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00" yWindow="-15" windowWidth="18645" windowHeight="1240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Monitor'!$Y$23:$Y$33</definedName>
    <definedName name="Check1Y">'1Y Monitor'!$Y$23:$Y$46</definedName>
    <definedName name="Check3M">'3M Monitor'!$Y$23:$Y$110</definedName>
    <definedName name="Check6M">'6M Monitor'!$Y$23:$Y$77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Monitor'!$AC$104</definedName>
    <definedName name="EvaluationDate">'General Settings'!$D$6</definedName>
    <definedName name="FirstIMMFUTCheck">'3M Monitor'!$K$25</definedName>
    <definedName name="FirstIMMFUTDates">'3M Monitor'!$S$35:$S$42</definedName>
    <definedName name="FirstIMMFUTNull">'3M Monitor'!$AG$35:$AG$42</definedName>
    <definedName name="FirstIMMFUTQuotes">'3M Monitor'!$V$35:$V$42</definedName>
    <definedName name="FirstIMMFUTSeries">IF(FirstIMMFUTCheck,FirstIMMFUTQuotes,FirstIMMFUTNull)</definedName>
    <definedName name="FixedLegBDC" localSheetId="3">'3M Monitor'!$AD$67</definedName>
    <definedName name="FixedLegBDC" localSheetId="4">'6M Monitor'!$AD$41</definedName>
    <definedName name="FixedLegDayCounter" localSheetId="3">'3M Monitor'!$AE$67</definedName>
    <definedName name="FixedLegDayCounter" localSheetId="4">'6M Monitor'!$AE$41</definedName>
    <definedName name="FixedLegTenor" localSheetId="3">'3M Monitor'!$AC$67</definedName>
    <definedName name="FixedLegTenor" localSheetId="4">'6M Monitor'!$AC$41</definedName>
    <definedName name="Flag1M">'1M Monitor'!$W$23:$W$33</definedName>
    <definedName name="Flag1Y">'1Y Monitor'!$W$23:$W$46</definedName>
    <definedName name="Flag3M">'3M Monitor'!$W$23:$W$110</definedName>
    <definedName name="Flag6M">'6M Monitor'!$W$23:$W$77</definedName>
    <definedName name="FlagON">'ON Monitor'!$W$23:$W$69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Monitor'!$S$43:$S$58</definedName>
    <definedName name="LastIMMFUTNull">'3M Monitor'!$AG$43:$AG$58</definedName>
    <definedName name="LastIMMFUTQuotes">'3M Monitor'!$V$43:$V$58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BDC" localSheetId="3">'3M Monitor'!$AD$61</definedName>
    <definedName name="ShortFixedLegDayCounter" localSheetId="2">'1M Monitor'!$AE$23</definedName>
    <definedName name="ShortFixedLegDayCounter" localSheetId="3">'3M Monitor'!$AE$61</definedName>
    <definedName name="ShortFixedLegTenor" localSheetId="2">'1M Monitor'!$AC$23</definedName>
    <definedName name="ShortFixedLegTenor" localSheetId="3">'3M Monitor'!$AC$61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P66" i="13" l="1"/>
  <c r="P65" i="13"/>
  <c r="P64" i="13"/>
  <c r="P63" i="13"/>
  <c r="P62" i="13"/>
  <c r="P61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O28" i="29"/>
  <c r="O29" i="29"/>
  <c r="T32" i="29"/>
  <c r="O32" i="29"/>
  <c r="S30" i="29"/>
  <c r="S23" i="29"/>
  <c r="S25" i="29"/>
  <c r="S24" i="29"/>
  <c r="T29" i="29"/>
  <c r="O23" i="29"/>
  <c r="O26" i="29"/>
  <c r="T30" i="29"/>
  <c r="S32" i="29"/>
  <c r="T31" i="29"/>
  <c r="T27" i="29"/>
  <c r="S31" i="29"/>
  <c r="O24" i="29"/>
  <c r="S27" i="29"/>
  <c r="O25" i="29"/>
  <c r="O27" i="29"/>
  <c r="T23" i="29"/>
  <c r="T26" i="29"/>
  <c r="O30" i="29"/>
  <c r="T24" i="29"/>
  <c r="S26" i="29"/>
  <c r="S28" i="29"/>
  <c r="S29" i="29"/>
  <c r="O33" i="29"/>
  <c r="S33" i="29"/>
  <c r="T25" i="29"/>
  <c r="O31" i="29"/>
  <c r="T33" i="29"/>
  <c r="T28" i="29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10" i="13" l="1"/>
  <c r="P109" i="13"/>
  <c r="P108" i="13"/>
  <c r="P107" i="13"/>
  <c r="P106" i="13"/>
  <c r="P105" i="13"/>
  <c r="P104" i="13"/>
  <c r="M15" i="22" l="1"/>
  <c r="L15" i="22"/>
  <c r="K15" i="22"/>
  <c r="J15" i="22"/>
  <c r="I15" i="22"/>
  <c r="AA34" i="29"/>
  <c r="T34" i="29" s="1"/>
  <c r="AA44" i="29"/>
  <c r="AA23" i="28" l="1" a="1"/>
  <c r="AA24" i="28" s="1"/>
  <c r="AA23" i="28"/>
  <c r="AA30" i="28"/>
  <c r="AA31" i="28"/>
  <c r="AA38" i="28"/>
  <c r="AA39" i="28"/>
  <c r="AA46" i="28"/>
  <c r="AF23" i="26" a="1"/>
  <c r="AF23" i="26" s="1"/>
  <c r="S34" i="29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AA45" i="28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9"/>
  <c r="C8" i="29"/>
  <c r="C9" i="29"/>
  <c r="C5" i="29"/>
  <c r="C4" i="29"/>
  <c r="C3" i="29"/>
  <c r="C6" i="29"/>
  <c r="C3" i="28"/>
  <c r="C10" i="28"/>
  <c r="C6" i="28"/>
  <c r="C5" i="28"/>
  <c r="C16" i="28"/>
  <c r="C15" i="28"/>
  <c r="C4" i="28"/>
  <c r="C13" i="28"/>
  <c r="C7" i="28"/>
  <c r="C9" i="28"/>
  <c r="C14" i="28"/>
  <c r="C8" i="28"/>
  <c r="C12" i="28"/>
  <c r="C11" i="28"/>
  <c r="C10" i="27"/>
  <c r="C6" i="27"/>
  <c r="C7" i="27"/>
  <c r="C11" i="27"/>
  <c r="C15" i="27"/>
  <c r="C12" i="27"/>
  <c r="C8" i="27"/>
  <c r="C13" i="27"/>
  <c r="C5" i="27"/>
  <c r="C3" i="27"/>
  <c r="C16" i="27"/>
  <c r="C4" i="27"/>
  <c r="C14" i="27"/>
  <c r="D4" i="27"/>
  <c r="D5" i="29"/>
  <c r="D4" i="29"/>
  <c r="D3" i="27"/>
  <c r="D3" i="28"/>
  <c r="D5" i="28"/>
  <c r="D5" i="27"/>
  <c r="D3" i="29"/>
  <c r="D4" i="28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4" i="26"/>
  <c r="C10" i="26"/>
  <c r="C14" i="26"/>
  <c r="C3" i="26"/>
  <c r="C8" i="26"/>
  <c r="C6" i="26"/>
  <c r="C11" i="26"/>
  <c r="C12" i="26"/>
  <c r="C15" i="26"/>
  <c r="C16" i="26"/>
  <c r="C13" i="26"/>
  <c r="C5" i="26"/>
  <c r="C7" i="26"/>
  <c r="C9" i="27"/>
  <c r="D13" i="28" l="1"/>
  <c r="D13" i="27"/>
  <c r="F2" i="21"/>
  <c r="C9" i="26"/>
  <c r="D7" i="28"/>
  <c r="D7" i="29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AA81" i="13"/>
  <c r="AA54" i="26"/>
  <c r="AA93" i="13"/>
  <c r="AA30" i="27"/>
  <c r="AA24" i="27"/>
  <c r="AA94" i="13"/>
  <c r="AA47" i="26"/>
  <c r="AA62" i="13"/>
  <c r="AA77" i="26"/>
  <c r="AA43" i="26"/>
  <c r="AA29" i="27"/>
  <c r="AA65" i="26"/>
  <c r="AA90" i="13"/>
  <c r="AA61" i="13"/>
  <c r="AA51" i="26"/>
  <c r="AA99" i="13"/>
  <c r="AA96" i="13"/>
  <c r="AA42" i="26"/>
  <c r="AA25" i="27"/>
  <c r="AA52" i="26"/>
  <c r="AA98" i="13"/>
  <c r="AC104" i="13"/>
  <c r="AA75" i="13"/>
  <c r="AA66" i="13"/>
  <c r="AA97" i="13"/>
  <c r="K19" i="22"/>
  <c r="AA62" i="26"/>
  <c r="AA32" i="27"/>
  <c r="AA87" i="13"/>
  <c r="AA73" i="26"/>
  <c r="AA53" i="26"/>
  <c r="AA50" i="26"/>
  <c r="AA48" i="26"/>
  <c r="AA64" i="26"/>
  <c r="K18" i="22"/>
  <c r="AA63" i="26"/>
  <c r="AA45" i="26"/>
  <c r="AA57" i="26"/>
  <c r="AA71" i="13"/>
  <c r="J18" i="22"/>
  <c r="AA23" i="27"/>
  <c r="AA101" i="13"/>
  <c r="AA92" i="13"/>
  <c r="AA88" i="13"/>
  <c r="AA68" i="13"/>
  <c r="AA89" i="13"/>
  <c r="AA63" i="13"/>
  <c r="AA103" i="13"/>
  <c r="J17" i="22"/>
  <c r="AA44" i="26"/>
  <c r="D6" i="22"/>
  <c r="AA70" i="13"/>
  <c r="AA95" i="13"/>
  <c r="AA26" i="27"/>
  <c r="AA69" i="26"/>
  <c r="AA55" i="26"/>
  <c r="AA100" i="13"/>
  <c r="M16" i="22"/>
  <c r="AA83" i="13"/>
  <c r="AA71" i="26"/>
  <c r="AA65" i="13"/>
  <c r="AA84" i="13"/>
  <c r="AA74" i="13"/>
  <c r="AA77" i="13"/>
  <c r="AA56" i="26"/>
  <c r="AA78" i="13"/>
  <c r="AA85" i="13"/>
  <c r="AA73" i="13"/>
  <c r="AA60" i="26"/>
  <c r="J16" i="22"/>
  <c r="M18" i="22"/>
  <c r="AA76" i="13"/>
  <c r="M19" i="22"/>
  <c r="AA31" i="27"/>
  <c r="AA67" i="26"/>
  <c r="K17" i="22"/>
  <c r="AA58" i="26"/>
  <c r="AA82" i="13"/>
  <c r="AA69" i="13"/>
  <c r="AA46" i="26"/>
  <c r="M17" i="22"/>
  <c r="AA61" i="26"/>
  <c r="AA86" i="13"/>
  <c r="AA41" i="26"/>
  <c r="K16" i="22"/>
  <c r="AA59" i="26"/>
  <c r="AA66" i="26"/>
  <c r="AA68" i="26"/>
  <c r="AA74" i="26"/>
  <c r="AA67" i="13"/>
  <c r="AA64" i="13"/>
  <c r="AA33" i="27"/>
  <c r="AA80" i="13"/>
  <c r="J19" i="22"/>
  <c r="AA70" i="26"/>
  <c r="AA75" i="26"/>
  <c r="L18" i="22"/>
  <c r="AA76" i="26"/>
  <c r="AA72" i="13"/>
  <c r="AA28" i="27"/>
  <c r="AA72" i="26"/>
  <c r="AA27" i="27"/>
  <c r="L16" i="22"/>
  <c r="AA102" i="13"/>
  <c r="L17" i="22"/>
  <c r="AA49" i="26"/>
  <c r="L19" i="22"/>
  <c r="AA91" i="13"/>
  <c r="AA79" i="13"/>
  <c r="AA37" i="29"/>
  <c r="AA64" i="29"/>
  <c r="AA60" i="29"/>
  <c r="AA39" i="29"/>
  <c r="I19" i="22"/>
  <c r="AA52" i="29"/>
  <c r="AA36" i="29"/>
  <c r="AA56" i="29"/>
  <c r="I16" i="22"/>
  <c r="AA47" i="29"/>
  <c r="AA66" i="29"/>
  <c r="AA42" i="29"/>
  <c r="AA69" i="29"/>
  <c r="I18" i="22"/>
  <c r="AA55" i="29"/>
  <c r="I17" i="22"/>
  <c r="AA63" i="29"/>
  <c r="AA45" i="29"/>
  <c r="AA46" i="29"/>
  <c r="AA41" i="29"/>
  <c r="AA68" i="29"/>
  <c r="AA58" i="29"/>
  <c r="AA51" i="29"/>
  <c r="AA50" i="29"/>
  <c r="AA38" i="29"/>
  <c r="T38" i="29" s="1"/>
  <c r="AA48" i="29"/>
  <c r="AA67" i="29"/>
  <c r="AA53" i="29"/>
  <c r="AA61" i="29"/>
  <c r="AA40" i="29"/>
  <c r="AA59" i="29"/>
  <c r="AA54" i="29"/>
  <c r="AA43" i="29"/>
  <c r="T43" i="29" s="1"/>
  <c r="T50" i="29"/>
  <c r="AA35" i="29"/>
  <c r="AA62" i="29"/>
  <c r="AA57" i="29"/>
  <c r="AA65" i="29"/>
  <c r="AA49" i="29"/>
  <c r="T66" i="29"/>
  <c r="R66" i="13" l="1"/>
  <c r="R65" i="13"/>
  <c r="R64" i="13"/>
  <c r="R63" i="13"/>
  <c r="R62" i="13"/>
  <c r="R61" i="13"/>
  <c r="R77" i="26"/>
  <c r="R73" i="26"/>
  <c r="R69" i="26"/>
  <c r="R65" i="26"/>
  <c r="R61" i="26"/>
  <c r="R57" i="26"/>
  <c r="R53" i="26"/>
  <c r="R49" i="26"/>
  <c r="R45" i="26"/>
  <c r="R41" i="26"/>
  <c r="R76" i="26"/>
  <c r="R68" i="26"/>
  <c r="R64" i="26"/>
  <c r="R60" i="26"/>
  <c r="R56" i="26"/>
  <c r="R52" i="26"/>
  <c r="R48" i="26"/>
  <c r="R44" i="26"/>
  <c r="R75" i="26"/>
  <c r="R67" i="26"/>
  <c r="R63" i="26"/>
  <c r="R59" i="26"/>
  <c r="R55" i="26"/>
  <c r="R51" i="26"/>
  <c r="R47" i="26"/>
  <c r="R74" i="26"/>
  <c r="R66" i="26"/>
  <c r="R62" i="26"/>
  <c r="R54" i="26"/>
  <c r="R46" i="26"/>
  <c r="R72" i="26"/>
  <c r="R71" i="26"/>
  <c r="R43" i="26"/>
  <c r="R70" i="26"/>
  <c r="R58" i="26"/>
  <c r="R50" i="26"/>
  <c r="R42" i="26"/>
  <c r="R34" i="29"/>
  <c r="R99" i="13"/>
  <c r="R91" i="13"/>
  <c r="R83" i="13"/>
  <c r="R75" i="13"/>
  <c r="R67" i="13"/>
  <c r="R98" i="13"/>
  <c r="R90" i="13"/>
  <c r="R82" i="13"/>
  <c r="R74" i="13"/>
  <c r="R94" i="13"/>
  <c r="R84" i="13"/>
  <c r="R72" i="13"/>
  <c r="R92" i="13"/>
  <c r="R70" i="13"/>
  <c r="R89" i="13"/>
  <c r="R69" i="13"/>
  <c r="R68" i="13"/>
  <c r="R87" i="13"/>
  <c r="R77" i="13"/>
  <c r="R96" i="13"/>
  <c r="R76" i="13"/>
  <c r="R73" i="13"/>
  <c r="R103" i="13"/>
  <c r="R93" i="13"/>
  <c r="R81" i="13"/>
  <c r="R71" i="13"/>
  <c r="R102" i="13"/>
  <c r="R80" i="13"/>
  <c r="R101" i="13"/>
  <c r="R79" i="13"/>
  <c r="R100" i="13"/>
  <c r="R78" i="13"/>
  <c r="R97" i="13"/>
  <c r="R86" i="13"/>
  <c r="R85" i="13"/>
  <c r="R95" i="13"/>
  <c r="R88" i="13"/>
  <c r="R33" i="27"/>
  <c r="R25" i="27"/>
  <c r="R32" i="27"/>
  <c r="R24" i="27"/>
  <c r="R31" i="27"/>
  <c r="R23" i="27"/>
  <c r="R29" i="27"/>
  <c r="R30" i="27"/>
  <c r="R28" i="27"/>
  <c r="R26" i="27"/>
  <c r="R27" i="27"/>
  <c r="R67" i="29"/>
  <c r="R59" i="29"/>
  <c r="R51" i="29"/>
  <c r="R43" i="29"/>
  <c r="R35" i="29"/>
  <c r="R66" i="29"/>
  <c r="R58" i="29"/>
  <c r="R50" i="29"/>
  <c r="R42" i="29"/>
  <c r="R57" i="29"/>
  <c r="R49" i="29"/>
  <c r="R41" i="29"/>
  <c r="R64" i="29"/>
  <c r="R56" i="29"/>
  <c r="R40" i="29"/>
  <c r="R65" i="29"/>
  <c r="R48" i="29"/>
  <c r="R63" i="29"/>
  <c r="R47" i="29"/>
  <c r="R62" i="29"/>
  <c r="R46" i="29"/>
  <c r="R61" i="29"/>
  <c r="R45" i="29"/>
  <c r="R60" i="29"/>
  <c r="R44" i="29"/>
  <c r="R55" i="29"/>
  <c r="R39" i="29"/>
  <c r="R38" i="29"/>
  <c r="R69" i="29"/>
  <c r="R53" i="29"/>
  <c r="R37" i="29"/>
  <c r="R52" i="29"/>
  <c r="R36" i="29"/>
  <c r="R54" i="29"/>
  <c r="R68" i="29"/>
  <c r="D4" i="21"/>
  <c r="H4" i="21"/>
  <c r="O35" i="13"/>
  <c r="AE108" i="13"/>
  <c r="S65" i="13"/>
  <c r="S64" i="13"/>
  <c r="S61" i="13"/>
  <c r="AE110" i="13"/>
  <c r="S63" i="13"/>
  <c r="S66" i="13"/>
  <c r="S62" i="13"/>
  <c r="S63" i="29"/>
  <c r="S48" i="29"/>
  <c r="T47" i="29"/>
  <c r="S67" i="29"/>
  <c r="S38" i="29"/>
  <c r="S57" i="29"/>
  <c r="T68" i="29"/>
  <c r="T56" i="29"/>
  <c r="S44" i="29"/>
  <c r="S65" i="29"/>
  <c r="T35" i="29"/>
  <c r="T62" i="29"/>
  <c r="S49" i="29"/>
  <c r="S50" i="29"/>
  <c r="T45" i="29"/>
  <c r="T61" i="29"/>
  <c r="T48" i="29"/>
  <c r="S62" i="29"/>
  <c r="T53" i="29"/>
  <c r="T54" i="29"/>
  <c r="S54" i="29"/>
  <c r="S69" i="29"/>
  <c r="T39" i="29"/>
  <c r="T37" i="29"/>
  <c r="S35" i="29"/>
  <c r="T69" i="29"/>
  <c r="T67" i="29"/>
  <c r="T49" i="29"/>
  <c r="T36" i="29"/>
  <c r="S51" i="29"/>
  <c r="S41" i="29"/>
  <c r="T52" i="29"/>
  <c r="S68" i="29"/>
  <c r="S43" i="29"/>
  <c r="S37" i="29"/>
  <c r="S64" i="29"/>
  <c r="S55" i="29"/>
  <c r="S56" i="29"/>
  <c r="S66" i="29"/>
  <c r="T46" i="29"/>
  <c r="S36" i="29"/>
  <c r="S52" i="29"/>
  <c r="T63" i="29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3" i="13"/>
  <c r="C4" i="13"/>
  <c r="C13" i="13"/>
  <c r="C14" i="13"/>
  <c r="C5" i="13"/>
  <c r="C11" i="13"/>
  <c r="C16" i="13"/>
  <c r="C12" i="13"/>
  <c r="C15" i="13"/>
  <c r="C9" i="13"/>
  <c r="S75" i="26"/>
  <c r="S53" i="26"/>
  <c r="S80" i="13"/>
  <c r="S84" i="13"/>
  <c r="S85" i="13"/>
  <c r="S91" i="13"/>
  <c r="S92" i="13"/>
  <c r="S65" i="26"/>
  <c r="S72" i="26"/>
  <c r="S61" i="26"/>
  <c r="S67" i="13"/>
  <c r="S83" i="13"/>
  <c r="S48" i="26"/>
  <c r="S102" i="13"/>
  <c r="D4" i="13"/>
  <c r="S76" i="13"/>
  <c r="M4" i="21"/>
  <c r="S75" i="13"/>
  <c r="S77" i="26"/>
  <c r="S67" i="26"/>
  <c r="S68" i="26"/>
  <c r="T63" i="13"/>
  <c r="S86" i="13"/>
  <c r="J21" i="22"/>
  <c r="D4" i="26"/>
  <c r="T66" i="13"/>
  <c r="L21" i="22"/>
  <c r="L25" i="22" s="1"/>
  <c r="L22" i="22"/>
  <c r="S70" i="26"/>
  <c r="T64" i="13"/>
  <c r="J22" i="22"/>
  <c r="S76" i="26"/>
  <c r="S69" i="13"/>
  <c r="S71" i="13"/>
  <c r="S82" i="13"/>
  <c r="S73" i="26"/>
  <c r="S63" i="26"/>
  <c r="S50" i="26"/>
  <c r="K21" i="22"/>
  <c r="K22" i="22" s="1"/>
  <c r="S101" i="13"/>
  <c r="S74" i="26"/>
  <c r="S57" i="26"/>
  <c r="S71" i="26"/>
  <c r="S58" i="26"/>
  <c r="S88" i="13"/>
  <c r="S100" i="13"/>
  <c r="S89" i="13"/>
  <c r="S68" i="13"/>
  <c r="T102" i="13"/>
  <c r="S46" i="26"/>
  <c r="AE104" i="13"/>
  <c r="S97" i="13"/>
  <c r="S87" i="13"/>
  <c r="S62" i="26"/>
  <c r="S56" i="26"/>
  <c r="S64" i="26"/>
  <c r="S59" i="26"/>
  <c r="S60" i="26"/>
  <c r="M21" i="22"/>
  <c r="S93" i="13"/>
  <c r="S96" i="13"/>
  <c r="S54" i="26"/>
  <c r="S66" i="26"/>
  <c r="S41" i="26"/>
  <c r="S52" i="26"/>
  <c r="D5" i="21"/>
  <c r="S90" i="13"/>
  <c r="S69" i="26"/>
  <c r="S44" i="26"/>
  <c r="S45" i="26"/>
  <c r="T61" i="13"/>
  <c r="T65" i="13"/>
  <c r="S99" i="13"/>
  <c r="S70" i="13"/>
  <c r="S74" i="13"/>
  <c r="L24" i="22"/>
  <c r="S94" i="13"/>
  <c r="H5" i="21"/>
  <c r="J25" i="22"/>
  <c r="S81" i="13"/>
  <c r="S73" i="13"/>
  <c r="S79" i="13"/>
  <c r="S77" i="13"/>
  <c r="D3" i="13"/>
  <c r="S98" i="13"/>
  <c r="T62" i="13"/>
  <c r="S95" i="13"/>
  <c r="S55" i="26"/>
  <c r="D5" i="13"/>
  <c r="S42" i="26"/>
  <c r="S43" i="26"/>
  <c r="D3" i="26"/>
  <c r="S72" i="13"/>
  <c r="K4" i="21"/>
  <c r="D5" i="26"/>
  <c r="S51" i="26"/>
  <c r="S47" i="26"/>
  <c r="S78" i="13"/>
  <c r="S103" i="13"/>
  <c r="S49" i="26"/>
  <c r="J4" i="21"/>
  <c r="M25" i="22"/>
  <c r="L4" i="21"/>
  <c r="T64" i="29"/>
  <c r="T41" i="29"/>
  <c r="T58" i="29"/>
  <c r="S39" i="29"/>
  <c r="T65" i="29"/>
  <c r="S45" i="29"/>
  <c r="S60" i="29"/>
  <c r="T42" i="29"/>
  <c r="T44" i="29"/>
  <c r="S42" i="29"/>
  <c r="S58" i="29"/>
  <c r="S40" i="29"/>
  <c r="F4" i="21"/>
  <c r="S53" i="29"/>
  <c r="T51" i="29"/>
  <c r="S61" i="29"/>
  <c r="S46" i="29"/>
  <c r="T40" i="29"/>
  <c r="T57" i="29"/>
  <c r="S59" i="29"/>
  <c r="T60" i="29"/>
  <c r="T59" i="29"/>
  <c r="T55" i="29"/>
  <c r="S47" i="29"/>
  <c r="M22" i="22"/>
  <c r="D10" i="26" l="1"/>
  <c r="D12" i="26"/>
  <c r="D6" i="26"/>
  <c r="D13" i="26" s="1"/>
  <c r="D11" i="26"/>
  <c r="F9" i="13"/>
  <c r="M23" i="22"/>
  <c r="T80" i="13"/>
  <c r="T76" i="13"/>
  <c r="T45" i="26"/>
  <c r="T63" i="26"/>
  <c r="T77" i="13"/>
  <c r="T98" i="13"/>
  <c r="T71" i="26"/>
  <c r="T75" i="13"/>
  <c r="T103" i="13"/>
  <c r="T101" i="13"/>
  <c r="T55" i="26"/>
  <c r="T86" i="13"/>
  <c r="T48" i="26"/>
  <c r="M24" i="22"/>
  <c r="K25" i="22"/>
  <c r="T78" i="13"/>
  <c r="T68" i="13"/>
  <c r="T92" i="13"/>
  <c r="T66" i="26"/>
  <c r="AE105" i="13"/>
  <c r="T47" i="26"/>
  <c r="T85" i="13"/>
  <c r="T52" i="26"/>
  <c r="J23" i="22"/>
  <c r="T43" i="26"/>
  <c r="T74" i="13"/>
  <c r="T53" i="26"/>
  <c r="T76" i="26"/>
  <c r="T74" i="26"/>
  <c r="T87" i="13"/>
  <c r="T90" i="13"/>
  <c r="T89" i="13"/>
  <c r="T50" i="26"/>
  <c r="T100" i="13"/>
  <c r="T91" i="13"/>
  <c r="T64" i="26"/>
  <c r="T65" i="26"/>
  <c r="T62" i="26"/>
  <c r="T73" i="26"/>
  <c r="T60" i="26"/>
  <c r="T59" i="26"/>
  <c r="T88" i="13"/>
  <c r="T44" i="26"/>
  <c r="T51" i="26"/>
  <c r="H6" i="21"/>
  <c r="K23" i="22"/>
  <c r="T58" i="26"/>
  <c r="T79" i="13"/>
  <c r="O36" i="13"/>
  <c r="J24" i="22"/>
  <c r="T72" i="13"/>
  <c r="T71" i="13"/>
  <c r="T67" i="13"/>
  <c r="T93" i="13"/>
  <c r="T70" i="26"/>
  <c r="T94" i="13"/>
  <c r="T67" i="26"/>
  <c r="T96" i="13"/>
  <c r="T72" i="26"/>
  <c r="T95" i="13"/>
  <c r="T84" i="13"/>
  <c r="T54" i="26"/>
  <c r="T41" i="26"/>
  <c r="L23" i="22"/>
  <c r="T97" i="13"/>
  <c r="S104" i="13"/>
  <c r="T42" i="26"/>
  <c r="T82" i="13"/>
  <c r="K24" i="22"/>
  <c r="T73" i="13"/>
  <c r="D6" i="21"/>
  <c r="T49" i="26"/>
  <c r="T46" i="26"/>
  <c r="T69" i="13"/>
  <c r="T77" i="26"/>
  <c r="T69" i="26"/>
  <c r="T70" i="13"/>
  <c r="T57" i="26"/>
  <c r="T83" i="13"/>
  <c r="T75" i="26"/>
  <c r="T68" i="26"/>
  <c r="T81" i="13"/>
  <c r="T99" i="13"/>
  <c r="T61" i="26"/>
  <c r="T56" i="26"/>
  <c r="D10" i="13" l="1"/>
  <c r="D6" i="13"/>
  <c r="D13" i="13" s="1"/>
  <c r="D12" i="13"/>
  <c r="D11" i="13"/>
  <c r="AA104" i="13"/>
  <c r="R104" i="13"/>
  <c r="T104" i="13"/>
  <c r="Q36" i="13" l="1"/>
  <c r="Q35" i="13"/>
  <c r="P36" i="13"/>
  <c r="P35" i="13"/>
  <c r="D7" i="13"/>
  <c r="D7" i="26"/>
  <c r="J5" i="21"/>
  <c r="S27" i="27"/>
  <c r="K6" i="21"/>
  <c r="O37" i="13"/>
  <c r="AE106" i="13"/>
  <c r="AE107" i="13" s="1"/>
  <c r="S35" i="13"/>
  <c r="S37" i="13"/>
  <c r="L5" i="21"/>
  <c r="S105" i="13"/>
  <c r="S108" i="13"/>
  <c r="I5" i="21"/>
  <c r="S106" i="13"/>
  <c r="J6" i="21"/>
  <c r="R105" i="13"/>
  <c r="L6" i="21"/>
  <c r="H7" i="21"/>
  <c r="J7" i="21" s="1"/>
  <c r="S28" i="27"/>
  <c r="Q5" i="21"/>
  <c r="S29" i="27"/>
  <c r="L7" i="21"/>
  <c r="P5" i="21"/>
  <c r="S31" i="27"/>
  <c r="M6" i="21"/>
  <c r="S26" i="27"/>
  <c r="R108" i="13"/>
  <c r="M7" i="21"/>
  <c r="AA106" i="13"/>
  <c r="I4" i="21"/>
  <c r="S26" i="28"/>
  <c r="T38" i="28"/>
  <c r="T29" i="28"/>
  <c r="AE109" i="13"/>
  <c r="T33" i="13"/>
  <c r="S45" i="28"/>
  <c r="S30" i="28"/>
  <c r="S32" i="27"/>
  <c r="T31" i="26"/>
  <c r="T25" i="26"/>
  <c r="T34" i="28"/>
  <c r="S33" i="27"/>
  <c r="S27" i="28"/>
  <c r="K5" i="21"/>
  <c r="T35" i="26"/>
  <c r="S24" i="13"/>
  <c r="S24" i="26"/>
  <c r="T27" i="26"/>
  <c r="T29" i="13"/>
  <c r="T32" i="26"/>
  <c r="S25" i="27"/>
  <c r="T26" i="13"/>
  <c r="Q4" i="21"/>
  <c r="S37" i="26"/>
  <c r="D7" i="21"/>
  <c r="S33" i="26"/>
  <c r="T23" i="26"/>
  <c r="T23" i="13"/>
  <c r="S33" i="13"/>
  <c r="S30" i="26"/>
  <c r="S23" i="27"/>
  <c r="T35" i="28"/>
  <c r="S110" i="13"/>
  <c r="S25" i="13"/>
  <c r="S39" i="28"/>
  <c r="T25" i="13"/>
  <c r="T42" i="28"/>
  <c r="T46" i="28"/>
  <c r="S36" i="13"/>
  <c r="S23" i="13"/>
  <c r="S44" i="28"/>
  <c r="T36" i="26"/>
  <c r="S31" i="26"/>
  <c r="S30" i="13"/>
  <c r="T41" i="28"/>
  <c r="I6" i="21"/>
  <c r="P6" i="21" s="1"/>
  <c r="Q6" i="21"/>
  <c r="K7" i="21"/>
  <c r="T37" i="13"/>
  <c r="S24" i="27"/>
  <c r="S35" i="28"/>
  <c r="R37" i="13"/>
  <c r="S30" i="27"/>
  <c r="H8" i="21"/>
  <c r="M5" i="21"/>
  <c r="S29" i="13"/>
  <c r="R32" i="29"/>
  <c r="AA31" i="29"/>
  <c r="AA25" i="29"/>
  <c r="R23" i="29"/>
  <c r="F7" i="21"/>
  <c r="E6" i="21"/>
  <c r="R31" i="29"/>
  <c r="R24" i="29"/>
  <c r="AA23" i="29"/>
  <c r="AA33" i="29"/>
  <c r="E5" i="21"/>
  <c r="R25" i="29"/>
  <c r="R29" i="29"/>
  <c r="R28" i="29"/>
  <c r="AA32" i="29"/>
  <c r="AA26" i="29"/>
  <c r="R26" i="29"/>
  <c r="F5" i="21"/>
  <c r="F6" i="21"/>
  <c r="R27" i="29"/>
  <c r="R30" i="29"/>
  <c r="E7" i="21"/>
  <c r="R33" i="29"/>
  <c r="E4" i="21"/>
  <c r="S33" i="28"/>
  <c r="T26" i="26"/>
  <c r="T34" i="26"/>
  <c r="S25" i="28"/>
  <c r="T37" i="26"/>
  <c r="T31" i="28"/>
  <c r="S43" i="28"/>
  <c r="S23" i="28"/>
  <c r="T24" i="13"/>
  <c r="T39" i="28"/>
  <c r="S34" i="26"/>
  <c r="T37" i="28"/>
  <c r="T34" i="13"/>
  <c r="S26" i="26"/>
  <c r="S27" i="26"/>
  <c r="T26" i="28"/>
  <c r="S36" i="28"/>
  <c r="S25" i="26"/>
  <c r="T28" i="13"/>
  <c r="S29" i="28"/>
  <c r="O59" i="13"/>
  <c r="S32" i="28"/>
  <c r="T30" i="28"/>
  <c r="S24" i="28"/>
  <c r="T44" i="28"/>
  <c r="T43" i="28"/>
  <c r="S41" i="28"/>
  <c r="S42" i="28"/>
  <c r="S39" i="26"/>
  <c r="S31" i="28"/>
  <c r="S40" i="26"/>
  <c r="T40" i="26"/>
  <c r="T32" i="28"/>
  <c r="T30" i="26"/>
  <c r="T28" i="26"/>
  <c r="S27" i="13"/>
  <c r="S46" i="28"/>
  <c r="T30" i="13"/>
  <c r="T33" i="28"/>
  <c r="T38" i="26"/>
  <c r="T24" i="28"/>
  <c r="S32" i="13"/>
  <c r="T27" i="13"/>
  <c r="T32" i="13"/>
  <c r="S23" i="26"/>
  <c r="S29" i="26"/>
  <c r="S28" i="28"/>
  <c r="T40" i="28"/>
  <c r="S26" i="13"/>
  <c r="S28" i="26"/>
  <c r="T31" i="13"/>
  <c r="S34" i="13"/>
  <c r="T24" i="26"/>
  <c r="S37" i="28"/>
  <c r="S36" i="26"/>
  <c r="S38" i="28"/>
  <c r="T28" i="28"/>
  <c r="T29" i="26"/>
  <c r="S31" i="13"/>
  <c r="S35" i="26"/>
  <c r="O4" i="21"/>
  <c r="S34" i="28"/>
  <c r="P4" i="21"/>
  <c r="S32" i="26"/>
  <c r="S38" i="26"/>
  <c r="S40" i="28"/>
  <c r="T39" i="26"/>
  <c r="T25" i="28"/>
  <c r="T33" i="26"/>
  <c r="S28" i="13"/>
  <c r="T27" i="28"/>
  <c r="T23" i="28"/>
  <c r="T45" i="28"/>
  <c r="T36" i="28"/>
  <c r="R36" i="13"/>
  <c r="T36" i="13"/>
  <c r="H9" i="21"/>
  <c r="K8" i="21"/>
  <c r="J8" i="21"/>
  <c r="I8" i="21"/>
  <c r="L8" i="21"/>
  <c r="O60" i="13"/>
  <c r="S59" i="13"/>
  <c r="H10" i="21"/>
  <c r="K9" i="21"/>
  <c r="I9" i="21"/>
  <c r="L9" i="21"/>
  <c r="J9" i="21"/>
  <c r="M9" i="21"/>
  <c r="P8" i="21"/>
  <c r="Q8" i="21"/>
  <c r="I10" i="21"/>
  <c r="J10" i="21"/>
  <c r="M10" i="21"/>
  <c r="L10" i="21"/>
  <c r="H11" i="21"/>
  <c r="K10" i="21"/>
  <c r="P9" i="21"/>
  <c r="Q9" i="21"/>
  <c r="Q10" i="21"/>
  <c r="P10" i="21"/>
  <c r="O10" i="21"/>
  <c r="M11" i="21"/>
  <c r="H12" i="21"/>
  <c r="L11" i="21"/>
  <c r="J11" i="21"/>
  <c r="I11" i="21"/>
  <c r="K11" i="21"/>
  <c r="M12" i="21"/>
  <c r="L12" i="21"/>
  <c r="I12" i="21"/>
  <c r="J12" i="21"/>
  <c r="H13" i="21"/>
  <c r="K12" i="21"/>
  <c r="P11" i="21"/>
  <c r="O11" i="21"/>
  <c r="Q11" i="21"/>
  <c r="Q12" i="21"/>
  <c r="O12" i="21"/>
  <c r="P12" i="21"/>
  <c r="I13" i="21"/>
  <c r="J13" i="21"/>
  <c r="M13" i="21"/>
  <c r="H14" i="21"/>
  <c r="K13" i="21"/>
  <c r="L13" i="21"/>
  <c r="O13" i="21"/>
  <c r="Q13" i="21"/>
  <c r="P13" i="21"/>
  <c r="L14" i="21"/>
  <c r="I14" i="21"/>
  <c r="K14" i="21"/>
  <c r="H15" i="21"/>
  <c r="J14" i="21"/>
  <c r="M14" i="21"/>
  <c r="Q14" i="21"/>
  <c r="P14" i="21"/>
  <c r="O14" i="21"/>
  <c r="K15" i="21"/>
  <c r="M15" i="21"/>
  <c r="H16" i="21"/>
  <c r="J15" i="21"/>
  <c r="I15" i="21"/>
  <c r="L15" i="21"/>
  <c r="I16" i="21"/>
  <c r="M16" i="21"/>
  <c r="K16" i="21"/>
  <c r="J16" i="21"/>
  <c r="H17" i="21"/>
  <c r="L16" i="21"/>
  <c r="P15" i="21"/>
  <c r="O15" i="21"/>
  <c r="Q15" i="21"/>
  <c r="Q16" i="21"/>
  <c r="P16" i="21"/>
  <c r="O16" i="21"/>
  <c r="H18" i="21"/>
  <c r="M17" i="21"/>
  <c r="L17" i="21"/>
  <c r="J17" i="21"/>
  <c r="I17" i="21"/>
  <c r="K17" i="21"/>
  <c r="M18" i="21"/>
  <c r="J18" i="21"/>
  <c r="K18" i="21"/>
  <c r="H19" i="21"/>
  <c r="I18" i="21"/>
  <c r="L18" i="21"/>
  <c r="O17" i="21"/>
  <c r="Q17" i="21"/>
  <c r="P17" i="21"/>
  <c r="I19" i="21"/>
  <c r="J19" i="21"/>
  <c r="M19" i="21"/>
  <c r="L19" i="21"/>
  <c r="K19" i="21"/>
  <c r="H20" i="21"/>
  <c r="O18" i="21"/>
  <c r="P18" i="21"/>
  <c r="Q18" i="21"/>
  <c r="O19" i="21"/>
  <c r="P19" i="21"/>
  <c r="Q19" i="21"/>
  <c r="J20" i="21"/>
  <c r="M20" i="21"/>
  <c r="I20" i="21"/>
  <c r="H21" i="21"/>
  <c r="K20" i="21"/>
  <c r="L20" i="21"/>
  <c r="P20" i="21"/>
  <c r="Q20" i="21"/>
  <c r="O20" i="21"/>
  <c r="L21" i="21"/>
  <c r="I21" i="21"/>
  <c r="H22" i="21"/>
  <c r="J21" i="21"/>
  <c r="K21" i="21"/>
  <c r="M21" i="21"/>
  <c r="O21" i="21"/>
  <c r="P21" i="21"/>
  <c r="Q21" i="21"/>
  <c r="M22" i="21"/>
  <c r="J22" i="21"/>
  <c r="I22" i="21"/>
  <c r="L22" i="21"/>
  <c r="K22" i="21"/>
  <c r="H23" i="21"/>
  <c r="P22" i="21"/>
  <c r="O22" i="21"/>
  <c r="Q22" i="21"/>
  <c r="I23" i="21"/>
  <c r="K23" i="21"/>
  <c r="L23" i="21"/>
  <c r="M23" i="21"/>
  <c r="H24" i="21"/>
  <c r="J23" i="21"/>
  <c r="Q23" i="21"/>
  <c r="O23" i="21"/>
  <c r="P23" i="21"/>
  <c r="I24" i="21"/>
  <c r="K24" i="21"/>
  <c r="L24" i="21"/>
  <c r="J24" i="21"/>
  <c r="M24" i="21"/>
  <c r="H25" i="21"/>
  <c r="P24" i="21"/>
  <c r="Q24" i="21"/>
  <c r="O24" i="21"/>
  <c r="J25" i="21"/>
  <c r="K25" i="21"/>
  <c r="H26" i="21"/>
  <c r="M25" i="21"/>
  <c r="I25" i="21"/>
  <c r="L25" i="21"/>
  <c r="L26" i="21"/>
  <c r="H27" i="21"/>
  <c r="J26" i="21"/>
  <c r="K26" i="21"/>
  <c r="I26" i="21"/>
  <c r="M26" i="21"/>
  <c r="Q25" i="21"/>
  <c r="O25" i="21"/>
  <c r="P25" i="21"/>
  <c r="K27" i="21"/>
  <c r="L27" i="21"/>
  <c r="J27" i="21"/>
  <c r="H28" i="21"/>
  <c r="I27" i="21"/>
  <c r="M27" i="21"/>
  <c r="P26" i="21"/>
  <c r="O26" i="21"/>
  <c r="Q26" i="21"/>
  <c r="I28" i="21"/>
  <c r="J28" i="21"/>
  <c r="H29" i="21"/>
  <c r="M28" i="21"/>
  <c r="L28" i="21"/>
  <c r="K28" i="21"/>
  <c r="O27" i="21"/>
  <c r="P27" i="21"/>
  <c r="Q27" i="21"/>
  <c r="N28" i="21"/>
  <c r="O28" i="21"/>
  <c r="P28" i="21"/>
  <c r="Q28" i="21"/>
  <c r="J29" i="21"/>
  <c r="L29" i="21"/>
  <c r="M29" i="21"/>
  <c r="I29" i="21"/>
  <c r="K29" i="21"/>
  <c r="H30" i="21"/>
  <c r="Q29" i="21"/>
  <c r="O29" i="21"/>
  <c r="P29" i="21"/>
  <c r="H31" i="21"/>
  <c r="I30" i="21"/>
  <c r="L30" i="21"/>
  <c r="M30" i="21"/>
  <c r="K30" i="21"/>
  <c r="J30" i="21"/>
  <c r="I31" i="21"/>
  <c r="M31" i="21"/>
  <c r="J31" i="21"/>
  <c r="H32" i="21"/>
  <c r="K31" i="21"/>
  <c r="Q30" i="21"/>
  <c r="O30" i="21"/>
  <c r="P30" i="21"/>
  <c r="O31" i="21"/>
  <c r="P31" i="21"/>
  <c r="Q31" i="21"/>
  <c r="L32" i="21"/>
  <c r="I32" i="21"/>
  <c r="J32" i="21"/>
  <c r="H33" i="21"/>
  <c r="K32" i="21"/>
  <c r="M32" i="21"/>
  <c r="Q32" i="21"/>
  <c r="N32" i="21"/>
  <c r="P32" i="21"/>
  <c r="O32" i="21"/>
  <c r="H34" i="21"/>
  <c r="L33" i="21"/>
  <c r="K33" i="21"/>
  <c r="I33" i="21"/>
  <c r="J33" i="21"/>
  <c r="M33" i="21"/>
  <c r="J34" i="21"/>
  <c r="M34" i="21"/>
  <c r="K34" i="21"/>
  <c r="I34" i="21"/>
  <c r="L34" i="21"/>
  <c r="H35" i="21"/>
  <c r="O33" i="21"/>
  <c r="Q33" i="21"/>
  <c r="P33" i="21"/>
  <c r="O34" i="21"/>
  <c r="P34" i="21"/>
  <c r="Q34" i="21"/>
  <c r="M35" i="21"/>
  <c r="L35" i="21"/>
  <c r="J35" i="21"/>
  <c r="H36" i="21"/>
  <c r="I35" i="21"/>
  <c r="K35" i="21"/>
  <c r="L36" i="21"/>
  <c r="M36" i="21"/>
  <c r="H37" i="21"/>
  <c r="K36" i="21"/>
  <c r="J36" i="21"/>
  <c r="I36" i="21"/>
  <c r="O35" i="21"/>
  <c r="P35" i="21"/>
  <c r="Q35" i="21"/>
  <c r="L37" i="21"/>
  <c r="H38" i="21"/>
  <c r="I37" i="21"/>
  <c r="K37" i="21"/>
  <c r="J37" i="21"/>
  <c r="M37" i="21"/>
  <c r="Q36" i="21"/>
  <c r="O36" i="21"/>
  <c r="P36" i="21"/>
  <c r="I38" i="21"/>
  <c r="L38" i="21"/>
  <c r="K38" i="21"/>
  <c r="H39" i="21"/>
  <c r="M38" i="21"/>
  <c r="J38" i="21"/>
  <c r="Q37" i="21"/>
  <c r="P37" i="21"/>
  <c r="O37" i="21"/>
  <c r="P38" i="21"/>
  <c r="Q38" i="21"/>
  <c r="O38" i="21"/>
  <c r="I39" i="21"/>
  <c r="J39" i="21"/>
  <c r="M39" i="21"/>
  <c r="K39" i="21"/>
  <c r="H40" i="21"/>
  <c r="L39" i="21"/>
  <c r="Q39" i="21"/>
  <c r="O39" i="21"/>
  <c r="P39" i="21"/>
  <c r="M40" i="21"/>
  <c r="L40" i="21"/>
  <c r="K40" i="21"/>
  <c r="H41" i="21"/>
  <c r="J40" i="21"/>
  <c r="I40" i="21"/>
  <c r="I41" i="21"/>
  <c r="K41" i="21"/>
  <c r="J41" i="21"/>
  <c r="H42" i="21"/>
  <c r="L41" i="21"/>
  <c r="M41" i="21"/>
  <c r="O40" i="21"/>
  <c r="Q40" i="21"/>
  <c r="P40" i="21"/>
  <c r="Q41" i="21"/>
  <c r="P41" i="21"/>
  <c r="O41" i="21"/>
  <c r="I42" i="21"/>
  <c r="H43" i="21"/>
  <c r="L42" i="21"/>
  <c r="M42" i="21"/>
  <c r="K42" i="21"/>
  <c r="J42" i="21"/>
  <c r="O42" i="21"/>
  <c r="P42" i="21"/>
  <c r="Q42" i="21"/>
  <c r="M43" i="21"/>
  <c r="H44" i="21"/>
  <c r="J43" i="21"/>
  <c r="I43" i="21"/>
  <c r="K43" i="21"/>
  <c r="L43" i="21"/>
  <c r="K44" i="21"/>
  <c r="I44" i="21"/>
  <c r="J44" i="21"/>
  <c r="H45" i="21"/>
  <c r="M44" i="21"/>
  <c r="L44" i="21"/>
  <c r="Q43" i="21"/>
  <c r="O43" i="21"/>
  <c r="P43" i="21"/>
  <c r="Q44" i="21"/>
  <c r="P44" i="21"/>
  <c r="O44" i="21"/>
  <c r="L45" i="21"/>
  <c r="H46" i="21"/>
  <c r="K45" i="21"/>
  <c r="M45" i="21"/>
  <c r="J45" i="21"/>
  <c r="I45" i="21"/>
  <c r="I46" i="21"/>
  <c r="M46" i="21"/>
  <c r="L46" i="21"/>
  <c r="J46" i="21"/>
  <c r="H47" i="21"/>
  <c r="K46" i="21"/>
  <c r="Q45" i="21"/>
  <c r="O45" i="21"/>
  <c r="P45" i="21"/>
  <c r="P46" i="21"/>
  <c r="O46" i="21"/>
  <c r="Q46" i="21"/>
  <c r="M47" i="21"/>
  <c r="L47" i="21"/>
  <c r="I47" i="21"/>
  <c r="H48" i="21"/>
  <c r="J47" i="21"/>
  <c r="K47" i="21"/>
  <c r="Q47" i="21"/>
  <c r="P47" i="21"/>
  <c r="O47" i="21"/>
  <c r="K48" i="21"/>
  <c r="M48" i="21"/>
  <c r="H49" i="21"/>
  <c r="I48" i="21"/>
  <c r="L48" i="21"/>
  <c r="J48" i="21"/>
  <c r="L49" i="21"/>
  <c r="H50" i="21"/>
  <c r="J49" i="21"/>
  <c r="M49" i="21"/>
  <c r="K49" i="21"/>
  <c r="I49" i="21"/>
  <c r="Q48" i="21"/>
  <c r="O48" i="21"/>
  <c r="P48" i="21"/>
  <c r="L50" i="21"/>
  <c r="M50" i="21"/>
  <c r="I50" i="21"/>
  <c r="H51" i="21"/>
  <c r="K50" i="21"/>
  <c r="J50" i="21"/>
  <c r="P49" i="21"/>
  <c r="O49" i="21"/>
  <c r="Q49" i="21"/>
  <c r="P50" i="21"/>
  <c r="Q50" i="21"/>
  <c r="O50" i="21"/>
  <c r="J51" i="21"/>
  <c r="K51" i="21"/>
  <c r="H52" i="21"/>
  <c r="L51" i="21"/>
  <c r="M51" i="21"/>
  <c r="I51" i="21"/>
  <c r="M52" i="21"/>
  <c r="L52" i="21"/>
  <c r="J52" i="21"/>
  <c r="K52" i="21"/>
  <c r="H53" i="21"/>
  <c r="I52" i="21"/>
  <c r="P51" i="21"/>
  <c r="Q51" i="21"/>
  <c r="O51" i="21"/>
  <c r="K53" i="21"/>
  <c r="H54" i="21"/>
  <c r="J53" i="21"/>
  <c r="M53" i="21"/>
  <c r="L53" i="21"/>
  <c r="I53" i="21"/>
  <c r="P52" i="21"/>
  <c r="Q52" i="21"/>
  <c r="O52" i="21"/>
  <c r="M54" i="21"/>
  <c r="H55" i="21"/>
  <c r="K54" i="21"/>
  <c r="L54" i="21"/>
  <c r="J54" i="21"/>
  <c r="I54" i="21"/>
  <c r="O53" i="21"/>
  <c r="Q53" i="21"/>
  <c r="P53" i="21"/>
  <c r="J55" i="21"/>
  <c r="I55" i="21"/>
  <c r="L55" i="21"/>
  <c r="H56" i="21"/>
  <c r="K55" i="21"/>
  <c r="M55" i="21"/>
  <c r="P54" i="21"/>
  <c r="O54" i="21"/>
  <c r="Q54" i="21"/>
  <c r="Q55" i="21"/>
  <c r="O55" i="21"/>
  <c r="P55" i="21"/>
  <c r="M56" i="21"/>
  <c r="L56" i="21"/>
  <c r="H57" i="21"/>
  <c r="I56" i="21"/>
  <c r="K56" i="21"/>
  <c r="J56" i="21"/>
  <c r="L57" i="21"/>
  <c r="M57" i="21"/>
  <c r="I57" i="21"/>
  <c r="J57" i="21"/>
  <c r="K57" i="21"/>
  <c r="H58" i="21"/>
  <c r="Q56" i="21"/>
  <c r="O56" i="21"/>
  <c r="P56" i="21"/>
  <c r="P57" i="21"/>
  <c r="Q57" i="21"/>
  <c r="O57" i="21"/>
  <c r="H59" i="21"/>
  <c r="I58" i="21"/>
  <c r="J58" i="21"/>
  <c r="L58" i="21"/>
  <c r="M58" i="21"/>
  <c r="K58" i="21"/>
  <c r="M59" i="21"/>
  <c r="I59" i="21"/>
  <c r="L59" i="21"/>
  <c r="H60" i="21"/>
  <c r="J59" i="21"/>
  <c r="K59" i="21"/>
  <c r="O58" i="21"/>
  <c r="P58" i="21"/>
  <c r="Q58" i="21"/>
  <c r="P59" i="21"/>
  <c r="O59" i="21"/>
  <c r="Q59" i="21"/>
  <c r="L60" i="21"/>
  <c r="M60" i="21"/>
  <c r="K60" i="21"/>
  <c r="J60" i="21"/>
  <c r="H61" i="21"/>
  <c r="I60" i="21"/>
  <c r="I61" i="21"/>
  <c r="J61" i="21"/>
  <c r="K61" i="21"/>
  <c r="L61" i="21"/>
  <c r="H62" i="21"/>
  <c r="M61" i="21"/>
  <c r="Q60" i="21"/>
  <c r="O60" i="21"/>
  <c r="P60" i="21"/>
  <c r="O61" i="21"/>
  <c r="Q61" i="21"/>
  <c r="P61" i="21"/>
  <c r="I62" i="21"/>
  <c r="J62" i="21"/>
  <c r="M62" i="21"/>
  <c r="K62" i="21"/>
  <c r="L62" i="21"/>
  <c r="H63" i="21"/>
  <c r="Q62" i="21"/>
  <c r="P62" i="21"/>
  <c r="O62" i="21"/>
  <c r="M63" i="21"/>
  <c r="L63" i="21"/>
  <c r="J63" i="21"/>
  <c r="I63" i="21"/>
  <c r="K63" i="21"/>
  <c r="H64" i="21"/>
  <c r="Q63" i="21"/>
  <c r="P63" i="21"/>
  <c r="O63" i="21"/>
  <c r="H65" i="21"/>
  <c r="L64" i="21"/>
  <c r="M64" i="21"/>
  <c r="I64" i="21"/>
  <c r="K64" i="21"/>
  <c r="J64" i="21"/>
  <c r="I65" i="21"/>
  <c r="H66" i="21"/>
  <c r="L65" i="21"/>
  <c r="J65" i="21"/>
  <c r="K65" i="21"/>
  <c r="M65" i="21"/>
  <c r="Q64" i="21"/>
  <c r="P64" i="21"/>
  <c r="O64" i="21"/>
  <c r="Q65" i="21"/>
  <c r="P65" i="21"/>
  <c r="O65" i="21"/>
  <c r="H67" i="21"/>
  <c r="I66" i="21"/>
  <c r="L66" i="21"/>
  <c r="M66" i="21"/>
  <c r="J66" i="21"/>
  <c r="K66" i="21"/>
  <c r="L67" i="21"/>
  <c r="J67" i="21"/>
  <c r="H68" i="21"/>
  <c r="M67" i="21"/>
  <c r="I67" i="21"/>
  <c r="K67" i="21"/>
  <c r="O66" i="21"/>
  <c r="Q66" i="21"/>
  <c r="P66" i="21"/>
  <c r="H69" i="21"/>
  <c r="I68" i="21"/>
  <c r="M68" i="21"/>
  <c r="L68" i="21"/>
  <c r="K68" i="21"/>
  <c r="J68" i="21"/>
  <c r="P67" i="21"/>
  <c r="Q67" i="21"/>
  <c r="O67" i="21"/>
  <c r="M69" i="21"/>
  <c r="I69" i="21"/>
  <c r="J69" i="21"/>
  <c r="H70" i="21"/>
  <c r="K69" i="21"/>
  <c r="L69" i="21"/>
  <c r="O68" i="21"/>
  <c r="P68" i="21"/>
  <c r="Q68" i="21"/>
  <c r="O69" i="21"/>
  <c r="P69" i="21"/>
  <c r="Q69" i="21"/>
  <c r="I70" i="21"/>
  <c r="J70" i="21"/>
  <c r="H71" i="21"/>
  <c r="K70" i="21"/>
  <c r="M70" i="21"/>
  <c r="L70" i="21"/>
  <c r="P70" i="21"/>
  <c r="O70" i="21"/>
  <c r="Q70" i="21"/>
  <c r="L71" i="21"/>
  <c r="I71" i="21"/>
  <c r="M71" i="21"/>
  <c r="J71" i="21"/>
  <c r="K71" i="21"/>
  <c r="H72" i="21"/>
  <c r="O71" i="21"/>
  <c r="Q71" i="21"/>
  <c r="P71" i="21"/>
  <c r="M72" i="21"/>
  <c r="H73" i="21"/>
  <c r="L72" i="21"/>
  <c r="J72" i="21"/>
  <c r="I72" i="21"/>
  <c r="K72" i="21"/>
  <c r="H74" i="21"/>
  <c r="M73" i="21"/>
  <c r="K73" i="21"/>
  <c r="I73" i="21"/>
  <c r="J73" i="21"/>
  <c r="L73" i="21"/>
  <c r="P72" i="21"/>
  <c r="Q72" i="21"/>
  <c r="O72" i="21"/>
  <c r="K74" i="21"/>
  <c r="M74" i="21"/>
  <c r="L74" i="21"/>
  <c r="I74" i="21"/>
  <c r="H75" i="21"/>
  <c r="J74" i="21"/>
  <c r="O73" i="21"/>
  <c r="P73" i="21"/>
  <c r="Q73" i="21"/>
  <c r="P74" i="21"/>
  <c r="Q74" i="21"/>
  <c r="O74" i="21"/>
  <c r="K75" i="21"/>
  <c r="J75" i="21"/>
  <c r="L75" i="21"/>
  <c r="H76" i="21"/>
  <c r="M75" i="21"/>
  <c r="I75" i="21"/>
  <c r="L76" i="21"/>
  <c r="M76" i="21"/>
  <c r="J76" i="21"/>
  <c r="I76" i="21"/>
  <c r="H77" i="21"/>
  <c r="K76" i="21"/>
  <c r="P75" i="21"/>
  <c r="O75" i="21"/>
  <c r="Q75" i="21"/>
  <c r="P76" i="21"/>
  <c r="Q76" i="21"/>
  <c r="O76" i="21"/>
  <c r="I77" i="21"/>
  <c r="M77" i="21"/>
  <c r="H78" i="21"/>
  <c r="J77" i="21"/>
  <c r="L77" i="21"/>
  <c r="K77" i="21"/>
  <c r="P77" i="21"/>
  <c r="Q77" i="21"/>
  <c r="O77" i="21"/>
  <c r="J78" i="21"/>
  <c r="H79" i="21"/>
  <c r="L78" i="21"/>
  <c r="K78" i="21"/>
  <c r="M78" i="21"/>
  <c r="I78" i="21"/>
  <c r="I79" i="21"/>
  <c r="M79" i="21"/>
  <c r="H80" i="21"/>
  <c r="L79" i="21"/>
  <c r="J79" i="21"/>
  <c r="K79" i="21"/>
  <c r="Q78" i="21"/>
  <c r="O78" i="21"/>
  <c r="P78" i="21"/>
  <c r="Q79" i="21"/>
  <c r="O79" i="21"/>
  <c r="P79" i="21"/>
  <c r="I80" i="21"/>
  <c r="H81" i="21"/>
  <c r="J80" i="21"/>
  <c r="L80" i="21"/>
  <c r="M80" i="21"/>
  <c r="K80" i="21"/>
  <c r="P80" i="21"/>
  <c r="O80" i="21"/>
  <c r="L81" i="21"/>
  <c r="K81" i="21"/>
  <c r="M81" i="21"/>
  <c r="I81" i="21"/>
  <c r="J81" i="21"/>
  <c r="H82" i="21"/>
  <c r="O81" i="21"/>
  <c r="Q81" i="21"/>
  <c r="P81" i="21"/>
  <c r="L82" i="21"/>
  <c r="H83" i="21"/>
  <c r="M82" i="21"/>
  <c r="J82" i="21"/>
  <c r="I82" i="21"/>
  <c r="K82" i="21"/>
  <c r="L83" i="21"/>
  <c r="J83" i="21"/>
  <c r="K83" i="21"/>
  <c r="M83" i="21"/>
  <c r="H84" i="21"/>
  <c r="I83" i="21"/>
  <c r="Q82" i="21"/>
  <c r="P82" i="21"/>
  <c r="O82" i="21"/>
  <c r="L84" i="21"/>
  <c r="H85" i="21"/>
  <c r="M84" i="21"/>
  <c r="J84" i="21"/>
  <c r="K84" i="21"/>
  <c r="I84" i="21"/>
  <c r="O83" i="21"/>
  <c r="P83" i="21"/>
  <c r="Q83" i="21"/>
  <c r="J85" i="21"/>
  <c r="M85" i="21"/>
  <c r="H86" i="21"/>
  <c r="K85" i="21"/>
  <c r="I85" i="21"/>
  <c r="L85" i="21"/>
  <c r="P84" i="21"/>
  <c r="O84" i="21"/>
  <c r="Q84" i="21"/>
  <c r="K86" i="21"/>
  <c r="L86" i="21"/>
  <c r="H87" i="21"/>
  <c r="M86" i="21"/>
  <c r="I86" i="21"/>
  <c r="J86" i="21"/>
  <c r="P85" i="21"/>
  <c r="O85" i="21"/>
  <c r="Q85" i="21"/>
  <c r="I87" i="21"/>
  <c r="L87" i="21"/>
  <c r="K87" i="21"/>
  <c r="H88" i="21"/>
  <c r="J87" i="21"/>
  <c r="M87" i="21"/>
  <c r="O86" i="21"/>
  <c r="Q86" i="21"/>
  <c r="P86" i="21"/>
  <c r="O87" i="21"/>
  <c r="P87" i="21"/>
  <c r="Q87" i="21"/>
  <c r="H89" i="21"/>
  <c r="L88" i="21"/>
  <c r="J88" i="21"/>
  <c r="I88" i="21"/>
  <c r="K88" i="21"/>
  <c r="M88" i="21"/>
  <c r="I89" i="21"/>
  <c r="H90" i="21"/>
  <c r="M89" i="21"/>
  <c r="K89" i="21"/>
  <c r="J89" i="21"/>
  <c r="L89" i="21"/>
  <c r="Q88" i="21"/>
  <c r="O88" i="21"/>
  <c r="P88" i="21"/>
  <c r="Q89" i="21"/>
  <c r="O89" i="21"/>
  <c r="P89" i="21"/>
  <c r="M90" i="21"/>
  <c r="I90" i="21"/>
  <c r="H91" i="21"/>
  <c r="K90" i="21"/>
  <c r="J90" i="21"/>
  <c r="L90" i="21"/>
  <c r="P90" i="21"/>
  <c r="Q90" i="21"/>
  <c r="O90" i="21"/>
  <c r="I91" i="21"/>
  <c r="H92" i="21"/>
  <c r="K91" i="21"/>
  <c r="M91" i="21"/>
  <c r="L91" i="21"/>
  <c r="J91" i="21"/>
  <c r="P91" i="21"/>
  <c r="O91" i="21"/>
  <c r="Q91" i="21"/>
  <c r="H93" i="21"/>
  <c r="K92" i="21"/>
  <c r="M92" i="21"/>
  <c r="J92" i="21"/>
  <c r="I92" i="21"/>
  <c r="L92" i="21"/>
  <c r="K93" i="21"/>
  <c r="I93" i="21"/>
  <c r="H94" i="21"/>
  <c r="M93" i="21"/>
  <c r="L93" i="21"/>
  <c r="J93" i="21"/>
  <c r="Q92" i="21"/>
  <c r="O92" i="21"/>
  <c r="P92" i="21"/>
  <c r="O93" i="21"/>
  <c r="Q93" i="21"/>
  <c r="P93" i="21"/>
  <c r="L94" i="21"/>
  <c r="K94" i="21"/>
  <c r="H95" i="21"/>
  <c r="J94" i="21"/>
  <c r="M94" i="21"/>
  <c r="I94" i="21"/>
  <c r="J95" i="21"/>
  <c r="K95" i="21"/>
  <c r="M95" i="21"/>
  <c r="I95" i="21"/>
  <c r="H96" i="21"/>
  <c r="L95" i="21"/>
  <c r="Q94" i="21"/>
  <c r="P94" i="21"/>
  <c r="O94" i="21"/>
  <c r="Q95" i="21"/>
  <c r="P95" i="21"/>
  <c r="O95" i="21"/>
  <c r="I96" i="21"/>
  <c r="J96" i="21"/>
  <c r="L96" i="21"/>
  <c r="M96" i="21"/>
  <c r="K96" i="21"/>
  <c r="H97" i="21"/>
  <c r="Q96" i="21"/>
  <c r="P96" i="21"/>
  <c r="O96" i="21"/>
  <c r="M97" i="21"/>
  <c r="L97" i="21"/>
  <c r="K97" i="21"/>
  <c r="I97" i="21"/>
  <c r="H98" i="21"/>
  <c r="J97" i="21"/>
  <c r="P97" i="21"/>
  <c r="Q97" i="21"/>
  <c r="O97" i="21"/>
  <c r="M98" i="21"/>
  <c r="L98" i="21"/>
  <c r="J98" i="21"/>
  <c r="H99" i="21"/>
  <c r="I98" i="21"/>
  <c r="K98" i="21"/>
  <c r="K99" i="21"/>
  <c r="J99" i="21"/>
  <c r="L99" i="21"/>
  <c r="M99" i="21"/>
  <c r="H100" i="21"/>
  <c r="I99" i="21"/>
  <c r="Q98" i="21"/>
  <c r="P98" i="21"/>
  <c r="O98" i="21"/>
  <c r="J100" i="21"/>
  <c r="H101" i="21"/>
  <c r="I100" i="21"/>
  <c r="L100" i="21"/>
  <c r="M100" i="21"/>
  <c r="K100" i="21"/>
  <c r="O99" i="21"/>
  <c r="Q99" i="21"/>
  <c r="P99" i="21"/>
  <c r="J101" i="21"/>
  <c r="H102" i="21"/>
  <c r="K101" i="21"/>
  <c r="M101" i="21"/>
  <c r="L101" i="21"/>
  <c r="I101" i="21"/>
  <c r="Q100" i="21"/>
  <c r="O100" i="21"/>
  <c r="P100" i="21"/>
  <c r="I102" i="21"/>
  <c r="J102" i="21"/>
  <c r="L102" i="21"/>
  <c r="M102" i="21"/>
  <c r="K102" i="21"/>
  <c r="H103" i="21"/>
  <c r="O101" i="21"/>
  <c r="P101" i="21"/>
  <c r="Q101" i="21"/>
  <c r="Q102" i="21"/>
  <c r="P102" i="21"/>
  <c r="O102" i="21"/>
  <c r="M103" i="21"/>
  <c r="L103" i="21"/>
  <c r="H104" i="21"/>
  <c r="I103" i="21"/>
  <c r="J103" i="21"/>
  <c r="K103" i="21"/>
  <c r="I104" i="21"/>
  <c r="L104" i="21"/>
  <c r="H105" i="21"/>
  <c r="J104" i="21"/>
  <c r="K104" i="21"/>
  <c r="M104" i="21"/>
  <c r="O103" i="21"/>
  <c r="P103" i="21"/>
  <c r="Q103" i="21"/>
  <c r="P104" i="21"/>
  <c r="Q104" i="21"/>
  <c r="O104" i="21"/>
  <c r="I105" i="21"/>
  <c r="H106" i="21"/>
  <c r="K105" i="21"/>
  <c r="M105" i="21"/>
  <c r="J105" i="21"/>
  <c r="L105" i="21"/>
  <c r="O105" i="21"/>
  <c r="Q105" i="21"/>
  <c r="P105" i="21"/>
  <c r="H107" i="21"/>
  <c r="J106" i="21"/>
  <c r="L106" i="21"/>
  <c r="M106" i="21"/>
  <c r="I106" i="21"/>
  <c r="K106" i="21"/>
  <c r="H108" i="21"/>
  <c r="M107" i="21"/>
  <c r="J107" i="21"/>
  <c r="K107" i="21"/>
  <c r="L107" i="21"/>
  <c r="I107" i="21"/>
  <c r="P106" i="21"/>
  <c r="Q106" i="21"/>
  <c r="O106" i="21"/>
  <c r="K108" i="21"/>
  <c r="L108" i="21"/>
  <c r="H109" i="21"/>
  <c r="M108" i="21"/>
  <c r="I108" i="21"/>
  <c r="J108" i="21"/>
  <c r="Q107" i="21"/>
  <c r="O107" i="21"/>
  <c r="P107" i="21"/>
  <c r="K109" i="21"/>
  <c r="M109" i="21"/>
  <c r="H110" i="21"/>
  <c r="L109" i="21"/>
  <c r="J109" i="21"/>
  <c r="I109" i="21"/>
  <c r="Q108" i="21"/>
  <c r="P108" i="21"/>
  <c r="O108" i="21"/>
  <c r="I110" i="21"/>
  <c r="K110" i="21"/>
  <c r="J110" i="21"/>
  <c r="L110" i="21"/>
  <c r="H111" i="21"/>
  <c r="M110" i="21"/>
  <c r="O109" i="21"/>
  <c r="P109" i="21"/>
  <c r="Q109" i="21"/>
  <c r="P110" i="21"/>
  <c r="O110" i="21"/>
  <c r="Q110" i="21"/>
  <c r="K111" i="21"/>
  <c r="H112" i="21"/>
  <c r="L111" i="21"/>
  <c r="J111" i="21"/>
  <c r="I111" i="21"/>
  <c r="M111" i="21"/>
  <c r="M112" i="21"/>
  <c r="L112" i="21"/>
  <c r="H113" i="21"/>
  <c r="I112" i="21"/>
  <c r="J112" i="21"/>
  <c r="K112" i="21"/>
  <c r="Q111" i="21"/>
  <c r="P111" i="21"/>
  <c r="O111" i="21"/>
  <c r="M113" i="21"/>
  <c r="H114" i="21"/>
  <c r="K113" i="21"/>
  <c r="J113" i="21"/>
  <c r="I113" i="21"/>
  <c r="L113" i="21"/>
  <c r="P112" i="21"/>
  <c r="O112" i="21"/>
  <c r="Q112" i="21"/>
  <c r="K114" i="21"/>
  <c r="J114" i="21"/>
  <c r="H115" i="21"/>
  <c r="M114" i="21"/>
  <c r="I114" i="21"/>
  <c r="L114" i="21"/>
  <c r="P113" i="21"/>
  <c r="O113" i="21"/>
  <c r="Q113" i="21"/>
  <c r="L115" i="21"/>
  <c r="M115" i="21"/>
  <c r="I115" i="21"/>
  <c r="K115" i="21"/>
  <c r="J115" i="21"/>
  <c r="H116" i="21"/>
  <c r="P114" i="21"/>
  <c r="O114" i="21"/>
  <c r="Q114" i="21"/>
  <c r="O115" i="21"/>
  <c r="P115" i="21"/>
  <c r="Q115" i="21"/>
  <c r="H117" i="21"/>
  <c r="J116" i="21"/>
  <c r="K116" i="21"/>
  <c r="M116" i="21"/>
  <c r="L116" i="21"/>
  <c r="I116" i="21"/>
  <c r="M117" i="21"/>
  <c r="J117" i="21"/>
  <c r="H118" i="21"/>
  <c r="L117" i="21"/>
  <c r="I117" i="21"/>
  <c r="K117" i="21"/>
  <c r="O116" i="21"/>
  <c r="Q116" i="21"/>
  <c r="P116" i="21"/>
  <c r="K118" i="21"/>
  <c r="L118" i="21"/>
  <c r="J118" i="21"/>
  <c r="M118" i="21"/>
  <c r="I118" i="21"/>
  <c r="H119" i="21"/>
  <c r="Q117" i="21"/>
  <c r="P117" i="21"/>
  <c r="O117" i="21"/>
  <c r="O118" i="21"/>
  <c r="P118" i="21"/>
  <c r="Q118" i="21"/>
  <c r="L119" i="21"/>
  <c r="K119" i="21"/>
  <c r="J119" i="21"/>
  <c r="M119" i="21"/>
  <c r="I119" i="21"/>
  <c r="H120" i="21"/>
  <c r="O119" i="21"/>
  <c r="Q119" i="21"/>
  <c r="P119" i="21"/>
  <c r="L120" i="21"/>
  <c r="M120" i="21"/>
  <c r="I120" i="21"/>
  <c r="J120" i="21"/>
  <c r="K120" i="21"/>
  <c r="H121" i="21"/>
  <c r="O120" i="21"/>
  <c r="P120" i="21"/>
  <c r="Q120" i="21"/>
  <c r="M121" i="21"/>
  <c r="H122" i="21"/>
  <c r="I121" i="21"/>
  <c r="L121" i="21"/>
  <c r="J121" i="21"/>
  <c r="K121" i="21"/>
  <c r="J122" i="21"/>
  <c r="L122" i="21"/>
  <c r="K122" i="21"/>
  <c r="H123" i="21"/>
  <c r="I122" i="21"/>
  <c r="M122" i="21"/>
  <c r="O121" i="21"/>
  <c r="Q121" i="21"/>
  <c r="P121" i="21"/>
  <c r="H124" i="21"/>
  <c r="K123" i="21"/>
  <c r="I123" i="21"/>
  <c r="J123" i="21"/>
  <c r="M123" i="21"/>
  <c r="L123" i="21"/>
  <c r="Q122" i="21"/>
  <c r="P122" i="21"/>
  <c r="O122" i="21"/>
  <c r="H125" i="21"/>
  <c r="J124" i="21"/>
  <c r="L124" i="21"/>
  <c r="K124" i="21"/>
  <c r="I124" i="21"/>
  <c r="M124" i="21"/>
  <c r="Q123" i="21"/>
  <c r="P123" i="21"/>
  <c r="O123" i="21"/>
  <c r="H126" i="21"/>
  <c r="L125" i="21"/>
  <c r="K125" i="21"/>
  <c r="J125" i="21"/>
  <c r="I125" i="21"/>
  <c r="M125" i="21"/>
  <c r="O124" i="21"/>
  <c r="Q124" i="21"/>
  <c r="P124" i="21"/>
  <c r="H127" i="21"/>
  <c r="K126" i="21"/>
  <c r="L126" i="21"/>
  <c r="I126" i="21"/>
  <c r="J126" i="21"/>
  <c r="M126" i="21"/>
  <c r="O125" i="21"/>
  <c r="Q125" i="21"/>
  <c r="P125" i="21"/>
  <c r="L127" i="21"/>
  <c r="M127" i="21"/>
  <c r="H128" i="21"/>
  <c r="I127" i="21"/>
  <c r="K127" i="21"/>
  <c r="J127" i="21"/>
  <c r="P126" i="21"/>
  <c r="Q126" i="21"/>
  <c r="O126" i="21"/>
  <c r="K128" i="21"/>
  <c r="H129" i="21"/>
  <c r="J128" i="21"/>
  <c r="L128" i="21"/>
  <c r="M128" i="21"/>
  <c r="I128" i="21"/>
  <c r="O127" i="21"/>
  <c r="Q127" i="21"/>
  <c r="P127" i="21"/>
  <c r="L129" i="21"/>
  <c r="M129" i="21"/>
  <c r="K129" i="21"/>
  <c r="I129" i="21"/>
  <c r="J129" i="21"/>
  <c r="H130" i="21"/>
  <c r="P128" i="21"/>
  <c r="O128" i="21"/>
  <c r="Q128" i="21"/>
  <c r="P129" i="21"/>
  <c r="O129" i="21"/>
  <c r="Q129" i="21"/>
  <c r="L130" i="21"/>
  <c r="H131" i="21"/>
  <c r="I130" i="21"/>
  <c r="K130" i="21"/>
  <c r="M130" i="21"/>
  <c r="J130" i="21"/>
  <c r="M131" i="21"/>
  <c r="K131" i="21"/>
  <c r="J131" i="21"/>
  <c r="H132" i="21"/>
  <c r="I131" i="21"/>
  <c r="L131" i="21"/>
  <c r="P130" i="21"/>
  <c r="Q130" i="21"/>
  <c r="O130" i="21"/>
  <c r="L132" i="21"/>
  <c r="I132" i="21"/>
  <c r="J132" i="21"/>
  <c r="M132" i="21"/>
  <c r="H133" i="21"/>
  <c r="K132" i="21"/>
  <c r="Q131" i="21"/>
  <c r="P131" i="21"/>
  <c r="O131" i="21"/>
  <c r="O132" i="21"/>
  <c r="P132" i="21"/>
  <c r="Q132" i="21"/>
  <c r="L133" i="21"/>
  <c r="I133" i="21"/>
  <c r="H134" i="21"/>
  <c r="K133" i="21"/>
  <c r="J133" i="21"/>
  <c r="M133" i="21"/>
  <c r="Q133" i="21"/>
  <c r="P133" i="21"/>
  <c r="O133" i="21"/>
  <c r="H135" i="21"/>
  <c r="L134" i="21"/>
  <c r="I134" i="21"/>
  <c r="M134" i="21"/>
  <c r="J134" i="21"/>
  <c r="K134" i="21"/>
  <c r="K135" i="21"/>
  <c r="M135" i="21"/>
  <c r="I135" i="21"/>
  <c r="L135" i="21"/>
  <c r="J135" i="21"/>
  <c r="H136" i="21"/>
  <c r="Q134" i="21"/>
  <c r="P134" i="21"/>
  <c r="O134" i="21"/>
  <c r="O135" i="21"/>
  <c r="Q135" i="21"/>
  <c r="P135" i="21"/>
  <c r="J136" i="21"/>
  <c r="H137" i="21"/>
  <c r="K136" i="21"/>
  <c r="I136" i="21"/>
  <c r="L136" i="21"/>
  <c r="M136" i="21"/>
  <c r="M137" i="21"/>
  <c r="L137" i="21"/>
  <c r="J137" i="21"/>
  <c r="H138" i="21"/>
  <c r="K137" i="21"/>
  <c r="I137" i="21"/>
  <c r="O136" i="21"/>
  <c r="Q136" i="21"/>
  <c r="P136" i="21"/>
  <c r="J138" i="21"/>
  <c r="I138" i="21"/>
  <c r="L138" i="21"/>
  <c r="H139" i="21"/>
  <c r="M138" i="21"/>
  <c r="K138" i="21"/>
  <c r="P137" i="21"/>
  <c r="O137" i="21"/>
  <c r="Q137" i="21"/>
  <c r="P138" i="21"/>
  <c r="O138" i="21"/>
  <c r="Q138" i="21"/>
  <c r="I139" i="21"/>
  <c r="M139" i="21"/>
  <c r="H140" i="21"/>
  <c r="K139" i="21"/>
  <c r="J139" i="21"/>
  <c r="L139" i="21"/>
  <c r="O139" i="21"/>
  <c r="P139" i="21"/>
  <c r="Q139" i="21"/>
  <c r="J140" i="21"/>
  <c r="K140" i="21"/>
  <c r="L140" i="21"/>
  <c r="H141" i="21"/>
  <c r="M140" i="21"/>
  <c r="I140" i="21"/>
  <c r="H142" i="21"/>
  <c r="L141" i="21"/>
  <c r="I141" i="21"/>
  <c r="M141" i="21"/>
  <c r="K141" i="21"/>
  <c r="J141" i="21"/>
  <c r="Q140" i="21"/>
  <c r="O140" i="21"/>
  <c r="P140" i="21"/>
  <c r="H143" i="21"/>
  <c r="M142" i="21"/>
  <c r="L142" i="21"/>
  <c r="K142" i="21"/>
  <c r="J142" i="21"/>
  <c r="I142" i="21"/>
  <c r="Q141" i="21"/>
  <c r="O141" i="21"/>
  <c r="P141" i="21"/>
  <c r="H144" i="21"/>
  <c r="L143" i="21"/>
  <c r="K143" i="21"/>
  <c r="I143" i="21"/>
  <c r="J143" i="21"/>
  <c r="M143" i="21"/>
  <c r="P142" i="21"/>
  <c r="Q142" i="21"/>
  <c r="O142" i="21"/>
  <c r="H145" i="21"/>
  <c r="I144" i="21"/>
  <c r="K144" i="21"/>
  <c r="J144" i="21"/>
  <c r="L144" i="21"/>
  <c r="M144" i="21"/>
  <c r="Q143" i="21"/>
  <c r="P143" i="21"/>
  <c r="O143" i="21"/>
  <c r="K145" i="21"/>
  <c r="I145" i="21"/>
  <c r="M145" i="21"/>
  <c r="J145" i="21"/>
  <c r="H146" i="21"/>
  <c r="L145" i="21"/>
  <c r="P144" i="21"/>
  <c r="O144" i="21"/>
  <c r="Q144" i="21"/>
  <c r="P145" i="21"/>
  <c r="O145" i="21"/>
  <c r="Q145" i="21"/>
  <c r="M146" i="21"/>
  <c r="H147" i="21"/>
  <c r="I146" i="21"/>
  <c r="L146" i="21"/>
  <c r="K146" i="21"/>
  <c r="J146" i="21"/>
  <c r="H148" i="21"/>
  <c r="I147" i="21"/>
  <c r="J147" i="21"/>
  <c r="K147" i="21"/>
  <c r="L147" i="21"/>
  <c r="M147" i="21"/>
  <c r="P146" i="21"/>
  <c r="O146" i="21"/>
  <c r="Q146" i="21"/>
  <c r="M148" i="21"/>
  <c r="K148" i="21"/>
  <c r="H149" i="21"/>
  <c r="I148" i="21"/>
  <c r="L148" i="21"/>
  <c r="J148" i="21"/>
  <c r="O147" i="21"/>
  <c r="Q147" i="21"/>
  <c r="P147" i="21"/>
  <c r="J149" i="21"/>
  <c r="K149" i="21"/>
  <c r="L149" i="21"/>
  <c r="H150" i="21"/>
  <c r="I149" i="21"/>
  <c r="M149" i="21"/>
  <c r="Q148" i="21"/>
  <c r="P148" i="21"/>
  <c r="O148" i="21"/>
  <c r="L150" i="21"/>
  <c r="K150" i="21"/>
  <c r="M150" i="21"/>
  <c r="H151" i="21"/>
  <c r="J150" i="21"/>
  <c r="I150" i="21"/>
  <c r="P149" i="21"/>
  <c r="Q149" i="21"/>
  <c r="O149" i="21"/>
  <c r="H152" i="21"/>
  <c r="L151" i="21"/>
  <c r="K151" i="21"/>
  <c r="M151" i="21"/>
  <c r="J151" i="21"/>
  <c r="I151" i="21"/>
  <c r="O150" i="21"/>
  <c r="Q150" i="21"/>
  <c r="P150" i="21"/>
  <c r="M152" i="21"/>
  <c r="I152" i="21"/>
  <c r="H153" i="21"/>
  <c r="J152" i="21"/>
  <c r="K152" i="21"/>
  <c r="L152" i="21"/>
  <c r="O151" i="21"/>
  <c r="Q151" i="21"/>
  <c r="P151" i="21"/>
  <c r="P152" i="21"/>
  <c r="Q152" i="21"/>
  <c r="O152" i="21"/>
  <c r="J153" i="21"/>
  <c r="H154" i="21"/>
  <c r="I153" i="21"/>
  <c r="K153" i="21"/>
  <c r="M153" i="21"/>
  <c r="L153" i="21"/>
  <c r="H155" i="21"/>
  <c r="L154" i="21"/>
  <c r="J154" i="21"/>
  <c r="M154" i="21"/>
  <c r="I154" i="21"/>
  <c r="K154" i="21"/>
  <c r="O153" i="21"/>
  <c r="Q153" i="21"/>
  <c r="P153" i="21"/>
  <c r="J155" i="21"/>
  <c r="M155" i="21"/>
  <c r="K155" i="21"/>
  <c r="L155" i="21"/>
  <c r="I155" i="21"/>
  <c r="H156" i="21"/>
  <c r="O154" i="21"/>
  <c r="P154" i="21"/>
  <c r="Q154" i="21"/>
  <c r="Q155" i="21"/>
  <c r="O155" i="21"/>
  <c r="P155" i="21"/>
  <c r="K156" i="21"/>
  <c r="I156" i="21"/>
  <c r="H157" i="21"/>
  <c r="L156" i="21"/>
  <c r="M156" i="21"/>
  <c r="J156" i="21"/>
  <c r="O156" i="21"/>
  <c r="P156" i="21"/>
  <c r="Q156" i="21"/>
  <c r="M157" i="21"/>
  <c r="L157" i="21"/>
  <c r="I157" i="21"/>
  <c r="K157" i="21"/>
  <c r="J157" i="21"/>
  <c r="H158" i="21"/>
  <c r="Q157" i="21"/>
  <c r="O157" i="21"/>
  <c r="P157" i="21"/>
  <c r="M158" i="21"/>
  <c r="J158" i="21"/>
  <c r="K158" i="21"/>
  <c r="L158" i="21"/>
  <c r="H159" i="21"/>
  <c r="I158" i="21"/>
  <c r="M159" i="21"/>
  <c r="L159" i="21"/>
  <c r="J159" i="21"/>
  <c r="I159" i="21"/>
  <c r="H160" i="21"/>
  <c r="K159" i="21"/>
  <c r="O158" i="21"/>
  <c r="Q158" i="21"/>
  <c r="P158" i="21"/>
  <c r="O159" i="21"/>
  <c r="Q159" i="21"/>
  <c r="P159" i="21"/>
  <c r="K160" i="21"/>
  <c r="J160" i="21"/>
  <c r="M160" i="21"/>
  <c r="L160" i="21"/>
  <c r="H161" i="21"/>
  <c r="I160" i="21"/>
  <c r="J161" i="21"/>
  <c r="I161" i="21"/>
  <c r="K161" i="21"/>
  <c r="H162" i="21"/>
  <c r="M161" i="21"/>
  <c r="L161" i="21"/>
  <c r="P160" i="21"/>
  <c r="Q160" i="21"/>
  <c r="O160" i="21"/>
  <c r="P161" i="21"/>
  <c r="O161" i="21"/>
  <c r="Q161" i="21"/>
  <c r="H163" i="21"/>
  <c r="K162" i="21"/>
  <c r="L162" i="21"/>
  <c r="J162" i="21"/>
  <c r="M162" i="21"/>
  <c r="I162" i="21"/>
  <c r="J163" i="21"/>
  <c r="K163" i="21"/>
  <c r="L163" i="21"/>
  <c r="H164" i="21"/>
  <c r="I163" i="21"/>
  <c r="M163" i="21"/>
  <c r="P162" i="21"/>
  <c r="O162" i="21"/>
  <c r="Q162" i="21"/>
  <c r="J164" i="21"/>
  <c r="I164" i="21"/>
  <c r="K164" i="21"/>
  <c r="L164" i="21"/>
  <c r="M164" i="21"/>
  <c r="H165" i="21"/>
  <c r="O163" i="21"/>
  <c r="P163" i="21"/>
  <c r="Q163" i="21"/>
  <c r="P164" i="21"/>
  <c r="O164" i="21"/>
  <c r="Q164" i="21"/>
  <c r="J165" i="21"/>
  <c r="L165" i="21"/>
  <c r="I165" i="21"/>
  <c r="H166" i="21"/>
  <c r="K165" i="21"/>
  <c r="M165" i="21"/>
  <c r="O165" i="21"/>
  <c r="Q165" i="21"/>
  <c r="P165" i="21"/>
  <c r="I166" i="21"/>
  <c r="H167" i="21"/>
  <c r="J166" i="21"/>
  <c r="M166" i="21"/>
  <c r="L166" i="21"/>
  <c r="K166" i="21"/>
  <c r="O166" i="21"/>
  <c r="Q166" i="21"/>
  <c r="P166" i="21"/>
  <c r="H168" i="21"/>
  <c r="J167" i="21"/>
  <c r="M167" i="21"/>
  <c r="K167" i="21"/>
  <c r="I167" i="21"/>
  <c r="L167" i="21"/>
  <c r="M168" i="21"/>
  <c r="H169" i="21"/>
  <c r="K168" i="21"/>
  <c r="I168" i="21"/>
  <c r="L168" i="21"/>
  <c r="J168" i="21"/>
  <c r="O167" i="21"/>
  <c r="P167" i="21"/>
  <c r="Q167" i="21"/>
  <c r="J169" i="21"/>
  <c r="K169" i="21"/>
  <c r="H170" i="21"/>
  <c r="L169" i="21"/>
  <c r="I169" i="21"/>
  <c r="M169" i="21"/>
  <c r="Q168" i="21"/>
  <c r="P168" i="21"/>
  <c r="O168" i="21"/>
  <c r="M170" i="21"/>
  <c r="J170" i="21"/>
  <c r="I170" i="21"/>
  <c r="H171" i="21"/>
  <c r="L170" i="21"/>
  <c r="K170" i="21"/>
  <c r="Q169" i="21"/>
  <c r="P169" i="21"/>
  <c r="O169" i="21"/>
  <c r="O170" i="21"/>
  <c r="P170" i="21"/>
  <c r="Q170" i="21"/>
  <c r="K171" i="21"/>
  <c r="M171" i="21"/>
  <c r="I171" i="21"/>
  <c r="L171" i="21"/>
  <c r="J171" i="21"/>
  <c r="H172" i="21"/>
  <c r="Q171" i="21"/>
  <c r="O171" i="21"/>
  <c r="P171" i="21"/>
  <c r="K172" i="21"/>
  <c r="M172" i="21"/>
  <c r="J172" i="21"/>
  <c r="H173" i="21"/>
  <c r="I172" i="21"/>
  <c r="L172" i="21"/>
  <c r="M173" i="21"/>
  <c r="L173" i="21"/>
  <c r="J173" i="21"/>
  <c r="H174" i="21"/>
  <c r="I173" i="21"/>
  <c r="K173" i="21"/>
  <c r="O172" i="21"/>
  <c r="P172" i="21"/>
  <c r="Q172" i="21"/>
  <c r="I174" i="21"/>
  <c r="H175" i="21"/>
  <c r="L174" i="21"/>
  <c r="J174" i="21"/>
  <c r="M174" i="21"/>
  <c r="K174" i="21"/>
  <c r="O173" i="21"/>
  <c r="Q173" i="21"/>
  <c r="P173" i="21"/>
  <c r="P174" i="21"/>
  <c r="Q174" i="21"/>
  <c r="O174" i="21"/>
  <c r="K175" i="21"/>
  <c r="H176" i="21"/>
  <c r="J175" i="21"/>
  <c r="M175" i="21"/>
  <c r="I175" i="21"/>
  <c r="L175" i="21"/>
  <c r="M176" i="21"/>
  <c r="H177" i="21"/>
  <c r="K176" i="21"/>
  <c r="L176" i="21"/>
  <c r="I176" i="21"/>
  <c r="J176" i="21"/>
  <c r="O175" i="21"/>
  <c r="P175" i="21"/>
  <c r="Q175" i="21"/>
  <c r="L177" i="21"/>
  <c r="J177" i="21"/>
  <c r="M177" i="21"/>
  <c r="I177" i="21"/>
  <c r="K177" i="21"/>
  <c r="H178" i="21"/>
  <c r="O176" i="21"/>
  <c r="P176" i="21"/>
  <c r="Q176" i="21"/>
  <c r="P177" i="21"/>
  <c r="Q177" i="21"/>
  <c r="O177" i="21"/>
  <c r="L178" i="21"/>
  <c r="J178" i="21"/>
  <c r="M178" i="21"/>
  <c r="K178" i="21"/>
  <c r="H179" i="21"/>
  <c r="I178" i="21"/>
  <c r="L179" i="21"/>
  <c r="K179" i="21"/>
  <c r="J179" i="21"/>
  <c r="H180" i="21"/>
  <c r="M179" i="21"/>
  <c r="I179" i="21"/>
  <c r="O178" i="21"/>
  <c r="Q178" i="21"/>
  <c r="P178" i="21"/>
  <c r="I180" i="21"/>
  <c r="L180" i="21"/>
  <c r="M180" i="21"/>
  <c r="J180" i="21"/>
  <c r="H181" i="21"/>
  <c r="K180" i="21"/>
  <c r="P179" i="21"/>
  <c r="Q179" i="21"/>
  <c r="O179" i="21"/>
  <c r="Q180" i="21"/>
  <c r="P180" i="21"/>
  <c r="O180" i="21"/>
  <c r="K181" i="21"/>
  <c r="I181" i="21"/>
  <c r="M181" i="21"/>
  <c r="H182" i="21"/>
  <c r="J181" i="21"/>
  <c r="L181" i="21"/>
  <c r="O181" i="21"/>
  <c r="Q181" i="21"/>
  <c r="P181" i="21"/>
  <c r="K182" i="21"/>
  <c r="J182" i="21"/>
  <c r="H183" i="21"/>
  <c r="I182" i="21"/>
  <c r="M182" i="21"/>
  <c r="L182" i="21"/>
  <c r="J183" i="21"/>
  <c r="I183" i="21"/>
  <c r="K183" i="21"/>
  <c r="M183" i="21"/>
  <c r="L183" i="21"/>
  <c r="H184" i="21"/>
  <c r="O182" i="21"/>
  <c r="Q182" i="21"/>
  <c r="P182" i="21"/>
  <c r="Q183" i="21"/>
  <c r="P183" i="21"/>
  <c r="O183" i="21"/>
  <c r="I184" i="21"/>
  <c r="J184" i="21"/>
  <c r="H185" i="21"/>
  <c r="K184" i="21"/>
  <c r="L184" i="21"/>
  <c r="M184" i="21"/>
  <c r="P184" i="21"/>
  <c r="O184" i="21"/>
  <c r="Q184" i="21"/>
  <c r="M185" i="21"/>
  <c r="I185" i="21"/>
  <c r="J185" i="21"/>
  <c r="L185" i="21"/>
  <c r="K185" i="21"/>
  <c r="H186" i="21"/>
  <c r="Q185" i="21"/>
  <c r="P185" i="21"/>
  <c r="O185" i="21"/>
  <c r="M186" i="21"/>
  <c r="K186" i="21"/>
  <c r="I186" i="21"/>
  <c r="L186" i="21"/>
  <c r="J186" i="21"/>
  <c r="H187" i="21"/>
  <c r="O186" i="21"/>
  <c r="P186" i="21"/>
  <c r="Q186" i="21"/>
  <c r="L187" i="21"/>
  <c r="H188" i="21"/>
  <c r="K187" i="21"/>
  <c r="I187" i="21"/>
  <c r="M187" i="21"/>
  <c r="J187" i="21"/>
  <c r="K188" i="21"/>
  <c r="L188" i="21"/>
  <c r="M188" i="21"/>
  <c r="H189" i="21"/>
  <c r="I188" i="21"/>
  <c r="J188" i="21"/>
  <c r="P187" i="21"/>
  <c r="Q187" i="21"/>
  <c r="O187" i="21"/>
  <c r="J189" i="21"/>
  <c r="K189" i="21"/>
  <c r="I189" i="21"/>
  <c r="M189" i="21"/>
  <c r="H190" i="21"/>
  <c r="L189" i="21"/>
  <c r="P188" i="21"/>
  <c r="O188" i="21"/>
  <c r="Q188" i="21"/>
  <c r="P189" i="21"/>
  <c r="Q189" i="21"/>
  <c r="O189" i="21"/>
  <c r="L190" i="21"/>
  <c r="I190" i="21"/>
  <c r="K190" i="21"/>
  <c r="J190" i="21"/>
  <c r="M190" i="21"/>
  <c r="H191" i="21"/>
  <c r="Q190" i="21"/>
  <c r="O190" i="21"/>
  <c r="P190" i="21"/>
  <c r="M191" i="21"/>
  <c r="L191" i="21"/>
  <c r="I191" i="21"/>
  <c r="J191" i="21"/>
  <c r="K191" i="21"/>
  <c r="H192" i="21"/>
  <c r="Q191" i="21"/>
  <c r="O191" i="21"/>
  <c r="P191" i="21"/>
  <c r="L192" i="21"/>
  <c r="H193" i="21"/>
  <c r="K192" i="21"/>
  <c r="J192" i="21"/>
  <c r="I192" i="21"/>
  <c r="M192" i="21"/>
  <c r="I193" i="21"/>
  <c r="K193" i="21"/>
  <c r="L193" i="21"/>
  <c r="H194" i="21"/>
  <c r="J193" i="21"/>
  <c r="M193" i="21"/>
  <c r="O192" i="21"/>
  <c r="Q192" i="21"/>
  <c r="P192" i="21"/>
  <c r="P193" i="21"/>
  <c r="O193" i="21"/>
  <c r="Q193" i="21"/>
  <c r="K194" i="21"/>
  <c r="M194" i="21"/>
  <c r="L194" i="21"/>
  <c r="I194" i="21"/>
  <c r="J194" i="21"/>
  <c r="H195" i="21"/>
  <c r="Q194" i="21"/>
  <c r="O194" i="21"/>
  <c r="P194" i="21"/>
  <c r="K195" i="21"/>
  <c r="M195" i="21"/>
  <c r="H196" i="21"/>
  <c r="L195" i="21"/>
  <c r="J195" i="21"/>
  <c r="I195" i="21"/>
  <c r="L196" i="21"/>
  <c r="H197" i="21"/>
  <c r="J196" i="21"/>
  <c r="M196" i="21"/>
  <c r="K196" i="21"/>
  <c r="I196" i="21"/>
  <c r="O195" i="21"/>
  <c r="Q195" i="21"/>
  <c r="P195" i="21"/>
  <c r="K197" i="21"/>
  <c r="H198" i="21"/>
  <c r="J197" i="21"/>
  <c r="L197" i="21"/>
  <c r="I197" i="21"/>
  <c r="M197" i="21"/>
  <c r="P196" i="21"/>
  <c r="Q196" i="21"/>
  <c r="O196" i="21"/>
  <c r="K198" i="21"/>
  <c r="I198" i="21"/>
  <c r="H199" i="21"/>
  <c r="L198" i="21"/>
  <c r="J198" i="21"/>
  <c r="M198" i="21"/>
  <c r="P197" i="21"/>
  <c r="O197" i="21"/>
  <c r="Q197" i="21"/>
  <c r="Q198" i="21"/>
  <c r="P198" i="21"/>
  <c r="O198" i="21"/>
  <c r="J199" i="21"/>
  <c r="K199" i="21"/>
  <c r="M199" i="21"/>
  <c r="L199" i="21"/>
  <c r="I199" i="21"/>
  <c r="H200" i="21"/>
  <c r="Q199" i="21"/>
  <c r="P199" i="21"/>
  <c r="O199" i="21"/>
  <c r="I200" i="21"/>
  <c r="H201" i="21"/>
  <c r="L200" i="21"/>
  <c r="J200" i="21"/>
  <c r="K200" i="21"/>
  <c r="M200" i="21"/>
  <c r="Q200" i="21"/>
  <c r="P200" i="21"/>
  <c r="O200" i="21"/>
  <c r="J201" i="21"/>
  <c r="K201" i="21"/>
  <c r="I201" i="21"/>
  <c r="H202" i="21"/>
  <c r="L201" i="21"/>
  <c r="M201" i="21"/>
  <c r="P201" i="21"/>
  <c r="O201" i="21"/>
  <c r="Q201" i="21"/>
  <c r="K202" i="21"/>
  <c r="I202" i="21"/>
  <c r="L202" i="21"/>
  <c r="M202" i="21"/>
  <c r="H203" i="21"/>
  <c r="J202" i="21"/>
  <c r="O202" i="21"/>
  <c r="Q202" i="21"/>
  <c r="P202" i="21"/>
  <c r="I203" i="21"/>
  <c r="M203" i="21"/>
  <c r="K203" i="21"/>
  <c r="L203" i="21"/>
  <c r="H204" i="21"/>
  <c r="J203" i="21"/>
  <c r="P203" i="21"/>
  <c r="O203" i="21"/>
  <c r="Q203" i="21"/>
  <c r="J204" i="21"/>
  <c r="K204" i="21"/>
  <c r="H205" i="21"/>
  <c r="M204" i="21"/>
  <c r="L204" i="21"/>
  <c r="I204" i="21"/>
  <c r="J205" i="21"/>
  <c r="K205" i="21"/>
  <c r="M205" i="21"/>
  <c r="L205" i="21"/>
  <c r="H206" i="21"/>
  <c r="I205" i="21"/>
  <c r="O204" i="21"/>
  <c r="P204" i="21"/>
  <c r="Q204" i="21"/>
  <c r="H207" i="21"/>
  <c r="M206" i="21"/>
  <c r="J206" i="21"/>
  <c r="L206" i="21"/>
  <c r="I206" i="21"/>
  <c r="K206" i="21"/>
  <c r="P205" i="21"/>
  <c r="Q205" i="21"/>
  <c r="O205" i="21"/>
  <c r="M207" i="21"/>
  <c r="J207" i="21"/>
  <c r="I207" i="21"/>
  <c r="H208" i="21"/>
  <c r="K207" i="21"/>
  <c r="L207" i="21"/>
  <c r="Q206" i="21"/>
  <c r="O206" i="21"/>
  <c r="P206" i="21"/>
  <c r="Q207" i="21"/>
  <c r="O207" i="21"/>
  <c r="P207" i="21"/>
  <c r="M208" i="21"/>
  <c r="H209" i="21"/>
  <c r="L208" i="21"/>
  <c r="I208" i="21"/>
  <c r="K208" i="21"/>
  <c r="J208" i="21"/>
  <c r="K209" i="21"/>
  <c r="J209" i="21"/>
  <c r="M209" i="21"/>
  <c r="L209" i="21"/>
  <c r="I209" i="21"/>
  <c r="H210" i="21"/>
  <c r="Q208" i="21"/>
  <c r="P208" i="21"/>
  <c r="O208" i="21"/>
  <c r="O209" i="21"/>
  <c r="P209" i="21"/>
  <c r="Q209" i="21"/>
  <c r="M210" i="21"/>
  <c r="I210" i="21"/>
  <c r="J210" i="21"/>
  <c r="K210" i="21"/>
  <c r="L210" i="21"/>
  <c r="H211" i="21"/>
  <c r="Q210" i="21"/>
  <c r="O210" i="21"/>
  <c r="P210" i="21"/>
  <c r="K211" i="21"/>
  <c r="J211" i="21"/>
  <c r="H212" i="21"/>
  <c r="L211" i="21"/>
  <c r="I211" i="21"/>
  <c r="M211" i="21"/>
  <c r="M212" i="21"/>
  <c r="L212" i="21"/>
  <c r="J212" i="21"/>
  <c r="H213" i="21"/>
  <c r="I212" i="21"/>
  <c r="K212" i="21"/>
  <c r="O211" i="21"/>
  <c r="Q211" i="21"/>
  <c r="P211" i="21"/>
  <c r="I213" i="21"/>
  <c r="M213" i="21"/>
  <c r="J213" i="21"/>
  <c r="L213" i="21"/>
  <c r="K213" i="21"/>
  <c r="H214" i="21"/>
  <c r="P212" i="21"/>
  <c r="O212" i="21"/>
  <c r="Q212" i="21"/>
  <c r="P213" i="21"/>
  <c r="Q213" i="21"/>
  <c r="O213" i="21"/>
  <c r="J214" i="21"/>
  <c r="H215" i="21"/>
  <c r="I214" i="21"/>
  <c r="L214" i="21"/>
  <c r="M214" i="21"/>
  <c r="K214" i="21"/>
  <c r="J215" i="21"/>
  <c r="I215" i="21"/>
  <c r="K215" i="21"/>
  <c r="L215" i="21"/>
  <c r="M215" i="21"/>
  <c r="H216" i="21"/>
  <c r="Q214" i="21"/>
  <c r="P214" i="21"/>
  <c r="O214" i="21"/>
  <c r="Q215" i="21"/>
  <c r="O215" i="21"/>
  <c r="P215" i="21"/>
  <c r="K216" i="21"/>
  <c r="H217" i="21"/>
  <c r="M216" i="21"/>
  <c r="J216" i="21"/>
  <c r="L216" i="21"/>
  <c r="I216" i="21"/>
  <c r="M217" i="21"/>
  <c r="K217" i="21"/>
  <c r="L217" i="21"/>
  <c r="I217" i="21"/>
  <c r="H218" i="21"/>
  <c r="J217" i="21"/>
  <c r="O216" i="21"/>
  <c r="Q216" i="21"/>
  <c r="P216" i="21"/>
  <c r="Q217" i="21"/>
  <c r="P217" i="21"/>
  <c r="O217" i="21"/>
  <c r="L218" i="21"/>
  <c r="H219" i="21"/>
  <c r="J218" i="21"/>
  <c r="I218" i="21"/>
  <c r="M218" i="21"/>
  <c r="K218" i="21"/>
  <c r="I219" i="21"/>
  <c r="J219" i="21"/>
  <c r="M219" i="21"/>
  <c r="L219" i="21"/>
  <c r="H220" i="21"/>
  <c r="K219" i="21"/>
  <c r="O218" i="21"/>
  <c r="P218" i="21"/>
  <c r="Q218" i="21"/>
  <c r="P219" i="21"/>
  <c r="Q219" i="21"/>
  <c r="O219" i="21"/>
  <c r="M220" i="21"/>
  <c r="J220" i="21"/>
  <c r="K220" i="21"/>
  <c r="H221" i="21"/>
  <c r="I220" i="21"/>
  <c r="L220" i="21"/>
  <c r="K221" i="21"/>
  <c r="J221" i="21"/>
  <c r="L221" i="21"/>
  <c r="I221" i="21"/>
  <c r="H222" i="21"/>
  <c r="M221" i="21"/>
  <c r="O220" i="21"/>
  <c r="P220" i="21"/>
  <c r="Q220" i="21"/>
  <c r="Q221" i="21"/>
  <c r="P221" i="21"/>
  <c r="O221" i="21"/>
  <c r="I222" i="21"/>
  <c r="K222" i="21"/>
  <c r="M222" i="21"/>
  <c r="J222" i="21"/>
  <c r="H223" i="21"/>
  <c r="L222" i="21"/>
  <c r="O222" i="21"/>
  <c r="P222" i="21"/>
  <c r="Q222" i="21"/>
  <c r="L223" i="21"/>
  <c r="M223" i="21"/>
  <c r="H224" i="21"/>
  <c r="K223" i="21"/>
  <c r="J223" i="21"/>
  <c r="I223" i="21"/>
  <c r="J224" i="21"/>
  <c r="L224" i="21"/>
  <c r="I224" i="21"/>
  <c r="H225" i="21"/>
  <c r="K224" i="21"/>
  <c r="M224" i="21"/>
  <c r="Q223" i="21"/>
  <c r="O223" i="21"/>
  <c r="P223" i="21"/>
  <c r="O224" i="21"/>
  <c r="P224" i="21"/>
  <c r="Q224" i="21"/>
  <c r="I225" i="21"/>
  <c r="M225" i="21"/>
  <c r="L225" i="21"/>
  <c r="J225" i="21"/>
  <c r="H226" i="21"/>
  <c r="K225" i="21"/>
  <c r="Q225" i="21"/>
  <c r="O225" i="21"/>
  <c r="P225" i="21"/>
  <c r="L226" i="21"/>
  <c r="I226" i="21"/>
  <c r="K226" i="21"/>
  <c r="J226" i="21"/>
  <c r="H227" i="21"/>
  <c r="M226" i="21"/>
  <c r="O226" i="21"/>
  <c r="Q226" i="21"/>
  <c r="P226" i="21"/>
  <c r="L227" i="21"/>
  <c r="K227" i="21"/>
  <c r="I227" i="21"/>
  <c r="J227" i="21"/>
  <c r="H228" i="21"/>
  <c r="M227" i="21"/>
  <c r="Q227" i="21"/>
  <c r="P227" i="21"/>
  <c r="O227" i="21"/>
  <c r="K228" i="21"/>
  <c r="I228" i="21"/>
  <c r="L228" i="21"/>
  <c r="M228" i="21"/>
  <c r="H229" i="21"/>
  <c r="J228" i="21"/>
  <c r="Q228" i="21"/>
  <c r="P228" i="21"/>
  <c r="O228" i="21"/>
  <c r="K229" i="21"/>
  <c r="J229" i="21"/>
  <c r="M229" i="21"/>
  <c r="H230" i="21"/>
  <c r="L229" i="21"/>
  <c r="I229" i="21"/>
  <c r="J230" i="21"/>
  <c r="L230" i="21"/>
  <c r="M230" i="21"/>
  <c r="I230" i="21"/>
  <c r="H231" i="21"/>
  <c r="K230" i="21"/>
  <c r="O229" i="21"/>
  <c r="P229" i="21"/>
  <c r="Q229" i="21"/>
  <c r="Q230" i="21"/>
  <c r="P230" i="21"/>
  <c r="O230" i="21"/>
  <c r="H232" i="21"/>
  <c r="K231" i="21"/>
  <c r="J231" i="21"/>
  <c r="M231" i="21"/>
  <c r="I231" i="21"/>
  <c r="L231" i="21"/>
  <c r="J232" i="21"/>
  <c r="H233" i="21"/>
  <c r="I232" i="21"/>
  <c r="M232" i="21"/>
  <c r="L232" i="21"/>
  <c r="K232" i="21"/>
  <c r="P231" i="21"/>
  <c r="Q231" i="21"/>
  <c r="O231" i="21"/>
  <c r="J233" i="21"/>
  <c r="M233" i="21"/>
  <c r="H234" i="21"/>
  <c r="L233" i="21"/>
  <c r="K233" i="21"/>
  <c r="I233" i="21"/>
  <c r="O232" i="21"/>
  <c r="Q232" i="21"/>
  <c r="P232" i="21"/>
  <c r="L234" i="21"/>
  <c r="I234" i="21"/>
  <c r="M234" i="21"/>
  <c r="K234" i="21"/>
  <c r="H235" i="21"/>
  <c r="J234" i="21"/>
  <c r="O233" i="21"/>
  <c r="P233" i="21"/>
  <c r="Q233" i="21"/>
  <c r="Q234" i="21"/>
  <c r="O234" i="21"/>
  <c r="P234" i="21"/>
  <c r="K235" i="21"/>
  <c r="H236" i="21"/>
  <c r="J235" i="21"/>
  <c r="L235" i="21"/>
  <c r="I235" i="21"/>
  <c r="M235" i="21"/>
  <c r="J236" i="21"/>
  <c r="K236" i="21"/>
  <c r="H237" i="21"/>
  <c r="L236" i="21"/>
  <c r="M236" i="21"/>
  <c r="I236" i="21"/>
  <c r="Q235" i="21"/>
  <c r="P235" i="21"/>
  <c r="O235" i="21"/>
  <c r="K237" i="21"/>
  <c r="L237" i="21"/>
  <c r="J237" i="21"/>
  <c r="H238" i="21"/>
  <c r="M237" i="21"/>
  <c r="I237" i="21"/>
  <c r="Q236" i="21"/>
  <c r="O236" i="21"/>
  <c r="P236" i="21"/>
  <c r="J238" i="21"/>
  <c r="M238" i="21"/>
  <c r="L238" i="21"/>
  <c r="K238" i="21"/>
  <c r="H239" i="21"/>
  <c r="I238" i="21"/>
  <c r="Q237" i="21"/>
  <c r="O237" i="21"/>
  <c r="P237" i="21"/>
  <c r="M239" i="21"/>
  <c r="I239" i="21"/>
  <c r="J239" i="21"/>
  <c r="L239" i="21"/>
  <c r="K239" i="21"/>
  <c r="H240" i="21"/>
  <c r="P238" i="21"/>
  <c r="O238" i="21"/>
  <c r="Q238" i="21"/>
  <c r="P239" i="21"/>
  <c r="Q239" i="21"/>
  <c r="O239" i="21"/>
  <c r="M240" i="21"/>
  <c r="L240" i="21"/>
  <c r="I240" i="21"/>
  <c r="H241" i="21"/>
  <c r="J240" i="21"/>
  <c r="K240" i="21"/>
  <c r="Q240" i="21"/>
  <c r="O240" i="21"/>
  <c r="P240" i="21"/>
  <c r="K241" i="21"/>
  <c r="I241" i="21"/>
  <c r="H242" i="21"/>
  <c r="M241" i="21"/>
  <c r="L241" i="21"/>
  <c r="J241" i="21"/>
  <c r="O241" i="21"/>
  <c r="Q241" i="21"/>
  <c r="P241" i="21"/>
  <c r="J242" i="21"/>
  <c r="L242" i="21"/>
  <c r="M242" i="21"/>
  <c r="H243" i="21"/>
  <c r="K242" i="21"/>
  <c r="I242" i="21"/>
  <c r="I243" i="21"/>
  <c r="J243" i="21"/>
  <c r="M243" i="21"/>
  <c r="L243" i="21"/>
  <c r="H244" i="21"/>
  <c r="K243" i="21"/>
  <c r="P242" i="21"/>
  <c r="Q242" i="21"/>
  <c r="O242" i="21"/>
  <c r="O243" i="21"/>
  <c r="Q243" i="21"/>
  <c r="P243" i="21"/>
  <c r="I244" i="21"/>
  <c r="J244" i="21"/>
  <c r="K244" i="21"/>
  <c r="M244" i="21"/>
  <c r="H245" i="21"/>
  <c r="L244" i="21"/>
  <c r="P244" i="21"/>
  <c r="O244" i="21"/>
  <c r="Q244" i="21"/>
  <c r="K245" i="21"/>
  <c r="I245" i="21"/>
  <c r="J245" i="21"/>
  <c r="M245" i="21"/>
  <c r="H246" i="21"/>
  <c r="L245" i="21"/>
  <c r="O245" i="21"/>
  <c r="P245" i="21"/>
  <c r="Q245" i="21"/>
  <c r="L246" i="21"/>
  <c r="K246" i="21"/>
  <c r="I246" i="21"/>
  <c r="M246" i="21"/>
  <c r="J246" i="21"/>
  <c r="H247" i="21"/>
  <c r="Q246" i="21"/>
  <c r="O246" i="21"/>
  <c r="P246" i="21"/>
  <c r="K247" i="21"/>
  <c r="H248" i="21"/>
  <c r="M247" i="21"/>
  <c r="J247" i="21"/>
  <c r="I247" i="21"/>
  <c r="L247" i="21"/>
  <c r="H249" i="21"/>
  <c r="I248" i="21"/>
  <c r="K248" i="21"/>
  <c r="M248" i="21"/>
  <c r="J248" i="21"/>
  <c r="L248" i="21"/>
  <c r="O247" i="21"/>
  <c r="P247" i="21"/>
  <c r="Q247" i="21"/>
  <c r="K249" i="21"/>
  <c r="I249" i="21"/>
  <c r="H250" i="21"/>
  <c r="J249" i="21"/>
  <c r="L249" i="21"/>
  <c r="M249" i="21"/>
  <c r="O248" i="21"/>
  <c r="P248" i="21"/>
  <c r="Q248" i="21"/>
  <c r="P249" i="21"/>
  <c r="Q249" i="21"/>
  <c r="O249" i="21"/>
  <c r="H251" i="21"/>
  <c r="M250" i="21"/>
  <c r="K250" i="21"/>
  <c r="L250" i="21"/>
  <c r="J250" i="21"/>
  <c r="I250" i="21"/>
  <c r="H252" i="21"/>
  <c r="J251" i="21"/>
  <c r="M251" i="21"/>
  <c r="K251" i="21"/>
  <c r="I251" i="21"/>
  <c r="L251" i="21"/>
  <c r="O250" i="21"/>
  <c r="P250" i="21"/>
  <c r="Q250" i="21"/>
  <c r="H253" i="21"/>
  <c r="I252" i="21"/>
  <c r="J252" i="21"/>
  <c r="M252" i="21"/>
  <c r="L252" i="21"/>
  <c r="K252" i="21"/>
  <c r="P251" i="21"/>
  <c r="O251" i="21"/>
  <c r="Q251" i="21"/>
  <c r="K253" i="21"/>
  <c r="M253" i="21"/>
  <c r="L253" i="21"/>
  <c r="J253" i="21"/>
  <c r="H254" i="21"/>
  <c r="I253" i="21"/>
  <c r="O252" i="21"/>
  <c r="Q252" i="21"/>
  <c r="P252" i="21"/>
  <c r="L254" i="21"/>
  <c r="J254" i="21"/>
  <c r="H255" i="21"/>
  <c r="I254" i="21"/>
  <c r="M254" i="21"/>
  <c r="K254" i="21"/>
  <c r="Q253" i="21"/>
  <c r="O253" i="21"/>
  <c r="P253" i="21"/>
  <c r="J255" i="21"/>
  <c r="M255" i="21"/>
  <c r="K255" i="21"/>
  <c r="I255" i="21"/>
  <c r="L255" i="21"/>
  <c r="H256" i="21"/>
  <c r="Q254" i="21"/>
  <c r="O254" i="21"/>
  <c r="P254" i="21"/>
  <c r="O255" i="21"/>
  <c r="P255" i="21"/>
  <c r="Q255" i="21"/>
  <c r="M256" i="21"/>
  <c r="L256" i="21"/>
  <c r="H257" i="21"/>
  <c r="I256" i="21"/>
  <c r="J256" i="21"/>
  <c r="K256" i="21"/>
  <c r="J257" i="21"/>
  <c r="K257" i="21"/>
  <c r="H258" i="21"/>
  <c r="I257" i="21"/>
  <c r="M257" i="21"/>
  <c r="L257" i="21"/>
  <c r="P256" i="21"/>
  <c r="O256" i="21"/>
  <c r="Q256" i="21"/>
  <c r="J258" i="21"/>
  <c r="L258" i="21"/>
  <c r="K258" i="21"/>
  <c r="H259" i="21"/>
  <c r="M258" i="21"/>
  <c r="I258" i="21"/>
  <c r="O257" i="21"/>
  <c r="P257" i="21"/>
  <c r="Q257" i="21"/>
  <c r="M259" i="21"/>
  <c r="J259" i="21"/>
  <c r="L259" i="21"/>
  <c r="I259" i="21"/>
  <c r="K259" i="21"/>
  <c r="H260" i="21"/>
  <c r="Q258" i="21"/>
  <c r="P258" i="21"/>
  <c r="O258" i="21"/>
  <c r="Q259" i="21"/>
  <c r="P259" i="21"/>
  <c r="O259" i="21"/>
  <c r="L260" i="21"/>
  <c r="H261" i="21"/>
  <c r="I260" i="21"/>
  <c r="M260" i="21"/>
  <c r="K260" i="21"/>
  <c r="J260" i="21"/>
  <c r="M261" i="21"/>
  <c r="J261" i="21"/>
  <c r="K261" i="21"/>
  <c r="I261" i="21"/>
  <c r="L261" i="21"/>
  <c r="H262" i="21"/>
  <c r="P260" i="21"/>
  <c r="O260" i="21"/>
  <c r="Q260" i="21"/>
  <c r="Q261" i="21"/>
  <c r="P261" i="21"/>
  <c r="O261" i="21"/>
  <c r="M262" i="21"/>
  <c r="K262" i="21"/>
  <c r="J262" i="21"/>
  <c r="L262" i="21"/>
  <c r="I262" i="21"/>
  <c r="H263" i="21"/>
  <c r="Q262" i="21"/>
  <c r="O262" i="21"/>
  <c r="P262" i="21"/>
  <c r="K263" i="21"/>
  <c r="M263" i="21"/>
  <c r="J263" i="21"/>
  <c r="L263" i="21"/>
  <c r="I263" i="21"/>
  <c r="H264" i="21"/>
  <c r="Q263" i="21"/>
  <c r="P263" i="21"/>
  <c r="O263" i="21"/>
  <c r="M264" i="21"/>
  <c r="J264" i="21"/>
  <c r="I264" i="21"/>
  <c r="L264" i="21"/>
  <c r="H265" i="21"/>
  <c r="K264" i="21"/>
  <c r="Q264" i="21"/>
  <c r="O264" i="21"/>
  <c r="P264" i="21"/>
  <c r="M265" i="21"/>
  <c r="L265" i="21"/>
  <c r="K265" i="21"/>
  <c r="J265" i="21"/>
  <c r="I265" i="21"/>
  <c r="H266" i="21"/>
  <c r="O265" i="21"/>
  <c r="Q265" i="21"/>
  <c r="P265" i="21"/>
  <c r="I266" i="21"/>
  <c r="H267" i="21"/>
  <c r="J266" i="21"/>
  <c r="M266" i="21"/>
  <c r="K266" i="21"/>
  <c r="L266" i="21"/>
  <c r="P266" i="21"/>
  <c r="O266" i="21"/>
  <c r="Q266" i="21"/>
  <c r="J267" i="21"/>
  <c r="M267" i="21"/>
  <c r="K267" i="21"/>
  <c r="L267" i="21"/>
  <c r="I267" i="21"/>
  <c r="H268" i="21"/>
  <c r="P267" i="21"/>
  <c r="O267" i="21"/>
  <c r="Q267" i="21"/>
  <c r="H269" i="21"/>
  <c r="L268" i="21"/>
  <c r="K268" i="21"/>
  <c r="I268" i="21"/>
  <c r="M268" i="21"/>
  <c r="J268" i="21"/>
  <c r="L269" i="21"/>
  <c r="K269" i="21"/>
  <c r="M269" i="21"/>
  <c r="H270" i="21"/>
  <c r="J269" i="21"/>
  <c r="I269" i="21"/>
  <c r="P268" i="21"/>
  <c r="Q268" i="21"/>
  <c r="O268" i="21"/>
  <c r="H271" i="21"/>
  <c r="I270" i="21"/>
  <c r="J270" i="21"/>
  <c r="K270" i="21"/>
  <c r="M270" i="21"/>
  <c r="L270" i="21"/>
  <c r="O269" i="21"/>
  <c r="Q269" i="21"/>
  <c r="P269" i="21"/>
  <c r="M271" i="21"/>
  <c r="K271" i="21"/>
  <c r="L271" i="21"/>
  <c r="J271" i="21"/>
  <c r="I271" i="21"/>
  <c r="H272" i="21"/>
  <c r="P270" i="21"/>
  <c r="O270" i="21"/>
  <c r="Q270" i="21"/>
  <c r="O271" i="21"/>
  <c r="Q271" i="21"/>
  <c r="P271" i="21"/>
  <c r="K272" i="21"/>
  <c r="J272" i="21"/>
  <c r="H273" i="21"/>
  <c r="M272" i="21"/>
  <c r="L272" i="21"/>
  <c r="I272" i="21"/>
  <c r="L273" i="21"/>
  <c r="I273" i="21"/>
  <c r="K273" i="21"/>
  <c r="M273" i="21"/>
  <c r="H274" i="21"/>
  <c r="J273" i="21"/>
  <c r="O272" i="21"/>
  <c r="P272" i="21"/>
  <c r="Q272" i="21"/>
  <c r="Q273" i="21"/>
  <c r="P273" i="21"/>
  <c r="O273" i="21"/>
  <c r="M274" i="21"/>
  <c r="L274" i="21"/>
  <c r="K274" i="21"/>
  <c r="J274" i="21"/>
  <c r="I274" i="21"/>
  <c r="H275" i="21"/>
  <c r="Q274" i="21"/>
  <c r="P274" i="21"/>
  <c r="O274" i="21"/>
  <c r="K275" i="21"/>
  <c r="H276" i="21"/>
  <c r="M275" i="21"/>
  <c r="J275" i="21"/>
  <c r="I275" i="21"/>
  <c r="L275" i="21"/>
  <c r="M276" i="21"/>
  <c r="I276" i="21"/>
  <c r="J276" i="21"/>
  <c r="H277" i="21"/>
  <c r="L276" i="21"/>
  <c r="K276" i="21"/>
  <c r="O275" i="21"/>
  <c r="P275" i="21"/>
  <c r="Q275" i="21"/>
  <c r="P276" i="21"/>
  <c r="Q276" i="21"/>
  <c r="O276" i="21"/>
  <c r="H278" i="21"/>
  <c r="K277" i="21"/>
  <c r="L277" i="21"/>
  <c r="J277" i="21"/>
  <c r="I277" i="21"/>
  <c r="M277" i="21"/>
  <c r="L278" i="21"/>
  <c r="I278" i="21"/>
  <c r="M278" i="21"/>
  <c r="H279" i="21"/>
  <c r="K278" i="21"/>
  <c r="J278" i="21"/>
  <c r="Q277" i="21"/>
  <c r="P277" i="21"/>
  <c r="O277" i="21"/>
  <c r="Q278" i="21"/>
  <c r="P278" i="21"/>
  <c r="O278" i="21"/>
  <c r="M279" i="21"/>
  <c r="H280" i="21"/>
  <c r="L279" i="21"/>
  <c r="K279" i="21"/>
  <c r="I279" i="21"/>
  <c r="J279" i="21"/>
  <c r="M280" i="21"/>
  <c r="J280" i="21"/>
  <c r="H281" i="21"/>
  <c r="K280" i="21"/>
  <c r="I280" i="21"/>
  <c r="L280" i="21"/>
  <c r="P279" i="21"/>
  <c r="O279" i="21"/>
  <c r="Q279" i="21"/>
  <c r="K281" i="21"/>
  <c r="M281" i="21"/>
  <c r="H282" i="21"/>
  <c r="I281" i="21"/>
  <c r="L281" i="21"/>
  <c r="J281" i="21"/>
  <c r="P280" i="21"/>
  <c r="O280" i="21"/>
  <c r="Q280" i="21"/>
  <c r="H283" i="21"/>
  <c r="I282" i="21"/>
  <c r="M282" i="21"/>
  <c r="L282" i="21"/>
  <c r="J282" i="21"/>
  <c r="K282" i="21"/>
  <c r="Q281" i="21"/>
  <c r="P281" i="21"/>
  <c r="O281" i="21"/>
  <c r="L283" i="21"/>
  <c r="H284" i="21"/>
  <c r="M283" i="21"/>
  <c r="J283" i="21"/>
  <c r="K283" i="21"/>
  <c r="I283" i="21"/>
  <c r="Q282" i="21"/>
  <c r="P282" i="21"/>
  <c r="O282" i="21"/>
  <c r="J284" i="21"/>
  <c r="K284" i="21"/>
  <c r="H285" i="21"/>
  <c r="I284" i="21"/>
  <c r="L284" i="21"/>
  <c r="M284" i="21"/>
  <c r="P283" i="21"/>
  <c r="Q283" i="21"/>
  <c r="O283" i="21"/>
  <c r="I285" i="21"/>
  <c r="M285" i="21"/>
  <c r="L285" i="21"/>
  <c r="H286" i="21"/>
  <c r="J285" i="21"/>
  <c r="K285" i="21"/>
  <c r="O284" i="21"/>
  <c r="Q284" i="21"/>
  <c r="P284" i="21"/>
  <c r="P285" i="21"/>
  <c r="O285" i="21"/>
  <c r="Q285" i="21"/>
  <c r="H287" i="21"/>
  <c r="I286" i="21"/>
  <c r="K286" i="21"/>
  <c r="L286" i="21"/>
  <c r="M286" i="21"/>
  <c r="J286" i="21"/>
  <c r="L287" i="21"/>
  <c r="M287" i="21"/>
  <c r="H288" i="21"/>
  <c r="K287" i="21"/>
  <c r="I287" i="21"/>
  <c r="J287" i="21"/>
  <c r="Q286" i="21"/>
  <c r="O286" i="21"/>
  <c r="P286" i="21"/>
  <c r="I288" i="21"/>
  <c r="L288" i="21"/>
  <c r="M288" i="21"/>
  <c r="K288" i="21"/>
  <c r="H289" i="21"/>
  <c r="J288" i="21"/>
  <c r="O287" i="21"/>
  <c r="Q287" i="21"/>
  <c r="P287" i="21"/>
  <c r="O288" i="21"/>
  <c r="Q288" i="21"/>
  <c r="P288" i="21"/>
  <c r="M289" i="21"/>
  <c r="I289" i="21"/>
  <c r="K289" i="21"/>
  <c r="H290" i="21"/>
  <c r="L289" i="21"/>
  <c r="J289" i="21"/>
  <c r="P289" i="21"/>
  <c r="Q289" i="21"/>
  <c r="O289" i="21"/>
  <c r="M290" i="21"/>
  <c r="L290" i="21"/>
  <c r="J290" i="21"/>
  <c r="K290" i="21"/>
  <c r="I290" i="21"/>
  <c r="H291" i="21"/>
  <c r="P290" i="21"/>
  <c r="Q290" i="21"/>
  <c r="O290" i="21"/>
  <c r="I291" i="21"/>
  <c r="H292" i="21"/>
  <c r="M291" i="21"/>
  <c r="J291" i="21"/>
  <c r="L291" i="21"/>
  <c r="K291" i="21"/>
  <c r="Q291" i="21"/>
  <c r="P291" i="21"/>
  <c r="O291" i="21"/>
  <c r="M292" i="21"/>
  <c r="L292" i="21"/>
  <c r="H293" i="21"/>
  <c r="J292" i="21"/>
  <c r="K292" i="21"/>
  <c r="I292" i="21"/>
  <c r="I293" i="21"/>
  <c r="H294" i="21"/>
  <c r="K293" i="21"/>
  <c r="M293" i="21"/>
  <c r="L293" i="21"/>
  <c r="J293" i="21"/>
  <c r="P292" i="21"/>
  <c r="O292" i="21"/>
  <c r="Q292" i="21"/>
  <c r="P293" i="21"/>
  <c r="O293" i="21"/>
  <c r="Q293" i="21"/>
  <c r="H295" i="21"/>
  <c r="L294" i="21"/>
  <c r="M294" i="21"/>
  <c r="K294" i="21"/>
  <c r="J294" i="21"/>
  <c r="I294" i="21"/>
  <c r="M295" i="21"/>
  <c r="L295" i="21"/>
  <c r="J295" i="21"/>
  <c r="I295" i="21"/>
  <c r="H296" i="21"/>
  <c r="K295" i="21"/>
  <c r="Q294" i="21"/>
  <c r="P294" i="21"/>
  <c r="O294" i="21"/>
  <c r="Q295" i="21"/>
  <c r="O295" i="21"/>
  <c r="P295" i="21"/>
  <c r="M296" i="21"/>
  <c r="K296" i="21"/>
  <c r="J296" i="21"/>
  <c r="I296" i="21"/>
  <c r="H297" i="21"/>
  <c r="L296" i="21"/>
  <c r="O296" i="21"/>
  <c r="Q296" i="21"/>
  <c r="P296" i="21"/>
  <c r="H298" i="21"/>
  <c r="I297" i="21"/>
  <c r="K297" i="21"/>
  <c r="J297" i="21"/>
  <c r="M297" i="21"/>
  <c r="L297" i="21"/>
  <c r="L298" i="21"/>
  <c r="I298" i="21"/>
  <c r="H299" i="21"/>
  <c r="M298" i="21"/>
  <c r="J298" i="21"/>
  <c r="K298" i="21"/>
  <c r="Q297" i="21"/>
  <c r="P297" i="21"/>
  <c r="O297" i="21"/>
  <c r="O298" i="21"/>
  <c r="Q298" i="21"/>
  <c r="P298" i="21"/>
  <c r="M299" i="21"/>
  <c r="J299" i="21"/>
  <c r="L299" i="21"/>
  <c r="H300" i="21"/>
  <c r="K299" i="21"/>
  <c r="I299" i="21"/>
  <c r="L300" i="21"/>
  <c r="H301" i="21"/>
  <c r="K300" i="21"/>
  <c r="M300" i="21"/>
  <c r="I300" i="21"/>
  <c r="J300" i="21"/>
  <c r="P299" i="21"/>
  <c r="Q299" i="21"/>
  <c r="O299" i="21"/>
  <c r="I301" i="21"/>
  <c r="J301" i="21"/>
  <c r="M301" i="21"/>
  <c r="K301" i="21"/>
  <c r="H302" i="21"/>
  <c r="L301" i="21"/>
  <c r="Q300" i="21"/>
  <c r="P300" i="21"/>
  <c r="O300" i="21"/>
  <c r="Q301" i="21"/>
  <c r="P301" i="21"/>
  <c r="O301" i="21"/>
  <c r="L302" i="21"/>
  <c r="J302" i="21"/>
  <c r="K302" i="21"/>
  <c r="H303" i="21"/>
  <c r="M302" i="21"/>
  <c r="I302" i="21"/>
  <c r="K303" i="21"/>
  <c r="M303" i="21"/>
  <c r="J303" i="21"/>
  <c r="I303" i="21"/>
  <c r="L303" i="21"/>
  <c r="H304" i="21"/>
  <c r="Q302" i="21"/>
  <c r="P302" i="21"/>
  <c r="O302" i="21"/>
  <c r="O303" i="21"/>
  <c r="P303" i="21"/>
  <c r="Q303" i="21"/>
  <c r="K304" i="21"/>
  <c r="M304" i="21"/>
  <c r="I304" i="21"/>
  <c r="J304" i="21"/>
  <c r="H305" i="21"/>
  <c r="L304" i="21"/>
  <c r="Q304" i="21"/>
  <c r="O304" i="21"/>
  <c r="P304" i="21"/>
  <c r="I305" i="21"/>
  <c r="H306" i="21"/>
  <c r="J305" i="21"/>
  <c r="L305" i="21"/>
  <c r="M305" i="21"/>
  <c r="K305" i="21"/>
  <c r="Q305" i="21"/>
  <c r="O305" i="21"/>
  <c r="P305" i="21"/>
  <c r="J306" i="21"/>
  <c r="L306" i="21"/>
  <c r="K306" i="21"/>
  <c r="M306" i="21"/>
  <c r="H307" i="21"/>
  <c r="I306" i="21"/>
  <c r="L307" i="21"/>
  <c r="J307" i="21"/>
  <c r="I307" i="21"/>
  <c r="K307" i="21"/>
  <c r="M307" i="21"/>
  <c r="H308" i="21"/>
  <c r="Q306" i="21"/>
  <c r="P306" i="21"/>
  <c r="O306" i="21"/>
  <c r="P307" i="21"/>
  <c r="Q307" i="21"/>
  <c r="O307" i="21"/>
  <c r="H309" i="21"/>
  <c r="K308" i="21"/>
  <c r="L308" i="21"/>
  <c r="M308" i="21"/>
  <c r="I308" i="21"/>
  <c r="J308" i="21"/>
  <c r="H310" i="21"/>
  <c r="I309" i="21"/>
  <c r="L309" i="21"/>
  <c r="K309" i="21"/>
  <c r="M309" i="21"/>
  <c r="J309" i="21"/>
  <c r="Q308" i="21"/>
  <c r="P308" i="21"/>
  <c r="O308" i="21"/>
  <c r="I310" i="21"/>
  <c r="K310" i="21"/>
  <c r="M310" i="21"/>
  <c r="L310" i="21"/>
  <c r="H311" i="21"/>
  <c r="J310" i="21"/>
  <c r="Q309" i="21"/>
  <c r="P309" i="21"/>
  <c r="O309" i="21"/>
  <c r="P310" i="21"/>
  <c r="O310" i="21"/>
  <c r="Q310" i="21"/>
  <c r="M311" i="21"/>
  <c r="H312" i="21"/>
  <c r="I311" i="21"/>
  <c r="K311" i="21"/>
  <c r="J311" i="21"/>
  <c r="L311" i="21"/>
  <c r="H313" i="21"/>
  <c r="K312" i="21"/>
  <c r="M312" i="21"/>
  <c r="J312" i="21"/>
  <c r="L312" i="21"/>
  <c r="I312" i="21"/>
  <c r="P311" i="21"/>
  <c r="Q311" i="21"/>
  <c r="O311" i="21"/>
  <c r="J313" i="21"/>
  <c r="H314" i="21"/>
  <c r="L313" i="21"/>
  <c r="K313" i="21"/>
  <c r="M313" i="21"/>
  <c r="I313" i="21"/>
  <c r="Q312" i="21"/>
  <c r="P312" i="21"/>
  <c r="O312" i="21"/>
  <c r="L314" i="21"/>
  <c r="M314" i="21"/>
  <c r="H315" i="21"/>
  <c r="K314" i="21"/>
  <c r="J314" i="21"/>
  <c r="I314" i="21"/>
  <c r="P313" i="21"/>
  <c r="O313" i="21"/>
  <c r="Q313" i="21"/>
  <c r="I315" i="21"/>
  <c r="L315" i="21"/>
  <c r="H316" i="21"/>
  <c r="J315" i="21"/>
  <c r="M315" i="21"/>
  <c r="K315" i="21"/>
  <c r="P314" i="21"/>
  <c r="Q314" i="21"/>
  <c r="O314" i="21"/>
  <c r="Q315" i="21"/>
  <c r="P315" i="21"/>
  <c r="O315" i="21"/>
  <c r="L316" i="21"/>
  <c r="K316" i="21"/>
  <c r="I316" i="21"/>
  <c r="M316" i="21"/>
  <c r="H317" i="21"/>
  <c r="J316" i="21"/>
  <c r="P316" i="21"/>
  <c r="O316" i="21"/>
  <c r="Q316" i="21"/>
  <c r="J317" i="21"/>
  <c r="I317" i="21"/>
  <c r="L317" i="21"/>
  <c r="M317" i="21"/>
  <c r="H318" i="21"/>
  <c r="K317" i="21"/>
  <c r="Q317" i="21"/>
  <c r="P317" i="21"/>
  <c r="O317" i="21"/>
  <c r="M318" i="21"/>
  <c r="I318" i="21"/>
  <c r="K318" i="21"/>
  <c r="H319" i="21"/>
  <c r="L318" i="21"/>
  <c r="J318" i="21"/>
  <c r="Q318" i="21"/>
  <c r="O318" i="21"/>
  <c r="P318" i="21"/>
  <c r="J319" i="21"/>
  <c r="K319" i="21"/>
  <c r="L319" i="21"/>
  <c r="M319" i="21"/>
  <c r="H320" i="21"/>
  <c r="I319" i="21"/>
  <c r="M320" i="21"/>
  <c r="I320" i="21"/>
  <c r="K320" i="21"/>
  <c r="L320" i="21"/>
  <c r="J320" i="21"/>
  <c r="H321" i="21"/>
  <c r="O319" i="21"/>
  <c r="Q319" i="21"/>
  <c r="P319" i="21"/>
  <c r="Q320" i="21"/>
  <c r="O320" i="21"/>
  <c r="P320" i="21"/>
  <c r="K321" i="21"/>
  <c r="J321" i="21"/>
  <c r="H322" i="21"/>
  <c r="I321" i="21"/>
  <c r="M321" i="21"/>
  <c r="L321" i="21"/>
  <c r="M322" i="21"/>
  <c r="L322" i="21"/>
  <c r="H323" i="21"/>
  <c r="I322" i="21"/>
  <c r="K322" i="21"/>
  <c r="J322" i="21"/>
  <c r="Q321" i="21"/>
  <c r="P321" i="21"/>
  <c r="O321" i="21"/>
  <c r="J323" i="21"/>
  <c r="L323" i="21"/>
  <c r="K323" i="21"/>
  <c r="M323" i="21"/>
  <c r="H324" i="21"/>
  <c r="I323" i="21"/>
  <c r="O322" i="21"/>
  <c r="P322" i="21"/>
  <c r="Q322" i="21"/>
  <c r="J324" i="21"/>
  <c r="H325" i="21"/>
  <c r="L324" i="21"/>
  <c r="I324" i="21"/>
  <c r="K324" i="21"/>
  <c r="M324" i="21"/>
  <c r="P323" i="21"/>
  <c r="Q323" i="21"/>
  <c r="O323" i="21"/>
  <c r="I325" i="21"/>
  <c r="H326" i="21"/>
  <c r="L325" i="21"/>
  <c r="K325" i="21"/>
  <c r="M325" i="21"/>
  <c r="J325" i="21"/>
  <c r="Q324" i="21"/>
  <c r="O324" i="21"/>
  <c r="P324" i="21"/>
  <c r="Q325" i="21"/>
  <c r="O325" i="21"/>
  <c r="P325" i="21"/>
  <c r="H327" i="21"/>
  <c r="M326" i="21"/>
  <c r="K326" i="21"/>
  <c r="I326" i="21"/>
  <c r="L326" i="21"/>
  <c r="J326" i="21"/>
  <c r="H328" i="21"/>
  <c r="L327" i="21"/>
  <c r="M327" i="21"/>
  <c r="J327" i="21"/>
  <c r="I327" i="21"/>
  <c r="K327" i="21"/>
  <c r="O326" i="21"/>
  <c r="Q326" i="21"/>
  <c r="P326" i="21"/>
  <c r="H329" i="21"/>
  <c r="M328" i="21"/>
  <c r="K328" i="21"/>
  <c r="J328" i="21"/>
  <c r="I328" i="21"/>
  <c r="L328" i="21"/>
  <c r="O327" i="21"/>
  <c r="P327" i="21"/>
  <c r="Q327" i="21"/>
  <c r="K329" i="21"/>
  <c r="H330" i="21"/>
  <c r="L329" i="21"/>
  <c r="I329" i="21"/>
  <c r="J329" i="21"/>
  <c r="M329" i="21"/>
  <c r="Q328" i="21"/>
  <c r="O328" i="21"/>
  <c r="P328" i="21"/>
  <c r="I330" i="21"/>
  <c r="M330" i="21"/>
  <c r="H331" i="21"/>
  <c r="K330" i="21"/>
  <c r="J330" i="21"/>
  <c r="L330" i="21"/>
  <c r="Q329" i="21"/>
  <c r="P329" i="21"/>
  <c r="O329" i="21"/>
  <c r="P330" i="21"/>
  <c r="Q330" i="21"/>
  <c r="O330" i="21"/>
  <c r="K331" i="21"/>
  <c r="J331" i="21"/>
  <c r="M331" i="21"/>
  <c r="L331" i="21"/>
  <c r="H332" i="21"/>
  <c r="I331" i="21"/>
  <c r="M332" i="21"/>
  <c r="I332" i="21"/>
  <c r="K332" i="21"/>
  <c r="L332" i="21"/>
  <c r="J332" i="21"/>
  <c r="H333" i="21"/>
  <c r="O331" i="21"/>
  <c r="Q331" i="21"/>
  <c r="P331" i="21"/>
  <c r="O332" i="21"/>
  <c r="P332" i="21"/>
  <c r="Q332" i="21"/>
  <c r="L333" i="21"/>
  <c r="J333" i="21"/>
  <c r="K333" i="21"/>
  <c r="I333" i="21"/>
  <c r="H334" i="21"/>
  <c r="M333" i="21"/>
  <c r="P333" i="21"/>
  <c r="Q333" i="21"/>
  <c r="O333" i="21"/>
  <c r="I334" i="21"/>
  <c r="K334" i="21"/>
  <c r="J334" i="21"/>
  <c r="M334" i="21"/>
  <c r="L334" i="21"/>
  <c r="H335" i="21"/>
  <c r="Q334" i="21"/>
  <c r="O334" i="21"/>
  <c r="P334" i="21"/>
  <c r="L335" i="21"/>
  <c r="K335" i="21"/>
  <c r="H336" i="21"/>
  <c r="I335" i="21"/>
  <c r="J335" i="21"/>
  <c r="M335" i="21"/>
  <c r="M336" i="21"/>
  <c r="J336" i="21"/>
  <c r="L336" i="21"/>
  <c r="H337" i="21"/>
  <c r="I336" i="21"/>
  <c r="K336" i="21"/>
  <c r="O335" i="21"/>
  <c r="Q335" i="21"/>
  <c r="P335" i="21"/>
  <c r="M337" i="21"/>
  <c r="K337" i="21"/>
  <c r="J337" i="21"/>
  <c r="H338" i="21"/>
  <c r="I337" i="21"/>
  <c r="L337" i="21"/>
  <c r="P336" i="21"/>
  <c r="Q336" i="21"/>
  <c r="O336" i="21"/>
  <c r="I338" i="21"/>
  <c r="H339" i="21"/>
  <c r="L338" i="21"/>
  <c r="J338" i="21"/>
  <c r="K338" i="21"/>
  <c r="M338" i="21"/>
  <c r="P337" i="21"/>
  <c r="O337" i="21"/>
  <c r="Q337" i="21"/>
  <c r="P338" i="21"/>
  <c r="Q338" i="21"/>
  <c r="O338" i="21"/>
  <c r="J339" i="21"/>
  <c r="L339" i="21"/>
  <c r="M339" i="21"/>
  <c r="I339" i="21"/>
  <c r="K339" i="21"/>
  <c r="H340" i="21"/>
  <c r="O339" i="21"/>
  <c r="Q339" i="21"/>
  <c r="P339" i="21"/>
  <c r="I340" i="21"/>
  <c r="J340" i="21"/>
  <c r="H341" i="21"/>
  <c r="M340" i="21"/>
  <c r="L340" i="21"/>
  <c r="K340" i="21"/>
  <c r="O340" i="21"/>
  <c r="Q340" i="21"/>
  <c r="P340" i="21"/>
  <c r="I341" i="21"/>
  <c r="J341" i="21"/>
  <c r="L341" i="21"/>
  <c r="M341" i="21"/>
  <c r="H342" i="21"/>
  <c r="K341" i="21"/>
  <c r="O341" i="21"/>
  <c r="Q341" i="21"/>
  <c r="P341" i="21"/>
  <c r="I342" i="21"/>
  <c r="M342" i="21"/>
  <c r="L342" i="21"/>
  <c r="H343" i="21"/>
  <c r="K342" i="21"/>
  <c r="J342" i="21"/>
  <c r="P342" i="21"/>
  <c r="Q342" i="21"/>
  <c r="O342" i="21"/>
  <c r="J343" i="21"/>
  <c r="M343" i="21"/>
  <c r="I343" i="21"/>
  <c r="L343" i="21"/>
  <c r="K343" i="21"/>
  <c r="H344" i="21"/>
  <c r="O343" i="21"/>
  <c r="P343" i="21"/>
  <c r="Q343" i="21"/>
  <c r="J344" i="21"/>
  <c r="H345" i="21"/>
  <c r="I344" i="21"/>
  <c r="M344" i="21"/>
  <c r="L344" i="21"/>
  <c r="K344" i="21"/>
  <c r="K345" i="21"/>
  <c r="J345" i="21"/>
  <c r="M345" i="21"/>
  <c r="I345" i="21"/>
  <c r="H346" i="21"/>
  <c r="L345" i="21"/>
  <c r="Q344" i="21"/>
  <c r="O344" i="21"/>
  <c r="P344" i="21"/>
  <c r="O345" i="21"/>
  <c r="Q345" i="21"/>
  <c r="P345" i="21"/>
  <c r="L346" i="21"/>
  <c r="J346" i="21"/>
  <c r="M346" i="21"/>
  <c r="H347" i="21"/>
  <c r="K346" i="21"/>
  <c r="I346" i="21"/>
  <c r="H348" i="21"/>
  <c r="K347" i="21"/>
  <c r="I347" i="21"/>
  <c r="J347" i="21"/>
  <c r="L347" i="21"/>
  <c r="M347" i="21"/>
  <c r="O346" i="21"/>
  <c r="Q346" i="21"/>
  <c r="P346" i="21"/>
  <c r="I348" i="21"/>
  <c r="M348" i="21"/>
  <c r="J348" i="21"/>
  <c r="H349" i="21"/>
  <c r="L348" i="21"/>
  <c r="K348" i="21"/>
  <c r="O347" i="21"/>
  <c r="Q347" i="21"/>
  <c r="P347" i="21"/>
  <c r="Q348" i="21"/>
  <c r="P348" i="21"/>
  <c r="O348" i="21"/>
  <c r="J349" i="21"/>
  <c r="I349" i="21"/>
  <c r="H350" i="21"/>
  <c r="L349" i="21"/>
  <c r="M349" i="21"/>
  <c r="K349" i="21"/>
  <c r="Q349" i="21"/>
  <c r="P349" i="21"/>
  <c r="O349" i="21"/>
  <c r="K350" i="21"/>
  <c r="M350" i="21"/>
  <c r="I350" i="21"/>
  <c r="L350" i="21"/>
  <c r="H351" i="21"/>
  <c r="J350" i="21"/>
  <c r="Q350" i="21"/>
  <c r="O350" i="21"/>
  <c r="P350" i="21"/>
  <c r="K351" i="21"/>
  <c r="L351" i="21"/>
  <c r="M351" i="21"/>
  <c r="I351" i="21"/>
  <c r="J351" i="21"/>
  <c r="H352" i="21"/>
  <c r="Q351" i="21"/>
  <c r="P351" i="21"/>
  <c r="O351" i="21"/>
  <c r="J352" i="21"/>
  <c r="M352" i="21"/>
  <c r="K352" i="21"/>
  <c r="H353" i="21"/>
  <c r="I352" i="21"/>
  <c r="L352" i="21"/>
  <c r="I353" i="21"/>
  <c r="H354" i="21"/>
  <c r="L353" i="21"/>
  <c r="M353" i="21"/>
  <c r="J353" i="21"/>
  <c r="K353" i="21"/>
  <c r="O352" i="21"/>
  <c r="P352" i="21"/>
  <c r="Q352" i="21"/>
  <c r="P353" i="21"/>
  <c r="Q353" i="21"/>
  <c r="O353" i="21"/>
  <c r="L354" i="21"/>
  <c r="K354" i="21"/>
  <c r="J354" i="21"/>
  <c r="M354" i="21"/>
  <c r="H355" i="21"/>
  <c r="I354" i="21"/>
  <c r="J355" i="21"/>
  <c r="K355" i="21"/>
  <c r="M355" i="21"/>
  <c r="H356" i="21"/>
  <c r="I355" i="21"/>
  <c r="L355" i="21"/>
  <c r="P354" i="21"/>
  <c r="O354" i="21"/>
  <c r="Q354" i="21"/>
  <c r="L356" i="21"/>
  <c r="H357" i="21"/>
  <c r="J356" i="21"/>
  <c r="K356" i="21"/>
  <c r="I356" i="21"/>
  <c r="M356" i="21"/>
  <c r="Q355" i="21"/>
  <c r="O355" i="21"/>
  <c r="P355" i="21"/>
  <c r="J357" i="21"/>
  <c r="K357" i="21"/>
  <c r="L357" i="21"/>
  <c r="M357" i="21"/>
  <c r="H358" i="21"/>
  <c r="I357" i="21"/>
  <c r="O356" i="21"/>
  <c r="P356" i="21"/>
  <c r="Q356" i="21"/>
  <c r="J358" i="21"/>
  <c r="L358" i="21"/>
  <c r="K358" i="21"/>
  <c r="I358" i="21"/>
  <c r="H359" i="21"/>
  <c r="M358" i="21"/>
  <c r="P357" i="21"/>
  <c r="O357" i="21"/>
  <c r="Q357" i="21"/>
  <c r="O358" i="21"/>
  <c r="P358" i="21"/>
  <c r="Q358" i="21"/>
  <c r="L359" i="21"/>
  <c r="K359" i="21"/>
  <c r="M359" i="21"/>
  <c r="H360" i="21"/>
  <c r="J359" i="21"/>
  <c r="I359" i="21"/>
  <c r="H361" i="21"/>
  <c r="J360" i="21"/>
  <c r="L360" i="21"/>
  <c r="K360" i="21"/>
  <c r="I360" i="21"/>
  <c r="M360" i="21"/>
  <c r="O359" i="21"/>
  <c r="P359" i="21"/>
  <c r="Q359" i="21"/>
  <c r="H362" i="21"/>
  <c r="K361" i="21"/>
  <c r="L361" i="21"/>
  <c r="J361" i="21"/>
  <c r="M361" i="21"/>
  <c r="I361" i="21"/>
  <c r="P360" i="21"/>
  <c r="O360" i="21"/>
  <c r="Q360" i="21"/>
  <c r="H363" i="21"/>
  <c r="L362" i="21"/>
  <c r="K362" i="21"/>
  <c r="M362" i="21"/>
  <c r="I362" i="21"/>
  <c r="J362" i="21"/>
  <c r="Q361" i="21"/>
  <c r="P361" i="21"/>
  <c r="O361" i="21"/>
  <c r="L363" i="21"/>
  <c r="H364" i="21"/>
  <c r="J363" i="21"/>
  <c r="K363" i="21"/>
  <c r="I363" i="21"/>
  <c r="M363" i="21"/>
  <c r="P362" i="21"/>
  <c r="O362" i="21"/>
  <c r="Q362" i="21"/>
  <c r="J364" i="21"/>
  <c r="M364" i="21"/>
  <c r="L364" i="21"/>
  <c r="H365" i="21"/>
  <c r="K364" i="21"/>
  <c r="I364" i="21"/>
  <c r="Q363" i="21"/>
  <c r="O363" i="21"/>
  <c r="P363" i="21"/>
  <c r="K365" i="21"/>
  <c r="J365" i="21"/>
  <c r="L365" i="21"/>
  <c r="I365" i="21"/>
  <c r="H366" i="21"/>
  <c r="M365" i="21"/>
  <c r="O364" i="21"/>
  <c r="Q364" i="21"/>
  <c r="P364" i="21"/>
  <c r="P365" i="21"/>
  <c r="O365" i="21"/>
  <c r="Q365" i="21"/>
  <c r="H367" i="21"/>
  <c r="I366" i="21"/>
  <c r="J366" i="21"/>
  <c r="L366" i="21"/>
  <c r="M366" i="21"/>
  <c r="K366" i="21"/>
  <c r="H368" i="21"/>
  <c r="M367" i="21"/>
  <c r="L367" i="21"/>
  <c r="J367" i="21"/>
  <c r="K367" i="21"/>
  <c r="I367" i="21"/>
  <c r="P366" i="21"/>
  <c r="O366" i="21"/>
  <c r="Q366" i="21"/>
  <c r="L368" i="21"/>
  <c r="K368" i="21"/>
  <c r="M368" i="21"/>
  <c r="I368" i="21"/>
  <c r="J368" i="21"/>
  <c r="H369" i="21"/>
  <c r="O367" i="21"/>
  <c r="Q367" i="21"/>
  <c r="P367" i="21"/>
  <c r="P368" i="21"/>
  <c r="Q368" i="21"/>
  <c r="O368" i="21"/>
  <c r="I369" i="21"/>
  <c r="L369" i="21"/>
  <c r="M369" i="21"/>
  <c r="H370" i="21"/>
  <c r="K369" i="21"/>
  <c r="J369" i="21"/>
  <c r="P369" i="21"/>
  <c r="Q369" i="21"/>
  <c r="O369" i="21"/>
  <c r="H371" i="21"/>
  <c r="J370" i="21"/>
  <c r="L370" i="21"/>
  <c r="I370" i="21"/>
  <c r="M370" i="21"/>
  <c r="K370" i="21"/>
  <c r="I371" i="21"/>
  <c r="K371" i="21"/>
  <c r="M371" i="21"/>
  <c r="H372" i="21"/>
  <c r="J371" i="21"/>
  <c r="L371" i="21"/>
  <c r="O370" i="21"/>
  <c r="P370" i="21"/>
  <c r="Q370" i="21"/>
  <c r="P371" i="21"/>
  <c r="O371" i="21"/>
  <c r="Q371" i="21"/>
  <c r="J372" i="21"/>
  <c r="M372" i="21"/>
  <c r="K372" i="21"/>
  <c r="I372" i="21"/>
  <c r="H373" i="21"/>
  <c r="L372" i="21"/>
  <c r="P372" i="21"/>
  <c r="O372" i="21"/>
  <c r="Q372" i="21"/>
  <c r="K373" i="21"/>
  <c r="L373" i="21"/>
  <c r="I373" i="21"/>
  <c r="H374" i="21"/>
  <c r="M373" i="21"/>
  <c r="J373" i="21"/>
  <c r="O373" i="21"/>
  <c r="Q373" i="21"/>
  <c r="P373" i="21"/>
  <c r="I374" i="21"/>
  <c r="H375" i="21"/>
  <c r="J374" i="21"/>
  <c r="K374" i="21"/>
  <c r="M374" i="21"/>
  <c r="L374" i="21"/>
  <c r="P374" i="21"/>
  <c r="Q374" i="21"/>
  <c r="O374" i="21"/>
  <c r="K375" i="21"/>
  <c r="I375" i="21"/>
  <c r="J375" i="21"/>
  <c r="H376" i="21"/>
  <c r="L375" i="21"/>
  <c r="M375" i="21"/>
  <c r="Q375" i="21"/>
  <c r="O375" i="21"/>
  <c r="P375" i="21"/>
  <c r="I376" i="21"/>
  <c r="K376" i="21"/>
  <c r="H377" i="21"/>
  <c r="J376" i="21"/>
  <c r="L376" i="21"/>
  <c r="M376" i="21"/>
  <c r="Q376" i="21"/>
  <c r="O376" i="21"/>
  <c r="P376" i="21"/>
  <c r="I377" i="21"/>
  <c r="J377" i="21"/>
  <c r="M377" i="21"/>
  <c r="H378" i="21"/>
  <c r="K377" i="21"/>
  <c r="L377" i="21"/>
  <c r="P377" i="21"/>
  <c r="Q377" i="21"/>
  <c r="O377" i="21"/>
  <c r="M378" i="21"/>
  <c r="I378" i="21"/>
  <c r="H379" i="21"/>
  <c r="K378" i="21"/>
  <c r="L378" i="21"/>
  <c r="J378" i="21"/>
  <c r="O378" i="21"/>
  <c r="P378" i="21"/>
  <c r="Q378" i="21"/>
  <c r="J379" i="21"/>
  <c r="K379" i="21"/>
  <c r="H380" i="21"/>
  <c r="L379" i="21"/>
  <c r="I379" i="21"/>
  <c r="M379" i="21"/>
  <c r="J380" i="21"/>
  <c r="H381" i="21"/>
  <c r="L380" i="21"/>
  <c r="M380" i="21"/>
  <c r="I380" i="21"/>
  <c r="K380" i="21"/>
  <c r="O379" i="21"/>
  <c r="Q379" i="21"/>
  <c r="P379" i="21"/>
  <c r="L381" i="21"/>
  <c r="M381" i="21"/>
  <c r="I381" i="21"/>
  <c r="K381" i="21"/>
  <c r="H382" i="21"/>
  <c r="J381" i="21"/>
  <c r="Q380" i="21"/>
  <c r="P380" i="21"/>
  <c r="O380" i="21"/>
  <c r="P381" i="21"/>
  <c r="O381" i="21"/>
  <c r="Q381" i="21"/>
  <c r="K382" i="21"/>
  <c r="L382" i="21"/>
  <c r="J382" i="21"/>
  <c r="M382" i="21"/>
  <c r="H383" i="21"/>
  <c r="I382" i="21"/>
  <c r="M383" i="21"/>
  <c r="J383" i="21"/>
  <c r="I383" i="21"/>
  <c r="K383" i="21"/>
  <c r="H384" i="21"/>
  <c r="L383" i="21"/>
  <c r="Q382" i="21"/>
  <c r="O382" i="21"/>
  <c r="P382" i="21"/>
  <c r="Q383" i="21"/>
  <c r="P383" i="21"/>
  <c r="O383" i="21"/>
  <c r="H385" i="21"/>
  <c r="I384" i="21"/>
  <c r="L384" i="21"/>
  <c r="M384" i="21"/>
  <c r="J384" i="21"/>
  <c r="K384" i="21"/>
  <c r="I385" i="21"/>
  <c r="K385" i="21"/>
  <c r="J385" i="21"/>
  <c r="L385" i="21"/>
  <c r="H386" i="21"/>
  <c r="M385" i="21"/>
  <c r="Q384" i="21"/>
  <c r="O384" i="21"/>
  <c r="P384" i="21"/>
  <c r="O385" i="21"/>
  <c r="P385" i="21"/>
  <c r="Q385" i="21"/>
  <c r="J386" i="21"/>
  <c r="I386" i="21"/>
  <c r="M386" i="21"/>
  <c r="H387" i="21"/>
  <c r="K386" i="21"/>
  <c r="L386" i="21"/>
  <c r="O386" i="21"/>
  <c r="Q386" i="21"/>
  <c r="J387" i="21"/>
  <c r="H388" i="21"/>
  <c r="K387" i="21"/>
  <c r="I387" i="21"/>
  <c r="M387" i="21"/>
  <c r="L387" i="21"/>
  <c r="J388" i="21"/>
  <c r="L388" i="21"/>
  <c r="M388" i="21"/>
  <c r="H389" i="21"/>
  <c r="I388" i="21"/>
  <c r="K388" i="21"/>
  <c r="Q387" i="21"/>
  <c r="P387" i="21"/>
  <c r="O387" i="21"/>
  <c r="H390" i="21"/>
  <c r="M389" i="21"/>
  <c r="J389" i="21"/>
  <c r="K389" i="21"/>
  <c r="I389" i="21"/>
  <c r="L389" i="21"/>
  <c r="P388" i="21"/>
  <c r="O388" i="21"/>
  <c r="Q388" i="21"/>
  <c r="M390" i="21"/>
  <c r="K390" i="21"/>
  <c r="J390" i="21"/>
  <c r="H391" i="21"/>
  <c r="I390" i="21"/>
  <c r="L390" i="21"/>
  <c r="P389" i="21"/>
  <c r="O389" i="21"/>
  <c r="Q389" i="21"/>
  <c r="L391" i="21"/>
  <c r="K391" i="21"/>
  <c r="J391" i="21"/>
  <c r="H392" i="21"/>
  <c r="M391" i="21"/>
  <c r="I391" i="21"/>
  <c r="O390" i="21"/>
  <c r="Q390" i="21"/>
  <c r="P390" i="21"/>
  <c r="I392" i="21"/>
  <c r="L392" i="21"/>
  <c r="M392" i="21"/>
  <c r="K392" i="21"/>
  <c r="J392" i="21"/>
  <c r="H393" i="21"/>
  <c r="O391" i="21"/>
  <c r="P391" i="21"/>
  <c r="Q391" i="21"/>
  <c r="P392" i="21"/>
  <c r="Q392" i="21"/>
  <c r="O392" i="21"/>
  <c r="I393" i="21"/>
  <c r="K393" i="21"/>
  <c r="J393" i="21"/>
  <c r="H394" i="21"/>
  <c r="L393" i="21"/>
  <c r="M393" i="21"/>
  <c r="P393" i="21"/>
  <c r="Q393" i="21"/>
  <c r="O393" i="21"/>
  <c r="H395" i="21"/>
  <c r="K394" i="21"/>
  <c r="I394" i="21"/>
  <c r="M394" i="21"/>
  <c r="L394" i="21"/>
  <c r="J394" i="21"/>
  <c r="K395" i="21"/>
  <c r="M395" i="21"/>
  <c r="J395" i="21"/>
  <c r="H396" i="21"/>
  <c r="I395" i="21"/>
  <c r="L395" i="21"/>
  <c r="Q394" i="21"/>
  <c r="P394" i="21"/>
  <c r="O394" i="21"/>
  <c r="J396" i="21"/>
  <c r="L396" i="21"/>
  <c r="I396" i="21"/>
  <c r="K396" i="21"/>
  <c r="H397" i="21"/>
  <c r="M396" i="21"/>
  <c r="P395" i="21"/>
  <c r="O395" i="21"/>
  <c r="Q395" i="21"/>
  <c r="P396" i="21"/>
  <c r="Q396" i="21"/>
  <c r="O396" i="21"/>
  <c r="K397" i="21"/>
  <c r="H398" i="21"/>
  <c r="L397" i="21"/>
  <c r="M397" i="21"/>
  <c r="J397" i="21"/>
  <c r="I397" i="21"/>
  <c r="L398" i="21"/>
  <c r="K398" i="21"/>
  <c r="H399" i="21"/>
  <c r="J398" i="21"/>
  <c r="M398" i="21"/>
  <c r="I398" i="21"/>
  <c r="O397" i="21"/>
  <c r="Q397" i="21"/>
  <c r="P397" i="21"/>
  <c r="I399" i="21"/>
  <c r="H400" i="21"/>
  <c r="J399" i="21"/>
  <c r="K399" i="21"/>
  <c r="M399" i="21"/>
  <c r="L399" i="21"/>
  <c r="Q398" i="21"/>
  <c r="P398" i="21"/>
  <c r="O398" i="21"/>
  <c r="P399" i="21"/>
  <c r="Q399" i="21"/>
  <c r="O399" i="21"/>
  <c r="K400" i="21"/>
  <c r="L400" i="21"/>
  <c r="M400" i="21"/>
  <c r="J400" i="21"/>
  <c r="I400" i="21"/>
  <c r="H401" i="21"/>
  <c r="Q400" i="21"/>
  <c r="P400" i="21"/>
  <c r="O400" i="21"/>
  <c r="M401" i="21"/>
  <c r="L401" i="21"/>
  <c r="K401" i="21"/>
  <c r="H402" i="21"/>
  <c r="I401" i="21"/>
  <c r="J401" i="21"/>
  <c r="K402" i="21"/>
  <c r="I402" i="21"/>
  <c r="J402" i="21"/>
  <c r="M402" i="21"/>
  <c r="L402" i="21"/>
  <c r="H403" i="21"/>
  <c r="P401" i="21"/>
  <c r="O401" i="21"/>
  <c r="Q401" i="21"/>
  <c r="P402" i="21"/>
  <c r="O402" i="21"/>
  <c r="Q402" i="21"/>
  <c r="J403" i="21"/>
  <c r="K403" i="21"/>
  <c r="H404" i="21"/>
  <c r="L403" i="21"/>
  <c r="M403" i="21"/>
  <c r="I403" i="21"/>
  <c r="H405" i="21"/>
  <c r="J404" i="21"/>
  <c r="I404" i="21"/>
  <c r="L404" i="21"/>
  <c r="M404" i="21"/>
  <c r="K404" i="21"/>
  <c r="O403" i="21"/>
  <c r="P403" i="21"/>
  <c r="Q403" i="21"/>
  <c r="H406" i="21"/>
  <c r="J405" i="21"/>
  <c r="I405" i="21"/>
  <c r="L405" i="21"/>
  <c r="M405" i="21"/>
  <c r="K405" i="21"/>
  <c r="Q404" i="21"/>
  <c r="O404" i="21"/>
  <c r="P404" i="21"/>
  <c r="H407" i="21"/>
  <c r="I406" i="21"/>
  <c r="K406" i="21"/>
  <c r="J406" i="21"/>
  <c r="L406" i="21"/>
  <c r="M406" i="21"/>
  <c r="O405" i="21"/>
  <c r="P405" i="21"/>
  <c r="Q405" i="21"/>
  <c r="J407" i="21"/>
  <c r="K407" i="21"/>
  <c r="M407" i="21"/>
  <c r="L407" i="21"/>
  <c r="H408" i="21"/>
  <c r="I407" i="21"/>
  <c r="Q406" i="21"/>
  <c r="O406" i="21"/>
  <c r="P406" i="21"/>
  <c r="J408" i="21"/>
  <c r="L408" i="21"/>
  <c r="M408" i="21"/>
  <c r="I408" i="21"/>
  <c r="H409" i="21"/>
  <c r="K408" i="21"/>
  <c r="O407" i="21"/>
  <c r="Q407" i="21"/>
  <c r="P407" i="21"/>
  <c r="O408" i="21"/>
  <c r="Q408" i="21"/>
  <c r="P408" i="21"/>
  <c r="J409" i="21"/>
  <c r="I409" i="21"/>
  <c r="H410" i="21"/>
  <c r="M409" i="21"/>
  <c r="L409" i="21"/>
  <c r="K409" i="21"/>
  <c r="O409" i="21"/>
  <c r="Q409" i="21"/>
  <c r="P409" i="21"/>
  <c r="I410" i="21"/>
  <c r="H411" i="21"/>
  <c r="K410" i="21"/>
  <c r="M410" i="21"/>
  <c r="J410" i="21"/>
  <c r="L410" i="21"/>
  <c r="P410" i="21"/>
  <c r="O410" i="21"/>
  <c r="Q410" i="21"/>
  <c r="H412" i="21"/>
  <c r="K411" i="21"/>
  <c r="L411" i="21"/>
  <c r="M411" i="21"/>
  <c r="I411" i="21"/>
  <c r="J411" i="21"/>
  <c r="I412" i="21"/>
  <c r="M412" i="21"/>
  <c r="L412" i="21"/>
  <c r="H413" i="21"/>
  <c r="K412" i="21"/>
  <c r="J412" i="21"/>
  <c r="Q411" i="21"/>
  <c r="O411" i="21"/>
  <c r="P411" i="21"/>
  <c r="P412" i="21"/>
  <c r="Q412" i="21"/>
  <c r="O412" i="21"/>
  <c r="J413" i="21"/>
  <c r="L413" i="21"/>
  <c r="K413" i="21"/>
  <c r="M413" i="21"/>
  <c r="I413" i="21"/>
  <c r="H414" i="21"/>
  <c r="Q413" i="21"/>
  <c r="P413" i="21"/>
  <c r="O413" i="21"/>
  <c r="L414" i="21"/>
  <c r="M414" i="21"/>
  <c r="H415" i="21"/>
  <c r="K414" i="21"/>
  <c r="I414" i="21"/>
  <c r="J414" i="21"/>
  <c r="M415" i="21"/>
  <c r="K415" i="21"/>
  <c r="H416" i="21"/>
  <c r="J415" i="21"/>
  <c r="I415" i="21"/>
  <c r="L415" i="21"/>
  <c r="P414" i="21"/>
  <c r="O414" i="21"/>
  <c r="Q414" i="21"/>
  <c r="M416" i="21"/>
  <c r="H417" i="21"/>
  <c r="K416" i="21"/>
  <c r="J416" i="21"/>
  <c r="L416" i="21"/>
  <c r="I416" i="21"/>
  <c r="Q415" i="21"/>
  <c r="P415" i="21"/>
  <c r="O415" i="21"/>
  <c r="M417" i="21"/>
  <c r="H418" i="21"/>
  <c r="L417" i="21"/>
  <c r="K417" i="21"/>
  <c r="J417" i="21"/>
  <c r="I417" i="21"/>
  <c r="P416" i="21"/>
  <c r="O416" i="21"/>
  <c r="Q416" i="21"/>
  <c r="L418" i="21"/>
  <c r="H419" i="21"/>
  <c r="M418" i="21"/>
  <c r="I418" i="21"/>
  <c r="J418" i="21"/>
  <c r="K418" i="21"/>
  <c r="Q417" i="21"/>
  <c r="P417" i="21"/>
  <c r="O417" i="21"/>
  <c r="J419" i="21"/>
  <c r="K419" i="21"/>
  <c r="I419" i="21"/>
  <c r="H420" i="21"/>
  <c r="L419" i="21"/>
  <c r="M419" i="21"/>
  <c r="P418" i="21"/>
  <c r="Q418" i="21"/>
  <c r="P419" i="21"/>
  <c r="O419" i="21"/>
  <c r="Q419" i="21"/>
  <c r="H421" i="21"/>
  <c r="M420" i="21"/>
  <c r="L420" i="21"/>
  <c r="I420" i="21"/>
  <c r="J420" i="21"/>
  <c r="K420" i="21"/>
  <c r="I421" i="21"/>
  <c r="L421" i="21"/>
  <c r="J421" i="21"/>
  <c r="M421" i="21"/>
  <c r="H422" i="21"/>
  <c r="K421" i="21"/>
  <c r="Q420" i="21"/>
  <c r="P420" i="21"/>
  <c r="O420" i="21"/>
  <c r="O421" i="21"/>
  <c r="P421" i="21"/>
  <c r="Q421" i="21"/>
  <c r="I422" i="21"/>
  <c r="K422" i="21"/>
  <c r="M422" i="21"/>
  <c r="J422" i="21"/>
  <c r="L422" i="21"/>
  <c r="H423" i="21"/>
  <c r="O422" i="21"/>
  <c r="P422" i="21"/>
  <c r="Q422" i="21"/>
  <c r="I423" i="21"/>
  <c r="M423" i="21"/>
  <c r="K423" i="21"/>
  <c r="H424" i="21"/>
  <c r="L423" i="21"/>
  <c r="J423" i="21"/>
  <c r="O423" i="21"/>
  <c r="P423" i="21"/>
  <c r="Q423" i="21"/>
  <c r="J424" i="21"/>
  <c r="M424" i="21"/>
  <c r="L424" i="21"/>
  <c r="K424" i="21"/>
  <c r="I424" i="21"/>
  <c r="H425" i="21"/>
  <c r="O424" i="21"/>
  <c r="Q424" i="21"/>
  <c r="P424" i="21"/>
  <c r="H426" i="21"/>
  <c r="L425" i="21"/>
  <c r="I425" i="21"/>
  <c r="K425" i="21"/>
  <c r="M425" i="21"/>
  <c r="J425" i="21"/>
  <c r="K426" i="21"/>
  <c r="I426" i="21"/>
  <c r="J426" i="21"/>
  <c r="H427" i="21"/>
  <c r="M426" i="21"/>
  <c r="L426" i="21"/>
  <c r="O425" i="21"/>
  <c r="P425" i="21"/>
  <c r="Q425" i="21"/>
  <c r="P426" i="21"/>
  <c r="Q426" i="21"/>
  <c r="O426" i="21"/>
  <c r="M427" i="21"/>
  <c r="L427" i="21"/>
  <c r="I427" i="21"/>
  <c r="K427" i="21"/>
  <c r="H428" i="21"/>
  <c r="J427" i="21"/>
  <c r="O427" i="21"/>
  <c r="Q427" i="21"/>
  <c r="P427" i="21"/>
  <c r="H429" i="21"/>
  <c r="J428" i="21"/>
  <c r="M428" i="21"/>
  <c r="K428" i="21"/>
  <c r="L428" i="21"/>
  <c r="I428" i="21"/>
  <c r="H430" i="21"/>
  <c r="J429" i="21"/>
  <c r="K429" i="21"/>
  <c r="M429" i="21"/>
  <c r="I429" i="21"/>
  <c r="L429" i="21"/>
  <c r="P428" i="21"/>
  <c r="Q428" i="21"/>
  <c r="O428" i="21"/>
  <c r="I430" i="21"/>
  <c r="J430" i="21"/>
  <c r="L430" i="21"/>
  <c r="H431" i="21"/>
  <c r="M430" i="21"/>
  <c r="K430" i="21"/>
  <c r="O429" i="21"/>
  <c r="Q429" i="21"/>
  <c r="P429" i="21"/>
  <c r="O430" i="21"/>
  <c r="Q430" i="21"/>
  <c r="P430" i="21"/>
  <c r="I431" i="21"/>
  <c r="H432" i="21"/>
  <c r="L431" i="21"/>
  <c r="M431" i="21"/>
  <c r="K431" i="21"/>
  <c r="J431" i="21"/>
  <c r="O431" i="21"/>
  <c r="P431" i="21"/>
  <c r="Q431" i="21"/>
  <c r="L432" i="21"/>
  <c r="H433" i="21"/>
  <c r="K432" i="21"/>
  <c r="I432" i="21"/>
  <c r="M432" i="21"/>
  <c r="J432" i="21"/>
  <c r="M433" i="21"/>
  <c r="H434" i="21"/>
  <c r="I433" i="21"/>
  <c r="J433" i="21"/>
  <c r="L433" i="21"/>
  <c r="K433" i="21"/>
  <c r="P432" i="21"/>
  <c r="Q432" i="21"/>
  <c r="O432" i="21"/>
  <c r="K434" i="21"/>
  <c r="M434" i="21"/>
  <c r="L434" i="21"/>
  <c r="J434" i="21"/>
  <c r="I434" i="21"/>
  <c r="H435" i="21"/>
  <c r="P433" i="21"/>
  <c r="O433" i="21"/>
  <c r="Q433" i="21"/>
  <c r="P434" i="21"/>
  <c r="Q434" i="21"/>
  <c r="O434" i="21"/>
  <c r="L435" i="21"/>
  <c r="K435" i="21"/>
  <c r="H436" i="21"/>
  <c r="J435" i="21"/>
  <c r="M435" i="21"/>
  <c r="I435" i="21"/>
  <c r="I436" i="21"/>
  <c r="K436" i="21"/>
  <c r="J436" i="21"/>
  <c r="M436" i="21"/>
  <c r="H437" i="21"/>
  <c r="L436" i="21"/>
  <c r="O435" i="21"/>
  <c r="P435" i="21"/>
  <c r="Q435" i="21"/>
  <c r="P436" i="21"/>
  <c r="O436" i="21"/>
  <c r="Q436" i="21"/>
  <c r="J437" i="21"/>
  <c r="K437" i="21"/>
  <c r="M437" i="21"/>
  <c r="H438" i="21"/>
  <c r="L437" i="21"/>
  <c r="I437" i="21"/>
  <c r="L438" i="21"/>
  <c r="J438" i="21"/>
  <c r="H439" i="21"/>
  <c r="I438" i="21"/>
  <c r="M438" i="21"/>
  <c r="K438" i="21"/>
  <c r="O437" i="21"/>
  <c r="P437" i="21"/>
  <c r="Q437" i="21"/>
  <c r="L439" i="21"/>
  <c r="H440" i="21"/>
  <c r="M439" i="21"/>
  <c r="K439" i="21"/>
  <c r="I439" i="21"/>
  <c r="J439" i="21"/>
  <c r="Q438" i="21"/>
  <c r="O438" i="21"/>
  <c r="P438" i="21"/>
  <c r="K440" i="21"/>
  <c r="M440" i="21"/>
  <c r="L440" i="21"/>
  <c r="J440" i="21"/>
  <c r="I440" i="21"/>
  <c r="H441" i="21"/>
  <c r="P439" i="21"/>
  <c r="Q439" i="21"/>
  <c r="O439" i="21"/>
  <c r="O440" i="21"/>
  <c r="Q440" i="21"/>
  <c r="P440" i="21"/>
  <c r="I441" i="21"/>
  <c r="H442" i="21"/>
  <c r="M441" i="21"/>
  <c r="J441" i="21"/>
  <c r="L441" i="21"/>
  <c r="K441" i="21"/>
  <c r="O441" i="21"/>
  <c r="Q441" i="21"/>
  <c r="P441" i="21"/>
  <c r="J442" i="21"/>
  <c r="L442" i="21"/>
  <c r="H443" i="21"/>
  <c r="I442" i="21"/>
  <c r="M442" i="21"/>
  <c r="K442" i="21"/>
  <c r="K443" i="21"/>
  <c r="J443" i="21"/>
  <c r="I443" i="21"/>
  <c r="M443" i="21"/>
  <c r="L443" i="21"/>
  <c r="H444" i="21"/>
  <c r="O442" i="21"/>
  <c r="Q442" i="21"/>
  <c r="P442" i="21"/>
  <c r="O443" i="21"/>
  <c r="P443" i="21"/>
  <c r="Q443" i="21"/>
  <c r="J444" i="21"/>
  <c r="K444" i="21"/>
  <c r="H445" i="21"/>
  <c r="M444" i="21"/>
  <c r="L444" i="21"/>
  <c r="I444" i="21"/>
  <c r="I445" i="21"/>
  <c r="K445" i="21"/>
  <c r="M445" i="21"/>
  <c r="J445" i="21"/>
  <c r="L445" i="21"/>
  <c r="H446" i="21"/>
  <c r="P444" i="21"/>
  <c r="O444" i="21"/>
  <c r="Q444" i="21"/>
  <c r="O445" i="21"/>
  <c r="P445" i="21"/>
  <c r="Q445" i="21"/>
  <c r="K446" i="21"/>
  <c r="J446" i="21"/>
  <c r="H447" i="21"/>
  <c r="I446" i="21"/>
  <c r="L446" i="21"/>
  <c r="M446" i="21"/>
  <c r="H448" i="21"/>
  <c r="I447" i="21"/>
  <c r="J447" i="21"/>
  <c r="L447" i="21"/>
  <c r="K447" i="21"/>
  <c r="M447" i="21"/>
  <c r="P446" i="21"/>
  <c r="O446" i="21"/>
  <c r="Q446" i="21"/>
  <c r="M448" i="21"/>
  <c r="H449" i="21"/>
  <c r="I448" i="21"/>
  <c r="L448" i="21"/>
  <c r="J448" i="21"/>
  <c r="K448" i="21"/>
  <c r="O447" i="21"/>
  <c r="Q447" i="21"/>
  <c r="P447" i="21"/>
  <c r="I449" i="21"/>
  <c r="H450" i="21"/>
  <c r="L449" i="21"/>
  <c r="J449" i="21"/>
  <c r="K449" i="21"/>
  <c r="M449" i="21"/>
  <c r="Q448" i="21"/>
  <c r="O448" i="21"/>
  <c r="P448" i="21"/>
  <c r="Q449" i="21"/>
  <c r="P449" i="21"/>
  <c r="O449" i="21"/>
  <c r="L450" i="21"/>
  <c r="I450" i="21"/>
  <c r="K450" i="21"/>
  <c r="H451" i="21"/>
  <c r="M450" i="21"/>
  <c r="J450" i="21"/>
  <c r="P450" i="21"/>
  <c r="O450" i="21"/>
  <c r="Q450" i="21"/>
  <c r="J451" i="21"/>
  <c r="H452" i="21"/>
  <c r="L451" i="21"/>
  <c r="I451" i="21"/>
  <c r="M451" i="21"/>
  <c r="K451" i="21"/>
  <c r="M452" i="21"/>
  <c r="J452" i="21"/>
  <c r="L452" i="21"/>
  <c r="K452" i="21"/>
  <c r="I452" i="21"/>
  <c r="H453" i="21"/>
  <c r="P451" i="21"/>
  <c r="O451" i="21"/>
  <c r="Q451" i="21"/>
  <c r="P452" i="21"/>
  <c r="Q452" i="21"/>
  <c r="O452" i="21"/>
  <c r="K453" i="21"/>
  <c r="H454" i="21"/>
  <c r="M453" i="21"/>
  <c r="I453" i="21"/>
  <c r="J453" i="21"/>
  <c r="L453" i="21"/>
  <c r="K454" i="21"/>
  <c r="I454" i="21"/>
  <c r="H455" i="21"/>
  <c r="J454" i="21"/>
  <c r="L454" i="21"/>
  <c r="M454" i="21"/>
  <c r="P453" i="21"/>
  <c r="O453" i="21"/>
  <c r="Q453" i="21"/>
  <c r="O454" i="21"/>
  <c r="Q454" i="21"/>
  <c r="P454" i="21"/>
  <c r="M455" i="21"/>
  <c r="K455" i="21"/>
  <c r="I455" i="21"/>
  <c r="J455" i="21"/>
  <c r="H456" i="21"/>
  <c r="L455" i="21"/>
  <c r="O455" i="21"/>
  <c r="Q455" i="21"/>
  <c r="P455" i="21"/>
  <c r="L456" i="21"/>
  <c r="H457" i="21"/>
  <c r="J456" i="21"/>
  <c r="K456" i="21"/>
  <c r="I456" i="21"/>
  <c r="M456" i="21"/>
  <c r="J457" i="21"/>
  <c r="H458" i="21"/>
  <c r="M457" i="21"/>
  <c r="K457" i="21"/>
  <c r="L457" i="21"/>
  <c r="I457" i="21"/>
  <c r="P456" i="21"/>
  <c r="Q456" i="21"/>
  <c r="O456" i="21"/>
  <c r="H459" i="21"/>
  <c r="L458" i="21"/>
  <c r="I458" i="21"/>
  <c r="K458" i="21"/>
  <c r="J458" i="21"/>
  <c r="M458" i="21"/>
  <c r="P457" i="21"/>
  <c r="Q457" i="21"/>
  <c r="O457" i="21"/>
  <c r="L459" i="21"/>
  <c r="K459" i="21"/>
  <c r="M459" i="21"/>
  <c r="H460" i="21"/>
  <c r="I459" i="21"/>
  <c r="J459" i="21"/>
  <c r="P458" i="21"/>
  <c r="Q458" i="21"/>
  <c r="O458" i="21"/>
  <c r="K460" i="21"/>
  <c r="L460" i="21"/>
  <c r="H461" i="21"/>
  <c r="M460" i="21"/>
  <c r="I460" i="21"/>
  <c r="J460" i="21"/>
  <c r="Q459" i="21"/>
  <c r="P459" i="21"/>
  <c r="O459" i="21"/>
  <c r="I461" i="21"/>
  <c r="K461" i="21"/>
  <c r="J461" i="21"/>
  <c r="M461" i="21"/>
  <c r="H462" i="21"/>
  <c r="L461" i="21"/>
  <c r="P460" i="21"/>
  <c r="O460" i="21"/>
  <c r="Q460" i="21"/>
  <c r="Q461" i="21"/>
  <c r="O461" i="21"/>
  <c r="P461" i="21"/>
  <c r="H463" i="21"/>
  <c r="K462" i="21"/>
  <c r="J462" i="21"/>
  <c r="M462" i="21"/>
  <c r="I462" i="21"/>
  <c r="L462" i="21"/>
  <c r="K463" i="21"/>
  <c r="J463" i="21"/>
  <c r="L463" i="21"/>
  <c r="I463" i="21"/>
  <c r="H464" i="21"/>
  <c r="M463" i="21"/>
  <c r="P462" i="21"/>
  <c r="Q462" i="21"/>
  <c r="O462" i="21"/>
  <c r="P463" i="21"/>
  <c r="Q463" i="21"/>
  <c r="O463" i="21"/>
  <c r="J464" i="21"/>
  <c r="M464" i="21"/>
  <c r="L464" i="21"/>
  <c r="H465" i="21"/>
  <c r="K464" i="21"/>
  <c r="I464" i="21"/>
  <c r="I465" i="21"/>
  <c r="K465" i="21"/>
  <c r="M465" i="21"/>
  <c r="L465" i="21"/>
  <c r="H466" i="21"/>
  <c r="J465" i="21"/>
  <c r="Q464" i="21"/>
  <c r="O464" i="21"/>
  <c r="P464" i="21"/>
  <c r="Q465" i="21"/>
  <c r="P465" i="21"/>
  <c r="O465" i="21"/>
  <c r="I466" i="21"/>
  <c r="K466" i="21"/>
  <c r="L466" i="21"/>
  <c r="H467" i="21"/>
  <c r="J466" i="21"/>
  <c r="M466" i="21"/>
  <c r="O466" i="21"/>
  <c r="P466" i="21"/>
  <c r="Q466" i="21"/>
  <c r="K467" i="21"/>
  <c r="H468" i="21"/>
  <c r="L467" i="21"/>
  <c r="M467" i="21"/>
  <c r="I467" i="21"/>
  <c r="J467" i="21"/>
  <c r="I468" i="21"/>
  <c r="L468" i="21"/>
  <c r="H469" i="21"/>
  <c r="M468" i="21"/>
  <c r="J468" i="21"/>
  <c r="K468" i="21"/>
  <c r="O467" i="21"/>
  <c r="Q467" i="21"/>
  <c r="P467" i="21"/>
  <c r="Q468" i="21"/>
  <c r="O468" i="21"/>
  <c r="P468" i="21"/>
  <c r="J469" i="21"/>
  <c r="K469" i="21"/>
  <c r="I469" i="21"/>
  <c r="M469" i="21"/>
  <c r="L469" i="21"/>
  <c r="H470" i="21"/>
  <c r="O469" i="21"/>
  <c r="Q469" i="21"/>
  <c r="P469" i="21"/>
  <c r="M470" i="21"/>
  <c r="L470" i="21"/>
  <c r="K470" i="21"/>
  <c r="J470" i="21"/>
  <c r="I470" i="21"/>
  <c r="H471" i="21"/>
  <c r="Q470" i="21"/>
  <c r="O470" i="21"/>
  <c r="P470" i="21"/>
  <c r="J471" i="21"/>
  <c r="H472" i="21"/>
  <c r="K471" i="21"/>
  <c r="I471" i="21"/>
  <c r="L471" i="21"/>
  <c r="M471" i="21"/>
  <c r="I472" i="21"/>
  <c r="K472" i="21"/>
  <c r="L472" i="21"/>
  <c r="M472" i="21"/>
  <c r="J472" i="21"/>
  <c r="H473" i="21"/>
  <c r="P471" i="21"/>
  <c r="O471" i="21"/>
  <c r="Q471" i="21"/>
  <c r="Q472" i="21"/>
  <c r="P472" i="21"/>
  <c r="O472" i="21"/>
  <c r="J473" i="21"/>
  <c r="K473" i="21"/>
  <c r="I473" i="21"/>
  <c r="H474" i="21"/>
  <c r="L473" i="21"/>
  <c r="M473" i="21"/>
  <c r="O473" i="21"/>
  <c r="Q473" i="21"/>
  <c r="P473" i="21"/>
  <c r="K474" i="21"/>
  <c r="H475" i="21"/>
  <c r="J474" i="21"/>
  <c r="I474" i="21"/>
  <c r="M474" i="21"/>
  <c r="L474" i="21"/>
  <c r="K475" i="21"/>
  <c r="M475" i="21"/>
  <c r="J475" i="21"/>
  <c r="L475" i="21"/>
  <c r="I475" i="21"/>
  <c r="H476" i="21"/>
  <c r="O474" i="21"/>
  <c r="Q474" i="21"/>
  <c r="P474" i="21"/>
  <c r="Q475" i="21"/>
  <c r="O475" i="21"/>
  <c r="P475" i="21"/>
  <c r="L476" i="21"/>
  <c r="J476" i="21"/>
  <c r="I476" i="21"/>
  <c r="H477" i="21"/>
  <c r="K476" i="21"/>
  <c r="M476" i="21"/>
  <c r="P476" i="21"/>
  <c r="O476" i="21"/>
  <c r="Q476" i="21"/>
  <c r="H478" i="21"/>
  <c r="K477" i="21"/>
  <c r="I477" i="21"/>
  <c r="M477" i="21"/>
  <c r="J477" i="21"/>
  <c r="L477" i="21"/>
  <c r="M478" i="21"/>
  <c r="J478" i="21"/>
  <c r="I478" i="21"/>
  <c r="K478" i="21"/>
  <c r="L478" i="21"/>
  <c r="H479" i="21"/>
  <c r="P477" i="21"/>
  <c r="Q477" i="21"/>
  <c r="O477" i="21"/>
  <c r="O478" i="21"/>
  <c r="P478" i="21"/>
  <c r="Q478" i="21"/>
  <c r="H480" i="21"/>
  <c r="J479" i="21"/>
  <c r="I479" i="21"/>
  <c r="L479" i="21"/>
  <c r="M479" i="21"/>
  <c r="K479" i="21"/>
  <c r="L480" i="21"/>
  <c r="K480" i="21"/>
  <c r="M480" i="21"/>
  <c r="I480" i="21"/>
  <c r="J480" i="21"/>
  <c r="H481" i="21"/>
  <c r="O479" i="21"/>
  <c r="P479" i="21"/>
  <c r="Q479" i="21"/>
  <c r="Q480" i="21"/>
  <c r="P480" i="21"/>
  <c r="O480" i="21"/>
  <c r="K481" i="21"/>
  <c r="L481" i="21"/>
  <c r="M481" i="21"/>
  <c r="I481" i="21"/>
  <c r="J481" i="21"/>
  <c r="H482" i="21"/>
  <c r="P481" i="21"/>
  <c r="O481" i="21"/>
  <c r="Q481" i="21"/>
  <c r="J482" i="21"/>
  <c r="K482" i="21"/>
  <c r="I482" i="21"/>
  <c r="M482" i="21"/>
  <c r="L482" i="21"/>
  <c r="H483" i="21"/>
  <c r="O482" i="21"/>
  <c r="Q482" i="21"/>
  <c r="P482" i="21"/>
  <c r="K483" i="21"/>
  <c r="I483" i="21"/>
  <c r="H484" i="21"/>
  <c r="J483" i="21"/>
  <c r="L483" i="21"/>
  <c r="M483" i="21"/>
  <c r="P483" i="21"/>
  <c r="Q483" i="21"/>
  <c r="O483" i="21"/>
  <c r="K484" i="21"/>
  <c r="J484" i="21"/>
  <c r="I484" i="21"/>
  <c r="M484" i="21"/>
  <c r="H485" i="21"/>
  <c r="L484" i="21"/>
  <c r="Q484" i="21"/>
  <c r="P484" i="21"/>
  <c r="O484" i="21"/>
  <c r="K485" i="21"/>
  <c r="H486" i="21"/>
  <c r="M485" i="21"/>
  <c r="L485" i="21"/>
  <c r="I485" i="21"/>
  <c r="J485" i="21"/>
  <c r="L486" i="21"/>
  <c r="J486" i="21"/>
  <c r="I486" i="21"/>
  <c r="H487" i="21"/>
  <c r="M486" i="21"/>
  <c r="K486" i="21"/>
  <c r="P485" i="21"/>
  <c r="O485" i="21"/>
  <c r="Q485" i="21"/>
  <c r="Q486" i="21"/>
  <c r="O486" i="21"/>
  <c r="P486" i="21"/>
  <c r="K487" i="21"/>
  <c r="I487" i="21"/>
  <c r="M487" i="21"/>
  <c r="L487" i="21"/>
  <c r="J487" i="21"/>
  <c r="H488" i="21"/>
  <c r="Q487" i="21"/>
  <c r="P487" i="21"/>
  <c r="O487" i="21"/>
  <c r="I488" i="21"/>
  <c r="K488" i="21"/>
  <c r="H489" i="21"/>
  <c r="L488" i="21"/>
  <c r="J488" i="21"/>
  <c r="M488" i="21"/>
  <c r="P488" i="21"/>
  <c r="Q488" i="21"/>
  <c r="O488" i="21"/>
  <c r="H490" i="21"/>
  <c r="J489" i="21"/>
  <c r="L489" i="21"/>
  <c r="M489" i="21"/>
  <c r="K489" i="21"/>
  <c r="I489" i="21"/>
  <c r="M490" i="21"/>
  <c r="L490" i="21"/>
  <c r="H491" i="21"/>
  <c r="I490" i="21"/>
  <c r="J490" i="21"/>
  <c r="K490" i="21"/>
  <c r="P489" i="21"/>
  <c r="O489" i="21"/>
  <c r="Q489" i="21"/>
  <c r="I491" i="21"/>
  <c r="H492" i="21"/>
  <c r="L491" i="21"/>
  <c r="K491" i="21"/>
  <c r="J491" i="21"/>
  <c r="M491" i="21"/>
  <c r="O490" i="21"/>
  <c r="P490" i="21"/>
  <c r="Q490" i="21"/>
  <c r="P491" i="21"/>
  <c r="Q491" i="21"/>
  <c r="O491" i="21"/>
  <c r="I492" i="21"/>
  <c r="H493" i="21"/>
  <c r="K492" i="21"/>
  <c r="M492" i="21"/>
  <c r="J492" i="21"/>
  <c r="L492" i="21"/>
  <c r="P492" i="21"/>
  <c r="Q492" i="21"/>
  <c r="O492" i="21"/>
  <c r="L493" i="21"/>
  <c r="M493" i="21"/>
  <c r="H494" i="21"/>
  <c r="J493" i="21"/>
  <c r="I493" i="21"/>
  <c r="K493" i="21"/>
  <c r="J494" i="21"/>
  <c r="L494" i="21"/>
  <c r="H495" i="21"/>
  <c r="I494" i="21"/>
  <c r="K494" i="21"/>
  <c r="M494" i="21"/>
  <c r="Q493" i="21"/>
  <c r="O493" i="21"/>
  <c r="P493" i="21"/>
  <c r="M495" i="21"/>
  <c r="J495" i="21"/>
  <c r="I495" i="21"/>
  <c r="K495" i="21"/>
  <c r="L495" i="21"/>
  <c r="H496" i="21"/>
  <c r="P494" i="21"/>
  <c r="O494" i="21"/>
  <c r="Q494" i="21"/>
  <c r="P495" i="21"/>
  <c r="Q495" i="21"/>
  <c r="O495" i="21"/>
  <c r="K496" i="21"/>
  <c r="J496" i="21"/>
  <c r="H497" i="21"/>
  <c r="I496" i="21"/>
  <c r="L496" i="21"/>
  <c r="M496" i="21"/>
  <c r="K497" i="21"/>
  <c r="L497" i="21"/>
  <c r="H498" i="21"/>
  <c r="J497" i="21"/>
  <c r="I497" i="21"/>
  <c r="M497" i="21"/>
  <c r="O496" i="21"/>
  <c r="Q496" i="21"/>
  <c r="P496" i="21"/>
  <c r="I498" i="21"/>
  <c r="J498" i="21"/>
  <c r="H499" i="21"/>
  <c r="L498" i="21"/>
  <c r="K498" i="21"/>
  <c r="M498" i="21"/>
  <c r="O497" i="21"/>
  <c r="Q497" i="21"/>
  <c r="P497" i="21"/>
  <c r="Q498" i="21"/>
  <c r="O498" i="21"/>
  <c r="P498" i="21"/>
  <c r="M499" i="21"/>
  <c r="L499" i="21"/>
  <c r="J499" i="21"/>
  <c r="K499" i="21"/>
  <c r="H500" i="21"/>
  <c r="I499" i="21"/>
  <c r="H501" i="21"/>
  <c r="K500" i="21"/>
  <c r="L500" i="21"/>
  <c r="M500" i="21"/>
  <c r="J500" i="21"/>
  <c r="I500" i="21"/>
  <c r="Q499" i="21"/>
  <c r="P499" i="21"/>
  <c r="O499" i="21"/>
  <c r="H502" i="21"/>
  <c r="K501" i="21"/>
  <c r="J501" i="21"/>
  <c r="L501" i="21"/>
  <c r="I501" i="21"/>
  <c r="M501" i="21"/>
  <c r="Q500" i="21"/>
  <c r="O500" i="21"/>
  <c r="P500" i="21"/>
  <c r="I502" i="21"/>
  <c r="H503" i="21"/>
  <c r="K502" i="21"/>
  <c r="L502" i="21"/>
  <c r="M502" i="21"/>
  <c r="J502" i="21"/>
  <c r="O501" i="21"/>
  <c r="Q501" i="21"/>
  <c r="P501" i="21"/>
  <c r="P502" i="21"/>
  <c r="O502" i="21"/>
  <c r="Q502" i="21"/>
  <c r="M503" i="21"/>
  <c r="L503" i="21"/>
  <c r="J503" i="21"/>
  <c r="K503" i="21"/>
  <c r="I503" i="21"/>
  <c r="H504" i="21"/>
  <c r="Q503" i="21"/>
  <c r="P503" i="21"/>
  <c r="O503" i="21"/>
  <c r="M504" i="21"/>
  <c r="K504" i="21"/>
  <c r="L504" i="21"/>
  <c r="I504" i="21"/>
  <c r="J504" i="21"/>
  <c r="H505" i="21"/>
  <c r="Q504" i="21"/>
  <c r="P504" i="21"/>
  <c r="O504" i="21"/>
  <c r="K505" i="21"/>
  <c r="J505" i="21"/>
  <c r="H506" i="21"/>
  <c r="I505" i="21"/>
  <c r="M505" i="21"/>
  <c r="L505" i="21"/>
  <c r="L506" i="21"/>
  <c r="M506" i="21"/>
  <c r="J506" i="21"/>
  <c r="K506" i="21"/>
  <c r="I506" i="21"/>
  <c r="H507" i="21"/>
  <c r="O505" i="21"/>
  <c r="P505" i="21"/>
  <c r="Q505" i="21"/>
  <c r="O506" i="21"/>
  <c r="Q506" i="21"/>
  <c r="P506" i="21"/>
  <c r="K507" i="21"/>
  <c r="I507" i="21"/>
  <c r="J507" i="21"/>
  <c r="L507" i="21"/>
  <c r="H508" i="21"/>
  <c r="M507" i="21"/>
  <c r="O507" i="21"/>
  <c r="Q507" i="21"/>
  <c r="P507" i="21"/>
  <c r="M508" i="21"/>
  <c r="L508" i="21"/>
  <c r="H509" i="21"/>
  <c r="J508" i="21"/>
  <c r="K508" i="21"/>
  <c r="I508" i="21"/>
  <c r="H510" i="21"/>
  <c r="M509" i="21"/>
  <c r="L509" i="21"/>
  <c r="K509" i="21"/>
  <c r="J509" i="21"/>
  <c r="I509" i="21"/>
  <c r="P508" i="21"/>
  <c r="O508" i="21"/>
  <c r="Q508" i="21"/>
  <c r="M510" i="21"/>
  <c r="L510" i="21"/>
  <c r="H511" i="21"/>
  <c r="K510" i="21"/>
  <c r="I510" i="21"/>
  <c r="J510" i="21"/>
  <c r="O509" i="21"/>
  <c r="Q509" i="21"/>
  <c r="P509" i="21"/>
  <c r="L511" i="21"/>
  <c r="K511" i="21"/>
  <c r="J511" i="21"/>
  <c r="M511" i="21"/>
  <c r="I511" i="21"/>
  <c r="H512" i="21"/>
  <c r="Q510" i="21"/>
  <c r="O510" i="21"/>
  <c r="P510" i="21"/>
  <c r="P511" i="21"/>
  <c r="Q511" i="21"/>
  <c r="O511" i="21"/>
  <c r="M512" i="21"/>
  <c r="H513" i="21"/>
  <c r="J512" i="21"/>
  <c r="L512" i="21"/>
  <c r="K512" i="21"/>
  <c r="I512" i="21"/>
  <c r="M513" i="21"/>
  <c r="J513" i="21"/>
  <c r="I513" i="21"/>
  <c r="K513" i="21"/>
  <c r="L513" i="21"/>
  <c r="H514" i="21"/>
  <c r="O512" i="21"/>
  <c r="P512" i="21"/>
  <c r="Q512" i="21"/>
  <c r="Q513" i="21"/>
  <c r="O513" i="21"/>
  <c r="P513" i="21"/>
  <c r="H515" i="21"/>
  <c r="I514" i="21"/>
  <c r="M514" i="21"/>
  <c r="L514" i="21"/>
  <c r="J514" i="21"/>
  <c r="K514" i="21"/>
  <c r="H516" i="21"/>
  <c r="L515" i="21"/>
  <c r="I515" i="21"/>
  <c r="J515" i="21"/>
  <c r="K515" i="21"/>
  <c r="M515" i="21"/>
  <c r="O514" i="21"/>
  <c r="P514" i="21"/>
  <c r="Q514" i="21"/>
  <c r="K516" i="21"/>
  <c r="I516" i="21"/>
  <c r="J516" i="21"/>
  <c r="H517" i="21"/>
  <c r="L516" i="21"/>
  <c r="M516" i="21"/>
  <c r="O515" i="21"/>
  <c r="P515" i="21"/>
  <c r="Q515" i="21"/>
  <c r="Q516" i="21"/>
  <c r="P516" i="21"/>
  <c r="O516" i="21"/>
  <c r="L517" i="21"/>
  <c r="J517" i="21"/>
  <c r="I517" i="21"/>
  <c r="M517" i="21"/>
  <c r="K517" i="21"/>
  <c r="H518" i="21"/>
  <c r="Q517" i="21"/>
  <c r="O517" i="21"/>
  <c r="P517" i="21"/>
  <c r="J518" i="21"/>
  <c r="M518" i="21"/>
  <c r="I518" i="21"/>
  <c r="H519" i="21"/>
  <c r="K518" i="21"/>
  <c r="L518" i="21"/>
  <c r="P518" i="21"/>
  <c r="Q518" i="21"/>
  <c r="O518" i="21"/>
  <c r="J519" i="21"/>
  <c r="L519" i="21"/>
  <c r="K519" i="21"/>
  <c r="M519" i="21"/>
  <c r="H520" i="21"/>
  <c r="I519" i="21"/>
  <c r="L520" i="21"/>
  <c r="K520" i="21"/>
  <c r="J520" i="21"/>
  <c r="M520" i="21"/>
  <c r="H521" i="21"/>
  <c r="I520" i="21"/>
  <c r="P519" i="21"/>
  <c r="O519" i="21"/>
  <c r="Q519" i="21"/>
  <c r="M521" i="21"/>
  <c r="I521" i="21"/>
  <c r="H522" i="21"/>
  <c r="J521" i="21"/>
  <c r="L521" i="21"/>
  <c r="K521" i="21"/>
  <c r="Q520" i="21"/>
  <c r="P520" i="21"/>
  <c r="O520" i="21"/>
  <c r="P521" i="21"/>
  <c r="O521" i="21"/>
  <c r="Q521" i="21"/>
  <c r="I522" i="21"/>
  <c r="M522" i="21"/>
  <c r="H523" i="21"/>
  <c r="K522" i="21"/>
  <c r="J522" i="21"/>
  <c r="L522" i="21"/>
  <c r="O522" i="21"/>
  <c r="Q522" i="21"/>
  <c r="P522" i="21"/>
  <c r="I523" i="21"/>
  <c r="K523" i="21"/>
  <c r="L523" i="21"/>
  <c r="M523" i="21"/>
  <c r="H524" i="21"/>
  <c r="J523" i="21"/>
  <c r="Q523" i="21"/>
  <c r="O523" i="21"/>
  <c r="P523" i="21"/>
  <c r="I524" i="21"/>
  <c r="H525" i="21"/>
  <c r="K524" i="21"/>
  <c r="M524" i="21"/>
  <c r="L524" i="21"/>
  <c r="J524" i="21"/>
  <c r="Q524" i="21"/>
  <c r="O524" i="21"/>
  <c r="P524" i="21"/>
  <c r="I525" i="21"/>
  <c r="M525" i="21"/>
  <c r="J525" i="21"/>
  <c r="H526" i="21"/>
  <c r="L525" i="21"/>
  <c r="K525" i="21"/>
  <c r="Q525" i="21"/>
  <c r="P525" i="21"/>
  <c r="O525" i="21"/>
  <c r="H527" i="21"/>
  <c r="I526" i="21"/>
  <c r="J526" i="21"/>
  <c r="K526" i="21"/>
  <c r="L526" i="21"/>
  <c r="M526" i="21"/>
  <c r="K527" i="21"/>
  <c r="L527" i="21"/>
  <c r="I527" i="21"/>
  <c r="M527" i="21"/>
  <c r="J527" i="21"/>
  <c r="H528" i="21"/>
  <c r="P526" i="21"/>
  <c r="Q526" i="21"/>
  <c r="O526" i="21"/>
  <c r="Q527" i="21"/>
  <c r="P527" i="21"/>
  <c r="O527" i="21"/>
  <c r="M528" i="21"/>
  <c r="J528" i="21"/>
  <c r="I528" i="21"/>
  <c r="L528" i="21"/>
  <c r="K528" i="21"/>
  <c r="H529" i="21"/>
  <c r="O528" i="21"/>
  <c r="P528" i="21"/>
  <c r="Q528" i="21"/>
  <c r="I529" i="21"/>
  <c r="K529" i="21"/>
  <c r="J529" i="21"/>
  <c r="M529" i="21"/>
  <c r="L529" i="21"/>
  <c r="H530" i="21"/>
  <c r="O529" i="21"/>
  <c r="Q529" i="21"/>
  <c r="P529" i="21"/>
  <c r="J530" i="21"/>
  <c r="I530" i="21"/>
  <c r="L530" i="21"/>
  <c r="M530" i="21"/>
  <c r="K530" i="21"/>
  <c r="H531" i="21"/>
  <c r="P530" i="21"/>
  <c r="Q530" i="21"/>
  <c r="O530" i="21"/>
  <c r="M531" i="21"/>
  <c r="H532" i="21"/>
  <c r="J531" i="21"/>
  <c r="L531" i="21"/>
  <c r="K531" i="21"/>
  <c r="I531" i="21"/>
  <c r="I532" i="21"/>
  <c r="J532" i="21"/>
  <c r="H533" i="21"/>
  <c r="L532" i="21"/>
  <c r="K532" i="21"/>
  <c r="M532" i="21"/>
  <c r="Q531" i="21"/>
  <c r="P531" i="21"/>
  <c r="O531" i="21"/>
  <c r="P532" i="21"/>
  <c r="O532" i="21"/>
  <c r="Q532" i="21"/>
  <c r="I533" i="21"/>
  <c r="H534" i="21"/>
  <c r="M533" i="21"/>
  <c r="J533" i="21"/>
  <c r="L533" i="21"/>
  <c r="K533" i="21"/>
  <c r="Q533" i="21"/>
  <c r="P533" i="21"/>
  <c r="O533" i="21"/>
  <c r="L534" i="21"/>
  <c r="J534" i="21"/>
  <c r="K534" i="21"/>
  <c r="I534" i="21"/>
  <c r="M534" i="21"/>
  <c r="H535" i="21"/>
  <c r="Q534" i="21"/>
  <c r="O534" i="21"/>
  <c r="P534" i="21"/>
  <c r="H536" i="21"/>
  <c r="L535" i="21"/>
  <c r="K535" i="21"/>
  <c r="J535" i="21"/>
  <c r="M535" i="21"/>
  <c r="I535" i="21"/>
  <c r="M536" i="21"/>
  <c r="H537" i="21"/>
  <c r="L536" i="21"/>
  <c r="K536" i="21"/>
  <c r="J536" i="21"/>
  <c r="I536" i="21"/>
  <c r="O535" i="21"/>
  <c r="P535" i="21"/>
  <c r="Q535" i="21"/>
  <c r="J537" i="21"/>
  <c r="K537" i="21"/>
  <c r="H538" i="21"/>
  <c r="I537" i="21"/>
  <c r="M537" i="21"/>
  <c r="L537" i="21"/>
  <c r="O536" i="21"/>
  <c r="P536" i="21"/>
  <c r="Q536" i="21"/>
  <c r="H539" i="21"/>
  <c r="M538" i="21"/>
  <c r="K538" i="21"/>
  <c r="L538" i="21"/>
  <c r="J538" i="21"/>
  <c r="I538" i="21"/>
  <c r="P537" i="21"/>
  <c r="Q537" i="21"/>
  <c r="O537" i="21"/>
  <c r="K539" i="21"/>
  <c r="J539" i="21"/>
  <c r="L539" i="21"/>
  <c r="I539" i="21"/>
  <c r="M539" i="21"/>
  <c r="H540" i="21"/>
  <c r="P538" i="21"/>
  <c r="Q538" i="21"/>
  <c r="O538" i="21"/>
  <c r="P539" i="21"/>
  <c r="Q539" i="21"/>
  <c r="O539" i="21"/>
  <c r="K540" i="21"/>
  <c r="J540" i="21"/>
  <c r="M540" i="21"/>
  <c r="I540" i="21"/>
  <c r="H541" i="21"/>
  <c r="L540" i="21"/>
  <c r="P540" i="21"/>
  <c r="O540" i="21"/>
  <c r="Q540" i="21"/>
  <c r="J541" i="21"/>
  <c r="M541" i="21"/>
  <c r="L541" i="21"/>
  <c r="H542" i="21"/>
  <c r="I541" i="21"/>
  <c r="K541" i="21"/>
  <c r="H543" i="21"/>
  <c r="L542" i="21"/>
  <c r="K542" i="21"/>
  <c r="J542" i="21"/>
  <c r="I542" i="21"/>
  <c r="M542" i="21"/>
  <c r="P541" i="21"/>
  <c r="O541" i="21"/>
  <c r="Q541" i="21"/>
  <c r="H544" i="21"/>
  <c r="I543" i="21"/>
  <c r="M543" i="21"/>
  <c r="L543" i="21"/>
  <c r="J543" i="21"/>
  <c r="K543" i="21"/>
  <c r="Q542" i="21"/>
  <c r="O542" i="21"/>
  <c r="P542" i="21"/>
  <c r="L544" i="21"/>
  <c r="J544" i="21"/>
  <c r="K544" i="21"/>
  <c r="M544" i="21"/>
  <c r="I544" i="21"/>
  <c r="H545" i="21"/>
  <c r="Q543" i="21"/>
  <c r="O543" i="21"/>
  <c r="P543" i="21"/>
  <c r="P544" i="21"/>
  <c r="Q544" i="21"/>
  <c r="O544" i="21"/>
  <c r="L545" i="21"/>
  <c r="K545" i="21"/>
  <c r="M545" i="21"/>
  <c r="H546" i="21"/>
  <c r="I545" i="21"/>
  <c r="J545" i="21"/>
  <c r="J546" i="21"/>
  <c r="H547" i="21"/>
  <c r="I546" i="21"/>
  <c r="M546" i="21"/>
  <c r="L546" i="21"/>
  <c r="K546" i="21"/>
  <c r="Q545" i="21"/>
  <c r="O545" i="21"/>
  <c r="P545" i="21"/>
  <c r="L547" i="21"/>
  <c r="H548" i="21"/>
  <c r="J547" i="21"/>
  <c r="M547" i="21"/>
  <c r="K547" i="21"/>
  <c r="I547" i="21"/>
  <c r="P546" i="21"/>
  <c r="O546" i="21"/>
  <c r="Q546" i="21"/>
  <c r="L548" i="21"/>
  <c r="M548" i="21"/>
  <c r="I548" i="21"/>
  <c r="K548" i="21"/>
  <c r="H549" i="21"/>
  <c r="J548" i="21"/>
  <c r="O547" i="21"/>
  <c r="Q547" i="21"/>
  <c r="P547" i="21"/>
  <c r="O548" i="21"/>
  <c r="Q548" i="21"/>
  <c r="P548" i="21"/>
  <c r="H550" i="21"/>
  <c r="J549" i="21"/>
  <c r="M549" i="21"/>
  <c r="K549" i="21"/>
  <c r="L549" i="21"/>
  <c r="I549" i="21"/>
  <c r="K550" i="21"/>
  <c r="J550" i="21"/>
  <c r="I550" i="21"/>
  <c r="H551" i="21"/>
  <c r="M550" i="21"/>
  <c r="L550" i="21"/>
  <c r="Q549" i="21"/>
  <c r="P549" i="21"/>
  <c r="O549" i="21"/>
  <c r="Q550" i="21"/>
  <c r="P550" i="21"/>
  <c r="M551" i="21"/>
  <c r="J551" i="21"/>
  <c r="K551" i="21"/>
  <c r="L551" i="21"/>
  <c r="H552" i="21"/>
  <c r="I551" i="21"/>
  <c r="H553" i="21"/>
  <c r="L552" i="21"/>
  <c r="M552" i="21"/>
  <c r="I552" i="21"/>
  <c r="K552" i="21"/>
  <c r="J552" i="21"/>
  <c r="P551" i="21"/>
  <c r="O551" i="21"/>
  <c r="Q551" i="21"/>
  <c r="J553" i="21"/>
  <c r="K553" i="21"/>
  <c r="M553" i="21"/>
  <c r="L553" i="21"/>
  <c r="I553" i="21"/>
  <c r="H554" i="21"/>
  <c r="P552" i="21"/>
  <c r="Q552" i="21"/>
  <c r="O552" i="21"/>
  <c r="O553" i="21"/>
  <c r="Q553" i="21"/>
  <c r="P553" i="21"/>
  <c r="H555" i="21"/>
  <c r="L554" i="21"/>
  <c r="M554" i="21"/>
  <c r="I554" i="21"/>
  <c r="J554" i="21"/>
  <c r="K554" i="21"/>
  <c r="K555" i="21"/>
  <c r="M555" i="21"/>
  <c r="L555" i="21"/>
  <c r="I555" i="21"/>
  <c r="H556" i="21"/>
  <c r="J555" i="21"/>
  <c r="O554" i="21"/>
  <c r="Q554" i="21"/>
  <c r="P554" i="21"/>
  <c r="P555" i="21"/>
  <c r="O555" i="21"/>
  <c r="Q555" i="21"/>
  <c r="J556" i="21"/>
  <c r="M556" i="21"/>
  <c r="H557" i="21"/>
  <c r="L556" i="21"/>
  <c r="K556" i="21"/>
  <c r="I556" i="21"/>
  <c r="J557" i="21"/>
  <c r="H558" i="21"/>
  <c r="M557" i="21"/>
  <c r="K557" i="21"/>
  <c r="I557" i="21"/>
  <c r="L557" i="21"/>
  <c r="Q556" i="21"/>
  <c r="O556" i="21"/>
  <c r="P556" i="21"/>
  <c r="J558" i="21"/>
  <c r="K558" i="21"/>
  <c r="M558" i="21"/>
  <c r="H559" i="21"/>
  <c r="L558" i="21"/>
  <c r="I558" i="21"/>
  <c r="P557" i="21"/>
  <c r="O557" i="21"/>
  <c r="Q557" i="21"/>
  <c r="J559" i="21"/>
  <c r="L559" i="21"/>
  <c r="M559" i="21"/>
  <c r="H560" i="21"/>
  <c r="I559" i="21"/>
  <c r="K559" i="21"/>
  <c r="O558" i="21"/>
  <c r="Q558" i="21"/>
  <c r="P558" i="21"/>
  <c r="L560" i="21"/>
  <c r="K560" i="21"/>
  <c r="J560" i="21"/>
  <c r="M560" i="21"/>
  <c r="H561" i="21"/>
  <c r="I560" i="21"/>
  <c r="O559" i="21"/>
  <c r="Q559" i="21"/>
  <c r="P559" i="21"/>
  <c r="M561" i="21"/>
  <c r="I561" i="21"/>
  <c r="J561" i="21"/>
  <c r="L561" i="21"/>
  <c r="K561" i="21"/>
  <c r="H562" i="21"/>
  <c r="O560" i="21"/>
  <c r="Q560" i="21"/>
  <c r="P560" i="21"/>
  <c r="O561" i="21"/>
  <c r="Q561" i="21"/>
  <c r="P561" i="21"/>
  <c r="I562" i="21"/>
  <c r="J562" i="21"/>
  <c r="K562" i="21"/>
  <c r="M562" i="21"/>
  <c r="H563" i="21"/>
  <c r="L562" i="21"/>
  <c r="O562" i="21"/>
  <c r="Q562" i="21"/>
  <c r="P562" i="21"/>
  <c r="K563" i="21"/>
  <c r="L563" i="21"/>
  <c r="H564" i="21"/>
  <c r="M563" i="21"/>
  <c r="J563" i="21"/>
  <c r="I563" i="21"/>
  <c r="J564" i="21"/>
  <c r="L564" i="21"/>
  <c r="I564" i="21"/>
  <c r="M564" i="21"/>
  <c r="K564" i="21"/>
  <c r="H565" i="21"/>
  <c r="Q563" i="21"/>
  <c r="O563" i="21"/>
  <c r="P563" i="21"/>
  <c r="Q564" i="21"/>
  <c r="P564" i="21"/>
  <c r="O564" i="21"/>
  <c r="H566" i="21"/>
  <c r="K565" i="21"/>
  <c r="J565" i="21"/>
  <c r="L565" i="21"/>
  <c r="M565" i="21"/>
  <c r="I565" i="21"/>
  <c r="K566" i="21"/>
  <c r="H567" i="21"/>
  <c r="M566" i="21"/>
  <c r="L566" i="21"/>
  <c r="J566" i="21"/>
  <c r="I566" i="21"/>
  <c r="O565" i="21"/>
  <c r="P565" i="21"/>
  <c r="Q565" i="21"/>
  <c r="L567" i="21"/>
  <c r="H568" i="21"/>
  <c r="M567" i="21"/>
  <c r="J567" i="21"/>
  <c r="I567" i="21"/>
  <c r="K567" i="21"/>
  <c r="O566" i="21"/>
  <c r="Q566" i="21"/>
  <c r="P566" i="21"/>
  <c r="M568" i="21"/>
  <c r="J568" i="21"/>
  <c r="L568" i="21"/>
  <c r="H569" i="21"/>
  <c r="I568" i="21"/>
  <c r="K568" i="21"/>
  <c r="Q567" i="21"/>
  <c r="P567" i="21"/>
  <c r="O567" i="21"/>
  <c r="H570" i="21"/>
  <c r="I569" i="21"/>
  <c r="J569" i="21"/>
  <c r="K569" i="21"/>
  <c r="M569" i="21"/>
  <c r="L569" i="21"/>
  <c r="O568" i="21"/>
  <c r="P568" i="21"/>
  <c r="Q568" i="21"/>
  <c r="H571" i="21"/>
  <c r="K570" i="21"/>
  <c r="J570" i="21"/>
  <c r="M570" i="21"/>
  <c r="I570" i="21"/>
  <c r="L570" i="21"/>
  <c r="P569" i="21"/>
  <c r="O569" i="21"/>
  <c r="Q569" i="21"/>
  <c r="J571" i="21"/>
  <c r="H572" i="21"/>
  <c r="M571" i="21"/>
  <c r="I571" i="21"/>
  <c r="K571" i="21"/>
  <c r="L571" i="21"/>
  <c r="O570" i="21"/>
  <c r="Q570" i="21"/>
  <c r="P570" i="21"/>
  <c r="M572" i="21"/>
  <c r="H573" i="21"/>
  <c r="J572" i="21"/>
  <c r="I572" i="21"/>
  <c r="L572" i="21"/>
  <c r="K572" i="21"/>
  <c r="Q571" i="21"/>
  <c r="O571" i="21"/>
  <c r="P571" i="21"/>
  <c r="K573" i="21"/>
  <c r="H574" i="21"/>
  <c r="M573" i="21"/>
  <c r="L573" i="21"/>
  <c r="J573" i="21"/>
  <c r="I573" i="21"/>
  <c r="O572" i="21"/>
  <c r="P572" i="21"/>
  <c r="Q572" i="21"/>
  <c r="K574" i="21"/>
  <c r="M574" i="21"/>
  <c r="L574" i="21"/>
  <c r="J574" i="21"/>
  <c r="H575" i="21"/>
  <c r="I574" i="21"/>
  <c r="P573" i="21"/>
  <c r="Q573" i="21"/>
  <c r="O573" i="21"/>
  <c r="M575" i="21"/>
  <c r="L575" i="21"/>
  <c r="I575" i="21"/>
  <c r="H576" i="21"/>
  <c r="J575" i="21"/>
  <c r="K575" i="21"/>
  <c r="P574" i="21"/>
  <c r="O574" i="21"/>
  <c r="Q574" i="21"/>
  <c r="O575" i="21"/>
  <c r="P575" i="21"/>
  <c r="Q575" i="21"/>
  <c r="I576" i="21"/>
  <c r="J576" i="21"/>
  <c r="H577" i="21"/>
  <c r="L576" i="21"/>
  <c r="M576" i="21"/>
  <c r="K576" i="21"/>
  <c r="O576" i="21"/>
  <c r="Q576" i="21"/>
  <c r="P576" i="21"/>
  <c r="M577" i="21"/>
  <c r="L577" i="21"/>
  <c r="I577" i="21"/>
  <c r="K577" i="21"/>
  <c r="H578" i="21"/>
  <c r="J577" i="21"/>
  <c r="O577" i="21"/>
  <c r="P577" i="21"/>
  <c r="Q577" i="21"/>
  <c r="H579" i="21"/>
  <c r="K578" i="21"/>
  <c r="M578" i="21"/>
  <c r="L578" i="21"/>
  <c r="I578" i="21"/>
  <c r="J578" i="21"/>
  <c r="L579" i="21"/>
  <c r="I579" i="21"/>
  <c r="M579" i="21"/>
  <c r="K579" i="21"/>
  <c r="H580" i="21"/>
  <c r="J579" i="21"/>
  <c r="O578" i="21"/>
  <c r="P578" i="21"/>
  <c r="Q578" i="21"/>
  <c r="P579" i="21"/>
  <c r="Q579" i="21"/>
  <c r="O579" i="21"/>
  <c r="I580" i="21"/>
  <c r="K580" i="21"/>
  <c r="H581" i="21"/>
  <c r="L580" i="21"/>
  <c r="J580" i="21"/>
  <c r="M580" i="21"/>
  <c r="Q580" i="21"/>
  <c r="P580" i="21"/>
  <c r="O580" i="21"/>
  <c r="J581" i="21"/>
  <c r="L581" i="21"/>
  <c r="K581" i="21"/>
  <c r="M581" i="21"/>
  <c r="H582" i="21"/>
  <c r="I581" i="21"/>
  <c r="L582" i="21"/>
  <c r="I582" i="21"/>
  <c r="K582" i="21"/>
  <c r="M582" i="21"/>
  <c r="J582" i="21"/>
  <c r="H583" i="21"/>
  <c r="Q581" i="21"/>
  <c r="P581" i="21"/>
  <c r="O581" i="21"/>
  <c r="P582" i="21"/>
  <c r="O582" i="21"/>
  <c r="Q582" i="21"/>
  <c r="J583" i="21"/>
  <c r="L583" i="21"/>
  <c r="K583" i="21"/>
  <c r="M583" i="21"/>
  <c r="I583" i="21"/>
  <c r="H584" i="21"/>
  <c r="O583" i="21"/>
  <c r="Q583" i="21"/>
  <c r="P583" i="21"/>
  <c r="J584" i="21"/>
  <c r="H585" i="21"/>
  <c r="M584" i="21"/>
  <c r="I584" i="21"/>
  <c r="K584" i="21"/>
  <c r="L584" i="21"/>
  <c r="I585" i="21"/>
  <c r="H586" i="21"/>
  <c r="L585" i="21"/>
  <c r="J585" i="21"/>
  <c r="K585" i="21"/>
  <c r="M585" i="21"/>
  <c r="O584" i="21"/>
  <c r="Q584" i="21"/>
  <c r="P584" i="21"/>
  <c r="Q585" i="21"/>
  <c r="P585" i="21"/>
  <c r="O585" i="21"/>
  <c r="K586" i="21"/>
  <c r="L586" i="21"/>
  <c r="J586" i="21"/>
  <c r="M586" i="21"/>
  <c r="I586" i="21"/>
  <c r="H587" i="21"/>
  <c r="Q586" i="21"/>
  <c r="O586" i="21"/>
  <c r="P586" i="21"/>
  <c r="H588" i="21"/>
  <c r="M587" i="21"/>
  <c r="L587" i="21"/>
  <c r="I587" i="21"/>
  <c r="K587" i="21"/>
  <c r="J587" i="21"/>
  <c r="H589" i="21"/>
  <c r="L588" i="21"/>
  <c r="I588" i="21"/>
  <c r="K588" i="21"/>
  <c r="J588" i="21"/>
  <c r="M588" i="21"/>
  <c r="P587" i="21"/>
  <c r="Q587" i="21"/>
  <c r="O587" i="21"/>
  <c r="I589" i="21"/>
  <c r="K589" i="21"/>
  <c r="J589" i="21"/>
  <c r="L589" i="21"/>
  <c r="M589" i="21"/>
  <c r="H590" i="21"/>
  <c r="Q588" i="21"/>
  <c r="P588" i="21"/>
  <c r="O588" i="21"/>
  <c r="P589" i="21"/>
  <c r="O589" i="21"/>
  <c r="Q589" i="21"/>
  <c r="L590" i="21"/>
  <c r="I590" i="21"/>
  <c r="H591" i="21"/>
  <c r="M590" i="21"/>
  <c r="K590" i="21"/>
  <c r="J590" i="21"/>
  <c r="O590" i="21"/>
  <c r="P590" i="21"/>
  <c r="Q590" i="21"/>
  <c r="H592" i="21"/>
  <c r="L591" i="21"/>
  <c r="K591" i="21"/>
  <c r="M591" i="21"/>
  <c r="I591" i="21"/>
  <c r="J591" i="21"/>
  <c r="H593" i="21"/>
  <c r="J592" i="21"/>
  <c r="L592" i="21"/>
  <c r="I592" i="21"/>
  <c r="K592" i="21"/>
  <c r="M592" i="21"/>
  <c r="P591" i="21"/>
  <c r="Q591" i="21"/>
  <c r="O591" i="21"/>
  <c r="I593" i="21"/>
  <c r="J593" i="21"/>
  <c r="L593" i="21"/>
  <c r="H594" i="21"/>
  <c r="M593" i="21"/>
  <c r="K593" i="21"/>
  <c r="P592" i="21"/>
  <c r="Q592" i="21"/>
  <c r="O592" i="21"/>
  <c r="P593" i="21"/>
  <c r="Q593" i="21"/>
  <c r="O593" i="21"/>
  <c r="H595" i="21"/>
  <c r="K594" i="21"/>
  <c r="J594" i="21"/>
  <c r="I594" i="21"/>
  <c r="M594" i="21"/>
  <c r="L594" i="21"/>
  <c r="H596" i="21"/>
  <c r="J595" i="21"/>
  <c r="L595" i="21"/>
  <c r="I595" i="21"/>
  <c r="K595" i="21"/>
  <c r="M595" i="21"/>
  <c r="P594" i="21"/>
  <c r="O594" i="21"/>
  <c r="Q594" i="21"/>
  <c r="K596" i="21"/>
  <c r="M596" i="21"/>
  <c r="H597" i="21"/>
  <c r="J596" i="21"/>
  <c r="L596" i="21"/>
  <c r="I596" i="21"/>
  <c r="O595" i="21"/>
  <c r="Q595" i="21"/>
  <c r="P595" i="21"/>
  <c r="M597" i="21"/>
  <c r="K597" i="21"/>
  <c r="L597" i="21"/>
  <c r="H598" i="21"/>
  <c r="I597" i="21"/>
  <c r="J597" i="21"/>
  <c r="O596" i="21"/>
  <c r="Q596" i="21"/>
  <c r="P596" i="21"/>
  <c r="L598" i="21"/>
  <c r="K598" i="21"/>
  <c r="M598" i="21"/>
  <c r="J598" i="21"/>
  <c r="H599" i="21"/>
  <c r="I598" i="21"/>
  <c r="P597" i="21"/>
  <c r="O597" i="21"/>
  <c r="Q597" i="21"/>
  <c r="H600" i="21"/>
  <c r="J599" i="21"/>
  <c r="I599" i="21"/>
  <c r="L599" i="21"/>
  <c r="K599" i="21"/>
  <c r="M599" i="21"/>
  <c r="P598" i="21"/>
  <c r="Q598" i="21"/>
  <c r="O598" i="21"/>
  <c r="H601" i="21"/>
  <c r="K600" i="21"/>
  <c r="M600" i="21"/>
  <c r="L600" i="21"/>
  <c r="J600" i="21"/>
  <c r="I600" i="21"/>
  <c r="O599" i="21"/>
  <c r="P599" i="21"/>
  <c r="Q599" i="21"/>
  <c r="H602" i="21"/>
  <c r="M601" i="21"/>
  <c r="L601" i="21"/>
  <c r="I601" i="21"/>
  <c r="K601" i="21"/>
  <c r="J601" i="21"/>
  <c r="O600" i="21"/>
  <c r="Q600" i="21"/>
  <c r="P600" i="21"/>
  <c r="L602" i="21"/>
  <c r="H603" i="21"/>
  <c r="I602" i="21"/>
  <c r="M602" i="21"/>
  <c r="K602" i="21"/>
  <c r="J602" i="21"/>
  <c r="P601" i="21"/>
  <c r="Q601" i="21"/>
  <c r="O601" i="21"/>
  <c r="I603" i="21"/>
  <c r="H604" i="21"/>
  <c r="K603" i="21"/>
  <c r="J603" i="21"/>
  <c r="M603" i="21"/>
  <c r="L603" i="21"/>
  <c r="P602" i="21"/>
  <c r="O602" i="21"/>
  <c r="Q602" i="21"/>
  <c r="P603" i="21"/>
  <c r="Q603" i="21"/>
  <c r="O603" i="21"/>
  <c r="I604" i="21"/>
  <c r="J604" i="21"/>
  <c r="H605" i="21"/>
  <c r="L604" i="21"/>
  <c r="K604" i="21"/>
  <c r="M604" i="21"/>
  <c r="P604" i="21"/>
  <c r="O604" i="21"/>
  <c r="Q604" i="21"/>
  <c r="I605" i="21"/>
  <c r="J605" i="21"/>
  <c r="L605" i="21"/>
  <c r="H606" i="21"/>
  <c r="M605" i="21"/>
  <c r="K605" i="21"/>
  <c r="O605" i="21"/>
  <c r="Q605" i="21"/>
  <c r="P605" i="21"/>
  <c r="I606" i="21"/>
  <c r="L606" i="21"/>
  <c r="J606" i="21"/>
  <c r="H607" i="21"/>
  <c r="K606" i="21"/>
  <c r="M606" i="21"/>
  <c r="Q606" i="21"/>
  <c r="P606" i="21"/>
  <c r="O606" i="21"/>
  <c r="J607" i="21"/>
  <c r="H608" i="21"/>
  <c r="K607" i="21"/>
  <c r="I607" i="21"/>
  <c r="M607" i="21"/>
  <c r="L607" i="21"/>
  <c r="M608" i="21"/>
  <c r="H609" i="21"/>
  <c r="L608" i="21"/>
  <c r="I608" i="21"/>
  <c r="J608" i="21"/>
  <c r="K608" i="21"/>
  <c r="O607" i="21"/>
  <c r="P607" i="21"/>
  <c r="Q607" i="21"/>
  <c r="I609" i="21"/>
  <c r="M609" i="21"/>
  <c r="J609" i="21"/>
  <c r="K609" i="21"/>
  <c r="L609" i="21"/>
  <c r="H610" i="21"/>
  <c r="Q608" i="21"/>
  <c r="O608" i="21"/>
  <c r="P608" i="21"/>
  <c r="Q609" i="21"/>
  <c r="O609" i="21"/>
  <c r="P609" i="21"/>
  <c r="M610" i="21"/>
  <c r="H611" i="21"/>
  <c r="J610" i="21"/>
  <c r="K610" i="21"/>
  <c r="L610" i="21"/>
  <c r="I610" i="21"/>
  <c r="H612" i="21"/>
  <c r="K611" i="21"/>
  <c r="I611" i="21"/>
  <c r="L611" i="21"/>
  <c r="M611" i="21"/>
  <c r="J611" i="21"/>
  <c r="O610" i="21"/>
  <c r="Q610" i="21"/>
  <c r="P610" i="21"/>
  <c r="I612" i="21"/>
  <c r="H613" i="21"/>
  <c r="L612" i="21"/>
  <c r="J612" i="21"/>
  <c r="K612" i="21"/>
  <c r="M612" i="21"/>
  <c r="Q611" i="21"/>
  <c r="O611" i="21"/>
  <c r="P611" i="21"/>
  <c r="Q612" i="21"/>
  <c r="O612" i="21"/>
  <c r="P612" i="21"/>
  <c r="I613" i="21"/>
  <c r="L613" i="21"/>
  <c r="H614" i="21"/>
  <c r="J613" i="21"/>
  <c r="K613" i="21"/>
  <c r="M613" i="21"/>
  <c r="Q613" i="21"/>
  <c r="P613" i="21"/>
  <c r="O613" i="21"/>
  <c r="K614" i="21"/>
  <c r="J614" i="21"/>
  <c r="L614" i="21"/>
  <c r="M614" i="21"/>
  <c r="I614" i="21"/>
  <c r="H615" i="21"/>
  <c r="P614" i="21"/>
  <c r="O614" i="21"/>
  <c r="Q614" i="21"/>
  <c r="M615" i="21"/>
  <c r="L615" i="21"/>
  <c r="I615" i="21"/>
  <c r="H616" i="21"/>
  <c r="K615" i="21"/>
  <c r="J615" i="21"/>
  <c r="P615" i="21"/>
  <c r="O615" i="21"/>
  <c r="Q615" i="21"/>
  <c r="I616" i="21"/>
  <c r="H617" i="21"/>
  <c r="L616" i="21"/>
  <c r="J616" i="21"/>
  <c r="K616" i="21"/>
  <c r="M616" i="21"/>
  <c r="O616" i="21"/>
  <c r="P616" i="21"/>
  <c r="Q616" i="21"/>
  <c r="I617" i="21"/>
  <c r="J617" i="21"/>
  <c r="M617" i="21"/>
  <c r="H618" i="21"/>
  <c r="K617" i="21"/>
  <c r="L617" i="21"/>
  <c r="Q617" i="21"/>
  <c r="P617" i="21"/>
  <c r="O617" i="21"/>
  <c r="J618" i="21"/>
  <c r="K618" i="21"/>
  <c r="I618" i="21"/>
  <c r="L618" i="21"/>
  <c r="H619" i="21"/>
  <c r="M618" i="21"/>
  <c r="O618" i="21"/>
  <c r="Q618" i="21"/>
  <c r="P618" i="21"/>
  <c r="M619" i="21"/>
  <c r="J619" i="21"/>
  <c r="I619" i="21"/>
  <c r="H620" i="21"/>
  <c r="L619" i="21"/>
  <c r="K619" i="21"/>
  <c r="Q619" i="21"/>
  <c r="P619" i="21"/>
  <c r="O619" i="21"/>
  <c r="L620" i="21"/>
  <c r="H621" i="21"/>
  <c r="I620" i="21"/>
  <c r="M620" i="21"/>
  <c r="K620" i="21"/>
  <c r="J620" i="21"/>
  <c r="K621" i="21"/>
  <c r="H622" i="21"/>
  <c r="J621" i="21"/>
  <c r="M621" i="21"/>
  <c r="I621" i="21"/>
  <c r="L621" i="21"/>
  <c r="P620" i="21"/>
  <c r="O620" i="21"/>
  <c r="Q620" i="21"/>
  <c r="L622" i="21"/>
  <c r="M622" i="21"/>
  <c r="I622" i="21"/>
  <c r="J622" i="21"/>
  <c r="K622" i="21"/>
  <c r="H623" i="21"/>
  <c r="O621" i="21"/>
  <c r="P621" i="21"/>
  <c r="Q621" i="21"/>
  <c r="Q622" i="21"/>
  <c r="O622" i="21"/>
  <c r="P622" i="21"/>
  <c r="K623" i="21"/>
  <c r="J623" i="21"/>
  <c r="H624" i="21"/>
  <c r="I623" i="21"/>
  <c r="M623" i="21"/>
  <c r="L623" i="21"/>
  <c r="L624" i="21"/>
  <c r="I624" i="21"/>
  <c r="M624" i="21"/>
  <c r="H625" i="21"/>
  <c r="K624" i="21"/>
  <c r="J624" i="21"/>
  <c r="Q623" i="21"/>
  <c r="P623" i="21"/>
  <c r="O623" i="21"/>
  <c r="O624" i="21"/>
  <c r="Q624" i="21"/>
  <c r="P624" i="21"/>
  <c r="L625" i="21"/>
  <c r="J625" i="21"/>
  <c r="M625" i="21"/>
  <c r="H626" i="21"/>
  <c r="I625" i="21"/>
  <c r="K625" i="21"/>
  <c r="K626" i="21"/>
  <c r="I626" i="21"/>
  <c r="M626" i="21"/>
  <c r="H627" i="21"/>
  <c r="L626" i="21"/>
  <c r="J626" i="21"/>
  <c r="Q625" i="21"/>
  <c r="P625" i="21"/>
  <c r="O625" i="21"/>
  <c r="Q626" i="21"/>
  <c r="O626" i="21"/>
  <c r="P626" i="21"/>
  <c r="L627" i="21"/>
  <c r="H628" i="21"/>
  <c r="J627" i="21"/>
  <c r="I627" i="21"/>
  <c r="M627" i="21"/>
  <c r="K627" i="21"/>
  <c r="K628" i="21"/>
  <c r="L628" i="21"/>
  <c r="H629" i="21"/>
  <c r="J628" i="21"/>
  <c r="M628" i="21"/>
  <c r="I628" i="21"/>
  <c r="O627" i="21"/>
  <c r="P627" i="21"/>
  <c r="Q627" i="21"/>
  <c r="M629" i="21"/>
  <c r="K629" i="21"/>
  <c r="L629" i="21"/>
  <c r="J629" i="21"/>
  <c r="I629" i="21"/>
  <c r="H630" i="21"/>
  <c r="P628" i="21"/>
  <c r="O628" i="21"/>
  <c r="Q628" i="21"/>
  <c r="P629" i="21"/>
  <c r="Q629" i="21"/>
  <c r="O629" i="21"/>
  <c r="J630" i="21"/>
  <c r="L630" i="21"/>
  <c r="I630" i="21"/>
  <c r="K630" i="21"/>
  <c r="M630" i="21"/>
  <c r="H631" i="21"/>
  <c r="P630" i="21"/>
  <c r="Q630" i="21"/>
  <c r="O630" i="21"/>
  <c r="H632" i="21"/>
  <c r="K631" i="21"/>
  <c r="I631" i="21"/>
  <c r="L631" i="21"/>
  <c r="J631" i="21"/>
  <c r="M631" i="21"/>
  <c r="I632" i="21"/>
  <c r="J632" i="21"/>
  <c r="L632" i="21"/>
  <c r="K632" i="21"/>
  <c r="H633" i="21"/>
  <c r="M632" i="21"/>
  <c r="O631" i="21"/>
  <c r="Q631" i="21"/>
  <c r="P631" i="21"/>
  <c r="Q632" i="21"/>
  <c r="O632" i="21"/>
  <c r="P632" i="21"/>
  <c r="L633" i="21"/>
  <c r="J633" i="21"/>
  <c r="K633" i="21"/>
  <c r="H634" i="21"/>
  <c r="M633" i="21"/>
  <c r="I633" i="21"/>
  <c r="H635" i="21"/>
  <c r="M634" i="21"/>
  <c r="I634" i="21"/>
  <c r="L634" i="21"/>
  <c r="J634" i="21"/>
  <c r="K634" i="21"/>
  <c r="O633" i="21"/>
  <c r="P633" i="21"/>
  <c r="Q633" i="21"/>
  <c r="M635" i="21"/>
  <c r="J635" i="21"/>
  <c r="H636" i="21"/>
  <c r="K635" i="21"/>
  <c r="I635" i="21"/>
  <c r="L635" i="21"/>
  <c r="Q634" i="21"/>
  <c r="O634" i="21"/>
  <c r="P634" i="21"/>
  <c r="J636" i="21"/>
  <c r="K636" i="21"/>
  <c r="M636" i="21"/>
  <c r="H637" i="21"/>
  <c r="I636" i="21"/>
  <c r="L636" i="21"/>
  <c r="Q635" i="21"/>
  <c r="P635" i="21"/>
  <c r="O635" i="21"/>
  <c r="I637" i="21"/>
  <c r="J637" i="21"/>
  <c r="L637" i="21"/>
  <c r="K637" i="21"/>
  <c r="H638" i="21"/>
  <c r="M637" i="21"/>
  <c r="Q636" i="21"/>
  <c r="O636" i="21"/>
  <c r="P636" i="21"/>
  <c r="Q637" i="21"/>
  <c r="O637" i="21"/>
  <c r="P637" i="21"/>
  <c r="H639" i="21"/>
  <c r="I638" i="21"/>
  <c r="K638" i="21"/>
  <c r="M638" i="21"/>
  <c r="J638" i="21"/>
  <c r="L638" i="21"/>
  <c r="H640" i="21"/>
  <c r="J639" i="21"/>
  <c r="M639" i="21"/>
  <c r="I639" i="21"/>
  <c r="L639" i="21"/>
  <c r="K639" i="21"/>
  <c r="O638" i="21"/>
  <c r="Q638" i="21"/>
  <c r="P638" i="21"/>
  <c r="L640" i="21"/>
  <c r="K640" i="21"/>
  <c r="M640" i="21"/>
  <c r="H641" i="21"/>
  <c r="I640" i="21"/>
  <c r="J640" i="21"/>
  <c r="O639" i="21"/>
  <c r="P639" i="21"/>
  <c r="Q639" i="21"/>
  <c r="I641" i="21"/>
  <c r="M641" i="21"/>
  <c r="H642" i="21"/>
  <c r="L641" i="21"/>
  <c r="J641" i="21"/>
  <c r="K641" i="21"/>
  <c r="O640" i="21"/>
  <c r="Q640" i="21"/>
  <c r="P640" i="21"/>
  <c r="Q641" i="21"/>
  <c r="O641" i="21"/>
  <c r="P641" i="21"/>
  <c r="I642" i="21"/>
  <c r="L642" i="21"/>
  <c r="M642" i="21"/>
  <c r="J642" i="21"/>
  <c r="K642" i="21"/>
  <c r="H643" i="21"/>
  <c r="O642" i="21"/>
  <c r="P642" i="21"/>
  <c r="Q642" i="21"/>
  <c r="J643" i="21"/>
  <c r="M643" i="21"/>
  <c r="K643" i="21"/>
  <c r="H644" i="21"/>
  <c r="L643" i="21"/>
  <c r="I643" i="21"/>
  <c r="L644" i="21"/>
  <c r="K644" i="21"/>
  <c r="I644" i="21"/>
  <c r="H645" i="21"/>
  <c r="M644" i="21"/>
  <c r="J644" i="21"/>
  <c r="P643" i="21"/>
  <c r="Q643" i="21"/>
  <c r="O643" i="21"/>
  <c r="P644" i="21"/>
  <c r="O644" i="21"/>
  <c r="Q644" i="21"/>
  <c r="I645" i="21"/>
  <c r="K645" i="21"/>
  <c r="M645" i="21"/>
  <c r="J645" i="21"/>
  <c r="L645" i="21"/>
  <c r="H646" i="21"/>
  <c r="P645" i="21"/>
  <c r="O645" i="21"/>
  <c r="Q645" i="21"/>
  <c r="I646" i="21"/>
  <c r="L646" i="21"/>
  <c r="H647" i="21"/>
  <c r="K646" i="21"/>
  <c r="J646" i="21"/>
  <c r="M646" i="21"/>
  <c r="O646" i="21"/>
  <c r="P646" i="21"/>
  <c r="Q646" i="21"/>
  <c r="L647" i="21"/>
  <c r="J647" i="21"/>
  <c r="M647" i="21"/>
  <c r="H648" i="21"/>
  <c r="K647" i="21"/>
  <c r="I647" i="21"/>
  <c r="H649" i="21"/>
  <c r="L648" i="21"/>
  <c r="K648" i="21"/>
  <c r="M648" i="21"/>
  <c r="I648" i="21"/>
  <c r="J648" i="21"/>
  <c r="Q647" i="21"/>
  <c r="O647" i="21"/>
  <c r="P647" i="21"/>
  <c r="K649" i="21"/>
  <c r="I649" i="21"/>
  <c r="M649" i="21"/>
  <c r="L649" i="21"/>
  <c r="H650" i="21"/>
  <c r="J649" i="21"/>
  <c r="Q648" i="21"/>
  <c r="O648" i="21"/>
  <c r="P648" i="21"/>
  <c r="Q649" i="21"/>
  <c r="O649" i="21"/>
  <c r="P649" i="21"/>
  <c r="L650" i="21"/>
  <c r="K650" i="21"/>
  <c r="J650" i="21"/>
  <c r="I650" i="21"/>
  <c r="M650" i="21"/>
  <c r="H651" i="21"/>
  <c r="O650" i="21"/>
  <c r="P650" i="21"/>
  <c r="Q650" i="21"/>
  <c r="M651" i="21"/>
  <c r="J651" i="21"/>
  <c r="H652" i="21"/>
  <c r="I651" i="21"/>
  <c r="K651" i="21"/>
  <c r="L651" i="21"/>
  <c r="H653" i="21"/>
  <c r="K652" i="21"/>
  <c r="I652" i="21"/>
  <c r="L652" i="21"/>
  <c r="J652" i="21"/>
  <c r="M652" i="21"/>
  <c r="P651" i="21"/>
  <c r="Q651" i="21"/>
  <c r="O651" i="21"/>
  <c r="M653" i="21"/>
  <c r="L653" i="21"/>
  <c r="H654" i="21"/>
  <c r="J653" i="21"/>
  <c r="K653" i="21"/>
  <c r="I653" i="21"/>
  <c r="O652" i="21"/>
  <c r="P652" i="21"/>
  <c r="Q652" i="21"/>
  <c r="M654" i="21"/>
  <c r="I654" i="21"/>
  <c r="K654" i="21"/>
  <c r="J654" i="21"/>
  <c r="L654" i="21"/>
  <c r="H655" i="21"/>
  <c r="O653" i="21"/>
  <c r="P653" i="21"/>
  <c r="Q653" i="21"/>
  <c r="P654" i="21"/>
  <c r="Q654" i="21"/>
  <c r="O654" i="21"/>
  <c r="J655" i="21"/>
  <c r="L655" i="21"/>
  <c r="I655" i="21"/>
  <c r="H656" i="21"/>
  <c r="M655" i="21"/>
  <c r="K655" i="21"/>
  <c r="P655" i="21"/>
  <c r="O655" i="21"/>
  <c r="Q655" i="21"/>
  <c r="H657" i="21"/>
  <c r="M656" i="21"/>
  <c r="J656" i="21"/>
  <c r="L656" i="21"/>
  <c r="K656" i="21"/>
  <c r="I656" i="21"/>
  <c r="J657" i="21"/>
  <c r="L657" i="21"/>
  <c r="H658" i="21"/>
  <c r="I657" i="21"/>
  <c r="K657" i="21"/>
  <c r="M657" i="21"/>
  <c r="Q656" i="21"/>
  <c r="O656" i="21"/>
  <c r="P656" i="21"/>
  <c r="H659" i="21"/>
  <c r="I658" i="21"/>
  <c r="K658" i="21"/>
  <c r="M658" i="21"/>
  <c r="J658" i="21"/>
  <c r="L658" i="21"/>
  <c r="P657" i="21"/>
  <c r="Q657" i="21"/>
  <c r="O657" i="21"/>
  <c r="K659" i="21"/>
  <c r="H660" i="21"/>
  <c r="I659" i="21"/>
  <c r="L659" i="21"/>
  <c r="M659" i="21"/>
  <c r="J659" i="21"/>
  <c r="O658" i="21"/>
  <c r="P658" i="21"/>
  <c r="Q658" i="21"/>
  <c r="H661" i="21"/>
  <c r="L660" i="21"/>
  <c r="M660" i="21"/>
  <c r="J660" i="21"/>
  <c r="K660" i="21"/>
  <c r="I660" i="21"/>
  <c r="Q659" i="21"/>
  <c r="P659" i="21"/>
  <c r="O659" i="21"/>
  <c r="L661" i="21"/>
  <c r="M661" i="21"/>
  <c r="K661" i="21"/>
  <c r="H662" i="21"/>
  <c r="I661" i="21"/>
  <c r="J661" i="21"/>
  <c r="Q660" i="21"/>
  <c r="O660" i="21"/>
  <c r="P660" i="21"/>
  <c r="I662" i="21"/>
  <c r="M662" i="21"/>
  <c r="J662" i="21"/>
  <c r="L662" i="21"/>
  <c r="K662" i="21"/>
  <c r="H663" i="21"/>
  <c r="Q661" i="21"/>
  <c r="O661" i="21"/>
  <c r="P661" i="21"/>
  <c r="O662" i="21"/>
  <c r="P662" i="21"/>
  <c r="Q662" i="21"/>
  <c r="J663" i="21"/>
  <c r="I663" i="21"/>
  <c r="H664" i="21"/>
  <c r="K663" i="21"/>
  <c r="M663" i="21"/>
  <c r="L663" i="21"/>
  <c r="P663" i="21"/>
  <c r="O663" i="21"/>
  <c r="Q663" i="21"/>
  <c r="J664" i="21"/>
  <c r="M664" i="21"/>
  <c r="I664" i="21"/>
  <c r="K664" i="21"/>
  <c r="H665" i="21"/>
  <c r="L664" i="21"/>
  <c r="Q664" i="21"/>
  <c r="O664" i="21"/>
  <c r="P664" i="21"/>
  <c r="I665" i="21"/>
  <c r="J665" i="21"/>
  <c r="M665" i="21"/>
  <c r="L665" i="21"/>
  <c r="H666" i="21"/>
  <c r="K665" i="21"/>
  <c r="O665" i="21"/>
  <c r="Q665" i="21"/>
  <c r="P665" i="21"/>
  <c r="M666" i="21"/>
  <c r="J666" i="21"/>
  <c r="K666" i="21"/>
  <c r="I666" i="21"/>
  <c r="L666" i="21"/>
  <c r="H667" i="21"/>
  <c r="O666" i="21"/>
  <c r="Q666" i="21"/>
  <c r="P666" i="21"/>
  <c r="I667" i="21"/>
  <c r="M667" i="21"/>
  <c r="L667" i="21"/>
  <c r="H668" i="21"/>
  <c r="K667" i="21"/>
  <c r="J667" i="21"/>
  <c r="O667" i="21"/>
  <c r="P667" i="21"/>
  <c r="Q667" i="21"/>
  <c r="L668" i="21"/>
  <c r="K668" i="21"/>
  <c r="J668" i="21"/>
  <c r="H669" i="21"/>
  <c r="I668" i="21"/>
  <c r="M668" i="21"/>
  <c r="I669" i="21"/>
  <c r="M669" i="21"/>
  <c r="H670" i="21"/>
  <c r="K669" i="21"/>
  <c r="J669" i="21"/>
  <c r="L669" i="21"/>
  <c r="P668" i="21"/>
  <c r="O668" i="21"/>
  <c r="Q668" i="21"/>
  <c r="O669" i="21"/>
  <c r="P669" i="21"/>
  <c r="Q669" i="21"/>
  <c r="I670" i="21"/>
  <c r="M670" i="21"/>
  <c r="J670" i="21"/>
  <c r="H671" i="21"/>
  <c r="L670" i="21"/>
  <c r="K670" i="21"/>
  <c r="Q670" i="21"/>
  <c r="P670" i="21"/>
  <c r="O670" i="21"/>
  <c r="J671" i="21"/>
  <c r="I671" i="21"/>
  <c r="L671" i="21"/>
  <c r="H672" i="21"/>
  <c r="M671" i="21"/>
  <c r="K671" i="21"/>
  <c r="O671" i="21"/>
  <c r="P671" i="21"/>
  <c r="Q671" i="21"/>
  <c r="J672" i="21"/>
  <c r="L672" i="21"/>
  <c r="K672" i="21"/>
  <c r="H673" i="21"/>
  <c r="M672" i="21"/>
  <c r="I672" i="21"/>
  <c r="H674" i="21"/>
  <c r="I673" i="21"/>
  <c r="J673" i="21"/>
  <c r="M673" i="21"/>
  <c r="K673" i="21"/>
  <c r="L673" i="21"/>
  <c r="P672" i="21"/>
  <c r="Q672" i="21"/>
  <c r="O672" i="21"/>
  <c r="L674" i="21"/>
  <c r="I674" i="21"/>
  <c r="K674" i="21"/>
  <c r="H675" i="21"/>
  <c r="J674" i="21"/>
  <c r="M674" i="21"/>
  <c r="O673" i="21"/>
  <c r="P673" i="21"/>
  <c r="Q673" i="21"/>
  <c r="O674" i="21"/>
  <c r="Q674" i="21"/>
  <c r="P674" i="21"/>
  <c r="I675" i="21"/>
  <c r="J675" i="21"/>
  <c r="L675" i="21"/>
  <c r="M675" i="21"/>
  <c r="H676" i="21"/>
  <c r="K675" i="21"/>
  <c r="Q675" i="21"/>
  <c r="P675" i="21"/>
  <c r="O675" i="21"/>
  <c r="M676" i="21"/>
  <c r="K676" i="21"/>
  <c r="L676" i="21"/>
  <c r="H677" i="21"/>
  <c r="J676" i="21"/>
  <c r="I676" i="21"/>
  <c r="H678" i="21"/>
  <c r="I677" i="21"/>
  <c r="L677" i="21"/>
  <c r="K677" i="21"/>
  <c r="J677" i="21"/>
  <c r="M677" i="21"/>
  <c r="P676" i="21"/>
  <c r="O676" i="21"/>
  <c r="Q676" i="21"/>
  <c r="K678" i="21"/>
  <c r="L678" i="21"/>
  <c r="I678" i="21"/>
  <c r="H679" i="21"/>
  <c r="J678" i="21"/>
  <c r="M678" i="21"/>
  <c r="O677" i="21"/>
  <c r="P677" i="21"/>
  <c r="Q677" i="21"/>
  <c r="O678" i="21"/>
  <c r="P678" i="21"/>
  <c r="Q678" i="21"/>
  <c r="L679" i="21"/>
  <c r="I679" i="21"/>
  <c r="M679" i="21"/>
  <c r="J679" i="21"/>
  <c r="H680" i="21"/>
  <c r="K679" i="21"/>
  <c r="P679" i="21"/>
  <c r="O679" i="21"/>
  <c r="Q679" i="21"/>
  <c r="H681" i="21"/>
  <c r="M680" i="21"/>
  <c r="L680" i="21"/>
  <c r="K680" i="21"/>
  <c r="J680" i="21"/>
  <c r="I680" i="21"/>
  <c r="J681" i="21"/>
  <c r="M681" i="21"/>
  <c r="H682" i="21"/>
  <c r="I681" i="21"/>
  <c r="L681" i="21"/>
  <c r="K681" i="21"/>
  <c r="O680" i="21"/>
  <c r="Q680" i="21"/>
  <c r="P680" i="21"/>
  <c r="M682" i="21"/>
  <c r="I682" i="21"/>
  <c r="L682" i="21"/>
  <c r="J682" i="21"/>
  <c r="K682" i="21"/>
  <c r="H683" i="21"/>
  <c r="P681" i="21"/>
  <c r="O681" i="21"/>
  <c r="Q681" i="21"/>
  <c r="Q682" i="21"/>
  <c r="P682" i="21"/>
  <c r="O682" i="21"/>
  <c r="H684" i="21"/>
  <c r="J683" i="21"/>
  <c r="I683" i="21"/>
  <c r="L683" i="21"/>
  <c r="M683" i="21"/>
  <c r="K683" i="21"/>
  <c r="J684" i="21"/>
  <c r="L684" i="21"/>
  <c r="H685" i="21"/>
  <c r="K684" i="21"/>
  <c r="I684" i="21"/>
  <c r="M684" i="21"/>
  <c r="Q683" i="21"/>
  <c r="O683" i="21"/>
  <c r="P683" i="21"/>
  <c r="K685" i="21"/>
  <c r="M685" i="21"/>
  <c r="L685" i="21"/>
  <c r="H686" i="21"/>
  <c r="J685" i="21"/>
  <c r="I685" i="21"/>
  <c r="P684" i="21"/>
  <c r="O684" i="21"/>
  <c r="Q684" i="21"/>
  <c r="I686" i="21"/>
  <c r="M686" i="21"/>
  <c r="L686" i="21"/>
  <c r="K686" i="21"/>
  <c r="J686" i="21"/>
  <c r="H687" i="21"/>
  <c r="P685" i="21"/>
  <c r="Q685" i="21"/>
  <c r="O685" i="21"/>
  <c r="Q686" i="21"/>
  <c r="P686" i="21"/>
  <c r="O686" i="21"/>
  <c r="H688" i="21"/>
  <c r="K687" i="21"/>
  <c r="L687" i="21"/>
  <c r="I687" i="21"/>
  <c r="M687" i="21"/>
  <c r="J687" i="21"/>
  <c r="H689" i="21"/>
  <c r="M688" i="21"/>
  <c r="K688" i="21"/>
  <c r="J688" i="21"/>
  <c r="I688" i="21"/>
  <c r="L688" i="21"/>
  <c r="Q687" i="21"/>
  <c r="O687" i="21"/>
  <c r="P687" i="21"/>
  <c r="M689" i="21"/>
  <c r="K689" i="21"/>
  <c r="I689" i="21"/>
  <c r="L689" i="21"/>
  <c r="J689" i="21"/>
  <c r="H690" i="21"/>
  <c r="O688" i="21"/>
  <c r="P688" i="21"/>
  <c r="Q688" i="21"/>
  <c r="Q689" i="21"/>
  <c r="P689" i="21"/>
  <c r="O689" i="21"/>
  <c r="L690" i="21"/>
  <c r="K690" i="21"/>
  <c r="H691" i="21"/>
  <c r="J690" i="21"/>
  <c r="I690" i="21"/>
  <c r="M690" i="21"/>
  <c r="J691" i="21"/>
  <c r="L691" i="21"/>
  <c r="I691" i="21"/>
  <c r="M691" i="21"/>
  <c r="H692" i="21"/>
  <c r="K691" i="21"/>
  <c r="P690" i="21"/>
  <c r="Q690" i="21"/>
  <c r="O690" i="21"/>
  <c r="P691" i="21"/>
  <c r="Q691" i="21"/>
  <c r="O691" i="21"/>
  <c r="K692" i="21"/>
  <c r="I692" i="21"/>
  <c r="J692" i="21"/>
  <c r="H693" i="21"/>
  <c r="L692" i="21"/>
  <c r="M692" i="21"/>
  <c r="Q692" i="21"/>
  <c r="P692" i="21"/>
  <c r="O692" i="21"/>
  <c r="K693" i="21"/>
  <c r="H694" i="21"/>
  <c r="L693" i="21"/>
  <c r="M693" i="21"/>
  <c r="I693" i="21"/>
  <c r="J693" i="21"/>
  <c r="K694" i="21"/>
  <c r="H695" i="21"/>
  <c r="M694" i="21"/>
  <c r="J694" i="21"/>
  <c r="L694" i="21"/>
  <c r="I694" i="21"/>
  <c r="Q693" i="21"/>
  <c r="P693" i="21"/>
  <c r="O693" i="21"/>
  <c r="K695" i="21"/>
  <c r="L695" i="21"/>
  <c r="M695" i="21"/>
  <c r="H696" i="21"/>
  <c r="I695" i="21"/>
  <c r="J695" i="21"/>
  <c r="Q694" i="21"/>
  <c r="O694" i="21"/>
  <c r="P694" i="21"/>
  <c r="J696" i="21"/>
  <c r="L696" i="21"/>
  <c r="K696" i="21"/>
  <c r="H697" i="21"/>
  <c r="I696" i="21"/>
  <c r="M696" i="21"/>
  <c r="O695" i="21"/>
  <c r="P695" i="21"/>
  <c r="Q695" i="21"/>
  <c r="H698" i="21"/>
  <c r="M697" i="21"/>
  <c r="I697" i="21"/>
  <c r="J697" i="21"/>
  <c r="L697" i="21"/>
  <c r="K697" i="21"/>
  <c r="Q696" i="21"/>
  <c r="O696" i="21"/>
  <c r="P696" i="21"/>
  <c r="M698" i="21"/>
  <c r="I698" i="21"/>
  <c r="J698" i="21"/>
  <c r="L698" i="21"/>
  <c r="H699" i="21"/>
  <c r="K698" i="21"/>
  <c r="Q697" i="21"/>
  <c r="O697" i="21"/>
  <c r="P697" i="21"/>
  <c r="Q698" i="21"/>
  <c r="O698" i="21"/>
  <c r="P698" i="21"/>
  <c r="H700" i="21"/>
  <c r="K699" i="21"/>
  <c r="I699" i="21"/>
  <c r="M699" i="21"/>
  <c r="J699" i="21"/>
  <c r="L699" i="21"/>
  <c r="I700" i="21"/>
  <c r="J700" i="21"/>
  <c r="K700" i="21"/>
  <c r="M700" i="21"/>
  <c r="L700" i="21"/>
  <c r="H701" i="21"/>
  <c r="Q699" i="21"/>
  <c r="O699" i="21"/>
  <c r="P699" i="21"/>
  <c r="O700" i="21"/>
  <c r="P700" i="21"/>
  <c r="Q700" i="21"/>
  <c r="J701" i="21"/>
  <c r="H702" i="21"/>
  <c r="M701" i="21"/>
  <c r="I701" i="21"/>
  <c r="K701" i="21"/>
  <c r="L701" i="21"/>
  <c r="H703" i="21"/>
  <c r="M702" i="21"/>
  <c r="L702" i="21"/>
  <c r="I702" i="21"/>
  <c r="K702" i="21"/>
  <c r="J702" i="21"/>
  <c r="O701" i="21"/>
  <c r="Q701" i="21"/>
  <c r="P701" i="21"/>
  <c r="J703" i="21"/>
  <c r="I703" i="21"/>
  <c r="M703" i="21"/>
  <c r="L703" i="21"/>
  <c r="K703" i="21"/>
  <c r="H704" i="21"/>
  <c r="Q702" i="21"/>
  <c r="O702" i="21"/>
  <c r="P702" i="21"/>
  <c r="P703" i="21"/>
  <c r="O703" i="21"/>
  <c r="Q703" i="21"/>
  <c r="K704" i="21"/>
  <c r="M704" i="21"/>
  <c r="H705" i="21"/>
  <c r="I704" i="21"/>
  <c r="L704" i="21"/>
  <c r="J704" i="21"/>
  <c r="L705" i="21"/>
  <c r="K705" i="21"/>
  <c r="M705" i="21"/>
  <c r="I705" i="21"/>
  <c r="H706" i="21"/>
  <c r="J705" i="21"/>
  <c r="O704" i="21"/>
  <c r="P704" i="21"/>
  <c r="Q704" i="21"/>
  <c r="O705" i="21"/>
  <c r="Q705" i="21"/>
  <c r="P705" i="21"/>
  <c r="I706" i="21"/>
  <c r="M706" i="21"/>
  <c r="L706" i="21"/>
  <c r="J706" i="21"/>
  <c r="K706" i="21"/>
  <c r="H707" i="21"/>
  <c r="O706" i="21"/>
  <c r="P706" i="21"/>
  <c r="Q706" i="21"/>
  <c r="K707" i="21"/>
  <c r="M707" i="21"/>
  <c r="H708" i="21"/>
  <c r="L707" i="21"/>
  <c r="J707" i="21"/>
  <c r="I707" i="21"/>
  <c r="L708" i="21"/>
  <c r="J708" i="21"/>
  <c r="K708" i="21"/>
  <c r="M708" i="21"/>
  <c r="I708" i="21"/>
  <c r="H709" i="21"/>
  <c r="Q707" i="21"/>
  <c r="P707" i="21"/>
  <c r="O707" i="21"/>
  <c r="P708" i="21"/>
  <c r="Q708" i="21"/>
  <c r="O708" i="21"/>
  <c r="M709" i="21"/>
  <c r="J709" i="21"/>
  <c r="L709" i="21"/>
  <c r="K709" i="21"/>
  <c r="I709" i="21"/>
  <c r="H710" i="21"/>
  <c r="O709" i="21"/>
  <c r="P709" i="21"/>
  <c r="Q709" i="21"/>
  <c r="M710" i="21"/>
  <c r="L710" i="21"/>
  <c r="H711" i="21"/>
  <c r="I710" i="21"/>
  <c r="J710" i="21"/>
  <c r="K710" i="21"/>
  <c r="L711" i="21"/>
  <c r="M711" i="21"/>
  <c r="H712" i="21"/>
  <c r="I711" i="21"/>
  <c r="J711" i="21"/>
  <c r="K711" i="21"/>
  <c r="P710" i="21"/>
  <c r="O710" i="21"/>
  <c r="Q710" i="21"/>
  <c r="K712" i="21"/>
  <c r="M712" i="21"/>
  <c r="H713" i="21"/>
  <c r="L712" i="21"/>
  <c r="I712" i="21"/>
  <c r="J712" i="21"/>
  <c r="P711" i="21"/>
  <c r="O711" i="21"/>
  <c r="Q711" i="21"/>
  <c r="K713" i="21"/>
  <c r="J713" i="21"/>
  <c r="M713" i="21"/>
  <c r="I713" i="21"/>
  <c r="L713" i="21"/>
  <c r="H714" i="21"/>
  <c r="P712" i="21"/>
  <c r="Q712" i="21"/>
  <c r="O712" i="21"/>
  <c r="Q713" i="21"/>
  <c r="O713" i="21"/>
  <c r="P713" i="21"/>
  <c r="K714" i="21"/>
  <c r="H715" i="21"/>
  <c r="I714" i="21"/>
  <c r="L714" i="21"/>
  <c r="M714" i="21"/>
  <c r="J714" i="21"/>
  <c r="I715" i="21"/>
  <c r="J715" i="21"/>
  <c r="K715" i="21"/>
  <c r="H716" i="21"/>
  <c r="M715" i="21"/>
  <c r="L715" i="21"/>
  <c r="O714" i="21"/>
  <c r="P714" i="21"/>
  <c r="Q714" i="21"/>
  <c r="Q715" i="21"/>
  <c r="P715" i="21"/>
  <c r="O715" i="21"/>
  <c r="H717" i="21"/>
  <c r="J716" i="21"/>
  <c r="I716" i="21"/>
  <c r="L716" i="21"/>
  <c r="K716" i="21"/>
  <c r="M716" i="21"/>
  <c r="H718" i="21"/>
  <c r="I717" i="21"/>
  <c r="L717" i="21"/>
  <c r="M717" i="21"/>
  <c r="J717" i="21"/>
  <c r="K717" i="21"/>
  <c r="P716" i="21"/>
  <c r="Q716" i="21"/>
  <c r="O716" i="21"/>
  <c r="M718" i="21"/>
  <c r="L718" i="21"/>
  <c r="K718" i="21"/>
  <c r="I718" i="21"/>
  <c r="J718" i="21"/>
  <c r="H719" i="21"/>
  <c r="Q717" i="21"/>
  <c r="O717" i="21"/>
  <c r="P717" i="21"/>
  <c r="Q718" i="21"/>
  <c r="P718" i="21"/>
  <c r="O718" i="21"/>
  <c r="M719" i="21"/>
  <c r="I719" i="21"/>
  <c r="K719" i="21"/>
  <c r="H720" i="21"/>
  <c r="J719" i="21"/>
  <c r="L719" i="21"/>
  <c r="Q719" i="21"/>
  <c r="O719" i="21"/>
  <c r="P719" i="21"/>
  <c r="K720" i="21"/>
  <c r="H721" i="21"/>
  <c r="J720" i="21"/>
  <c r="I720" i="21"/>
  <c r="L720" i="21"/>
  <c r="M720" i="21"/>
  <c r="I721" i="21"/>
  <c r="L721" i="21"/>
  <c r="J721" i="21"/>
  <c r="M721" i="21"/>
  <c r="H722" i="21"/>
  <c r="K721" i="21"/>
  <c r="O720" i="21"/>
  <c r="P720" i="21"/>
  <c r="Q720" i="21"/>
  <c r="Q721" i="21"/>
  <c r="O721" i="21"/>
  <c r="P721" i="21"/>
  <c r="J722" i="21"/>
  <c r="K722" i="21"/>
  <c r="I722" i="21"/>
  <c r="L722" i="21"/>
  <c r="H723" i="21"/>
  <c r="M722" i="21"/>
  <c r="P722" i="21"/>
  <c r="Q722" i="21"/>
  <c r="O722" i="21"/>
  <c r="I723" i="21"/>
  <c r="L723" i="21"/>
  <c r="M723" i="21"/>
  <c r="J723" i="21"/>
  <c r="H724" i="21"/>
  <c r="K723" i="21"/>
  <c r="P723" i="21"/>
  <c r="O723" i="21"/>
  <c r="Q723" i="21"/>
  <c r="H725" i="21"/>
  <c r="J724" i="21"/>
  <c r="K724" i="21"/>
  <c r="I724" i="21"/>
  <c r="M724" i="21"/>
  <c r="L724" i="21"/>
  <c r="M725" i="21"/>
  <c r="H726" i="21"/>
  <c r="J725" i="21"/>
  <c r="L725" i="21"/>
  <c r="K725" i="21"/>
  <c r="I725" i="21"/>
  <c r="P724" i="21"/>
  <c r="Q724" i="21"/>
  <c r="O724" i="21"/>
  <c r="M726" i="21"/>
  <c r="L726" i="21"/>
  <c r="K726" i="21"/>
  <c r="I726" i="21"/>
  <c r="H727" i="21"/>
  <c r="J726" i="21"/>
  <c r="O725" i="21"/>
  <c r="P725" i="21"/>
  <c r="Q725" i="21"/>
  <c r="P726" i="21"/>
  <c r="Q726" i="21"/>
  <c r="O726" i="21"/>
  <c r="I727" i="21"/>
  <c r="J727" i="21"/>
  <c r="M727" i="21"/>
  <c r="H728" i="21"/>
  <c r="K727" i="21"/>
  <c r="L727" i="21"/>
  <c r="P727" i="21"/>
  <c r="O727" i="21"/>
  <c r="Q727" i="21"/>
  <c r="J728" i="21"/>
  <c r="H729" i="21"/>
  <c r="M728" i="21"/>
  <c r="I728" i="21"/>
  <c r="L728" i="21"/>
  <c r="K728" i="21"/>
  <c r="L729" i="21"/>
  <c r="J729" i="21"/>
  <c r="H730" i="21"/>
  <c r="M729" i="21"/>
  <c r="K729" i="21"/>
  <c r="I729" i="21"/>
  <c r="Q728" i="21"/>
  <c r="P728" i="21"/>
  <c r="O728" i="21"/>
  <c r="L730" i="21"/>
  <c r="K730" i="21"/>
  <c r="M730" i="21"/>
  <c r="I730" i="21"/>
  <c r="J730" i="21"/>
  <c r="H731" i="21"/>
  <c r="Q729" i="21"/>
  <c r="P729" i="21"/>
  <c r="O729" i="21"/>
  <c r="P730" i="21"/>
  <c r="O730" i="21"/>
  <c r="Q730" i="21"/>
  <c r="I731" i="21"/>
  <c r="M731" i="21"/>
  <c r="J731" i="21"/>
  <c r="K731" i="21"/>
  <c r="H732" i="21"/>
  <c r="L731" i="21"/>
  <c r="P731" i="21"/>
  <c r="Q731" i="21"/>
  <c r="O731" i="21"/>
  <c r="K732" i="21"/>
  <c r="H733" i="21"/>
  <c r="J732" i="21"/>
  <c r="L732" i="21"/>
  <c r="M732" i="21"/>
  <c r="I732" i="21"/>
  <c r="M733" i="21"/>
  <c r="L733" i="21"/>
  <c r="J733" i="21"/>
  <c r="K733" i="21"/>
  <c r="I733" i="21"/>
  <c r="H734" i="21"/>
  <c r="P732" i="21"/>
  <c r="O732" i="21"/>
  <c r="Q732" i="21"/>
  <c r="O733" i="21"/>
  <c r="P733" i="21"/>
  <c r="Q733" i="21"/>
  <c r="I734" i="21"/>
  <c r="J734" i="21"/>
  <c r="L734" i="21"/>
  <c r="K734" i="21"/>
  <c r="M734" i="21"/>
  <c r="H735" i="21"/>
  <c r="O734" i="21"/>
  <c r="Q734" i="21"/>
  <c r="P734" i="21"/>
  <c r="K735" i="21"/>
  <c r="I735" i="21"/>
  <c r="H736" i="21"/>
  <c r="L735" i="21"/>
  <c r="J735" i="21"/>
  <c r="M735" i="21"/>
  <c r="Q735" i="21"/>
  <c r="O735" i="21"/>
  <c r="P735" i="21"/>
  <c r="J736" i="21"/>
  <c r="L736" i="21"/>
  <c r="H737" i="21"/>
  <c r="M736" i="21"/>
  <c r="I736" i="21"/>
  <c r="K736" i="21"/>
  <c r="J737" i="21"/>
  <c r="K737" i="21"/>
  <c r="I737" i="21"/>
  <c r="H738" i="21"/>
  <c r="M737" i="21"/>
  <c r="L737" i="21"/>
  <c r="O736" i="21"/>
  <c r="P736" i="21"/>
  <c r="Q736" i="21"/>
  <c r="P737" i="21"/>
  <c r="O737" i="21"/>
  <c r="Q737" i="21"/>
  <c r="M738" i="21"/>
  <c r="K738" i="21"/>
  <c r="H739" i="21"/>
  <c r="L738" i="21"/>
  <c r="J738" i="21"/>
  <c r="I738" i="21"/>
  <c r="H740" i="21"/>
  <c r="I739" i="21"/>
  <c r="J739" i="21"/>
  <c r="L739" i="21"/>
  <c r="M739" i="21"/>
  <c r="K739" i="21"/>
  <c r="Q738" i="21"/>
  <c r="O738" i="21"/>
  <c r="P738" i="21"/>
  <c r="L740" i="21"/>
  <c r="M740" i="21"/>
  <c r="H741" i="21"/>
  <c r="K740" i="21"/>
  <c r="I740" i="21"/>
  <c r="J740" i="21"/>
  <c r="P739" i="21"/>
  <c r="O739" i="21"/>
  <c r="Q739" i="21"/>
  <c r="H742" i="21"/>
  <c r="J741" i="21"/>
  <c r="L741" i="21"/>
  <c r="I741" i="21"/>
  <c r="K741" i="21"/>
  <c r="M741" i="21"/>
  <c r="O740" i="21"/>
  <c r="P740" i="21"/>
  <c r="Q740" i="21"/>
  <c r="M742" i="21"/>
  <c r="J742" i="21"/>
  <c r="K742" i="21"/>
  <c r="I742" i="21"/>
  <c r="H743" i="21"/>
  <c r="L742" i="21"/>
  <c r="P741" i="21"/>
  <c r="O741" i="21"/>
  <c r="Q741" i="21"/>
  <c r="O742" i="21"/>
  <c r="P742" i="21"/>
  <c r="Q742" i="21"/>
  <c r="I743" i="21"/>
  <c r="M743" i="21"/>
  <c r="K743" i="21"/>
  <c r="H744" i="21"/>
  <c r="L743" i="21"/>
  <c r="J743" i="21"/>
  <c r="O743" i="21"/>
  <c r="P743" i="21"/>
  <c r="Q743" i="21"/>
  <c r="L744" i="21"/>
  <c r="K744" i="21"/>
  <c r="H745" i="21"/>
  <c r="M744" i="21"/>
  <c r="J744" i="21"/>
  <c r="I744" i="21"/>
  <c r="H746" i="21"/>
  <c r="K745" i="21"/>
  <c r="L745" i="21"/>
  <c r="I745" i="21"/>
  <c r="J745" i="21"/>
  <c r="M745" i="21"/>
  <c r="Q744" i="21"/>
  <c r="P744" i="21"/>
  <c r="O744" i="21"/>
  <c r="M746" i="21"/>
  <c r="J746" i="21"/>
  <c r="H747" i="21"/>
  <c r="K746" i="21"/>
  <c r="L746" i="21"/>
  <c r="I746" i="21"/>
  <c r="O745" i="21"/>
  <c r="Q745" i="21"/>
  <c r="P745" i="21"/>
  <c r="K747" i="21"/>
  <c r="J747" i="21"/>
  <c r="H748" i="21"/>
  <c r="I747" i="21"/>
  <c r="M747" i="21"/>
  <c r="L747" i="21"/>
  <c r="P746" i="21"/>
  <c r="Q746" i="21"/>
  <c r="O746" i="21"/>
  <c r="K748" i="21"/>
  <c r="L748" i="21"/>
  <c r="I748" i="21"/>
  <c r="H749" i="21"/>
  <c r="J748" i="21"/>
  <c r="M748" i="21"/>
  <c r="Q747" i="21"/>
  <c r="O747" i="21"/>
  <c r="P747" i="21"/>
  <c r="Q748" i="21"/>
  <c r="O748" i="21"/>
  <c r="P748" i="21"/>
  <c r="I749" i="21"/>
  <c r="L749" i="21"/>
  <c r="M749" i="21"/>
  <c r="J749" i="21"/>
  <c r="K749" i="21"/>
  <c r="H750" i="21"/>
  <c r="O749" i="21"/>
  <c r="Q749" i="21"/>
  <c r="P749" i="21"/>
  <c r="L750" i="21"/>
  <c r="M750" i="21"/>
  <c r="K750" i="21"/>
  <c r="I750" i="21"/>
  <c r="J750" i="21"/>
  <c r="H751" i="21"/>
  <c r="Q750" i="21"/>
  <c r="P750" i="21"/>
  <c r="O750" i="21"/>
  <c r="M751" i="21"/>
  <c r="K751" i="21"/>
  <c r="J751" i="21"/>
  <c r="H752" i="21"/>
  <c r="I751" i="21"/>
  <c r="L751" i="21"/>
  <c r="H753" i="21"/>
  <c r="L752" i="21"/>
  <c r="I752" i="21"/>
  <c r="K752" i="21"/>
  <c r="J752" i="21"/>
  <c r="M752" i="21"/>
  <c r="Q751" i="21"/>
  <c r="O751" i="21"/>
  <c r="P751" i="21"/>
  <c r="L753" i="21"/>
  <c r="K753" i="21"/>
  <c r="J753" i="21"/>
  <c r="M753" i="21"/>
  <c r="I753" i="21"/>
  <c r="H754" i="21"/>
  <c r="Q752" i="21"/>
  <c r="O752" i="21"/>
  <c r="P752" i="21"/>
  <c r="O753" i="21"/>
  <c r="P753" i="21"/>
  <c r="Q753" i="21"/>
  <c r="K754" i="21"/>
  <c r="J754" i="21"/>
  <c r="I754" i="21"/>
  <c r="M754" i="21"/>
  <c r="L754" i="21"/>
  <c r="H755" i="21"/>
  <c r="O754" i="21"/>
  <c r="Q754" i="21"/>
  <c r="P754" i="21"/>
  <c r="J755" i="21"/>
  <c r="M755" i="21"/>
  <c r="H756" i="21"/>
  <c r="L755" i="21"/>
  <c r="I755" i="21"/>
  <c r="K755" i="21"/>
  <c r="M756" i="21"/>
  <c r="I756" i="21"/>
  <c r="L756" i="21"/>
  <c r="H757" i="21"/>
  <c r="J756" i="21"/>
  <c r="K756" i="21"/>
  <c r="Q755" i="21"/>
  <c r="O755" i="21"/>
  <c r="P755" i="21"/>
  <c r="P756" i="21"/>
  <c r="O756" i="21"/>
  <c r="Q756" i="21"/>
  <c r="L757" i="21"/>
  <c r="J757" i="21"/>
  <c r="M757" i="21"/>
  <c r="H758" i="21"/>
  <c r="K757" i="21"/>
  <c r="I757" i="21"/>
  <c r="J758" i="21"/>
  <c r="L758" i="21"/>
  <c r="H759" i="21"/>
  <c r="I758" i="21"/>
  <c r="M758" i="21"/>
  <c r="K758" i="21"/>
  <c r="Q757" i="21"/>
  <c r="P757" i="21"/>
  <c r="O757" i="21"/>
  <c r="J759" i="21"/>
  <c r="K759" i="21"/>
  <c r="M759" i="21"/>
  <c r="I759" i="21"/>
  <c r="L759" i="21"/>
  <c r="H760" i="21"/>
  <c r="Q758" i="21"/>
  <c r="O758" i="21"/>
  <c r="P758" i="21"/>
  <c r="O759" i="21"/>
  <c r="Q759" i="21"/>
  <c r="P759" i="21"/>
  <c r="H761" i="21"/>
  <c r="J760" i="21"/>
  <c r="K760" i="21"/>
  <c r="L760" i="21"/>
  <c r="M760" i="21"/>
  <c r="I760" i="21"/>
  <c r="M761" i="21"/>
  <c r="K761" i="21"/>
  <c r="I761" i="21"/>
  <c r="J761" i="21"/>
  <c r="L761" i="21"/>
  <c r="H762" i="21"/>
  <c r="Q760" i="21"/>
  <c r="O760" i="21"/>
  <c r="P760" i="21"/>
  <c r="O761" i="21"/>
  <c r="P761" i="21"/>
  <c r="Q761" i="21"/>
  <c r="J762" i="21"/>
  <c r="K762" i="21"/>
  <c r="H763" i="21"/>
  <c r="I762" i="21"/>
  <c r="M762" i="21"/>
  <c r="L762" i="21"/>
  <c r="M763" i="21"/>
  <c r="H764" i="21"/>
  <c r="J763" i="21"/>
  <c r="I763" i="21"/>
  <c r="L763" i="21"/>
  <c r="K763" i="21"/>
  <c r="O762" i="21"/>
  <c r="Q762" i="21"/>
  <c r="P762" i="21"/>
  <c r="L764" i="21"/>
  <c r="I764" i="21"/>
  <c r="M764" i="21"/>
  <c r="K764" i="21"/>
  <c r="H765" i="21"/>
  <c r="J764" i="21"/>
  <c r="P763" i="21"/>
  <c r="O763" i="21"/>
  <c r="Q763" i="21"/>
  <c r="Q764" i="21"/>
  <c r="O764" i="21"/>
  <c r="P764" i="21"/>
  <c r="I765" i="21"/>
  <c r="H766" i="21"/>
  <c r="L765" i="21"/>
  <c r="K765" i="21"/>
  <c r="J765" i="21"/>
  <c r="M765" i="21"/>
  <c r="O765" i="21"/>
  <c r="Q765" i="21"/>
  <c r="P765" i="21"/>
  <c r="I766" i="21"/>
  <c r="K766" i="21"/>
  <c r="H767" i="21"/>
  <c r="M766" i="21"/>
  <c r="L766" i="21"/>
  <c r="J766" i="21"/>
  <c r="P766" i="21"/>
  <c r="O766" i="21"/>
  <c r="Q766" i="21"/>
  <c r="M767" i="21"/>
  <c r="I767" i="21"/>
  <c r="K767" i="21"/>
  <c r="L767" i="21"/>
  <c r="J767" i="21"/>
  <c r="H768" i="21"/>
  <c r="O767" i="21"/>
  <c r="Q767" i="21"/>
  <c r="P767" i="21"/>
  <c r="H769" i="21"/>
  <c r="L768" i="21"/>
  <c r="M768" i="21"/>
  <c r="J768" i="21"/>
  <c r="K768" i="21"/>
  <c r="I768" i="21"/>
  <c r="M769" i="21"/>
  <c r="L769" i="21"/>
  <c r="I769" i="21"/>
  <c r="J769" i="21"/>
  <c r="H770" i="21"/>
  <c r="K769" i="21"/>
  <c r="Q768" i="21"/>
  <c r="P768" i="21"/>
  <c r="O768" i="21"/>
  <c r="O769" i="21"/>
  <c r="Q769" i="21"/>
  <c r="P769" i="21"/>
  <c r="H771" i="21"/>
  <c r="J770" i="21"/>
  <c r="M770" i="21"/>
  <c r="I770" i="21"/>
  <c r="L770" i="21"/>
  <c r="K770" i="21"/>
  <c r="J771" i="21"/>
  <c r="K771" i="21"/>
  <c r="M771" i="21"/>
  <c r="L771" i="21"/>
  <c r="H772" i="21"/>
  <c r="I771" i="21"/>
  <c r="P770" i="21"/>
  <c r="Q770" i="21"/>
  <c r="O770" i="21"/>
  <c r="J772" i="21"/>
  <c r="L772" i="21"/>
  <c r="H773" i="21"/>
  <c r="K772" i="21"/>
  <c r="I772" i="21"/>
  <c r="M772" i="21"/>
  <c r="Q771" i="21"/>
  <c r="P771" i="21"/>
  <c r="O771" i="21"/>
  <c r="I773" i="21"/>
  <c r="K773" i="21"/>
  <c r="H774" i="21"/>
  <c r="L773" i="21"/>
  <c r="M773" i="21"/>
  <c r="J773" i="21"/>
  <c r="P772" i="21"/>
  <c r="Q772" i="21"/>
  <c r="O772" i="21"/>
  <c r="P773" i="21"/>
  <c r="Q773" i="21"/>
  <c r="O773" i="21"/>
  <c r="L774" i="21"/>
  <c r="J774" i="21"/>
  <c r="M774" i="21"/>
  <c r="I774" i="21"/>
  <c r="K774" i="21"/>
  <c r="H775" i="21"/>
  <c r="O774" i="21"/>
  <c r="Q774" i="21"/>
  <c r="P774" i="21"/>
  <c r="I775" i="21"/>
  <c r="M775" i="21"/>
  <c r="J775" i="21"/>
  <c r="H776" i="21"/>
  <c r="L775" i="21"/>
  <c r="K775" i="21"/>
  <c r="P775" i="21"/>
  <c r="O775" i="21"/>
  <c r="Q775" i="21"/>
  <c r="H777" i="21"/>
  <c r="K776" i="21"/>
  <c r="M776" i="21"/>
  <c r="J776" i="21"/>
  <c r="L776" i="21"/>
  <c r="I776" i="21"/>
  <c r="J777" i="21"/>
  <c r="K777" i="21"/>
  <c r="H778" i="21"/>
  <c r="I777" i="21"/>
  <c r="L777" i="21"/>
  <c r="M777" i="21"/>
  <c r="Q776" i="21"/>
  <c r="P776" i="21"/>
  <c r="O776" i="21"/>
  <c r="J778" i="21"/>
  <c r="L778" i="21"/>
  <c r="H779" i="21"/>
  <c r="I778" i="21"/>
  <c r="M778" i="21"/>
  <c r="K778" i="21"/>
  <c r="Q777" i="21"/>
  <c r="P777" i="21"/>
  <c r="O777" i="21"/>
  <c r="K779" i="21"/>
  <c r="H780" i="21"/>
  <c r="M779" i="21"/>
  <c r="I779" i="21"/>
  <c r="J779" i="21"/>
  <c r="L779" i="21"/>
  <c r="Q778" i="21"/>
  <c r="P778" i="21"/>
  <c r="O778" i="21"/>
  <c r="I780" i="21"/>
  <c r="L780" i="21"/>
  <c r="M780" i="21"/>
  <c r="J780" i="21"/>
  <c r="H781" i="21"/>
  <c r="K780" i="21"/>
  <c r="O779" i="21"/>
  <c r="P779" i="21"/>
  <c r="Q779" i="21"/>
  <c r="Q780" i="21"/>
  <c r="O780" i="21"/>
  <c r="P780" i="21"/>
  <c r="K781" i="21"/>
  <c r="H782" i="21"/>
  <c r="I781" i="21"/>
  <c r="L781" i="21"/>
  <c r="M781" i="21"/>
  <c r="J781" i="21"/>
  <c r="I782" i="21"/>
  <c r="H783" i="21"/>
  <c r="M782" i="21"/>
  <c r="K782" i="21"/>
  <c r="L782" i="21"/>
  <c r="J782" i="21"/>
  <c r="Q781" i="21"/>
  <c r="O781" i="21"/>
  <c r="P781" i="21"/>
  <c r="O782" i="21"/>
  <c r="P782" i="21"/>
  <c r="Q782" i="21"/>
  <c r="J783" i="21"/>
  <c r="I783" i="21"/>
  <c r="H784" i="21"/>
  <c r="L783" i="21"/>
  <c r="M783" i="21"/>
  <c r="K783" i="21"/>
  <c r="P783" i="21"/>
  <c r="Q783" i="21"/>
  <c r="O783" i="21"/>
  <c r="K784" i="21"/>
  <c r="J784" i="21"/>
  <c r="H785" i="21"/>
  <c r="M784" i="21"/>
  <c r="L784" i="21"/>
  <c r="I784" i="21"/>
  <c r="I785" i="21"/>
  <c r="L785" i="21"/>
  <c r="K785" i="21"/>
  <c r="M785" i="21"/>
  <c r="J785" i="21"/>
  <c r="H786" i="21"/>
  <c r="P784" i="21"/>
  <c r="Q784" i="21"/>
  <c r="O784" i="21"/>
  <c r="O785" i="21"/>
  <c r="P785" i="21"/>
  <c r="Q785" i="21"/>
  <c r="I786" i="21"/>
  <c r="L786" i="21"/>
  <c r="M786" i="21"/>
  <c r="K786" i="21"/>
  <c r="H787" i="21"/>
  <c r="J786" i="21"/>
  <c r="Q786" i="21"/>
  <c r="O786" i="21"/>
  <c r="P786" i="21"/>
  <c r="H788" i="21"/>
  <c r="L787" i="21"/>
  <c r="M787" i="21"/>
  <c r="K787" i="21"/>
  <c r="I787" i="21"/>
  <c r="J787" i="21"/>
  <c r="H789" i="21"/>
  <c r="J788" i="21"/>
  <c r="L788" i="21"/>
  <c r="K788" i="21"/>
  <c r="M788" i="21"/>
  <c r="I788" i="21"/>
  <c r="O787" i="21"/>
  <c r="Q787" i="21"/>
  <c r="P787" i="21"/>
  <c r="M789" i="21"/>
  <c r="L789" i="21"/>
  <c r="K789" i="21"/>
  <c r="J789" i="21"/>
  <c r="H790" i="21"/>
  <c r="I789" i="21"/>
  <c r="O788" i="21"/>
  <c r="Q788" i="21"/>
  <c r="P788" i="21"/>
  <c r="M790" i="21"/>
  <c r="I790" i="21"/>
  <c r="L790" i="21"/>
  <c r="K790" i="21"/>
  <c r="J790" i="21"/>
  <c r="H791" i="21"/>
  <c r="Q789" i="21"/>
  <c r="P789" i="21"/>
  <c r="O789" i="21"/>
  <c r="O790" i="21"/>
  <c r="P790" i="21"/>
  <c r="Q790" i="21"/>
  <c r="K791" i="21"/>
  <c r="M791" i="21"/>
  <c r="L791" i="21"/>
  <c r="H792" i="21"/>
  <c r="J791" i="21"/>
  <c r="I791" i="21"/>
  <c r="H793" i="21"/>
  <c r="K792" i="21"/>
  <c r="J792" i="21"/>
  <c r="L792" i="21"/>
  <c r="I792" i="21"/>
  <c r="M792" i="21"/>
  <c r="Q791" i="21"/>
  <c r="P791" i="21"/>
  <c r="O791" i="21"/>
  <c r="H794" i="21"/>
  <c r="M793" i="21"/>
  <c r="K793" i="21"/>
  <c r="J793" i="21"/>
  <c r="I793" i="21"/>
  <c r="L793" i="21"/>
  <c r="O792" i="21"/>
  <c r="Q792" i="21"/>
  <c r="P792" i="21"/>
  <c r="L794" i="21"/>
  <c r="M794" i="21"/>
  <c r="J794" i="21"/>
  <c r="I794" i="21"/>
  <c r="K794" i="21"/>
  <c r="H795" i="21"/>
  <c r="P793" i="21"/>
  <c r="Q793" i="21"/>
  <c r="O793" i="21"/>
  <c r="Q794" i="21"/>
  <c r="O794" i="21"/>
  <c r="P794" i="21"/>
  <c r="I795" i="21"/>
  <c r="K795" i="21"/>
  <c r="L795" i="21"/>
  <c r="M795" i="21"/>
  <c r="H796" i="21"/>
  <c r="J795" i="21"/>
  <c r="P795" i="21"/>
  <c r="O795" i="21"/>
  <c r="Q795" i="21"/>
  <c r="I796" i="21"/>
  <c r="L796" i="21"/>
  <c r="K796" i="21"/>
  <c r="H797" i="21"/>
  <c r="J796" i="21"/>
  <c r="M796" i="21"/>
  <c r="P796" i="21"/>
  <c r="O796" i="21"/>
  <c r="Q796" i="21"/>
  <c r="J797" i="21"/>
  <c r="M797" i="21"/>
  <c r="H798" i="21"/>
  <c r="K797" i="21"/>
  <c r="L797" i="21"/>
  <c r="I797" i="21"/>
  <c r="L798" i="21"/>
  <c r="K798" i="21"/>
  <c r="M798" i="21"/>
  <c r="J798" i="21"/>
  <c r="I798" i="21"/>
  <c r="H799" i="21"/>
  <c r="P797" i="21"/>
  <c r="O797" i="21"/>
  <c r="Q797" i="21"/>
  <c r="P798" i="21"/>
  <c r="O798" i="21"/>
  <c r="Q798" i="21"/>
  <c r="M799" i="21"/>
  <c r="I799" i="21"/>
  <c r="H800" i="21"/>
  <c r="L799" i="21"/>
  <c r="J799" i="21"/>
  <c r="K799" i="21"/>
  <c r="P799" i="21"/>
  <c r="Q799" i="21"/>
  <c r="O799" i="21"/>
  <c r="M800" i="21"/>
  <c r="I800" i="21"/>
  <c r="H801" i="21"/>
  <c r="J800" i="21"/>
  <c r="K800" i="21"/>
  <c r="L800" i="21"/>
  <c r="O800" i="21"/>
  <c r="P800" i="21"/>
  <c r="Q800" i="21"/>
  <c r="I801" i="21"/>
  <c r="L801" i="21"/>
  <c r="M801" i="21"/>
  <c r="J801" i="21"/>
  <c r="H802" i="21"/>
  <c r="K801" i="21"/>
  <c r="P801" i="21"/>
  <c r="O801" i="21"/>
  <c r="Q801" i="21"/>
  <c r="I802" i="21"/>
  <c r="L802" i="21"/>
  <c r="H803" i="21"/>
  <c r="M802" i="21"/>
  <c r="K802" i="21"/>
  <c r="J802" i="21"/>
  <c r="Q802" i="21"/>
  <c r="P802" i="21"/>
  <c r="O802" i="21"/>
  <c r="I803" i="21"/>
  <c r="L803" i="21"/>
  <c r="H804" i="21"/>
  <c r="M803" i="21"/>
  <c r="K803" i="21"/>
  <c r="J803" i="21"/>
  <c r="Q803" i="21"/>
  <c r="O803" i="21"/>
  <c r="P803" i="21"/>
  <c r="I804" i="21"/>
  <c r="M804" i="21"/>
  <c r="H805" i="21"/>
  <c r="L804" i="21"/>
  <c r="J804" i="21"/>
  <c r="K804" i="21"/>
  <c r="Q804" i="21"/>
  <c r="P804" i="21"/>
  <c r="O804" i="21"/>
  <c r="M805" i="21"/>
  <c r="K805" i="21"/>
  <c r="L805" i="21"/>
  <c r="I805" i="21"/>
  <c r="H806" i="21"/>
  <c r="J805" i="21"/>
  <c r="P805" i="21"/>
  <c r="Q805" i="21"/>
  <c r="O805" i="21"/>
  <c r="H807" i="21"/>
  <c r="I806" i="21"/>
  <c r="K806" i="21"/>
  <c r="J806" i="21"/>
  <c r="L806" i="21"/>
  <c r="M806" i="21"/>
  <c r="M807" i="21"/>
  <c r="K807" i="21"/>
  <c r="J807" i="21"/>
  <c r="H808" i="21"/>
  <c r="I807" i="21"/>
  <c r="L807" i="21"/>
  <c r="O806" i="21"/>
  <c r="P806" i="21"/>
  <c r="Q806" i="21"/>
  <c r="K808" i="21"/>
  <c r="I808" i="21"/>
  <c r="H809" i="21"/>
  <c r="L808" i="21"/>
  <c r="J808" i="21"/>
  <c r="M808" i="21"/>
  <c r="Q807" i="21"/>
  <c r="O807" i="21"/>
  <c r="P807" i="21"/>
  <c r="Q808" i="21"/>
  <c r="O808" i="21"/>
  <c r="P808" i="21"/>
  <c r="M809" i="21"/>
  <c r="K809" i="21"/>
  <c r="L809" i="21"/>
  <c r="H810" i="21"/>
  <c r="I809" i="21"/>
  <c r="J809" i="21"/>
  <c r="H811" i="21"/>
  <c r="K810" i="21"/>
  <c r="M810" i="21"/>
  <c r="L810" i="21"/>
  <c r="I810" i="21"/>
  <c r="J810" i="21"/>
  <c r="Q809" i="21"/>
  <c r="P809" i="21"/>
  <c r="O809" i="21"/>
  <c r="H812" i="21"/>
  <c r="J811" i="21"/>
  <c r="M811" i="21"/>
  <c r="I811" i="21"/>
  <c r="L811" i="21"/>
  <c r="K811" i="21"/>
  <c r="P810" i="21"/>
  <c r="O810" i="21"/>
  <c r="Q810" i="21"/>
  <c r="H813" i="21"/>
  <c r="I812" i="21"/>
  <c r="L812" i="21"/>
  <c r="K812" i="21"/>
  <c r="J812" i="21"/>
  <c r="M812" i="21"/>
  <c r="O811" i="21"/>
  <c r="P811" i="21"/>
  <c r="Q811" i="21"/>
  <c r="K813" i="21"/>
  <c r="H814" i="21"/>
  <c r="M813" i="21"/>
  <c r="I813" i="21"/>
  <c r="J813" i="21"/>
  <c r="L813" i="21"/>
  <c r="P812" i="21"/>
  <c r="O812" i="21"/>
  <c r="Q812" i="21"/>
  <c r="K814" i="21"/>
  <c r="M814" i="21"/>
  <c r="I814" i="21"/>
  <c r="L814" i="21"/>
  <c r="J814" i="21"/>
  <c r="H815" i="21"/>
  <c r="O813" i="21"/>
  <c r="P813" i="21"/>
  <c r="Q813" i="21"/>
  <c r="Q814" i="21"/>
  <c r="O814" i="21"/>
  <c r="P814" i="21"/>
  <c r="H816" i="21"/>
  <c r="K815" i="21"/>
  <c r="I815" i="21"/>
  <c r="J815" i="21"/>
  <c r="M815" i="21"/>
  <c r="L815" i="21"/>
  <c r="I816" i="21"/>
  <c r="J816" i="21"/>
  <c r="L816" i="21"/>
  <c r="H817" i="21"/>
  <c r="K816" i="21"/>
  <c r="M816" i="21"/>
  <c r="P815" i="21"/>
  <c r="O815" i="21"/>
  <c r="Q815" i="21"/>
  <c r="P816" i="21"/>
  <c r="Q816" i="21"/>
  <c r="O816" i="21"/>
  <c r="I817" i="21"/>
  <c r="L817" i="21"/>
  <c r="M817" i="21"/>
  <c r="K817" i="21"/>
  <c r="J817" i="21"/>
  <c r="H818" i="21"/>
  <c r="O817" i="21"/>
  <c r="Q817" i="21"/>
  <c r="P817" i="21"/>
  <c r="I818" i="21"/>
  <c r="K818" i="21"/>
  <c r="H819" i="21"/>
  <c r="M818" i="21"/>
  <c r="L818" i="21"/>
  <c r="J818" i="21"/>
  <c r="Q818" i="21"/>
  <c r="P818" i="21"/>
  <c r="O818" i="21"/>
  <c r="J819" i="21"/>
  <c r="I819" i="21"/>
  <c r="H820" i="21"/>
  <c r="K819" i="21"/>
  <c r="L819" i="21"/>
  <c r="M819" i="21"/>
  <c r="O819" i="21"/>
  <c r="P819" i="21"/>
  <c r="Q819" i="21"/>
  <c r="L820" i="21"/>
  <c r="J820" i="21"/>
  <c r="M820" i="21"/>
  <c r="K820" i="21"/>
  <c r="H821" i="21"/>
  <c r="I820" i="21"/>
  <c r="H822" i="21"/>
  <c r="L821" i="21"/>
  <c r="M821" i="21"/>
  <c r="I821" i="21"/>
  <c r="J821" i="21"/>
  <c r="K821" i="21"/>
  <c r="P820" i="21"/>
  <c r="Q820" i="21"/>
  <c r="O820" i="21"/>
  <c r="M822" i="21"/>
  <c r="K822" i="21"/>
  <c r="J822" i="21"/>
  <c r="L822" i="21"/>
  <c r="I822" i="21"/>
  <c r="H823" i="21"/>
  <c r="O821" i="21"/>
  <c r="P821" i="21"/>
  <c r="Q821" i="21"/>
  <c r="O822" i="21"/>
  <c r="Q822" i="21"/>
  <c r="P822" i="21"/>
  <c r="J823" i="21"/>
  <c r="M823" i="21"/>
  <c r="H824" i="21"/>
  <c r="L823" i="21"/>
  <c r="K823" i="21"/>
  <c r="I823" i="21"/>
  <c r="H825" i="21"/>
  <c r="I824" i="21"/>
  <c r="J824" i="21"/>
  <c r="M824" i="21"/>
  <c r="K824" i="21"/>
  <c r="L824" i="21"/>
  <c r="Q823" i="21"/>
  <c r="O823" i="21"/>
  <c r="P823" i="21"/>
  <c r="K825" i="21"/>
  <c r="J825" i="21"/>
  <c r="M825" i="21"/>
  <c r="L825" i="21"/>
  <c r="H826" i="21"/>
  <c r="I825" i="21"/>
  <c r="O824" i="21"/>
  <c r="P824" i="21"/>
  <c r="Q824" i="21"/>
  <c r="M826" i="21"/>
  <c r="J826" i="21"/>
  <c r="I826" i="21"/>
  <c r="K826" i="21"/>
  <c r="L826" i="21"/>
  <c r="H827" i="21"/>
  <c r="O825" i="21"/>
  <c r="Q825" i="21"/>
  <c r="P825" i="21"/>
  <c r="P826" i="21"/>
  <c r="Q826" i="21"/>
  <c r="O826" i="21"/>
  <c r="K827" i="21"/>
  <c r="I827" i="21"/>
  <c r="J827" i="21"/>
  <c r="H828" i="21"/>
  <c r="L827" i="21"/>
  <c r="M827" i="21"/>
  <c r="Q827" i="21"/>
  <c r="P827" i="21"/>
  <c r="O827" i="21"/>
  <c r="H829" i="21"/>
  <c r="L828" i="21"/>
  <c r="K828" i="21"/>
  <c r="I828" i="21"/>
  <c r="M828" i="21"/>
  <c r="J828" i="21"/>
  <c r="I829" i="21"/>
  <c r="H830" i="21"/>
  <c r="L829" i="21"/>
  <c r="K829" i="21"/>
  <c r="J829" i="21"/>
  <c r="M829" i="21"/>
  <c r="Q828" i="21"/>
  <c r="P828" i="21"/>
  <c r="O828" i="21"/>
  <c r="Q829" i="21"/>
  <c r="O829" i="21"/>
  <c r="P829" i="21"/>
  <c r="H831" i="21"/>
  <c r="L830" i="21"/>
  <c r="K830" i="21"/>
  <c r="M830" i="21"/>
  <c r="J830" i="21"/>
  <c r="I830" i="21"/>
  <c r="L831" i="21"/>
  <c r="H832" i="21"/>
  <c r="I831" i="21"/>
  <c r="M831" i="21"/>
  <c r="K831" i="21"/>
  <c r="J831" i="21"/>
  <c r="P830" i="21"/>
  <c r="O830" i="21"/>
  <c r="Q830" i="21"/>
  <c r="M832" i="21"/>
  <c r="L832" i="21"/>
  <c r="I832" i="21"/>
  <c r="J832" i="21"/>
  <c r="K832" i="21"/>
  <c r="H833" i="21"/>
  <c r="Q831" i="21"/>
  <c r="O831" i="21"/>
  <c r="P831" i="21"/>
  <c r="P832" i="21"/>
  <c r="Q832" i="21"/>
  <c r="O832" i="21"/>
  <c r="K833" i="21"/>
  <c r="H834" i="21"/>
  <c r="L833" i="21"/>
  <c r="J833" i="21"/>
  <c r="M833" i="21"/>
  <c r="I833" i="21"/>
  <c r="H835" i="21"/>
  <c r="L834" i="21"/>
  <c r="K834" i="21"/>
  <c r="I834" i="21"/>
  <c r="M834" i="21"/>
  <c r="J834" i="21"/>
  <c r="Q833" i="21"/>
  <c r="O833" i="21"/>
  <c r="P833" i="21"/>
  <c r="K835" i="21"/>
  <c r="I835" i="21"/>
  <c r="H836" i="21"/>
  <c r="L835" i="21"/>
  <c r="M835" i="21"/>
  <c r="J835" i="21"/>
  <c r="P834" i="21"/>
  <c r="Q834" i="21"/>
  <c r="O834" i="21"/>
  <c r="P835" i="21"/>
  <c r="Q835" i="21"/>
  <c r="O835" i="21"/>
  <c r="K836" i="21"/>
  <c r="H837" i="21"/>
  <c r="J836" i="21"/>
  <c r="I836" i="21"/>
  <c r="L836" i="21"/>
  <c r="M836" i="21"/>
  <c r="L837" i="21"/>
  <c r="J837" i="21"/>
  <c r="I837" i="21"/>
  <c r="H838" i="21"/>
  <c r="M837" i="21"/>
  <c r="K837" i="21"/>
  <c r="Q836" i="21"/>
  <c r="P836" i="21"/>
  <c r="O836" i="21"/>
  <c r="P837" i="21"/>
  <c r="O837" i="21"/>
  <c r="Q837" i="21"/>
  <c r="L838" i="21"/>
  <c r="K838" i="21"/>
  <c r="I838" i="21"/>
  <c r="J838" i="21"/>
  <c r="H839" i="21"/>
  <c r="M838" i="21"/>
  <c r="P838" i="21"/>
  <c r="Q838" i="21"/>
  <c r="O838" i="21"/>
  <c r="I839" i="21"/>
  <c r="H840" i="21"/>
  <c r="M839" i="21"/>
  <c r="J839" i="21"/>
  <c r="K839" i="21"/>
  <c r="L839" i="21"/>
  <c r="P839" i="21"/>
  <c r="O839" i="21"/>
  <c r="Q839" i="21"/>
  <c r="L840" i="21"/>
  <c r="K840" i="21"/>
  <c r="J840" i="21"/>
  <c r="I840" i="21"/>
  <c r="H841" i="21"/>
  <c r="M840" i="21"/>
  <c r="O840" i="21"/>
  <c r="Q840" i="21"/>
  <c r="P840" i="21"/>
  <c r="M841" i="21"/>
  <c r="J841" i="21"/>
  <c r="H842" i="21"/>
  <c r="I841" i="21"/>
  <c r="K841" i="21"/>
  <c r="L841" i="21"/>
  <c r="M842" i="21"/>
  <c r="J842" i="21"/>
  <c r="I842" i="21"/>
  <c r="K842" i="21"/>
  <c r="L842" i="21"/>
  <c r="H843" i="21"/>
  <c r="P841" i="21"/>
  <c r="O841" i="21"/>
  <c r="Q841" i="21"/>
  <c r="Q842" i="21"/>
  <c r="O842" i="21"/>
  <c r="P842" i="21"/>
  <c r="K843" i="21"/>
  <c r="L843" i="21"/>
  <c r="I843" i="21"/>
  <c r="H844" i="21"/>
  <c r="M843" i="21"/>
  <c r="J843" i="21"/>
  <c r="Q843" i="21"/>
  <c r="O843" i="21"/>
  <c r="P843" i="21"/>
  <c r="K844" i="21"/>
  <c r="H845" i="21"/>
  <c r="M844" i="21"/>
  <c r="J844" i="21"/>
  <c r="I844" i="21"/>
  <c r="L844" i="21"/>
  <c r="M845" i="21"/>
  <c r="K845" i="21"/>
  <c r="J845" i="21"/>
  <c r="I845" i="21"/>
  <c r="H846" i="21"/>
  <c r="L845" i="21"/>
  <c r="O844" i="21"/>
  <c r="Q844" i="21"/>
  <c r="P844" i="21"/>
  <c r="P845" i="21"/>
  <c r="Q845" i="21"/>
  <c r="O845" i="21"/>
  <c r="K846" i="21"/>
  <c r="H847" i="21"/>
  <c r="J846" i="21"/>
  <c r="M846" i="21"/>
  <c r="I846" i="21"/>
  <c r="L846" i="21"/>
  <c r="J847" i="21"/>
  <c r="L847" i="21"/>
  <c r="I847" i="21"/>
  <c r="K847" i="21"/>
  <c r="M847" i="21"/>
  <c r="H848" i="21"/>
  <c r="O846" i="21"/>
  <c r="P846" i="21"/>
  <c r="Q846" i="21"/>
  <c r="Q847" i="21"/>
  <c r="O847" i="21"/>
  <c r="P847" i="21"/>
  <c r="M848" i="21"/>
  <c r="J848" i="21"/>
  <c r="H849" i="21"/>
  <c r="I848" i="21"/>
  <c r="K848" i="21"/>
  <c r="L848" i="21"/>
  <c r="J849" i="21"/>
  <c r="K849" i="21"/>
  <c r="H850" i="21"/>
  <c r="M849" i="21"/>
  <c r="I849" i="21"/>
  <c r="L849" i="21"/>
  <c r="O848" i="21"/>
  <c r="Q848" i="21"/>
  <c r="P848" i="21"/>
  <c r="J850" i="21"/>
  <c r="I850" i="21"/>
  <c r="K850" i="21"/>
  <c r="M850" i="21"/>
  <c r="H851" i="21"/>
  <c r="L850" i="21"/>
  <c r="O849" i="21"/>
  <c r="P849" i="21"/>
  <c r="Q849" i="21"/>
  <c r="O850" i="21"/>
  <c r="P850" i="21"/>
  <c r="Q850" i="21"/>
  <c r="K851" i="21"/>
  <c r="I851" i="21"/>
  <c r="L851" i="21"/>
  <c r="H852" i="21"/>
  <c r="M851" i="21"/>
  <c r="J851" i="21"/>
  <c r="O851" i="21"/>
  <c r="P851" i="21"/>
  <c r="Q851" i="21"/>
  <c r="M852" i="21"/>
  <c r="I852" i="21"/>
  <c r="H853" i="21"/>
  <c r="K852" i="21"/>
  <c r="L852" i="21"/>
  <c r="J852" i="21"/>
  <c r="P852" i="21"/>
  <c r="Q852" i="21"/>
  <c r="O852" i="21"/>
  <c r="M853" i="21"/>
  <c r="L853" i="21"/>
  <c r="K853" i="21"/>
  <c r="J853" i="21"/>
  <c r="I853" i="21"/>
  <c r="H854" i="21"/>
  <c r="Q853" i="21"/>
  <c r="P853" i="21"/>
  <c r="O853" i="21"/>
  <c r="M854" i="21"/>
  <c r="J854" i="21"/>
  <c r="L854" i="21"/>
  <c r="I854" i="21"/>
  <c r="H855" i="21"/>
  <c r="K854" i="21"/>
  <c r="O854" i="21"/>
  <c r="Q854" i="21"/>
  <c r="P854" i="21"/>
  <c r="I855" i="21"/>
  <c r="J855" i="21"/>
  <c r="H856" i="21"/>
  <c r="L855" i="21"/>
  <c r="K855" i="21"/>
  <c r="M855" i="21"/>
  <c r="P855" i="21"/>
  <c r="Q855" i="21"/>
  <c r="O855" i="21"/>
  <c r="K856" i="21"/>
  <c r="H857" i="21"/>
  <c r="I856" i="21"/>
  <c r="J856" i="21"/>
  <c r="M856" i="21"/>
  <c r="L856" i="21"/>
  <c r="K857" i="21"/>
  <c r="L857" i="21"/>
  <c r="M857" i="21"/>
  <c r="H858" i="21"/>
  <c r="I857" i="21"/>
  <c r="J857" i="21"/>
  <c r="Q856" i="21"/>
  <c r="P856" i="21"/>
  <c r="O856" i="21"/>
  <c r="J858" i="21"/>
  <c r="L858" i="21"/>
  <c r="K858" i="21"/>
  <c r="I858" i="21"/>
  <c r="H859" i="21"/>
  <c r="M858" i="21"/>
  <c r="P857" i="21"/>
  <c r="O857" i="21"/>
  <c r="Q857" i="21"/>
  <c r="P858" i="21"/>
  <c r="O858" i="21"/>
  <c r="Q858" i="21"/>
  <c r="H860" i="21"/>
  <c r="L859" i="21"/>
  <c r="I859" i="21"/>
  <c r="K859" i="21"/>
  <c r="M859" i="21"/>
  <c r="J859" i="21"/>
  <c r="K860" i="21"/>
  <c r="I860" i="21"/>
  <c r="H861" i="21"/>
  <c r="L860" i="21"/>
  <c r="J860" i="21"/>
  <c r="M860" i="21"/>
  <c r="Q859" i="21"/>
  <c r="O859" i="21"/>
  <c r="P859" i="21"/>
  <c r="Q860" i="21"/>
  <c r="P860" i="21"/>
  <c r="O860" i="21"/>
  <c r="I861" i="21"/>
  <c r="L861" i="21"/>
  <c r="M861" i="21"/>
  <c r="H862" i="21"/>
  <c r="J861" i="21"/>
  <c r="K861" i="21"/>
  <c r="Q861" i="21"/>
  <c r="O861" i="21"/>
  <c r="P861" i="21"/>
  <c r="L862" i="21"/>
  <c r="H863" i="21"/>
  <c r="I862" i="21"/>
  <c r="M862" i="21"/>
  <c r="J862" i="21"/>
  <c r="K862" i="21"/>
  <c r="M863" i="21"/>
  <c r="K863" i="21"/>
  <c r="H864" i="21"/>
  <c r="J863" i="21"/>
  <c r="I863" i="21"/>
  <c r="L863" i="21"/>
  <c r="P862" i="21"/>
  <c r="O862" i="21"/>
  <c r="Q862" i="21"/>
  <c r="M864" i="21"/>
  <c r="L864" i="21"/>
  <c r="I864" i="21"/>
  <c r="J864" i="21"/>
  <c r="H865" i="21"/>
  <c r="K864" i="21"/>
  <c r="O863" i="21"/>
  <c r="P863" i="21"/>
  <c r="Q863" i="21"/>
  <c r="O864" i="21"/>
  <c r="Q864" i="21"/>
  <c r="P864" i="21"/>
  <c r="L865" i="21"/>
  <c r="K865" i="21"/>
  <c r="J865" i="21"/>
  <c r="M865" i="21"/>
  <c r="I865" i="21"/>
  <c r="H866" i="21"/>
  <c r="O865" i="21"/>
  <c r="P865" i="21"/>
  <c r="Q865" i="21"/>
  <c r="H867" i="21"/>
  <c r="I866" i="21"/>
  <c r="J866" i="21"/>
  <c r="L866" i="21"/>
  <c r="K866" i="21"/>
  <c r="M866" i="21"/>
  <c r="L867" i="21"/>
  <c r="H868" i="21"/>
  <c r="J867" i="21"/>
  <c r="I867" i="21"/>
  <c r="M867" i="21"/>
  <c r="K867" i="21"/>
  <c r="Q866" i="21"/>
  <c r="O866" i="21"/>
  <c r="P866" i="21"/>
  <c r="L868" i="21"/>
  <c r="M868" i="21"/>
  <c r="K868" i="21"/>
  <c r="J868" i="21"/>
  <c r="H869" i="21"/>
  <c r="I868" i="21"/>
  <c r="Q867" i="21"/>
  <c r="P867" i="21"/>
  <c r="O867" i="21"/>
  <c r="I869" i="21"/>
  <c r="L869" i="21"/>
  <c r="K869" i="21"/>
  <c r="J869" i="21"/>
  <c r="M869" i="21"/>
  <c r="H870" i="21"/>
  <c r="P868" i="21"/>
  <c r="Q868" i="21"/>
  <c r="O868" i="21"/>
  <c r="P869" i="21"/>
  <c r="Q869" i="21"/>
  <c r="O869" i="21"/>
  <c r="J870" i="21"/>
  <c r="H871" i="21"/>
  <c r="I870" i="21"/>
  <c r="K870" i="21"/>
  <c r="M870" i="21"/>
  <c r="L870" i="21"/>
  <c r="K871" i="21"/>
  <c r="J871" i="21"/>
  <c r="L871" i="21"/>
  <c r="H872" i="21"/>
  <c r="M871" i="21"/>
  <c r="I871" i="21"/>
  <c r="P870" i="21"/>
  <c r="Q870" i="21"/>
  <c r="O870" i="21"/>
  <c r="K872" i="21"/>
  <c r="H873" i="21"/>
  <c r="L872" i="21"/>
  <c r="I872" i="21"/>
  <c r="J872" i="21"/>
  <c r="M872" i="21"/>
  <c r="O871" i="21"/>
  <c r="P871" i="21"/>
  <c r="Q871" i="21"/>
  <c r="M873" i="21"/>
  <c r="H874" i="21"/>
  <c r="K873" i="21"/>
  <c r="I873" i="21"/>
  <c r="J873" i="21"/>
  <c r="L873" i="21"/>
  <c r="O872" i="21"/>
  <c r="P872" i="21"/>
  <c r="Q872" i="21"/>
  <c r="M874" i="21"/>
  <c r="K874" i="21"/>
  <c r="J874" i="21"/>
  <c r="L874" i="21"/>
  <c r="H875" i="21"/>
  <c r="I874" i="21"/>
  <c r="O873" i="21"/>
  <c r="P873" i="21"/>
  <c r="Q873" i="21"/>
  <c r="I875" i="21"/>
  <c r="M875" i="21"/>
  <c r="K875" i="21"/>
  <c r="H876" i="21"/>
  <c r="L875" i="21"/>
  <c r="J875" i="21"/>
  <c r="O874" i="21"/>
  <c r="Q874" i="21"/>
  <c r="P874" i="21"/>
  <c r="O875" i="21"/>
  <c r="Q875" i="21"/>
  <c r="P875" i="21"/>
  <c r="J876" i="21"/>
  <c r="M876" i="21"/>
  <c r="I876" i="21"/>
  <c r="L876" i="21"/>
  <c r="K876" i="21"/>
  <c r="H877" i="21"/>
  <c r="O876" i="21"/>
  <c r="P876" i="21"/>
  <c r="Q876" i="21"/>
  <c r="I877" i="21"/>
  <c r="J877" i="21"/>
  <c r="M877" i="21"/>
  <c r="L877" i="21"/>
  <c r="H878" i="21"/>
  <c r="K877" i="21"/>
  <c r="O877" i="21"/>
  <c r="P877" i="21"/>
  <c r="Q877" i="21"/>
  <c r="L878" i="21"/>
  <c r="I878" i="21"/>
  <c r="H879" i="21"/>
  <c r="M878" i="21"/>
  <c r="J878" i="21"/>
  <c r="K878" i="21"/>
  <c r="O878" i="21"/>
  <c r="Q878" i="21"/>
  <c r="P878" i="21"/>
  <c r="M879" i="21"/>
  <c r="J879" i="21"/>
  <c r="K879" i="21"/>
  <c r="I879" i="21"/>
  <c r="H880" i="21"/>
  <c r="L879" i="21"/>
  <c r="P879" i="21"/>
  <c r="Q879" i="21"/>
  <c r="O879" i="21"/>
  <c r="K880" i="21"/>
  <c r="M880" i="21"/>
  <c r="H881" i="21"/>
  <c r="L880" i="21"/>
  <c r="J880" i="21"/>
  <c r="I880" i="21"/>
  <c r="L881" i="21"/>
  <c r="I881" i="21"/>
  <c r="M881" i="21"/>
  <c r="K881" i="21"/>
  <c r="H882" i="21"/>
  <c r="J881" i="21"/>
  <c r="O880" i="21"/>
  <c r="Q880" i="21"/>
  <c r="P880" i="21"/>
  <c r="O881" i="21"/>
  <c r="P881" i="21"/>
  <c r="Q881" i="21"/>
  <c r="M882" i="21"/>
  <c r="K882" i="21"/>
  <c r="L882" i="21"/>
  <c r="J882" i="21"/>
  <c r="I882" i="21"/>
  <c r="H883" i="21"/>
  <c r="P882" i="21"/>
  <c r="O882" i="21"/>
  <c r="Q882" i="21"/>
  <c r="M883" i="21"/>
  <c r="H884" i="21"/>
  <c r="I883" i="21"/>
  <c r="J883" i="21"/>
  <c r="L883" i="21"/>
  <c r="K883" i="21"/>
  <c r="J884" i="21"/>
  <c r="M884" i="21"/>
  <c r="K884" i="21"/>
  <c r="H885" i="21"/>
  <c r="I884" i="21"/>
  <c r="L884" i="21"/>
  <c r="P883" i="21"/>
  <c r="Q883" i="21"/>
  <c r="O883" i="21"/>
  <c r="K885" i="21"/>
  <c r="J885" i="21"/>
  <c r="I885" i="21"/>
  <c r="H886" i="21"/>
  <c r="M885" i="21"/>
  <c r="L885" i="21"/>
  <c r="P884" i="21"/>
  <c r="O884" i="21"/>
  <c r="Q884" i="21"/>
  <c r="O885" i="21"/>
  <c r="P885" i="21"/>
  <c r="Q885" i="21"/>
  <c r="J886" i="21"/>
  <c r="I886" i="21"/>
  <c r="L886" i="21"/>
  <c r="H887" i="21"/>
  <c r="K886" i="21"/>
  <c r="M886" i="21"/>
  <c r="P886" i="21"/>
  <c r="O886" i="21"/>
  <c r="Q886" i="21"/>
  <c r="K887" i="21"/>
  <c r="I887" i="21"/>
  <c r="H888" i="21"/>
  <c r="M887" i="21"/>
  <c r="J887" i="21"/>
  <c r="L887" i="21"/>
  <c r="Q887" i="21"/>
  <c r="P887" i="21"/>
  <c r="O887" i="21"/>
  <c r="L888" i="21"/>
  <c r="J888" i="21"/>
  <c r="K888" i="21"/>
  <c r="M888" i="21"/>
  <c r="H889" i="21"/>
  <c r="I888" i="21"/>
  <c r="K889" i="21"/>
  <c r="M889" i="21"/>
  <c r="J889" i="21"/>
  <c r="I889" i="21"/>
  <c r="L889" i="21"/>
  <c r="H890" i="21"/>
  <c r="O888" i="21"/>
  <c r="P888" i="21"/>
  <c r="Q888" i="21"/>
  <c r="P889" i="21"/>
  <c r="Q889" i="21"/>
  <c r="O889" i="21"/>
  <c r="H891" i="21"/>
  <c r="I890" i="21"/>
  <c r="J890" i="21"/>
  <c r="K890" i="21"/>
  <c r="L890" i="21"/>
  <c r="M890" i="21"/>
  <c r="I891" i="21"/>
  <c r="J891" i="21"/>
  <c r="H892" i="21"/>
  <c r="K891" i="21"/>
  <c r="M891" i="21"/>
  <c r="L891" i="21"/>
  <c r="Q890" i="21"/>
  <c r="O890" i="21"/>
  <c r="P890" i="21"/>
  <c r="O891" i="21"/>
  <c r="P891" i="21"/>
  <c r="Q891" i="21"/>
  <c r="J892" i="21"/>
  <c r="M892" i="21"/>
  <c r="I892" i="21"/>
  <c r="K892" i="21"/>
  <c r="L892" i="21"/>
  <c r="H893" i="21"/>
  <c r="O892" i="21"/>
  <c r="P892" i="21"/>
  <c r="Q892" i="21"/>
  <c r="H894" i="21"/>
  <c r="K893" i="21"/>
  <c r="J893" i="21"/>
  <c r="M893" i="21"/>
  <c r="I893" i="21"/>
  <c r="L893" i="21"/>
  <c r="I894" i="21"/>
  <c r="K894" i="21"/>
  <c r="M894" i="21"/>
  <c r="J894" i="21"/>
  <c r="L894" i="21"/>
  <c r="H895" i="21"/>
  <c r="P893" i="21"/>
  <c r="Q893" i="21"/>
  <c r="O893" i="21"/>
  <c r="P894" i="21"/>
  <c r="O894" i="21"/>
  <c r="Q894" i="21"/>
  <c r="H896" i="21"/>
  <c r="J895" i="21"/>
  <c r="K895" i="21"/>
  <c r="M895" i="21"/>
  <c r="I895" i="21"/>
  <c r="L895" i="21"/>
  <c r="I896" i="21"/>
  <c r="L896" i="21"/>
  <c r="J896" i="21"/>
  <c r="H897" i="21"/>
  <c r="K896" i="21"/>
  <c r="M896" i="21"/>
  <c r="O895" i="21"/>
  <c r="P895" i="21"/>
  <c r="Q895" i="21"/>
  <c r="P896" i="21"/>
  <c r="O896" i="21"/>
  <c r="Q896" i="21"/>
  <c r="H898" i="21"/>
  <c r="M897" i="21"/>
  <c r="I897" i="21"/>
  <c r="K897" i="21"/>
  <c r="J897" i="21"/>
  <c r="L897" i="21"/>
  <c r="M898" i="21"/>
  <c r="I898" i="21"/>
  <c r="J898" i="21"/>
  <c r="H899" i="21"/>
  <c r="L898" i="21"/>
  <c r="K898" i="21"/>
  <c r="O897" i="21"/>
  <c r="Q897" i="21"/>
  <c r="P897" i="21"/>
  <c r="Q898" i="21"/>
  <c r="P898" i="21"/>
  <c r="O898" i="21"/>
  <c r="K899" i="21"/>
  <c r="M899" i="21"/>
  <c r="H900" i="21"/>
  <c r="L899" i="21"/>
  <c r="J899" i="21"/>
  <c r="I899" i="21"/>
  <c r="K900" i="21"/>
  <c r="I900" i="21"/>
  <c r="M900" i="21"/>
  <c r="J900" i="21"/>
  <c r="H901" i="21"/>
  <c r="L900" i="21"/>
  <c r="O899" i="21"/>
  <c r="Q899" i="21"/>
  <c r="P899" i="21"/>
  <c r="Q900" i="21"/>
  <c r="P900" i="21"/>
  <c r="O900" i="21"/>
  <c r="H902" i="21"/>
  <c r="J901" i="21"/>
  <c r="L901" i="21"/>
  <c r="I901" i="21"/>
  <c r="K901" i="21"/>
  <c r="M901" i="21"/>
  <c r="L902" i="21"/>
  <c r="J902" i="21"/>
  <c r="I902" i="21"/>
  <c r="H903" i="21"/>
  <c r="M902" i="21"/>
  <c r="K902" i="21"/>
  <c r="P901" i="21"/>
  <c r="O901" i="21"/>
  <c r="Q901" i="21"/>
  <c r="Q902" i="21"/>
  <c r="P902" i="21"/>
  <c r="O902" i="21"/>
  <c r="L903" i="21"/>
  <c r="H904" i="21"/>
  <c r="I903" i="21"/>
  <c r="J903" i="21"/>
  <c r="K903" i="21"/>
  <c r="M903" i="21"/>
  <c r="J904" i="21"/>
  <c r="I904" i="21"/>
  <c r="L904" i="21"/>
  <c r="H905" i="21"/>
  <c r="K904" i="21"/>
  <c r="M904" i="21"/>
  <c r="Q903" i="21"/>
  <c r="O903" i="21"/>
  <c r="P903" i="21"/>
  <c r="O904" i="21"/>
  <c r="Q904" i="21"/>
  <c r="P904" i="21"/>
  <c r="L905" i="21"/>
  <c r="K905" i="21"/>
  <c r="I905" i="21"/>
  <c r="J905" i="21"/>
  <c r="H906" i="21"/>
  <c r="M905" i="21"/>
  <c r="P905" i="21"/>
  <c r="O905" i="21"/>
  <c r="Q905" i="21"/>
  <c r="M906" i="21"/>
  <c r="I906" i="21"/>
  <c r="K906" i="21"/>
  <c r="J906" i="21"/>
  <c r="H907" i="21"/>
  <c r="L906" i="21"/>
  <c r="P906" i="21"/>
  <c r="O906" i="21"/>
  <c r="Q906" i="21"/>
  <c r="M907" i="21"/>
  <c r="L907" i="21"/>
  <c r="K907" i="21"/>
  <c r="J907" i="21"/>
  <c r="H908" i="21"/>
  <c r="I907" i="21"/>
  <c r="J908" i="21"/>
  <c r="M908" i="21"/>
  <c r="H909" i="21"/>
  <c r="L908" i="21"/>
  <c r="K908" i="21"/>
  <c r="I908" i="21"/>
  <c r="P907" i="21"/>
  <c r="O907" i="21"/>
  <c r="Q907" i="21"/>
  <c r="H910" i="21"/>
  <c r="K909" i="21"/>
  <c r="M909" i="21"/>
  <c r="J909" i="21"/>
  <c r="L909" i="21"/>
  <c r="I909" i="21"/>
  <c r="P908" i="21"/>
  <c r="O908" i="21"/>
  <c r="Q908" i="21"/>
  <c r="J910" i="21"/>
  <c r="L910" i="21"/>
  <c r="K910" i="21"/>
  <c r="I910" i="21"/>
  <c r="H911" i="21"/>
  <c r="M910" i="21"/>
  <c r="O909" i="21"/>
  <c r="P909" i="21"/>
  <c r="Q909" i="21"/>
  <c r="Q910" i="21"/>
  <c r="P910" i="21"/>
  <c r="O910" i="21"/>
  <c r="I911" i="21"/>
  <c r="L911" i="21"/>
  <c r="J911" i="21"/>
  <c r="M911" i="21"/>
  <c r="K911" i="21"/>
  <c r="H912" i="21"/>
  <c r="Q911" i="21"/>
  <c r="P911" i="21"/>
  <c r="O911" i="21"/>
  <c r="H913" i="21"/>
  <c r="J912" i="21"/>
  <c r="K912" i="21"/>
  <c r="I912" i="21"/>
  <c r="L912" i="21"/>
  <c r="M912" i="21"/>
  <c r="J913" i="21"/>
  <c r="L913" i="21"/>
  <c r="K913" i="21"/>
  <c r="H914" i="21"/>
  <c r="I913" i="21"/>
  <c r="M913" i="21"/>
  <c r="Q912" i="21"/>
  <c r="O912" i="21"/>
  <c r="P912" i="21"/>
  <c r="J914" i="21"/>
  <c r="K914" i="21"/>
  <c r="L914" i="21"/>
  <c r="I914" i="21"/>
  <c r="M914" i="21"/>
  <c r="H915" i="21"/>
  <c r="O913" i="21"/>
  <c r="Q913" i="21"/>
  <c r="P913" i="21"/>
  <c r="P914" i="21"/>
  <c r="Q914" i="21"/>
  <c r="O914" i="21"/>
  <c r="J915" i="21"/>
  <c r="M915" i="21"/>
  <c r="I915" i="21"/>
  <c r="L915" i="21"/>
  <c r="K915" i="21"/>
  <c r="H916" i="21"/>
  <c r="P915" i="21"/>
  <c r="O915" i="21"/>
  <c r="Q915" i="21"/>
  <c r="J916" i="21"/>
  <c r="H917" i="21"/>
  <c r="I916" i="21"/>
  <c r="L916" i="21"/>
  <c r="M916" i="21"/>
  <c r="K916" i="21"/>
  <c r="L917" i="21"/>
  <c r="I917" i="21"/>
  <c r="H918" i="21"/>
  <c r="K917" i="21"/>
  <c r="M917" i="21"/>
  <c r="J917" i="21"/>
  <c r="P916" i="21"/>
  <c r="Q916" i="21"/>
  <c r="O916" i="21"/>
  <c r="Q917" i="21"/>
  <c r="P917" i="21"/>
  <c r="O917" i="21"/>
  <c r="M918" i="21"/>
  <c r="I918" i="21"/>
  <c r="J918" i="21"/>
  <c r="L918" i="21"/>
  <c r="H919" i="21"/>
  <c r="K918" i="21"/>
  <c r="O918" i="21"/>
  <c r="P918" i="21"/>
  <c r="Q918" i="21"/>
  <c r="M919" i="21"/>
  <c r="H920" i="21"/>
  <c r="I919" i="21"/>
  <c r="K919" i="21"/>
  <c r="L919" i="21"/>
  <c r="J919" i="21"/>
  <c r="H921" i="21"/>
  <c r="M920" i="21"/>
  <c r="K920" i="21"/>
  <c r="I920" i="21"/>
  <c r="L920" i="21"/>
  <c r="J920" i="21"/>
  <c r="P919" i="21"/>
  <c r="Q919" i="21"/>
  <c r="O919" i="21"/>
  <c r="J921" i="21"/>
  <c r="K921" i="21"/>
  <c r="H922" i="21"/>
  <c r="M921" i="21"/>
  <c r="L921" i="21"/>
  <c r="I921" i="21"/>
  <c r="P920" i="21"/>
  <c r="Q920" i="21"/>
  <c r="O920" i="21"/>
  <c r="L922" i="21"/>
  <c r="J922" i="21"/>
  <c r="H923" i="21"/>
  <c r="M922" i="21"/>
  <c r="K922" i="21"/>
  <c r="I922" i="21"/>
  <c r="P921" i="21"/>
  <c r="O921" i="21"/>
  <c r="Q921" i="21"/>
  <c r="M923" i="21"/>
  <c r="J923" i="21"/>
  <c r="L923" i="21"/>
  <c r="H924" i="21"/>
  <c r="I923" i="21"/>
  <c r="K923" i="21"/>
  <c r="O922" i="21"/>
  <c r="P922" i="21"/>
  <c r="Q922" i="21"/>
  <c r="L924" i="21"/>
  <c r="H925" i="21"/>
  <c r="M924" i="21"/>
  <c r="J924" i="21"/>
  <c r="K924" i="21"/>
  <c r="I924" i="21"/>
  <c r="O923" i="21"/>
  <c r="P923" i="21"/>
  <c r="Q923" i="21"/>
  <c r="K925" i="21"/>
  <c r="M925" i="21"/>
  <c r="J925" i="21"/>
  <c r="I925" i="21"/>
  <c r="H926" i="21"/>
  <c r="L925" i="21"/>
  <c r="Q924" i="21"/>
  <c r="O924" i="21"/>
  <c r="P924" i="21"/>
  <c r="P925" i="21"/>
  <c r="O925" i="21"/>
  <c r="Q925" i="21"/>
  <c r="M926" i="21"/>
  <c r="J926" i="21"/>
  <c r="K926" i="21"/>
  <c r="I926" i="21"/>
  <c r="L926" i="21"/>
  <c r="H927" i="21"/>
  <c r="O926" i="21"/>
  <c r="P926" i="21"/>
  <c r="Q926" i="21"/>
  <c r="M927" i="21"/>
  <c r="K927" i="21"/>
  <c r="J927" i="21"/>
  <c r="L927" i="21"/>
  <c r="H928" i="21"/>
  <c r="I927" i="21"/>
  <c r="I928" i="21"/>
  <c r="M928" i="21"/>
  <c r="L928" i="21"/>
  <c r="K928" i="21"/>
  <c r="J928" i="21"/>
  <c r="H929" i="21"/>
  <c r="O927" i="21"/>
  <c r="Q927" i="21"/>
  <c r="P927" i="21"/>
  <c r="Q928" i="21"/>
  <c r="O928" i="21"/>
  <c r="P928" i="21"/>
  <c r="K929" i="21"/>
  <c r="M929" i="21"/>
  <c r="I929" i="21"/>
  <c r="H930" i="21"/>
  <c r="L929" i="21"/>
  <c r="J929" i="21"/>
  <c r="P929" i="21"/>
  <c r="O929" i="21"/>
  <c r="Q929" i="21"/>
  <c r="I930" i="21"/>
  <c r="K930" i="21"/>
  <c r="H931" i="21"/>
  <c r="L930" i="21"/>
  <c r="M930" i="21"/>
  <c r="J930" i="21"/>
  <c r="O930" i="21"/>
  <c r="Q930" i="21"/>
  <c r="P930" i="21"/>
  <c r="I931" i="21"/>
  <c r="L931" i="21"/>
  <c r="J931" i="21"/>
  <c r="M931" i="21"/>
  <c r="H932" i="21"/>
  <c r="K931" i="21"/>
  <c r="P931" i="21"/>
  <c r="O931" i="21"/>
  <c r="Q931" i="21"/>
  <c r="H933" i="21"/>
  <c r="J932" i="21"/>
  <c r="L932" i="21"/>
  <c r="K932" i="21"/>
  <c r="I932" i="21"/>
  <c r="M932" i="21"/>
  <c r="M933" i="21"/>
  <c r="J933" i="21"/>
  <c r="K933" i="21"/>
  <c r="H934" i="21"/>
  <c r="L933" i="21"/>
  <c r="I933" i="21"/>
  <c r="Q932" i="21"/>
  <c r="O932" i="21"/>
  <c r="P932" i="21"/>
  <c r="L934" i="21"/>
  <c r="K934" i="21"/>
  <c r="H935" i="21"/>
  <c r="I934" i="21"/>
  <c r="J934" i="21"/>
  <c r="M934" i="21"/>
  <c r="O933" i="21"/>
  <c r="P933" i="21"/>
  <c r="Q933" i="21"/>
  <c r="I935" i="21"/>
  <c r="J935" i="21"/>
  <c r="L935" i="21"/>
  <c r="M935" i="21"/>
  <c r="H936" i="21"/>
  <c r="K935" i="21"/>
  <c r="Q934" i="21"/>
  <c r="P934" i="21"/>
  <c r="O934" i="21"/>
  <c r="Q935" i="21"/>
  <c r="P935" i="21"/>
  <c r="O935" i="21"/>
  <c r="I936" i="21"/>
  <c r="K936" i="21"/>
  <c r="L936" i="21"/>
  <c r="H937" i="21"/>
  <c r="M936" i="21"/>
  <c r="J936" i="21"/>
  <c r="Q936" i="21"/>
  <c r="O936" i="21"/>
  <c r="P936" i="21"/>
  <c r="K937" i="21"/>
  <c r="J937" i="21"/>
  <c r="M937" i="21"/>
  <c r="H938" i="21"/>
  <c r="I937" i="21"/>
  <c r="L937" i="21"/>
  <c r="H939" i="21"/>
  <c r="L938" i="21"/>
  <c r="M938" i="21"/>
  <c r="J938" i="21"/>
  <c r="I938" i="21"/>
  <c r="K938" i="21"/>
  <c r="Q937" i="21"/>
  <c r="O937" i="21"/>
  <c r="P937" i="21"/>
  <c r="M939" i="21"/>
  <c r="K939" i="21"/>
  <c r="J939" i="21"/>
  <c r="I939" i="21"/>
  <c r="L939" i="21"/>
  <c r="H940" i="21"/>
  <c r="P938" i="21"/>
  <c r="Q938" i="21"/>
  <c r="O938" i="21"/>
  <c r="Q939" i="21"/>
  <c r="O939" i="21"/>
  <c r="P939" i="21"/>
  <c r="I940" i="21"/>
  <c r="H941" i="21"/>
  <c r="M940" i="21"/>
  <c r="J940" i="21"/>
  <c r="L940" i="21"/>
  <c r="K940" i="21"/>
  <c r="Q940" i="21"/>
  <c r="O940" i="21"/>
  <c r="P940" i="21"/>
  <c r="H942" i="21"/>
  <c r="J941" i="21"/>
  <c r="M941" i="21"/>
  <c r="K941" i="21"/>
  <c r="L941" i="21"/>
  <c r="I941" i="21"/>
  <c r="H943" i="21"/>
  <c r="K942" i="21"/>
  <c r="L942" i="21"/>
  <c r="I942" i="21"/>
  <c r="J942" i="21"/>
  <c r="M942" i="21"/>
  <c r="P941" i="21"/>
  <c r="O941" i="21"/>
  <c r="Q941" i="21"/>
  <c r="L943" i="21"/>
  <c r="M943" i="21"/>
  <c r="J943" i="21"/>
  <c r="K943" i="21"/>
  <c r="I943" i="21"/>
  <c r="H944" i="21"/>
  <c r="Q942" i="21"/>
  <c r="P942" i="21"/>
  <c r="O942" i="21"/>
  <c r="O943" i="21"/>
  <c r="Q943" i="21"/>
  <c r="P943" i="21"/>
  <c r="K944" i="21"/>
  <c r="J944" i="21"/>
  <c r="H945" i="21"/>
  <c r="M944" i="21"/>
  <c r="I944" i="21"/>
  <c r="L944" i="21"/>
  <c r="L945" i="21"/>
  <c r="J945" i="21"/>
  <c r="K945" i="21"/>
  <c r="I945" i="21"/>
  <c r="H946" i="21"/>
  <c r="M945" i="21"/>
  <c r="Q944" i="21"/>
  <c r="P944" i="21"/>
  <c r="O944" i="21"/>
  <c r="O945" i="21"/>
  <c r="Q945" i="21"/>
  <c r="P945" i="21"/>
  <c r="L946" i="21"/>
  <c r="I946" i="21"/>
  <c r="M946" i="21"/>
  <c r="H947" i="21"/>
  <c r="J946" i="21"/>
  <c r="K946" i="21"/>
  <c r="Q946" i="21"/>
  <c r="P946" i="21"/>
  <c r="O946" i="21"/>
  <c r="K947" i="21"/>
  <c r="J947" i="21"/>
  <c r="M947" i="21"/>
  <c r="L947" i="21"/>
  <c r="H948" i="21"/>
  <c r="I947" i="21"/>
  <c r="J948" i="21"/>
  <c r="L948" i="21"/>
  <c r="H949" i="21"/>
  <c r="K948" i="21"/>
  <c r="M948" i="21"/>
  <c r="I948" i="21"/>
  <c r="Q947" i="21"/>
  <c r="P947" i="21"/>
  <c r="O947" i="21"/>
  <c r="H950" i="21"/>
  <c r="M949" i="21"/>
  <c r="K949" i="21"/>
  <c r="I949" i="21"/>
  <c r="L949" i="21"/>
  <c r="J949" i="21"/>
  <c r="P948" i="21"/>
  <c r="Q948" i="21"/>
  <c r="O948" i="21"/>
  <c r="K950" i="21"/>
  <c r="M950" i="21"/>
  <c r="H951" i="21"/>
  <c r="I950" i="21"/>
  <c r="J950" i="21"/>
  <c r="L950" i="21"/>
  <c r="Q949" i="21"/>
  <c r="P949" i="21"/>
  <c r="O949" i="21"/>
  <c r="J951" i="21"/>
  <c r="H952" i="21"/>
  <c r="L951" i="21"/>
  <c r="I951" i="21"/>
  <c r="M951" i="21"/>
  <c r="K951" i="21"/>
  <c r="Q950" i="21"/>
  <c r="P950" i="21"/>
  <c r="O950" i="21"/>
  <c r="J952" i="21"/>
  <c r="L952" i="21"/>
  <c r="K952" i="21"/>
  <c r="M952" i="21"/>
  <c r="H953" i="21"/>
  <c r="I952" i="21"/>
  <c r="O951" i="21"/>
  <c r="Q951" i="21"/>
  <c r="P951" i="21"/>
  <c r="I953" i="21"/>
  <c r="L953" i="21"/>
  <c r="H954" i="21"/>
  <c r="J953" i="21"/>
  <c r="M953" i="21"/>
  <c r="K953" i="21"/>
  <c r="O952" i="21"/>
  <c r="P952" i="21"/>
  <c r="Q952" i="21"/>
  <c r="Q953" i="21"/>
  <c r="P953" i="21"/>
  <c r="O953" i="21"/>
  <c r="H955" i="21"/>
  <c r="I954" i="21"/>
  <c r="M954" i="21"/>
  <c r="K954" i="21"/>
  <c r="J954" i="21"/>
  <c r="L954" i="21"/>
  <c r="M955" i="21"/>
  <c r="J955" i="21"/>
  <c r="I955" i="21"/>
  <c r="K955" i="21"/>
  <c r="H956" i="21"/>
  <c r="L955" i="21"/>
  <c r="P954" i="21"/>
  <c r="Q954" i="21"/>
  <c r="O954" i="21"/>
  <c r="P955" i="21"/>
  <c r="Q955" i="21"/>
  <c r="O955" i="21"/>
  <c r="I956" i="21"/>
  <c r="H957" i="21"/>
  <c r="M956" i="21"/>
  <c r="J956" i="21"/>
  <c r="K956" i="21"/>
  <c r="L956" i="21"/>
  <c r="O956" i="21"/>
  <c r="P956" i="21"/>
  <c r="Q956" i="21"/>
  <c r="K957" i="21"/>
  <c r="J957" i="21"/>
  <c r="M957" i="21"/>
  <c r="L957" i="21"/>
  <c r="I957" i="21"/>
  <c r="H958" i="21"/>
  <c r="Q957" i="21"/>
  <c r="P957" i="21"/>
  <c r="O957" i="21"/>
  <c r="M958" i="21"/>
  <c r="K958" i="21"/>
  <c r="J958" i="21"/>
  <c r="L958" i="21"/>
  <c r="I958" i="21"/>
  <c r="H959" i="21"/>
  <c r="Q958" i="21"/>
  <c r="O958" i="21"/>
  <c r="P958" i="21"/>
  <c r="M959" i="21"/>
  <c r="I959" i="21"/>
  <c r="K959" i="21"/>
  <c r="J959" i="21"/>
  <c r="L959" i="21"/>
  <c r="H960" i="21"/>
  <c r="O959" i="21"/>
  <c r="Q959" i="21"/>
  <c r="P959" i="21"/>
  <c r="I960" i="21"/>
  <c r="J960" i="21"/>
  <c r="K960" i="21"/>
  <c r="M960" i="21"/>
  <c r="L960" i="21"/>
  <c r="H961" i="21"/>
  <c r="O960" i="21"/>
  <c r="P960" i="21"/>
  <c r="Q960" i="21"/>
  <c r="J961" i="21"/>
  <c r="M961" i="21"/>
  <c r="K961" i="21"/>
  <c r="H962" i="21"/>
  <c r="L961" i="21"/>
  <c r="I961" i="21"/>
  <c r="K962" i="21"/>
  <c r="J962" i="21"/>
  <c r="I962" i="21"/>
  <c r="H963" i="21"/>
  <c r="L962" i="21"/>
  <c r="M962" i="21"/>
  <c r="O961" i="21"/>
  <c r="Q961" i="21"/>
  <c r="P961" i="21"/>
  <c r="Q962" i="21"/>
  <c r="P962" i="21"/>
  <c r="O962" i="21"/>
  <c r="H964" i="21"/>
  <c r="J963" i="21"/>
  <c r="I963" i="21"/>
  <c r="K963" i="21"/>
  <c r="L963" i="21"/>
  <c r="M963" i="21"/>
  <c r="J964" i="21"/>
  <c r="L964" i="21"/>
  <c r="I964" i="21"/>
  <c r="K964" i="21"/>
  <c r="H965" i="21"/>
  <c r="M964" i="21"/>
  <c r="Q963" i="21"/>
  <c r="O963" i="21"/>
  <c r="P963" i="21"/>
  <c r="Q964" i="21"/>
  <c r="O964" i="21"/>
  <c r="P964" i="21"/>
  <c r="L965" i="21"/>
  <c r="J965" i="21"/>
  <c r="H966" i="21"/>
  <c r="M965" i="21"/>
  <c r="I965" i="21"/>
  <c r="K965" i="21"/>
  <c r="H967" i="21"/>
  <c r="L966" i="21"/>
  <c r="K966" i="21"/>
  <c r="M966" i="21"/>
  <c r="I966" i="21"/>
  <c r="J966" i="21"/>
  <c r="P965" i="21"/>
  <c r="O965" i="21"/>
  <c r="Q965" i="21"/>
  <c r="M967" i="21"/>
  <c r="I967" i="21"/>
  <c r="H968" i="21"/>
  <c r="L967" i="21"/>
  <c r="K967" i="21"/>
  <c r="J967" i="21"/>
  <c r="O966" i="21"/>
  <c r="Q966" i="21"/>
  <c r="P966" i="21"/>
  <c r="Q967" i="21"/>
  <c r="P967" i="21"/>
  <c r="O967" i="21"/>
  <c r="L968" i="21"/>
  <c r="H969" i="21"/>
  <c r="M968" i="21"/>
  <c r="I968" i="21"/>
  <c r="J968" i="21"/>
  <c r="K968" i="21"/>
  <c r="J969" i="21"/>
  <c r="H970" i="21"/>
  <c r="M969" i="21"/>
  <c r="I969" i="21"/>
  <c r="L969" i="21"/>
  <c r="K969" i="21"/>
  <c r="Q968" i="21"/>
  <c r="O968" i="21"/>
  <c r="P968" i="21"/>
  <c r="K970" i="21"/>
  <c r="I970" i="21"/>
  <c r="M970" i="21"/>
  <c r="J970" i="21"/>
  <c r="H971" i="21"/>
  <c r="L970" i="21"/>
  <c r="Q969" i="21"/>
  <c r="P969" i="21"/>
  <c r="O969" i="21"/>
  <c r="P970" i="21"/>
  <c r="O970" i="21"/>
  <c r="Q970" i="21"/>
  <c r="H972" i="21"/>
  <c r="L971" i="21"/>
  <c r="J971" i="21"/>
  <c r="K971" i="21"/>
  <c r="M971" i="21"/>
  <c r="I971" i="21"/>
  <c r="I972" i="21"/>
  <c r="J972" i="21"/>
  <c r="M972" i="21"/>
  <c r="K972" i="21"/>
  <c r="L972" i="21"/>
  <c r="H973" i="21"/>
  <c r="P971" i="21"/>
  <c r="O971" i="21"/>
  <c r="Q971" i="21"/>
  <c r="O972" i="21"/>
  <c r="P972" i="21"/>
  <c r="Q972" i="21"/>
  <c r="J973" i="21"/>
  <c r="I973" i="21"/>
  <c r="K973" i="21"/>
  <c r="M973" i="21"/>
  <c r="H974" i="21"/>
  <c r="L973" i="21"/>
  <c r="P973" i="21"/>
  <c r="O973" i="21"/>
  <c r="Q973" i="21"/>
  <c r="H975" i="21"/>
  <c r="L974" i="21"/>
  <c r="J974" i="21"/>
  <c r="K974" i="21"/>
  <c r="M974" i="21"/>
  <c r="I974" i="21"/>
  <c r="M975" i="21"/>
  <c r="L975" i="21"/>
  <c r="K975" i="21"/>
  <c r="I975" i="21"/>
  <c r="J975" i="21"/>
  <c r="H976" i="21"/>
  <c r="Q974" i="21"/>
  <c r="P974" i="21"/>
  <c r="O974" i="21"/>
  <c r="P975" i="21"/>
  <c r="O975" i="21"/>
  <c r="Q975" i="21"/>
  <c r="J976" i="21"/>
  <c r="H977" i="21"/>
  <c r="M976" i="21"/>
  <c r="I976" i="21"/>
  <c r="K976" i="21"/>
  <c r="L976" i="21"/>
  <c r="M977" i="21"/>
  <c r="H978" i="21"/>
  <c r="K977" i="21"/>
  <c r="I977" i="21"/>
  <c r="J977" i="21"/>
  <c r="L977" i="21"/>
  <c r="P976" i="21"/>
  <c r="O976" i="21"/>
  <c r="Q976" i="21"/>
  <c r="I978" i="21"/>
  <c r="L978" i="21"/>
  <c r="H979" i="21"/>
  <c r="K978" i="21"/>
  <c r="J978" i="21"/>
  <c r="M978" i="21"/>
  <c r="P977" i="21"/>
  <c r="Q977" i="21"/>
  <c r="O977" i="21"/>
  <c r="Q978" i="21"/>
  <c r="O978" i="21"/>
  <c r="P978" i="21"/>
  <c r="J979" i="21"/>
  <c r="H980" i="21"/>
  <c r="L979" i="21"/>
  <c r="M979" i="21"/>
  <c r="K979" i="21"/>
  <c r="I979" i="21"/>
  <c r="H981" i="21"/>
  <c r="K980" i="21"/>
  <c r="L980" i="21"/>
  <c r="J980" i="21"/>
  <c r="M980" i="21"/>
  <c r="I980" i="21"/>
  <c r="Q979" i="21"/>
  <c r="O979" i="21"/>
  <c r="P979" i="21"/>
  <c r="K981" i="21"/>
  <c r="J981" i="21"/>
  <c r="M981" i="21"/>
  <c r="L981" i="21"/>
  <c r="H982" i="21"/>
  <c r="I981" i="21"/>
  <c r="Q980" i="21"/>
  <c r="O980" i="21"/>
  <c r="P980" i="21"/>
  <c r="K982" i="21"/>
  <c r="H983" i="21"/>
  <c r="J982" i="21"/>
  <c r="I982" i="21"/>
  <c r="M982" i="21"/>
  <c r="L982" i="21"/>
  <c r="O981" i="21"/>
  <c r="P981" i="21"/>
  <c r="Q981" i="21"/>
  <c r="L983" i="21"/>
  <c r="I983" i="21"/>
  <c r="H984" i="21"/>
  <c r="K983" i="21"/>
  <c r="J983" i="21"/>
  <c r="M983" i="21"/>
  <c r="O982" i="21"/>
  <c r="P982" i="21"/>
  <c r="Q982" i="21"/>
  <c r="Q983" i="21"/>
  <c r="P983" i="21"/>
  <c r="O983" i="21"/>
  <c r="J984" i="21"/>
  <c r="M984" i="21"/>
  <c r="H985" i="21"/>
  <c r="I984" i="21"/>
  <c r="K984" i="21"/>
  <c r="L984" i="21"/>
  <c r="H986" i="21"/>
  <c r="J985" i="21"/>
  <c r="M985" i="21"/>
  <c r="L985" i="21"/>
  <c r="K985" i="21"/>
  <c r="I985" i="21"/>
  <c r="Q984" i="21"/>
  <c r="P984" i="21"/>
  <c r="O984" i="21"/>
  <c r="J986" i="21"/>
  <c r="M986" i="21"/>
  <c r="H987" i="21"/>
  <c r="I986" i="21"/>
  <c r="L986" i="21"/>
  <c r="K986" i="21"/>
  <c r="Q985" i="21"/>
  <c r="O985" i="21"/>
  <c r="P985" i="21"/>
  <c r="L987" i="21"/>
  <c r="K987" i="21"/>
  <c r="I987" i="21"/>
  <c r="M987" i="21"/>
  <c r="H988" i="21"/>
  <c r="J987" i="21"/>
  <c r="O986" i="21"/>
  <c r="P986" i="21"/>
  <c r="Q986" i="21"/>
  <c r="Q987" i="21"/>
  <c r="O987" i="21"/>
  <c r="P987" i="21"/>
  <c r="H989" i="21"/>
  <c r="I988" i="21"/>
  <c r="J988" i="21"/>
  <c r="M988" i="21"/>
  <c r="L988" i="21"/>
  <c r="K988" i="21"/>
  <c r="M989" i="21"/>
  <c r="L989" i="21"/>
  <c r="J989" i="21"/>
  <c r="K989" i="21"/>
  <c r="H990" i="21"/>
  <c r="I989" i="21"/>
  <c r="Q988" i="21"/>
  <c r="O988" i="21"/>
  <c r="P988" i="21"/>
  <c r="M990" i="21"/>
  <c r="K990" i="21"/>
  <c r="J990" i="21"/>
  <c r="I990" i="21"/>
  <c r="H991" i="21"/>
  <c r="L990" i="21"/>
  <c r="O989" i="21"/>
  <c r="P989" i="21"/>
  <c r="Q989" i="21"/>
  <c r="Q990" i="21"/>
  <c r="P990" i="21"/>
  <c r="O990" i="21"/>
  <c r="L991" i="21"/>
  <c r="K991" i="21"/>
  <c r="H992" i="21"/>
  <c r="M991" i="21"/>
  <c r="J991" i="21"/>
  <c r="I991" i="21"/>
  <c r="J992" i="21"/>
  <c r="I992" i="21"/>
  <c r="M992" i="21"/>
  <c r="K992" i="21"/>
  <c r="H993" i="21"/>
  <c r="L992" i="21"/>
  <c r="O991" i="21"/>
  <c r="P991" i="21"/>
  <c r="Q991" i="21"/>
  <c r="P992" i="21"/>
  <c r="O992" i="21"/>
  <c r="Q992" i="21"/>
  <c r="J993" i="21"/>
  <c r="K993" i="21"/>
  <c r="L993" i="21"/>
  <c r="H994" i="21"/>
  <c r="M993" i="21"/>
  <c r="I993" i="21"/>
  <c r="K994" i="21"/>
  <c r="J994" i="21"/>
  <c r="M994" i="21"/>
  <c r="L994" i="21"/>
  <c r="H995" i="21"/>
  <c r="I994" i="21"/>
  <c r="P993" i="21"/>
  <c r="Q993" i="21"/>
  <c r="O993" i="21"/>
  <c r="H996" i="21"/>
  <c r="I995" i="21"/>
  <c r="J995" i="21"/>
  <c r="K995" i="21"/>
  <c r="L995" i="21"/>
  <c r="M995" i="21"/>
  <c r="O994" i="21"/>
  <c r="P994" i="21"/>
  <c r="Q994" i="21"/>
  <c r="L996" i="21"/>
  <c r="M996" i="21"/>
  <c r="J996" i="21"/>
  <c r="I996" i="21"/>
  <c r="H997" i="21"/>
  <c r="K996" i="21"/>
  <c r="P995" i="21"/>
  <c r="O995" i="21"/>
  <c r="Q995" i="21"/>
  <c r="O996" i="21"/>
  <c r="P996" i="21"/>
  <c r="Q996" i="21"/>
  <c r="I997" i="21"/>
  <c r="M997" i="21"/>
  <c r="K997" i="21"/>
  <c r="J997" i="21"/>
  <c r="L997" i="21"/>
  <c r="H998" i="21"/>
  <c r="Q997" i="21"/>
  <c r="O997" i="21"/>
  <c r="P997" i="21"/>
  <c r="H999" i="21"/>
  <c r="J998" i="21"/>
  <c r="I998" i="21"/>
  <c r="L998" i="21"/>
  <c r="M998" i="21"/>
  <c r="K998" i="21"/>
  <c r="K999" i="21"/>
  <c r="J999" i="21"/>
  <c r="L999" i="21"/>
  <c r="H1000" i="21"/>
  <c r="I999" i="21"/>
  <c r="M999" i="21"/>
  <c r="P998" i="21"/>
  <c r="Q998" i="21"/>
  <c r="O998" i="21"/>
  <c r="I1000" i="21"/>
  <c r="L1000" i="21"/>
  <c r="K1000" i="21"/>
  <c r="J1000" i="21"/>
  <c r="H1001" i="21"/>
  <c r="M1000" i="21"/>
  <c r="Q999" i="21"/>
  <c r="O999" i="21"/>
  <c r="P999" i="21"/>
  <c r="P1000" i="21"/>
  <c r="Q1000" i="21"/>
  <c r="O1000" i="21"/>
  <c r="I1001" i="21"/>
  <c r="J1001" i="21"/>
  <c r="L1001" i="21"/>
  <c r="K1001" i="21"/>
  <c r="M1001" i="21"/>
  <c r="H1002" i="21"/>
  <c r="Q1001" i="21"/>
  <c r="O1001" i="21"/>
  <c r="P1001" i="21"/>
  <c r="L1002" i="21"/>
  <c r="J1002" i="21"/>
  <c r="I1002" i="21"/>
  <c r="M1002" i="21"/>
  <c r="H1003" i="21"/>
  <c r="K1002" i="21"/>
  <c r="Q1002" i="21"/>
  <c r="P1002" i="21"/>
  <c r="O1002" i="21"/>
  <c r="M1003" i="21"/>
  <c r="J1003" i="21"/>
  <c r="H1004" i="21"/>
  <c r="L1003" i="21"/>
  <c r="K1003" i="21"/>
  <c r="I1003" i="21"/>
  <c r="J1004" i="21"/>
  <c r="L1004" i="21"/>
  <c r="I1004" i="21"/>
  <c r="H1005" i="21"/>
  <c r="M1004" i="21"/>
  <c r="K1004" i="21"/>
  <c r="P1003" i="21"/>
  <c r="O1003" i="21"/>
  <c r="Q1003" i="21"/>
  <c r="O1004" i="21"/>
  <c r="P1004" i="21"/>
  <c r="Q1004" i="21"/>
  <c r="J1005" i="21"/>
  <c r="L1005" i="21"/>
  <c r="H1006" i="21"/>
  <c r="K1005" i="21"/>
  <c r="M1005" i="21"/>
  <c r="I1005" i="21"/>
  <c r="I1006" i="21"/>
  <c r="H1007" i="21"/>
  <c r="J1006" i="21"/>
  <c r="K1006" i="21"/>
  <c r="M1006" i="21"/>
  <c r="L1006" i="21"/>
  <c r="O1005" i="21"/>
  <c r="Q1005" i="21"/>
  <c r="P1005" i="21"/>
  <c r="Q1006" i="21"/>
  <c r="O1006" i="21"/>
  <c r="P1006" i="21"/>
  <c r="I1007" i="21"/>
  <c r="H1008" i="21"/>
  <c r="K1007" i="21"/>
  <c r="M1007" i="21"/>
  <c r="J1007" i="21"/>
  <c r="L1007" i="21"/>
  <c r="Q1007" i="21"/>
  <c r="O1007" i="21"/>
  <c r="P1007" i="21"/>
  <c r="I1008" i="21"/>
  <c r="H1009" i="21"/>
  <c r="L1008" i="21"/>
  <c r="J1008" i="21"/>
  <c r="M1008" i="21"/>
  <c r="K1008" i="21"/>
  <c r="Q1008" i="21"/>
  <c r="O1008" i="21"/>
  <c r="P1008" i="21"/>
  <c r="J1009" i="21"/>
  <c r="H1010" i="21"/>
  <c r="K1009" i="21"/>
  <c r="I1009" i="21"/>
  <c r="M1009" i="21"/>
  <c r="L1009" i="21"/>
  <c r="M1010" i="21"/>
  <c r="I1010" i="21"/>
  <c r="H1011" i="21"/>
  <c r="K1010" i="21"/>
  <c r="L1010" i="21"/>
  <c r="J1010" i="21"/>
  <c r="Q1009" i="21"/>
  <c r="P1009" i="21"/>
  <c r="O1009" i="21"/>
  <c r="P1010" i="21"/>
  <c r="Q1010" i="21"/>
  <c r="O1010" i="21"/>
  <c r="J1011" i="21"/>
  <c r="L1011" i="21"/>
  <c r="M1011" i="21"/>
  <c r="I1011" i="21"/>
  <c r="H1012" i="21"/>
  <c r="K1011" i="21"/>
  <c r="Q1011" i="21"/>
  <c r="O1011" i="21"/>
  <c r="P1011" i="21"/>
  <c r="K1012" i="21"/>
  <c r="L1012" i="21"/>
  <c r="M1012" i="21"/>
  <c r="H1013" i="21"/>
  <c r="J1012" i="21"/>
  <c r="I1012" i="21"/>
  <c r="M1013" i="21"/>
  <c r="L1013" i="21"/>
  <c r="K1013" i="21"/>
  <c r="H1014" i="21"/>
  <c r="I1013" i="21"/>
  <c r="J1013" i="21"/>
  <c r="Q1012" i="21"/>
  <c r="O1012" i="21"/>
  <c r="P1012" i="21"/>
  <c r="L1014" i="21"/>
  <c r="I1014" i="21"/>
  <c r="K1014" i="21"/>
  <c r="J1014" i="21"/>
  <c r="H1015" i="21"/>
  <c r="M1014" i="21"/>
  <c r="O1013" i="21"/>
  <c r="Q1013" i="21"/>
  <c r="P1013" i="21"/>
  <c r="Q1014" i="21"/>
  <c r="P1014" i="21"/>
  <c r="O1014" i="21"/>
  <c r="I1015" i="21"/>
  <c r="M1015" i="21"/>
  <c r="L1015" i="21"/>
  <c r="H1016" i="21"/>
  <c r="J1015" i="21"/>
  <c r="K1015" i="21"/>
  <c r="P1015" i="21"/>
  <c r="O1015" i="21"/>
  <c r="Q1015" i="21"/>
  <c r="M1016" i="21"/>
  <c r="I1016" i="21"/>
  <c r="K1016" i="21"/>
  <c r="J1016" i="21"/>
  <c r="H1017" i="21"/>
  <c r="L1016" i="21"/>
  <c r="P1016" i="21"/>
  <c r="Q1016" i="21"/>
  <c r="O1016" i="21"/>
  <c r="K1017" i="21"/>
  <c r="I1017" i="21"/>
  <c r="L1017" i="21"/>
  <c r="J1017" i="21"/>
  <c r="H1018" i="21"/>
  <c r="M1017" i="21"/>
  <c r="P1017" i="21"/>
  <c r="Q1017" i="21"/>
  <c r="O1017" i="21"/>
  <c r="M1018" i="21"/>
  <c r="I1018" i="21"/>
  <c r="H1019" i="21"/>
  <c r="K1018" i="21"/>
  <c r="L1018" i="21"/>
  <c r="J1018" i="21"/>
  <c r="O1018" i="21"/>
  <c r="P1018" i="21"/>
  <c r="Q1018" i="21"/>
  <c r="J1019" i="21"/>
  <c r="M1019" i="21"/>
  <c r="I1019" i="21"/>
  <c r="H1020" i="21"/>
  <c r="L1019" i="21"/>
  <c r="K1019" i="21"/>
  <c r="O1019" i="21"/>
  <c r="Q1019" i="21"/>
  <c r="P1019" i="21"/>
  <c r="K1020" i="21"/>
  <c r="H1021" i="21"/>
  <c r="M1020" i="21"/>
  <c r="L1020" i="21"/>
  <c r="J1020" i="21"/>
  <c r="I1020" i="21"/>
  <c r="I1021" i="21"/>
  <c r="M1021" i="21"/>
  <c r="K1021" i="21"/>
  <c r="J1021" i="21"/>
  <c r="L1021" i="21"/>
  <c r="H1022" i="21"/>
  <c r="O1020" i="21"/>
  <c r="Q1020" i="21"/>
  <c r="P1020" i="21"/>
  <c r="O1021" i="21"/>
  <c r="Q1021" i="21"/>
  <c r="P1021" i="21"/>
  <c r="I1022" i="21"/>
  <c r="L1022" i="21"/>
  <c r="J1022" i="21"/>
  <c r="K1022" i="21"/>
  <c r="M1022" i="21"/>
  <c r="H1023" i="21"/>
  <c r="O1022" i="21"/>
  <c r="P1022" i="21"/>
  <c r="Q1022" i="21"/>
  <c r="M1023" i="21"/>
  <c r="H1024" i="21"/>
  <c r="I1023" i="21"/>
  <c r="K1023" i="21"/>
  <c r="L1023" i="21"/>
  <c r="J1023" i="21"/>
  <c r="I1024" i="21"/>
  <c r="J1024" i="21"/>
  <c r="K1024" i="21"/>
  <c r="H1025" i="21"/>
  <c r="M1024" i="21"/>
  <c r="L1024" i="21"/>
  <c r="O1023" i="21"/>
  <c r="P1023" i="21"/>
  <c r="Q1023" i="21"/>
  <c r="P1024" i="21"/>
  <c r="O1024" i="21"/>
  <c r="Q1024" i="21"/>
  <c r="I1025" i="21"/>
  <c r="K1025" i="21"/>
  <c r="J1025" i="21"/>
  <c r="H1026" i="21"/>
  <c r="L1025" i="21"/>
  <c r="M1025" i="21"/>
  <c r="Q1025" i="21"/>
  <c r="P1025" i="21"/>
  <c r="O1025" i="21"/>
  <c r="I1026" i="21"/>
  <c r="M1026" i="21"/>
  <c r="L1026" i="21"/>
  <c r="J1026" i="21"/>
  <c r="H1027" i="21"/>
  <c r="K1026" i="21"/>
  <c r="O1026" i="21"/>
  <c r="P1026" i="21"/>
  <c r="Q1026" i="21"/>
  <c r="I1027" i="21"/>
  <c r="K1027" i="21"/>
  <c r="M1027" i="21"/>
  <c r="J1027" i="21"/>
  <c r="H1028" i="21"/>
  <c r="L1027" i="21"/>
  <c r="O1027" i="21"/>
  <c r="P1027" i="21"/>
  <c r="Q1027" i="21"/>
  <c r="M1028" i="21"/>
  <c r="I1028" i="21"/>
  <c r="H1029" i="21"/>
  <c r="J1028" i="21"/>
  <c r="K1028" i="21"/>
  <c r="L1028" i="21"/>
  <c r="O1028" i="21"/>
  <c r="P1028" i="21"/>
  <c r="Q1028" i="21"/>
  <c r="H1030" i="21"/>
  <c r="M1029" i="21"/>
  <c r="J1029" i="21"/>
  <c r="L1029" i="21"/>
  <c r="I1029" i="21"/>
  <c r="K1029" i="21"/>
  <c r="J1030" i="21"/>
  <c r="M1030" i="21"/>
  <c r="I1030" i="21"/>
  <c r="L1030" i="21"/>
  <c r="H1031" i="21"/>
  <c r="K1030" i="21"/>
  <c r="Q1029" i="21"/>
  <c r="P1029" i="21"/>
  <c r="O1029" i="21"/>
  <c r="O1030" i="21"/>
  <c r="P1030" i="21"/>
  <c r="Q1030" i="21"/>
  <c r="I1031" i="21"/>
  <c r="L1031" i="21"/>
  <c r="H1032" i="21"/>
  <c r="J1031" i="21"/>
  <c r="K1031" i="21"/>
  <c r="M1031" i="21"/>
  <c r="O1031" i="21"/>
  <c r="P1031" i="21"/>
  <c r="Q1031" i="21"/>
  <c r="M1032" i="21"/>
  <c r="L1032" i="21"/>
  <c r="K1032" i="21"/>
  <c r="J1032" i="21"/>
  <c r="H1033" i="21"/>
  <c r="I1032" i="21"/>
  <c r="J1033" i="21"/>
  <c r="I1033" i="21"/>
  <c r="M1033" i="21"/>
  <c r="H1034" i="21"/>
  <c r="K1033" i="21"/>
  <c r="L1033" i="21"/>
  <c r="Q1032" i="21"/>
  <c r="O1032" i="21"/>
  <c r="P1032" i="21"/>
  <c r="Q1033" i="21"/>
  <c r="P1033" i="21"/>
  <c r="O1033" i="21"/>
  <c r="I1034" i="21"/>
  <c r="M1034" i="21"/>
  <c r="K1034" i="21"/>
  <c r="L1034" i="21"/>
  <c r="H1035" i="21"/>
  <c r="J1034" i="21"/>
  <c r="O1034" i="21"/>
  <c r="Q1034" i="21"/>
  <c r="P1034" i="21"/>
  <c r="J1035" i="21"/>
  <c r="L1035" i="21"/>
  <c r="I1035" i="21"/>
  <c r="K1035" i="21"/>
  <c r="M1035" i="21"/>
  <c r="H1036" i="21"/>
  <c r="Q1035" i="21"/>
  <c r="P1035" i="21"/>
  <c r="O1035" i="21"/>
  <c r="J1036" i="21"/>
  <c r="K1036" i="21"/>
  <c r="H1037" i="21"/>
  <c r="M1036" i="21"/>
  <c r="L1036" i="21"/>
  <c r="I1036" i="21"/>
  <c r="M1037" i="21"/>
  <c r="K1037" i="21"/>
  <c r="H1038" i="21"/>
  <c r="L1037" i="21"/>
  <c r="I1037" i="21"/>
  <c r="J1037" i="21"/>
  <c r="P1036" i="21"/>
  <c r="Q1036" i="21"/>
  <c r="O1036" i="21"/>
  <c r="J1038" i="21"/>
  <c r="L1038" i="21"/>
  <c r="M1038" i="21"/>
  <c r="K1038" i="21"/>
  <c r="H1039" i="21"/>
  <c r="I1038" i="21"/>
  <c r="P1037" i="21"/>
  <c r="Q1037" i="21"/>
  <c r="O1037" i="21"/>
  <c r="K1039" i="21"/>
  <c r="H1040" i="21"/>
  <c r="M1039" i="21"/>
  <c r="L1039" i="21"/>
  <c r="I1039" i="21"/>
  <c r="J1039" i="21"/>
  <c r="P1038" i="21"/>
  <c r="O1038" i="21"/>
  <c r="Q1038" i="21"/>
  <c r="I1040" i="21"/>
  <c r="H1041" i="21"/>
  <c r="L1040" i="21"/>
  <c r="M1040" i="21"/>
  <c r="K1040" i="21"/>
  <c r="J1040" i="21"/>
  <c r="Q1039" i="21"/>
  <c r="O1039" i="21"/>
  <c r="P1039" i="21"/>
  <c r="P1040" i="21"/>
  <c r="O1040" i="21"/>
  <c r="Q1040" i="21"/>
  <c r="L1041" i="21"/>
  <c r="M1041" i="21"/>
  <c r="K1041" i="21"/>
  <c r="J1041" i="21"/>
  <c r="H1042" i="21"/>
  <c r="I1041" i="21"/>
  <c r="J1042" i="21"/>
  <c r="H1043" i="21"/>
  <c r="M1042" i="21"/>
  <c r="L1042" i="21"/>
  <c r="K1042" i="21"/>
  <c r="I1042" i="21"/>
  <c r="P1041" i="21"/>
  <c r="O1041" i="21"/>
  <c r="Q1041" i="21"/>
  <c r="M1043" i="21"/>
  <c r="I1043" i="21"/>
  <c r="H1044" i="21"/>
  <c r="K1043" i="21"/>
  <c r="L1043" i="21"/>
  <c r="J1043" i="21"/>
  <c r="O1042" i="21"/>
  <c r="Q1042" i="21"/>
  <c r="P1042" i="21"/>
  <c r="O1043" i="21"/>
  <c r="P1043" i="21"/>
  <c r="Q1043" i="21"/>
  <c r="J1044" i="21"/>
  <c r="L1044" i="21"/>
  <c r="H1045" i="21"/>
  <c r="I1044" i="21"/>
  <c r="K1044" i="21"/>
  <c r="M1044" i="21"/>
  <c r="J1045" i="21"/>
  <c r="L1045" i="21"/>
  <c r="K1045" i="21"/>
  <c r="I1045" i="21"/>
  <c r="M1045" i="21"/>
  <c r="H1046" i="21"/>
  <c r="O1044" i="21"/>
  <c r="P1044" i="21"/>
  <c r="Q1044" i="21"/>
  <c r="P1045" i="21"/>
  <c r="Q1045" i="21"/>
  <c r="O1045" i="21"/>
  <c r="K1046" i="21"/>
  <c r="H1047" i="21"/>
  <c r="M1046" i="21"/>
  <c r="I1046" i="21"/>
  <c r="L1046" i="21"/>
  <c r="J1046" i="21"/>
  <c r="J1047" i="21"/>
  <c r="K1047" i="21"/>
  <c r="M1047" i="21"/>
  <c r="H1048" i="21"/>
  <c r="I1047" i="21"/>
  <c r="L1047" i="21"/>
  <c r="Q1046" i="21"/>
  <c r="P1046" i="21"/>
  <c r="O1046" i="21"/>
  <c r="H1049" i="21"/>
  <c r="J1048" i="21"/>
  <c r="K1048" i="21"/>
  <c r="L1048" i="21"/>
  <c r="I1048" i="21"/>
  <c r="M1048" i="21"/>
  <c r="Q1047" i="21"/>
  <c r="O1047" i="21"/>
  <c r="P1047" i="21"/>
  <c r="M1049" i="21"/>
  <c r="K1049" i="21"/>
  <c r="I1049" i="21"/>
  <c r="J1049" i="21"/>
  <c r="L1049" i="21"/>
  <c r="H1050" i="21"/>
  <c r="Q1048" i="21"/>
  <c r="P1048" i="21"/>
  <c r="O1048" i="21"/>
  <c r="Q1049" i="21"/>
  <c r="O1049" i="21"/>
  <c r="P1049" i="21"/>
  <c r="K1050" i="21"/>
  <c r="J1050" i="21"/>
  <c r="I1050" i="21"/>
  <c r="H1051" i="21"/>
  <c r="M1050" i="21"/>
  <c r="L1050" i="21"/>
  <c r="Q1050" i="21"/>
  <c r="O1050" i="21"/>
  <c r="P1050" i="21"/>
  <c r="I1051" i="21"/>
  <c r="J1051" i="21"/>
  <c r="M1051" i="21"/>
  <c r="H1052" i="21"/>
  <c r="L1051" i="21"/>
  <c r="K1051" i="21"/>
  <c r="O1051" i="21"/>
  <c r="Q1051" i="21"/>
  <c r="P1051" i="21"/>
  <c r="L1052" i="21"/>
  <c r="I1052" i="21"/>
  <c r="K1052" i="21"/>
  <c r="J1052" i="21"/>
  <c r="H1053" i="21"/>
  <c r="M1052" i="21"/>
  <c r="O1052" i="21"/>
  <c r="P1052" i="21"/>
  <c r="Q1052" i="21"/>
  <c r="K1053" i="21"/>
  <c r="H1054" i="21"/>
  <c r="I1053" i="21"/>
  <c r="L1053" i="21"/>
  <c r="J1053" i="21"/>
  <c r="M1053" i="21"/>
  <c r="J1054" i="21"/>
  <c r="M1054" i="21"/>
  <c r="L1054" i="21"/>
  <c r="I1054" i="21"/>
  <c r="K1054" i="21"/>
  <c r="H1055" i="21"/>
  <c r="O1053" i="21"/>
  <c r="P1053" i="21"/>
  <c r="Q1053" i="21"/>
  <c r="O1054" i="21"/>
  <c r="P1054" i="21"/>
  <c r="Q1054" i="21"/>
  <c r="I1055" i="21"/>
  <c r="H1056" i="21"/>
  <c r="L1055" i="21"/>
  <c r="K1055" i="21"/>
  <c r="M1055" i="21"/>
  <c r="J1055" i="21"/>
  <c r="P1055" i="21"/>
  <c r="O1055" i="21"/>
  <c r="Q1055" i="21"/>
  <c r="K1056" i="21"/>
  <c r="J1056" i="21"/>
  <c r="H1057" i="21"/>
  <c r="I1056" i="21"/>
  <c r="M1056" i="21"/>
  <c r="L1056" i="21"/>
  <c r="H1058" i="21"/>
  <c r="K1057" i="21"/>
  <c r="L1057" i="21"/>
  <c r="M1057" i="21"/>
  <c r="J1057" i="21"/>
  <c r="I1057" i="21"/>
  <c r="Q1056" i="21"/>
  <c r="P1056" i="21"/>
  <c r="O1056" i="21"/>
  <c r="K1058" i="21"/>
  <c r="J1058" i="21"/>
  <c r="H1059" i="21"/>
  <c r="M1058" i="21"/>
  <c r="I1058" i="21"/>
  <c r="L1058" i="21"/>
  <c r="Q1057" i="21"/>
  <c r="O1057" i="21"/>
  <c r="P1057" i="21"/>
  <c r="M1059" i="21"/>
  <c r="J1059" i="21"/>
  <c r="K1059" i="21"/>
  <c r="H1060" i="21"/>
  <c r="L1059" i="21"/>
  <c r="I1059" i="21"/>
  <c r="P1058" i="21"/>
  <c r="Q1058" i="21"/>
  <c r="O1058" i="21"/>
  <c r="J1060" i="21"/>
  <c r="L1060" i="21"/>
  <c r="K1060" i="21"/>
  <c r="I1060" i="21"/>
  <c r="M1060" i="21"/>
  <c r="H1061" i="21"/>
  <c r="O1059" i="21"/>
  <c r="P1059" i="21"/>
  <c r="Q1059" i="21"/>
  <c r="Q1060" i="21"/>
  <c r="P1060" i="21"/>
  <c r="O1060" i="21"/>
  <c r="H1062" i="21"/>
  <c r="I1061" i="21"/>
  <c r="L1061" i="21"/>
  <c r="J1061" i="21"/>
  <c r="M1061" i="21"/>
  <c r="K1061" i="21"/>
  <c r="I1062" i="21"/>
  <c r="J1062" i="21"/>
  <c r="L1062" i="21"/>
  <c r="H1063" i="21"/>
  <c r="K1062" i="21"/>
  <c r="M1062" i="21"/>
  <c r="O1061" i="21"/>
  <c r="P1061" i="21"/>
  <c r="Q1061" i="21"/>
  <c r="P1062" i="21"/>
  <c r="O1062" i="21"/>
  <c r="Q1062" i="21"/>
  <c r="L1063" i="21"/>
  <c r="M1063" i="21"/>
  <c r="K1063" i="21"/>
  <c r="I1063" i="21"/>
  <c r="H1064" i="21"/>
  <c r="J1063" i="21"/>
  <c r="P1063" i="21"/>
  <c r="Q1063" i="21"/>
  <c r="O1063" i="21"/>
  <c r="H1065" i="21"/>
  <c r="J1064" i="21"/>
  <c r="I1064" i="21"/>
  <c r="M1064" i="21"/>
  <c r="K1064" i="21"/>
  <c r="L1064" i="21"/>
  <c r="J1065" i="21"/>
  <c r="K1065" i="21"/>
  <c r="L1065" i="21"/>
  <c r="M1065" i="21"/>
  <c r="I1065" i="21"/>
  <c r="H1066" i="21"/>
  <c r="P1064" i="21"/>
  <c r="O1064" i="21"/>
  <c r="Q1064" i="21"/>
  <c r="O1065" i="21"/>
  <c r="P1065" i="21"/>
  <c r="Q1065" i="21"/>
  <c r="H1067" i="21"/>
  <c r="L1066" i="21"/>
  <c r="K1066" i="21"/>
  <c r="J1066" i="21"/>
  <c r="I1066" i="21"/>
  <c r="M1066" i="21"/>
  <c r="H1068" i="21"/>
  <c r="M1067" i="21"/>
  <c r="I1067" i="21"/>
  <c r="L1067" i="21"/>
  <c r="J1067" i="21"/>
  <c r="K1067" i="21"/>
  <c r="Q1066" i="21"/>
  <c r="O1066" i="21"/>
  <c r="P1066" i="21"/>
  <c r="L1068" i="21"/>
  <c r="I1068" i="21"/>
  <c r="M1068" i="21"/>
  <c r="K1068" i="21"/>
  <c r="H1069" i="21"/>
  <c r="J1068" i="21"/>
  <c r="P1067" i="21"/>
  <c r="O1067" i="21"/>
  <c r="Q1067" i="21"/>
  <c r="P1068" i="21"/>
  <c r="Q1068" i="21"/>
  <c r="O1068" i="21"/>
  <c r="I1069" i="21"/>
  <c r="K1069" i="21"/>
  <c r="J1069" i="21"/>
  <c r="H1070" i="21"/>
  <c r="M1069" i="21"/>
  <c r="L1069" i="21"/>
  <c r="P1069" i="21"/>
  <c r="O1069" i="21"/>
  <c r="Q1069" i="21"/>
  <c r="J1070" i="21"/>
  <c r="H1071" i="21"/>
  <c r="I1070" i="21"/>
  <c r="M1070" i="21"/>
  <c r="K1070" i="21"/>
  <c r="L1070" i="21"/>
  <c r="J1071" i="21"/>
  <c r="M1071" i="21"/>
  <c r="H1072" i="21"/>
  <c r="K1071" i="21"/>
  <c r="I1071" i="21"/>
  <c r="L1071" i="21"/>
  <c r="Q1070" i="21"/>
  <c r="O1070" i="21"/>
  <c r="P1070" i="21"/>
  <c r="H1073" i="21"/>
  <c r="L1072" i="21"/>
  <c r="K1072" i="21"/>
  <c r="J1072" i="21"/>
  <c r="I1072" i="21"/>
  <c r="M1072" i="21"/>
  <c r="O1071" i="21"/>
  <c r="P1071" i="21"/>
  <c r="Q1071" i="21"/>
  <c r="I1073" i="21"/>
  <c r="M1073" i="21"/>
  <c r="J1073" i="21"/>
  <c r="K1073" i="21"/>
  <c r="L1073" i="21"/>
  <c r="H1074" i="21"/>
  <c r="O1072" i="21"/>
  <c r="P1072" i="21"/>
  <c r="Q1072" i="21"/>
  <c r="O1073" i="21"/>
  <c r="P1073" i="21"/>
  <c r="Q1073" i="21"/>
  <c r="I1074" i="21"/>
  <c r="K1074" i="21"/>
  <c r="J1074" i="21"/>
  <c r="L1074" i="21"/>
  <c r="M1074" i="21"/>
  <c r="H1075" i="21"/>
  <c r="P1074" i="21"/>
  <c r="Q1074" i="21"/>
  <c r="O1074" i="21"/>
  <c r="J1075" i="21"/>
  <c r="M1075" i="21"/>
  <c r="H1076" i="21"/>
  <c r="K1075" i="21"/>
  <c r="L1075" i="21"/>
  <c r="I1075" i="21"/>
  <c r="K1076" i="21"/>
  <c r="J1076" i="21"/>
  <c r="H1077" i="21"/>
  <c r="I1076" i="21"/>
  <c r="L1076" i="21"/>
  <c r="M1076" i="21"/>
  <c r="O1075" i="21"/>
  <c r="P1075" i="21"/>
  <c r="Q1075" i="21"/>
  <c r="J1077" i="21"/>
  <c r="K1077" i="21"/>
  <c r="I1077" i="21"/>
  <c r="H1078" i="21"/>
  <c r="M1077" i="21"/>
  <c r="L1077" i="21"/>
  <c r="O1076" i="21"/>
  <c r="P1076" i="21"/>
  <c r="Q1076" i="21"/>
  <c r="P1077" i="21"/>
  <c r="O1077" i="21"/>
  <c r="Q1077" i="21"/>
  <c r="L1078" i="21"/>
  <c r="M1078" i="21"/>
  <c r="I1078" i="21"/>
  <c r="J1078" i="21"/>
  <c r="K1078" i="21"/>
  <c r="H1079" i="21"/>
  <c r="O1078" i="21"/>
  <c r="Q1078" i="21"/>
  <c r="P1078" i="21"/>
  <c r="L1079" i="21"/>
  <c r="H1080" i="21"/>
  <c r="K1079" i="21"/>
  <c r="I1079" i="21"/>
  <c r="J1079" i="21"/>
  <c r="M1079" i="21"/>
  <c r="J1080" i="21"/>
  <c r="L1080" i="21"/>
  <c r="H1081" i="21"/>
  <c r="I1080" i="21"/>
  <c r="M1080" i="21"/>
  <c r="K1080" i="21"/>
  <c r="O1079" i="21"/>
  <c r="Q1079" i="21"/>
  <c r="P1079" i="21"/>
  <c r="K1081" i="21"/>
  <c r="J1081" i="21"/>
  <c r="H1082" i="21"/>
  <c r="M1081" i="21"/>
  <c r="L1081" i="21"/>
  <c r="I1081" i="21"/>
  <c r="O1080" i="21"/>
  <c r="Q1080" i="21"/>
  <c r="P1080" i="21"/>
  <c r="K1082" i="21"/>
  <c r="J1082" i="21"/>
  <c r="I1082" i="21"/>
  <c r="M1082" i="21"/>
  <c r="L1082" i="21"/>
  <c r="H1083" i="21"/>
  <c r="Q1081" i="21"/>
  <c r="O1081" i="21"/>
  <c r="P1081" i="21"/>
  <c r="O1082" i="21"/>
  <c r="Q1082" i="21"/>
  <c r="P1082" i="21"/>
  <c r="H1084" i="21"/>
  <c r="K1083" i="21"/>
  <c r="J1083" i="21"/>
  <c r="M1083" i="21"/>
  <c r="L1083" i="21"/>
  <c r="I1083" i="21"/>
  <c r="L1084" i="21"/>
  <c r="M1084" i="21"/>
  <c r="J1084" i="21"/>
  <c r="K1084" i="21"/>
  <c r="H1085" i="21"/>
  <c r="I1084" i="21"/>
  <c r="P1083" i="21"/>
  <c r="O1083" i="21"/>
  <c r="Q1083" i="21"/>
  <c r="I1085" i="21"/>
  <c r="H1086" i="21"/>
  <c r="J1085" i="21"/>
  <c r="M1085" i="21"/>
  <c r="K1085" i="21"/>
  <c r="L1085" i="21"/>
  <c r="O1084" i="21"/>
  <c r="Q1084" i="21"/>
  <c r="P1084" i="21"/>
  <c r="P1085" i="21"/>
  <c r="Q1085" i="21"/>
  <c r="O1085" i="21"/>
  <c r="I1086" i="21"/>
  <c r="L1086" i="21"/>
  <c r="H1087" i="21"/>
  <c r="K1086" i="21"/>
  <c r="J1086" i="21"/>
  <c r="M1086" i="21"/>
  <c r="O1086" i="21"/>
  <c r="P1086" i="21"/>
  <c r="Q1086" i="21"/>
  <c r="I1087" i="21"/>
  <c r="M1087" i="21"/>
  <c r="K1087" i="21"/>
  <c r="J1087" i="21"/>
  <c r="L1087" i="21"/>
  <c r="H1088" i="21"/>
  <c r="O1087" i="21"/>
  <c r="Q1087" i="21"/>
  <c r="P1087" i="21"/>
  <c r="M1088" i="21"/>
  <c r="L1088" i="21"/>
  <c r="H1089" i="21"/>
  <c r="I1088" i="21"/>
  <c r="J1088" i="21"/>
  <c r="K1088" i="21"/>
  <c r="K1089" i="21"/>
  <c r="L1089" i="21"/>
  <c r="I1089" i="21"/>
  <c r="J1089" i="21"/>
  <c r="M1089" i="21"/>
  <c r="H1090" i="21"/>
  <c r="Q1088" i="21"/>
  <c r="P1088" i="21"/>
  <c r="O1088" i="21"/>
  <c r="P1089" i="21"/>
  <c r="Q1089" i="21"/>
  <c r="O1089" i="21"/>
  <c r="M1090" i="21"/>
  <c r="J1090" i="21"/>
  <c r="H1091" i="21"/>
  <c r="L1090" i="21"/>
  <c r="I1090" i="21"/>
  <c r="K1090" i="21"/>
  <c r="H1092" i="21"/>
  <c r="K1091" i="21"/>
  <c r="I1091" i="21"/>
  <c r="L1091" i="21"/>
  <c r="M1091" i="21"/>
  <c r="J1091" i="21"/>
  <c r="P1090" i="21"/>
  <c r="Q1090" i="21"/>
  <c r="O1090" i="21"/>
  <c r="M1092" i="21"/>
  <c r="J1092" i="21"/>
  <c r="H1093" i="21"/>
  <c r="K1092" i="21"/>
  <c r="L1092" i="21"/>
  <c r="I1092" i="21"/>
  <c r="O1091" i="21"/>
  <c r="P1091" i="21"/>
  <c r="Q1091" i="21"/>
  <c r="H1094" i="21"/>
  <c r="I1093" i="21"/>
  <c r="L1093" i="21"/>
  <c r="K1093" i="21"/>
  <c r="M1093" i="21"/>
  <c r="J1093" i="21"/>
  <c r="Q1092" i="21"/>
  <c r="P1092" i="21"/>
  <c r="O1092" i="21"/>
  <c r="J1094" i="21"/>
  <c r="M1094" i="21"/>
  <c r="I1094" i="21"/>
  <c r="H1095" i="21"/>
  <c r="K1094" i="21"/>
  <c r="L1094" i="21"/>
  <c r="P1093" i="21"/>
  <c r="Q1093" i="21"/>
  <c r="O1093" i="21"/>
  <c r="O1094" i="21"/>
  <c r="P1094" i="21"/>
  <c r="Q1094" i="21"/>
  <c r="M1095" i="21"/>
  <c r="I1095" i="21"/>
  <c r="J1095" i="21"/>
  <c r="H1096" i="21"/>
  <c r="K1095" i="21"/>
  <c r="L1095" i="21"/>
  <c r="P1095" i="21"/>
  <c r="O1095" i="21"/>
  <c r="Q1095" i="21"/>
  <c r="L1096" i="21"/>
  <c r="M1096" i="21"/>
  <c r="I1096" i="21"/>
  <c r="K1096" i="21"/>
  <c r="H1097" i="21"/>
  <c r="J1096" i="21"/>
  <c r="Q1096" i="21"/>
  <c r="O1096" i="21"/>
  <c r="P1096" i="21"/>
  <c r="M1097" i="21"/>
  <c r="H1098" i="21"/>
  <c r="J1097" i="21"/>
  <c r="I1097" i="21"/>
  <c r="K1097" i="21"/>
  <c r="L1097" i="21"/>
  <c r="L1098" i="21"/>
  <c r="J1098" i="21"/>
  <c r="M1098" i="21"/>
  <c r="H1099" i="21"/>
  <c r="I1098" i="21"/>
  <c r="K1098" i="21"/>
  <c r="O1097" i="21"/>
  <c r="P1097" i="21"/>
  <c r="Q1097" i="21"/>
  <c r="L1099" i="21"/>
  <c r="I1099" i="21"/>
  <c r="J1099" i="21"/>
  <c r="H1100" i="21"/>
  <c r="M1099" i="21"/>
  <c r="K1099" i="21"/>
  <c r="O1098" i="21"/>
  <c r="P1098" i="21"/>
  <c r="Q1098" i="21"/>
  <c r="O1099" i="21"/>
  <c r="Q1099" i="21"/>
  <c r="P1099" i="21"/>
  <c r="M1100" i="21"/>
  <c r="L1100" i="21"/>
  <c r="I1100" i="21"/>
  <c r="J1100" i="21"/>
  <c r="K1100" i="21"/>
  <c r="H1101" i="21"/>
  <c r="P1100" i="21"/>
  <c r="O1100" i="21"/>
  <c r="Q1100" i="21"/>
  <c r="M1101" i="21"/>
  <c r="J1101" i="21"/>
  <c r="I1101" i="21"/>
  <c r="H1102" i="21"/>
  <c r="K1101" i="21"/>
  <c r="L1101" i="21"/>
  <c r="O1101" i="21"/>
  <c r="P1101" i="21"/>
  <c r="Q1101" i="21"/>
  <c r="I1102" i="21"/>
  <c r="J1102" i="21"/>
  <c r="L1102" i="21"/>
  <c r="M1102" i="21"/>
  <c r="K1102" i="21"/>
  <c r="H1103" i="21"/>
  <c r="Q1102" i="21"/>
  <c r="P1102" i="21"/>
  <c r="O1102" i="21"/>
  <c r="M1103" i="21"/>
  <c r="L1103" i="21"/>
  <c r="I1103" i="21"/>
  <c r="H1104" i="21"/>
  <c r="J1103" i="21"/>
  <c r="K1103" i="21"/>
  <c r="Q1103" i="21"/>
  <c r="P1103" i="21"/>
  <c r="O1103" i="21"/>
  <c r="H1105" i="21"/>
  <c r="J1104" i="21"/>
  <c r="L1104" i="21"/>
  <c r="K1104" i="21"/>
  <c r="I1104" i="21"/>
  <c r="M1104" i="21"/>
  <c r="I1105" i="21"/>
  <c r="H1106" i="21"/>
  <c r="M1105" i="21"/>
  <c r="J1105" i="21"/>
  <c r="K1105" i="21"/>
  <c r="L1105" i="21"/>
  <c r="O1104" i="21"/>
  <c r="P1104" i="21"/>
  <c r="Q1104" i="21"/>
  <c r="Q1105" i="21"/>
  <c r="O1105" i="21"/>
  <c r="P1105" i="21"/>
  <c r="I1106" i="21"/>
  <c r="J1106" i="21"/>
  <c r="M1106" i="21"/>
  <c r="K1106" i="21"/>
  <c r="L1106" i="21"/>
  <c r="H1107" i="21"/>
  <c r="P1106" i="21"/>
  <c r="O1106" i="21"/>
  <c r="Q1106" i="21"/>
  <c r="K1107" i="21"/>
  <c r="L1107" i="21"/>
  <c r="J1107" i="21"/>
  <c r="M1107" i="21"/>
  <c r="H1108" i="21"/>
  <c r="I1107" i="21"/>
  <c r="J1108" i="21"/>
  <c r="I1108" i="21"/>
  <c r="L1108" i="21"/>
  <c r="K1108" i="21"/>
  <c r="H1109" i="21"/>
  <c r="M1108" i="21"/>
  <c r="O1107" i="21"/>
  <c r="P1107" i="21"/>
  <c r="Q1107" i="21"/>
  <c r="Q1108" i="21"/>
  <c r="O1108" i="21"/>
  <c r="P1108" i="21"/>
  <c r="I1109" i="21"/>
  <c r="H1110" i="21"/>
  <c r="M1109" i="21"/>
  <c r="K1109" i="21"/>
  <c r="L1109" i="21"/>
  <c r="J1109" i="21"/>
  <c r="P1109" i="21"/>
  <c r="O1109" i="21"/>
  <c r="Q1109" i="21"/>
  <c r="L1110" i="21"/>
  <c r="I1110" i="21"/>
  <c r="J1110" i="21"/>
  <c r="M1110" i="21"/>
  <c r="H1111" i="21"/>
  <c r="K1110" i="21"/>
  <c r="Q1110" i="21"/>
  <c r="P1110" i="21"/>
  <c r="O1110" i="21"/>
  <c r="L1111" i="21"/>
  <c r="J1111" i="21"/>
  <c r="I1111" i="21"/>
  <c r="M1111" i="21"/>
  <c r="H1112" i="21"/>
  <c r="K1111" i="21"/>
  <c r="P1111" i="21"/>
  <c r="O1111" i="21"/>
  <c r="Q1111" i="21"/>
  <c r="H1113" i="21"/>
  <c r="I1112" i="21"/>
  <c r="K1112" i="21"/>
  <c r="J1112" i="21"/>
  <c r="M1112" i="21"/>
  <c r="L1112" i="21"/>
  <c r="M1113" i="21"/>
  <c r="K1113" i="21"/>
  <c r="J1113" i="21"/>
  <c r="I1113" i="21"/>
  <c r="L1113" i="21"/>
  <c r="H1114" i="21"/>
  <c r="Q1112" i="21"/>
  <c r="O1112" i="21"/>
  <c r="P1112" i="21"/>
  <c r="O1113" i="21"/>
  <c r="Q1113" i="21"/>
  <c r="P1113" i="21"/>
  <c r="I1114" i="21"/>
  <c r="K1114" i="21"/>
  <c r="J1114" i="21"/>
  <c r="H1115" i="21"/>
  <c r="M1114" i="21"/>
  <c r="L1114" i="21"/>
  <c r="P1114" i="21"/>
  <c r="O1114" i="21"/>
  <c r="Q1114" i="21"/>
  <c r="K1115" i="21"/>
  <c r="H1116" i="21"/>
  <c r="L1115" i="21"/>
  <c r="M1115" i="21"/>
  <c r="I1115" i="21"/>
  <c r="J1115" i="21"/>
  <c r="J1116" i="21"/>
  <c r="H1117" i="21"/>
  <c r="M1116" i="21"/>
  <c r="L1116" i="21"/>
  <c r="K1116" i="21"/>
  <c r="I1116" i="21"/>
  <c r="P1115" i="21"/>
  <c r="Q1115" i="21"/>
  <c r="O1115" i="21"/>
  <c r="H1118" i="21"/>
  <c r="J1117" i="21"/>
  <c r="I1117" i="21"/>
  <c r="L1117" i="21"/>
  <c r="M1117" i="21"/>
  <c r="K1117" i="21"/>
  <c r="P1116" i="21"/>
  <c r="O1116" i="21"/>
  <c r="Q1116" i="21"/>
  <c r="I1118" i="21"/>
  <c r="L1118" i="21"/>
  <c r="J1118" i="21"/>
  <c r="M1118" i="21"/>
  <c r="K1118" i="21"/>
  <c r="H1119" i="21"/>
  <c r="O1117" i="21"/>
  <c r="Q1117" i="21"/>
  <c r="P1117" i="21"/>
  <c r="P1118" i="21"/>
  <c r="Q1118" i="21"/>
  <c r="O1118" i="21"/>
  <c r="M1119" i="21"/>
  <c r="L1119" i="21"/>
  <c r="H1120" i="21"/>
  <c r="K1119" i="21"/>
  <c r="J1119" i="21"/>
  <c r="I1119" i="21"/>
  <c r="H1121" i="21"/>
  <c r="J1120" i="21"/>
  <c r="M1120" i="21"/>
  <c r="K1120" i="21"/>
  <c r="L1120" i="21"/>
  <c r="I1120" i="21"/>
  <c r="P1119" i="21"/>
  <c r="Q1119" i="21"/>
  <c r="O1119" i="21"/>
  <c r="L1121" i="21"/>
  <c r="K1121" i="21"/>
  <c r="I1121" i="21"/>
  <c r="H1122" i="21"/>
  <c r="J1121" i="21"/>
  <c r="M1121" i="21"/>
  <c r="O1120" i="21"/>
  <c r="Q1120" i="21"/>
  <c r="P1120" i="21"/>
  <c r="Q1121" i="21"/>
  <c r="P1121" i="21"/>
  <c r="O1121" i="21"/>
  <c r="H1123" i="21"/>
  <c r="J1122" i="21"/>
  <c r="M1122" i="21"/>
  <c r="I1122" i="21"/>
  <c r="K1122" i="21"/>
  <c r="L1122" i="21"/>
  <c r="H1124" i="21"/>
  <c r="K1123" i="21"/>
  <c r="J1123" i="21"/>
  <c r="L1123" i="21"/>
  <c r="M1123" i="21"/>
  <c r="I1123" i="21"/>
  <c r="P1122" i="21"/>
  <c r="Q1122" i="21"/>
  <c r="O1122" i="21"/>
  <c r="I1124" i="21"/>
  <c r="H1125" i="21"/>
  <c r="M1124" i="21"/>
  <c r="J1124" i="21"/>
  <c r="L1124" i="21"/>
  <c r="K1124" i="21"/>
  <c r="P1123" i="21"/>
  <c r="O1123" i="21"/>
  <c r="Q1123" i="21"/>
  <c r="O1124" i="21"/>
  <c r="Q1124" i="21"/>
  <c r="P1124" i="21"/>
  <c r="M1125" i="21"/>
  <c r="H1126" i="21"/>
  <c r="L1125" i="21"/>
  <c r="J1125" i="21"/>
  <c r="K1125" i="21"/>
  <c r="I1125" i="21"/>
  <c r="M1126" i="21"/>
  <c r="K1126" i="21"/>
  <c r="H1127" i="21"/>
  <c r="I1126" i="21"/>
  <c r="J1126" i="21"/>
  <c r="L1126" i="21"/>
  <c r="P1125" i="21"/>
  <c r="O1125" i="21"/>
  <c r="Q1125" i="21"/>
  <c r="I1127" i="21"/>
  <c r="H1128" i="21"/>
  <c r="K1127" i="21"/>
  <c r="M1127" i="21"/>
  <c r="J1127" i="21"/>
  <c r="L1127" i="21"/>
  <c r="Q1126" i="21"/>
  <c r="P1126" i="21"/>
  <c r="O1126" i="21"/>
  <c r="P1127" i="21"/>
  <c r="Q1127" i="21"/>
  <c r="O1127" i="21"/>
  <c r="J1128" i="21"/>
  <c r="L1128" i="21"/>
  <c r="M1128" i="21"/>
  <c r="H1129" i="21"/>
  <c r="I1128" i="21"/>
  <c r="K1128" i="21"/>
  <c r="H1130" i="21"/>
  <c r="J1129" i="21"/>
  <c r="K1129" i="21"/>
  <c r="M1129" i="21"/>
  <c r="L1129" i="21"/>
  <c r="I1129" i="21"/>
  <c r="Q1128" i="21"/>
  <c r="O1128" i="21"/>
  <c r="P1128" i="21"/>
  <c r="M1130" i="21"/>
  <c r="K1130" i="21"/>
  <c r="H1131" i="21"/>
  <c r="L1130" i="21"/>
  <c r="I1130" i="21"/>
  <c r="J1130" i="21"/>
  <c r="O1129" i="21"/>
  <c r="P1129" i="21"/>
  <c r="Q1129" i="21"/>
  <c r="H1132" i="21"/>
  <c r="M1131" i="21"/>
  <c r="J1131" i="21"/>
  <c r="K1131" i="21"/>
  <c r="L1131" i="21"/>
  <c r="I1131" i="21"/>
  <c r="O1130" i="21"/>
  <c r="Q1130" i="21"/>
  <c r="P1130" i="21"/>
  <c r="L1132" i="21"/>
  <c r="M1132" i="21"/>
  <c r="H1133" i="21"/>
  <c r="I1132" i="21"/>
  <c r="K1132" i="21"/>
  <c r="J1132" i="21"/>
  <c r="O1131" i="21"/>
  <c r="Q1131" i="21"/>
  <c r="P1131" i="21"/>
  <c r="J1133" i="21"/>
  <c r="K1133" i="21"/>
  <c r="L1133" i="21"/>
  <c r="I1133" i="21"/>
  <c r="M1133" i="21"/>
  <c r="H1134" i="21"/>
  <c r="O1132" i="21"/>
  <c r="P1132" i="21"/>
  <c r="Q1132" i="21"/>
  <c r="Q1133" i="21"/>
  <c r="O1133" i="21"/>
  <c r="P1133" i="21"/>
  <c r="I1134" i="21"/>
  <c r="K1134" i="21"/>
  <c r="M1134" i="21"/>
  <c r="J1134" i="21"/>
  <c r="H1135" i="21"/>
  <c r="L1134" i="21"/>
  <c r="O1134" i="21"/>
  <c r="P1134" i="21"/>
  <c r="Q1134" i="21"/>
  <c r="L1135" i="21"/>
  <c r="H1136" i="21"/>
  <c r="K1135" i="21"/>
  <c r="J1135" i="21"/>
  <c r="I1135" i="21"/>
  <c r="M1135" i="21"/>
  <c r="I1136" i="21"/>
  <c r="J1136" i="21"/>
  <c r="H1137" i="21"/>
  <c r="M1136" i="21"/>
  <c r="L1136" i="21"/>
  <c r="K1136" i="21"/>
  <c r="Q1135" i="21"/>
  <c r="P1135" i="21"/>
  <c r="O1135" i="21"/>
  <c r="Q1136" i="21"/>
  <c r="O1136" i="21"/>
  <c r="P1136" i="21"/>
  <c r="K1137" i="21"/>
  <c r="H1138" i="21"/>
  <c r="L1137" i="21"/>
  <c r="J1137" i="21"/>
  <c r="M1137" i="21"/>
  <c r="I1137" i="21"/>
  <c r="L1138" i="21"/>
  <c r="I1138" i="21"/>
  <c r="J1138" i="21"/>
  <c r="K1138" i="21"/>
  <c r="H1139" i="21"/>
  <c r="M1138" i="21"/>
  <c r="P1137" i="21"/>
  <c r="O1137" i="21"/>
  <c r="Q1137" i="21"/>
  <c r="P1138" i="21"/>
  <c r="O1138" i="21"/>
  <c r="Q1138" i="21"/>
  <c r="L1139" i="21"/>
  <c r="K1139" i="21"/>
  <c r="H1140" i="21"/>
  <c r="I1139" i="21"/>
  <c r="J1139" i="21"/>
  <c r="M1139" i="21"/>
  <c r="K1140" i="21"/>
  <c r="M1140" i="21"/>
  <c r="H1141" i="21"/>
  <c r="L1140" i="21"/>
  <c r="I1140" i="21"/>
  <c r="J1140" i="21"/>
  <c r="P1139" i="21"/>
  <c r="O1139" i="21"/>
  <c r="Q1139" i="21"/>
  <c r="H1142" i="21"/>
  <c r="K1141" i="21"/>
  <c r="J1141" i="21"/>
  <c r="L1141" i="21"/>
  <c r="M1141" i="21"/>
  <c r="I1141" i="21"/>
  <c r="Q1140" i="21"/>
  <c r="O1140" i="21"/>
  <c r="P1140" i="21"/>
  <c r="M1142" i="21"/>
  <c r="K1142" i="21"/>
  <c r="J1142" i="21"/>
  <c r="L1142" i="21"/>
  <c r="I1142" i="21"/>
  <c r="H1143" i="21"/>
  <c r="Q1141" i="21"/>
  <c r="P1141" i="21"/>
  <c r="O1141" i="21"/>
  <c r="O1142" i="21"/>
  <c r="Q1142" i="21"/>
  <c r="P1142" i="21"/>
  <c r="J1143" i="21"/>
  <c r="H1144" i="21"/>
  <c r="K1143" i="21"/>
  <c r="L1143" i="21"/>
  <c r="I1143" i="21"/>
  <c r="M1143" i="21"/>
  <c r="I1144" i="21"/>
  <c r="L1144" i="21"/>
  <c r="H1145" i="21"/>
  <c r="K1144" i="21"/>
  <c r="J1144" i="21"/>
  <c r="M1144" i="21"/>
  <c r="O1143" i="21"/>
  <c r="P1143" i="21"/>
  <c r="Q1143" i="21"/>
  <c r="Q1144" i="21"/>
  <c r="P1144" i="21"/>
  <c r="O1144" i="21"/>
  <c r="L1145" i="21"/>
  <c r="J1145" i="21"/>
  <c r="K1145" i="21"/>
  <c r="M1145" i="21"/>
  <c r="I1145" i="21"/>
  <c r="H1146" i="21"/>
  <c r="P1145" i="21"/>
  <c r="O1145" i="21"/>
  <c r="Q1145" i="21"/>
  <c r="H1147" i="21"/>
  <c r="J1146" i="21"/>
  <c r="K1146" i="21"/>
  <c r="L1146" i="21"/>
  <c r="I1146" i="21"/>
  <c r="M1146" i="21"/>
  <c r="H1148" i="21"/>
  <c r="J1147" i="21"/>
  <c r="I1147" i="21"/>
  <c r="M1147" i="21"/>
  <c r="K1147" i="21"/>
  <c r="L1147" i="21"/>
  <c r="O1146" i="21"/>
  <c r="Q1146" i="21"/>
  <c r="P1146" i="21"/>
  <c r="M1148" i="21"/>
  <c r="K1148" i="21"/>
  <c r="I1148" i="21"/>
  <c r="J1148" i="21"/>
  <c r="L1148" i="21"/>
  <c r="H1149" i="21"/>
  <c r="P1147" i="21"/>
  <c r="Q1147" i="21"/>
  <c r="O1147" i="21"/>
  <c r="O1148" i="21"/>
  <c r="P1148" i="21"/>
  <c r="Q1148" i="21"/>
  <c r="M1149" i="21"/>
  <c r="K1149" i="21"/>
  <c r="J1149" i="21"/>
  <c r="I1149" i="21"/>
  <c r="H1150" i="21"/>
  <c r="L1149" i="21"/>
  <c r="Q1149" i="21"/>
  <c r="O1149" i="21"/>
  <c r="P1149" i="21"/>
  <c r="M1150" i="21"/>
  <c r="L1150" i="21"/>
  <c r="K1150" i="21"/>
  <c r="H1151" i="21"/>
  <c r="I1150" i="21"/>
  <c r="J1150" i="21"/>
  <c r="H1152" i="21"/>
  <c r="K1151" i="21"/>
  <c r="M1151" i="21"/>
  <c r="I1151" i="21"/>
  <c r="J1151" i="21"/>
  <c r="L1151" i="21"/>
  <c r="P1150" i="21"/>
  <c r="Q1150" i="21"/>
  <c r="O1150" i="21"/>
  <c r="L1152" i="21"/>
  <c r="K1152" i="21"/>
  <c r="I1152" i="21"/>
  <c r="H1153" i="21"/>
  <c r="M1152" i="21"/>
  <c r="J1152" i="21"/>
  <c r="O1151" i="21"/>
  <c r="Q1151" i="21"/>
  <c r="P1151" i="21"/>
  <c r="Q1152" i="21"/>
  <c r="O1152" i="21"/>
  <c r="P1152" i="21"/>
  <c r="L1153" i="21"/>
  <c r="I1153" i="21"/>
  <c r="H1154" i="21"/>
  <c r="K1153" i="21"/>
  <c r="M1153" i="21"/>
  <c r="J1153" i="21"/>
  <c r="Q1153" i="21"/>
  <c r="P1153" i="21"/>
  <c r="O1153" i="21"/>
  <c r="L1154" i="21"/>
  <c r="I1154" i="21"/>
  <c r="M1154" i="21"/>
  <c r="H1155" i="21"/>
  <c r="J1154" i="21"/>
  <c r="K1154" i="21"/>
  <c r="Q1154" i="21"/>
  <c r="P1154" i="21"/>
  <c r="O1154" i="21"/>
  <c r="L1155" i="21"/>
  <c r="J1155" i="21"/>
  <c r="K1155" i="21"/>
  <c r="I1155" i="21"/>
  <c r="M1155" i="21"/>
  <c r="H1156" i="21"/>
  <c r="O1155" i="21"/>
  <c r="Q1155" i="21"/>
  <c r="P1155" i="21"/>
  <c r="K1156" i="21"/>
  <c r="J1156" i="21"/>
  <c r="H1157" i="21"/>
  <c r="M1156" i="21"/>
  <c r="I1156" i="21"/>
  <c r="L1156" i="21"/>
  <c r="M1157" i="21"/>
  <c r="I1157" i="21"/>
  <c r="L1157" i="21"/>
  <c r="J1157" i="21"/>
  <c r="H1158" i="21"/>
  <c r="K1157" i="21"/>
  <c r="P1156" i="21"/>
  <c r="O1156" i="21"/>
  <c r="Q1156" i="21"/>
  <c r="P1157" i="21"/>
  <c r="Q1157" i="21"/>
  <c r="O1157" i="21"/>
  <c r="H1159" i="21"/>
  <c r="K1158" i="21"/>
  <c r="M1158" i="21"/>
  <c r="L1158" i="21"/>
  <c r="J1158" i="21"/>
  <c r="I1158" i="21"/>
  <c r="L1159" i="21"/>
  <c r="M1159" i="21"/>
  <c r="I1159" i="21"/>
  <c r="J1159" i="21"/>
  <c r="K1159" i="21"/>
  <c r="H1160" i="21"/>
  <c r="O1158" i="21"/>
  <c r="P1158" i="21"/>
  <c r="Q1158" i="21"/>
  <c r="P1159" i="21"/>
  <c r="O1159" i="21"/>
  <c r="Q1159" i="21"/>
  <c r="K1160" i="21"/>
  <c r="I1160" i="21"/>
  <c r="J1160" i="21"/>
  <c r="H1161" i="21"/>
  <c r="L1160" i="21"/>
  <c r="M1160" i="21"/>
  <c r="Q1160" i="21"/>
  <c r="P1160" i="21"/>
  <c r="O1160" i="21"/>
  <c r="K1161" i="21"/>
  <c r="H1162" i="21"/>
  <c r="L1161" i="21"/>
  <c r="I1161" i="21"/>
  <c r="J1161" i="21"/>
  <c r="M1161" i="21"/>
  <c r="L1162" i="21"/>
  <c r="J1162" i="21"/>
  <c r="K1162" i="21"/>
  <c r="H1163" i="21"/>
  <c r="M1162" i="21"/>
  <c r="I1162" i="21"/>
  <c r="O1161" i="21"/>
  <c r="P1161" i="21"/>
  <c r="Q1161" i="21"/>
  <c r="K1163" i="21"/>
  <c r="J1163" i="21"/>
  <c r="H1164" i="21"/>
  <c r="M1163" i="21"/>
  <c r="I1163" i="21"/>
  <c r="L1163" i="21"/>
  <c r="P1162" i="21"/>
  <c r="Q1162" i="21"/>
  <c r="O1162" i="21"/>
  <c r="M1164" i="21"/>
  <c r="L1164" i="21"/>
  <c r="K1164" i="21"/>
  <c r="J1164" i="21"/>
  <c r="I1164" i="21"/>
  <c r="H1165" i="21"/>
  <c r="O1163" i="21"/>
  <c r="P1163" i="21"/>
  <c r="Q1163" i="21"/>
  <c r="O1164" i="21"/>
  <c r="Q1164" i="21"/>
  <c r="P1164" i="21"/>
  <c r="L1165" i="21"/>
  <c r="H1166" i="21"/>
  <c r="M1165" i="21"/>
  <c r="I1165" i="21"/>
  <c r="K1165" i="21"/>
  <c r="J1165" i="21"/>
  <c r="M1166" i="21"/>
  <c r="J1166" i="21"/>
  <c r="L1166" i="21"/>
  <c r="K1166" i="21"/>
  <c r="I1166" i="21"/>
  <c r="H1167" i="21"/>
  <c r="O1165" i="21"/>
  <c r="Q1165" i="21"/>
  <c r="P1165" i="21"/>
  <c r="O1166" i="21"/>
  <c r="P1166" i="21"/>
  <c r="Q1166" i="21"/>
  <c r="J1167" i="21"/>
  <c r="L1167" i="21"/>
  <c r="K1167" i="21"/>
  <c r="M1167" i="21"/>
  <c r="I1167" i="21"/>
  <c r="H1168" i="21"/>
  <c r="O1167" i="21"/>
  <c r="P1167" i="21"/>
  <c r="Q1167" i="21"/>
  <c r="L1168" i="21"/>
  <c r="H1169" i="21"/>
  <c r="K1168" i="21"/>
  <c r="M1168" i="21"/>
  <c r="I1168" i="21"/>
  <c r="J1168" i="21"/>
  <c r="M1169" i="21"/>
  <c r="J1169" i="21"/>
  <c r="I1169" i="21"/>
  <c r="H1170" i="21"/>
  <c r="K1169" i="21"/>
  <c r="L1169" i="21"/>
  <c r="Q1168" i="21"/>
  <c r="O1168" i="21"/>
  <c r="P1168" i="21"/>
  <c r="P1169" i="21"/>
  <c r="O1169" i="21"/>
  <c r="Q1169" i="21"/>
  <c r="H1171" i="21"/>
  <c r="K1170" i="21"/>
  <c r="M1170" i="21"/>
  <c r="L1170" i="21"/>
  <c r="I1170" i="21"/>
  <c r="J1170" i="21"/>
  <c r="K1171" i="21"/>
  <c r="J1171" i="21"/>
  <c r="I1171" i="21"/>
  <c r="H1172" i="21"/>
  <c r="M1171" i="21"/>
  <c r="L1171" i="21"/>
  <c r="O1170" i="21"/>
  <c r="P1170" i="21"/>
  <c r="Q1170" i="21"/>
  <c r="Q1171" i="21"/>
  <c r="P1171" i="21"/>
  <c r="O1171" i="21"/>
  <c r="H1173" i="21"/>
  <c r="K1172" i="21"/>
  <c r="L1172" i="21"/>
  <c r="M1172" i="21"/>
  <c r="I1172" i="21"/>
  <c r="J1172" i="21"/>
  <c r="L1173" i="21"/>
  <c r="M1173" i="21"/>
  <c r="K1173" i="21"/>
  <c r="J1173" i="21"/>
  <c r="I1173" i="21"/>
  <c r="H1174" i="21"/>
  <c r="O1172" i="21"/>
  <c r="Q1172" i="21"/>
  <c r="P1172" i="21"/>
  <c r="P1173" i="21"/>
  <c r="O1173" i="21"/>
  <c r="Q1173" i="21"/>
  <c r="L1174" i="21"/>
  <c r="K1174" i="21"/>
  <c r="I1174" i="21"/>
  <c r="H1175" i="21"/>
  <c r="M1174" i="21"/>
  <c r="J1174" i="21"/>
  <c r="P1174" i="21"/>
  <c r="Q1174" i="21"/>
  <c r="O1174" i="21"/>
  <c r="L1175" i="21"/>
  <c r="I1175" i="21"/>
  <c r="H1176" i="21"/>
  <c r="M1175" i="21"/>
  <c r="J1175" i="21"/>
  <c r="K1175" i="21"/>
  <c r="P1175" i="21"/>
  <c r="O1175" i="21"/>
  <c r="Q1175" i="21"/>
  <c r="H1177" i="21"/>
  <c r="I1176" i="21"/>
  <c r="L1176" i="21"/>
  <c r="K1176" i="21"/>
  <c r="J1176" i="21"/>
  <c r="M1176" i="21"/>
  <c r="K1177" i="21"/>
  <c r="J1177" i="21"/>
  <c r="H1178" i="21"/>
  <c r="M1177" i="21"/>
  <c r="L1177" i="21"/>
  <c r="I1177" i="21"/>
  <c r="O1176" i="21"/>
  <c r="Q1176" i="21"/>
  <c r="P1176" i="21"/>
  <c r="H1179" i="21"/>
  <c r="J1178" i="21"/>
  <c r="L1178" i="21"/>
  <c r="K1178" i="21"/>
  <c r="I1178" i="21"/>
  <c r="M1178" i="21"/>
  <c r="Q1177" i="21"/>
  <c r="O1177" i="21"/>
  <c r="P1177" i="21"/>
  <c r="L1179" i="21"/>
  <c r="M1179" i="21"/>
  <c r="I1179" i="21"/>
  <c r="K1179" i="21"/>
  <c r="H1180" i="21"/>
  <c r="J1179" i="21"/>
  <c r="Q1178" i="21"/>
  <c r="O1178" i="21"/>
  <c r="P1178" i="21"/>
  <c r="O1179" i="21"/>
  <c r="P1179" i="21"/>
  <c r="Q1179" i="21"/>
  <c r="M1180" i="21"/>
  <c r="I1180" i="21"/>
  <c r="H1181" i="21"/>
  <c r="K1180" i="21"/>
  <c r="J1180" i="21"/>
  <c r="L1180" i="21"/>
  <c r="Q1180" i="21"/>
  <c r="P1180" i="21"/>
  <c r="O1180" i="21"/>
  <c r="H1182" i="21"/>
  <c r="J1181" i="21"/>
  <c r="M1181" i="21"/>
  <c r="L1181" i="21"/>
  <c r="I1181" i="21"/>
  <c r="K1181" i="21"/>
  <c r="J1182" i="21"/>
  <c r="K1182" i="21"/>
  <c r="I1182" i="21"/>
  <c r="M1182" i="21"/>
  <c r="H1183" i="21"/>
  <c r="L1182" i="21"/>
  <c r="P1181" i="21"/>
  <c r="O1181" i="21"/>
  <c r="Q1181" i="21"/>
  <c r="P1182" i="21"/>
  <c r="Q1182" i="21"/>
  <c r="O1182" i="21"/>
  <c r="H1184" i="21"/>
  <c r="J1183" i="21"/>
  <c r="M1183" i="21"/>
  <c r="K1183" i="21"/>
  <c r="I1183" i="21"/>
  <c r="L1183" i="21"/>
  <c r="J1184" i="21"/>
  <c r="L1184" i="21"/>
  <c r="I1184" i="21"/>
  <c r="K1184" i="21"/>
  <c r="M1184" i="21"/>
  <c r="H1185" i="21"/>
  <c r="O1183" i="21"/>
  <c r="P1183" i="21"/>
  <c r="Q1183" i="21"/>
  <c r="O1184" i="21"/>
  <c r="P1184" i="21"/>
  <c r="Q1184" i="21"/>
  <c r="K1185" i="21"/>
  <c r="M1185" i="21"/>
  <c r="H1186" i="21"/>
  <c r="J1185" i="21"/>
  <c r="L1185" i="21"/>
  <c r="I1185" i="21"/>
  <c r="M1186" i="21"/>
  <c r="J1186" i="21"/>
  <c r="H1187" i="21"/>
  <c r="I1186" i="21"/>
  <c r="K1186" i="21"/>
  <c r="L1186" i="21"/>
  <c r="P1185" i="21"/>
  <c r="Q1185" i="21"/>
  <c r="O1185" i="21"/>
  <c r="I1187" i="21"/>
  <c r="L1187" i="21"/>
  <c r="K1187" i="21"/>
  <c r="J1187" i="21"/>
  <c r="H1188" i="21"/>
  <c r="M1187" i="21"/>
  <c r="Q1186" i="21"/>
  <c r="O1186" i="21"/>
  <c r="P1186" i="21"/>
  <c r="O1187" i="21"/>
  <c r="Q1187" i="21"/>
  <c r="P1187" i="21"/>
  <c r="H1189" i="21"/>
  <c r="J1188" i="21"/>
  <c r="I1188" i="21"/>
  <c r="M1188" i="21"/>
  <c r="L1188" i="21"/>
  <c r="K1188" i="21"/>
  <c r="L1189" i="21"/>
  <c r="K1189" i="21"/>
  <c r="J1189" i="21"/>
  <c r="I1189" i="21"/>
  <c r="H1190" i="21"/>
  <c r="M1189" i="21"/>
  <c r="O1188" i="21"/>
  <c r="P1188" i="21"/>
  <c r="Q1188" i="21"/>
  <c r="O1189" i="21"/>
  <c r="Q1189" i="21"/>
  <c r="P1189" i="21"/>
  <c r="L1190" i="21"/>
  <c r="H1191" i="21"/>
  <c r="J1190" i="21"/>
  <c r="I1190" i="21"/>
  <c r="K1190" i="21"/>
  <c r="M1190" i="21"/>
  <c r="L1191" i="21"/>
  <c r="I1191" i="21"/>
  <c r="J1191" i="21"/>
  <c r="H1192" i="21"/>
  <c r="M1191" i="21"/>
  <c r="K1191" i="21"/>
  <c r="P1190" i="21"/>
  <c r="O1190" i="21"/>
  <c r="Q1190" i="21"/>
  <c r="Q1191" i="21"/>
  <c r="P1191" i="21"/>
  <c r="O1191" i="21"/>
  <c r="J1192" i="21"/>
  <c r="H1193" i="21"/>
  <c r="K1192" i="21"/>
  <c r="M1192" i="21"/>
  <c r="L1192" i="21"/>
  <c r="I1192" i="21"/>
  <c r="M1193" i="21"/>
  <c r="I1193" i="21"/>
  <c r="K1193" i="21"/>
  <c r="H1194" i="21"/>
  <c r="L1193" i="21"/>
  <c r="J1193" i="21"/>
  <c r="Q1192" i="21"/>
  <c r="P1192" i="21"/>
  <c r="O1192" i="21"/>
  <c r="O1193" i="21"/>
  <c r="Q1193" i="21"/>
  <c r="P1193" i="21"/>
  <c r="M1194" i="21"/>
  <c r="I1194" i="21"/>
  <c r="H1195" i="21"/>
  <c r="J1194" i="21"/>
  <c r="K1194" i="21"/>
  <c r="L1194" i="21"/>
  <c r="P1194" i="21"/>
  <c r="O1194" i="21"/>
  <c r="Q1194" i="21"/>
  <c r="J1195" i="21"/>
  <c r="M1195" i="21"/>
  <c r="H1196" i="21"/>
  <c r="I1195" i="21"/>
  <c r="L1195" i="21"/>
  <c r="K1195" i="21"/>
  <c r="M1196" i="21"/>
  <c r="H1197" i="21"/>
  <c r="J1196" i="21"/>
  <c r="I1196" i="21"/>
  <c r="L1196" i="21"/>
  <c r="K1196" i="21"/>
  <c r="P1195" i="21"/>
  <c r="Q1195" i="21"/>
  <c r="O1195" i="21"/>
  <c r="I1197" i="21"/>
  <c r="M1197" i="21"/>
  <c r="K1197" i="21"/>
  <c r="H1198" i="21"/>
  <c r="L1197" i="21"/>
  <c r="J1197" i="21"/>
  <c r="P1196" i="21"/>
  <c r="Q1196" i="21"/>
  <c r="O1196" i="21"/>
  <c r="O1197" i="21"/>
  <c r="P1197" i="21"/>
  <c r="Q1197" i="21"/>
  <c r="I1198" i="21"/>
  <c r="K1198" i="21"/>
  <c r="M1198" i="21"/>
  <c r="L1198" i="21"/>
  <c r="H1199" i="21"/>
  <c r="J1198" i="21"/>
  <c r="Q1198" i="21"/>
  <c r="O1198" i="21"/>
  <c r="P1198" i="21"/>
  <c r="M1199" i="21"/>
  <c r="K1199" i="21"/>
  <c r="L1199" i="21"/>
  <c r="H1200" i="21"/>
  <c r="J1199" i="21"/>
  <c r="I1199" i="21"/>
  <c r="M1200" i="21"/>
  <c r="K1200" i="21"/>
  <c r="I1200" i="21"/>
  <c r="J1200" i="21"/>
  <c r="H1201" i="21"/>
  <c r="L1200" i="21"/>
  <c r="O1199" i="21"/>
  <c r="P1199" i="21"/>
  <c r="Q1199" i="21"/>
  <c r="O1200" i="21"/>
  <c r="P1200" i="21"/>
  <c r="Q1200" i="21"/>
  <c r="K1201" i="21"/>
  <c r="M1201" i="21"/>
  <c r="I1201" i="21"/>
  <c r="J1201" i="21"/>
  <c r="L1201" i="21"/>
  <c r="H1202" i="21"/>
  <c r="O1201" i="21"/>
  <c r="P1201" i="21"/>
  <c r="Q1201" i="21"/>
  <c r="H1203" i="21"/>
  <c r="J1202" i="21"/>
  <c r="I1202" i="21"/>
  <c r="K1202" i="21"/>
  <c r="M1202" i="21"/>
  <c r="L1202" i="21"/>
  <c r="M1203" i="21"/>
  <c r="L1203" i="21"/>
  <c r="I1203" i="21"/>
  <c r="K1203" i="21"/>
  <c r="J1203" i="21"/>
  <c r="H1204" i="21"/>
  <c r="O1202" i="21"/>
  <c r="P1202" i="21"/>
  <c r="Q1202" i="21"/>
  <c r="O1203" i="21"/>
  <c r="Q1203" i="21"/>
  <c r="P1203" i="21"/>
  <c r="L1204" i="21"/>
  <c r="J1204" i="21"/>
  <c r="H1205" i="21"/>
  <c r="M1204" i="21"/>
  <c r="K1204" i="21"/>
  <c r="I1204" i="21"/>
  <c r="M1205" i="21"/>
  <c r="H1206" i="21"/>
  <c r="J1205" i="21"/>
  <c r="I1205" i="21"/>
  <c r="L1205" i="21"/>
  <c r="K1205" i="21"/>
  <c r="P1204" i="21"/>
  <c r="Q1204" i="21"/>
  <c r="O1204" i="21"/>
  <c r="I1206" i="21"/>
  <c r="K1206" i="21"/>
  <c r="J1206" i="21"/>
  <c r="L1206" i="21"/>
  <c r="H1207" i="21"/>
  <c r="M1206" i="21"/>
  <c r="O1205" i="21"/>
  <c r="Q1205" i="21"/>
  <c r="P1205" i="21"/>
  <c r="P1206" i="21"/>
  <c r="O1206" i="21"/>
  <c r="Q1206" i="21"/>
  <c r="K1207" i="21"/>
  <c r="J1207" i="21"/>
  <c r="I1207" i="21"/>
  <c r="H1208" i="21"/>
  <c r="L1207" i="21"/>
  <c r="M1207" i="21"/>
  <c r="O1207" i="21"/>
  <c r="Q1207" i="21"/>
  <c r="P1207" i="21"/>
  <c r="K1208" i="21"/>
  <c r="H1209" i="21"/>
  <c r="I1208" i="21"/>
  <c r="M1208" i="21"/>
  <c r="J1208" i="21"/>
  <c r="L1208" i="21"/>
  <c r="K1209" i="21"/>
  <c r="I1209" i="21"/>
  <c r="H1210" i="21"/>
  <c r="M1209" i="21"/>
  <c r="J1209" i="21"/>
  <c r="L1209" i="21"/>
  <c r="P1208" i="21"/>
  <c r="Q1208" i="21"/>
  <c r="O1208" i="21"/>
  <c r="O1209" i="21"/>
  <c r="P1209" i="21"/>
  <c r="Q1209" i="21"/>
  <c r="M1210" i="21"/>
  <c r="K1210" i="21"/>
  <c r="I1210" i="21"/>
  <c r="L1210" i="21"/>
  <c r="H1211" i="21"/>
  <c r="J1210" i="21"/>
  <c r="P1210" i="21"/>
  <c r="O1210" i="21"/>
  <c r="Q1210" i="21"/>
  <c r="H1212" i="21"/>
  <c r="I1211" i="21"/>
  <c r="J1211" i="21"/>
  <c r="M1211" i="21"/>
  <c r="K1211" i="21"/>
  <c r="L1211" i="21"/>
  <c r="H1213" i="21"/>
  <c r="I1212" i="21"/>
  <c r="J1212" i="21"/>
  <c r="L1212" i="21"/>
  <c r="M1212" i="21"/>
  <c r="K1212" i="21"/>
  <c r="Q1211" i="21"/>
  <c r="P1211" i="21"/>
  <c r="O1211" i="21"/>
  <c r="H1214" i="21"/>
  <c r="J1213" i="21"/>
  <c r="M1213" i="21"/>
  <c r="K1213" i="21"/>
  <c r="I1213" i="21"/>
  <c r="L1213" i="21"/>
  <c r="Q1212" i="21"/>
  <c r="P1212" i="21"/>
  <c r="O1212" i="21"/>
  <c r="I1214" i="21"/>
  <c r="K1214" i="21"/>
  <c r="H1215" i="21"/>
  <c r="J1214" i="21"/>
  <c r="L1214" i="21"/>
  <c r="M1214" i="21"/>
  <c r="Q1213" i="21"/>
  <c r="P1213" i="21"/>
  <c r="O1213" i="21"/>
  <c r="P1214" i="21"/>
  <c r="O1214" i="21"/>
  <c r="Q1214" i="21"/>
  <c r="L1215" i="21"/>
  <c r="J1215" i="21"/>
  <c r="H1216" i="21"/>
  <c r="I1215" i="21"/>
  <c r="M1215" i="21"/>
  <c r="K1215" i="21"/>
  <c r="I1216" i="21"/>
  <c r="K1216" i="21"/>
  <c r="J1216" i="21"/>
  <c r="M1216" i="21"/>
  <c r="L1216" i="21"/>
  <c r="H1217" i="21"/>
  <c r="P1215" i="21"/>
  <c r="O1215" i="21"/>
  <c r="Q1215" i="21"/>
  <c r="O1216" i="21"/>
  <c r="P1216" i="21"/>
  <c r="Q1216" i="21"/>
  <c r="H1218" i="21"/>
  <c r="M1217" i="21"/>
  <c r="I1217" i="21"/>
  <c r="J1217" i="21"/>
  <c r="K1217" i="21"/>
  <c r="L1217" i="21"/>
  <c r="J1218" i="21"/>
  <c r="K1218" i="21"/>
  <c r="I1218" i="21"/>
  <c r="M1218" i="21"/>
  <c r="H1219" i="21"/>
  <c r="L1218" i="21"/>
  <c r="Q1217" i="21"/>
  <c r="P1217" i="21"/>
  <c r="O1217" i="21"/>
  <c r="P1218" i="21"/>
  <c r="Q1218" i="21"/>
  <c r="O1218" i="21"/>
  <c r="K1219" i="21"/>
  <c r="J1219" i="21"/>
  <c r="I1219" i="21"/>
  <c r="L1219" i="21"/>
  <c r="H1220" i="21"/>
  <c r="M1219" i="21"/>
  <c r="Q1219" i="21"/>
  <c r="O1219" i="21"/>
  <c r="P1219" i="21"/>
  <c r="H1221" i="21"/>
  <c r="K1220" i="21"/>
  <c r="L1220" i="21"/>
  <c r="I1220" i="21"/>
  <c r="M1220" i="21"/>
  <c r="J1220" i="21"/>
  <c r="H1222" i="21"/>
  <c r="K1221" i="21"/>
  <c r="J1221" i="21"/>
  <c r="I1221" i="21"/>
  <c r="L1221" i="21"/>
  <c r="M1221" i="21"/>
  <c r="Q1220" i="21"/>
  <c r="P1220" i="21"/>
  <c r="O1220" i="21"/>
  <c r="M1222" i="21"/>
  <c r="J1222" i="21"/>
  <c r="K1222" i="21"/>
  <c r="I1222" i="21"/>
  <c r="H1223" i="21"/>
  <c r="L1222" i="21"/>
  <c r="O1221" i="21"/>
  <c r="P1221" i="21"/>
  <c r="Q1221" i="21"/>
  <c r="P1222" i="21"/>
  <c r="O1222" i="21"/>
  <c r="Q1222" i="21"/>
  <c r="I1223" i="21"/>
  <c r="K1223" i="21"/>
  <c r="M1223" i="21"/>
  <c r="H1224" i="21"/>
  <c r="J1223" i="21"/>
  <c r="L1223" i="21"/>
  <c r="O1223" i="21"/>
  <c r="P1223" i="21"/>
  <c r="Q1223" i="21"/>
  <c r="K1224" i="21"/>
  <c r="I1224" i="21"/>
  <c r="H1225" i="21"/>
  <c r="J1224" i="21"/>
  <c r="L1224" i="21"/>
  <c r="M1224" i="21"/>
  <c r="P1224" i="21"/>
  <c r="Q1224" i="21"/>
  <c r="O1224" i="21"/>
  <c r="J1225" i="21"/>
  <c r="L1225" i="21"/>
  <c r="H1226" i="21"/>
  <c r="K1225" i="21"/>
  <c r="I1225" i="21"/>
  <c r="M1225" i="21"/>
  <c r="J1226" i="21"/>
  <c r="M1226" i="21"/>
  <c r="H1227" i="21"/>
  <c r="K1226" i="21"/>
  <c r="I1226" i="21"/>
  <c r="L1226" i="21"/>
  <c r="O1225" i="21"/>
  <c r="P1225" i="21"/>
  <c r="Q1225" i="21"/>
  <c r="M1227" i="21"/>
  <c r="K1227" i="21"/>
  <c r="L1227" i="21"/>
  <c r="J1227" i="21"/>
  <c r="H1228" i="21"/>
  <c r="I1227" i="21"/>
  <c r="P1226" i="21"/>
  <c r="Q1226" i="21"/>
  <c r="O1226" i="21"/>
  <c r="J1228" i="21"/>
  <c r="L1228" i="21"/>
  <c r="I1228" i="21"/>
  <c r="K1228" i="21"/>
  <c r="H1229" i="21"/>
  <c r="M1228" i="21"/>
  <c r="P1227" i="21"/>
  <c r="Q1227" i="21"/>
  <c r="O1227" i="21"/>
  <c r="Q1228" i="21"/>
  <c r="P1228" i="21"/>
  <c r="O1228" i="21"/>
  <c r="L1229" i="21"/>
  <c r="J1229" i="21"/>
  <c r="M1229" i="21"/>
  <c r="K1229" i="21"/>
  <c r="H1230" i="21"/>
  <c r="I1229" i="21"/>
  <c r="J1230" i="21"/>
  <c r="M1230" i="21"/>
  <c r="K1230" i="21"/>
  <c r="H1231" i="21"/>
  <c r="L1230" i="21"/>
  <c r="I1230" i="21"/>
  <c r="P1229" i="21"/>
  <c r="Q1229" i="21"/>
  <c r="O1229" i="21"/>
  <c r="M1231" i="21"/>
  <c r="J1231" i="21"/>
  <c r="L1231" i="21"/>
  <c r="H1232" i="21"/>
  <c r="I1231" i="21"/>
  <c r="K1231" i="21"/>
  <c r="P1230" i="21"/>
  <c r="Q1230" i="21"/>
  <c r="O1230" i="21"/>
  <c r="H1233" i="21"/>
  <c r="M1232" i="21"/>
  <c r="K1232" i="21"/>
  <c r="I1232" i="21"/>
  <c r="L1232" i="21"/>
  <c r="J1232" i="21"/>
  <c r="P1231" i="21"/>
  <c r="Q1231" i="21"/>
  <c r="O1231" i="21"/>
  <c r="M1233" i="21"/>
  <c r="H1234" i="21"/>
  <c r="J1233" i="21"/>
  <c r="I1233" i="21"/>
  <c r="L1233" i="21"/>
  <c r="K1233" i="21"/>
  <c r="O1232" i="21"/>
  <c r="Q1232" i="21"/>
  <c r="P1232" i="21"/>
  <c r="H1235" i="21"/>
  <c r="I1234" i="21"/>
  <c r="M1234" i="21"/>
  <c r="L1234" i="21"/>
  <c r="J1234" i="21"/>
  <c r="K1234" i="21"/>
  <c r="O1233" i="21"/>
  <c r="Q1233" i="21"/>
  <c r="P1233" i="21"/>
  <c r="M1235" i="21"/>
  <c r="K1235" i="21"/>
  <c r="I1235" i="21"/>
  <c r="H1236" i="21"/>
  <c r="L1235" i="21"/>
  <c r="J1235" i="21"/>
  <c r="O1234" i="21"/>
  <c r="Q1234" i="21"/>
  <c r="P1234" i="21"/>
  <c r="O1235" i="21"/>
  <c r="P1235" i="21"/>
  <c r="Q1235" i="21"/>
  <c r="H1237" i="21"/>
  <c r="L1236" i="21"/>
  <c r="I1236" i="21"/>
  <c r="M1236" i="21"/>
  <c r="J1236" i="21"/>
  <c r="K1236" i="21"/>
  <c r="M1237" i="21"/>
  <c r="H1238" i="21"/>
  <c r="L1237" i="21"/>
  <c r="J1237" i="21"/>
  <c r="K1237" i="21"/>
  <c r="I1237" i="21"/>
  <c r="P1236" i="21"/>
  <c r="O1236" i="21"/>
  <c r="Q1236" i="21"/>
  <c r="L1238" i="21"/>
  <c r="M1238" i="21"/>
  <c r="K1238" i="21"/>
  <c r="I1238" i="21"/>
  <c r="J1238" i="21"/>
  <c r="H1239" i="21"/>
  <c r="O1237" i="21"/>
  <c r="P1237" i="21"/>
  <c r="Q1237" i="21"/>
  <c r="P1238" i="21"/>
  <c r="Q1238" i="21"/>
  <c r="O1238" i="21"/>
  <c r="L1239" i="21"/>
  <c r="H1240" i="21"/>
  <c r="J1239" i="21"/>
  <c r="I1239" i="21"/>
  <c r="K1239" i="21"/>
  <c r="M1239" i="21"/>
  <c r="L1240" i="21"/>
  <c r="H1241" i="21"/>
  <c r="K1240" i="21"/>
  <c r="I1240" i="21"/>
  <c r="M1240" i="21"/>
  <c r="J1240" i="21"/>
  <c r="P1239" i="21"/>
  <c r="Q1239" i="21"/>
  <c r="O1239" i="21"/>
  <c r="J1241" i="21"/>
  <c r="H1242" i="21"/>
  <c r="L1241" i="21"/>
  <c r="K1241" i="21"/>
  <c r="M1241" i="21"/>
  <c r="I1241" i="21"/>
  <c r="Q1240" i="21"/>
  <c r="P1240" i="21"/>
  <c r="O1240" i="21"/>
  <c r="J1242" i="21"/>
  <c r="I1242" i="21"/>
  <c r="M1242" i="21"/>
  <c r="K1242" i="21"/>
  <c r="L1242" i="21"/>
  <c r="H1243" i="21"/>
  <c r="O1241" i="21"/>
  <c r="P1241" i="21"/>
  <c r="Q1241" i="21"/>
  <c r="O1242" i="21"/>
  <c r="P1242" i="21"/>
  <c r="Q1242" i="21"/>
  <c r="K1243" i="21"/>
  <c r="H1244" i="21"/>
  <c r="J1243" i="21"/>
  <c r="I1243" i="21"/>
  <c r="M1243" i="21"/>
  <c r="L1243" i="21"/>
  <c r="L1244" i="21"/>
  <c r="K1244" i="21"/>
  <c r="J1244" i="21"/>
  <c r="I1244" i="21"/>
  <c r="H1245" i="21"/>
  <c r="M1244" i="21"/>
  <c r="Q1243" i="21"/>
  <c r="O1243" i="21"/>
  <c r="P1243" i="21"/>
  <c r="O1244" i="21"/>
  <c r="P1244" i="21"/>
  <c r="Q1244" i="21"/>
  <c r="H1246" i="21"/>
  <c r="K1245" i="21"/>
  <c r="L1245" i="21"/>
  <c r="J1245" i="21"/>
  <c r="I1245" i="21"/>
  <c r="M1245" i="21"/>
  <c r="M1246" i="21"/>
  <c r="I1246" i="21"/>
  <c r="J1246" i="21"/>
  <c r="L1246" i="21"/>
  <c r="K1246" i="21"/>
  <c r="H1247" i="21"/>
  <c r="P1245" i="21"/>
  <c r="Q1245" i="21"/>
  <c r="O1245" i="21"/>
  <c r="Q1246" i="21"/>
  <c r="O1246" i="21"/>
  <c r="P1246" i="21"/>
  <c r="K1247" i="21"/>
  <c r="H1248" i="21"/>
  <c r="J1247" i="21"/>
  <c r="M1247" i="21"/>
  <c r="I1247" i="21"/>
  <c r="L1247" i="21"/>
  <c r="M1248" i="21"/>
  <c r="J1248" i="21"/>
  <c r="H1249" i="21"/>
  <c r="L1248" i="21"/>
  <c r="K1248" i="21"/>
  <c r="I1248" i="21"/>
  <c r="O1247" i="21"/>
  <c r="Q1247" i="21"/>
  <c r="P1247" i="21"/>
  <c r="K1249" i="21"/>
  <c r="I1249" i="21"/>
  <c r="H1250" i="21"/>
  <c r="J1249" i="21"/>
  <c r="L1249" i="21"/>
  <c r="M1249" i="21"/>
  <c r="O1248" i="21"/>
  <c r="Q1248" i="21"/>
  <c r="P1248" i="21"/>
  <c r="Q1249" i="21"/>
  <c r="O1249" i="21"/>
  <c r="P1249" i="21"/>
  <c r="L1250" i="21"/>
  <c r="M1250" i="21"/>
  <c r="I1250" i="21"/>
  <c r="H1251" i="21"/>
  <c r="K1250" i="21"/>
  <c r="J1250" i="21"/>
  <c r="P1250" i="21"/>
  <c r="O1250" i="21"/>
  <c r="Q1250" i="21"/>
  <c r="J1251" i="21"/>
  <c r="H1252" i="21"/>
  <c r="I1251" i="21"/>
  <c r="M1251" i="21"/>
  <c r="K1251" i="21"/>
  <c r="L1251" i="21"/>
  <c r="J1252" i="21"/>
  <c r="H1253" i="21"/>
  <c r="M1252" i="21"/>
  <c r="K1252" i="21"/>
  <c r="I1252" i="21"/>
  <c r="L1252" i="21"/>
  <c r="O1251" i="21"/>
  <c r="Q1251" i="21"/>
  <c r="P1251" i="21"/>
  <c r="H1254" i="21"/>
  <c r="L1253" i="21"/>
  <c r="I1253" i="21"/>
  <c r="K1253" i="21"/>
  <c r="J1253" i="21"/>
  <c r="M1253" i="21"/>
  <c r="P1252" i="21"/>
  <c r="O1252" i="21"/>
  <c r="Q1252" i="21"/>
  <c r="M1254" i="21"/>
  <c r="I1254" i="21"/>
  <c r="K1254" i="21"/>
  <c r="L1254" i="21"/>
  <c r="J1254" i="21"/>
  <c r="H1255" i="21"/>
  <c r="P1253" i="21"/>
  <c r="O1253" i="21"/>
  <c r="Q1253" i="21"/>
  <c r="O1254" i="21"/>
  <c r="Q1254" i="21"/>
  <c r="P1254" i="21"/>
  <c r="K1255" i="21"/>
  <c r="J1255" i="21"/>
  <c r="M1255" i="21"/>
  <c r="I1255" i="21"/>
  <c r="H1256" i="21"/>
  <c r="L1255" i="21"/>
  <c r="Q1255" i="21"/>
  <c r="O1255" i="21"/>
  <c r="P1255" i="21"/>
  <c r="H1257" i="21"/>
  <c r="M1256" i="21"/>
  <c r="J1256" i="21"/>
  <c r="L1256" i="21"/>
  <c r="K1256" i="21"/>
  <c r="I1256" i="21"/>
  <c r="I1257" i="21"/>
  <c r="H1258" i="21"/>
  <c r="L1257" i="21"/>
  <c r="K1257" i="21"/>
  <c r="J1257" i="21"/>
  <c r="M1257" i="21"/>
  <c r="P1256" i="21"/>
  <c r="O1256" i="21"/>
  <c r="Q1256" i="21"/>
  <c r="Q1257" i="21"/>
  <c r="P1257" i="21"/>
  <c r="O1257" i="21"/>
  <c r="L1258" i="21"/>
  <c r="H1259" i="21"/>
  <c r="K1258" i="21"/>
  <c r="I1258" i="21"/>
  <c r="J1258" i="21"/>
  <c r="M1258" i="21"/>
  <c r="I1259" i="21"/>
  <c r="L1259" i="21"/>
  <c r="K1259" i="21"/>
  <c r="H1260" i="21"/>
  <c r="J1259" i="21"/>
  <c r="M1259" i="21"/>
  <c r="P1258" i="21"/>
  <c r="O1258" i="21"/>
  <c r="Q1258" i="21"/>
  <c r="O1259" i="21"/>
  <c r="Q1259" i="21"/>
  <c r="P1259" i="21"/>
  <c r="J1260" i="21"/>
  <c r="H1261" i="21"/>
  <c r="M1260" i="21"/>
  <c r="L1260" i="21"/>
  <c r="I1260" i="21"/>
  <c r="K1260" i="21"/>
  <c r="K1261" i="21"/>
  <c r="I1261" i="21"/>
  <c r="M1261" i="21"/>
  <c r="J1261" i="21"/>
  <c r="H1262" i="21"/>
  <c r="L1261" i="21"/>
  <c r="P1260" i="21"/>
  <c r="Q1260" i="21"/>
  <c r="O1260" i="21"/>
  <c r="Q1261" i="21"/>
  <c r="P1261" i="21"/>
  <c r="O1261" i="21"/>
  <c r="J1262" i="21"/>
  <c r="H1263" i="21"/>
  <c r="I1262" i="21"/>
  <c r="K1262" i="21"/>
  <c r="M1262" i="21"/>
  <c r="L1262" i="21"/>
  <c r="H1264" i="21"/>
  <c r="K1263" i="21"/>
  <c r="I1263" i="21"/>
  <c r="M1263" i="21"/>
  <c r="L1263" i="21"/>
  <c r="J1263" i="21"/>
  <c r="Q1262" i="21"/>
  <c r="O1262" i="21"/>
  <c r="P1262" i="21"/>
  <c r="H1265" i="21"/>
  <c r="J1264" i="21"/>
  <c r="K1264" i="21"/>
  <c r="L1264" i="21"/>
  <c r="M1264" i="21"/>
  <c r="I1264" i="21"/>
  <c r="O1263" i="21"/>
  <c r="P1263" i="21"/>
  <c r="Q1263" i="21"/>
  <c r="M1265" i="21"/>
  <c r="L1265" i="21"/>
  <c r="K1265" i="21"/>
  <c r="H1266" i="21"/>
  <c r="I1265" i="21"/>
  <c r="J1265" i="21"/>
  <c r="O1264" i="21"/>
  <c r="P1264" i="21"/>
  <c r="Q1264" i="21"/>
  <c r="M1266" i="21"/>
  <c r="K1266" i="21"/>
  <c r="L1266" i="21"/>
  <c r="H1267" i="21"/>
  <c r="J1266" i="21"/>
  <c r="I1266" i="21"/>
  <c r="Q1265" i="21"/>
  <c r="O1265" i="21"/>
  <c r="P1265" i="21"/>
  <c r="K1267" i="21"/>
  <c r="L1267" i="21"/>
  <c r="J1267" i="21"/>
  <c r="H1268" i="21"/>
  <c r="M1267" i="21"/>
  <c r="I1267" i="21"/>
  <c r="O1266" i="21"/>
  <c r="Q1266" i="21"/>
  <c r="P1266" i="21"/>
  <c r="I1268" i="21"/>
  <c r="H1269" i="21"/>
  <c r="J1268" i="21"/>
  <c r="L1268" i="21"/>
  <c r="K1268" i="21"/>
  <c r="M1268" i="21"/>
  <c r="P1267" i="21"/>
  <c r="O1267" i="21"/>
  <c r="Q1267" i="21"/>
  <c r="O1268" i="21"/>
  <c r="P1268" i="21"/>
  <c r="Q1268" i="21"/>
  <c r="L1269" i="21"/>
  <c r="I1269" i="21"/>
  <c r="H1270" i="21"/>
  <c r="K1269" i="21"/>
  <c r="M1269" i="21"/>
  <c r="J1269" i="21"/>
  <c r="P1269" i="21"/>
  <c r="Q1269" i="21"/>
  <c r="O1269" i="21"/>
  <c r="M1270" i="21"/>
  <c r="K1270" i="21"/>
  <c r="H1271" i="21"/>
  <c r="L1270" i="21"/>
  <c r="I1270" i="21"/>
  <c r="J1270" i="21"/>
  <c r="M1271" i="21"/>
  <c r="H1272" i="21"/>
  <c r="I1271" i="21"/>
  <c r="J1271" i="21"/>
  <c r="K1271" i="21"/>
  <c r="L1271" i="21"/>
  <c r="P1270" i="21"/>
  <c r="O1270" i="21"/>
  <c r="Q1270" i="21"/>
  <c r="H1273" i="21"/>
  <c r="K1272" i="21"/>
  <c r="I1272" i="21"/>
  <c r="L1272" i="21"/>
  <c r="M1272" i="21"/>
  <c r="J1272" i="21"/>
  <c r="P1271" i="21"/>
  <c r="O1271" i="21"/>
  <c r="Q1271" i="21"/>
  <c r="I1273" i="21"/>
  <c r="H1274" i="21"/>
  <c r="K1273" i="21"/>
  <c r="M1273" i="21"/>
  <c r="J1273" i="21"/>
  <c r="L1273" i="21"/>
  <c r="Q1272" i="21"/>
  <c r="P1272" i="21"/>
  <c r="O1272" i="21"/>
  <c r="P1273" i="21"/>
  <c r="Q1273" i="21"/>
  <c r="O1273" i="21"/>
  <c r="I1274" i="21"/>
  <c r="H1275" i="21"/>
  <c r="M1274" i="21"/>
  <c r="K1274" i="21"/>
  <c r="J1274" i="21"/>
  <c r="L1274" i="21"/>
  <c r="O1274" i="21"/>
  <c r="P1274" i="21"/>
  <c r="Q1274" i="21"/>
  <c r="H1276" i="21"/>
  <c r="K1275" i="21"/>
  <c r="M1275" i="21"/>
  <c r="L1275" i="21"/>
  <c r="J1275" i="21"/>
  <c r="I1275" i="21"/>
  <c r="I1276" i="21"/>
  <c r="K1276" i="21"/>
  <c r="M1276" i="21"/>
  <c r="J1276" i="21"/>
  <c r="H1277" i="21"/>
  <c r="L1276" i="21"/>
  <c r="Q1275" i="21"/>
  <c r="O1275" i="21"/>
  <c r="P1275" i="21"/>
  <c r="P1276" i="21"/>
  <c r="O1276" i="21"/>
  <c r="Q1276" i="21"/>
  <c r="M1277" i="21"/>
  <c r="K1277" i="21"/>
  <c r="J1277" i="21"/>
  <c r="L1277" i="21"/>
  <c r="H1278" i="21"/>
  <c r="I1277" i="21"/>
  <c r="J1278" i="21"/>
  <c r="H1279" i="21"/>
  <c r="I1278" i="21"/>
  <c r="M1278" i="21"/>
  <c r="K1278" i="21"/>
  <c r="L1278" i="21"/>
  <c r="O1277" i="21"/>
  <c r="P1277" i="21"/>
  <c r="Q1277" i="21"/>
  <c r="I1279" i="21"/>
  <c r="J1279" i="21"/>
  <c r="M1279" i="21"/>
  <c r="H1280" i="21"/>
  <c r="K1279" i="21"/>
  <c r="L1279" i="21"/>
  <c r="P1278" i="21"/>
  <c r="O1278" i="21"/>
  <c r="Q1278" i="21"/>
  <c r="O1279" i="21"/>
  <c r="P1279" i="21"/>
  <c r="Q1279" i="21"/>
  <c r="J1280" i="21"/>
  <c r="K1280" i="21"/>
  <c r="H1281" i="21"/>
  <c r="I1280" i="21"/>
  <c r="M1280" i="21"/>
  <c r="L1280" i="21"/>
  <c r="K1281" i="21"/>
  <c r="M1281" i="21"/>
  <c r="L1281" i="21"/>
  <c r="J1281" i="21"/>
  <c r="I1281" i="21"/>
  <c r="H1282" i="21"/>
  <c r="Q1280" i="21"/>
  <c r="P1280" i="21"/>
  <c r="O1280" i="21"/>
  <c r="O1281" i="21"/>
  <c r="P1281" i="21"/>
  <c r="Q1281" i="21"/>
  <c r="M1282" i="21"/>
  <c r="J1282" i="21"/>
  <c r="L1282" i="21"/>
  <c r="K1282" i="21"/>
  <c r="I1282" i="21"/>
  <c r="H1283" i="21"/>
  <c r="Q1282" i="21"/>
  <c r="O1282" i="21"/>
  <c r="P1282" i="21"/>
  <c r="M1283" i="21"/>
  <c r="L1283" i="21"/>
  <c r="K1283" i="21"/>
  <c r="I1283" i="21"/>
  <c r="J1283" i="21"/>
  <c r="H1284" i="21"/>
  <c r="O1283" i="21"/>
  <c r="Q1283" i="21"/>
  <c r="P1283" i="21"/>
  <c r="J1284" i="21"/>
  <c r="K1284" i="21"/>
  <c r="I1284" i="21"/>
  <c r="L1284" i="21"/>
  <c r="H1285" i="21"/>
  <c r="M1284" i="21"/>
  <c r="O1284" i="21"/>
  <c r="P1284" i="21"/>
  <c r="Q1284" i="21"/>
  <c r="J1285" i="21"/>
  <c r="H1286" i="21"/>
  <c r="M1285" i="21"/>
  <c r="I1285" i="21"/>
  <c r="K1285" i="21"/>
  <c r="L1285" i="21"/>
  <c r="M1286" i="21"/>
  <c r="I1286" i="21"/>
  <c r="H1287" i="21"/>
  <c r="K1286" i="21"/>
  <c r="L1286" i="21"/>
  <c r="J1286" i="21"/>
  <c r="O1285" i="21"/>
  <c r="P1285" i="21"/>
  <c r="Q1285" i="21"/>
  <c r="O1286" i="21"/>
  <c r="P1286" i="21"/>
  <c r="Q1286" i="21"/>
  <c r="M1287" i="21"/>
  <c r="L1287" i="21"/>
  <c r="K1287" i="21"/>
  <c r="I1287" i="21"/>
  <c r="J1287" i="21"/>
  <c r="H1288" i="21"/>
  <c r="Q1287" i="21"/>
  <c r="O1287" i="21"/>
  <c r="P1287" i="21"/>
  <c r="M1288" i="21"/>
  <c r="I1288" i="21"/>
  <c r="K1288" i="21"/>
  <c r="H1289" i="21"/>
  <c r="L1288" i="21"/>
  <c r="J1288" i="21"/>
  <c r="Q1288" i="21"/>
  <c r="P1288" i="21"/>
  <c r="O1288" i="21"/>
  <c r="I1289" i="21"/>
  <c r="L1289" i="21"/>
  <c r="J1289" i="21"/>
  <c r="K1289" i="21"/>
  <c r="M1289" i="21"/>
  <c r="H1290" i="21"/>
  <c r="Q1289" i="21"/>
  <c r="P1289" i="21"/>
  <c r="O1289" i="21"/>
  <c r="J1290" i="21"/>
  <c r="H1291" i="21"/>
  <c r="M1290" i="21"/>
  <c r="K1290" i="21"/>
  <c r="L1290" i="21"/>
  <c r="I1290" i="21"/>
  <c r="M1291" i="21"/>
  <c r="K1291" i="21"/>
  <c r="H1292" i="21"/>
  <c r="J1291" i="21"/>
  <c r="I1291" i="21"/>
  <c r="L1291" i="21"/>
  <c r="O1290" i="21"/>
  <c r="P1290" i="21"/>
  <c r="Q1290" i="21"/>
  <c r="L1292" i="21"/>
  <c r="J1292" i="21"/>
  <c r="K1292" i="21"/>
  <c r="H1293" i="21"/>
  <c r="I1292" i="21"/>
  <c r="M1292" i="21"/>
  <c r="O1291" i="21"/>
  <c r="Q1291" i="21"/>
  <c r="P1291" i="21"/>
  <c r="K1293" i="21"/>
  <c r="H1294" i="21"/>
  <c r="I1293" i="21"/>
  <c r="L1293" i="21"/>
  <c r="J1293" i="21"/>
  <c r="M1293" i="21"/>
  <c r="O1292" i="21"/>
  <c r="P1292" i="21"/>
  <c r="Q1292" i="21"/>
  <c r="J1294" i="21"/>
  <c r="K1294" i="21"/>
  <c r="I1294" i="21"/>
  <c r="H1295" i="21"/>
  <c r="M1294" i="21"/>
  <c r="L1294" i="21"/>
  <c r="O1293" i="21"/>
  <c r="Q1293" i="21"/>
  <c r="P1293" i="21"/>
  <c r="P1294" i="21"/>
  <c r="Q1294" i="21"/>
  <c r="O1294" i="21"/>
  <c r="K1295" i="21"/>
  <c r="H1296" i="21"/>
  <c r="M1295" i="21"/>
  <c r="L1295" i="21"/>
  <c r="J1295" i="21"/>
  <c r="I1295" i="21"/>
  <c r="L1296" i="21"/>
  <c r="J1296" i="21"/>
  <c r="K1296" i="21"/>
  <c r="H1297" i="21"/>
  <c r="I1296" i="21"/>
  <c r="M1296" i="21"/>
  <c r="O1295" i="21"/>
  <c r="P1295" i="21"/>
  <c r="Q1295" i="21"/>
  <c r="I1297" i="21"/>
  <c r="L1297" i="21"/>
  <c r="K1297" i="21"/>
  <c r="J1297" i="21"/>
  <c r="M1297" i="21"/>
  <c r="H1298" i="21"/>
  <c r="O1296" i="21"/>
  <c r="P1296" i="21"/>
  <c r="Q1296" i="21"/>
  <c r="O1297" i="21"/>
  <c r="P1297" i="21"/>
  <c r="Q1297" i="21"/>
  <c r="L1298" i="21"/>
  <c r="J1298" i="21"/>
  <c r="I1298" i="21"/>
  <c r="M1298" i="21"/>
  <c r="H1299" i="21"/>
  <c r="K1298" i="21"/>
  <c r="Q1298" i="21"/>
  <c r="O1298" i="21"/>
  <c r="P1298" i="21"/>
  <c r="H1300" i="21"/>
  <c r="I1299" i="21"/>
  <c r="M1299" i="21"/>
  <c r="J1299" i="21"/>
  <c r="L1299" i="21"/>
  <c r="K1299" i="21"/>
  <c r="J1300" i="21"/>
  <c r="K1300" i="21"/>
  <c r="L1300" i="21"/>
  <c r="I1300" i="21"/>
  <c r="M1300" i="21"/>
  <c r="H1301" i="21"/>
  <c r="O1299" i="21"/>
  <c r="P1299" i="21"/>
  <c r="Q1299" i="21"/>
  <c r="P1300" i="21"/>
  <c r="Q1300" i="21"/>
  <c r="O1300" i="21"/>
  <c r="M1301" i="21"/>
  <c r="L1301" i="21"/>
  <c r="I1301" i="21"/>
  <c r="K1301" i="21"/>
  <c r="J1301" i="21"/>
  <c r="H1302" i="21"/>
  <c r="O1301" i="21"/>
  <c r="Q1301" i="21"/>
  <c r="P1301" i="21"/>
  <c r="K1302" i="21"/>
  <c r="H1303" i="21"/>
  <c r="I1302" i="21"/>
  <c r="J1302" i="21"/>
  <c r="M1302" i="21"/>
  <c r="L1302" i="21"/>
  <c r="J1303" i="21"/>
  <c r="I1303" i="21"/>
  <c r="M1303" i="21"/>
  <c r="K1303" i="21"/>
  <c r="H1304" i="21"/>
  <c r="L1303" i="21"/>
  <c r="O1302" i="21"/>
  <c r="P1302" i="21"/>
  <c r="Q1302" i="21"/>
  <c r="O1303" i="21"/>
  <c r="Q1303" i="21"/>
  <c r="P1303" i="21"/>
  <c r="J1304" i="21"/>
  <c r="M1304" i="21"/>
  <c r="I1304" i="21"/>
  <c r="L1304" i="21"/>
  <c r="H1305" i="21"/>
  <c r="K1304" i="21"/>
  <c r="P1304" i="21"/>
  <c r="O1304" i="21"/>
  <c r="Q1304" i="21"/>
  <c r="I1305" i="21"/>
  <c r="J1305" i="21"/>
  <c r="M1305" i="21"/>
  <c r="K1305" i="21"/>
  <c r="L1305" i="21"/>
  <c r="H1306" i="21"/>
  <c r="O1305" i="21"/>
  <c r="Q1305" i="21"/>
  <c r="P1305" i="21"/>
  <c r="L1306" i="21"/>
  <c r="K1306" i="21"/>
  <c r="J1306" i="21"/>
  <c r="M1306" i="21"/>
  <c r="I1306" i="21"/>
  <c r="H1307" i="21"/>
  <c r="O1306" i="21"/>
  <c r="P1306" i="21"/>
  <c r="Q1306" i="21"/>
  <c r="L1307" i="21"/>
  <c r="I1307" i="21"/>
  <c r="K1307" i="21"/>
  <c r="H1308" i="21"/>
  <c r="M1307" i="21"/>
  <c r="J1307" i="21"/>
  <c r="Q1307" i="21"/>
  <c r="O1307" i="21"/>
  <c r="P1307" i="21"/>
  <c r="K1308" i="21"/>
  <c r="M1308" i="21"/>
  <c r="L1308" i="21"/>
  <c r="H1309" i="21"/>
  <c r="J1308" i="21"/>
  <c r="I1308" i="21"/>
  <c r="L1309" i="21"/>
  <c r="J1309" i="21"/>
  <c r="K1309" i="21"/>
  <c r="H1310" i="21"/>
  <c r="I1309" i="21"/>
  <c r="M1309" i="21"/>
  <c r="Q1308" i="21"/>
  <c r="O1308" i="21"/>
  <c r="P1308" i="21"/>
  <c r="J1310" i="21"/>
  <c r="L1310" i="21"/>
  <c r="H1311" i="21"/>
  <c r="K1310" i="21"/>
  <c r="I1310" i="21"/>
  <c r="M1310" i="21"/>
  <c r="O1309" i="21"/>
  <c r="P1309" i="21"/>
  <c r="Q1309" i="21"/>
  <c r="H1312" i="21"/>
  <c r="M1311" i="21"/>
  <c r="L1311" i="21"/>
  <c r="I1311" i="21"/>
  <c r="K1311" i="21"/>
  <c r="J1311" i="21"/>
  <c r="Q1310" i="21"/>
  <c r="O1310" i="21"/>
  <c r="P1310" i="21"/>
  <c r="M1312" i="21"/>
  <c r="J1312" i="21"/>
  <c r="K1312" i="21"/>
  <c r="H1313" i="21"/>
  <c r="L1312" i="21"/>
  <c r="I1312" i="21"/>
  <c r="O1311" i="21"/>
  <c r="P1311" i="21"/>
  <c r="Q1311" i="21"/>
  <c r="M1313" i="21"/>
  <c r="I1313" i="21"/>
  <c r="H1314" i="21"/>
  <c r="K1313" i="21"/>
  <c r="L1313" i="21"/>
  <c r="J1313" i="21"/>
  <c r="Q1312" i="21"/>
  <c r="P1312" i="21"/>
  <c r="O1312" i="21"/>
  <c r="P1313" i="21"/>
  <c r="O1313" i="21"/>
  <c r="Q1313" i="21"/>
  <c r="L1314" i="21"/>
  <c r="M1314" i="21"/>
  <c r="J1314" i="21"/>
  <c r="H1315" i="21"/>
  <c r="K1314" i="21"/>
  <c r="I1314" i="21"/>
  <c r="M1315" i="21"/>
  <c r="I1315" i="21"/>
  <c r="K1315" i="21"/>
  <c r="H1316" i="21"/>
  <c r="L1315" i="21"/>
  <c r="J1315" i="21"/>
  <c r="Q1314" i="21"/>
  <c r="P1314" i="21"/>
  <c r="O1314" i="21"/>
  <c r="P1315" i="21"/>
  <c r="Q1315" i="21"/>
  <c r="O1315" i="21"/>
  <c r="L1316" i="21"/>
  <c r="K1316" i="21"/>
  <c r="H1317" i="21"/>
  <c r="J1316" i="21"/>
  <c r="M1316" i="21"/>
  <c r="I1316" i="21"/>
  <c r="H1318" i="21"/>
  <c r="J1317" i="21"/>
  <c r="I1317" i="21"/>
  <c r="L1317" i="21"/>
  <c r="M1317" i="21"/>
  <c r="K1317" i="21"/>
  <c r="P1316" i="21"/>
  <c r="Q1316" i="21"/>
  <c r="O1316" i="21"/>
  <c r="K1318" i="21"/>
  <c r="M1318" i="21"/>
  <c r="I1318" i="21"/>
  <c r="H1319" i="21"/>
  <c r="L1318" i="21"/>
  <c r="J1318" i="21"/>
  <c r="P1317" i="21"/>
  <c r="Q1317" i="21"/>
  <c r="O1317" i="21"/>
  <c r="O1318" i="21"/>
  <c r="Q1318" i="21"/>
  <c r="P1318" i="21"/>
  <c r="M1319" i="21"/>
  <c r="J1319" i="21"/>
  <c r="L1319" i="21"/>
  <c r="K1319" i="21"/>
  <c r="I1319" i="21"/>
  <c r="H1320" i="21"/>
  <c r="P1319" i="21"/>
  <c r="Q1319" i="21"/>
  <c r="O1319" i="21"/>
  <c r="M1320" i="21"/>
  <c r="K1320" i="21"/>
  <c r="L1320" i="21"/>
  <c r="H1321" i="21"/>
  <c r="J1320" i="21"/>
  <c r="I1320" i="21"/>
  <c r="H1322" i="21"/>
  <c r="K1321" i="21"/>
  <c r="L1321" i="21"/>
  <c r="M1321" i="21"/>
  <c r="J1321" i="21"/>
  <c r="I1321" i="21"/>
  <c r="O1320" i="21"/>
  <c r="P1320" i="21"/>
  <c r="Q1320" i="21"/>
  <c r="H1323" i="21"/>
  <c r="K1322" i="21"/>
  <c r="I1322" i="21"/>
  <c r="L1322" i="21"/>
  <c r="M1322" i="21"/>
  <c r="J1322" i="21"/>
  <c r="O1321" i="21"/>
  <c r="P1321" i="21"/>
  <c r="Q1321" i="21"/>
  <c r="J1323" i="21"/>
  <c r="K1323" i="21"/>
  <c r="L1323" i="21"/>
  <c r="I1323" i="21"/>
  <c r="H1324" i="21"/>
  <c r="M1323" i="21"/>
  <c r="Q1322" i="21"/>
  <c r="O1322" i="21"/>
  <c r="P1322" i="21"/>
  <c r="P1323" i="21"/>
  <c r="O1323" i="21"/>
  <c r="Q1323" i="21"/>
  <c r="H1325" i="21"/>
  <c r="J1324" i="21"/>
  <c r="L1324" i="21"/>
  <c r="M1324" i="21"/>
  <c r="K1324" i="21"/>
  <c r="I1324" i="21"/>
  <c r="K1325" i="21"/>
  <c r="J1325" i="21"/>
  <c r="L1325" i="21"/>
  <c r="I1325" i="21"/>
  <c r="H1326" i="21"/>
  <c r="M1325" i="21"/>
  <c r="P1324" i="21"/>
  <c r="Q1324" i="21"/>
  <c r="O1324" i="21"/>
  <c r="O1325" i="21"/>
  <c r="P1325" i="21"/>
  <c r="Q1325" i="21"/>
  <c r="K1326" i="21"/>
  <c r="M1326" i="21"/>
  <c r="H1327" i="21"/>
  <c r="I1326" i="21"/>
  <c r="J1326" i="21"/>
  <c r="L1326" i="21"/>
  <c r="L1327" i="21"/>
  <c r="M1327" i="21"/>
  <c r="I1327" i="21"/>
  <c r="H1328" i="21"/>
  <c r="K1327" i="21"/>
  <c r="J1327" i="21"/>
  <c r="Q1326" i="21"/>
  <c r="P1326" i="21"/>
  <c r="O1326" i="21"/>
  <c r="O1327" i="21"/>
  <c r="Q1327" i="21"/>
  <c r="P1327" i="21"/>
  <c r="K1328" i="21"/>
  <c r="J1328" i="21"/>
  <c r="L1328" i="21"/>
  <c r="M1328" i="21"/>
  <c r="H1329" i="21"/>
  <c r="I1328" i="21"/>
  <c r="J1329" i="21"/>
  <c r="L1329" i="21"/>
  <c r="M1329" i="21"/>
  <c r="K1329" i="21"/>
  <c r="H1330" i="21"/>
  <c r="I1329" i="21"/>
  <c r="O1328" i="21"/>
  <c r="Q1328" i="21"/>
  <c r="P1328" i="21"/>
  <c r="I1330" i="21"/>
  <c r="H1331" i="21"/>
  <c r="L1330" i="21"/>
  <c r="J1330" i="21"/>
  <c r="M1330" i="21"/>
  <c r="K1330" i="21"/>
  <c r="P1329" i="21"/>
  <c r="Q1329" i="21"/>
  <c r="O1329" i="21"/>
  <c r="Q1330" i="21"/>
  <c r="O1330" i="21"/>
  <c r="P1330" i="21"/>
  <c r="L1331" i="21"/>
  <c r="J1331" i="21"/>
  <c r="I1331" i="21"/>
  <c r="H1332" i="21"/>
  <c r="M1331" i="21"/>
  <c r="K1331" i="21"/>
  <c r="O1331" i="21"/>
  <c r="Q1331" i="21"/>
  <c r="P1331" i="21"/>
  <c r="J1332" i="21"/>
  <c r="K1332" i="21"/>
  <c r="L1332" i="21"/>
  <c r="M1332" i="21"/>
  <c r="I1332" i="21"/>
  <c r="H1333" i="21"/>
  <c r="O1332" i="21"/>
  <c r="Q1332" i="21"/>
  <c r="P1332" i="21"/>
  <c r="I1333" i="21"/>
  <c r="L1333" i="21"/>
  <c r="K1333" i="21"/>
  <c r="H1334" i="21"/>
  <c r="M1333" i="21"/>
  <c r="J1333" i="21"/>
  <c r="Q1333" i="21"/>
  <c r="P1333" i="21"/>
  <c r="O1333" i="21"/>
  <c r="M1334" i="21"/>
  <c r="J1334" i="21"/>
  <c r="K1334" i="21"/>
  <c r="I1334" i="21"/>
  <c r="L1334" i="21"/>
  <c r="H1335" i="21"/>
  <c r="O1334" i="21"/>
  <c r="Q1334" i="21"/>
  <c r="P1334" i="21"/>
  <c r="K1335" i="21"/>
  <c r="L1335" i="21"/>
  <c r="M1335" i="21"/>
  <c r="H1336" i="21"/>
  <c r="I1335" i="21"/>
  <c r="J1335" i="21"/>
  <c r="M1336" i="21"/>
  <c r="H1337" i="21"/>
  <c r="L1336" i="21"/>
  <c r="J1336" i="21"/>
  <c r="I1336" i="21"/>
  <c r="K1336" i="21"/>
  <c r="O1335" i="21"/>
  <c r="Q1335" i="21"/>
  <c r="P1335" i="21"/>
  <c r="J1337" i="21"/>
  <c r="K1337" i="21"/>
  <c r="I1337" i="21"/>
  <c r="H1338" i="21"/>
  <c r="M1337" i="21"/>
  <c r="L1337" i="21"/>
  <c r="O1336" i="21"/>
  <c r="P1336" i="21"/>
  <c r="Q1336" i="21"/>
  <c r="O1337" i="21"/>
  <c r="Q1337" i="21"/>
  <c r="P1337" i="21"/>
  <c r="I1338" i="21"/>
  <c r="J1338" i="21"/>
  <c r="K1338" i="21"/>
  <c r="H1339" i="21"/>
  <c r="L1338" i="21"/>
  <c r="M1338" i="21"/>
  <c r="O1338" i="21"/>
  <c r="Q1338" i="21"/>
  <c r="P1338" i="21"/>
  <c r="M1339" i="21"/>
  <c r="H1340" i="21"/>
  <c r="L1339" i="21"/>
  <c r="I1339" i="21"/>
  <c r="K1339" i="21"/>
  <c r="J1339" i="21"/>
  <c r="J1340" i="21"/>
  <c r="K1340" i="21"/>
  <c r="H1341" i="21"/>
  <c r="M1340" i="21"/>
  <c r="L1340" i="21"/>
  <c r="I1340" i="21"/>
  <c r="Q1339" i="21"/>
  <c r="P1339" i="21"/>
  <c r="O1339" i="21"/>
  <c r="L1341" i="21"/>
  <c r="M1341" i="21"/>
  <c r="H1342" i="21"/>
  <c r="J1341" i="21"/>
  <c r="K1341" i="21"/>
  <c r="I1341" i="21"/>
  <c r="Q1340" i="21"/>
  <c r="O1340" i="21"/>
  <c r="P1340" i="21"/>
  <c r="I1342" i="21"/>
  <c r="L1342" i="21"/>
  <c r="J1342" i="21"/>
  <c r="H1343" i="21"/>
  <c r="M1342" i="21"/>
  <c r="K1342" i="21"/>
  <c r="Q1341" i="21"/>
  <c r="O1341" i="21"/>
  <c r="P1341" i="21"/>
  <c r="P1342" i="21"/>
  <c r="O1342" i="21"/>
  <c r="Q1342" i="21"/>
  <c r="H1344" i="21"/>
  <c r="L1343" i="21"/>
  <c r="J1343" i="21"/>
  <c r="M1343" i="21"/>
  <c r="I1343" i="21"/>
  <c r="K1343" i="21"/>
  <c r="H1345" i="21"/>
  <c r="K1344" i="21"/>
  <c r="M1344" i="21"/>
  <c r="J1344" i="21"/>
  <c r="L1344" i="21"/>
  <c r="I1344" i="21"/>
  <c r="O1343" i="21"/>
  <c r="Q1343" i="21"/>
  <c r="P1343" i="21"/>
  <c r="H1346" i="21"/>
  <c r="L1345" i="21"/>
  <c r="I1345" i="21"/>
  <c r="J1345" i="21"/>
  <c r="M1345" i="21"/>
  <c r="K1345" i="21"/>
  <c r="P1344" i="21"/>
  <c r="O1344" i="21"/>
  <c r="Q1344" i="21"/>
  <c r="K1346" i="21"/>
  <c r="J1346" i="21"/>
  <c r="I1346" i="21"/>
  <c r="M1346" i="21"/>
  <c r="L1346" i="21"/>
  <c r="H1347" i="21"/>
  <c r="Q1345" i="21"/>
  <c r="O1345" i="21"/>
  <c r="P1345" i="21"/>
  <c r="Q1346" i="21"/>
  <c r="O1346" i="21"/>
  <c r="P1346" i="21"/>
  <c r="L1347" i="21"/>
  <c r="M1347" i="21"/>
  <c r="K1347" i="21"/>
  <c r="I1347" i="21"/>
  <c r="J1347" i="21"/>
  <c r="H1348" i="21"/>
  <c r="P1347" i="21"/>
  <c r="O1347" i="21"/>
  <c r="Q1347" i="21"/>
  <c r="K1348" i="21"/>
  <c r="I1348" i="21"/>
  <c r="L1348" i="21"/>
  <c r="M1348" i="21"/>
  <c r="J1348" i="21"/>
  <c r="H1349" i="21"/>
  <c r="Q1348" i="21"/>
  <c r="P1348" i="21"/>
  <c r="O1348" i="21"/>
  <c r="L1349" i="21"/>
  <c r="M1349" i="21"/>
  <c r="K1349" i="21"/>
  <c r="J1349" i="21"/>
  <c r="H1350" i="21"/>
  <c r="I1349" i="21"/>
  <c r="I1350" i="21"/>
  <c r="M1350" i="21"/>
  <c r="J1350" i="21"/>
  <c r="L1350" i="21"/>
  <c r="K1350" i="21"/>
  <c r="H1351" i="21"/>
  <c r="P1349" i="21"/>
  <c r="O1349" i="21"/>
  <c r="Q1349" i="21"/>
  <c r="O1350" i="21"/>
  <c r="Q1350" i="21"/>
  <c r="P1350" i="21"/>
  <c r="I1351" i="21"/>
  <c r="J1351" i="21"/>
  <c r="M1351" i="21"/>
  <c r="K1351" i="21"/>
  <c r="L1351" i="21"/>
  <c r="H1352" i="21"/>
  <c r="Q1351" i="21"/>
  <c r="P1351" i="21"/>
  <c r="O1351" i="21"/>
  <c r="H1353" i="21"/>
  <c r="L1352" i="21"/>
  <c r="K1352" i="21"/>
  <c r="I1352" i="21"/>
  <c r="M1352" i="21"/>
  <c r="J1352" i="21"/>
  <c r="J1353" i="21"/>
  <c r="H1354" i="21"/>
  <c r="L1353" i="21"/>
  <c r="K1353" i="21"/>
  <c r="I1353" i="21"/>
  <c r="M1353" i="21"/>
  <c r="P1352" i="21"/>
  <c r="O1352" i="21"/>
  <c r="Q1352" i="21"/>
  <c r="I1354" i="21"/>
  <c r="J1354" i="21"/>
  <c r="L1354" i="21"/>
  <c r="M1354" i="21"/>
  <c r="H1355" i="21"/>
  <c r="K1354" i="21"/>
  <c r="P1353" i="21"/>
  <c r="O1353" i="21"/>
  <c r="Q1353" i="21"/>
  <c r="P1354" i="21"/>
  <c r="O1354" i="21"/>
  <c r="Q1354" i="21"/>
  <c r="I1355" i="21"/>
  <c r="K1355" i="21"/>
  <c r="L1355" i="21"/>
  <c r="M1355" i="21"/>
  <c r="J1355" i="21"/>
  <c r="H1356" i="21"/>
  <c r="Q1355" i="21"/>
  <c r="P1355" i="21"/>
  <c r="O1355" i="21"/>
  <c r="J1356" i="21"/>
  <c r="H1357" i="21"/>
  <c r="L1356" i="21"/>
  <c r="I1356" i="21"/>
  <c r="K1356" i="21"/>
  <c r="M1356" i="21"/>
  <c r="L1357" i="21"/>
  <c r="I1357" i="21"/>
  <c r="H1358" i="21"/>
  <c r="K1357" i="21"/>
  <c r="M1357" i="21"/>
  <c r="J1357" i="21"/>
  <c r="O1356" i="21"/>
  <c r="P1356" i="21"/>
  <c r="Q1356" i="21"/>
  <c r="O1357" i="21"/>
  <c r="Q1357" i="21"/>
  <c r="P1357" i="21"/>
  <c r="K1358" i="21"/>
  <c r="L1358" i="21"/>
  <c r="M1358" i="21"/>
  <c r="H1359" i="21"/>
  <c r="I1358" i="21"/>
  <c r="J1358" i="21"/>
  <c r="M1359" i="21"/>
  <c r="J1359" i="21"/>
  <c r="H1360" i="21"/>
  <c r="K1359" i="21"/>
  <c r="L1359" i="21"/>
  <c r="I1359" i="21"/>
  <c r="P1358" i="21"/>
  <c r="Q1358" i="21"/>
  <c r="O1358" i="21"/>
  <c r="I1360" i="21"/>
  <c r="L1360" i="21"/>
  <c r="H1361" i="21"/>
  <c r="J1360" i="21"/>
  <c r="M1360" i="21"/>
  <c r="K1360" i="21"/>
  <c r="O1359" i="21"/>
  <c r="Q1359" i="21"/>
  <c r="P1359" i="21"/>
  <c r="O1360" i="21"/>
  <c r="P1360" i="21"/>
  <c r="Q1360" i="21"/>
  <c r="J1361" i="21"/>
  <c r="K1361" i="21"/>
  <c r="L1361" i="21"/>
  <c r="I1361" i="21"/>
  <c r="H1362" i="21"/>
  <c r="M1361" i="21"/>
  <c r="P1361" i="21"/>
  <c r="Q1361" i="21"/>
  <c r="O1361" i="21"/>
  <c r="J1362" i="21"/>
  <c r="I1362" i="21"/>
  <c r="L1362" i="21"/>
  <c r="K1362" i="21"/>
  <c r="M1362" i="21"/>
  <c r="H1363" i="21"/>
  <c r="Q1362" i="21"/>
  <c r="O1362" i="21"/>
  <c r="P1362" i="21"/>
  <c r="M1363" i="21"/>
  <c r="K1363" i="21"/>
  <c r="L1363" i="21"/>
  <c r="I1363" i="21"/>
  <c r="H1364" i="21"/>
  <c r="J1363" i="21"/>
  <c r="Q1363" i="21"/>
  <c r="P1363" i="21"/>
  <c r="O1363" i="21"/>
  <c r="M1364" i="21"/>
  <c r="L1364" i="21"/>
  <c r="K1364" i="21"/>
  <c r="I1364" i="21"/>
  <c r="H1365" i="21"/>
  <c r="J1364" i="21"/>
  <c r="Q1364" i="21"/>
  <c r="P1364" i="21"/>
  <c r="O1364" i="21"/>
  <c r="I1365" i="21"/>
  <c r="K1365" i="21"/>
  <c r="M1365" i="21"/>
  <c r="L1365" i="21"/>
  <c r="H1366" i="21"/>
  <c r="J1365" i="21"/>
  <c r="O1365" i="21"/>
  <c r="P1365" i="21"/>
  <c r="Q1365" i="21"/>
  <c r="I1366" i="21"/>
  <c r="L1366" i="21"/>
  <c r="H1367" i="21"/>
  <c r="J1366" i="21"/>
  <c r="M1366" i="21"/>
  <c r="K1366" i="21"/>
  <c r="P1366" i="21"/>
  <c r="O1366" i="21"/>
  <c r="Q1366" i="21"/>
  <c r="H1368" i="21"/>
  <c r="M1367" i="21"/>
  <c r="J1367" i="21"/>
  <c r="K1367" i="21"/>
  <c r="I1367" i="21"/>
  <c r="L1367" i="21"/>
  <c r="H1369" i="21"/>
  <c r="M1368" i="21"/>
  <c r="J1368" i="21"/>
  <c r="I1368" i="21"/>
  <c r="L1368" i="21"/>
  <c r="K1368" i="21"/>
  <c r="P1367" i="21"/>
  <c r="Q1367" i="21"/>
  <c r="O1367" i="21"/>
  <c r="L1369" i="21"/>
  <c r="I1369" i="21"/>
  <c r="K1369" i="21"/>
  <c r="M1369" i="21"/>
  <c r="J1369" i="21"/>
  <c r="H1370" i="21"/>
  <c r="O1368" i="21"/>
  <c r="P1368" i="21"/>
  <c r="Q1368" i="21"/>
  <c r="P1369" i="21"/>
  <c r="O1369" i="21"/>
  <c r="Q1369" i="21"/>
  <c r="K1370" i="21"/>
  <c r="I1370" i="21"/>
  <c r="M1370" i="21"/>
  <c r="L1370" i="21"/>
  <c r="H1371" i="21"/>
  <c r="J1370" i="21"/>
  <c r="P1370" i="21"/>
  <c r="Q1370" i="21"/>
  <c r="O1370" i="21"/>
  <c r="J1371" i="21"/>
  <c r="L1371" i="21"/>
  <c r="M1371" i="21"/>
  <c r="H1372" i="21"/>
  <c r="K1371" i="21"/>
  <c r="I1371" i="21"/>
  <c r="L1372" i="21"/>
  <c r="H1373" i="21"/>
  <c r="K1372" i="21"/>
  <c r="I1372" i="21"/>
  <c r="J1372" i="21"/>
  <c r="M1372" i="21"/>
  <c r="Q1371" i="21"/>
  <c r="P1371" i="21"/>
  <c r="O1371" i="21"/>
  <c r="J1373" i="21"/>
  <c r="K1373" i="21"/>
  <c r="I1373" i="21"/>
  <c r="H1374" i="21"/>
  <c r="L1373" i="21"/>
  <c r="M1373" i="21"/>
  <c r="P1372" i="21"/>
  <c r="O1372" i="21"/>
  <c r="Q1372" i="21"/>
  <c r="O1373" i="21"/>
  <c r="P1373" i="21"/>
  <c r="Q1373" i="21"/>
  <c r="K1374" i="21"/>
  <c r="H1375" i="21"/>
  <c r="I1374" i="21"/>
  <c r="J1374" i="21"/>
  <c r="L1374" i="21"/>
  <c r="M1374" i="21"/>
  <c r="L1375" i="21"/>
  <c r="K1375" i="21"/>
  <c r="I1375" i="21"/>
  <c r="J1375" i="21"/>
  <c r="M1375" i="21"/>
  <c r="H1376" i="21"/>
  <c r="O1374" i="21"/>
  <c r="P1374" i="21"/>
  <c r="Q1374" i="21"/>
  <c r="P1375" i="21"/>
  <c r="Q1375" i="21"/>
  <c r="O1375" i="21"/>
  <c r="M1376" i="21"/>
  <c r="L1376" i="21"/>
  <c r="J1376" i="21"/>
  <c r="I1376" i="21"/>
  <c r="H1377" i="21"/>
  <c r="K1376" i="21"/>
  <c r="P1376" i="21"/>
  <c r="Q1376" i="21"/>
  <c r="O1376" i="21"/>
  <c r="J1377" i="21"/>
  <c r="M1377" i="21"/>
  <c r="K1377" i="21"/>
  <c r="H1378" i="21"/>
  <c r="I1377" i="21"/>
  <c r="L1377" i="21"/>
  <c r="H1379" i="21"/>
  <c r="J1378" i="21"/>
  <c r="L1378" i="21"/>
  <c r="K1378" i="21"/>
  <c r="M1378" i="21"/>
  <c r="I1378" i="21"/>
  <c r="Q1377" i="21"/>
  <c r="P1377" i="21"/>
  <c r="O1377" i="21"/>
  <c r="J1379" i="21"/>
  <c r="H1380" i="21"/>
  <c r="M1379" i="21"/>
  <c r="L1379" i="21"/>
  <c r="K1379" i="21"/>
  <c r="I1379" i="21"/>
  <c r="P1378" i="21"/>
  <c r="Q1378" i="21"/>
  <c r="O1378" i="21"/>
  <c r="K1380" i="21"/>
  <c r="L1380" i="21"/>
  <c r="J1380" i="21"/>
  <c r="I1380" i="21"/>
  <c r="M1380" i="21"/>
  <c r="H1381" i="21"/>
  <c r="O1379" i="21"/>
  <c r="Q1379" i="21"/>
  <c r="P1379" i="21"/>
  <c r="O1380" i="21"/>
  <c r="P1380" i="21"/>
  <c r="Q1380" i="21"/>
  <c r="J1381" i="21"/>
  <c r="H1382" i="21"/>
  <c r="M1381" i="21"/>
  <c r="I1381" i="21"/>
  <c r="L1381" i="21"/>
  <c r="K1381" i="21"/>
  <c r="L1382" i="21"/>
  <c r="J1382" i="21"/>
  <c r="I1382" i="21"/>
  <c r="K1382" i="21"/>
  <c r="H1383" i="21"/>
  <c r="M1382" i="21"/>
  <c r="P1381" i="21"/>
  <c r="Q1381" i="21"/>
  <c r="O1381" i="21"/>
  <c r="Q1382" i="21"/>
  <c r="P1382" i="21"/>
  <c r="O1382" i="21"/>
  <c r="J1383" i="21"/>
  <c r="L1383" i="21"/>
  <c r="K1383" i="21"/>
  <c r="M1383" i="21"/>
  <c r="I1383" i="21"/>
  <c r="H1384" i="21"/>
  <c r="P1383" i="21"/>
  <c r="O1383" i="21"/>
  <c r="Q1383" i="21"/>
  <c r="H1385" i="21"/>
  <c r="J1384" i="21"/>
  <c r="I1384" i="21"/>
  <c r="K1384" i="21"/>
  <c r="L1384" i="21"/>
  <c r="M1384" i="21"/>
  <c r="J1385" i="21"/>
  <c r="I1385" i="21"/>
  <c r="K1385" i="21"/>
  <c r="H1386" i="21"/>
  <c r="M1385" i="21"/>
  <c r="L1385" i="21"/>
  <c r="P1384" i="21"/>
  <c r="O1384" i="21"/>
  <c r="Q1384" i="21"/>
  <c r="O1385" i="21"/>
  <c r="P1385" i="21"/>
  <c r="Q1385" i="21"/>
  <c r="H1387" i="21"/>
  <c r="M1386" i="21"/>
  <c r="J1386" i="21"/>
  <c r="I1386" i="21"/>
  <c r="K1386" i="21"/>
  <c r="L1386" i="21"/>
  <c r="L1387" i="21"/>
  <c r="M1387" i="21"/>
  <c r="I1387" i="21"/>
  <c r="H1388" i="21"/>
  <c r="K1387" i="21"/>
  <c r="J1387" i="21"/>
  <c r="Q1386" i="21"/>
  <c r="O1386" i="21"/>
  <c r="P1386" i="21"/>
  <c r="P1387" i="21"/>
  <c r="Q1387" i="21"/>
  <c r="O1387" i="21"/>
  <c r="M1388" i="21"/>
  <c r="K1388" i="21"/>
  <c r="J1388" i="21"/>
  <c r="I1388" i="21"/>
  <c r="L1388" i="21"/>
  <c r="H1389" i="21"/>
  <c r="P1388" i="21"/>
  <c r="O1388" i="21"/>
  <c r="Q1388" i="21"/>
  <c r="K1389" i="21"/>
  <c r="L1389" i="21"/>
  <c r="H1390" i="21"/>
  <c r="J1389" i="21"/>
  <c r="I1389" i="21"/>
  <c r="M1389" i="21"/>
  <c r="H1391" i="21"/>
  <c r="K1390" i="21"/>
  <c r="L1390" i="21"/>
  <c r="M1390" i="21"/>
  <c r="J1390" i="21"/>
  <c r="I1390" i="21"/>
  <c r="P1389" i="21"/>
  <c r="Q1389" i="21"/>
  <c r="O1389" i="21"/>
  <c r="K1391" i="21"/>
  <c r="M1391" i="21"/>
  <c r="I1391" i="21"/>
  <c r="L1391" i="21"/>
  <c r="H1392" i="21"/>
  <c r="J1391" i="21"/>
  <c r="O1390" i="21"/>
  <c r="Q1390" i="21"/>
  <c r="P1390" i="21"/>
  <c r="Q1391" i="21"/>
  <c r="O1391" i="21"/>
  <c r="P1391" i="21"/>
  <c r="K1392" i="21"/>
  <c r="H1393" i="21"/>
  <c r="I1392" i="21"/>
  <c r="L1392" i="21"/>
  <c r="M1392" i="21"/>
  <c r="J1392" i="21"/>
  <c r="H1394" i="21"/>
  <c r="K1393" i="21"/>
  <c r="J1393" i="21"/>
  <c r="M1393" i="21"/>
  <c r="I1393" i="21"/>
  <c r="L1393" i="21"/>
  <c r="Q1392" i="21"/>
  <c r="O1392" i="21"/>
  <c r="P1392" i="21"/>
  <c r="J1394" i="21"/>
  <c r="I1394" i="21"/>
  <c r="H1395" i="21"/>
  <c r="M1394" i="21"/>
  <c r="L1394" i="21"/>
  <c r="K1394" i="21"/>
  <c r="O1393" i="21"/>
  <c r="Q1393" i="21"/>
  <c r="P1393" i="21"/>
  <c r="Q1394" i="21"/>
  <c r="O1394" i="21"/>
  <c r="P1394" i="21"/>
  <c r="M1395" i="21"/>
  <c r="K1395" i="21"/>
  <c r="H1396" i="21"/>
  <c r="J1395" i="21"/>
  <c r="I1395" i="21"/>
  <c r="L1395" i="21"/>
  <c r="H1397" i="21"/>
  <c r="M1396" i="21"/>
  <c r="L1396" i="21"/>
  <c r="K1396" i="21"/>
  <c r="J1396" i="21"/>
  <c r="I1396" i="21"/>
  <c r="Q1395" i="21"/>
  <c r="O1395" i="21"/>
  <c r="P1395" i="21"/>
  <c r="L1397" i="21"/>
  <c r="I1397" i="21"/>
  <c r="J1397" i="21"/>
  <c r="H1398" i="21"/>
  <c r="K1397" i="21"/>
  <c r="M1397" i="21"/>
  <c r="Q1396" i="21"/>
  <c r="P1396" i="21"/>
  <c r="O1396" i="21"/>
  <c r="Q1397" i="21"/>
  <c r="P1397" i="21"/>
  <c r="O1397" i="21"/>
  <c r="J1398" i="21"/>
  <c r="M1398" i="21"/>
  <c r="L1398" i="21"/>
  <c r="K1398" i="21"/>
  <c r="H1399" i="21"/>
  <c r="I1398" i="21"/>
  <c r="L1399" i="21"/>
  <c r="I1399" i="21"/>
  <c r="K1399" i="21"/>
  <c r="M1399" i="21"/>
  <c r="H1400" i="21"/>
  <c r="J1399" i="21"/>
  <c r="Q1398" i="21"/>
  <c r="P1398" i="21"/>
  <c r="O1398" i="21"/>
  <c r="Q1399" i="21"/>
  <c r="O1399" i="21"/>
  <c r="P1399" i="21"/>
  <c r="L1400" i="21"/>
  <c r="M1400" i="21"/>
  <c r="K1400" i="21"/>
  <c r="H1401" i="21"/>
  <c r="I1400" i="21"/>
  <c r="J1400" i="21"/>
  <c r="J1401" i="21"/>
  <c r="K1401" i="21"/>
  <c r="M1401" i="21"/>
  <c r="L1401" i="21"/>
  <c r="I1401" i="21"/>
  <c r="H1402" i="21"/>
  <c r="P1400" i="21"/>
  <c r="O1400" i="21"/>
  <c r="Q1400" i="21"/>
  <c r="Q1401" i="21"/>
  <c r="P1401" i="21"/>
  <c r="O1401" i="21"/>
  <c r="I1402" i="21"/>
  <c r="K1402" i="21"/>
  <c r="J1402" i="21"/>
  <c r="L1402" i="21"/>
  <c r="M1402" i="21"/>
  <c r="H1403" i="21"/>
  <c r="P1402" i="21"/>
  <c r="Q1402" i="21"/>
  <c r="O1402" i="21"/>
  <c r="L1403" i="21"/>
  <c r="J1403" i="21"/>
  <c r="I1403" i="21"/>
  <c r="M1403" i="21"/>
  <c r="K1403" i="21"/>
  <c r="H1404" i="21"/>
  <c r="O1403" i="21"/>
  <c r="P1403" i="21"/>
  <c r="Q1403" i="21"/>
  <c r="L1404" i="21"/>
  <c r="M1404" i="21"/>
  <c r="J1404" i="21"/>
  <c r="I1404" i="21"/>
  <c r="H1405" i="21"/>
  <c r="K1404" i="21"/>
  <c r="P1404" i="21"/>
  <c r="Q1404" i="21"/>
  <c r="O1404" i="21"/>
  <c r="I1405" i="21"/>
  <c r="J1405" i="21"/>
  <c r="H1406" i="21"/>
  <c r="M1405" i="21"/>
  <c r="K1405" i="21"/>
  <c r="L1405" i="21"/>
  <c r="Q1405" i="21"/>
  <c r="O1405" i="21"/>
  <c r="P1405" i="21"/>
  <c r="L1406" i="21"/>
  <c r="I1406" i="21"/>
  <c r="J1406" i="21"/>
  <c r="H1407" i="21"/>
  <c r="M1406" i="21"/>
  <c r="K1406" i="21"/>
  <c r="Q1406" i="21"/>
  <c r="P1406" i="21"/>
  <c r="O1406" i="21"/>
  <c r="M1407" i="21"/>
  <c r="J1407" i="21"/>
  <c r="H1408" i="21"/>
  <c r="L1407" i="21"/>
  <c r="I1407" i="21"/>
  <c r="K1407" i="21"/>
  <c r="H1409" i="21"/>
  <c r="K1408" i="21"/>
  <c r="I1408" i="21"/>
  <c r="J1408" i="21"/>
  <c r="L1408" i="21"/>
  <c r="M1408" i="21"/>
  <c r="P1407" i="21"/>
  <c r="O1407" i="21"/>
  <c r="Q1407" i="21"/>
  <c r="L1409" i="21"/>
  <c r="K1409" i="21"/>
  <c r="I1409" i="21"/>
  <c r="J1409" i="21"/>
  <c r="M1409" i="21"/>
  <c r="H1410" i="21"/>
  <c r="Q1408" i="21"/>
  <c r="O1408" i="21"/>
  <c r="P1408" i="21"/>
  <c r="O1409" i="21"/>
  <c r="Q1409" i="21"/>
  <c r="P1409" i="21"/>
  <c r="I1410" i="21"/>
  <c r="J1410" i="21"/>
  <c r="M1410" i="21"/>
  <c r="K1410" i="21"/>
  <c r="L1410" i="21"/>
  <c r="H1411" i="21"/>
  <c r="O1410" i="21"/>
  <c r="P1410" i="21"/>
  <c r="Q1410" i="21"/>
  <c r="H1412" i="21"/>
  <c r="K1411" i="21"/>
  <c r="L1411" i="21"/>
  <c r="J1411" i="21"/>
  <c r="M1411" i="21"/>
  <c r="I1411" i="21"/>
  <c r="H1413" i="21"/>
  <c r="M1412" i="21"/>
  <c r="J1412" i="21"/>
  <c r="L1412" i="21"/>
  <c r="K1412" i="21"/>
  <c r="I1412" i="21"/>
  <c r="Q1411" i="21"/>
  <c r="P1411" i="21"/>
  <c r="O1411" i="21"/>
  <c r="K1413" i="21"/>
  <c r="L1413" i="21"/>
  <c r="I1413" i="21"/>
  <c r="M1413" i="21"/>
  <c r="H1414" i="21"/>
  <c r="J1413" i="21"/>
  <c r="Q1412" i="21"/>
  <c r="O1412" i="21"/>
  <c r="P1412" i="21"/>
  <c r="P1413" i="21"/>
  <c r="Q1413" i="21"/>
  <c r="O1413" i="21"/>
  <c r="M1414" i="21"/>
  <c r="K1414" i="21"/>
  <c r="H1415" i="21"/>
  <c r="I1414" i="21"/>
  <c r="J1414" i="21"/>
  <c r="L1414" i="21"/>
  <c r="K1415" i="21"/>
  <c r="L1415" i="21"/>
  <c r="I1415" i="21"/>
  <c r="M1415" i="21"/>
  <c r="H1416" i="21"/>
  <c r="J1415" i="21"/>
  <c r="P1414" i="21"/>
  <c r="O1414" i="21"/>
  <c r="Q1414" i="21"/>
  <c r="O1415" i="21"/>
  <c r="Q1415" i="21"/>
  <c r="P1415" i="21"/>
  <c r="L1416" i="21"/>
  <c r="H1417" i="21"/>
  <c r="M1416" i="21"/>
  <c r="K1416" i="21"/>
  <c r="I1416" i="21"/>
  <c r="J1416" i="21"/>
  <c r="J1417" i="21"/>
  <c r="L1417" i="21"/>
  <c r="H1418" i="21"/>
  <c r="I1417" i="21"/>
  <c r="M1417" i="21"/>
  <c r="K1417" i="21"/>
  <c r="O1416" i="21"/>
  <c r="Q1416" i="21"/>
  <c r="P1416" i="21"/>
  <c r="L1418" i="21"/>
  <c r="I1418" i="21"/>
  <c r="J1418" i="21"/>
  <c r="H1419" i="21"/>
  <c r="K1418" i="21"/>
  <c r="M1418" i="21"/>
  <c r="Q1417" i="21"/>
  <c r="O1417" i="21"/>
  <c r="P1417" i="21"/>
  <c r="O1418" i="21"/>
  <c r="P1418" i="21"/>
  <c r="Q1418" i="21"/>
  <c r="J1419" i="21"/>
  <c r="H1420" i="21"/>
  <c r="K1419" i="21"/>
  <c r="M1419" i="21"/>
  <c r="I1419" i="21"/>
  <c r="L1419" i="21"/>
  <c r="I1420" i="21"/>
  <c r="H1421" i="21"/>
  <c r="J1420" i="21"/>
  <c r="K1420" i="21"/>
  <c r="L1420" i="21"/>
  <c r="M1420" i="21"/>
  <c r="P1419" i="21"/>
  <c r="O1419" i="21"/>
  <c r="Q1419" i="21"/>
  <c r="O1420" i="21"/>
  <c r="P1420" i="21"/>
  <c r="Q1420" i="21"/>
  <c r="K1421" i="21"/>
  <c r="L1421" i="21"/>
  <c r="J1421" i="21"/>
  <c r="H1422" i="21"/>
  <c r="M1421" i="21"/>
  <c r="I1421" i="21"/>
  <c r="J1422" i="21"/>
  <c r="I1422" i="21"/>
  <c r="L1422" i="21"/>
  <c r="H1423" i="21"/>
  <c r="K1422" i="21"/>
  <c r="M1422" i="21"/>
  <c r="O1421" i="21"/>
  <c r="P1421" i="21"/>
  <c r="Q1421" i="21"/>
  <c r="Q1422" i="21"/>
  <c r="O1422" i="21"/>
  <c r="P1422" i="21"/>
  <c r="M1423" i="21"/>
  <c r="J1423" i="21"/>
  <c r="L1423" i="21"/>
  <c r="I1423" i="21"/>
  <c r="K1423" i="21"/>
  <c r="H1424" i="21"/>
  <c r="P1423" i="21"/>
  <c r="O1423" i="21"/>
  <c r="Q1423" i="21"/>
  <c r="K1424" i="21"/>
  <c r="L1424" i="21"/>
  <c r="J1424" i="21"/>
  <c r="H1425" i="21"/>
  <c r="M1424" i="21"/>
  <c r="I1424" i="21"/>
  <c r="I1425" i="21"/>
  <c r="J1425" i="21"/>
  <c r="M1425" i="21"/>
  <c r="L1425" i="21"/>
  <c r="H1426" i="21"/>
  <c r="K1425" i="21"/>
  <c r="P1424" i="21"/>
  <c r="O1424" i="21"/>
  <c r="Q1424" i="21"/>
  <c r="O1425" i="21"/>
  <c r="P1425" i="21"/>
  <c r="Q1425" i="21"/>
  <c r="L1426" i="21"/>
  <c r="J1426" i="21"/>
  <c r="H1427" i="21"/>
  <c r="I1426" i="21"/>
  <c r="M1426" i="21"/>
  <c r="K1426" i="21"/>
  <c r="L1427" i="21"/>
  <c r="I1427" i="21"/>
  <c r="K1427" i="21"/>
  <c r="H1428" i="21"/>
  <c r="J1427" i="21"/>
  <c r="M1427" i="21"/>
  <c r="Q1426" i="21"/>
  <c r="P1426" i="21"/>
  <c r="O1426" i="21"/>
  <c r="O1427" i="21"/>
  <c r="P1427" i="21"/>
  <c r="Q1427" i="21"/>
  <c r="M1428" i="21"/>
  <c r="J1428" i="21"/>
  <c r="I1428" i="21"/>
  <c r="K1428" i="21"/>
  <c r="L1428" i="21"/>
  <c r="H1429" i="21"/>
  <c r="P1428" i="21"/>
  <c r="O1428" i="21"/>
  <c r="Q1428" i="21"/>
  <c r="K1429" i="21"/>
  <c r="H1430" i="21"/>
  <c r="L1429" i="21"/>
  <c r="I1429" i="21"/>
  <c r="J1429" i="21"/>
  <c r="M1429" i="21"/>
  <c r="M1430" i="21"/>
  <c r="K1430" i="21"/>
  <c r="L1430" i="21"/>
  <c r="I1430" i="21"/>
  <c r="J1430" i="21"/>
  <c r="H1431" i="21"/>
  <c r="O1429" i="21"/>
  <c r="Q1429" i="21"/>
  <c r="P1429" i="21"/>
  <c r="P1430" i="21"/>
  <c r="O1430" i="21"/>
  <c r="Q1430" i="21"/>
  <c r="H1432" i="21"/>
  <c r="I1431" i="21"/>
  <c r="M1431" i="21"/>
  <c r="L1431" i="21"/>
  <c r="K1431" i="21"/>
  <c r="J1431" i="21"/>
  <c r="H1433" i="21"/>
  <c r="L1432" i="21"/>
  <c r="K1432" i="21"/>
  <c r="I1432" i="21"/>
  <c r="M1432" i="21"/>
  <c r="J1432" i="21"/>
  <c r="Q1431" i="21"/>
  <c r="P1431" i="21"/>
  <c r="O1431" i="21"/>
  <c r="H1434" i="21"/>
  <c r="J1433" i="21"/>
  <c r="L1433" i="21"/>
  <c r="M1433" i="21"/>
  <c r="I1433" i="21"/>
  <c r="K1433" i="21"/>
  <c r="P1432" i="21"/>
  <c r="O1432" i="21"/>
  <c r="Q1432" i="21"/>
  <c r="K1434" i="21"/>
  <c r="M1434" i="21"/>
  <c r="J1434" i="21"/>
  <c r="H1435" i="21"/>
  <c r="I1434" i="21"/>
  <c r="L1434" i="21"/>
  <c r="Q1433" i="21"/>
  <c r="P1433" i="21"/>
  <c r="O1433" i="21"/>
  <c r="I1435" i="21"/>
  <c r="M1435" i="21"/>
  <c r="K1435" i="21"/>
  <c r="L1435" i="21"/>
  <c r="H1436" i="21"/>
  <c r="J1435" i="21"/>
  <c r="Q1434" i="21"/>
  <c r="O1434" i="21"/>
  <c r="P1434" i="21"/>
  <c r="Q1435" i="21"/>
  <c r="P1435" i="21"/>
  <c r="O1435" i="21"/>
  <c r="I1436" i="21"/>
  <c r="L1436" i="21"/>
  <c r="M1436" i="21"/>
  <c r="K1436" i="21"/>
  <c r="J1436" i="21"/>
  <c r="H1437" i="21"/>
  <c r="O1436" i="21"/>
  <c r="Q1436" i="21"/>
  <c r="P1436" i="21"/>
  <c r="M1437" i="21"/>
  <c r="H1438" i="21"/>
  <c r="L1437" i="21"/>
  <c r="J1437" i="21"/>
  <c r="K1437" i="21"/>
  <c r="I1437" i="21"/>
  <c r="M1438" i="21"/>
  <c r="K1438" i="21"/>
  <c r="H1439" i="21"/>
  <c r="J1438" i="21"/>
  <c r="I1438" i="21"/>
  <c r="L1438" i="21"/>
  <c r="Q1437" i="21"/>
  <c r="O1437" i="21"/>
  <c r="P1437" i="21"/>
  <c r="L1439" i="21"/>
  <c r="K1439" i="21"/>
  <c r="I1439" i="21"/>
  <c r="J1439" i="21"/>
  <c r="M1439" i="21"/>
  <c r="H1440" i="21"/>
  <c r="P1438" i="21"/>
  <c r="O1438" i="21"/>
  <c r="Q1438" i="21"/>
  <c r="P1439" i="21"/>
  <c r="O1439" i="21"/>
  <c r="Q1439" i="21"/>
  <c r="I1440" i="21"/>
  <c r="J1440" i="21"/>
  <c r="M1440" i="21"/>
  <c r="L1440" i="21"/>
  <c r="H1441" i="21"/>
  <c r="K1440" i="21"/>
  <c r="Q1440" i="21"/>
  <c r="O1440" i="21"/>
  <c r="P1440" i="21"/>
  <c r="L1441" i="21"/>
  <c r="M1441" i="21"/>
  <c r="J1441" i="21"/>
  <c r="H1442" i="21"/>
  <c r="I1441" i="21"/>
  <c r="K1441" i="21"/>
  <c r="J1442" i="21"/>
  <c r="L1442" i="21"/>
  <c r="M1442" i="21"/>
  <c r="K1442" i="21"/>
  <c r="H1443" i="21"/>
  <c r="I1442" i="21"/>
  <c r="Q1441" i="21"/>
  <c r="P1441" i="21"/>
  <c r="O1441" i="21"/>
  <c r="H1444" i="21"/>
  <c r="M1443" i="21"/>
  <c r="L1443" i="21"/>
  <c r="I1443" i="21"/>
  <c r="J1443" i="21"/>
  <c r="K1443" i="21"/>
  <c r="Q1442" i="21"/>
  <c r="P1442" i="21"/>
  <c r="O1442" i="21"/>
  <c r="K1444" i="21"/>
  <c r="I1444" i="21"/>
  <c r="J1444" i="21"/>
  <c r="M1444" i="21"/>
  <c r="H1445" i="21"/>
  <c r="L1444" i="21"/>
  <c r="P1443" i="21"/>
  <c r="O1443" i="21"/>
  <c r="Q1443" i="21"/>
  <c r="P1444" i="21"/>
  <c r="O1444" i="21"/>
  <c r="Q1444" i="21"/>
  <c r="L1445" i="21"/>
  <c r="K1445" i="21"/>
  <c r="M1445" i="21"/>
  <c r="H1446" i="21"/>
  <c r="I1445" i="21"/>
  <c r="J1445" i="21"/>
  <c r="J1446" i="21"/>
  <c r="H1447" i="21"/>
  <c r="K1446" i="21"/>
  <c r="M1446" i="21"/>
  <c r="L1446" i="21"/>
  <c r="I1446" i="21"/>
  <c r="P1445" i="21"/>
  <c r="Q1445" i="21"/>
  <c r="O1445" i="21"/>
  <c r="J1447" i="21"/>
  <c r="H1448" i="21"/>
  <c r="M1447" i="21"/>
  <c r="K1447" i="21"/>
  <c r="I1447" i="21"/>
  <c r="L1447" i="21"/>
  <c r="O1446" i="21"/>
  <c r="P1446" i="21"/>
  <c r="Q1446" i="21"/>
  <c r="L1448" i="21"/>
  <c r="M1448" i="21"/>
  <c r="K1448" i="21"/>
  <c r="H1449" i="21"/>
  <c r="J1448" i="21"/>
  <c r="I1448" i="21"/>
  <c r="P1447" i="21"/>
  <c r="O1447" i="21"/>
  <c r="Q1447" i="21"/>
  <c r="K1449" i="21"/>
  <c r="I1449" i="21"/>
  <c r="M1449" i="21"/>
  <c r="L1449" i="21"/>
  <c r="J1449" i="21"/>
  <c r="H1450" i="21"/>
  <c r="O1448" i="21"/>
  <c r="P1448" i="21"/>
  <c r="Q1448" i="21"/>
  <c r="O1449" i="21"/>
  <c r="Q1449" i="21"/>
  <c r="P1449" i="21"/>
  <c r="I1450" i="21"/>
  <c r="L1450" i="21"/>
  <c r="M1450" i="21"/>
  <c r="H1451" i="21"/>
  <c r="J1450" i="21"/>
  <c r="K1450" i="21"/>
  <c r="Q1450" i="21"/>
  <c r="O1450" i="21"/>
  <c r="P1450" i="21"/>
  <c r="J1451" i="21"/>
  <c r="M1451" i="21"/>
  <c r="K1451" i="21"/>
  <c r="I1451" i="21"/>
  <c r="H1452" i="21"/>
  <c r="L1451" i="21"/>
  <c r="O1451" i="21"/>
  <c r="P1451" i="21"/>
  <c r="Q1451" i="21"/>
  <c r="H1453" i="21"/>
  <c r="L1452" i="21"/>
  <c r="J1452" i="21"/>
  <c r="M1452" i="21"/>
  <c r="K1452" i="21"/>
  <c r="I1452" i="21"/>
  <c r="L1453" i="21"/>
  <c r="I1453" i="21"/>
  <c r="H1454" i="21"/>
  <c r="K1453" i="21"/>
  <c r="J1453" i="21"/>
  <c r="M1453" i="21"/>
  <c r="P1452" i="21"/>
  <c r="Q1452" i="21"/>
  <c r="O1452" i="21"/>
  <c r="O1453" i="21"/>
  <c r="Q1453" i="21"/>
  <c r="P1453" i="21"/>
  <c r="J1454" i="21"/>
  <c r="L1454" i="21"/>
  <c r="K1454" i="21"/>
  <c r="H1455" i="21"/>
  <c r="I1454" i="21"/>
  <c r="M1454" i="21"/>
  <c r="H1456" i="21"/>
  <c r="J1455" i="21"/>
  <c r="M1455" i="21"/>
  <c r="L1455" i="21"/>
  <c r="I1455" i="21"/>
  <c r="K1455" i="21"/>
  <c r="Q1454" i="21"/>
  <c r="O1454" i="21"/>
  <c r="P1454" i="21"/>
  <c r="H1457" i="21"/>
  <c r="J1456" i="21"/>
  <c r="L1456" i="21"/>
  <c r="I1456" i="21"/>
  <c r="K1456" i="21"/>
  <c r="M1456" i="21"/>
  <c r="P1455" i="21"/>
  <c r="Q1455" i="21"/>
  <c r="O1455" i="21"/>
  <c r="K1457" i="21"/>
  <c r="I1457" i="21"/>
  <c r="M1457" i="21"/>
  <c r="L1457" i="21"/>
  <c r="J1457" i="21"/>
  <c r="H1458" i="21"/>
  <c r="Q1456" i="21"/>
  <c r="P1456" i="21"/>
  <c r="O1456" i="21"/>
  <c r="Q1457" i="21"/>
  <c r="O1457" i="21"/>
  <c r="P1457" i="21"/>
  <c r="M1458" i="21"/>
  <c r="L1458" i="21"/>
  <c r="J1458" i="21"/>
  <c r="H1459" i="21"/>
  <c r="I1458" i="21"/>
  <c r="K1458" i="21"/>
  <c r="I1459" i="21"/>
  <c r="K1459" i="21"/>
  <c r="H1460" i="21"/>
  <c r="L1459" i="21"/>
  <c r="J1459" i="21"/>
  <c r="M1459" i="21"/>
  <c r="P1458" i="21"/>
  <c r="Q1458" i="21"/>
  <c r="O1458" i="21"/>
  <c r="O1459" i="21"/>
  <c r="Q1459" i="21"/>
  <c r="P1459" i="21"/>
  <c r="J1460" i="21"/>
  <c r="H1461" i="21"/>
  <c r="I1460" i="21"/>
  <c r="M1460" i="21"/>
  <c r="K1460" i="21"/>
  <c r="L1460" i="21"/>
  <c r="I1461" i="21"/>
  <c r="M1461" i="21"/>
  <c r="K1461" i="21"/>
  <c r="L1461" i="21"/>
  <c r="H1462" i="21"/>
  <c r="J1461" i="21"/>
  <c r="P1460" i="21"/>
  <c r="O1460" i="21"/>
  <c r="Q1460" i="21"/>
  <c r="Q1461" i="21"/>
  <c r="O1461" i="21"/>
  <c r="P1461" i="21"/>
  <c r="I1462" i="21"/>
  <c r="J1462" i="21"/>
  <c r="L1462" i="21"/>
  <c r="K1462" i="21"/>
  <c r="H1463" i="21"/>
  <c r="M1462" i="21"/>
  <c r="P1462" i="21"/>
  <c r="Q1462" i="21"/>
  <c r="O1462" i="21"/>
  <c r="J1463" i="21"/>
  <c r="H1464" i="21"/>
  <c r="K1463" i="21"/>
  <c r="M1463" i="21"/>
  <c r="I1463" i="21"/>
  <c r="L1463" i="21"/>
  <c r="H1465" i="21"/>
  <c r="M1464" i="21"/>
  <c r="J1464" i="21"/>
  <c r="I1464" i="21"/>
  <c r="L1464" i="21"/>
  <c r="K1464" i="21"/>
  <c r="Q1463" i="21"/>
  <c r="P1463" i="21"/>
  <c r="O1463" i="21"/>
  <c r="M1465" i="21"/>
  <c r="J1465" i="21"/>
  <c r="K1465" i="21"/>
  <c r="L1465" i="21"/>
  <c r="I1465" i="21"/>
  <c r="H1466" i="21"/>
  <c r="Q1464" i="21"/>
  <c r="O1464" i="21"/>
  <c r="P1464" i="21"/>
  <c r="P1465" i="21"/>
  <c r="Q1465" i="21"/>
  <c r="O1465" i="21"/>
  <c r="M1466" i="21"/>
  <c r="K1466" i="21"/>
  <c r="L1466" i="21"/>
  <c r="J1466" i="21"/>
  <c r="H1467" i="21"/>
  <c r="I1466" i="21"/>
  <c r="H1468" i="21"/>
  <c r="I1467" i="21"/>
  <c r="M1467" i="21"/>
  <c r="K1467" i="21"/>
  <c r="J1467" i="21"/>
  <c r="L1467" i="21"/>
  <c r="O1466" i="21"/>
  <c r="Q1466" i="21"/>
  <c r="P1466" i="21"/>
  <c r="L1468" i="21"/>
  <c r="K1468" i="21"/>
  <c r="I1468" i="21"/>
  <c r="H1469" i="21"/>
  <c r="J1468" i="21"/>
  <c r="M1468" i="21"/>
  <c r="P1467" i="21"/>
  <c r="Q1467" i="21"/>
  <c r="O1467" i="21"/>
  <c r="Q1468" i="21"/>
  <c r="P1468" i="21"/>
  <c r="O1468" i="21"/>
  <c r="M1469" i="21"/>
  <c r="I1469" i="21"/>
  <c r="L1469" i="21"/>
  <c r="H1470" i="21"/>
  <c r="K1469" i="21"/>
  <c r="J1469" i="21"/>
  <c r="P1469" i="21"/>
  <c r="O1469" i="21"/>
  <c r="Q1469" i="21"/>
  <c r="L1470" i="21"/>
  <c r="M1470" i="21"/>
  <c r="K1470" i="21"/>
  <c r="J1470" i="21"/>
  <c r="I1470" i="21"/>
  <c r="H1471" i="21"/>
  <c r="Q1470" i="21"/>
  <c r="O1470" i="21"/>
  <c r="P1470" i="21"/>
  <c r="I1471" i="21"/>
  <c r="H1472" i="21"/>
  <c r="J1471" i="21"/>
  <c r="L1471" i="21"/>
  <c r="M1471" i="21"/>
  <c r="K1471" i="21"/>
  <c r="O1471" i="21"/>
  <c r="Q1471" i="21"/>
  <c r="P1471" i="21"/>
  <c r="J1472" i="21"/>
  <c r="L1472" i="21"/>
  <c r="K1472" i="21"/>
  <c r="M1472" i="21"/>
  <c r="H1473" i="21"/>
  <c r="I1472" i="21"/>
  <c r="M1473" i="21"/>
  <c r="H1474" i="21"/>
  <c r="J1473" i="21"/>
  <c r="L1473" i="21"/>
  <c r="I1473" i="21"/>
  <c r="K1473" i="21"/>
  <c r="Q1472" i="21"/>
  <c r="O1472" i="21"/>
  <c r="P1472" i="21"/>
  <c r="H1475" i="21"/>
  <c r="L1474" i="21"/>
  <c r="I1474" i="21"/>
  <c r="K1474" i="21"/>
  <c r="M1474" i="21"/>
  <c r="J1474" i="21"/>
  <c r="Q1473" i="21"/>
  <c r="P1473" i="21"/>
  <c r="O1473" i="21"/>
  <c r="J1475" i="21"/>
  <c r="K1475" i="21"/>
  <c r="I1475" i="21"/>
  <c r="M1475" i="21"/>
  <c r="L1475" i="21"/>
  <c r="H1476" i="21"/>
  <c r="Q1474" i="21"/>
  <c r="O1474" i="21"/>
  <c r="P1474" i="21"/>
  <c r="P1475" i="21"/>
  <c r="Q1475" i="21"/>
  <c r="O1475" i="21"/>
  <c r="L1476" i="21"/>
  <c r="J1476" i="21"/>
  <c r="M1476" i="21"/>
  <c r="I1476" i="21"/>
  <c r="H1477" i="21"/>
  <c r="K1476" i="21"/>
  <c r="O1476" i="21"/>
  <c r="Q1476" i="21"/>
  <c r="P1476" i="21"/>
  <c r="K1477" i="21"/>
  <c r="J1477" i="21"/>
  <c r="I1477" i="21"/>
  <c r="L1477" i="21"/>
  <c r="M1477" i="21"/>
  <c r="H1478" i="21"/>
  <c r="O1477" i="21"/>
  <c r="Q1477" i="21"/>
  <c r="P1477" i="21"/>
  <c r="J1478" i="21"/>
  <c r="I1478" i="21"/>
  <c r="H1479" i="21"/>
  <c r="L1478" i="21"/>
  <c r="K1478" i="21"/>
  <c r="M1478" i="21"/>
  <c r="O1478" i="21"/>
  <c r="Q1478" i="21"/>
  <c r="P1478" i="21"/>
  <c r="M1479" i="21"/>
  <c r="I1479" i="21"/>
  <c r="J1479" i="21"/>
  <c r="H1480" i="21"/>
  <c r="K1479" i="21"/>
  <c r="L1479" i="21"/>
  <c r="P1479" i="21"/>
  <c r="O1479" i="21"/>
  <c r="Q1479" i="21"/>
  <c r="I1480" i="21"/>
  <c r="J1480" i="21"/>
  <c r="H1481" i="21"/>
  <c r="L1480" i="21"/>
  <c r="K1480" i="21"/>
  <c r="M1480" i="21"/>
  <c r="O1480" i="21"/>
  <c r="P1480" i="21"/>
  <c r="Q1480" i="21"/>
  <c r="H1482" i="21"/>
  <c r="J1481" i="21"/>
  <c r="K1481" i="21"/>
  <c r="I1481" i="21"/>
  <c r="L1481" i="21"/>
  <c r="M1481" i="21"/>
  <c r="L1482" i="21"/>
  <c r="J1482" i="21"/>
  <c r="K1482" i="21"/>
  <c r="I1482" i="21"/>
  <c r="M1482" i="21"/>
  <c r="H1483" i="21"/>
  <c r="Q1481" i="21"/>
  <c r="P1481" i="21"/>
  <c r="O1481" i="21"/>
  <c r="O1482" i="21"/>
  <c r="P1482" i="21"/>
  <c r="Q1482" i="21"/>
  <c r="H1484" i="21"/>
  <c r="L1483" i="21"/>
  <c r="M1483" i="21"/>
  <c r="K1483" i="21"/>
  <c r="I1483" i="21"/>
  <c r="J1483" i="21"/>
  <c r="I1484" i="21"/>
  <c r="H1485" i="21"/>
  <c r="L1484" i="21"/>
  <c r="K1484" i="21"/>
  <c r="J1484" i="21"/>
  <c r="M1484" i="21"/>
  <c r="P1483" i="21"/>
  <c r="O1483" i="21"/>
  <c r="Q1483" i="21"/>
  <c r="O1484" i="21"/>
  <c r="Q1484" i="21"/>
  <c r="P1484" i="21"/>
  <c r="H1486" i="21"/>
  <c r="I1485" i="21"/>
  <c r="K1485" i="21"/>
  <c r="J1485" i="21"/>
  <c r="L1485" i="21"/>
  <c r="M1485" i="21"/>
  <c r="J1486" i="21"/>
  <c r="H1487" i="21"/>
  <c r="M1486" i="21"/>
  <c r="I1486" i="21"/>
  <c r="K1486" i="21"/>
  <c r="L1486" i="21"/>
  <c r="P1485" i="21"/>
  <c r="Q1485" i="21"/>
  <c r="O1485" i="21"/>
  <c r="M1487" i="21"/>
  <c r="H1488" i="21"/>
  <c r="I1487" i="21"/>
  <c r="K1487" i="21"/>
  <c r="J1487" i="21"/>
  <c r="L1487" i="21"/>
  <c r="Q1486" i="21"/>
  <c r="P1486" i="21"/>
  <c r="O1486" i="21"/>
  <c r="H1489" i="21"/>
  <c r="K1488" i="21"/>
  <c r="I1488" i="21"/>
  <c r="M1488" i="21"/>
  <c r="L1488" i="21"/>
  <c r="J1488" i="21"/>
  <c r="O1487" i="21"/>
  <c r="P1487" i="21"/>
  <c r="Q1487" i="21"/>
  <c r="M1489" i="21"/>
  <c r="I1489" i="21"/>
  <c r="K1489" i="21"/>
  <c r="H1490" i="21"/>
  <c r="L1489" i="21"/>
  <c r="J1489" i="21"/>
  <c r="Q1488" i="21"/>
  <c r="O1488" i="21"/>
  <c r="P1488" i="21"/>
  <c r="O1489" i="21"/>
  <c r="Q1489" i="21"/>
  <c r="P1489" i="21"/>
  <c r="M1490" i="21"/>
  <c r="L1490" i="21"/>
  <c r="I1490" i="21"/>
  <c r="J1490" i="21"/>
  <c r="H1491" i="21"/>
  <c r="K1490" i="21"/>
  <c r="O1490" i="21"/>
  <c r="P1490" i="21"/>
  <c r="Q1490" i="21"/>
  <c r="J1491" i="21"/>
  <c r="M1491" i="21"/>
  <c r="L1491" i="21"/>
  <c r="H1492" i="21"/>
  <c r="K1491" i="21"/>
  <c r="I1491" i="21"/>
  <c r="K1492" i="21"/>
  <c r="L1492" i="21"/>
  <c r="I1492" i="21"/>
  <c r="H1493" i="21"/>
  <c r="M1492" i="21"/>
  <c r="J1492" i="21"/>
  <c r="Q1491" i="21"/>
  <c r="O1491" i="21"/>
  <c r="P1491" i="21"/>
  <c r="Q1492" i="21"/>
  <c r="O1492" i="21"/>
  <c r="P1492" i="21"/>
  <c r="M1493" i="21"/>
  <c r="I1493" i="21"/>
  <c r="J1493" i="21"/>
  <c r="H1494" i="21"/>
  <c r="K1493" i="21"/>
  <c r="L1493" i="21"/>
  <c r="Q1493" i="21"/>
  <c r="O1493" i="21"/>
  <c r="P1493" i="21"/>
  <c r="M1494" i="21"/>
  <c r="J1494" i="21"/>
  <c r="K1494" i="21"/>
  <c r="L1494" i="21"/>
  <c r="H1495" i="21"/>
  <c r="I1494" i="21"/>
  <c r="H1496" i="21"/>
  <c r="I1495" i="21"/>
  <c r="M1495" i="21"/>
  <c r="L1495" i="21"/>
  <c r="J1495" i="21"/>
  <c r="K1495" i="21"/>
  <c r="O1494" i="21"/>
  <c r="Q1494" i="21"/>
  <c r="P1494" i="21"/>
  <c r="I1496" i="21"/>
  <c r="M1496" i="21"/>
  <c r="H1497" i="21"/>
  <c r="J1496" i="21"/>
  <c r="K1496" i="21"/>
  <c r="L1496" i="21"/>
  <c r="Q1495" i="21"/>
  <c r="P1495" i="21"/>
  <c r="O1495" i="21"/>
  <c r="P1496" i="21"/>
  <c r="Q1496" i="21"/>
  <c r="O1496" i="21"/>
  <c r="K1497" i="21"/>
  <c r="J1497" i="21"/>
  <c r="H1498" i="21"/>
  <c r="I1497" i="21"/>
  <c r="M1497" i="21"/>
  <c r="L1497" i="21"/>
  <c r="L1498" i="21"/>
  <c r="J1498" i="21"/>
  <c r="I1498" i="21"/>
  <c r="H1499" i="21"/>
  <c r="K1498" i="21"/>
  <c r="M1498" i="21"/>
  <c r="P1497" i="21"/>
  <c r="Q1497" i="21"/>
  <c r="O1497" i="21"/>
  <c r="Q1498" i="21"/>
  <c r="O1498" i="21"/>
  <c r="P1498" i="21"/>
  <c r="J1499" i="21"/>
  <c r="M1499" i="21"/>
  <c r="K1499" i="21"/>
  <c r="H1500" i="21"/>
  <c r="L1499" i="21"/>
  <c r="I1499" i="21"/>
  <c r="K1500" i="21"/>
  <c r="H1501" i="21"/>
  <c r="M1500" i="21"/>
  <c r="L1500" i="21"/>
  <c r="I1500" i="21"/>
  <c r="J1500" i="21"/>
  <c r="Q1499" i="21"/>
  <c r="O1499" i="21"/>
  <c r="P1499" i="21"/>
  <c r="H1502" i="21"/>
  <c r="I1501" i="21"/>
  <c r="K1501" i="21"/>
  <c r="J1501" i="21"/>
  <c r="L1501" i="21"/>
  <c r="M1501" i="21"/>
  <c r="O1500" i="21"/>
  <c r="Q1500" i="21"/>
  <c r="P1500" i="21"/>
  <c r="M1502" i="21"/>
  <c r="H1503" i="21"/>
  <c r="J1502" i="21"/>
  <c r="I1502" i="21"/>
  <c r="K1502" i="21"/>
  <c r="L1502" i="21"/>
  <c r="O1501" i="21"/>
  <c r="P1501" i="21"/>
  <c r="Q1501" i="21"/>
  <c r="I1503" i="21"/>
  <c r="K1503" i="21"/>
  <c r="L1503" i="21"/>
  <c r="M1503" i="21"/>
  <c r="H1504" i="21"/>
  <c r="J1503" i="21"/>
  <c r="Q1502" i="21"/>
  <c r="O1502" i="21"/>
  <c r="P1502" i="21"/>
  <c r="Q1503" i="21"/>
  <c r="O1503" i="21"/>
  <c r="P1503" i="21"/>
  <c r="K1504" i="21"/>
  <c r="J1504" i="21"/>
  <c r="H1505" i="21"/>
  <c r="M1504" i="21"/>
  <c r="L1504" i="21"/>
  <c r="I1504" i="21"/>
  <c r="K1505" i="21"/>
  <c r="J1505" i="21"/>
  <c r="H1506" i="21"/>
  <c r="I1505" i="21"/>
  <c r="L1505" i="21"/>
  <c r="M1505" i="21"/>
  <c r="Q1504" i="21"/>
  <c r="O1504" i="21"/>
  <c r="P1504" i="21"/>
  <c r="M1506" i="21"/>
  <c r="I1506" i="21"/>
  <c r="J1506" i="21"/>
  <c r="H1507" i="21"/>
  <c r="L1506" i="21"/>
  <c r="K1506" i="21"/>
  <c r="Q1505" i="21"/>
  <c r="O1505" i="21"/>
  <c r="P1505" i="21"/>
  <c r="O1506" i="21"/>
  <c r="P1506" i="21"/>
  <c r="Q1506" i="21"/>
  <c r="H1508" i="21"/>
  <c r="K1507" i="21"/>
  <c r="M1507" i="21"/>
  <c r="I1507" i="21"/>
  <c r="L1507" i="21"/>
  <c r="J1507" i="21"/>
  <c r="J1508" i="21"/>
  <c r="K1508" i="21"/>
  <c r="I1508" i="21"/>
  <c r="L1508" i="21"/>
  <c r="H1509" i="21"/>
  <c r="M1508" i="21"/>
  <c r="O1507" i="21"/>
  <c r="Q1507" i="21"/>
  <c r="P1507" i="21"/>
  <c r="O1508" i="21"/>
  <c r="P1508" i="21"/>
  <c r="Q1508" i="21"/>
  <c r="K1509" i="21"/>
  <c r="J1509" i="21"/>
  <c r="H1510" i="21"/>
  <c r="L1509" i="21"/>
  <c r="I1509" i="21"/>
  <c r="M1509" i="21"/>
  <c r="K1510" i="21"/>
  <c r="L1510" i="21"/>
  <c r="M1510" i="21"/>
  <c r="I1510" i="21"/>
  <c r="J1510" i="21"/>
  <c r="H1511" i="21"/>
  <c r="Q1509" i="21"/>
  <c r="O1509" i="21"/>
  <c r="P1509" i="21"/>
  <c r="P1510" i="21"/>
  <c r="O1510" i="21"/>
  <c r="Q1510" i="21"/>
  <c r="J1511" i="21"/>
  <c r="L1511" i="21"/>
  <c r="M1511" i="21"/>
  <c r="H1512" i="21"/>
  <c r="K1511" i="21"/>
  <c r="I1511" i="21"/>
  <c r="L1512" i="21"/>
  <c r="J1512" i="21"/>
  <c r="M1512" i="21"/>
  <c r="H1513" i="21"/>
  <c r="I1512" i="21"/>
  <c r="K1512" i="21"/>
  <c r="Q1511" i="21"/>
  <c r="P1511" i="21"/>
  <c r="O1511" i="21"/>
  <c r="J1513" i="21"/>
  <c r="L1513" i="21"/>
  <c r="M1513" i="21"/>
  <c r="I1513" i="21"/>
  <c r="K1513" i="21"/>
  <c r="H1514" i="21"/>
  <c r="O1512" i="21"/>
  <c r="P1512" i="21"/>
  <c r="Q1512" i="21"/>
  <c r="O1513" i="21"/>
  <c r="Q1513" i="21"/>
  <c r="P1513" i="21"/>
  <c r="I1514" i="21"/>
  <c r="M1514" i="21"/>
  <c r="J1514" i="21"/>
  <c r="H1515" i="21"/>
  <c r="L1514" i="21"/>
  <c r="K1514" i="21"/>
  <c r="Q1514" i="21"/>
  <c r="O1514" i="21"/>
  <c r="P1514" i="21"/>
  <c r="M1515" i="21"/>
  <c r="L1515" i="21"/>
  <c r="K1515" i="21"/>
  <c r="H1516" i="21"/>
  <c r="I1515" i="21"/>
  <c r="J1515" i="21"/>
  <c r="J1516" i="21"/>
  <c r="M1516" i="21"/>
  <c r="K1516" i="21"/>
  <c r="H1517" i="21"/>
  <c r="L1516" i="21"/>
  <c r="I1516" i="21"/>
  <c r="O1515" i="21"/>
  <c r="P1515" i="21"/>
  <c r="Q1515" i="21"/>
  <c r="J1517" i="21"/>
  <c r="L1517" i="21"/>
  <c r="M1517" i="21"/>
  <c r="H1518" i="21"/>
  <c r="K1517" i="21"/>
  <c r="I1517" i="21"/>
  <c r="O1516" i="21"/>
  <c r="P1516" i="21"/>
  <c r="Q1516" i="21"/>
  <c r="L1518" i="21"/>
  <c r="I1518" i="21"/>
  <c r="K1518" i="21"/>
  <c r="J1518" i="21"/>
  <c r="M1518" i="21"/>
  <c r="H1519" i="21"/>
  <c r="P1517" i="21"/>
  <c r="O1517" i="21"/>
  <c r="Q1517" i="21"/>
  <c r="O1518" i="21"/>
  <c r="Q1518" i="21"/>
  <c r="P1518" i="21"/>
  <c r="I1519" i="21"/>
  <c r="M1519" i="21"/>
  <c r="J1519" i="21"/>
  <c r="K1519" i="21"/>
  <c r="L1519" i="21"/>
  <c r="H1520" i="21"/>
  <c r="P1519" i="21"/>
  <c r="Q1519" i="21"/>
  <c r="O1519" i="21"/>
  <c r="M1520" i="21"/>
  <c r="H1521" i="21"/>
  <c r="K1520" i="21"/>
  <c r="I1520" i="21"/>
  <c r="J1520" i="21"/>
  <c r="L1520" i="21"/>
  <c r="J1521" i="21"/>
  <c r="L1521" i="21"/>
  <c r="I1521" i="21"/>
  <c r="K1521" i="21"/>
  <c r="H1522" i="21"/>
  <c r="M1521" i="21"/>
  <c r="P1520" i="21"/>
  <c r="O1520" i="21"/>
  <c r="Q1520" i="21"/>
  <c r="Q1521" i="21"/>
  <c r="P1521" i="21"/>
  <c r="O1521" i="21"/>
  <c r="I1522" i="21"/>
  <c r="L1522" i="21"/>
  <c r="K1522" i="21"/>
  <c r="M1522" i="21"/>
  <c r="H1523" i="21"/>
  <c r="J1522" i="21"/>
  <c r="P1522" i="21"/>
  <c r="O1522" i="21"/>
  <c r="Q1522" i="21"/>
  <c r="M1523" i="21"/>
  <c r="J1523" i="21"/>
  <c r="L1523" i="21"/>
  <c r="H1524" i="21"/>
  <c r="I1523" i="21"/>
  <c r="K1523" i="21"/>
  <c r="K1524" i="21"/>
  <c r="J1524" i="21"/>
  <c r="M1524" i="21"/>
  <c r="H1525" i="21"/>
  <c r="I1524" i="21"/>
  <c r="L1524" i="21"/>
  <c r="P1523" i="21"/>
  <c r="Q1523" i="21"/>
  <c r="O1523" i="21"/>
  <c r="L1525" i="21"/>
  <c r="M1525" i="21"/>
  <c r="H1526" i="21"/>
  <c r="K1525" i="21"/>
  <c r="I1525" i="21"/>
  <c r="J1525" i="21"/>
  <c r="P1524" i="21"/>
  <c r="O1524" i="21"/>
  <c r="Q1524" i="21"/>
  <c r="I1526" i="21"/>
  <c r="J1526" i="21"/>
  <c r="H1527" i="21"/>
  <c r="M1526" i="21"/>
  <c r="L1526" i="21"/>
  <c r="K1526" i="21"/>
  <c r="Q1525" i="21"/>
  <c r="P1525" i="21"/>
  <c r="O1525" i="21"/>
  <c r="P1526" i="21"/>
  <c r="O1526" i="21"/>
  <c r="Q1526" i="21"/>
  <c r="L1527" i="21"/>
  <c r="M1527" i="21"/>
  <c r="I1527" i="21"/>
  <c r="J1527" i="21"/>
  <c r="H1528" i="21"/>
  <c r="K1527" i="21"/>
  <c r="P1527" i="21"/>
  <c r="O1527" i="21"/>
  <c r="Q1527" i="21"/>
  <c r="L1528" i="21"/>
  <c r="H1529" i="21"/>
  <c r="I1528" i="21"/>
  <c r="M1528" i="21"/>
  <c r="K1528" i="21"/>
  <c r="J1528" i="21"/>
  <c r="H1530" i="21"/>
  <c r="J1529" i="21"/>
  <c r="I1529" i="21"/>
  <c r="M1529" i="21"/>
  <c r="K1529" i="21"/>
  <c r="L1529" i="21"/>
  <c r="Q1528" i="21"/>
  <c r="O1528" i="21"/>
  <c r="P1528" i="21"/>
  <c r="H1531" i="21"/>
  <c r="K1530" i="21"/>
  <c r="L1530" i="21"/>
  <c r="M1530" i="21"/>
  <c r="J1530" i="21"/>
  <c r="I1530" i="21"/>
  <c r="Q1529" i="21"/>
  <c r="P1529" i="21"/>
  <c r="O1529" i="21"/>
  <c r="L1531" i="21"/>
  <c r="H1532" i="21"/>
  <c r="K1531" i="21"/>
  <c r="J1531" i="21"/>
  <c r="I1531" i="21"/>
  <c r="M1531" i="21"/>
  <c r="Q1530" i="21"/>
  <c r="O1530" i="21"/>
  <c r="P1530" i="21"/>
  <c r="K1532" i="21"/>
  <c r="I1532" i="21"/>
  <c r="L1532" i="21"/>
  <c r="M1532" i="21"/>
  <c r="H1533" i="21"/>
  <c r="J1532" i="21"/>
  <c r="Q1531" i="21"/>
  <c r="O1531" i="21"/>
  <c r="P1531" i="21"/>
  <c r="O1532" i="21"/>
  <c r="Q1532" i="21"/>
  <c r="P1532" i="21"/>
  <c r="I1533" i="21"/>
  <c r="L1533" i="21"/>
  <c r="M1533" i="21"/>
  <c r="H1534" i="21"/>
  <c r="J1533" i="21"/>
  <c r="K1533" i="21"/>
  <c r="P1533" i="21"/>
  <c r="O1533" i="21"/>
  <c r="Q1533" i="21"/>
  <c r="H1535" i="21"/>
  <c r="K1534" i="21"/>
  <c r="L1534" i="21"/>
  <c r="M1534" i="21"/>
  <c r="I1534" i="21"/>
  <c r="J1534" i="21"/>
  <c r="H1536" i="21"/>
  <c r="L1535" i="21"/>
  <c r="I1535" i="21"/>
  <c r="J1535" i="21"/>
  <c r="M1535" i="21"/>
  <c r="K1535" i="21"/>
  <c r="O1534" i="21"/>
  <c r="Q1534" i="21"/>
  <c r="P1534" i="21"/>
  <c r="L1536" i="21"/>
  <c r="I1536" i="21"/>
  <c r="K1536" i="21"/>
  <c r="M1536" i="21"/>
  <c r="J1536" i="21"/>
  <c r="H1537" i="21"/>
  <c r="P1535" i="21"/>
  <c r="O1535" i="21"/>
  <c r="Q1535" i="21"/>
  <c r="Q1536" i="21"/>
  <c r="P1536" i="21"/>
  <c r="O1536" i="21"/>
  <c r="H1538" i="21"/>
  <c r="K1537" i="21"/>
  <c r="M1537" i="21"/>
  <c r="I1537" i="21"/>
  <c r="J1537" i="21"/>
  <c r="L1537" i="21"/>
  <c r="M1538" i="21"/>
  <c r="L1538" i="21"/>
  <c r="I1538" i="21"/>
  <c r="J1538" i="21"/>
  <c r="H1539" i="21"/>
  <c r="K1538" i="21"/>
  <c r="O1537" i="21"/>
  <c r="Q1537" i="21"/>
  <c r="P1537" i="21"/>
  <c r="Q1538" i="21"/>
  <c r="O1538" i="21"/>
  <c r="P1538" i="21"/>
  <c r="M1539" i="21"/>
  <c r="J1539" i="21"/>
  <c r="K1539" i="21"/>
  <c r="L1539" i="21"/>
  <c r="I1539" i="21"/>
  <c r="H1540" i="21"/>
  <c r="P1539" i="21"/>
  <c r="O1539" i="21"/>
  <c r="Q1539" i="21"/>
  <c r="H1541" i="21"/>
  <c r="K1540" i="21"/>
  <c r="M1540" i="21"/>
  <c r="L1540" i="21"/>
  <c r="I1540" i="21"/>
  <c r="J1540" i="21"/>
  <c r="K1541" i="21"/>
  <c r="M1541" i="21"/>
  <c r="L1541" i="21"/>
  <c r="I1541" i="21"/>
  <c r="H1542" i="21"/>
  <c r="J1541" i="21"/>
  <c r="P1540" i="21"/>
  <c r="O1540" i="21"/>
  <c r="Q1540" i="21"/>
  <c r="Q1541" i="21"/>
  <c r="O1541" i="21"/>
  <c r="P1541" i="21"/>
  <c r="H1543" i="21"/>
  <c r="L1542" i="21"/>
  <c r="K1542" i="21"/>
  <c r="J1542" i="21"/>
  <c r="I1542" i="21"/>
  <c r="M1542" i="21"/>
  <c r="L1543" i="21"/>
  <c r="J1543" i="21"/>
  <c r="I1543" i="21"/>
  <c r="M1543" i="21"/>
  <c r="K1543" i="21"/>
  <c r="H1544" i="21"/>
  <c r="O1542" i="21"/>
  <c r="Q1542" i="21"/>
  <c r="P1542" i="21"/>
  <c r="Q1543" i="21"/>
  <c r="O1543" i="21"/>
  <c r="P1543" i="21"/>
  <c r="H1545" i="21"/>
  <c r="L1544" i="21"/>
  <c r="K1544" i="21"/>
  <c r="I1544" i="21"/>
  <c r="J1544" i="21"/>
  <c r="M1544" i="21"/>
  <c r="H1546" i="21"/>
  <c r="I1545" i="21"/>
  <c r="L1545" i="21"/>
  <c r="K1545" i="21"/>
  <c r="M1545" i="21"/>
  <c r="J1545" i="21"/>
  <c r="O1544" i="21"/>
  <c r="Q1544" i="21"/>
  <c r="P1544" i="21"/>
  <c r="H1547" i="21"/>
  <c r="I1546" i="21"/>
  <c r="M1546" i="21"/>
  <c r="K1546" i="21"/>
  <c r="J1546" i="21"/>
  <c r="L1546" i="21"/>
  <c r="O1545" i="21"/>
  <c r="Q1545" i="21"/>
  <c r="P1545" i="21"/>
  <c r="J1547" i="21"/>
  <c r="I1547" i="21"/>
  <c r="L1547" i="21"/>
  <c r="H1548" i="21"/>
  <c r="M1547" i="21"/>
  <c r="K1547" i="21"/>
  <c r="O1546" i="21"/>
  <c r="P1546" i="21"/>
  <c r="Q1546" i="21"/>
  <c r="Q1547" i="21"/>
  <c r="O1547" i="21"/>
  <c r="P1547" i="21"/>
  <c r="I1548" i="21"/>
  <c r="M1548" i="21"/>
  <c r="J1548" i="21"/>
  <c r="L1548" i="21"/>
  <c r="K1548" i="21"/>
  <c r="H1549" i="21"/>
  <c r="P1548" i="21"/>
  <c r="O1548" i="21"/>
  <c r="Q1548" i="21"/>
  <c r="I1549" i="21"/>
  <c r="L1549" i="21"/>
  <c r="J1549" i="21"/>
  <c r="H1550" i="21"/>
  <c r="K1549" i="21"/>
  <c r="M1549" i="21"/>
  <c r="O1549" i="21"/>
  <c r="Q1549" i="21"/>
  <c r="P1549" i="21"/>
  <c r="L1550" i="21"/>
  <c r="K1550" i="21"/>
  <c r="M1550" i="21"/>
  <c r="J1550" i="21"/>
  <c r="I1550" i="21"/>
  <c r="H1551" i="21"/>
  <c r="P1550" i="21"/>
  <c r="Q1550" i="21"/>
  <c r="O1550" i="21"/>
  <c r="I1551" i="21"/>
  <c r="M1551" i="21"/>
  <c r="J1551" i="21"/>
  <c r="K1551" i="21"/>
  <c r="H1552" i="21"/>
  <c r="L1551" i="21"/>
  <c r="P1551" i="21"/>
  <c r="Q1551" i="21"/>
  <c r="O1551" i="21"/>
  <c r="K1552" i="21"/>
  <c r="L1552" i="21"/>
  <c r="M1552" i="21"/>
  <c r="H1553" i="21"/>
  <c r="J1552" i="21"/>
  <c r="I1552" i="21"/>
  <c r="M1553" i="21"/>
  <c r="H1554" i="21"/>
  <c r="K1553" i="21"/>
  <c r="I1553" i="21"/>
  <c r="L1553" i="21"/>
  <c r="J1553" i="21"/>
  <c r="P1552" i="21"/>
  <c r="O1552" i="21"/>
  <c r="Q1552" i="21"/>
  <c r="K1554" i="21"/>
  <c r="I1554" i="21"/>
  <c r="J1554" i="21"/>
  <c r="L1554" i="21"/>
  <c r="H1555" i="21"/>
  <c r="M1554" i="21"/>
  <c r="P1553" i="21"/>
  <c r="Q1553" i="21"/>
  <c r="O1553" i="21"/>
  <c r="O1554" i="21"/>
  <c r="P1554" i="21"/>
  <c r="Q1554" i="21"/>
  <c r="J1555" i="21"/>
  <c r="I1555" i="21"/>
  <c r="M1555" i="21"/>
  <c r="K1555" i="21"/>
  <c r="H1556" i="21"/>
  <c r="L1555" i="21"/>
  <c r="P1555" i="21"/>
  <c r="Q1555" i="21"/>
  <c r="O1555" i="21"/>
  <c r="J1556" i="21"/>
  <c r="H1557" i="21"/>
  <c r="M1556" i="21"/>
  <c r="I1556" i="21"/>
  <c r="L1556" i="21"/>
  <c r="K1556" i="21"/>
  <c r="I1557" i="21"/>
  <c r="H1558" i="21"/>
  <c r="L1557" i="21"/>
  <c r="K1557" i="21"/>
  <c r="J1557" i="21"/>
  <c r="M1557" i="21"/>
  <c r="P1556" i="21"/>
  <c r="O1556" i="21"/>
  <c r="Q1556" i="21"/>
  <c r="P1557" i="21"/>
  <c r="O1557" i="21"/>
  <c r="Q1557" i="21"/>
  <c r="L1558" i="21"/>
  <c r="K1558" i="21"/>
  <c r="M1558" i="21"/>
  <c r="H1559" i="21"/>
  <c r="I1558" i="21"/>
  <c r="J1558" i="21"/>
  <c r="K1559" i="21"/>
  <c r="L1559" i="21"/>
  <c r="I1559" i="21"/>
  <c r="J1559" i="21"/>
  <c r="M1559" i="21"/>
  <c r="H1560" i="21"/>
  <c r="O1558" i="21"/>
  <c r="P1558" i="21"/>
  <c r="Q1558" i="21"/>
  <c r="Q1559" i="21"/>
  <c r="O1559" i="21"/>
  <c r="P1559" i="21"/>
  <c r="M1560" i="21"/>
  <c r="L1560" i="21"/>
  <c r="J1560" i="21"/>
  <c r="H1561" i="21"/>
  <c r="I1560" i="21"/>
  <c r="K1560" i="21"/>
  <c r="J1561" i="21"/>
  <c r="M1561" i="21"/>
  <c r="H1562" i="21"/>
  <c r="I1561" i="21"/>
  <c r="L1561" i="21"/>
  <c r="K1561" i="21"/>
  <c r="O1560" i="21"/>
  <c r="P1560" i="21"/>
  <c r="Q1560" i="21"/>
  <c r="K1562" i="21"/>
  <c r="M1562" i="21"/>
  <c r="L1562" i="21"/>
  <c r="H1563" i="21"/>
  <c r="I1562" i="21"/>
  <c r="J1562" i="21"/>
  <c r="P1561" i="21"/>
  <c r="Q1561" i="21"/>
  <c r="O1561" i="21"/>
  <c r="I1563" i="21"/>
  <c r="J1563" i="21"/>
  <c r="M1563" i="21"/>
  <c r="K1563" i="21"/>
  <c r="L1563" i="21"/>
  <c r="H1564" i="21"/>
  <c r="P1562" i="21"/>
  <c r="Q1562" i="21"/>
  <c r="O1562" i="21"/>
  <c r="O1563" i="21"/>
  <c r="Q1563" i="21"/>
  <c r="P1563" i="21"/>
  <c r="I1564" i="21"/>
  <c r="M1564" i="21"/>
  <c r="K1564" i="21"/>
  <c r="J1564" i="21"/>
  <c r="L1564" i="21"/>
  <c r="H1565" i="21"/>
  <c r="P1564" i="21"/>
  <c r="Q1564" i="21"/>
  <c r="O1564" i="21"/>
  <c r="L1565" i="21"/>
  <c r="H1566" i="21"/>
  <c r="K1565" i="21"/>
  <c r="I1565" i="21"/>
  <c r="M1565" i="21"/>
  <c r="J1565" i="21"/>
  <c r="H1567" i="21"/>
  <c r="L1566" i="21"/>
  <c r="M1566" i="21"/>
  <c r="I1566" i="21"/>
  <c r="J1566" i="21"/>
  <c r="K1566" i="21"/>
  <c r="Q1565" i="21"/>
  <c r="O1565" i="21"/>
  <c r="P1565" i="21"/>
  <c r="J1567" i="21"/>
  <c r="H1568" i="21"/>
  <c r="M1567" i="21"/>
  <c r="I1567" i="21"/>
  <c r="L1567" i="21"/>
  <c r="K1567" i="21"/>
  <c r="P1566" i="21"/>
  <c r="O1566" i="21"/>
  <c r="Q1566" i="21"/>
  <c r="K1568" i="21"/>
  <c r="M1568" i="21"/>
  <c r="H1569" i="21"/>
  <c r="I1568" i="21"/>
  <c r="L1568" i="21"/>
  <c r="J1568" i="21"/>
  <c r="O1567" i="21"/>
  <c r="P1567" i="21"/>
  <c r="Q1567" i="21"/>
  <c r="J1569" i="21"/>
  <c r="L1569" i="21"/>
  <c r="H1570" i="21"/>
  <c r="K1569" i="21"/>
  <c r="M1569" i="21"/>
  <c r="I1569" i="21"/>
  <c r="O1568" i="21"/>
  <c r="P1568" i="21"/>
  <c r="Q1568" i="21"/>
  <c r="L1570" i="21"/>
  <c r="K1570" i="21"/>
  <c r="I1570" i="21"/>
  <c r="H1571" i="21"/>
  <c r="J1570" i="21"/>
  <c r="M1570" i="21"/>
  <c r="P1569" i="21"/>
  <c r="O1569" i="21"/>
  <c r="Q1569" i="21"/>
  <c r="Q1570" i="21"/>
  <c r="P1570" i="21"/>
  <c r="O1570" i="21"/>
  <c r="M1571" i="21"/>
  <c r="I1571" i="21"/>
  <c r="J1571" i="21"/>
  <c r="K1571" i="21"/>
  <c r="L1571" i="21"/>
  <c r="H1572" i="21"/>
  <c r="P1571" i="21"/>
  <c r="Q1571" i="21"/>
  <c r="O1571" i="21"/>
  <c r="H1573" i="21"/>
  <c r="K1572" i="21"/>
  <c r="M1572" i="21"/>
  <c r="J1572" i="21"/>
  <c r="L1572" i="21"/>
  <c r="I1572" i="21"/>
  <c r="K1573" i="21"/>
  <c r="J1573" i="21"/>
  <c r="H1574" i="21"/>
  <c r="M1573" i="21"/>
  <c r="I1573" i="21"/>
  <c r="L1573" i="21"/>
  <c r="P1572" i="21"/>
  <c r="O1572" i="21"/>
  <c r="Q1572" i="21"/>
  <c r="J1574" i="21"/>
  <c r="H1575" i="21"/>
  <c r="I1574" i="21"/>
  <c r="K1574" i="21"/>
  <c r="M1574" i="21"/>
  <c r="L1574" i="21"/>
  <c r="P1573" i="21"/>
  <c r="O1573" i="21"/>
  <c r="Q1573" i="21"/>
  <c r="H1576" i="21"/>
  <c r="K1575" i="21"/>
  <c r="L1575" i="21"/>
  <c r="J1575" i="21"/>
  <c r="M1575" i="21"/>
  <c r="I1575" i="21"/>
  <c r="P1574" i="21"/>
  <c r="O1574" i="21"/>
  <c r="Q1574" i="21"/>
  <c r="I1576" i="21"/>
  <c r="J1576" i="21"/>
  <c r="K1576" i="21"/>
  <c r="L1576" i="21"/>
  <c r="M1576" i="21"/>
  <c r="H1577" i="21"/>
  <c r="Q1575" i="21"/>
  <c r="P1575" i="21"/>
  <c r="O1575" i="21"/>
  <c r="Q1576" i="21"/>
  <c r="O1576" i="21"/>
  <c r="P1576" i="21"/>
  <c r="I1577" i="21"/>
  <c r="J1577" i="21"/>
  <c r="L1577" i="21"/>
  <c r="H1578" i="21"/>
  <c r="M1577" i="21"/>
  <c r="K1577" i="21"/>
  <c r="P1577" i="21"/>
  <c r="Q1577" i="21"/>
  <c r="O1577" i="21"/>
  <c r="L1578" i="21"/>
  <c r="H1579" i="21"/>
  <c r="I1578" i="21"/>
  <c r="K1578" i="21"/>
  <c r="M1578" i="21"/>
  <c r="J1578" i="21"/>
  <c r="H1580" i="21"/>
  <c r="I1579" i="21"/>
  <c r="M1579" i="21"/>
  <c r="J1579" i="21"/>
  <c r="K1579" i="21"/>
  <c r="L1579" i="21"/>
  <c r="P1578" i="21"/>
  <c r="Q1578" i="21"/>
  <c r="O1578" i="21"/>
  <c r="M1580" i="21"/>
  <c r="H1581" i="21"/>
  <c r="I1580" i="21"/>
  <c r="K1580" i="21"/>
  <c r="L1580" i="21"/>
  <c r="J1580" i="21"/>
  <c r="O1579" i="21"/>
  <c r="Q1579" i="21"/>
  <c r="P1579" i="21"/>
  <c r="H1582" i="21"/>
  <c r="L1581" i="21"/>
  <c r="J1581" i="21"/>
  <c r="M1581" i="21"/>
  <c r="K1581" i="21"/>
  <c r="I1581" i="21"/>
  <c r="O1580" i="21"/>
  <c r="Q1580" i="21"/>
  <c r="P1580" i="21"/>
  <c r="H1583" i="21"/>
  <c r="L1582" i="21"/>
  <c r="I1582" i="21"/>
  <c r="K1582" i="21"/>
  <c r="J1582" i="21"/>
  <c r="M1582" i="21"/>
  <c r="O1581" i="21"/>
  <c r="P1581" i="21"/>
  <c r="Q1581" i="21"/>
  <c r="I1583" i="21"/>
  <c r="L1583" i="21"/>
  <c r="J1583" i="21"/>
  <c r="H1584" i="21"/>
  <c r="M1583" i="21"/>
  <c r="K1583" i="21"/>
  <c r="O1582" i="21"/>
  <c r="Q1582" i="21"/>
  <c r="P1582" i="21"/>
  <c r="Q1583" i="21"/>
  <c r="O1583" i="21"/>
  <c r="P1583" i="21"/>
  <c r="M1584" i="21"/>
  <c r="H1585" i="21"/>
  <c r="J1584" i="21"/>
  <c r="K1584" i="21"/>
  <c r="I1584" i="21"/>
  <c r="L1584" i="21"/>
  <c r="H1586" i="21"/>
  <c r="L1585" i="21"/>
  <c r="I1585" i="21"/>
  <c r="K1585" i="21"/>
  <c r="J1585" i="21"/>
  <c r="M1585" i="21"/>
  <c r="Q1584" i="21"/>
  <c r="O1584" i="21"/>
  <c r="P1584" i="21"/>
  <c r="H1587" i="21"/>
  <c r="I1586" i="21"/>
  <c r="K1586" i="21"/>
  <c r="J1586" i="21"/>
  <c r="L1586" i="21"/>
  <c r="M1586" i="21"/>
  <c r="P1585" i="21"/>
  <c r="Q1585" i="21"/>
  <c r="O1585" i="21"/>
  <c r="H1588" i="21"/>
  <c r="L1587" i="21"/>
  <c r="I1587" i="21"/>
  <c r="J1587" i="21"/>
  <c r="M1587" i="21"/>
  <c r="K1587" i="21"/>
  <c r="O1586" i="21"/>
  <c r="P1586" i="21"/>
  <c r="Q1586" i="21"/>
  <c r="L1588" i="21"/>
  <c r="K1588" i="21"/>
  <c r="H1589" i="21"/>
  <c r="M1588" i="21"/>
  <c r="I1588" i="21"/>
  <c r="J1588" i="21"/>
  <c r="P1587" i="21"/>
  <c r="Q1587" i="21"/>
  <c r="O1587" i="21"/>
  <c r="K1589" i="21"/>
  <c r="J1589" i="21"/>
  <c r="I1589" i="21"/>
  <c r="H1590" i="21"/>
  <c r="M1589" i="21"/>
  <c r="L1589" i="21"/>
  <c r="O1588" i="21"/>
  <c r="P1588" i="21"/>
  <c r="Q1588" i="21"/>
  <c r="O1589" i="21"/>
  <c r="P1589" i="21"/>
  <c r="Q1589" i="21"/>
  <c r="J1590" i="21"/>
  <c r="I1590" i="21"/>
  <c r="H1591" i="21"/>
  <c r="L1590" i="21"/>
  <c r="K1590" i="21"/>
  <c r="M1590" i="21"/>
  <c r="P1590" i="21"/>
  <c r="O1590" i="21"/>
  <c r="Q1590" i="21"/>
  <c r="J1591" i="21"/>
  <c r="L1591" i="21"/>
  <c r="M1591" i="21"/>
  <c r="K1591" i="21"/>
  <c r="H1592" i="21"/>
  <c r="I1591" i="21"/>
  <c r="J1592" i="21"/>
  <c r="L1592" i="21"/>
  <c r="I1592" i="21"/>
  <c r="M1592" i="21"/>
  <c r="H1593" i="21"/>
  <c r="K1592" i="21"/>
  <c r="P1591" i="21"/>
  <c r="Q1591" i="21"/>
  <c r="O1591" i="21"/>
  <c r="O1592" i="21"/>
  <c r="P1592" i="21"/>
  <c r="Q1592" i="21"/>
  <c r="J1593" i="21"/>
  <c r="I1593" i="21"/>
  <c r="H1594" i="21"/>
  <c r="K1593" i="21"/>
  <c r="M1593" i="21"/>
  <c r="L1593" i="21"/>
  <c r="P1593" i="21"/>
  <c r="Q1593" i="21"/>
  <c r="O1593" i="21"/>
  <c r="K1594" i="21"/>
  <c r="M1594" i="21"/>
  <c r="H1595" i="21"/>
  <c r="I1594" i="21"/>
  <c r="J1594" i="21"/>
  <c r="L1594" i="21"/>
  <c r="I1595" i="21"/>
  <c r="K1595" i="21"/>
  <c r="M1595" i="21"/>
  <c r="J1595" i="21"/>
  <c r="L1595" i="21"/>
  <c r="H1596" i="21"/>
  <c r="P1594" i="21"/>
  <c r="Q1594" i="21"/>
  <c r="O1594" i="21"/>
  <c r="O1595" i="21"/>
  <c r="Q1595" i="21"/>
  <c r="P1595" i="21"/>
  <c r="L1596" i="21"/>
  <c r="I1596" i="21"/>
  <c r="M1596" i="21"/>
  <c r="H1597" i="21"/>
  <c r="K1596" i="21"/>
  <c r="J1596" i="21"/>
  <c r="P1596" i="21"/>
  <c r="O1596" i="21"/>
  <c r="Q1596" i="21"/>
  <c r="K1597" i="21"/>
  <c r="L1597" i="21"/>
  <c r="J1597" i="21"/>
  <c r="I1597" i="21"/>
  <c r="H1598" i="21"/>
  <c r="M1597" i="21"/>
  <c r="O1597" i="21"/>
  <c r="Q1597" i="21"/>
  <c r="P1597" i="21"/>
  <c r="J1598" i="21"/>
  <c r="M1598" i="21"/>
  <c r="I1598" i="21"/>
  <c r="H1599" i="21"/>
  <c r="K1598" i="21"/>
  <c r="L1598" i="21"/>
  <c r="O1598" i="21"/>
  <c r="P1598" i="21"/>
  <c r="Q1598" i="21"/>
  <c r="L1599" i="21"/>
  <c r="I1599" i="21"/>
  <c r="K1599" i="21"/>
  <c r="H1600" i="21"/>
  <c r="M1599" i="21"/>
  <c r="J1599" i="21"/>
  <c r="P1599" i="21"/>
  <c r="O1599" i="21"/>
  <c r="Q1599" i="21"/>
  <c r="L1600" i="21"/>
  <c r="H1601" i="21"/>
  <c r="K1600" i="21"/>
  <c r="J1600" i="21"/>
  <c r="I1600" i="21"/>
  <c r="M1600" i="21"/>
  <c r="H1602" i="21"/>
  <c r="K1601" i="21"/>
  <c r="M1601" i="21"/>
  <c r="J1601" i="21"/>
  <c r="I1601" i="21"/>
  <c r="L1601" i="21"/>
  <c r="P1600" i="21"/>
  <c r="O1600" i="21"/>
  <c r="Q1600" i="21"/>
  <c r="J1602" i="21"/>
  <c r="H1603" i="21"/>
  <c r="M1602" i="21"/>
  <c r="K1602" i="21"/>
  <c r="I1602" i="21"/>
  <c r="L1602" i="21"/>
  <c r="Q1601" i="21"/>
  <c r="O1601" i="21"/>
  <c r="P1601" i="21"/>
  <c r="M1603" i="21"/>
  <c r="L1603" i="21"/>
  <c r="J1603" i="21"/>
  <c r="H1604" i="21"/>
  <c r="K1603" i="21"/>
  <c r="I1603" i="21"/>
  <c r="P1602" i="21"/>
  <c r="O1602" i="21"/>
  <c r="Q1602" i="21"/>
  <c r="L1604" i="21"/>
  <c r="M1604" i="21"/>
  <c r="J1604" i="21"/>
  <c r="I1604" i="21"/>
  <c r="H1605" i="21"/>
  <c r="K1604" i="21"/>
  <c r="P1603" i="21"/>
  <c r="O1603" i="21"/>
  <c r="Q1603" i="21"/>
  <c r="O1604" i="21"/>
  <c r="P1604" i="21"/>
  <c r="Q1604" i="21"/>
  <c r="L1605" i="21"/>
  <c r="H1606" i="21"/>
  <c r="M1605" i="21"/>
  <c r="I1605" i="21"/>
  <c r="J1605" i="21"/>
  <c r="K1605" i="21"/>
  <c r="M1606" i="21"/>
  <c r="I1606" i="21"/>
  <c r="K1606" i="21"/>
  <c r="L1606" i="21"/>
  <c r="J1606" i="21"/>
  <c r="H1607" i="21"/>
  <c r="O1605" i="21"/>
  <c r="P1605" i="21"/>
  <c r="Q1605" i="21"/>
  <c r="P1606" i="21"/>
  <c r="O1606" i="21"/>
  <c r="Q1606" i="21"/>
  <c r="I1607" i="21"/>
  <c r="J1607" i="21"/>
  <c r="M1607" i="21"/>
  <c r="K1607" i="21"/>
  <c r="H1608" i="21"/>
  <c r="L1607" i="21"/>
  <c r="O1607" i="21"/>
  <c r="Q1607" i="21"/>
  <c r="P1607" i="21"/>
  <c r="J1608" i="21"/>
  <c r="I1608" i="21"/>
  <c r="K1608" i="21"/>
  <c r="H1609" i="21"/>
  <c r="L1608" i="21"/>
  <c r="M1608" i="21"/>
  <c r="O1608" i="21"/>
  <c r="P1608" i="21"/>
  <c r="Q1608" i="21"/>
  <c r="M1609" i="21"/>
  <c r="K1609" i="21"/>
  <c r="I1609" i="21"/>
  <c r="L1609" i="21"/>
  <c r="H1610" i="21"/>
  <c r="J1609" i="21"/>
  <c r="P1609" i="21"/>
  <c r="Q1609" i="21"/>
  <c r="O1609" i="21"/>
  <c r="I1610" i="21"/>
  <c r="J1610" i="21"/>
  <c r="H1611" i="21"/>
  <c r="K1610" i="21"/>
  <c r="M1610" i="21"/>
  <c r="L1610" i="21"/>
  <c r="Q1610" i="21"/>
  <c r="P1610" i="21"/>
  <c r="O1610" i="21"/>
  <c r="J1611" i="21"/>
  <c r="H1612" i="21"/>
  <c r="L1611" i="21"/>
  <c r="K1611" i="21"/>
  <c r="M1611" i="21"/>
  <c r="I1611" i="21"/>
  <c r="L1612" i="21"/>
  <c r="K1612" i="21"/>
  <c r="M1612" i="21"/>
  <c r="I1612" i="21"/>
  <c r="J1612" i="21"/>
  <c r="H1613" i="21"/>
  <c r="Q1611" i="21"/>
  <c r="O1611" i="21"/>
  <c r="P1611" i="21"/>
  <c r="P1612" i="21"/>
  <c r="O1612" i="21"/>
  <c r="Q1612" i="21"/>
  <c r="H1614" i="21"/>
  <c r="M1613" i="21"/>
  <c r="I1613" i="21"/>
  <c r="J1613" i="21"/>
  <c r="L1613" i="21"/>
  <c r="K1613" i="21"/>
  <c r="J1614" i="21"/>
  <c r="L1614" i="21"/>
  <c r="K1614" i="21"/>
  <c r="M1614" i="21"/>
  <c r="H1615" i="21"/>
  <c r="I1614" i="21"/>
  <c r="Q1613" i="21"/>
  <c r="P1613" i="21"/>
  <c r="O1613" i="21"/>
  <c r="I1615" i="21"/>
  <c r="H1616" i="21"/>
  <c r="M1615" i="21"/>
  <c r="J1615" i="21"/>
  <c r="K1615" i="21"/>
  <c r="L1615" i="21"/>
  <c r="O1614" i="21"/>
  <c r="P1614" i="21"/>
  <c r="Q1614" i="21"/>
  <c r="O1615" i="21"/>
  <c r="P1615" i="21"/>
  <c r="Q1615" i="21"/>
  <c r="L1616" i="21"/>
  <c r="K1616" i="21"/>
  <c r="M1616" i="21"/>
  <c r="H1617" i="21"/>
  <c r="I1616" i="21"/>
  <c r="J1616" i="21"/>
  <c r="J1617" i="21"/>
  <c r="K1617" i="21"/>
  <c r="M1617" i="21"/>
  <c r="I1617" i="21"/>
  <c r="L1617" i="21"/>
  <c r="H1618" i="21"/>
  <c r="Q1616" i="21"/>
  <c r="P1616" i="21"/>
  <c r="O1616" i="21"/>
  <c r="Q1617" i="21"/>
  <c r="P1617" i="21"/>
  <c r="O1617" i="21"/>
  <c r="K1618" i="21"/>
  <c r="L1618" i="21"/>
  <c r="M1618" i="21"/>
  <c r="I1618" i="21"/>
  <c r="H1619" i="21"/>
  <c r="J1618" i="21"/>
  <c r="Q1618" i="21"/>
  <c r="P1618" i="21"/>
  <c r="O1618" i="21"/>
  <c r="K1619" i="21"/>
  <c r="I1619" i="21"/>
  <c r="H1620" i="21"/>
  <c r="M1619" i="21"/>
  <c r="L1619" i="21"/>
  <c r="J1619" i="21"/>
  <c r="Q1619" i="21"/>
  <c r="P1619" i="21"/>
  <c r="O1619" i="21"/>
  <c r="L1620" i="21"/>
  <c r="J1620" i="21"/>
  <c r="I1620" i="21"/>
  <c r="H1621" i="21"/>
  <c r="K1620" i="21"/>
  <c r="M1620" i="21"/>
  <c r="O1620" i="21"/>
  <c r="P1620" i="21"/>
  <c r="Q1620" i="21"/>
  <c r="L1621" i="21"/>
  <c r="M1621" i="21"/>
  <c r="J1621" i="21"/>
  <c r="H1622" i="21"/>
  <c r="I1621" i="21"/>
  <c r="K1621" i="21"/>
  <c r="M1622" i="21"/>
  <c r="K1622" i="21"/>
  <c r="I1622" i="21"/>
  <c r="H1623" i="21"/>
  <c r="J1622" i="21"/>
  <c r="L1622" i="21"/>
  <c r="O1621" i="21"/>
  <c r="P1621" i="21"/>
  <c r="Q1621" i="21"/>
  <c r="O1622" i="21"/>
  <c r="P1622" i="21"/>
  <c r="Q1622" i="21"/>
  <c r="K1623" i="21"/>
  <c r="I1623" i="21"/>
  <c r="J1623" i="21"/>
  <c r="H1624" i="21"/>
  <c r="M1623" i="21"/>
  <c r="L1623" i="21"/>
  <c r="Q1623" i="21"/>
  <c r="P1623" i="21"/>
  <c r="O1623" i="21"/>
  <c r="M1624" i="21"/>
  <c r="L1624" i="21"/>
  <c r="H1625" i="21"/>
  <c r="I1624" i="21"/>
  <c r="K1624" i="21"/>
  <c r="J1624" i="21"/>
  <c r="I1625" i="21"/>
  <c r="K1625" i="21"/>
  <c r="M1625" i="21"/>
  <c r="H1626" i="21"/>
  <c r="J1625" i="21"/>
  <c r="L1625" i="21"/>
  <c r="P1624" i="21"/>
  <c r="O1624" i="21"/>
  <c r="Q1624" i="21"/>
  <c r="P1625" i="21"/>
  <c r="O1625" i="21"/>
  <c r="Q1625" i="21"/>
  <c r="K1626" i="21"/>
  <c r="I1626" i="21"/>
  <c r="J1626" i="21"/>
  <c r="M1626" i="21"/>
  <c r="L1626" i="21"/>
  <c r="H1627" i="21"/>
  <c r="O1626" i="21"/>
  <c r="P1626" i="21"/>
  <c r="Q1626" i="21"/>
  <c r="H1628" i="21"/>
  <c r="K1627" i="21"/>
  <c r="I1627" i="21"/>
  <c r="L1627" i="21"/>
  <c r="M1627" i="21"/>
  <c r="J1627" i="21"/>
  <c r="K1628" i="21"/>
  <c r="J1628" i="21"/>
  <c r="M1628" i="21"/>
  <c r="H1629" i="21"/>
  <c r="I1628" i="21"/>
  <c r="L1628" i="21"/>
  <c r="Q1627" i="21"/>
  <c r="O1627" i="21"/>
  <c r="P1627" i="21"/>
  <c r="I1629" i="21"/>
  <c r="L1629" i="21"/>
  <c r="M1629" i="21"/>
  <c r="H1630" i="21"/>
  <c r="K1629" i="21"/>
  <c r="J1629" i="21"/>
  <c r="Q1628" i="21"/>
  <c r="P1628" i="21"/>
  <c r="O1628" i="21"/>
  <c r="P1629" i="21"/>
  <c r="Q1629" i="21"/>
  <c r="O1629" i="21"/>
  <c r="L1630" i="21"/>
  <c r="M1630" i="21"/>
  <c r="H1631" i="21"/>
  <c r="I1630" i="21"/>
  <c r="K1630" i="21"/>
  <c r="J1630" i="21"/>
  <c r="K1631" i="21"/>
  <c r="L1631" i="21"/>
  <c r="J1631" i="21"/>
  <c r="H1632" i="21"/>
  <c r="I1631" i="21"/>
  <c r="M1631" i="21"/>
  <c r="Q1630" i="21"/>
  <c r="P1630" i="21"/>
  <c r="O1630" i="21"/>
  <c r="H1633" i="21"/>
  <c r="I1632" i="21"/>
  <c r="K1632" i="21"/>
  <c r="J1632" i="21"/>
  <c r="L1632" i="21"/>
  <c r="M1632" i="21"/>
  <c r="O1631" i="21"/>
  <c r="P1631" i="21"/>
  <c r="Q1631" i="21"/>
  <c r="K1633" i="21"/>
  <c r="H1634" i="21"/>
  <c r="L1633" i="21"/>
  <c r="I1633" i="21"/>
  <c r="M1633" i="21"/>
  <c r="J1633" i="21"/>
  <c r="O1632" i="21"/>
  <c r="P1632" i="21"/>
  <c r="Q1632" i="21"/>
  <c r="H1635" i="21"/>
  <c r="M1634" i="21"/>
  <c r="L1634" i="21"/>
  <c r="J1634" i="21"/>
  <c r="K1634" i="21"/>
  <c r="I1634" i="21"/>
  <c r="P1633" i="21"/>
  <c r="Q1633" i="21"/>
  <c r="O1633" i="21"/>
  <c r="J1635" i="21"/>
  <c r="K1635" i="21"/>
  <c r="L1635" i="21"/>
  <c r="I1635" i="21"/>
  <c r="M1635" i="21"/>
  <c r="H1636" i="21"/>
  <c r="Q1634" i="21"/>
  <c r="P1634" i="21"/>
  <c r="O1634" i="21"/>
  <c r="P1635" i="21"/>
  <c r="O1635" i="21"/>
  <c r="Q1635" i="21"/>
  <c r="L1636" i="21"/>
  <c r="M1636" i="21"/>
  <c r="I1636" i="21"/>
  <c r="K1636" i="21"/>
  <c r="H1637" i="21"/>
  <c r="J1636" i="21"/>
  <c r="O1636" i="21"/>
  <c r="P1636" i="21"/>
  <c r="Q1636" i="21"/>
  <c r="I1637" i="21"/>
  <c r="J1637" i="21"/>
  <c r="H1638" i="21"/>
  <c r="L1637" i="21"/>
  <c r="K1637" i="21"/>
  <c r="M1637" i="21"/>
  <c r="Q1637" i="21"/>
  <c r="O1637" i="21"/>
  <c r="P1637" i="21"/>
  <c r="M1638" i="21"/>
  <c r="H1639" i="21"/>
  <c r="K1638" i="21"/>
  <c r="I1638" i="21"/>
  <c r="J1638" i="21"/>
  <c r="L1638" i="21"/>
  <c r="J1639" i="21"/>
  <c r="M1639" i="21"/>
  <c r="I1639" i="21"/>
  <c r="K1639" i="21"/>
  <c r="L1639" i="21"/>
  <c r="H1640" i="21"/>
  <c r="O1638" i="21"/>
  <c r="P1638" i="21"/>
  <c r="Q1638" i="21"/>
  <c r="Q1639" i="21"/>
  <c r="O1639" i="21"/>
  <c r="P1639" i="21"/>
  <c r="I1640" i="21"/>
  <c r="L1640" i="21"/>
  <c r="K1640" i="21"/>
  <c r="J1640" i="21"/>
  <c r="H1641" i="21"/>
  <c r="M1640" i="21"/>
  <c r="Q1640" i="21"/>
  <c r="O1640" i="21"/>
  <c r="P1640" i="21"/>
  <c r="M1641" i="21"/>
  <c r="K1641" i="21"/>
  <c r="J1641" i="21"/>
  <c r="H1642" i="21"/>
  <c r="I1641" i="21"/>
  <c r="L1641" i="21"/>
  <c r="M1642" i="21"/>
  <c r="K1642" i="21"/>
  <c r="J1642" i="21"/>
  <c r="L1642" i="21"/>
  <c r="H1643" i="21"/>
  <c r="I1642" i="21"/>
  <c r="O1641" i="21"/>
  <c r="P1641" i="21"/>
  <c r="Q1641" i="21"/>
  <c r="H1644" i="21"/>
  <c r="M1643" i="21"/>
  <c r="J1643" i="21"/>
  <c r="I1643" i="21"/>
  <c r="L1643" i="21"/>
  <c r="K1643" i="21"/>
  <c r="O1642" i="21"/>
  <c r="P1642" i="21"/>
  <c r="Q1642" i="21"/>
  <c r="I1644" i="21"/>
  <c r="K1644" i="21"/>
  <c r="H1645" i="21"/>
  <c r="J1644" i="21"/>
  <c r="L1644" i="21"/>
  <c r="M1644" i="21"/>
  <c r="Q1643" i="21"/>
  <c r="O1643" i="21"/>
  <c r="P1643" i="21"/>
  <c r="O1644" i="21"/>
  <c r="P1644" i="21"/>
  <c r="Q1644" i="21"/>
  <c r="M1645" i="21"/>
  <c r="K1645" i="21"/>
  <c r="H1646" i="21"/>
  <c r="J1645" i="21"/>
  <c r="L1645" i="21"/>
  <c r="I1645" i="21"/>
  <c r="H1647" i="21"/>
  <c r="J1646" i="21"/>
  <c r="I1646" i="21"/>
  <c r="K1646" i="21"/>
  <c r="M1646" i="21"/>
  <c r="L1646" i="21"/>
  <c r="O1645" i="21"/>
  <c r="P1645" i="21"/>
  <c r="Q1645" i="21"/>
  <c r="K1647" i="21"/>
  <c r="J1647" i="21"/>
  <c r="I1647" i="21"/>
  <c r="L1647" i="21"/>
  <c r="M1647" i="21"/>
  <c r="H1648" i="21"/>
  <c r="Q1646" i="21"/>
  <c r="O1646" i="21"/>
  <c r="P1646" i="21"/>
  <c r="P1647" i="21"/>
  <c r="Q1647" i="21"/>
  <c r="O1647" i="21"/>
  <c r="M1648" i="21"/>
  <c r="I1648" i="21"/>
  <c r="L1648" i="21"/>
  <c r="H1649" i="21"/>
  <c r="J1648" i="21"/>
  <c r="K1648" i="21"/>
  <c r="O1648" i="21"/>
  <c r="Q1648" i="21"/>
  <c r="P1648" i="21"/>
  <c r="K1649" i="21"/>
  <c r="L1649" i="21"/>
  <c r="M1649" i="21"/>
  <c r="H1650" i="21"/>
  <c r="J1649" i="21"/>
  <c r="I1649" i="21"/>
  <c r="L1650" i="21"/>
  <c r="M1650" i="21"/>
  <c r="J1650" i="21"/>
  <c r="K1650" i="21"/>
  <c r="I1650" i="21"/>
  <c r="H1651" i="21"/>
  <c r="P1649" i="21"/>
  <c r="O1649" i="21"/>
  <c r="Q1649" i="21"/>
  <c r="P1650" i="21"/>
  <c r="O1650" i="21"/>
  <c r="Q1650" i="21"/>
  <c r="I1651" i="21"/>
  <c r="H1652" i="21"/>
  <c r="L1651" i="21"/>
  <c r="M1651" i="21"/>
  <c r="J1651" i="21"/>
  <c r="K1651" i="21"/>
  <c r="P1651" i="21"/>
  <c r="Q1651" i="21"/>
  <c r="O1651" i="21"/>
  <c r="K1652" i="21"/>
  <c r="M1652" i="21"/>
  <c r="H1653" i="21"/>
  <c r="J1652" i="21"/>
  <c r="I1652" i="21"/>
  <c r="L1652" i="21"/>
  <c r="I1653" i="21"/>
  <c r="M1653" i="21"/>
  <c r="L1653" i="21"/>
  <c r="H1654" i="21"/>
  <c r="K1653" i="21"/>
  <c r="J1653" i="21"/>
  <c r="O1652" i="21"/>
  <c r="Q1652" i="21"/>
  <c r="P1652" i="21"/>
  <c r="O1653" i="21"/>
  <c r="P1653" i="21"/>
  <c r="Q1653" i="21"/>
  <c r="K1654" i="21"/>
  <c r="I1654" i="21"/>
  <c r="M1654" i="21"/>
  <c r="H1655" i="21"/>
  <c r="J1654" i="21"/>
  <c r="L1654" i="21"/>
  <c r="Q1654" i="21"/>
  <c r="P1654" i="21"/>
  <c r="O1654" i="21"/>
  <c r="K1655" i="21"/>
  <c r="M1655" i="21"/>
  <c r="I1655" i="21"/>
  <c r="J1655" i="21"/>
  <c r="H1656" i="21"/>
  <c r="L1655" i="21"/>
  <c r="Q1655" i="21"/>
  <c r="O1655" i="21"/>
  <c r="P1655" i="21"/>
  <c r="M1656" i="21"/>
  <c r="I1656" i="21"/>
  <c r="H1657" i="21"/>
  <c r="L1656" i="21"/>
  <c r="K1656" i="21"/>
  <c r="J1656" i="21"/>
  <c r="Q1656" i="21"/>
  <c r="P1656" i="21"/>
  <c r="O1656" i="21"/>
  <c r="I1657" i="21"/>
  <c r="M1657" i="21"/>
  <c r="J1657" i="21"/>
  <c r="K1657" i="21"/>
  <c r="H1658" i="21"/>
  <c r="L1657" i="21"/>
  <c r="P1657" i="21"/>
  <c r="O1657" i="21"/>
  <c r="Q1657" i="21"/>
  <c r="L1658" i="21"/>
  <c r="I1658" i="21"/>
  <c r="K1658" i="21"/>
  <c r="J1658" i="21"/>
  <c r="M1658" i="21"/>
  <c r="H1659" i="21"/>
  <c r="P1658" i="21"/>
  <c r="Q1658" i="21"/>
  <c r="O1658" i="21"/>
  <c r="L1659" i="21"/>
  <c r="I1659" i="21"/>
  <c r="M1659" i="21"/>
  <c r="J1659" i="21"/>
  <c r="H1660" i="21"/>
  <c r="K1659" i="21"/>
  <c r="Q1659" i="21"/>
  <c r="P1659" i="21"/>
  <c r="O1659" i="21"/>
  <c r="K1660" i="21"/>
  <c r="L1660" i="21"/>
  <c r="J1660" i="21"/>
  <c r="H1661" i="21"/>
  <c r="M1660" i="21"/>
  <c r="I1660" i="21"/>
  <c r="H1662" i="21"/>
  <c r="M1661" i="21"/>
  <c r="J1661" i="21"/>
  <c r="I1661" i="21"/>
  <c r="L1661" i="21"/>
  <c r="K1661" i="21"/>
  <c r="Q1660" i="21"/>
  <c r="O1660" i="21"/>
  <c r="P1660" i="21"/>
  <c r="J1662" i="21"/>
  <c r="I1662" i="21"/>
  <c r="L1662" i="21"/>
  <c r="M1662" i="21"/>
  <c r="K1662" i="21"/>
  <c r="H1663" i="21"/>
  <c r="P1661" i="21"/>
  <c r="O1661" i="21"/>
  <c r="Q1661" i="21"/>
  <c r="O1662" i="21"/>
  <c r="P1662" i="21"/>
  <c r="Q1662" i="21"/>
  <c r="I1663" i="21"/>
  <c r="J1663" i="21"/>
  <c r="H1664" i="21"/>
  <c r="L1663" i="21"/>
  <c r="M1663" i="21"/>
  <c r="K1663" i="21"/>
  <c r="P1663" i="21"/>
  <c r="O1663" i="21"/>
  <c r="Q1663" i="21"/>
  <c r="L1664" i="21"/>
  <c r="H1665" i="21"/>
  <c r="J1664" i="21"/>
  <c r="M1664" i="21"/>
  <c r="K1664" i="21"/>
  <c r="I1664" i="21"/>
  <c r="J1665" i="21"/>
  <c r="K1665" i="21"/>
  <c r="I1665" i="21"/>
  <c r="M1665" i="21"/>
  <c r="H1666" i="21"/>
  <c r="L1665" i="21"/>
  <c r="Q1664" i="21"/>
  <c r="P1664" i="21"/>
  <c r="O1664" i="21"/>
  <c r="O1665" i="21"/>
  <c r="P1665" i="21"/>
  <c r="Q1665" i="21"/>
  <c r="I1666" i="21"/>
  <c r="K1666" i="21"/>
  <c r="M1666" i="21"/>
  <c r="L1666" i="21"/>
  <c r="J1666" i="21"/>
  <c r="H1667" i="21"/>
  <c r="O1666" i="21"/>
  <c r="P1666" i="21"/>
  <c r="Q1666" i="21"/>
  <c r="M1667" i="21"/>
  <c r="L1667" i="21"/>
  <c r="H1668" i="21"/>
  <c r="I1667" i="21"/>
  <c r="K1667" i="21"/>
  <c r="J1667" i="21"/>
  <c r="L1668" i="21"/>
  <c r="H1669" i="21"/>
  <c r="J1668" i="21"/>
  <c r="I1668" i="21"/>
  <c r="M1668" i="21"/>
  <c r="K1668" i="21"/>
  <c r="Q1667" i="21"/>
  <c r="P1667" i="21"/>
  <c r="O1667" i="21"/>
  <c r="I1669" i="21"/>
  <c r="J1669" i="21"/>
  <c r="L1669" i="21"/>
  <c r="M1669" i="21"/>
  <c r="K1669" i="21"/>
  <c r="H1670" i="21"/>
  <c r="O1668" i="21"/>
  <c r="P1668" i="21"/>
  <c r="Q1668" i="21"/>
  <c r="O1669" i="21"/>
  <c r="P1669" i="21"/>
  <c r="Q1669" i="21"/>
  <c r="M1670" i="21"/>
  <c r="I1670" i="21"/>
  <c r="K1670" i="21"/>
  <c r="J1670" i="21"/>
  <c r="H1671" i="21"/>
  <c r="L1670" i="21"/>
  <c r="O1670" i="21"/>
  <c r="Q1670" i="21"/>
  <c r="P1670" i="21"/>
  <c r="J1671" i="21"/>
  <c r="H1672" i="21"/>
  <c r="L1671" i="21"/>
  <c r="M1671" i="21"/>
  <c r="K1671" i="21"/>
  <c r="I1671" i="21"/>
  <c r="M1672" i="21"/>
  <c r="J1672" i="21"/>
  <c r="H1673" i="21"/>
  <c r="I1672" i="21"/>
  <c r="K1672" i="21"/>
  <c r="L1672" i="21"/>
  <c r="Q1671" i="21"/>
  <c r="O1671" i="21"/>
  <c r="P1671" i="21"/>
  <c r="M1673" i="21"/>
  <c r="I1673" i="21"/>
  <c r="K1673" i="21"/>
  <c r="J1673" i="21"/>
  <c r="L1673" i="21"/>
  <c r="H1674" i="21"/>
  <c r="Q1672" i="21"/>
  <c r="O1672" i="21"/>
  <c r="P1672" i="21"/>
  <c r="O1673" i="21"/>
  <c r="P1673" i="21"/>
  <c r="Q1673" i="21"/>
  <c r="K1674" i="21"/>
  <c r="M1674" i="21"/>
  <c r="H1675" i="21"/>
  <c r="I1674" i="21"/>
  <c r="J1674" i="21"/>
  <c r="L1674" i="21"/>
  <c r="H1676" i="21"/>
  <c r="L1675" i="21"/>
  <c r="I1675" i="21"/>
  <c r="J1675" i="21"/>
  <c r="M1675" i="21"/>
  <c r="K1675" i="21"/>
  <c r="Q1674" i="21"/>
  <c r="O1674" i="21"/>
  <c r="P1674" i="21"/>
  <c r="M1676" i="21"/>
  <c r="J1676" i="21"/>
  <c r="L1676" i="21"/>
  <c r="K1676" i="21"/>
  <c r="I1676" i="21"/>
  <c r="H1677" i="21"/>
  <c r="O1675" i="21"/>
  <c r="P1675" i="21"/>
  <c r="Q1675" i="21"/>
  <c r="O1676" i="21"/>
  <c r="P1676" i="21"/>
  <c r="Q1676" i="21"/>
  <c r="J1677" i="21"/>
  <c r="M1677" i="21"/>
  <c r="K1677" i="21"/>
  <c r="I1677" i="21"/>
  <c r="H1678" i="21"/>
  <c r="L1677" i="21"/>
  <c r="O1677" i="21"/>
  <c r="Q1677" i="21"/>
  <c r="P1677" i="21"/>
  <c r="I1678" i="21"/>
  <c r="M1678" i="21"/>
  <c r="L1678" i="21"/>
  <c r="K1678" i="21"/>
  <c r="H1679" i="21"/>
  <c r="J1678" i="21"/>
  <c r="Q1678" i="21"/>
  <c r="O1678" i="21"/>
  <c r="P1678" i="21"/>
  <c r="K1679" i="21"/>
  <c r="I1679" i="21"/>
  <c r="L1679" i="21"/>
  <c r="J1679" i="21"/>
  <c r="H1680" i="21"/>
  <c r="M1679" i="21"/>
  <c r="O1679" i="21"/>
  <c r="P1679" i="21"/>
  <c r="Q1679" i="21"/>
  <c r="H1681" i="21"/>
  <c r="I1680" i="21"/>
  <c r="L1680" i="21"/>
  <c r="K1680" i="21"/>
  <c r="J1680" i="21"/>
  <c r="M1680" i="21"/>
  <c r="I1681" i="21"/>
  <c r="H1682" i="21"/>
  <c r="L1681" i="21"/>
  <c r="M1681" i="21"/>
  <c r="J1681" i="21"/>
  <c r="K1681" i="21"/>
  <c r="O1680" i="21"/>
  <c r="P1680" i="21"/>
  <c r="Q1680" i="21"/>
  <c r="P1681" i="21"/>
  <c r="O1681" i="21"/>
  <c r="Q1681" i="21"/>
  <c r="I1682" i="21"/>
  <c r="H1683" i="21"/>
  <c r="K1682" i="21"/>
  <c r="L1682" i="21"/>
  <c r="J1682" i="21"/>
  <c r="M1682" i="21"/>
  <c r="O1682" i="21"/>
  <c r="Q1682" i="21"/>
  <c r="P1682" i="21"/>
  <c r="K1683" i="21"/>
  <c r="L1683" i="21"/>
  <c r="J1683" i="21"/>
  <c r="H1684" i="21"/>
  <c r="I1683" i="21"/>
  <c r="M1683" i="21"/>
  <c r="I1684" i="21"/>
  <c r="M1684" i="21"/>
  <c r="L1684" i="21"/>
  <c r="K1684" i="21"/>
  <c r="J1684" i="21"/>
  <c r="H1685" i="21"/>
  <c r="P1683" i="21"/>
  <c r="Q1683" i="21"/>
  <c r="O1683" i="21"/>
  <c r="Q1684" i="21"/>
  <c r="O1684" i="21"/>
  <c r="P1684" i="21"/>
  <c r="I1685" i="21"/>
  <c r="M1685" i="21"/>
  <c r="J1685" i="21"/>
  <c r="K1685" i="21"/>
  <c r="H1686" i="21"/>
  <c r="L1685" i="21"/>
  <c r="P1685" i="21"/>
  <c r="Q1685" i="21"/>
  <c r="O1685" i="21"/>
  <c r="H1687" i="21"/>
  <c r="M1686" i="21"/>
  <c r="I1686" i="21"/>
  <c r="J1686" i="21"/>
  <c r="K1686" i="21"/>
  <c r="L1686" i="21"/>
  <c r="L1687" i="21"/>
  <c r="M1687" i="21"/>
  <c r="I1687" i="21"/>
  <c r="H1688" i="21"/>
  <c r="J1687" i="21"/>
  <c r="K1687" i="21"/>
  <c r="O1686" i="21"/>
  <c r="P1686" i="21"/>
  <c r="Q1686" i="21"/>
  <c r="Q1687" i="21"/>
  <c r="O1687" i="21"/>
  <c r="P1687" i="21"/>
  <c r="K1688" i="21"/>
  <c r="L1688" i="21"/>
  <c r="M1688" i="21"/>
  <c r="I1688" i="21"/>
  <c r="J1688" i="21"/>
  <c r="H1689" i="21"/>
  <c r="P1688" i="21"/>
  <c r="Q1688" i="21"/>
  <c r="O1688" i="21"/>
  <c r="K1689" i="21"/>
  <c r="J1689" i="21"/>
  <c r="I1689" i="21"/>
  <c r="L1689" i="21"/>
  <c r="M1689" i="21"/>
  <c r="H1690" i="21"/>
  <c r="Q1689" i="21"/>
  <c r="P1689" i="21"/>
  <c r="O1689" i="21"/>
  <c r="H1691" i="21"/>
  <c r="L1690" i="21"/>
  <c r="K1690" i="21"/>
  <c r="J1690" i="21"/>
  <c r="M1690" i="21"/>
  <c r="I1690" i="21"/>
  <c r="J1691" i="21"/>
  <c r="H1692" i="21"/>
  <c r="M1691" i="21"/>
  <c r="K1691" i="21"/>
  <c r="I1691" i="21"/>
  <c r="L1691" i="21"/>
  <c r="P1690" i="21"/>
  <c r="O1690" i="21"/>
  <c r="Q1690" i="21"/>
  <c r="L1692" i="21"/>
  <c r="I1692" i="21"/>
  <c r="M1692" i="21"/>
  <c r="K1692" i="21"/>
  <c r="H1693" i="21"/>
  <c r="J1692" i="21"/>
  <c r="P1691" i="21"/>
  <c r="O1691" i="21"/>
  <c r="Q1691" i="21"/>
  <c r="O1692" i="21"/>
  <c r="P1692" i="21"/>
  <c r="Q1692" i="21"/>
  <c r="J1693" i="21"/>
  <c r="H1694" i="21"/>
  <c r="M1693" i="21"/>
  <c r="K1693" i="21"/>
  <c r="I1693" i="21"/>
  <c r="L1693" i="21"/>
  <c r="M1694" i="21"/>
  <c r="K1694" i="21"/>
  <c r="J1694" i="21"/>
  <c r="I1694" i="21"/>
  <c r="L1694" i="21"/>
  <c r="H1695" i="21"/>
  <c r="P1693" i="21"/>
  <c r="Q1693" i="21"/>
  <c r="O1693" i="21"/>
  <c r="Q1694" i="21"/>
  <c r="O1694" i="21"/>
  <c r="P1694" i="21"/>
  <c r="L1695" i="21"/>
  <c r="K1695" i="21"/>
  <c r="I1695" i="21"/>
  <c r="J1695" i="21"/>
  <c r="H1696" i="21"/>
  <c r="M1695" i="21"/>
  <c r="O1695" i="21"/>
  <c r="P1695" i="21"/>
  <c r="Q1695" i="21"/>
  <c r="L1696" i="21"/>
  <c r="H1697" i="21"/>
  <c r="I1696" i="21"/>
  <c r="J1696" i="21"/>
  <c r="M1696" i="21"/>
  <c r="K1696" i="21"/>
  <c r="I1697" i="21"/>
  <c r="K1697" i="21"/>
  <c r="M1697" i="21"/>
  <c r="H1698" i="21"/>
  <c r="L1697" i="21"/>
  <c r="J1697" i="21"/>
  <c r="O1696" i="21"/>
  <c r="Q1696" i="21"/>
  <c r="P1696" i="21"/>
  <c r="O1697" i="21"/>
  <c r="Q1697" i="21"/>
  <c r="P1697" i="21"/>
  <c r="M1698" i="21"/>
  <c r="L1698" i="21"/>
  <c r="J1698" i="21"/>
  <c r="H1699" i="21"/>
  <c r="I1698" i="21"/>
  <c r="K1698" i="21"/>
  <c r="H1700" i="21"/>
  <c r="I1699" i="21"/>
  <c r="K1699" i="21"/>
  <c r="L1699" i="21"/>
  <c r="J1699" i="21"/>
  <c r="M1699" i="21"/>
  <c r="P1698" i="21"/>
  <c r="O1698" i="21"/>
  <c r="Q1698" i="21"/>
  <c r="L1700" i="21"/>
  <c r="H1701" i="21"/>
  <c r="K1700" i="21"/>
  <c r="M1700" i="21"/>
  <c r="J1700" i="21"/>
  <c r="I1700" i="21"/>
  <c r="Q1699" i="21"/>
  <c r="P1699" i="21"/>
  <c r="O1699" i="21"/>
  <c r="K1701" i="21"/>
  <c r="L1701" i="21"/>
  <c r="I1701" i="21"/>
  <c r="J1701" i="21"/>
  <c r="M1701" i="21"/>
  <c r="H1702" i="21"/>
  <c r="Q1700" i="21"/>
  <c r="P1700" i="21"/>
  <c r="O1700" i="21"/>
  <c r="P1701" i="21"/>
  <c r="Q1701" i="21"/>
  <c r="O1701" i="21"/>
  <c r="L1702" i="21"/>
  <c r="K1702" i="21"/>
  <c r="J1702" i="21"/>
  <c r="M1702" i="21"/>
  <c r="H1703" i="21"/>
  <c r="I1702" i="21"/>
  <c r="L1703" i="21"/>
  <c r="I1703" i="21"/>
  <c r="H1704" i="21"/>
  <c r="J1703" i="21"/>
  <c r="M1703" i="21"/>
  <c r="K1703" i="21"/>
  <c r="P1702" i="21"/>
  <c r="O1702" i="21"/>
  <c r="Q1702" i="21"/>
  <c r="O1703" i="21"/>
  <c r="Q1703" i="21"/>
  <c r="P1703" i="21"/>
  <c r="I1704" i="21"/>
  <c r="L1704" i="21"/>
  <c r="J1704" i="21"/>
  <c r="K1704" i="21"/>
  <c r="H1705" i="21"/>
  <c r="M1704" i="21"/>
  <c r="P1704" i="21"/>
  <c r="O1704" i="21"/>
  <c r="Q1704" i="21"/>
  <c r="I1705" i="21"/>
  <c r="K1705" i="21"/>
  <c r="H1706" i="21"/>
  <c r="M1705" i="21"/>
  <c r="L1705" i="21"/>
  <c r="J1705" i="21"/>
  <c r="O1705" i="21"/>
  <c r="Q1705" i="21"/>
  <c r="P1705" i="21"/>
  <c r="H1707" i="21"/>
  <c r="J1706" i="21"/>
  <c r="M1706" i="21"/>
  <c r="I1706" i="21"/>
  <c r="L1706" i="21"/>
  <c r="K1706" i="21"/>
  <c r="I1707" i="21"/>
  <c r="K1707" i="21"/>
  <c r="H1708" i="21"/>
  <c r="M1707" i="21"/>
  <c r="L1707" i="21"/>
  <c r="J1707" i="21"/>
  <c r="P1706" i="21"/>
  <c r="Q1706" i="21"/>
  <c r="O1706" i="21"/>
  <c r="Q1707" i="21"/>
  <c r="P1707" i="21"/>
  <c r="O1707" i="21"/>
  <c r="I1708" i="21"/>
  <c r="J1708" i="21"/>
  <c r="L1708" i="21"/>
  <c r="H1709" i="21"/>
  <c r="K1708" i="21"/>
  <c r="M1708" i="21"/>
  <c r="P1708" i="21"/>
  <c r="O1708" i="21"/>
  <c r="Q1708" i="21"/>
  <c r="J1709" i="21"/>
  <c r="L1709" i="21"/>
  <c r="H1710" i="21"/>
  <c r="I1709" i="21"/>
  <c r="K1709" i="21"/>
  <c r="M1709" i="21"/>
  <c r="H1711" i="21"/>
  <c r="M1710" i="21"/>
  <c r="K1710" i="21"/>
  <c r="L1710" i="21"/>
  <c r="I1710" i="21"/>
  <c r="J1710" i="21"/>
  <c r="O1709" i="21"/>
  <c r="P1709" i="21"/>
  <c r="Q1709" i="21"/>
  <c r="H1712" i="21"/>
  <c r="L1711" i="21"/>
  <c r="M1711" i="21"/>
  <c r="K1711" i="21"/>
  <c r="I1711" i="21"/>
  <c r="J1711" i="21"/>
  <c r="P1710" i="21"/>
  <c r="Q1710" i="21"/>
  <c r="O1710" i="21"/>
  <c r="K1712" i="21"/>
  <c r="M1712" i="21"/>
  <c r="H1713" i="21"/>
  <c r="J1712" i="21"/>
  <c r="L1712" i="21"/>
  <c r="I1712" i="21"/>
  <c r="P1711" i="21"/>
  <c r="Q1711" i="21"/>
  <c r="O1711" i="21"/>
  <c r="M1713" i="21"/>
  <c r="K1713" i="21"/>
  <c r="J1713" i="21"/>
  <c r="I1713" i="21"/>
  <c r="H1714" i="21"/>
  <c r="L1713" i="21"/>
  <c r="Q1712" i="21"/>
  <c r="P1712" i="21"/>
  <c r="O1712" i="21"/>
  <c r="O1713" i="21"/>
  <c r="P1713" i="21"/>
  <c r="Q1713" i="21"/>
  <c r="H1715" i="21"/>
  <c r="I1714" i="21"/>
  <c r="K1714" i="21"/>
  <c r="J1714" i="21"/>
  <c r="M1714" i="21"/>
  <c r="L1714" i="21"/>
  <c r="K1715" i="21"/>
  <c r="M1715" i="21"/>
  <c r="L1715" i="21"/>
  <c r="H1716" i="21"/>
  <c r="J1715" i="21"/>
  <c r="I1715" i="21"/>
  <c r="Q1714" i="21"/>
  <c r="O1714" i="21"/>
  <c r="P1714" i="21"/>
  <c r="K1716" i="21"/>
  <c r="M1716" i="21"/>
  <c r="H1717" i="21"/>
  <c r="I1716" i="21"/>
  <c r="J1716" i="21"/>
  <c r="L1716" i="21"/>
  <c r="O1715" i="21"/>
  <c r="P1715" i="21"/>
  <c r="Q1715" i="21"/>
  <c r="L1717" i="21"/>
  <c r="H1718" i="21"/>
  <c r="J1717" i="21"/>
  <c r="M1717" i="21"/>
  <c r="I1717" i="21"/>
  <c r="K1717" i="21"/>
  <c r="Q1716" i="21"/>
  <c r="O1716" i="21"/>
  <c r="P1716" i="21"/>
  <c r="K1718" i="21"/>
  <c r="H1719" i="21"/>
  <c r="J1718" i="21"/>
  <c r="I1718" i="21"/>
  <c r="L1718" i="21"/>
  <c r="M1718" i="21"/>
  <c r="Q1717" i="21"/>
  <c r="P1717" i="21"/>
  <c r="O1717" i="21"/>
  <c r="H1720" i="21"/>
  <c r="J1719" i="21"/>
  <c r="L1719" i="21"/>
  <c r="I1719" i="21"/>
  <c r="K1719" i="21"/>
  <c r="M1719" i="21"/>
  <c r="O1718" i="21"/>
  <c r="P1718" i="21"/>
  <c r="Q1718" i="21"/>
  <c r="M1720" i="21"/>
  <c r="K1720" i="21"/>
  <c r="L1720" i="21"/>
  <c r="I1720" i="21"/>
  <c r="H1721" i="21"/>
  <c r="J1720" i="21"/>
  <c r="Q1719" i="21"/>
  <c r="P1719" i="21"/>
  <c r="O1719" i="21"/>
  <c r="O1720" i="21"/>
  <c r="P1720" i="21"/>
  <c r="Q1720" i="21"/>
  <c r="L1721" i="21"/>
  <c r="M1721" i="21"/>
  <c r="J1721" i="21"/>
  <c r="H1722" i="21"/>
  <c r="K1721" i="21"/>
  <c r="I1721" i="21"/>
  <c r="K1722" i="21"/>
  <c r="H1723" i="21"/>
  <c r="J1722" i="21"/>
  <c r="I1722" i="21"/>
  <c r="L1722" i="21"/>
  <c r="M1722" i="21"/>
  <c r="P1721" i="21"/>
  <c r="Q1721" i="21"/>
  <c r="O1721" i="21"/>
  <c r="M1723" i="21"/>
  <c r="I1723" i="21"/>
  <c r="J1723" i="21"/>
  <c r="H1724" i="21"/>
  <c r="K1723" i="21"/>
  <c r="L1723" i="21"/>
  <c r="Q1722" i="21"/>
  <c r="P1722" i="21"/>
  <c r="O1722" i="21"/>
  <c r="O1723" i="21"/>
  <c r="Q1723" i="21"/>
  <c r="P1723" i="21"/>
  <c r="M1724" i="21"/>
  <c r="L1724" i="21"/>
  <c r="H1725" i="21"/>
  <c r="K1724" i="21"/>
  <c r="J1724" i="21"/>
  <c r="I1724" i="21"/>
  <c r="H1726" i="21"/>
  <c r="J1725" i="21"/>
  <c r="M1725" i="21"/>
  <c r="I1725" i="21"/>
  <c r="K1725" i="21"/>
  <c r="L1725" i="21"/>
  <c r="Q1724" i="21"/>
  <c r="O1724" i="21"/>
  <c r="P1724" i="21"/>
  <c r="J1726" i="21"/>
  <c r="I1726" i="21"/>
  <c r="K1726" i="21"/>
  <c r="M1726" i="21"/>
  <c r="L1726" i="21"/>
  <c r="H1727" i="21"/>
  <c r="P1725" i="21"/>
  <c r="O1725" i="21"/>
  <c r="Q1725" i="21"/>
  <c r="P1726" i="21"/>
  <c r="Q1726" i="21"/>
  <c r="O1726" i="21"/>
  <c r="J1727" i="21"/>
  <c r="M1727" i="21"/>
  <c r="H1728" i="21"/>
  <c r="L1727" i="21"/>
  <c r="I1727" i="21"/>
  <c r="K1727" i="21"/>
  <c r="L1728" i="21"/>
  <c r="M1728" i="21"/>
  <c r="I1728" i="21"/>
  <c r="J1728" i="21"/>
  <c r="H1729" i="21"/>
  <c r="K1728" i="21"/>
  <c r="O1727" i="21"/>
  <c r="P1727" i="21"/>
  <c r="Q1727" i="21"/>
  <c r="O1728" i="21"/>
  <c r="P1728" i="21"/>
  <c r="Q1728" i="21"/>
  <c r="L1729" i="21"/>
  <c r="J1729" i="21"/>
  <c r="K1729" i="21"/>
  <c r="I1729" i="21"/>
  <c r="M1729" i="21"/>
  <c r="H1730" i="21"/>
  <c r="O1729" i="21"/>
  <c r="Q1729" i="21"/>
  <c r="P1729" i="21"/>
  <c r="H1731" i="21"/>
  <c r="K1730" i="21"/>
  <c r="I1730" i="21"/>
  <c r="J1730" i="21"/>
  <c r="M1730" i="21"/>
  <c r="L1730" i="21"/>
  <c r="K1731" i="21"/>
  <c r="J1731" i="21"/>
  <c r="H1732" i="21"/>
  <c r="L1731" i="21"/>
  <c r="M1731" i="21"/>
  <c r="I1731" i="21"/>
  <c r="Q1730" i="21"/>
  <c r="O1730" i="21"/>
  <c r="P1730" i="21"/>
  <c r="L1732" i="21"/>
  <c r="M1732" i="21"/>
  <c r="I1732" i="21"/>
  <c r="K1732" i="21"/>
  <c r="J1732" i="21"/>
  <c r="H1733" i="21"/>
  <c r="P1731" i="21"/>
  <c r="Q1731" i="21"/>
  <c r="O1731" i="21"/>
  <c r="Q1732" i="21"/>
  <c r="O1732" i="21"/>
  <c r="P1732" i="21"/>
  <c r="I1733" i="21"/>
  <c r="K1733" i="21"/>
  <c r="L1733" i="21"/>
  <c r="J1733" i="21"/>
  <c r="H1734" i="21"/>
  <c r="M1733" i="21"/>
  <c r="O1733" i="21"/>
  <c r="P1733" i="21"/>
  <c r="Q1733" i="21"/>
  <c r="L1734" i="21"/>
  <c r="H1735" i="21"/>
  <c r="I1734" i="21"/>
  <c r="M1734" i="21"/>
  <c r="K1734" i="21"/>
  <c r="J1734" i="21"/>
  <c r="K1735" i="21"/>
  <c r="H1736" i="21"/>
  <c r="I1735" i="21"/>
  <c r="M1735" i="21"/>
  <c r="J1735" i="21"/>
  <c r="L1735" i="21"/>
  <c r="Q1734" i="21"/>
  <c r="P1734" i="21"/>
  <c r="O1734" i="21"/>
  <c r="M1736" i="21"/>
  <c r="K1736" i="21"/>
  <c r="L1736" i="21"/>
  <c r="H1737" i="21"/>
  <c r="I1736" i="21"/>
  <c r="J1736" i="21"/>
  <c r="Q1735" i="21"/>
  <c r="P1735" i="21"/>
  <c r="O1735" i="21"/>
  <c r="I1737" i="21"/>
  <c r="M1737" i="21"/>
  <c r="L1737" i="21"/>
  <c r="K1737" i="21"/>
  <c r="H1738" i="21"/>
  <c r="J1737" i="21"/>
  <c r="Q1736" i="21"/>
  <c r="O1736" i="21"/>
  <c r="P1736" i="21"/>
  <c r="Q1737" i="21"/>
  <c r="O1737" i="21"/>
  <c r="P1737" i="21"/>
  <c r="J1738" i="21"/>
  <c r="M1738" i="21"/>
  <c r="H1739" i="21"/>
  <c r="K1738" i="21"/>
  <c r="I1738" i="21"/>
  <c r="L1738" i="21"/>
  <c r="J1739" i="21"/>
  <c r="H1740" i="21"/>
  <c r="L1739" i="21"/>
  <c r="I1739" i="21"/>
  <c r="K1739" i="21"/>
  <c r="M1739" i="21"/>
  <c r="O1738" i="21"/>
  <c r="P1738" i="21"/>
  <c r="Q1738" i="21"/>
  <c r="M1740" i="21"/>
  <c r="L1740" i="21"/>
  <c r="I1740" i="21"/>
  <c r="J1740" i="21"/>
  <c r="K1740" i="21"/>
  <c r="H1741" i="21"/>
  <c r="O1739" i="21"/>
  <c r="P1739" i="21"/>
  <c r="Q1739" i="21"/>
  <c r="Q1740" i="21"/>
  <c r="O1740" i="21"/>
  <c r="P1740" i="21"/>
  <c r="H1742" i="21"/>
  <c r="J1741" i="21"/>
  <c r="L1741" i="21"/>
  <c r="I1741" i="21"/>
  <c r="M1741" i="21"/>
  <c r="K1741" i="21"/>
  <c r="I1742" i="21"/>
  <c r="M1742" i="21"/>
  <c r="K1742" i="21"/>
  <c r="H1743" i="21"/>
  <c r="J1742" i="21"/>
  <c r="L1742" i="21"/>
  <c r="O1741" i="21"/>
  <c r="Q1741" i="21"/>
  <c r="P1741" i="21"/>
  <c r="O1742" i="21"/>
  <c r="P1742" i="21"/>
  <c r="Q1742" i="21"/>
  <c r="L1743" i="21"/>
  <c r="H1744" i="21"/>
  <c r="K1743" i="21"/>
  <c r="J1743" i="21"/>
  <c r="I1743" i="21"/>
  <c r="M1743" i="21"/>
  <c r="K1744" i="21"/>
  <c r="J1744" i="21"/>
  <c r="L1744" i="21"/>
  <c r="M1744" i="21"/>
  <c r="I1744" i="21"/>
  <c r="H1745" i="21"/>
  <c r="Q1743" i="21"/>
  <c r="P1743" i="21"/>
  <c r="O1743" i="21"/>
  <c r="P1744" i="21"/>
  <c r="O1744" i="21"/>
  <c r="Q1744" i="21"/>
  <c r="I1745" i="21"/>
  <c r="L1745" i="21"/>
  <c r="H1746" i="21"/>
  <c r="J1745" i="21"/>
  <c r="K1745" i="21"/>
  <c r="M1745" i="21"/>
  <c r="O1745" i="21"/>
  <c r="P1745" i="21"/>
  <c r="Q1745" i="21"/>
  <c r="L1746" i="21"/>
  <c r="K1746" i="21"/>
  <c r="J1746" i="21"/>
  <c r="H1747" i="21"/>
  <c r="M1746" i="21"/>
  <c r="I1746" i="21"/>
  <c r="L1747" i="21"/>
  <c r="H1748" i="21"/>
  <c r="K1747" i="21"/>
  <c r="J1747" i="21"/>
  <c r="M1747" i="21"/>
  <c r="I1747" i="21"/>
  <c r="Q1746" i="21"/>
  <c r="P1746" i="21"/>
  <c r="O1746" i="21"/>
  <c r="M1748" i="21"/>
  <c r="K1748" i="21"/>
  <c r="H1749" i="21"/>
  <c r="L1748" i="21"/>
  <c r="J1748" i="21"/>
  <c r="I1748" i="21"/>
  <c r="Q1747" i="21"/>
  <c r="P1747" i="21"/>
  <c r="O1747" i="21"/>
  <c r="K1749" i="21"/>
  <c r="L1749" i="21"/>
  <c r="H1750" i="21"/>
  <c r="M1749" i="21"/>
  <c r="I1749" i="21"/>
  <c r="J1749" i="21"/>
  <c r="P1748" i="21"/>
  <c r="Q1748" i="21"/>
  <c r="O1748" i="21"/>
  <c r="J1750" i="21"/>
  <c r="M1750" i="21"/>
  <c r="K1750" i="21"/>
  <c r="L1750" i="21"/>
  <c r="I1750" i="21"/>
  <c r="H1751" i="21"/>
  <c r="O1749" i="21"/>
  <c r="Q1749" i="21"/>
  <c r="P1749" i="21"/>
  <c r="Q1750" i="21"/>
  <c r="O1750" i="21"/>
  <c r="P1750" i="21"/>
  <c r="M1751" i="21"/>
  <c r="H1752" i="21"/>
  <c r="L1751" i="21"/>
  <c r="I1751" i="21"/>
  <c r="J1751" i="21"/>
  <c r="K1751" i="21"/>
  <c r="H1753" i="21"/>
  <c r="M1752" i="21"/>
  <c r="I1752" i="21"/>
  <c r="J1752" i="21"/>
  <c r="K1752" i="21"/>
  <c r="L1752" i="21"/>
  <c r="P1751" i="21"/>
  <c r="Q1751" i="21"/>
  <c r="O1751" i="21"/>
  <c r="H1754" i="21"/>
  <c r="I1753" i="21"/>
  <c r="K1753" i="21"/>
  <c r="L1753" i="21"/>
  <c r="M1753" i="21"/>
  <c r="J1753" i="21"/>
  <c r="O1752" i="21"/>
  <c r="P1752" i="21"/>
  <c r="Q1752" i="21"/>
  <c r="J1754" i="21"/>
  <c r="M1754" i="21"/>
  <c r="I1754" i="21"/>
  <c r="H1755" i="21"/>
  <c r="L1754" i="21"/>
  <c r="K1754" i="21"/>
  <c r="Q1753" i="21"/>
  <c r="P1753" i="21"/>
  <c r="O1753" i="21"/>
  <c r="O1754" i="21"/>
  <c r="Q1754" i="21"/>
  <c r="P1754" i="21"/>
  <c r="J1755" i="21"/>
  <c r="M1755" i="21"/>
  <c r="I1755" i="21"/>
  <c r="K1755" i="21"/>
  <c r="L1755" i="21"/>
  <c r="H1756" i="21"/>
  <c r="O1755" i="21"/>
  <c r="Q1755" i="21"/>
  <c r="P1755" i="21"/>
  <c r="H1757" i="21"/>
  <c r="J1756" i="21"/>
  <c r="M1756" i="21"/>
  <c r="K1756" i="21"/>
  <c r="L1756" i="21"/>
  <c r="I1756" i="21"/>
  <c r="M1757" i="21"/>
  <c r="L1757" i="21"/>
  <c r="I1757" i="21"/>
  <c r="J1757" i="21"/>
  <c r="H1758" i="21"/>
  <c r="K1757" i="21"/>
  <c r="Q1756" i="21"/>
  <c r="P1756" i="21"/>
  <c r="O1756" i="21"/>
  <c r="P1757" i="21"/>
  <c r="O1757" i="21"/>
  <c r="Q1757" i="21"/>
  <c r="I1758" i="21"/>
  <c r="L1758" i="21"/>
  <c r="J1758" i="21"/>
  <c r="K1758" i="21"/>
  <c r="H1759" i="21"/>
  <c r="M1758" i="21"/>
  <c r="P1758" i="21"/>
  <c r="Q1758" i="21"/>
  <c r="O1758" i="21"/>
  <c r="H1760" i="21"/>
  <c r="L1759" i="21"/>
  <c r="I1759" i="21"/>
  <c r="M1759" i="21"/>
  <c r="J1759" i="21"/>
  <c r="K1759" i="21"/>
  <c r="I1760" i="21"/>
  <c r="L1760" i="21"/>
  <c r="M1760" i="21"/>
  <c r="H1761" i="21"/>
  <c r="J1760" i="21"/>
  <c r="K1760" i="21"/>
  <c r="Q1759" i="21"/>
  <c r="O1759" i="21"/>
  <c r="P1759" i="21"/>
  <c r="P1760" i="21"/>
  <c r="O1760" i="21"/>
  <c r="Q1760" i="21"/>
  <c r="L1761" i="21"/>
  <c r="J1761" i="21"/>
  <c r="H1762" i="21"/>
  <c r="I1761" i="21"/>
  <c r="K1761" i="21"/>
  <c r="M1761" i="21"/>
  <c r="M1762" i="21"/>
  <c r="I1762" i="21"/>
  <c r="K1762" i="21"/>
  <c r="J1762" i="21"/>
  <c r="L1762" i="21"/>
  <c r="H1763" i="21"/>
  <c r="Q1761" i="21"/>
  <c r="O1761" i="21"/>
  <c r="P1761" i="21"/>
  <c r="P1762" i="21"/>
  <c r="Q1762" i="21"/>
  <c r="O1762" i="21"/>
  <c r="H1764" i="21"/>
  <c r="K1763" i="21"/>
  <c r="J1763" i="21"/>
  <c r="M1763" i="21"/>
  <c r="I1763" i="21"/>
  <c r="L1763" i="21"/>
  <c r="J1764" i="21"/>
  <c r="I1764" i="21"/>
  <c r="L1764" i="21"/>
  <c r="M1764" i="21"/>
  <c r="K1764" i="21"/>
  <c r="H1765" i="21"/>
  <c r="Q1763" i="21"/>
  <c r="P1763" i="21"/>
  <c r="O1763" i="21"/>
  <c r="O1764" i="21"/>
  <c r="P1764" i="21"/>
  <c r="Q1764" i="21"/>
  <c r="H1766" i="21"/>
  <c r="J1765" i="21"/>
  <c r="L1765" i="21"/>
  <c r="I1765" i="21"/>
  <c r="K1765" i="21"/>
  <c r="M1765" i="21"/>
  <c r="H1767" i="21"/>
  <c r="I1766" i="21"/>
  <c r="M1766" i="21"/>
  <c r="K1766" i="21"/>
  <c r="J1766" i="21"/>
  <c r="L1766" i="21"/>
  <c r="Q1765" i="21"/>
  <c r="O1765" i="21"/>
  <c r="P1765" i="21"/>
  <c r="M1767" i="21"/>
  <c r="I1767" i="21"/>
  <c r="J1767" i="21"/>
  <c r="K1767" i="21"/>
  <c r="L1767" i="21"/>
  <c r="H1768" i="21"/>
  <c r="Q1766" i="21"/>
  <c r="P1766" i="21"/>
  <c r="O1766" i="21"/>
  <c r="Q1767" i="21"/>
  <c r="O1767" i="21"/>
  <c r="P1767" i="21"/>
  <c r="M1768" i="21"/>
  <c r="L1768" i="21"/>
  <c r="I1768" i="21"/>
  <c r="H1769" i="21"/>
  <c r="J1768" i="21"/>
  <c r="K1768" i="21"/>
  <c r="Q1768" i="21"/>
  <c r="P1768" i="21"/>
  <c r="O1768" i="21"/>
  <c r="J1769" i="21"/>
  <c r="K1769" i="21"/>
  <c r="L1769" i="21"/>
  <c r="H1770" i="21"/>
  <c r="I1769" i="21"/>
  <c r="M1769" i="21"/>
  <c r="M1770" i="21"/>
  <c r="K1770" i="21"/>
  <c r="I1770" i="21"/>
  <c r="H1771" i="21"/>
  <c r="J1770" i="21"/>
  <c r="L1770" i="21"/>
  <c r="P1769" i="21"/>
  <c r="O1769" i="21"/>
  <c r="Q1769" i="21"/>
  <c r="O1770" i="21"/>
  <c r="N1770" i="21"/>
  <c r="Q1770" i="21"/>
  <c r="P1770" i="21"/>
  <c r="I1771" i="21"/>
  <c r="H1772" i="21"/>
  <c r="K1771" i="21"/>
  <c r="L1771" i="21"/>
  <c r="J1771" i="21"/>
  <c r="M1771" i="21"/>
  <c r="P1771" i="21"/>
  <c r="O1771" i="21"/>
  <c r="Q1771" i="21"/>
  <c r="H1773" i="21"/>
  <c r="K1772" i="21"/>
  <c r="I1772" i="21"/>
  <c r="L1772" i="21"/>
  <c r="J1772" i="21"/>
  <c r="M1772" i="21"/>
  <c r="H1774" i="21"/>
  <c r="L1773" i="21"/>
  <c r="J1773" i="21"/>
  <c r="I1773" i="21"/>
  <c r="K1773" i="21"/>
  <c r="M1773" i="21"/>
  <c r="Q1772" i="21"/>
  <c r="P1772" i="21"/>
  <c r="O1772" i="21"/>
  <c r="H1775" i="21"/>
  <c r="K1774" i="21"/>
  <c r="L1774" i="21"/>
  <c r="M1774" i="21"/>
  <c r="J1774" i="21"/>
  <c r="I1774" i="21"/>
  <c r="O1773" i="21"/>
  <c r="P1773" i="21"/>
  <c r="Q1773" i="21"/>
  <c r="K1775" i="21"/>
  <c r="M1775" i="21"/>
  <c r="H1776" i="21"/>
  <c r="J1775" i="21"/>
  <c r="I1775" i="21"/>
  <c r="L1775" i="21"/>
  <c r="Q1774" i="21"/>
  <c r="O1774" i="21"/>
  <c r="P1774" i="21"/>
  <c r="I1776" i="21"/>
  <c r="K1776" i="21"/>
  <c r="H1777" i="21"/>
  <c r="M1776" i="21"/>
  <c r="J1776" i="21"/>
  <c r="L1776" i="21"/>
  <c r="O1775" i="21"/>
  <c r="Q1775" i="21"/>
  <c r="P1775" i="21"/>
  <c r="O1776" i="21"/>
  <c r="Q1776" i="21"/>
  <c r="P1776" i="21"/>
  <c r="J1777" i="21"/>
  <c r="K1777" i="21"/>
  <c r="L1777" i="21"/>
  <c r="I1777" i="21"/>
  <c r="M1777" i="21"/>
  <c r="H1778" i="21"/>
  <c r="Q1777" i="21"/>
  <c r="O1777" i="21"/>
  <c r="P1777" i="21"/>
  <c r="H1779" i="21"/>
  <c r="M1778" i="21"/>
  <c r="J1778" i="21"/>
  <c r="I1778" i="21"/>
  <c r="L1778" i="21"/>
  <c r="K1778" i="21"/>
  <c r="J1779" i="21"/>
  <c r="M1779" i="21"/>
  <c r="K1779" i="21"/>
  <c r="I1779" i="21"/>
  <c r="H1780" i="21"/>
  <c r="L1779" i="21"/>
  <c r="Q1778" i="21"/>
  <c r="P1778" i="21"/>
  <c r="O1778" i="21"/>
  <c r="P1779" i="21"/>
  <c r="Q1779" i="21"/>
  <c r="O1779" i="21"/>
  <c r="L1780" i="21"/>
  <c r="H1781" i="21"/>
  <c r="J1780" i="21"/>
  <c r="M1780" i="21"/>
  <c r="I1780" i="21"/>
  <c r="K1780" i="21"/>
  <c r="J1781" i="21"/>
  <c r="M1781" i="21"/>
  <c r="L1781" i="21"/>
  <c r="H1782" i="21"/>
  <c r="I1781" i="21"/>
  <c r="K1781" i="21"/>
  <c r="P1780" i="21"/>
  <c r="O1780" i="21"/>
  <c r="Q1780" i="21"/>
  <c r="I1782" i="21"/>
  <c r="L1782" i="21"/>
  <c r="H1783" i="21"/>
  <c r="J1782" i="21"/>
  <c r="M1782" i="21"/>
  <c r="K1782" i="21"/>
  <c r="Q1781" i="21"/>
  <c r="O1781" i="21"/>
  <c r="P1781" i="21"/>
  <c r="Q1782" i="21"/>
  <c r="O1782" i="21"/>
  <c r="P1782" i="21"/>
  <c r="H1784" i="21"/>
  <c r="J1783" i="21"/>
  <c r="M1783" i="21"/>
  <c r="I1783" i="21"/>
  <c r="K1783" i="21"/>
  <c r="L1783" i="21"/>
  <c r="L1784" i="21"/>
  <c r="H1785" i="21"/>
  <c r="I1784" i="21"/>
  <c r="K1784" i="21"/>
  <c r="M1784" i="21"/>
  <c r="J1784" i="21"/>
  <c r="O1783" i="21"/>
  <c r="P1783" i="21"/>
  <c r="Q1783" i="21"/>
  <c r="H1786" i="21"/>
  <c r="I1785" i="21"/>
  <c r="M1785" i="21"/>
  <c r="J1785" i="21"/>
  <c r="L1785" i="21"/>
  <c r="K1785" i="21"/>
  <c r="Q1784" i="21"/>
  <c r="P1784" i="21"/>
  <c r="O1784" i="21"/>
  <c r="I1786" i="21"/>
  <c r="J1786" i="21"/>
  <c r="L1786" i="21"/>
  <c r="K1786" i="21"/>
  <c r="H1787" i="21"/>
  <c r="M1786" i="21"/>
  <c r="P1785" i="21"/>
  <c r="O1785" i="21"/>
  <c r="Q1785" i="21"/>
  <c r="O1786" i="21"/>
  <c r="P1786" i="21"/>
  <c r="Q1786" i="21"/>
  <c r="I1787" i="21"/>
  <c r="M1787" i="21"/>
  <c r="H1788" i="21"/>
  <c r="K1787" i="21"/>
  <c r="J1787" i="21"/>
  <c r="L1787" i="21"/>
  <c r="Q1787" i="21"/>
  <c r="O1787" i="21"/>
  <c r="P1787" i="21"/>
  <c r="J1788" i="21"/>
  <c r="H1789" i="21"/>
  <c r="L1788" i="21"/>
  <c r="I1788" i="21"/>
  <c r="K1788" i="21"/>
  <c r="M1788" i="21"/>
  <c r="L1789" i="21"/>
  <c r="K1789" i="21"/>
  <c r="H1790" i="21"/>
  <c r="M1789" i="21"/>
  <c r="I1789" i="21"/>
  <c r="J1789" i="21"/>
  <c r="P1788" i="21"/>
  <c r="O1788" i="21"/>
  <c r="Q1788" i="21"/>
  <c r="L1790" i="21"/>
  <c r="J1790" i="21"/>
  <c r="K1790" i="21"/>
  <c r="M1790" i="21"/>
  <c r="H1791" i="21"/>
  <c r="I1790" i="21"/>
  <c r="O1789" i="21"/>
  <c r="Q1789" i="21"/>
  <c r="P1789" i="21"/>
  <c r="I1791" i="21"/>
  <c r="H1792" i="21"/>
  <c r="L1791" i="21"/>
  <c r="M1791" i="21"/>
  <c r="J1791" i="21"/>
  <c r="K1791" i="21"/>
  <c r="O1790" i="21"/>
  <c r="P1790" i="21"/>
  <c r="Q1790" i="21"/>
  <c r="P1791" i="21"/>
  <c r="O1791" i="21"/>
  <c r="Q1791" i="21"/>
  <c r="J1792" i="21"/>
  <c r="H1793" i="21"/>
  <c r="M1792" i="21"/>
  <c r="I1792" i="21"/>
  <c r="K1792" i="21"/>
  <c r="L1792" i="21"/>
  <c r="J1793" i="21"/>
  <c r="K1793" i="21"/>
  <c r="L1793" i="21"/>
  <c r="M1793" i="21"/>
  <c r="H1794" i="21"/>
  <c r="I1793" i="21"/>
  <c r="Q1792" i="21"/>
  <c r="O1792" i="21"/>
  <c r="P1792" i="21"/>
  <c r="K1794" i="21"/>
  <c r="I1794" i="21"/>
  <c r="J1794" i="21"/>
  <c r="H1795" i="21"/>
  <c r="L1794" i="21"/>
  <c r="M1794" i="21"/>
  <c r="O1793" i="21"/>
  <c r="Q1793" i="21"/>
  <c r="P1793" i="21"/>
  <c r="Q1794" i="21"/>
  <c r="P1794" i="21"/>
  <c r="O1794" i="21"/>
  <c r="L1795" i="21"/>
  <c r="M1795" i="21"/>
  <c r="J1795" i="21"/>
  <c r="H1796" i="21"/>
  <c r="K1795" i="21"/>
  <c r="I1795" i="21"/>
  <c r="I1796" i="21"/>
  <c r="L1796" i="21"/>
  <c r="K1796" i="21"/>
  <c r="H1797" i="21"/>
  <c r="M1796" i="21"/>
  <c r="J1796" i="21"/>
  <c r="Q1795" i="21"/>
  <c r="P1795" i="21"/>
  <c r="O1795" i="21"/>
  <c r="P1796" i="21"/>
  <c r="Q1796" i="21"/>
  <c r="O1796" i="21"/>
  <c r="M1797" i="21"/>
  <c r="K1797" i="21"/>
  <c r="I1797" i="21"/>
  <c r="L1797" i="21"/>
  <c r="J1797" i="21"/>
  <c r="H1798" i="21"/>
  <c r="O1797" i="21"/>
  <c r="Q1797" i="21"/>
  <c r="P1797" i="21"/>
  <c r="M1798" i="21"/>
  <c r="K1798" i="21"/>
  <c r="L1798" i="21"/>
  <c r="J1798" i="21"/>
  <c r="H1799" i="21"/>
  <c r="I1798" i="21"/>
  <c r="K1799" i="21"/>
  <c r="J1799" i="21"/>
  <c r="H1800" i="21"/>
  <c r="L1799" i="21"/>
  <c r="I1799" i="21"/>
  <c r="M1799" i="21"/>
  <c r="Q1798" i="21"/>
  <c r="O1798" i="21"/>
  <c r="P1798" i="21"/>
  <c r="I1800" i="21"/>
  <c r="L1800" i="21"/>
  <c r="J1800" i="21"/>
  <c r="H1801" i="21"/>
  <c r="K1800" i="21"/>
  <c r="M1800" i="21"/>
  <c r="Q1799" i="21"/>
  <c r="O1799" i="21"/>
  <c r="P1799" i="21"/>
  <c r="Q1800" i="21"/>
  <c r="P1800" i="21"/>
  <c r="O1800" i="21"/>
  <c r="L1801" i="21"/>
  <c r="J1801" i="21"/>
  <c r="H1802" i="21"/>
  <c r="K1801" i="21"/>
  <c r="M1801" i="21"/>
  <c r="I1801" i="21"/>
  <c r="J1802" i="21"/>
  <c r="I1802" i="21"/>
  <c r="L1802" i="21"/>
  <c r="K1802" i="21"/>
  <c r="M1802" i="21"/>
  <c r="H1803" i="21"/>
  <c r="Q1801" i="21"/>
  <c r="P1801" i="21"/>
  <c r="O1801" i="21"/>
  <c r="P1802" i="21"/>
  <c r="O1802" i="21"/>
  <c r="Q1802" i="21"/>
  <c r="H1804" i="21"/>
  <c r="M1803" i="21"/>
  <c r="L1803" i="21"/>
  <c r="J1803" i="21"/>
  <c r="I1803" i="21"/>
  <c r="K1803" i="21"/>
  <c r="J1804" i="21"/>
  <c r="L1804" i="21"/>
  <c r="H1805" i="21"/>
  <c r="M1804" i="21"/>
  <c r="I1804" i="21"/>
  <c r="K1804" i="21"/>
  <c r="Q1803" i="21"/>
  <c r="P1803" i="21"/>
  <c r="O1803" i="21"/>
  <c r="H1806" i="21"/>
  <c r="K1805" i="21"/>
  <c r="L1805" i="21"/>
  <c r="M1805" i="21"/>
  <c r="I1805" i="21"/>
  <c r="J1805" i="21"/>
  <c r="Q1804" i="21"/>
  <c r="O1804" i="21"/>
  <c r="P1804" i="21"/>
  <c r="L1806" i="21"/>
  <c r="K1806" i="21"/>
  <c r="H1807" i="21"/>
  <c r="M1806" i="21"/>
  <c r="J1806" i="21"/>
  <c r="I1806" i="21"/>
  <c r="Q1805" i="21"/>
  <c r="O1805" i="21"/>
  <c r="P1805" i="21"/>
  <c r="K1807" i="21"/>
  <c r="L1807" i="21"/>
  <c r="I1807" i="21"/>
  <c r="J1807" i="21"/>
  <c r="M1807" i="21"/>
  <c r="H1808" i="21"/>
  <c r="P1806" i="21"/>
  <c r="O1806" i="21"/>
  <c r="Q1806" i="21"/>
  <c r="Q1807" i="21"/>
  <c r="O1807" i="21"/>
  <c r="P1807" i="21"/>
  <c r="I1808" i="21"/>
  <c r="H1809" i="21"/>
  <c r="M1808" i="21"/>
  <c r="J1808" i="21"/>
  <c r="L1808" i="21"/>
  <c r="K1808" i="21"/>
  <c r="Q1808" i="21"/>
  <c r="P1808" i="21"/>
  <c r="O1808" i="21"/>
  <c r="K1809" i="21"/>
  <c r="L1809" i="21"/>
  <c r="H1810" i="21"/>
  <c r="I1809" i="21"/>
  <c r="M1809" i="21"/>
  <c r="J1809" i="21"/>
  <c r="L1810" i="21"/>
  <c r="H1811" i="21"/>
  <c r="I1810" i="21"/>
  <c r="K1810" i="21"/>
  <c r="J1810" i="21"/>
  <c r="M1810" i="21"/>
  <c r="P1809" i="21"/>
  <c r="Q1809" i="21"/>
  <c r="O1809" i="21"/>
  <c r="L1811" i="21"/>
  <c r="J1811" i="21"/>
  <c r="K1811" i="21"/>
  <c r="I1811" i="21"/>
  <c r="M1811" i="21"/>
  <c r="H1812" i="21"/>
  <c r="Q1810" i="21"/>
  <c r="P1810" i="21"/>
  <c r="O1810" i="21"/>
  <c r="O1811" i="21"/>
  <c r="Q1811" i="21"/>
  <c r="P1811" i="21"/>
  <c r="M1812" i="21"/>
  <c r="I1812" i="21"/>
  <c r="L1812" i="21"/>
  <c r="H1813" i="21"/>
  <c r="J1812" i="21"/>
  <c r="K1812" i="21"/>
  <c r="P1812" i="21"/>
  <c r="Q1812" i="21"/>
  <c r="O1812" i="21"/>
  <c r="J1813" i="21"/>
  <c r="L1813" i="21"/>
  <c r="K1813" i="21"/>
  <c r="I1813" i="21"/>
  <c r="H1814" i="21"/>
  <c r="M1813" i="21"/>
  <c r="O1813" i="21"/>
  <c r="Q1813" i="21"/>
  <c r="P1813" i="21"/>
  <c r="K1814" i="21"/>
  <c r="L1814" i="21"/>
  <c r="M1814" i="21"/>
  <c r="J1814" i="21"/>
  <c r="I1814" i="21"/>
  <c r="H1815" i="21"/>
  <c r="P1814" i="21"/>
  <c r="Q1814" i="21"/>
  <c r="O1814" i="21"/>
  <c r="H1816" i="21"/>
  <c r="K1815" i="21"/>
  <c r="I1815" i="21"/>
  <c r="M1815" i="21"/>
  <c r="L1815" i="21"/>
  <c r="J1815" i="21"/>
  <c r="L1816" i="21"/>
  <c r="I1816" i="21"/>
  <c r="K1816" i="21"/>
  <c r="J1816" i="21"/>
  <c r="M1816" i="21"/>
  <c r="H1817" i="21"/>
  <c r="O1815" i="21"/>
  <c r="P1815" i="21"/>
  <c r="Q1815" i="21"/>
  <c r="Q1816" i="21"/>
  <c r="P1816" i="21"/>
  <c r="O1816" i="21"/>
  <c r="M1817" i="21"/>
  <c r="L1817" i="21"/>
  <c r="H1818" i="21"/>
  <c r="J1817" i="21"/>
  <c r="K1817" i="21"/>
  <c r="I1817" i="21"/>
  <c r="M1818" i="21"/>
  <c r="L1818" i="21"/>
  <c r="H1819" i="21"/>
  <c r="I1818" i="21"/>
  <c r="K1818" i="21"/>
  <c r="J1818" i="21"/>
  <c r="Q1817" i="21"/>
  <c r="O1817" i="21"/>
  <c r="P1817" i="21"/>
  <c r="J1819" i="21"/>
  <c r="K1819" i="21"/>
  <c r="H1820" i="21"/>
  <c r="M1819" i="21"/>
  <c r="L1819" i="21"/>
  <c r="I1819" i="21"/>
  <c r="P1818" i="21"/>
  <c r="O1818" i="21"/>
  <c r="Q1818" i="21"/>
  <c r="J1820" i="21"/>
  <c r="L1820" i="21"/>
  <c r="M1820" i="21"/>
  <c r="K1820" i="21"/>
  <c r="I1820" i="21"/>
  <c r="H1821" i="21"/>
  <c r="Q1819" i="21"/>
  <c r="P1819" i="21"/>
  <c r="O1819" i="21"/>
  <c r="O1820" i="21"/>
  <c r="Q1820" i="21"/>
  <c r="P1820" i="21"/>
  <c r="L1821" i="21"/>
  <c r="K1821" i="21"/>
  <c r="H1822" i="21"/>
  <c r="I1821" i="21"/>
  <c r="J1821" i="21"/>
  <c r="M1821" i="21"/>
  <c r="H1823" i="21"/>
  <c r="J1822" i="21"/>
  <c r="M1822" i="21"/>
  <c r="L1822" i="21"/>
  <c r="I1822" i="21"/>
  <c r="K1822" i="21"/>
  <c r="O1821" i="21"/>
  <c r="Q1821" i="21"/>
  <c r="P1821" i="21"/>
  <c r="I1823" i="21"/>
  <c r="M1823" i="21"/>
  <c r="J1823" i="21"/>
  <c r="H1824" i="21"/>
  <c r="L1823" i="21"/>
  <c r="K1823" i="21"/>
  <c r="P1822" i="21"/>
  <c r="Q1822" i="21"/>
  <c r="O1822" i="21"/>
  <c r="P1823" i="21"/>
  <c r="O1823" i="21"/>
  <c r="Q1823" i="21"/>
  <c r="L1824" i="21"/>
  <c r="I1824" i="21"/>
  <c r="J1824" i="21"/>
  <c r="H1825" i="21"/>
  <c r="M1824" i="21"/>
  <c r="K1824" i="21"/>
  <c r="P1824" i="21"/>
  <c r="Q1824" i="21"/>
  <c r="O1824" i="21"/>
  <c r="L1825" i="21"/>
  <c r="M1825" i="21"/>
  <c r="I1825" i="21"/>
  <c r="J1825" i="21"/>
  <c r="K1825" i="21"/>
  <c r="H1826" i="21"/>
  <c r="P1825" i="21"/>
  <c r="Q1825" i="21"/>
  <c r="O1825" i="21"/>
  <c r="J1826" i="21"/>
  <c r="K1826" i="21"/>
  <c r="I1826" i="21"/>
  <c r="M1826" i="21"/>
  <c r="L1826" i="21"/>
  <c r="H1827" i="21"/>
  <c r="P1826" i="21"/>
  <c r="Q1826" i="21"/>
  <c r="O1826" i="21"/>
  <c r="L1827" i="21"/>
  <c r="I1827" i="21"/>
  <c r="H1828" i="21"/>
  <c r="J1827" i="21"/>
  <c r="M1827" i="21"/>
  <c r="K1827" i="21"/>
  <c r="Q1827" i="21"/>
  <c r="O1827" i="21"/>
  <c r="P1827" i="21"/>
  <c r="J1828" i="21"/>
  <c r="L1828" i="21"/>
  <c r="K1828" i="21"/>
  <c r="H1829" i="21"/>
  <c r="I1828" i="21"/>
  <c r="M1828" i="21"/>
  <c r="M1829" i="21"/>
  <c r="I1829" i="21"/>
  <c r="J1829" i="21"/>
  <c r="H1830" i="21"/>
  <c r="L1829" i="21"/>
  <c r="K1829" i="21"/>
  <c r="P1828" i="21"/>
  <c r="O1828" i="21"/>
  <c r="Q1828" i="21"/>
  <c r="Q1829" i="21"/>
  <c r="O1829" i="21"/>
  <c r="P1829" i="21"/>
  <c r="H1831" i="21"/>
  <c r="J1830" i="21"/>
  <c r="M1830" i="21"/>
  <c r="I1830" i="21"/>
  <c r="L1830" i="21"/>
  <c r="K1830" i="21"/>
  <c r="M1831" i="21"/>
  <c r="K1831" i="21"/>
  <c r="I1831" i="21"/>
  <c r="J1831" i="21"/>
  <c r="H1832" i="21"/>
  <c r="L1831" i="21"/>
  <c r="O1830" i="21"/>
  <c r="Q1830" i="21"/>
  <c r="P1830" i="21"/>
  <c r="P1831" i="21"/>
  <c r="O1831" i="21"/>
  <c r="Q1831" i="21"/>
  <c r="L1832" i="21"/>
  <c r="J1832" i="21"/>
  <c r="I1832" i="21"/>
  <c r="M1832" i="21"/>
  <c r="H1833" i="21"/>
  <c r="K1832" i="21"/>
  <c r="O1832" i="21"/>
  <c r="Q1832" i="21"/>
  <c r="P1832" i="21"/>
  <c r="K1833" i="21"/>
  <c r="I1833" i="21"/>
  <c r="M1833" i="21"/>
  <c r="L1833" i="21"/>
  <c r="J1833" i="21"/>
  <c r="H1834" i="21"/>
  <c r="O1833" i="21"/>
  <c r="P1833" i="21"/>
  <c r="Q1833" i="21"/>
  <c r="H1835" i="21"/>
  <c r="L1834" i="21"/>
  <c r="M1834" i="21"/>
  <c r="K1834" i="21"/>
  <c r="I1834" i="21"/>
  <c r="J1834" i="21"/>
  <c r="J1835" i="21"/>
  <c r="I1835" i="21"/>
  <c r="L1835" i="21"/>
  <c r="H1836" i="21"/>
  <c r="K1835" i="21"/>
  <c r="M1835" i="21"/>
  <c r="O1834" i="21"/>
  <c r="P1834" i="21"/>
  <c r="Q1834" i="21"/>
  <c r="O1835" i="21"/>
  <c r="Q1835" i="21"/>
  <c r="P1835" i="21"/>
  <c r="K1836" i="21"/>
  <c r="H1837" i="21"/>
  <c r="L1836" i="21"/>
  <c r="I1836" i="21"/>
  <c r="M1836" i="21"/>
  <c r="J1836" i="21"/>
  <c r="J1837" i="21"/>
  <c r="L1837" i="21"/>
  <c r="I1837" i="21"/>
  <c r="M1837" i="21"/>
  <c r="H1838" i="21"/>
  <c r="K1837" i="21"/>
  <c r="Q1836" i="21"/>
  <c r="P1836" i="21"/>
  <c r="O1836" i="21"/>
  <c r="O1837" i="21"/>
  <c r="Q1837" i="21"/>
  <c r="P1837" i="21"/>
  <c r="K1838" i="21"/>
  <c r="L1838" i="21"/>
  <c r="H1839" i="21"/>
  <c r="J1838" i="21"/>
  <c r="M1838" i="21"/>
  <c r="I1838" i="21"/>
  <c r="M1839" i="21"/>
  <c r="K1839" i="21"/>
  <c r="J1839" i="21"/>
  <c r="I1839" i="21"/>
  <c r="H1840" i="21"/>
  <c r="L1839" i="21"/>
  <c r="P1838" i="21"/>
  <c r="Q1838" i="21"/>
  <c r="O1838" i="21"/>
  <c r="P1839" i="21"/>
  <c r="Q1839" i="21"/>
  <c r="O1839" i="21"/>
  <c r="M1840" i="21"/>
  <c r="K1840" i="21"/>
  <c r="I1840" i="21"/>
  <c r="L1840" i="21"/>
  <c r="J1840" i="21"/>
  <c r="H1841" i="21"/>
  <c r="O1840" i="21"/>
  <c r="P1840" i="21"/>
  <c r="Q1840" i="21"/>
  <c r="K1841" i="21"/>
  <c r="H1842" i="21"/>
  <c r="M1841" i="21"/>
  <c r="J1841" i="21"/>
  <c r="L1841" i="21"/>
  <c r="I1841" i="21"/>
  <c r="H1843" i="21"/>
  <c r="I1842" i="21"/>
  <c r="K1842" i="21"/>
  <c r="J1842" i="21"/>
  <c r="L1842" i="21"/>
  <c r="M1842" i="21"/>
  <c r="O1841" i="21"/>
  <c r="P1841" i="21"/>
  <c r="Q1841" i="21"/>
  <c r="L1843" i="21"/>
  <c r="H1844" i="21"/>
  <c r="M1843" i="21"/>
  <c r="I1843" i="21"/>
  <c r="K1843" i="21"/>
  <c r="J1843" i="21"/>
  <c r="P1842" i="21"/>
  <c r="Q1842" i="21"/>
  <c r="O1842" i="21"/>
  <c r="J1844" i="21"/>
  <c r="I1844" i="21"/>
  <c r="M1844" i="21"/>
  <c r="H1845" i="21"/>
  <c r="L1844" i="21"/>
  <c r="K1844" i="21"/>
  <c r="O1843" i="21"/>
  <c r="P1843" i="21"/>
  <c r="Q1843" i="21"/>
  <c r="P1844" i="21"/>
  <c r="Q1844" i="21"/>
  <c r="O1844" i="21"/>
  <c r="I1845" i="21"/>
  <c r="K1845" i="21"/>
  <c r="M1845" i="21"/>
  <c r="H1846" i="21"/>
  <c r="L1845" i="21"/>
  <c r="J1845" i="21"/>
  <c r="P1845" i="21"/>
  <c r="Q1845" i="21"/>
  <c r="O1845" i="21"/>
  <c r="M1846" i="21"/>
  <c r="H1847" i="21"/>
  <c r="J1846" i="21"/>
  <c r="L1846" i="21"/>
  <c r="I1846" i="21"/>
  <c r="K1846" i="21"/>
  <c r="H1848" i="21"/>
  <c r="M1847" i="21"/>
  <c r="L1847" i="21"/>
  <c r="J1847" i="21"/>
  <c r="K1847" i="21"/>
  <c r="I1847" i="21"/>
  <c r="O1846" i="21"/>
  <c r="P1846" i="21"/>
  <c r="Q1846" i="21"/>
  <c r="K1848" i="21"/>
  <c r="L1848" i="21"/>
  <c r="H1849" i="21"/>
  <c r="I1848" i="21"/>
  <c r="M1848" i="21"/>
  <c r="J1848" i="21"/>
  <c r="Q1847" i="21"/>
  <c r="O1847" i="21"/>
  <c r="P1847" i="21"/>
  <c r="K1849" i="21"/>
  <c r="L1849" i="21"/>
  <c r="M1849" i="21"/>
  <c r="I1849" i="21"/>
  <c r="J1849" i="21"/>
  <c r="H1850" i="21"/>
  <c r="Q1848" i="21"/>
  <c r="P1848" i="21"/>
  <c r="O1848" i="21"/>
  <c r="Q1849" i="21"/>
  <c r="O1849" i="21"/>
  <c r="P1849" i="21"/>
  <c r="M1850" i="21"/>
  <c r="L1850" i="21"/>
  <c r="H1851" i="21"/>
  <c r="I1850" i="21"/>
  <c r="J1850" i="21"/>
  <c r="K1850" i="21"/>
  <c r="K1851" i="21"/>
  <c r="H1852" i="21"/>
  <c r="L1851" i="21"/>
  <c r="M1851" i="21"/>
  <c r="J1851" i="21"/>
  <c r="I1851" i="21"/>
  <c r="Q1850" i="21"/>
  <c r="P1850" i="21"/>
  <c r="O1850" i="21"/>
  <c r="K1852" i="21"/>
  <c r="M1852" i="21"/>
  <c r="I1852" i="21"/>
  <c r="J1852" i="21"/>
  <c r="L1852" i="21"/>
  <c r="H1853" i="21"/>
  <c r="Q1851" i="21"/>
  <c r="O1851" i="21"/>
  <c r="P1851" i="21"/>
  <c r="Q1852" i="21"/>
  <c r="O1852" i="21"/>
  <c r="P1852" i="21"/>
  <c r="L1853" i="21"/>
  <c r="I1853" i="21"/>
  <c r="J1853" i="21"/>
  <c r="K1853" i="21"/>
  <c r="H1854" i="21"/>
  <c r="M1853" i="21"/>
  <c r="O1853" i="21"/>
  <c r="Q1853" i="21"/>
  <c r="P1853" i="21"/>
  <c r="J1854" i="21"/>
  <c r="L1854" i="21"/>
  <c r="K1854" i="21"/>
  <c r="I1854" i="21"/>
  <c r="M1854" i="21"/>
  <c r="H1855" i="21"/>
  <c r="O1854" i="21"/>
  <c r="P1854" i="21"/>
  <c r="Q1854" i="21"/>
  <c r="H1856" i="21"/>
  <c r="I1855" i="21"/>
  <c r="L1855" i="21"/>
  <c r="K1855" i="21"/>
  <c r="M1855" i="21"/>
  <c r="J1855" i="21"/>
  <c r="L1856" i="21"/>
  <c r="H1857" i="21"/>
  <c r="M1856" i="21"/>
  <c r="J1856" i="21"/>
  <c r="I1856" i="21"/>
  <c r="K1856" i="21"/>
  <c r="Q1855" i="21"/>
  <c r="P1855" i="21"/>
  <c r="O1855" i="21"/>
  <c r="J1857" i="21"/>
  <c r="L1857" i="21"/>
  <c r="H1858" i="21"/>
  <c r="K1857" i="21"/>
  <c r="M1857" i="21"/>
  <c r="I1857" i="21"/>
  <c r="Q1856" i="21"/>
  <c r="O1856" i="21"/>
  <c r="P1856" i="21"/>
  <c r="I1858" i="21"/>
  <c r="H1859" i="21"/>
  <c r="J1858" i="21"/>
  <c r="L1858" i="21"/>
  <c r="M1858" i="21"/>
  <c r="K1858" i="21"/>
  <c r="O1857" i="21"/>
  <c r="P1857" i="21"/>
  <c r="Q1857" i="21"/>
  <c r="Q1858" i="21"/>
  <c r="P1858" i="21"/>
  <c r="O1858" i="21"/>
  <c r="H1860" i="21"/>
  <c r="J1859" i="21"/>
  <c r="I1859" i="21"/>
  <c r="M1859" i="21"/>
  <c r="L1859" i="21"/>
  <c r="K1859" i="21"/>
  <c r="K1860" i="21"/>
  <c r="M1860" i="21"/>
  <c r="H1861" i="21"/>
  <c r="J1860" i="21"/>
  <c r="I1860" i="21"/>
  <c r="L1860" i="21"/>
  <c r="P1859" i="21"/>
  <c r="O1859" i="21"/>
  <c r="Q1859" i="21"/>
  <c r="L1861" i="21"/>
  <c r="H1862" i="21"/>
  <c r="J1861" i="21"/>
  <c r="M1861" i="21"/>
  <c r="K1861" i="21"/>
  <c r="I1861" i="21"/>
  <c r="P1860" i="21"/>
  <c r="O1860" i="21"/>
  <c r="Q1860" i="21"/>
  <c r="M1862" i="21"/>
  <c r="J1862" i="21"/>
  <c r="L1862" i="21"/>
  <c r="K1862" i="21"/>
  <c r="I1862" i="21"/>
  <c r="H1863" i="21"/>
  <c r="Q1861" i="21"/>
  <c r="P1861" i="21"/>
  <c r="O1861" i="21"/>
  <c r="Q1862" i="21"/>
  <c r="P1862" i="21"/>
  <c r="O1862" i="21"/>
  <c r="J1863" i="21"/>
  <c r="I1863" i="21"/>
  <c r="K1863" i="21"/>
  <c r="H1864" i="21"/>
  <c r="L1863" i="21"/>
  <c r="M1863" i="21"/>
  <c r="P1863" i="21"/>
  <c r="Q1863" i="21"/>
  <c r="O1863" i="21"/>
  <c r="H1865" i="21"/>
  <c r="M1864" i="21"/>
  <c r="I1864" i="21"/>
  <c r="J1864" i="21"/>
  <c r="K1864" i="21"/>
  <c r="L1864" i="21"/>
  <c r="J1865" i="21"/>
  <c r="K1865" i="21"/>
  <c r="I1865" i="21"/>
  <c r="M1865" i="21"/>
  <c r="L1865" i="21"/>
  <c r="H1866" i="21"/>
  <c r="P1864" i="21"/>
  <c r="O1864" i="21"/>
  <c r="Q1864" i="21"/>
  <c r="O1865" i="21"/>
  <c r="Q1865" i="21"/>
  <c r="P1865" i="21"/>
  <c r="K1866" i="21"/>
  <c r="H1867" i="21"/>
  <c r="I1866" i="21"/>
  <c r="L1866" i="21"/>
  <c r="M1866" i="21"/>
  <c r="J1866" i="21"/>
  <c r="J1867" i="21"/>
  <c r="L1867" i="21"/>
  <c r="K1867" i="21"/>
  <c r="I1867" i="21"/>
  <c r="H1868" i="21"/>
  <c r="M1867" i="21"/>
  <c r="Q1866" i="21"/>
  <c r="P1866" i="21"/>
  <c r="O1866" i="21"/>
  <c r="P1867" i="21"/>
  <c r="Q1867" i="21"/>
  <c r="O1867" i="21"/>
  <c r="H1869" i="21"/>
  <c r="J1868" i="21"/>
  <c r="L1868" i="21"/>
  <c r="K1868" i="21"/>
  <c r="I1868" i="21"/>
  <c r="M1868" i="21"/>
  <c r="M1869" i="21"/>
  <c r="J1869" i="21"/>
  <c r="K1869" i="21"/>
  <c r="H1870" i="21"/>
  <c r="I1869" i="21"/>
  <c r="L1869" i="21"/>
  <c r="O1868" i="21"/>
  <c r="P1868" i="21"/>
  <c r="Q1868" i="21"/>
  <c r="I1870" i="21"/>
  <c r="K1870" i="21"/>
  <c r="H1871" i="21"/>
  <c r="J1870" i="21"/>
  <c r="L1870" i="21"/>
  <c r="M1870" i="21"/>
  <c r="P1869" i="21"/>
  <c r="Q1869" i="21"/>
  <c r="O1869" i="21"/>
  <c r="P1870" i="21"/>
  <c r="Q1870" i="21"/>
  <c r="O1870" i="21"/>
  <c r="K1871" i="21"/>
  <c r="J1871" i="21"/>
  <c r="I1871" i="21"/>
  <c r="L1871" i="21"/>
  <c r="M1871" i="21"/>
  <c r="H1872" i="21"/>
  <c r="P1871" i="21"/>
  <c r="O1871" i="21"/>
  <c r="Q1871" i="21"/>
  <c r="M1872" i="21"/>
  <c r="J1872" i="21"/>
  <c r="L1872" i="21"/>
  <c r="I1872" i="21"/>
  <c r="H1873" i="21"/>
  <c r="K1872" i="21"/>
  <c r="O1872" i="21"/>
  <c r="P1872" i="21"/>
  <c r="Q1872" i="21"/>
  <c r="M1873" i="21"/>
  <c r="K1873" i="21"/>
  <c r="J1873" i="21"/>
  <c r="H1874" i="21"/>
  <c r="I1873" i="21"/>
  <c r="L1873" i="21"/>
  <c r="I1874" i="21"/>
  <c r="L1874" i="21"/>
  <c r="H1875" i="21"/>
  <c r="M1874" i="21"/>
  <c r="K1874" i="21"/>
  <c r="J1874" i="21"/>
  <c r="O1873" i="21"/>
  <c r="Q1873" i="21"/>
  <c r="P1873" i="21"/>
  <c r="Q1874" i="21"/>
  <c r="O1874" i="21"/>
  <c r="P1874" i="21"/>
  <c r="M1875" i="21"/>
  <c r="I1875" i="21"/>
  <c r="H1876" i="21"/>
  <c r="K1875" i="21"/>
  <c r="L1875" i="21"/>
  <c r="J1875" i="21"/>
  <c r="Q1875" i="21"/>
  <c r="P1875" i="21"/>
  <c r="O1875" i="21"/>
  <c r="M1876" i="21"/>
  <c r="I1876" i="21"/>
  <c r="H1877" i="21"/>
  <c r="L1876" i="21"/>
  <c r="J1876" i="21"/>
  <c r="K1876" i="21"/>
  <c r="O1876" i="21"/>
  <c r="P1876" i="21"/>
  <c r="Q1876" i="21"/>
  <c r="I1877" i="21"/>
  <c r="H1878" i="21"/>
  <c r="L1877" i="21"/>
  <c r="J1877" i="21"/>
  <c r="K1877" i="21"/>
  <c r="M1877" i="21"/>
  <c r="P1877" i="21"/>
  <c r="O1877" i="21"/>
  <c r="Q1877" i="21"/>
  <c r="J1878" i="21"/>
  <c r="K1878" i="21"/>
  <c r="L1878" i="21"/>
  <c r="M1878" i="21"/>
  <c r="I1878" i="21"/>
  <c r="H1879" i="21"/>
  <c r="P1878" i="21"/>
  <c r="O1878" i="21"/>
  <c r="Q1878" i="21"/>
  <c r="J1879" i="21"/>
  <c r="H1880" i="21"/>
  <c r="L1879" i="21"/>
  <c r="I1879" i="21"/>
  <c r="K1879" i="21"/>
  <c r="M1879" i="21"/>
  <c r="L1880" i="21"/>
  <c r="H1881" i="21"/>
  <c r="M1880" i="21"/>
  <c r="J1880" i="21"/>
  <c r="I1880" i="21"/>
  <c r="K1880" i="21"/>
  <c r="Q1879" i="21"/>
  <c r="O1879" i="21"/>
  <c r="P1879" i="21"/>
  <c r="M1881" i="21"/>
  <c r="J1881" i="21"/>
  <c r="I1881" i="21"/>
  <c r="H1882" i="21"/>
  <c r="K1881" i="21"/>
  <c r="L1881" i="21"/>
  <c r="O1880" i="21"/>
  <c r="Q1880" i="21"/>
  <c r="P1880" i="21"/>
  <c r="Q1881" i="21"/>
  <c r="O1881" i="21"/>
  <c r="P1881" i="21"/>
  <c r="L1882" i="21"/>
  <c r="H1883" i="21"/>
  <c r="I1882" i="21"/>
  <c r="J1882" i="21"/>
  <c r="K1882" i="21"/>
  <c r="M1882" i="21"/>
  <c r="J1883" i="21"/>
  <c r="L1883" i="21"/>
  <c r="M1883" i="21"/>
  <c r="K1883" i="21"/>
  <c r="I1883" i="21"/>
  <c r="H1884" i="21"/>
  <c r="Q1882" i="21"/>
  <c r="O1882" i="21"/>
  <c r="P1882" i="21"/>
  <c r="P1883" i="21"/>
  <c r="O1883" i="21"/>
  <c r="Q1883" i="21"/>
  <c r="K1884" i="21"/>
  <c r="J1884" i="21"/>
  <c r="H1885" i="21"/>
  <c r="L1884" i="21"/>
  <c r="I1884" i="21"/>
  <c r="M1884" i="21"/>
  <c r="L1885" i="21"/>
  <c r="K1885" i="21"/>
  <c r="M1885" i="21"/>
  <c r="H1886" i="21"/>
  <c r="J1885" i="21"/>
  <c r="I1885" i="21"/>
  <c r="O1884" i="21"/>
  <c r="Q1884" i="21"/>
  <c r="P1884" i="21"/>
  <c r="M1886" i="21"/>
  <c r="L1886" i="21"/>
  <c r="H1887" i="21"/>
  <c r="J1886" i="21"/>
  <c r="K1886" i="21"/>
  <c r="I1886" i="21"/>
  <c r="O1885" i="21"/>
  <c r="Q1885" i="21"/>
  <c r="P1885" i="21"/>
  <c r="I1887" i="21"/>
  <c r="L1887" i="21"/>
  <c r="M1887" i="21"/>
  <c r="J1887" i="21"/>
  <c r="H1888" i="21"/>
  <c r="K1887" i="21"/>
  <c r="Q1886" i="21"/>
  <c r="P1886" i="21"/>
  <c r="O1886" i="21"/>
  <c r="Q1887" i="21"/>
  <c r="O1887" i="21"/>
  <c r="P1887" i="21"/>
  <c r="K1888" i="21"/>
  <c r="H1889" i="21"/>
  <c r="L1888" i="21"/>
  <c r="I1888" i="21"/>
  <c r="J1888" i="21"/>
  <c r="M1888" i="21"/>
  <c r="L1889" i="21"/>
  <c r="K1889" i="21"/>
  <c r="I1889" i="21"/>
  <c r="H1890" i="21"/>
  <c r="J1889" i="21"/>
  <c r="M1889" i="21"/>
  <c r="P1888" i="21"/>
  <c r="Q1888" i="21"/>
  <c r="O1888" i="21"/>
  <c r="P1889" i="21"/>
  <c r="Q1889" i="21"/>
  <c r="O1889" i="21"/>
  <c r="K1890" i="21"/>
  <c r="J1890" i="21"/>
  <c r="L1890" i="21"/>
  <c r="I1890" i="21"/>
  <c r="H1891" i="21"/>
  <c r="M1890" i="21"/>
  <c r="Q1890" i="21"/>
  <c r="O1890" i="21"/>
  <c r="P1890" i="21"/>
  <c r="M1891" i="21"/>
  <c r="K1891" i="21"/>
  <c r="H1892" i="21"/>
  <c r="J1891" i="21"/>
  <c r="I1891" i="21"/>
  <c r="L1891" i="21"/>
  <c r="I1892" i="21"/>
  <c r="H1893" i="21"/>
  <c r="L1892" i="21"/>
  <c r="K1892" i="21"/>
  <c r="J1892" i="21"/>
  <c r="M1892" i="21"/>
  <c r="Q1891" i="21"/>
  <c r="O1891" i="21"/>
  <c r="P1891" i="21"/>
  <c r="P1892" i="21"/>
  <c r="Q1892" i="21"/>
  <c r="O1892" i="21"/>
  <c r="H1894" i="21"/>
  <c r="K1893" i="21"/>
  <c r="I1893" i="21"/>
  <c r="J1893" i="21"/>
  <c r="M1893" i="21"/>
  <c r="L1893" i="21"/>
  <c r="I1894" i="21"/>
  <c r="J1894" i="21"/>
  <c r="K1894" i="21"/>
  <c r="M1894" i="21"/>
  <c r="L1894" i="21"/>
  <c r="H1895" i="21"/>
  <c r="Q1893" i="21"/>
  <c r="P1893" i="21"/>
  <c r="O1893" i="21"/>
  <c r="P1894" i="21"/>
  <c r="O1894" i="21"/>
  <c r="Q1894" i="21"/>
  <c r="K1895" i="21"/>
  <c r="M1895" i="21"/>
  <c r="J1895" i="21"/>
  <c r="I1895" i="21"/>
  <c r="H1896" i="21"/>
  <c r="L1895" i="21"/>
  <c r="Q1895" i="21"/>
  <c r="O1895" i="21"/>
  <c r="P1895" i="21"/>
  <c r="H1897" i="21"/>
  <c r="M1896" i="21"/>
  <c r="J1896" i="21"/>
  <c r="K1896" i="21"/>
  <c r="L1896" i="21"/>
  <c r="I1896" i="21"/>
  <c r="I1897" i="21"/>
  <c r="K1897" i="21"/>
  <c r="J1897" i="21"/>
  <c r="H1898" i="21"/>
  <c r="M1897" i="21"/>
  <c r="L1897" i="21"/>
  <c r="P1896" i="21"/>
  <c r="Q1896" i="21"/>
  <c r="O1896" i="21"/>
  <c r="P1897" i="21"/>
  <c r="O1897" i="21"/>
  <c r="Q1897" i="21"/>
  <c r="H1899" i="21"/>
  <c r="K1898" i="21"/>
  <c r="L1898" i="21"/>
  <c r="J1898" i="21"/>
  <c r="I1898" i="21"/>
  <c r="M1898" i="21"/>
  <c r="I1899" i="21"/>
  <c r="K1899" i="21"/>
  <c r="L1899" i="21"/>
  <c r="M1899" i="21"/>
  <c r="J1899" i="21"/>
  <c r="H1900" i="21"/>
  <c r="O1898" i="21"/>
  <c r="Q1898" i="21"/>
  <c r="P1898" i="21"/>
  <c r="O1899" i="21"/>
  <c r="Q1899" i="21"/>
  <c r="P1899" i="21"/>
  <c r="J1900" i="21"/>
  <c r="M1900" i="21"/>
  <c r="H1901" i="21"/>
  <c r="K1900" i="21"/>
  <c r="L1900" i="21"/>
  <c r="I1900" i="21"/>
  <c r="I1901" i="21"/>
  <c r="M1901" i="21"/>
  <c r="J1901" i="21"/>
  <c r="H1902" i="21"/>
  <c r="L1901" i="21"/>
  <c r="K1901" i="21"/>
  <c r="O1900" i="21"/>
  <c r="Q1900" i="21"/>
  <c r="P1900" i="21"/>
  <c r="Q1901" i="21"/>
  <c r="P1901" i="21"/>
  <c r="O1901" i="21"/>
  <c r="L1902" i="21"/>
  <c r="H1903" i="21"/>
  <c r="K1902" i="21"/>
  <c r="I1902" i="21"/>
  <c r="J1902" i="21"/>
  <c r="M1902" i="21"/>
  <c r="M1903" i="21"/>
  <c r="H1904" i="21"/>
  <c r="K1903" i="21"/>
  <c r="L1903" i="21"/>
  <c r="J1903" i="21"/>
  <c r="I1903" i="21"/>
  <c r="O1902" i="21"/>
  <c r="Q1902" i="21"/>
  <c r="P1902" i="21"/>
  <c r="L1904" i="21"/>
  <c r="J1904" i="21"/>
  <c r="I1904" i="21"/>
  <c r="H1905" i="21"/>
  <c r="K1904" i="21"/>
  <c r="M1904" i="21"/>
  <c r="Q1903" i="21"/>
  <c r="O1903" i="21"/>
  <c r="P1903" i="21"/>
  <c r="O1904" i="21"/>
  <c r="Q1904" i="21"/>
  <c r="P1904" i="21"/>
  <c r="M1905" i="21"/>
  <c r="J1905" i="21"/>
  <c r="L1905" i="21"/>
  <c r="H1906" i="21"/>
  <c r="K1905" i="21"/>
  <c r="I1905" i="21"/>
  <c r="K1906" i="21"/>
  <c r="I1906" i="21"/>
  <c r="M1906" i="21"/>
  <c r="J1906" i="21"/>
  <c r="L1906" i="21"/>
  <c r="H1907" i="21"/>
  <c r="Q1905" i="21"/>
  <c r="O1905" i="21"/>
  <c r="P1905" i="21"/>
  <c r="P1906" i="21"/>
  <c r="O1906" i="21"/>
  <c r="Q1906" i="21"/>
  <c r="J1907" i="21"/>
  <c r="L1907" i="21"/>
  <c r="I1907" i="21"/>
  <c r="K1907" i="21"/>
  <c r="M1907" i="21"/>
  <c r="H1908" i="21"/>
  <c r="Q1907" i="21"/>
  <c r="O1907" i="21"/>
  <c r="P1907" i="21"/>
  <c r="L1908" i="21"/>
  <c r="J1908" i="21"/>
  <c r="K1908" i="21"/>
  <c r="H1909" i="21"/>
  <c r="M1908" i="21"/>
  <c r="I1908" i="21"/>
  <c r="L1909" i="21"/>
  <c r="I1909" i="21"/>
  <c r="M1909" i="21"/>
  <c r="J1909" i="21"/>
  <c r="K1909" i="21"/>
  <c r="H1910" i="21"/>
  <c r="O1908" i="21"/>
  <c r="P1908" i="21"/>
  <c r="Q1908" i="21"/>
  <c r="P1909" i="21"/>
  <c r="Q1909" i="21"/>
  <c r="O1909" i="21"/>
  <c r="M1910" i="21"/>
  <c r="L1910" i="21"/>
  <c r="I1910" i="21"/>
  <c r="K1910" i="21"/>
  <c r="H1911" i="21"/>
  <c r="J1910" i="21"/>
  <c r="P1910" i="21"/>
  <c r="O1910" i="21"/>
  <c r="Q1910" i="21"/>
  <c r="K1911" i="21"/>
  <c r="H1912" i="21"/>
  <c r="J1911" i="21"/>
  <c r="I1911" i="21"/>
  <c r="L1911" i="21"/>
  <c r="M1911" i="21"/>
  <c r="J1912" i="21"/>
  <c r="I1912" i="21"/>
  <c r="M1912" i="21"/>
  <c r="K1912" i="21"/>
  <c r="H1913" i="21"/>
  <c r="L1912" i="21"/>
  <c r="P1911" i="21"/>
  <c r="O1911" i="21"/>
  <c r="Q1911" i="21"/>
  <c r="O1912" i="21"/>
  <c r="P1912" i="21"/>
  <c r="Q1912" i="21"/>
  <c r="L1913" i="21"/>
  <c r="M1913" i="21"/>
  <c r="J1913" i="21"/>
  <c r="I1913" i="21"/>
  <c r="K1913" i="21"/>
  <c r="H1914" i="21"/>
  <c r="O1913" i="21"/>
  <c r="P1913" i="21"/>
  <c r="Q1913" i="21"/>
  <c r="L1914" i="21"/>
  <c r="J1914" i="21"/>
  <c r="H1915" i="21"/>
  <c r="M1914" i="21"/>
  <c r="K1914" i="21"/>
  <c r="I1914" i="21"/>
  <c r="K1915" i="21"/>
  <c r="L1915" i="21"/>
  <c r="M1915" i="21"/>
  <c r="I1915" i="21"/>
  <c r="H1916" i="21"/>
  <c r="J1915" i="21"/>
  <c r="O1914" i="21"/>
  <c r="Q1914" i="21"/>
  <c r="P1914" i="21"/>
  <c r="Q1915" i="21"/>
  <c r="P1915" i="21"/>
  <c r="O1915" i="21"/>
  <c r="K1916" i="21"/>
  <c r="H1917" i="21"/>
  <c r="J1916" i="21"/>
  <c r="M1916" i="21"/>
  <c r="I1916" i="21"/>
  <c r="L1916" i="21"/>
  <c r="I1917" i="21"/>
  <c r="H1918" i="21"/>
  <c r="L1917" i="21"/>
  <c r="K1917" i="21"/>
  <c r="M1917" i="21"/>
  <c r="J1917" i="21"/>
  <c r="P1916" i="21"/>
  <c r="Q1916" i="21"/>
  <c r="O1916" i="21"/>
  <c r="Q1917" i="21"/>
  <c r="O1917" i="21"/>
  <c r="P1917" i="21"/>
  <c r="H1919" i="21"/>
  <c r="I1918" i="21"/>
  <c r="K1918" i="21"/>
  <c r="L1918" i="21"/>
  <c r="M1918" i="21"/>
  <c r="J1918" i="21"/>
  <c r="I1919" i="21"/>
  <c r="M1919" i="21"/>
  <c r="H1920" i="21"/>
  <c r="K1919" i="21"/>
  <c r="J1919" i="21"/>
  <c r="L1919" i="21"/>
  <c r="O1918" i="21"/>
  <c r="Q1918" i="21"/>
  <c r="P1918" i="21"/>
  <c r="Q1919" i="21"/>
  <c r="O1919" i="21"/>
  <c r="P1919" i="21"/>
  <c r="M1920" i="21"/>
  <c r="H1921" i="21"/>
  <c r="L1920" i="21"/>
  <c r="I1920" i="21"/>
  <c r="K1920" i="21"/>
  <c r="J1920" i="21"/>
  <c r="L1921" i="21"/>
  <c r="I1921" i="21"/>
  <c r="H1922" i="21"/>
  <c r="K1921" i="21"/>
  <c r="M1921" i="21"/>
  <c r="J1921" i="21"/>
  <c r="Q1920" i="21"/>
  <c r="P1920" i="21"/>
  <c r="O1920" i="21"/>
  <c r="O1921" i="21"/>
  <c r="Q1921" i="21"/>
  <c r="P1921" i="21"/>
  <c r="J1922" i="21"/>
  <c r="L1922" i="21"/>
  <c r="I1922" i="21"/>
  <c r="K1922" i="21"/>
  <c r="H1923" i="21"/>
  <c r="M1922" i="21"/>
  <c r="P1922" i="21"/>
  <c r="O1922" i="21"/>
  <c r="Q1922" i="21"/>
  <c r="H1924" i="21"/>
  <c r="I1923" i="21"/>
  <c r="J1923" i="21"/>
  <c r="K1923" i="21"/>
  <c r="L1923" i="21"/>
  <c r="M1923" i="21"/>
  <c r="M1924" i="21"/>
  <c r="J1924" i="21"/>
  <c r="L1924" i="21"/>
  <c r="H1925" i="21"/>
  <c r="K1924" i="21"/>
  <c r="I1924" i="21"/>
  <c r="O1923" i="21"/>
  <c r="Q1923" i="21"/>
  <c r="P1923" i="21"/>
  <c r="I1925" i="21"/>
  <c r="M1925" i="21"/>
  <c r="K1925" i="21"/>
  <c r="L1925" i="21"/>
  <c r="J1925" i="21"/>
  <c r="H1926" i="21"/>
  <c r="O1924" i="21"/>
  <c r="P1924" i="21"/>
  <c r="Q1924" i="21"/>
  <c r="Q1925" i="21"/>
  <c r="O1925" i="21"/>
  <c r="P1925" i="21"/>
  <c r="L1926" i="21"/>
  <c r="J1926" i="21"/>
  <c r="H1927" i="21"/>
  <c r="K1926" i="21"/>
  <c r="M1926" i="21"/>
  <c r="I1926" i="21"/>
  <c r="M1927" i="21"/>
  <c r="I1927" i="21"/>
  <c r="K1927" i="21"/>
  <c r="H1928" i="21"/>
  <c r="J1927" i="21"/>
  <c r="L1927" i="21"/>
  <c r="O1926" i="21"/>
  <c r="Q1926" i="21"/>
  <c r="P1926" i="21"/>
  <c r="P1927" i="21"/>
  <c r="O1927" i="21"/>
  <c r="Q1927" i="21"/>
  <c r="H1929" i="21"/>
  <c r="I1928" i="21"/>
  <c r="J1928" i="21"/>
  <c r="M1928" i="21"/>
  <c r="K1928" i="21"/>
  <c r="L1928" i="21"/>
  <c r="L1929" i="21"/>
  <c r="M1929" i="21"/>
  <c r="I1929" i="21"/>
  <c r="J1929" i="21"/>
  <c r="H1930" i="21"/>
  <c r="K1929" i="21"/>
  <c r="P1928" i="21"/>
  <c r="O1928" i="21"/>
  <c r="Q1928" i="21"/>
  <c r="O1929" i="21"/>
  <c r="P1929" i="21"/>
  <c r="Q1929" i="21"/>
  <c r="M1930" i="21"/>
  <c r="K1930" i="21"/>
  <c r="I1930" i="21"/>
  <c r="H1931" i="21"/>
  <c r="L1930" i="21"/>
  <c r="J1930" i="21"/>
  <c r="Q1930" i="21"/>
  <c r="P1930" i="21"/>
  <c r="O1930" i="21"/>
  <c r="K1931" i="21"/>
  <c r="J1931" i="21"/>
  <c r="I1931" i="21"/>
  <c r="L1931" i="21"/>
  <c r="M1931" i="21"/>
  <c r="H1932" i="21"/>
  <c r="O1931" i="21"/>
  <c r="Q1931" i="21"/>
  <c r="P1931" i="21"/>
  <c r="K1932" i="21"/>
  <c r="I1932" i="21"/>
  <c r="H1933" i="21"/>
  <c r="M1932" i="21"/>
  <c r="L1932" i="21"/>
  <c r="J1932" i="21"/>
  <c r="O1932" i="21"/>
  <c r="Q1932" i="21"/>
  <c r="P1932" i="21"/>
  <c r="H1934" i="21"/>
  <c r="K1933" i="21"/>
  <c r="J1933" i="21"/>
  <c r="I1933" i="21"/>
  <c r="L1933" i="21"/>
  <c r="M1933" i="21"/>
  <c r="I1934" i="21"/>
  <c r="J1934" i="21"/>
  <c r="M1934" i="21"/>
  <c r="H1935" i="21"/>
  <c r="L1934" i="21"/>
  <c r="K1934" i="21"/>
  <c r="P1933" i="21"/>
  <c r="Q1933" i="21"/>
  <c r="O1933" i="21"/>
  <c r="O1934" i="21"/>
  <c r="Q1934" i="21"/>
  <c r="P1934" i="21"/>
  <c r="H1936" i="21"/>
  <c r="I1935" i="21"/>
  <c r="L1935" i="21"/>
  <c r="J1935" i="21"/>
  <c r="K1935" i="21"/>
  <c r="M1935" i="21"/>
  <c r="L1936" i="21"/>
  <c r="I1936" i="21"/>
  <c r="J1936" i="21"/>
  <c r="K1936" i="21"/>
  <c r="M1936" i="21"/>
  <c r="H1937" i="21"/>
  <c r="O1935" i="21"/>
  <c r="Q1935" i="21"/>
  <c r="P1935" i="21"/>
  <c r="Q1936" i="21"/>
  <c r="O1936" i="21"/>
  <c r="P1936" i="21"/>
  <c r="J1937" i="21"/>
  <c r="K1937" i="21"/>
  <c r="H1938" i="21"/>
  <c r="M1937" i="21"/>
  <c r="I1937" i="21"/>
  <c r="L1937" i="21"/>
  <c r="I1938" i="21"/>
  <c r="L1938" i="21"/>
  <c r="J1938" i="21"/>
  <c r="H1939" i="21"/>
  <c r="K1938" i="21"/>
  <c r="M1938" i="21"/>
  <c r="O1937" i="21"/>
  <c r="P1937" i="21"/>
  <c r="Q1937" i="21"/>
  <c r="O1938" i="21"/>
  <c r="Q1938" i="21"/>
  <c r="P1938" i="21"/>
  <c r="M1939" i="21"/>
  <c r="H1940" i="21"/>
  <c r="J1939" i="21"/>
  <c r="L1939" i="21"/>
  <c r="I1939" i="21"/>
  <c r="K1939" i="21"/>
  <c r="J1940" i="21"/>
  <c r="H1941" i="21"/>
  <c r="K1940" i="21"/>
  <c r="L1940" i="21"/>
  <c r="I1940" i="21"/>
  <c r="M1940" i="21"/>
  <c r="Q1939" i="21"/>
  <c r="P1939" i="21"/>
  <c r="O1939" i="21"/>
  <c r="H1942" i="21"/>
  <c r="J1941" i="21"/>
  <c r="L1941" i="21"/>
  <c r="M1941" i="21"/>
  <c r="I1941" i="21"/>
  <c r="K1941" i="21"/>
  <c r="O1940" i="21"/>
  <c r="Q1940" i="21"/>
  <c r="P1940" i="21"/>
  <c r="I1942" i="21"/>
  <c r="M1942" i="21"/>
  <c r="H1943" i="21"/>
  <c r="K1942" i="21"/>
  <c r="J1942" i="21"/>
  <c r="L1942" i="21"/>
  <c r="O1941" i="21"/>
  <c r="Q1941" i="21"/>
  <c r="P1941" i="21"/>
  <c r="P1942" i="21"/>
  <c r="Q1942" i="21"/>
  <c r="O1942" i="21"/>
  <c r="H1944" i="21"/>
  <c r="J1943" i="21"/>
  <c r="M1943" i="21"/>
  <c r="K1943" i="21"/>
  <c r="L1943" i="21"/>
  <c r="I1943" i="21"/>
  <c r="I1944" i="21"/>
  <c r="L1944" i="21"/>
  <c r="M1944" i="21"/>
  <c r="H1945" i="21"/>
  <c r="J1944" i="21"/>
  <c r="K1944" i="21"/>
  <c r="Q1943" i="21"/>
  <c r="P1943" i="21"/>
  <c r="O1943" i="21"/>
  <c r="Q1944" i="21"/>
  <c r="P1944" i="21"/>
  <c r="O1944" i="21"/>
  <c r="H1946" i="21"/>
  <c r="J1945" i="21"/>
  <c r="L1945" i="21"/>
  <c r="K1945" i="21"/>
  <c r="M1945" i="21"/>
  <c r="I1945" i="21"/>
  <c r="K1946" i="21"/>
  <c r="J1946" i="21"/>
  <c r="M1946" i="21"/>
  <c r="H1947" i="21"/>
  <c r="L1946" i="21"/>
  <c r="I1946" i="21"/>
  <c r="P1945" i="21"/>
  <c r="O1945" i="21"/>
  <c r="Q1945" i="21"/>
  <c r="H1948" i="21"/>
  <c r="L1947" i="21"/>
  <c r="M1947" i="21"/>
  <c r="I1947" i="21"/>
  <c r="J1947" i="21"/>
  <c r="K1947" i="21"/>
  <c r="O1946" i="21"/>
  <c r="Q1946" i="21"/>
  <c r="P1946" i="21"/>
  <c r="H1949" i="21"/>
  <c r="K1948" i="21"/>
  <c r="M1948" i="21"/>
  <c r="L1948" i="21"/>
  <c r="I1948" i="21"/>
  <c r="J1948" i="21"/>
  <c r="O1947" i="21"/>
  <c r="P1947" i="21"/>
  <c r="Q1947" i="21"/>
  <c r="K1949" i="21"/>
  <c r="H1950" i="21"/>
  <c r="I1949" i="21"/>
  <c r="M1949" i="21"/>
  <c r="J1949" i="21"/>
  <c r="L1949" i="21"/>
  <c r="Q1948" i="21"/>
  <c r="P1948" i="21"/>
  <c r="O1948" i="21"/>
  <c r="I1950" i="21"/>
  <c r="L1950" i="21"/>
  <c r="H1951" i="21"/>
  <c r="M1950" i="21"/>
  <c r="J1950" i="21"/>
  <c r="K1950" i="21"/>
  <c r="Q1949" i="21"/>
  <c r="P1949" i="21"/>
  <c r="O1949" i="21"/>
  <c r="Q1950" i="21"/>
  <c r="O1950" i="21"/>
  <c r="P1950" i="21"/>
  <c r="K1951" i="21"/>
  <c r="H1952" i="21"/>
  <c r="M1951" i="21"/>
  <c r="J1951" i="21"/>
  <c r="I1951" i="21"/>
  <c r="L1951" i="21"/>
  <c r="M1952" i="21"/>
  <c r="L1952" i="21"/>
  <c r="I1952" i="21"/>
  <c r="K1952" i="21"/>
  <c r="H1953" i="21"/>
  <c r="J1952" i="21"/>
  <c r="P1951" i="21"/>
  <c r="O1951" i="21"/>
  <c r="Q1951" i="21"/>
  <c r="Q1952" i="21"/>
  <c r="O1952" i="21"/>
  <c r="P1952" i="21"/>
  <c r="M1953" i="21"/>
  <c r="I1953" i="21"/>
  <c r="L1953" i="21"/>
  <c r="J1953" i="21"/>
  <c r="K1953" i="21"/>
  <c r="H1954" i="21"/>
  <c r="Q1953" i="21"/>
  <c r="O1953" i="21"/>
  <c r="P1953" i="21"/>
  <c r="I1954" i="21"/>
  <c r="M1954" i="21"/>
  <c r="L1954" i="21"/>
  <c r="K1954" i="21"/>
  <c r="J1954" i="21"/>
  <c r="H1955" i="21"/>
  <c r="O1954" i="21"/>
  <c r="Q1954" i="21"/>
  <c r="P1954" i="21"/>
  <c r="J1955" i="21"/>
  <c r="K1955" i="21"/>
  <c r="H1956" i="21"/>
  <c r="I1955" i="21"/>
  <c r="L1955" i="21"/>
  <c r="M1955" i="21"/>
  <c r="J1956" i="21"/>
  <c r="L1956" i="21"/>
  <c r="M1956" i="21"/>
  <c r="I1956" i="21"/>
  <c r="K1956" i="21"/>
  <c r="H1957" i="21"/>
  <c r="P1955" i="21"/>
  <c r="O1955" i="21"/>
  <c r="Q1955" i="21"/>
  <c r="Q1956" i="21"/>
  <c r="O1956" i="21"/>
  <c r="P1956" i="21"/>
  <c r="J1957" i="21"/>
  <c r="H1958" i="21"/>
  <c r="K1957" i="21"/>
  <c r="I1957" i="21"/>
  <c r="M1957" i="21"/>
  <c r="L1957" i="21"/>
  <c r="K1958" i="21"/>
  <c r="H1959" i="21"/>
  <c r="L1958" i="21"/>
  <c r="M1958" i="21"/>
  <c r="I1958" i="21"/>
  <c r="J1958" i="21"/>
  <c r="Q1957" i="21"/>
  <c r="O1957" i="21"/>
  <c r="P1957" i="21"/>
  <c r="M1959" i="21"/>
  <c r="I1959" i="21"/>
  <c r="J1959" i="21"/>
  <c r="H1960" i="21"/>
  <c r="L1959" i="21"/>
  <c r="K1959" i="21"/>
  <c r="P1958" i="21"/>
  <c r="O1958" i="21"/>
  <c r="Q1958" i="21"/>
  <c r="P1959" i="21"/>
  <c r="Q1959" i="21"/>
  <c r="O1959" i="21"/>
  <c r="I1960" i="21"/>
  <c r="J1960" i="21"/>
  <c r="H1961" i="21"/>
  <c r="K1960" i="21"/>
  <c r="M1960" i="21"/>
  <c r="L1960" i="21"/>
  <c r="O1960" i="21"/>
  <c r="Q1960" i="21"/>
  <c r="P1960" i="21"/>
  <c r="L1961" i="21"/>
  <c r="K1961" i="21"/>
  <c r="J1961" i="21"/>
  <c r="I1961" i="21"/>
  <c r="M1961" i="21"/>
  <c r="H1962" i="21"/>
  <c r="Q1961" i="21"/>
  <c r="O1961" i="21"/>
  <c r="P1961" i="21"/>
  <c r="K1962" i="21"/>
  <c r="L1962" i="21"/>
  <c r="M1962" i="21"/>
  <c r="H1963" i="21"/>
  <c r="I1962" i="21"/>
  <c r="J1962" i="21"/>
  <c r="J1963" i="21"/>
  <c r="K1963" i="21"/>
  <c r="L1963" i="21"/>
  <c r="H1964" i="21"/>
  <c r="M1963" i="21"/>
  <c r="I1963" i="21"/>
  <c r="O1962" i="21"/>
  <c r="P1962" i="21"/>
  <c r="Q1962" i="21"/>
  <c r="K1964" i="21"/>
  <c r="J1964" i="21"/>
  <c r="H1965" i="21"/>
  <c r="M1964" i="21"/>
  <c r="L1964" i="21"/>
  <c r="I1964" i="21"/>
  <c r="O1963" i="21"/>
  <c r="P1963" i="21"/>
  <c r="Q1963" i="21"/>
  <c r="J1965" i="21"/>
  <c r="M1965" i="21"/>
  <c r="K1965" i="21"/>
  <c r="H1966" i="21"/>
  <c r="L1965" i="21"/>
  <c r="I1965" i="21"/>
  <c r="O1964" i="21"/>
  <c r="Q1964" i="21"/>
  <c r="P1964" i="21"/>
  <c r="K1966" i="21"/>
  <c r="M1966" i="21"/>
  <c r="I1966" i="21"/>
  <c r="H1967" i="21"/>
  <c r="J1966" i="21"/>
  <c r="L1966" i="21"/>
  <c r="Q1965" i="21"/>
  <c r="O1965" i="21"/>
  <c r="P1965" i="21"/>
  <c r="O1966" i="21"/>
  <c r="Q1966" i="21"/>
  <c r="P1966" i="21"/>
  <c r="K1967" i="21"/>
  <c r="H1968" i="21"/>
  <c r="L1967" i="21"/>
  <c r="J1967" i="21"/>
  <c r="M1967" i="21"/>
  <c r="I1967" i="21"/>
  <c r="L1968" i="21"/>
  <c r="I1968" i="21"/>
  <c r="H1969" i="21"/>
  <c r="K1968" i="21"/>
  <c r="J1968" i="21"/>
  <c r="M1968" i="21"/>
  <c r="Q1967" i="21"/>
  <c r="P1967" i="21"/>
  <c r="O1967" i="21"/>
  <c r="P1968" i="21"/>
  <c r="Q1968" i="21"/>
  <c r="O1968" i="21"/>
  <c r="L1969" i="21"/>
  <c r="K1969" i="21"/>
  <c r="I1969" i="21"/>
  <c r="H1970" i="21"/>
  <c r="J1969" i="21"/>
  <c r="M1969" i="21"/>
  <c r="P1969" i="21"/>
  <c r="O1969" i="21"/>
  <c r="Q1969" i="21"/>
  <c r="K1970" i="21"/>
  <c r="I1970" i="21"/>
  <c r="H1971" i="21"/>
  <c r="J1970" i="21"/>
  <c r="L1970" i="21"/>
  <c r="M1970" i="21"/>
  <c r="P1970" i="21"/>
  <c r="O1970" i="21"/>
  <c r="Q1970" i="21"/>
  <c r="H1972" i="21"/>
  <c r="J1971" i="21"/>
  <c r="I1971" i="21"/>
  <c r="L1971" i="21"/>
  <c r="K1971" i="21"/>
  <c r="M1971" i="21"/>
  <c r="L1972" i="21"/>
  <c r="H1973" i="21"/>
  <c r="M1972" i="21"/>
  <c r="I1972" i="21"/>
  <c r="J1972" i="21"/>
  <c r="K1972" i="21"/>
  <c r="O1971" i="21"/>
  <c r="P1971" i="21"/>
  <c r="Q1971" i="21"/>
  <c r="M1973" i="21"/>
  <c r="I1973" i="21"/>
  <c r="H1974" i="21"/>
  <c r="J1973" i="21"/>
  <c r="K1973" i="21"/>
  <c r="L1973" i="21"/>
  <c r="P1972" i="21"/>
  <c r="Q1972" i="21"/>
  <c r="O1972" i="21"/>
  <c r="O1973" i="21"/>
  <c r="Q1973" i="21"/>
  <c r="P1973" i="21"/>
  <c r="J1974" i="21"/>
  <c r="K1974" i="21"/>
  <c r="L1974" i="21"/>
  <c r="M1974" i="21"/>
  <c r="H1975" i="21"/>
  <c r="I1974" i="21"/>
  <c r="M1975" i="21"/>
  <c r="J1975" i="21"/>
  <c r="L1975" i="21"/>
  <c r="H1976" i="21"/>
  <c r="I1975" i="21"/>
  <c r="K1975" i="21"/>
  <c r="O1974" i="21"/>
  <c r="P1974" i="21"/>
  <c r="Q1974" i="21"/>
  <c r="M1976" i="21"/>
  <c r="L1976" i="21"/>
  <c r="I1976" i="21"/>
  <c r="J1976" i="21"/>
  <c r="H1977" i="21"/>
  <c r="K1976" i="21"/>
  <c r="P1975" i="21"/>
  <c r="Q1975" i="21"/>
  <c r="O1975" i="21"/>
  <c r="P1976" i="21"/>
  <c r="O1976" i="21"/>
  <c r="Q1976" i="21"/>
  <c r="J1977" i="21"/>
  <c r="M1977" i="21"/>
  <c r="I1977" i="21"/>
  <c r="L1977" i="21"/>
  <c r="K1977" i="21"/>
  <c r="H1978" i="21"/>
  <c r="O1977" i="21"/>
  <c r="Q1977" i="21"/>
  <c r="P1977" i="21"/>
  <c r="M1978" i="21"/>
  <c r="J1978" i="21"/>
  <c r="I1978" i="21"/>
  <c r="L1978" i="21"/>
  <c r="K1978" i="21"/>
  <c r="H1979" i="21"/>
  <c r="O1978" i="21"/>
  <c r="Q1978" i="21"/>
  <c r="P1978" i="21"/>
  <c r="L1979" i="21"/>
  <c r="J1979" i="21"/>
  <c r="I1979" i="21"/>
  <c r="M1979" i="21"/>
  <c r="H1980" i="21"/>
  <c r="K1979" i="21"/>
  <c r="Q1979" i="21"/>
  <c r="P1979" i="21"/>
  <c r="O1979" i="21"/>
  <c r="J1980" i="21"/>
  <c r="I1980" i="21"/>
  <c r="H1981" i="21"/>
  <c r="M1980" i="21"/>
  <c r="K1980" i="21"/>
  <c r="L1980" i="21"/>
  <c r="P1980" i="21"/>
  <c r="O1980" i="21"/>
  <c r="Q1980" i="21"/>
  <c r="L1981" i="21"/>
  <c r="I1981" i="21"/>
  <c r="K1981" i="21"/>
  <c r="H1982" i="21"/>
  <c r="M1981" i="21"/>
  <c r="J1981" i="21"/>
  <c r="Q1981" i="21"/>
  <c r="O1981" i="21"/>
  <c r="P1981" i="21"/>
  <c r="I1982" i="21"/>
  <c r="H1983" i="21"/>
  <c r="M1982" i="21"/>
  <c r="K1982" i="21"/>
  <c r="L1982" i="21"/>
  <c r="J1982" i="21"/>
  <c r="O1982" i="21"/>
  <c r="P1982" i="21"/>
  <c r="Q1982" i="21"/>
  <c r="M1983" i="21"/>
  <c r="L1983" i="21"/>
  <c r="H1984" i="21"/>
  <c r="I1983" i="21"/>
  <c r="J1983" i="21"/>
  <c r="K1983" i="21"/>
  <c r="L1984" i="21"/>
  <c r="J1984" i="21"/>
  <c r="K1984" i="21"/>
  <c r="M1984" i="21"/>
  <c r="H1985" i="21"/>
  <c r="I1984" i="21"/>
  <c r="P1983" i="21"/>
  <c r="O1983" i="21"/>
  <c r="Q1983" i="21"/>
  <c r="K1985" i="21"/>
  <c r="L1985" i="21"/>
  <c r="H1986" i="21"/>
  <c r="I1985" i="21"/>
  <c r="J1985" i="21"/>
  <c r="M1985" i="21"/>
  <c r="Q1984" i="21"/>
  <c r="P1984" i="21"/>
  <c r="O1984" i="21"/>
  <c r="I1986" i="21"/>
  <c r="H1987" i="21"/>
  <c r="L1986" i="21"/>
  <c r="J1986" i="21"/>
  <c r="M1986" i="21"/>
  <c r="K1986" i="21"/>
  <c r="Q1985" i="21"/>
  <c r="O1985" i="21"/>
  <c r="P1985" i="21"/>
  <c r="P1986" i="21"/>
  <c r="O1986" i="21"/>
  <c r="Q1986" i="21"/>
  <c r="K1987" i="21"/>
  <c r="L1987" i="21"/>
  <c r="I1987" i="21"/>
  <c r="M1987" i="21"/>
  <c r="J1987" i="21"/>
  <c r="H1988" i="21"/>
  <c r="P1987" i="21"/>
  <c r="Q1987" i="21"/>
  <c r="O1987" i="21"/>
  <c r="H1989" i="21"/>
  <c r="K1988" i="21"/>
  <c r="J1988" i="21"/>
  <c r="L1988" i="21"/>
  <c r="M1988" i="21"/>
  <c r="I1988" i="21"/>
  <c r="H1990" i="21"/>
  <c r="K1989" i="21"/>
  <c r="M1989" i="21"/>
  <c r="I1989" i="21"/>
  <c r="J1989" i="21"/>
  <c r="L1989" i="21"/>
  <c r="Q1988" i="21"/>
  <c r="P1988" i="21"/>
  <c r="O1988" i="21"/>
  <c r="M1990" i="21"/>
  <c r="L1990" i="21"/>
  <c r="I1990" i="21"/>
  <c r="H1991" i="21"/>
  <c r="J1990" i="21"/>
  <c r="K1990" i="21"/>
  <c r="O1989" i="21"/>
  <c r="P1989" i="21"/>
  <c r="Q1989" i="21"/>
  <c r="P1990" i="21"/>
  <c r="Q1990" i="21"/>
  <c r="O1990" i="21"/>
  <c r="J1991" i="21"/>
  <c r="H1992" i="21"/>
  <c r="L1991" i="21"/>
  <c r="M1991" i="21"/>
  <c r="I1991" i="21"/>
  <c r="K1991" i="21"/>
  <c r="I1992" i="21"/>
  <c r="J1992" i="21"/>
  <c r="K1992" i="21"/>
  <c r="M1992" i="21"/>
  <c r="L1992" i="21"/>
  <c r="H1993" i="21"/>
  <c r="O1991" i="21"/>
  <c r="Q1991" i="21"/>
  <c r="P1991" i="21"/>
  <c r="Q1992" i="21"/>
  <c r="O1992" i="21"/>
  <c r="P1992" i="21"/>
  <c r="I1993" i="21"/>
  <c r="K1993" i="21"/>
  <c r="L1993" i="21"/>
  <c r="J1993" i="21"/>
  <c r="M1993" i="21"/>
  <c r="H1994" i="21"/>
  <c r="Q1993" i="21"/>
  <c r="P1993" i="21"/>
  <c r="O1993" i="21"/>
  <c r="H1995" i="21"/>
  <c r="L1994" i="21"/>
  <c r="I1994" i="21"/>
  <c r="K1994" i="21"/>
  <c r="M1994" i="21"/>
  <c r="J1994" i="21"/>
  <c r="H1996" i="21"/>
  <c r="J1995" i="21"/>
  <c r="M1995" i="21"/>
  <c r="L1995" i="21"/>
  <c r="I1995" i="21"/>
  <c r="K1995" i="21"/>
  <c r="Q1994" i="21"/>
  <c r="P1994" i="21"/>
  <c r="O1994" i="21"/>
  <c r="J1996" i="21"/>
  <c r="K1996" i="21"/>
  <c r="L1996" i="21"/>
  <c r="I1996" i="21"/>
  <c r="H1997" i="21"/>
  <c r="M1996" i="21"/>
  <c r="Q1995" i="21"/>
  <c r="P1995" i="21"/>
  <c r="O1995" i="21"/>
  <c r="O1996" i="21"/>
  <c r="P1996" i="21"/>
  <c r="Q1996" i="21"/>
  <c r="I1997" i="21"/>
  <c r="M1997" i="21"/>
  <c r="K1997" i="21"/>
  <c r="L1997" i="21"/>
  <c r="J1997" i="21"/>
  <c r="H1998" i="21"/>
  <c r="Q1997" i="21"/>
  <c r="P1997" i="21"/>
  <c r="O1997" i="21"/>
  <c r="K1998" i="21"/>
  <c r="J1998" i="21"/>
  <c r="I1998" i="21"/>
  <c r="L1998" i="21"/>
  <c r="H1999" i="21"/>
  <c r="M1998" i="21"/>
  <c r="Q1998" i="21"/>
  <c r="O1998" i="21"/>
  <c r="P1998" i="21"/>
  <c r="M1999" i="21"/>
  <c r="K1999" i="21"/>
  <c r="H2000" i="21"/>
  <c r="L1999" i="21"/>
  <c r="I1999" i="21"/>
  <c r="J1999" i="21"/>
  <c r="K2000" i="21"/>
  <c r="H2001" i="21"/>
  <c r="I2000" i="21"/>
  <c r="J2000" i="21"/>
  <c r="M2000" i="21"/>
  <c r="L2000" i="21"/>
  <c r="Q1999" i="21"/>
  <c r="P1999" i="21"/>
  <c r="O1999" i="21"/>
  <c r="I2001" i="21"/>
  <c r="H2002" i="21"/>
  <c r="L2001" i="21"/>
  <c r="K2001" i="21"/>
  <c r="J2001" i="21"/>
  <c r="M2001" i="21"/>
  <c r="Q2000" i="21"/>
  <c r="P2000" i="21"/>
  <c r="O2000" i="21"/>
  <c r="P2001" i="21"/>
  <c r="O2001" i="21"/>
  <c r="Q2001" i="21"/>
  <c r="J2002" i="21"/>
  <c r="L2002" i="21"/>
  <c r="M2002" i="21"/>
  <c r="H2003" i="21"/>
  <c r="I2002" i="21"/>
  <c r="K2002" i="21"/>
  <c r="J2003" i="21"/>
  <c r="H2004" i="21"/>
  <c r="K2003" i="21"/>
  <c r="L2003" i="21"/>
  <c r="I2003" i="21"/>
  <c r="M2003" i="21"/>
  <c r="P2002" i="21"/>
  <c r="Q2002" i="21"/>
  <c r="O2002" i="21"/>
  <c r="J2004" i="21"/>
  <c r="I2004" i="21"/>
  <c r="H2005" i="21"/>
  <c r="L2004" i="21"/>
  <c r="K2004" i="21"/>
  <c r="M2004" i="21"/>
  <c r="P2003" i="21"/>
  <c r="O2003" i="21"/>
  <c r="Q2003" i="21"/>
  <c r="Q2004" i="21"/>
  <c r="O2004" i="21"/>
  <c r="P2004" i="21"/>
  <c r="I2005" i="21"/>
  <c r="M2005" i="21"/>
  <c r="J2005" i="21"/>
  <c r="H2006" i="21"/>
  <c r="L2005" i="21"/>
  <c r="K2005" i="21"/>
  <c r="Q2005" i="21"/>
  <c r="O2005" i="21"/>
  <c r="P2005" i="21"/>
  <c r="J2006" i="21"/>
  <c r="H2007" i="21"/>
  <c r="M2006" i="21"/>
  <c r="L2006" i="21"/>
  <c r="I2006" i="21"/>
  <c r="K2006" i="21"/>
  <c r="I2007" i="21"/>
  <c r="H2008" i="21"/>
  <c r="M2007" i="21"/>
  <c r="J2007" i="21"/>
  <c r="K2007" i="21"/>
  <c r="L2007" i="21"/>
  <c r="Q2006" i="21"/>
  <c r="P2006" i="21"/>
  <c r="O2006" i="21"/>
  <c r="P2007" i="21"/>
  <c r="O2007" i="21"/>
  <c r="Q2007" i="21"/>
  <c r="I2008" i="21"/>
  <c r="K2008" i="21"/>
  <c r="H2009" i="21"/>
  <c r="L2008" i="21"/>
  <c r="M2008" i="21"/>
  <c r="J2008" i="21"/>
  <c r="P2008" i="21"/>
  <c r="Q2008" i="21"/>
  <c r="O2008" i="21"/>
  <c r="L2009" i="21"/>
  <c r="M2009" i="21"/>
  <c r="J2009" i="21"/>
  <c r="H2010" i="21"/>
  <c r="I2009" i="21"/>
  <c r="K2009" i="21"/>
  <c r="L2010" i="21"/>
  <c r="H2011" i="21"/>
  <c r="J2010" i="21"/>
  <c r="K2010" i="21"/>
  <c r="I2010" i="21"/>
  <c r="M2010" i="21"/>
  <c r="O2009" i="21"/>
  <c r="P2009" i="21"/>
  <c r="Q2009" i="21"/>
  <c r="H2012" i="21"/>
  <c r="I2011" i="21"/>
  <c r="M2011" i="21"/>
  <c r="K2011" i="21"/>
  <c r="J2011" i="21"/>
  <c r="L2011" i="21"/>
  <c r="O2010" i="21"/>
  <c r="P2010" i="21"/>
  <c r="Q2010" i="21"/>
  <c r="H2013" i="21"/>
  <c r="L2012" i="21"/>
  <c r="I2012" i="21"/>
  <c r="K2012" i="21"/>
  <c r="M2012" i="21"/>
  <c r="J2012" i="21"/>
  <c r="O2011" i="21"/>
  <c r="Q2011" i="21"/>
  <c r="P2011" i="21"/>
  <c r="I2013" i="21"/>
  <c r="M2013" i="21"/>
  <c r="H2014" i="21"/>
  <c r="J2013" i="21"/>
  <c r="K2013" i="21"/>
  <c r="L2013" i="21"/>
  <c r="Q2012" i="21"/>
  <c r="O2012" i="21"/>
  <c r="P2012" i="21"/>
  <c r="Q2013" i="21"/>
  <c r="O2013" i="21"/>
  <c r="P2013" i="21"/>
  <c r="J2014" i="21"/>
  <c r="K2014" i="21"/>
  <c r="I2014" i="21"/>
  <c r="M2014" i="21"/>
  <c r="L2014" i="21"/>
  <c r="H2015" i="21"/>
  <c r="P2014" i="21"/>
  <c r="Q2014" i="21"/>
  <c r="O2014" i="21"/>
  <c r="L2015" i="21"/>
  <c r="J2015" i="21"/>
  <c r="M2015" i="21"/>
  <c r="H2016" i="21"/>
  <c r="I2015" i="21"/>
  <c r="K2015" i="21"/>
  <c r="H2017" i="21"/>
  <c r="J2016" i="21"/>
  <c r="L2016" i="21"/>
  <c r="I2016" i="21"/>
  <c r="M2016" i="21"/>
  <c r="K2016" i="21"/>
  <c r="Q2015" i="21"/>
  <c r="O2015" i="21"/>
  <c r="P2015" i="21"/>
  <c r="K2017" i="21"/>
  <c r="I2017" i="21"/>
  <c r="L2017" i="21"/>
  <c r="J2017" i="21"/>
  <c r="H2018" i="21"/>
  <c r="M2017" i="21"/>
  <c r="P2016" i="21"/>
  <c r="O2016" i="21"/>
  <c r="Q2016" i="21"/>
  <c r="Q2017" i="21"/>
  <c r="O2017" i="21"/>
  <c r="P2017" i="21"/>
  <c r="L2018" i="21"/>
  <c r="K2018" i="21"/>
  <c r="M2018" i="21"/>
  <c r="J2018" i="21"/>
  <c r="I2018" i="21"/>
  <c r="H2019" i="21"/>
  <c r="Q2018" i="21"/>
  <c r="P2018" i="21"/>
  <c r="O2018" i="21"/>
  <c r="J2019" i="21"/>
  <c r="H2020" i="21"/>
  <c r="K2019" i="21"/>
  <c r="M2019" i="21"/>
  <c r="L2019" i="21"/>
  <c r="I2019" i="21"/>
  <c r="J2020" i="21"/>
  <c r="K2020" i="21"/>
  <c r="I2020" i="21"/>
  <c r="M2020" i="21"/>
  <c r="L2020" i="21"/>
  <c r="H2021" i="21"/>
  <c r="P2019" i="21"/>
  <c r="O2019" i="21"/>
  <c r="Q2019" i="21"/>
  <c r="Q2020" i="21"/>
  <c r="P2020" i="21"/>
  <c r="O2020" i="21"/>
  <c r="K2021" i="21"/>
  <c r="H2022" i="21"/>
  <c r="I2021" i="21"/>
  <c r="J2021" i="21"/>
  <c r="L2021" i="21"/>
  <c r="M2021" i="21"/>
  <c r="K2022" i="21"/>
  <c r="L2022" i="21"/>
  <c r="H2023" i="21"/>
  <c r="J2022" i="21"/>
  <c r="M2022" i="21"/>
  <c r="I2022" i="21"/>
  <c r="O2021" i="21"/>
  <c r="P2021" i="21"/>
  <c r="Q2021" i="21"/>
  <c r="M2023" i="21"/>
  <c r="H2024" i="21"/>
  <c r="I2023" i="21"/>
  <c r="J2023" i="21"/>
  <c r="L2023" i="21"/>
  <c r="K2023" i="21"/>
  <c r="P2022" i="21"/>
  <c r="Q2022" i="21"/>
  <c r="O2022" i="21"/>
  <c r="M2024" i="21"/>
  <c r="H2025" i="21"/>
  <c r="L2024" i="21"/>
  <c r="K2024" i="21"/>
  <c r="J2024" i="21"/>
  <c r="I2024" i="21"/>
  <c r="Q2023" i="21"/>
  <c r="P2023" i="21"/>
  <c r="O2023" i="21"/>
  <c r="K2025" i="21"/>
  <c r="H2026" i="21"/>
  <c r="J2025" i="21"/>
  <c r="L2025" i="21"/>
  <c r="M2025" i="21"/>
  <c r="I2025" i="21"/>
  <c r="O2024" i="21"/>
  <c r="Q2024" i="21"/>
  <c r="P2024" i="21"/>
  <c r="H2027" i="21"/>
  <c r="M2026" i="21"/>
  <c r="L2026" i="21"/>
  <c r="J2026" i="21"/>
  <c r="K2026" i="21"/>
  <c r="I2026" i="21"/>
  <c r="P2025" i="21"/>
  <c r="Q2025" i="21"/>
  <c r="O2025" i="21"/>
  <c r="I2027" i="21"/>
  <c r="L2027" i="21"/>
  <c r="M2027" i="21"/>
  <c r="K2027" i="21"/>
  <c r="J2027" i="21"/>
  <c r="H2028" i="21"/>
  <c r="O2026" i="21"/>
  <c r="P2026" i="21"/>
  <c r="Q2026" i="21"/>
  <c r="O2027" i="21"/>
  <c r="Q2027" i="21"/>
  <c r="P2027" i="21"/>
  <c r="J2028" i="21"/>
  <c r="M2028" i="21"/>
  <c r="H2029" i="21"/>
  <c r="I2028" i="21"/>
  <c r="L2028" i="21"/>
  <c r="K2028" i="21"/>
  <c r="M2029" i="21"/>
  <c r="L2029" i="21"/>
  <c r="K2029" i="21"/>
  <c r="J2029" i="21"/>
  <c r="I2029" i="21"/>
  <c r="H2030" i="21"/>
  <c r="Q2028" i="21"/>
  <c r="O2028" i="21"/>
  <c r="P2028" i="21"/>
  <c r="Q2029" i="21"/>
  <c r="O2029" i="21"/>
  <c r="P2029" i="21"/>
  <c r="K2030" i="21"/>
  <c r="J2030" i="21"/>
  <c r="M2030" i="21"/>
  <c r="I2030" i="21"/>
  <c r="L2030" i="21"/>
  <c r="H2031" i="21"/>
  <c r="Q2030" i="21"/>
  <c r="O2030" i="21"/>
  <c r="P2030" i="21"/>
  <c r="L2031" i="21"/>
  <c r="K2031" i="21"/>
  <c r="M2031" i="21"/>
  <c r="H2032" i="21"/>
  <c r="J2031" i="21"/>
  <c r="I2031" i="21"/>
  <c r="J2032" i="21"/>
  <c r="L2032" i="21"/>
  <c r="I2032" i="21"/>
  <c r="M2032" i="21"/>
  <c r="K2032" i="21"/>
  <c r="H2033" i="21"/>
  <c r="P2031" i="21"/>
  <c r="Q2031" i="21"/>
  <c r="O2031" i="21"/>
  <c r="O2032" i="21"/>
  <c r="Q2032" i="21"/>
  <c r="P2032" i="21"/>
  <c r="J2033" i="21"/>
  <c r="M2033" i="21"/>
  <c r="I2033" i="21"/>
  <c r="K2033" i="21"/>
  <c r="L2033" i="21"/>
  <c r="H2034" i="21"/>
  <c r="Q2033" i="21"/>
  <c r="P2033" i="21"/>
  <c r="O2033" i="21"/>
  <c r="M2034" i="21"/>
  <c r="H2035" i="21"/>
  <c r="I2034" i="21"/>
  <c r="L2034" i="21"/>
  <c r="J2034" i="21"/>
  <c r="K2034" i="21"/>
  <c r="H2036" i="21"/>
  <c r="K2035" i="21"/>
  <c r="I2035" i="21"/>
  <c r="J2035" i="21"/>
  <c r="L2035" i="21"/>
  <c r="M2035" i="21"/>
  <c r="P2034" i="21"/>
  <c r="O2034" i="21"/>
  <c r="Q2034" i="21"/>
  <c r="J2036" i="21"/>
  <c r="L2036" i="21"/>
  <c r="M2036" i="21"/>
  <c r="H2037" i="21"/>
  <c r="K2036" i="21"/>
  <c r="I2036" i="21"/>
  <c r="P2035" i="21"/>
  <c r="Q2035" i="21"/>
  <c r="O2035" i="21"/>
  <c r="L2037" i="21"/>
  <c r="K2037" i="21"/>
  <c r="J2037" i="21"/>
  <c r="M2037" i="21"/>
  <c r="H2038" i="21"/>
  <c r="I2037" i="21"/>
  <c r="P2036" i="21"/>
  <c r="Q2036" i="21"/>
  <c r="O2036" i="21"/>
  <c r="J2038" i="21"/>
  <c r="I2038" i="21"/>
  <c r="L2038" i="21"/>
  <c r="H2039" i="21"/>
  <c r="K2038" i="21"/>
  <c r="M2038" i="21"/>
  <c r="O2037" i="21"/>
  <c r="P2037" i="21"/>
  <c r="Q2037" i="21"/>
  <c r="Q2038" i="21"/>
  <c r="O2038" i="21"/>
  <c r="P2038" i="21"/>
  <c r="K2039" i="21"/>
  <c r="M2039" i="21"/>
  <c r="J2039" i="21"/>
  <c r="H2040" i="21"/>
  <c r="L2039" i="21"/>
  <c r="I2039" i="21"/>
  <c r="H2041" i="21"/>
  <c r="L2040" i="21"/>
  <c r="J2040" i="21"/>
  <c r="K2040" i="21"/>
  <c r="M2040" i="21"/>
  <c r="I2040" i="21"/>
  <c r="P2039" i="21"/>
  <c r="Q2039" i="21"/>
  <c r="O2039" i="21"/>
  <c r="I2041" i="21"/>
  <c r="K2041" i="21"/>
  <c r="M2041" i="21"/>
  <c r="J2041" i="21"/>
  <c r="H2042" i="21"/>
  <c r="L2041" i="21"/>
  <c r="P2040" i="21"/>
  <c r="Q2040" i="21"/>
  <c r="O2040" i="21"/>
  <c r="Q2041" i="21"/>
  <c r="O2041" i="21"/>
  <c r="P2041" i="21"/>
  <c r="L2042" i="21"/>
  <c r="I2042" i="21"/>
  <c r="K2042" i="21"/>
  <c r="M2042" i="21"/>
  <c r="J2042" i="21"/>
  <c r="H2043" i="21"/>
  <c r="P2042" i="21"/>
  <c r="O2042" i="21"/>
  <c r="Q2042" i="21"/>
  <c r="H2044" i="21"/>
  <c r="L2043" i="21"/>
  <c r="J2043" i="21"/>
  <c r="K2043" i="21"/>
  <c r="I2043" i="21"/>
  <c r="M2043" i="21"/>
  <c r="I2044" i="21"/>
  <c r="J2044" i="21"/>
  <c r="H2045" i="21"/>
  <c r="K2044" i="21"/>
  <c r="M2044" i="21"/>
  <c r="L2044" i="21"/>
  <c r="Q2043" i="21"/>
  <c r="O2043" i="21"/>
  <c r="P2043" i="21"/>
  <c r="O2044" i="21"/>
  <c r="P2044" i="21"/>
  <c r="Q2044" i="21"/>
  <c r="K2045" i="21"/>
  <c r="J2045" i="21"/>
  <c r="M2045" i="21"/>
  <c r="H2046" i="21"/>
  <c r="L2045" i="21"/>
  <c r="I2045" i="21"/>
  <c r="J2046" i="21"/>
  <c r="I2046" i="21"/>
  <c r="K2046" i="21"/>
  <c r="M2046" i="21"/>
  <c r="H2047" i="21"/>
  <c r="L2046" i="21"/>
  <c r="O2045" i="21"/>
  <c r="P2045" i="21"/>
  <c r="Q2045" i="21"/>
  <c r="O2046" i="21"/>
  <c r="P2046" i="21"/>
  <c r="Q2046" i="21"/>
  <c r="J2047" i="21"/>
  <c r="I2047" i="21"/>
  <c r="L2047" i="21"/>
  <c r="M2047" i="21"/>
  <c r="K2047" i="21"/>
  <c r="H2048" i="21"/>
  <c r="O2047" i="21"/>
  <c r="Q2047" i="21"/>
  <c r="P2047" i="21"/>
  <c r="K2048" i="21"/>
  <c r="I2048" i="21"/>
  <c r="M2048" i="21"/>
  <c r="H2049" i="21"/>
  <c r="J2048" i="21"/>
  <c r="L2048" i="21"/>
  <c r="Q2048" i="21"/>
  <c r="O2048" i="21"/>
  <c r="P2048" i="21"/>
  <c r="I2049" i="21"/>
  <c r="J2049" i="21"/>
  <c r="H2050" i="21"/>
  <c r="M2049" i="21"/>
  <c r="K2049" i="21"/>
  <c r="L2049" i="21"/>
  <c r="Q2049" i="21"/>
  <c r="P2049" i="21"/>
  <c r="O2049" i="21"/>
  <c r="M2050" i="21"/>
  <c r="J2050" i="21"/>
  <c r="L2050" i="21"/>
  <c r="K2050" i="21"/>
  <c r="H2051" i="21"/>
  <c r="I2050" i="21"/>
  <c r="M2051" i="21"/>
  <c r="L2051" i="21"/>
  <c r="H2052" i="21"/>
  <c r="I2051" i="21"/>
  <c r="K2051" i="21"/>
  <c r="J2051" i="21"/>
  <c r="P2050" i="21"/>
  <c r="O2050" i="21"/>
  <c r="Q2050" i="21"/>
  <c r="K2052" i="21"/>
  <c r="M2052" i="21"/>
  <c r="L2052" i="21"/>
  <c r="J2052" i="21"/>
  <c r="I2052" i="21"/>
  <c r="H2053" i="21"/>
  <c r="P2051" i="21"/>
  <c r="O2051" i="21"/>
  <c r="Q2051" i="21"/>
  <c r="P2052" i="21"/>
  <c r="Q2052" i="21"/>
  <c r="O2052" i="21"/>
  <c r="J2053" i="21"/>
  <c r="I2053" i="21"/>
  <c r="M2053" i="21"/>
  <c r="H2054" i="21"/>
  <c r="K2053" i="21"/>
  <c r="L2053" i="21"/>
  <c r="Q2053" i="21"/>
  <c r="O2053" i="21"/>
  <c r="P2053" i="21"/>
  <c r="I2054" i="21"/>
  <c r="H2055" i="21"/>
  <c r="J2054" i="21"/>
  <c r="M2054" i="21"/>
  <c r="L2054" i="21"/>
  <c r="K2054" i="21"/>
  <c r="P2054" i="21"/>
  <c r="Q2054" i="21"/>
  <c r="O2054" i="21"/>
  <c r="L2055" i="21"/>
  <c r="K2055" i="21"/>
  <c r="M2055" i="21"/>
  <c r="J2055" i="21"/>
  <c r="H2056" i="21"/>
  <c r="I2055" i="21"/>
  <c r="K2056" i="21"/>
  <c r="H2057" i="21"/>
  <c r="L2056" i="21"/>
  <c r="J2056" i="21"/>
  <c r="M2056" i="21"/>
  <c r="I2056" i="21"/>
  <c r="O2055" i="21"/>
  <c r="P2055" i="21"/>
  <c r="Q2055" i="21"/>
  <c r="K2057" i="21"/>
  <c r="I2057" i="21"/>
  <c r="H2058" i="21"/>
  <c r="J2057" i="21"/>
  <c r="L2057" i="21"/>
  <c r="M2057" i="21"/>
  <c r="P2056" i="21"/>
  <c r="O2056" i="21"/>
  <c r="Q2056" i="21"/>
  <c r="Q2057" i="21"/>
  <c r="O2057" i="21"/>
  <c r="P2057" i="21"/>
  <c r="K2058" i="21"/>
  <c r="M2058" i="21"/>
  <c r="I2058" i="21"/>
  <c r="L2058" i="21"/>
  <c r="J2058" i="21"/>
  <c r="H2059" i="21"/>
  <c r="O2058" i="21"/>
  <c r="Q2058" i="21"/>
  <c r="P2058" i="21"/>
  <c r="L2059" i="21"/>
  <c r="K2059" i="21"/>
  <c r="I2059" i="21"/>
  <c r="J2059" i="21"/>
  <c r="M2059" i="21"/>
  <c r="H2060" i="21"/>
  <c r="O2059" i="21"/>
  <c r="P2059" i="21"/>
  <c r="Q2059" i="21"/>
  <c r="J2060" i="21"/>
  <c r="M2060" i="21"/>
  <c r="L2060" i="21"/>
  <c r="I2060" i="21"/>
  <c r="H2061" i="21"/>
  <c r="K2060" i="21"/>
  <c r="P2060" i="21"/>
  <c r="O2060" i="21"/>
  <c r="Q2060" i="21"/>
  <c r="K2061" i="21"/>
  <c r="I2061" i="21"/>
  <c r="J2061" i="21"/>
  <c r="M2061" i="21"/>
  <c r="H2062" i="21"/>
  <c r="L2061" i="21"/>
  <c r="O2061" i="21"/>
  <c r="P2061" i="21"/>
  <c r="Q2061" i="21"/>
  <c r="H2063" i="21"/>
  <c r="L2062" i="21"/>
  <c r="J2062" i="21"/>
  <c r="K2062" i="21"/>
  <c r="I2062" i="21"/>
  <c r="M2062" i="21"/>
  <c r="K2063" i="21"/>
  <c r="J2063" i="21"/>
  <c r="I2063" i="21"/>
  <c r="M2063" i="21"/>
  <c r="H2064" i="21"/>
  <c r="L2063" i="21"/>
  <c r="Q2062" i="21"/>
  <c r="P2062" i="21"/>
  <c r="O2062" i="21"/>
  <c r="P2063" i="21"/>
  <c r="O2063" i="21"/>
  <c r="Q2063" i="21"/>
  <c r="L2064" i="21"/>
  <c r="M2064" i="21"/>
  <c r="I2064" i="21"/>
  <c r="J2064" i="21"/>
  <c r="K2064" i="21"/>
  <c r="H2065" i="21"/>
  <c r="O2064" i="21"/>
  <c r="Q2064" i="21"/>
  <c r="P2064" i="21"/>
  <c r="J2065" i="21"/>
  <c r="H2066" i="21"/>
  <c r="M2065" i="21"/>
  <c r="L2065" i="21"/>
  <c r="K2065" i="21"/>
  <c r="I2065" i="21"/>
  <c r="L2066" i="21"/>
  <c r="I2066" i="21"/>
  <c r="H2067" i="21"/>
  <c r="M2066" i="21"/>
  <c r="K2066" i="21"/>
  <c r="J2066" i="21"/>
  <c r="O2065" i="21"/>
  <c r="Q2065" i="21"/>
  <c r="P2065" i="21"/>
  <c r="P2066" i="21"/>
  <c r="Q2066" i="21"/>
  <c r="O2066" i="21"/>
  <c r="L2067" i="21"/>
  <c r="K2067" i="21"/>
  <c r="H2068" i="21"/>
  <c r="J2067" i="21"/>
  <c r="M2067" i="21"/>
  <c r="I2067" i="21"/>
  <c r="J2068" i="21"/>
  <c r="H2069" i="21"/>
  <c r="M2068" i="21"/>
  <c r="L2068" i="21"/>
  <c r="I2068" i="21"/>
  <c r="K2068" i="21"/>
  <c r="P2067" i="21"/>
  <c r="O2067" i="21"/>
  <c r="Q2067" i="21"/>
  <c r="M2069" i="21"/>
  <c r="J2069" i="21"/>
  <c r="H2070" i="21"/>
  <c r="I2069" i="21"/>
  <c r="L2069" i="21"/>
  <c r="K2069" i="21"/>
  <c r="Q2068" i="21"/>
  <c r="P2068" i="21"/>
  <c r="O2068" i="21"/>
  <c r="J2070" i="21"/>
  <c r="L2070" i="21"/>
  <c r="K2070" i="21"/>
  <c r="I2070" i="21"/>
  <c r="M2070" i="21"/>
  <c r="H2071" i="21"/>
  <c r="Q2069" i="21"/>
  <c r="P2069" i="21"/>
  <c r="O2069" i="21"/>
  <c r="P2070" i="21"/>
  <c r="O2070" i="21"/>
  <c r="Q2070" i="21"/>
  <c r="I2071" i="21"/>
  <c r="H2072" i="21"/>
  <c r="K2071" i="21"/>
  <c r="M2071" i="21"/>
  <c r="L2071" i="21"/>
  <c r="J2071" i="21"/>
  <c r="O2071" i="21"/>
  <c r="Q2071" i="21"/>
  <c r="P2071" i="21"/>
  <c r="L2072" i="21"/>
  <c r="J2072" i="21"/>
  <c r="I2072" i="21"/>
  <c r="H2073" i="21"/>
  <c r="K2072" i="21"/>
  <c r="M2072" i="21"/>
  <c r="O2072" i="21"/>
  <c r="P2072" i="21"/>
  <c r="Q2072" i="21"/>
  <c r="K2073" i="21"/>
  <c r="I2073" i="21"/>
  <c r="J2073" i="21"/>
  <c r="L2073" i="21"/>
  <c r="M2073" i="21"/>
  <c r="H2074" i="21"/>
  <c r="Q2073" i="21"/>
  <c r="P2073" i="21"/>
  <c r="O2073" i="21"/>
  <c r="K2074" i="21"/>
  <c r="M2074" i="21"/>
  <c r="I2074" i="21"/>
  <c r="H2075" i="21"/>
  <c r="J2074" i="21"/>
  <c r="L2074" i="21"/>
  <c r="Q2074" i="21"/>
  <c r="P2074" i="21"/>
  <c r="O2074" i="21"/>
  <c r="H2076" i="21"/>
  <c r="J2075" i="21"/>
  <c r="K2075" i="21"/>
  <c r="I2075" i="21"/>
  <c r="M2075" i="21"/>
  <c r="L2075" i="21"/>
  <c r="H2077" i="21"/>
  <c r="K2076" i="21"/>
  <c r="L2076" i="21"/>
  <c r="I2076" i="21"/>
  <c r="M2076" i="21"/>
  <c r="J2076" i="21"/>
  <c r="P2075" i="21"/>
  <c r="Q2075" i="21"/>
  <c r="O2075" i="21"/>
  <c r="K2077" i="21"/>
  <c r="H2078" i="21"/>
  <c r="M2077" i="21"/>
  <c r="I2077" i="21"/>
  <c r="L2077" i="21"/>
  <c r="J2077" i="21"/>
  <c r="P2076" i="21"/>
  <c r="O2076" i="21"/>
  <c r="Q2076" i="21"/>
  <c r="J2078" i="21"/>
  <c r="L2078" i="21"/>
  <c r="K2078" i="21"/>
  <c r="I2078" i="21"/>
  <c r="M2078" i="21"/>
  <c r="H2079" i="21"/>
  <c r="O2077" i="21"/>
  <c r="Q2077" i="21"/>
  <c r="P2077" i="21"/>
  <c r="O2078" i="21"/>
  <c r="Q2078" i="21"/>
  <c r="P2078" i="21"/>
  <c r="I2079" i="21"/>
  <c r="L2079" i="21"/>
  <c r="H2080" i="21"/>
  <c r="J2079" i="21"/>
  <c r="K2079" i="21"/>
  <c r="M2079" i="21"/>
  <c r="P2079" i="21"/>
  <c r="Q2079" i="21"/>
  <c r="O2079" i="21"/>
  <c r="M2080" i="21"/>
  <c r="J2080" i="21"/>
  <c r="L2080" i="21"/>
  <c r="I2080" i="21"/>
  <c r="K2080" i="21"/>
  <c r="H2081" i="21"/>
  <c r="Q2080" i="21"/>
  <c r="O2080" i="21"/>
  <c r="P2080" i="21"/>
  <c r="H2082" i="21"/>
  <c r="M2081" i="21"/>
  <c r="K2081" i="21"/>
  <c r="L2081" i="21"/>
  <c r="J2081" i="21"/>
  <c r="I2081" i="21"/>
  <c r="I2082" i="21"/>
  <c r="K2082" i="21"/>
  <c r="M2082" i="21"/>
  <c r="L2082" i="21"/>
  <c r="J2082" i="21"/>
  <c r="H2083" i="21"/>
  <c r="Q2081" i="21"/>
  <c r="O2081" i="21"/>
  <c r="P2081" i="21"/>
  <c r="O2082" i="21"/>
  <c r="Q2082" i="21"/>
  <c r="P2082" i="21"/>
  <c r="H2084" i="21"/>
  <c r="I2083" i="21"/>
  <c r="M2083" i="21"/>
  <c r="K2083" i="21"/>
  <c r="L2083" i="21"/>
  <c r="J2083" i="21"/>
  <c r="J2084" i="21"/>
  <c r="I2084" i="21"/>
  <c r="K2084" i="21"/>
  <c r="H2085" i="21"/>
  <c r="L2084" i="21"/>
  <c r="M2084" i="21"/>
  <c r="Q2083" i="21"/>
  <c r="O2083" i="21"/>
  <c r="P2083" i="21"/>
  <c r="P2084" i="21"/>
  <c r="O2084" i="21"/>
  <c r="Q2084" i="21"/>
  <c r="K2085" i="21"/>
  <c r="H2086" i="21"/>
  <c r="I2085" i="21"/>
  <c r="J2085" i="21"/>
  <c r="L2085" i="21"/>
  <c r="M2085" i="21"/>
  <c r="L2086" i="21"/>
  <c r="K2086" i="21"/>
  <c r="I2086" i="21"/>
  <c r="M2086" i="21"/>
  <c r="J2086" i="21"/>
  <c r="H2087" i="21"/>
  <c r="P2085" i="21"/>
  <c r="O2085" i="21"/>
  <c r="Q2085" i="21"/>
  <c r="O2086" i="21"/>
  <c r="Q2086" i="21"/>
  <c r="P2086" i="21"/>
  <c r="K2087" i="21"/>
  <c r="I2087" i="21"/>
  <c r="H2088" i="21"/>
  <c r="L2087" i="21"/>
  <c r="J2087" i="21"/>
  <c r="M2087" i="21"/>
  <c r="P2087" i="21"/>
  <c r="O2087" i="21"/>
  <c r="Q2087" i="21"/>
  <c r="K2088" i="21"/>
  <c r="H2089" i="21"/>
  <c r="L2088" i="21"/>
  <c r="M2088" i="21"/>
  <c r="J2088" i="21"/>
  <c r="I2088" i="21"/>
  <c r="L2089" i="21"/>
  <c r="M2089" i="21"/>
  <c r="I2089" i="21"/>
  <c r="K2089" i="21"/>
  <c r="J2089" i="21"/>
  <c r="H2090" i="21"/>
  <c r="Q2088" i="21"/>
  <c r="P2088" i="21"/>
  <c r="O2088" i="21"/>
  <c r="P2089" i="21"/>
  <c r="Q2089" i="21"/>
  <c r="O2089" i="21"/>
  <c r="H2091" i="21"/>
  <c r="I2090" i="21"/>
  <c r="J2090" i="21"/>
  <c r="K2090" i="21"/>
  <c r="L2090" i="21"/>
  <c r="M2090" i="21"/>
  <c r="J2091" i="21"/>
  <c r="H2092" i="21"/>
  <c r="I2091" i="21"/>
  <c r="L2091" i="21"/>
  <c r="K2091" i="21"/>
  <c r="M2091" i="21"/>
  <c r="O2090" i="21"/>
  <c r="P2090" i="21"/>
  <c r="Q2090" i="21"/>
  <c r="J2092" i="21"/>
  <c r="I2092" i="21"/>
  <c r="H2093" i="21"/>
  <c r="L2092" i="21"/>
  <c r="M2092" i="21"/>
  <c r="K2092" i="21"/>
  <c r="Q2091" i="21"/>
  <c r="P2091" i="21"/>
  <c r="O2091" i="21"/>
  <c r="O2092" i="21"/>
  <c r="Q2092" i="21"/>
  <c r="P2092" i="21"/>
  <c r="H2094" i="21"/>
  <c r="K2093" i="21"/>
  <c r="J2093" i="21"/>
  <c r="I2093" i="21"/>
  <c r="M2093" i="21"/>
  <c r="L2093" i="21"/>
  <c r="M2094" i="21"/>
  <c r="H2095" i="21"/>
  <c r="J2094" i="21"/>
  <c r="K2094" i="21"/>
  <c r="L2094" i="21"/>
  <c r="I2094" i="21"/>
  <c r="O2093" i="21"/>
  <c r="P2093" i="21"/>
  <c r="Q2093" i="21"/>
  <c r="H2096" i="21"/>
  <c r="J2095" i="21"/>
  <c r="M2095" i="21"/>
  <c r="K2095" i="21"/>
  <c r="L2095" i="21"/>
  <c r="I2095" i="21"/>
  <c r="P2094" i="21"/>
  <c r="O2094" i="21"/>
  <c r="Q2094" i="21"/>
  <c r="K2096" i="21"/>
  <c r="M2096" i="21"/>
  <c r="H2097" i="21"/>
  <c r="J2096" i="21"/>
  <c r="I2096" i="21"/>
  <c r="L2096" i="21"/>
  <c r="O2095" i="21"/>
  <c r="Q2095" i="21"/>
  <c r="P2095" i="21"/>
  <c r="H2098" i="21"/>
  <c r="M2097" i="21"/>
  <c r="K2097" i="21"/>
  <c r="I2097" i="21"/>
  <c r="L2097" i="21"/>
  <c r="J2097" i="21"/>
  <c r="O2096" i="21"/>
  <c r="P2096" i="21"/>
  <c r="Q2096" i="21"/>
  <c r="M2098" i="21"/>
  <c r="H2099" i="21"/>
  <c r="L2098" i="21"/>
  <c r="I2098" i="21"/>
  <c r="K2098" i="21"/>
  <c r="J2098" i="21"/>
  <c r="Q2097" i="21"/>
  <c r="P2097" i="21"/>
  <c r="O2097" i="21"/>
  <c r="H2100" i="21"/>
  <c r="K2099" i="21"/>
  <c r="I2099" i="21"/>
  <c r="M2099" i="21"/>
  <c r="J2099" i="21"/>
  <c r="L2099" i="21"/>
  <c r="O2098" i="21"/>
  <c r="P2098" i="21"/>
  <c r="Q2098" i="21"/>
  <c r="M2100" i="21"/>
  <c r="L2100" i="21"/>
  <c r="K2100" i="21"/>
  <c r="H2101" i="21"/>
  <c r="I2100" i="21"/>
  <c r="J2100" i="21"/>
  <c r="O2099" i="21"/>
  <c r="Q2099" i="21"/>
  <c r="P2099" i="21"/>
  <c r="M2101" i="21"/>
  <c r="K2101" i="21"/>
  <c r="H2102" i="21"/>
  <c r="L2101" i="21"/>
  <c r="I2101" i="21"/>
  <c r="J2101" i="21"/>
  <c r="Q2100" i="21"/>
  <c r="P2100" i="21"/>
  <c r="O2100" i="21"/>
  <c r="L2102" i="21"/>
  <c r="H2103" i="21"/>
  <c r="M2102" i="21"/>
  <c r="J2102" i="21"/>
  <c r="K2102" i="21"/>
  <c r="I2102" i="21"/>
  <c r="P2101" i="21"/>
  <c r="O2101" i="21"/>
  <c r="Q2101" i="21"/>
  <c r="M2103" i="21"/>
  <c r="K2103" i="21"/>
  <c r="I2103" i="21"/>
  <c r="L2103" i="21"/>
  <c r="H2104" i="21"/>
  <c r="J2103" i="21"/>
  <c r="O2102" i="21"/>
  <c r="P2102" i="21"/>
  <c r="Q2102" i="21"/>
  <c r="P2103" i="21"/>
  <c r="Q2103" i="21"/>
  <c r="O2103" i="21"/>
  <c r="M2104" i="21"/>
  <c r="J2104" i="21"/>
  <c r="K2104" i="21"/>
  <c r="L2104" i="21"/>
  <c r="H2105" i="21"/>
  <c r="I2104" i="21"/>
  <c r="J2105" i="21"/>
  <c r="H2106" i="21"/>
  <c r="L2105" i="21"/>
  <c r="I2105" i="21"/>
  <c r="M2105" i="21"/>
  <c r="K2105" i="21"/>
  <c r="P2104" i="21"/>
  <c r="O2104" i="21"/>
  <c r="Q2104" i="21"/>
  <c r="L2106" i="21"/>
  <c r="M2106" i="21"/>
  <c r="K2106" i="21"/>
  <c r="H2107" i="21"/>
  <c r="I2106" i="21"/>
  <c r="J2106" i="21"/>
  <c r="O2105" i="21"/>
  <c r="P2105" i="21"/>
  <c r="Q2105" i="21"/>
  <c r="M2107" i="21"/>
  <c r="I2107" i="21"/>
  <c r="H2108" i="21"/>
  <c r="J2107" i="21"/>
  <c r="K2107" i="21"/>
  <c r="L2107" i="21"/>
  <c r="P2106" i="21"/>
  <c r="Q2106" i="21"/>
  <c r="O2106" i="21"/>
  <c r="Q2107" i="21"/>
  <c r="O2107" i="21"/>
  <c r="P2107" i="21"/>
  <c r="M2108" i="21"/>
  <c r="J2108" i="21"/>
  <c r="L2108" i="21"/>
  <c r="H2109" i="21"/>
  <c r="I2108" i="21"/>
  <c r="K2108" i="21"/>
  <c r="M2109" i="21"/>
  <c r="I2109" i="21"/>
  <c r="K2109" i="21"/>
  <c r="H2110" i="21"/>
  <c r="J2109" i="21"/>
  <c r="L2109" i="21"/>
  <c r="P2108" i="21"/>
  <c r="O2108" i="21"/>
  <c r="Q2108" i="21"/>
  <c r="O2109" i="21"/>
  <c r="Q2109" i="21"/>
  <c r="P2109" i="21"/>
  <c r="M2110" i="21"/>
  <c r="K2110" i="21"/>
  <c r="I2110" i="21"/>
  <c r="L2110" i="21"/>
  <c r="H2111" i="21"/>
  <c r="J2110" i="21"/>
  <c r="P2110" i="21"/>
  <c r="O2110" i="21"/>
  <c r="Q2110" i="21"/>
  <c r="I2111" i="21"/>
  <c r="J2111" i="21"/>
  <c r="L2111" i="21"/>
  <c r="H2112" i="21"/>
  <c r="K2111" i="21"/>
  <c r="M2111" i="21"/>
  <c r="P2111" i="21"/>
  <c r="O2111" i="21"/>
  <c r="Q2111" i="21"/>
  <c r="L2112" i="21"/>
  <c r="M2112" i="21"/>
  <c r="K2112" i="21"/>
  <c r="H2113" i="21"/>
  <c r="J2112" i="21"/>
  <c r="I2112" i="21"/>
  <c r="I2113" i="21"/>
  <c r="K2113" i="21"/>
  <c r="L2113" i="21"/>
  <c r="M2113" i="21"/>
  <c r="H2114" i="21"/>
  <c r="J2113" i="21"/>
  <c r="Q2112" i="21"/>
  <c r="O2112" i="21"/>
  <c r="P2112" i="21"/>
  <c r="O2113" i="21"/>
  <c r="P2113" i="21"/>
  <c r="Q2113" i="21"/>
  <c r="L2114" i="21"/>
  <c r="J2114" i="21"/>
  <c r="I2114" i="21"/>
  <c r="K2114" i="21"/>
  <c r="H2115" i="21"/>
  <c r="M2114" i="21"/>
  <c r="Q2114" i="21"/>
  <c r="O2114" i="21"/>
  <c r="P2114" i="21"/>
  <c r="I2115" i="21"/>
  <c r="L2115" i="21"/>
  <c r="M2115" i="21"/>
  <c r="H2116" i="21"/>
  <c r="J2115" i="21"/>
  <c r="K2115" i="21"/>
  <c r="Q2115" i="21"/>
  <c r="O2115" i="21"/>
  <c r="P2115" i="21"/>
  <c r="M2116" i="21"/>
  <c r="I2116" i="21"/>
  <c r="H2117" i="21"/>
  <c r="K2116" i="21"/>
  <c r="J2116" i="21"/>
  <c r="L2116" i="21"/>
  <c r="Q2116" i="21"/>
  <c r="P2116" i="21"/>
  <c r="O2116" i="21"/>
  <c r="I2117" i="21"/>
  <c r="K2117" i="21"/>
  <c r="L2117" i="21"/>
  <c r="M2117" i="21"/>
  <c r="H2118" i="21"/>
  <c r="J2117" i="21"/>
  <c r="Q2117" i="21"/>
  <c r="O2117" i="21"/>
  <c r="P2117" i="21"/>
  <c r="L2118" i="21"/>
  <c r="K2118" i="21"/>
  <c r="M2118" i="21"/>
  <c r="I2118" i="21"/>
  <c r="H2119" i="21"/>
  <c r="J2118" i="21"/>
  <c r="Q2118" i="21"/>
  <c r="P2118" i="21"/>
  <c r="O2118" i="21"/>
  <c r="K2119" i="21"/>
  <c r="J2119" i="21"/>
  <c r="H2120" i="21"/>
  <c r="L2119" i="21"/>
  <c r="I2119" i="21"/>
  <c r="M2119" i="21"/>
  <c r="I2120" i="21"/>
  <c r="J2120" i="21"/>
  <c r="K2120" i="21"/>
  <c r="M2120" i="21"/>
  <c r="L2120" i="21"/>
  <c r="H2121" i="21"/>
  <c r="O2119" i="21"/>
  <c r="P2119" i="21"/>
  <c r="Q2119" i="21"/>
  <c r="P2120" i="21"/>
  <c r="Q2120" i="21"/>
  <c r="O2120" i="21"/>
  <c r="K2121" i="21"/>
  <c r="H2122" i="21"/>
  <c r="M2121" i="21"/>
  <c r="I2121" i="21"/>
  <c r="L2121" i="21"/>
  <c r="J2121" i="21"/>
  <c r="J2122" i="21"/>
  <c r="K2122" i="21"/>
  <c r="M2122" i="21"/>
  <c r="H2123" i="21"/>
  <c r="L2122" i="21"/>
  <c r="I2122" i="21"/>
  <c r="P2121" i="21"/>
  <c r="O2121" i="21"/>
  <c r="Q2121" i="21"/>
  <c r="K2123" i="21"/>
  <c r="L2123" i="21"/>
  <c r="I2123" i="21"/>
  <c r="J2123" i="21"/>
  <c r="H2124" i="21"/>
  <c r="M2123" i="21"/>
  <c r="P2122" i="21"/>
  <c r="Q2122" i="21"/>
  <c r="O2122" i="21"/>
  <c r="Q2123" i="21"/>
  <c r="P2123" i="21"/>
  <c r="O2123" i="21"/>
  <c r="K2124" i="21"/>
  <c r="I2124" i="21"/>
  <c r="H2125" i="21"/>
  <c r="J2124" i="21"/>
  <c r="L2124" i="21"/>
  <c r="M2124" i="21"/>
  <c r="O2124" i="21"/>
  <c r="P2124" i="21"/>
  <c r="Q2124" i="21"/>
  <c r="M2125" i="21"/>
  <c r="L2125" i="21"/>
  <c r="H2126" i="21"/>
  <c r="J2125" i="21"/>
  <c r="I2125" i="21"/>
  <c r="K2125" i="21"/>
  <c r="J2126" i="21"/>
  <c r="K2126" i="21"/>
  <c r="I2126" i="21"/>
  <c r="H2127" i="21"/>
  <c r="M2126" i="21"/>
  <c r="L2126" i="21"/>
  <c r="O2125" i="21"/>
  <c r="P2125" i="21"/>
  <c r="Q2125" i="21"/>
  <c r="P2126" i="21"/>
  <c r="O2126" i="21"/>
  <c r="Q2126" i="21"/>
  <c r="H2128" i="21"/>
  <c r="K2127" i="21"/>
  <c r="L2127" i="21"/>
  <c r="M2127" i="21"/>
  <c r="I2127" i="21"/>
  <c r="J2127" i="21"/>
  <c r="M2128" i="21"/>
  <c r="I2128" i="21"/>
  <c r="L2128" i="21"/>
  <c r="H2129" i="21"/>
  <c r="J2128" i="21"/>
  <c r="K2128" i="21"/>
  <c r="Q2127" i="21"/>
  <c r="P2127" i="21"/>
  <c r="O2127" i="21"/>
  <c r="O2128" i="21"/>
  <c r="Q2128" i="21"/>
  <c r="P2128" i="21"/>
  <c r="L2129" i="21"/>
  <c r="J2129" i="21"/>
  <c r="H2130" i="21"/>
  <c r="I2129" i="21"/>
  <c r="M2129" i="21"/>
  <c r="K2129" i="21"/>
  <c r="I2130" i="21"/>
  <c r="K2130" i="21"/>
  <c r="M2130" i="21"/>
  <c r="H2131" i="21"/>
  <c r="L2130" i="21"/>
  <c r="J2130" i="21"/>
  <c r="Q2129" i="21"/>
  <c r="O2129" i="21"/>
  <c r="P2129" i="21"/>
  <c r="P2130" i="21"/>
  <c r="Q2130" i="21"/>
  <c r="O2130" i="21"/>
  <c r="H2132" i="21"/>
  <c r="K2131" i="21"/>
  <c r="J2131" i="21"/>
  <c r="M2131" i="21"/>
  <c r="L2131" i="21"/>
  <c r="I2131" i="21"/>
  <c r="I2132" i="21"/>
  <c r="L2132" i="21"/>
  <c r="J2132" i="21"/>
  <c r="K2132" i="21"/>
  <c r="H2133" i="21"/>
  <c r="M2132" i="21"/>
  <c r="Q2131" i="21"/>
  <c r="P2131" i="21"/>
  <c r="O2131" i="21"/>
  <c r="Q2132" i="21"/>
  <c r="O2132" i="21"/>
  <c r="P2132" i="21"/>
  <c r="L2133" i="21"/>
  <c r="M2133" i="21"/>
  <c r="K2133" i="21"/>
  <c r="J2133" i="21"/>
  <c r="H2134" i="21"/>
  <c r="I2133" i="21"/>
  <c r="K2134" i="21"/>
  <c r="M2134" i="21"/>
  <c r="L2134" i="21"/>
  <c r="H2135" i="21"/>
  <c r="I2134" i="21"/>
  <c r="J2134" i="21"/>
  <c r="O2133" i="21"/>
  <c r="Q2133" i="21"/>
  <c r="P2133" i="21"/>
  <c r="H2136" i="21"/>
  <c r="L2135" i="21"/>
  <c r="J2135" i="21"/>
  <c r="I2135" i="21"/>
  <c r="M2135" i="21"/>
  <c r="K2135" i="21"/>
  <c r="Q2134" i="21"/>
  <c r="P2134" i="21"/>
  <c r="O2134" i="21"/>
  <c r="H2137" i="21"/>
  <c r="I2136" i="21"/>
  <c r="M2136" i="21"/>
  <c r="L2136" i="21"/>
  <c r="J2136" i="21"/>
  <c r="K2136" i="21"/>
  <c r="P2135" i="21"/>
  <c r="Q2135" i="21"/>
  <c r="O2135" i="21"/>
  <c r="J2137" i="21"/>
  <c r="I2137" i="21"/>
  <c r="H2138" i="21"/>
  <c r="K2137" i="21"/>
  <c r="M2137" i="21"/>
  <c r="L2137" i="21"/>
  <c r="O2136" i="21"/>
  <c r="Q2136" i="21"/>
  <c r="P2136" i="21"/>
  <c r="Q2137" i="21"/>
  <c r="P2137" i="21"/>
  <c r="O2137" i="21"/>
  <c r="M2138" i="21"/>
  <c r="H2139" i="21"/>
  <c r="J2138" i="21"/>
  <c r="L2138" i="21"/>
  <c r="I2138" i="21"/>
  <c r="K2138" i="21"/>
  <c r="K2139" i="21"/>
  <c r="I2139" i="21"/>
  <c r="L2139" i="21"/>
  <c r="H2140" i="21"/>
  <c r="J2139" i="21"/>
  <c r="M2139" i="21"/>
  <c r="O2138" i="21"/>
  <c r="Q2138" i="21"/>
  <c r="P2138" i="21"/>
  <c r="Q2139" i="21"/>
  <c r="O2139" i="21"/>
  <c r="P2139" i="21"/>
  <c r="K2140" i="21"/>
  <c r="H2141" i="21"/>
  <c r="J2140" i="21"/>
  <c r="L2140" i="21"/>
  <c r="M2140" i="21"/>
  <c r="I2140" i="21"/>
  <c r="K2141" i="21"/>
  <c r="J2141" i="21"/>
  <c r="L2141" i="21"/>
  <c r="H2142" i="21"/>
  <c r="M2141" i="21"/>
  <c r="I2141" i="21"/>
  <c r="Q2140" i="21"/>
  <c r="P2140" i="21"/>
  <c r="O2140" i="21"/>
  <c r="K2142" i="21"/>
  <c r="L2142" i="21"/>
  <c r="M2142" i="21"/>
  <c r="I2142" i="21"/>
  <c r="J2142" i="21"/>
  <c r="H2143" i="21"/>
  <c r="O2141" i="21"/>
  <c r="Q2141" i="21"/>
  <c r="P2141" i="21"/>
  <c r="O2142" i="21"/>
  <c r="Q2142" i="21"/>
  <c r="P2142" i="21"/>
  <c r="H2144" i="21"/>
  <c r="J2143" i="21"/>
  <c r="K2143" i="21"/>
  <c r="M2143" i="21"/>
  <c r="L2143" i="21"/>
  <c r="I2143" i="21"/>
  <c r="J2144" i="21"/>
  <c r="L2144" i="21"/>
  <c r="K2144" i="21"/>
  <c r="I2144" i="21"/>
  <c r="M2144" i="21"/>
  <c r="H2145" i="21"/>
  <c r="P2143" i="21"/>
  <c r="Q2143" i="21"/>
  <c r="O2143" i="21"/>
  <c r="O2144" i="21"/>
  <c r="Q2144" i="21"/>
  <c r="P2144" i="21"/>
  <c r="I2145" i="21"/>
  <c r="J2145" i="21"/>
  <c r="L2145" i="21"/>
  <c r="M2145" i="21"/>
  <c r="K2145" i="21"/>
  <c r="H2146" i="21"/>
  <c r="P2145" i="21"/>
  <c r="O2145" i="21"/>
  <c r="Q2145" i="21"/>
  <c r="K2146" i="21"/>
  <c r="L2146" i="21"/>
  <c r="H2147" i="21"/>
  <c r="M2146" i="21"/>
  <c r="J2146" i="21"/>
  <c r="I2146" i="21"/>
  <c r="K2147" i="21"/>
  <c r="M2147" i="21"/>
  <c r="H2148" i="21"/>
  <c r="J2147" i="21"/>
  <c r="I2147" i="21"/>
  <c r="L2147" i="21"/>
  <c r="P2146" i="21"/>
  <c r="O2146" i="21"/>
  <c r="Q2146" i="21"/>
  <c r="K2148" i="21"/>
  <c r="L2148" i="21"/>
  <c r="I2148" i="21"/>
  <c r="H2149" i="21"/>
  <c r="J2148" i="21"/>
  <c r="M2148" i="21"/>
  <c r="O2147" i="21"/>
  <c r="Q2147" i="21"/>
  <c r="P2147" i="21"/>
  <c r="O2148" i="21"/>
  <c r="Q2148" i="21"/>
  <c r="P2148" i="21"/>
  <c r="H2150" i="21"/>
  <c r="I2149" i="21"/>
  <c r="K2149" i="21"/>
  <c r="M2149" i="21"/>
  <c r="J2149" i="21"/>
  <c r="L2149" i="21"/>
  <c r="L2150" i="21"/>
  <c r="J2150" i="21"/>
  <c r="H2151" i="21"/>
  <c r="M2150" i="21"/>
  <c r="K2150" i="21"/>
  <c r="I2150" i="21"/>
  <c r="Q2149" i="21"/>
  <c r="O2149" i="21"/>
  <c r="P2149" i="21"/>
  <c r="K2151" i="21"/>
  <c r="M2151" i="21"/>
  <c r="H2152" i="21"/>
  <c r="J2151" i="21"/>
  <c r="I2151" i="21"/>
  <c r="L2151" i="21"/>
  <c r="O2150" i="21"/>
  <c r="Q2150" i="21"/>
  <c r="P2150" i="21"/>
  <c r="J2152" i="21"/>
  <c r="I2152" i="21"/>
  <c r="M2152" i="21"/>
  <c r="L2152" i="21"/>
  <c r="H2153" i="21"/>
  <c r="K2152" i="21"/>
  <c r="Q2151" i="21"/>
  <c r="P2151" i="21"/>
  <c r="O2151" i="21"/>
  <c r="P2152" i="21"/>
  <c r="Q2152" i="21"/>
  <c r="O2152" i="21"/>
  <c r="I2153" i="21"/>
  <c r="L2153" i="21"/>
  <c r="K2153" i="21"/>
  <c r="M2153" i="21"/>
  <c r="H2154" i="21"/>
  <c r="J2153" i="21"/>
  <c r="O2153" i="21"/>
  <c r="P2153" i="21"/>
  <c r="Q2153" i="21"/>
  <c r="M2154" i="21"/>
  <c r="I2154" i="21"/>
  <c r="H2155" i="21"/>
  <c r="J2154" i="21"/>
  <c r="L2154" i="21"/>
  <c r="K2154" i="21"/>
  <c r="P2154" i="21"/>
  <c r="O2154" i="21"/>
  <c r="Q2154" i="21"/>
  <c r="H2156" i="21"/>
  <c r="I2155" i="21"/>
  <c r="M2155" i="21"/>
  <c r="L2155" i="21"/>
  <c r="K2155" i="21"/>
  <c r="J2155" i="21"/>
  <c r="J2156" i="21"/>
  <c r="K2156" i="21"/>
  <c r="I2156" i="21"/>
  <c r="H2157" i="21"/>
  <c r="M2156" i="21"/>
  <c r="L2156" i="21"/>
  <c r="P2155" i="21"/>
  <c r="Q2155" i="21"/>
  <c r="O2155" i="21"/>
  <c r="O2156" i="21"/>
  <c r="P2156" i="21"/>
  <c r="Q2156" i="21"/>
  <c r="H2158" i="21"/>
  <c r="K2157" i="21"/>
  <c r="L2157" i="21"/>
  <c r="I2157" i="21"/>
  <c r="M2157" i="21"/>
  <c r="J2157" i="21"/>
  <c r="M2158" i="21"/>
  <c r="K2158" i="21"/>
  <c r="I2158" i="21"/>
  <c r="H2159" i="21"/>
  <c r="L2158" i="21"/>
  <c r="J2158" i="21"/>
  <c r="O2157" i="21"/>
  <c r="Q2157" i="21"/>
  <c r="P2157" i="21"/>
  <c r="P2158" i="21"/>
  <c r="O2158" i="21"/>
  <c r="Q2158" i="21"/>
  <c r="I2159" i="21"/>
  <c r="H2160" i="21"/>
  <c r="K2159" i="21"/>
  <c r="M2159" i="21"/>
  <c r="L2159" i="21"/>
  <c r="J2159" i="21"/>
  <c r="O2159" i="21"/>
  <c r="P2159" i="21"/>
  <c r="Q2159" i="21"/>
  <c r="J2160" i="21"/>
  <c r="I2160" i="21"/>
  <c r="K2160" i="21"/>
  <c r="H2161" i="21"/>
  <c r="L2160" i="21"/>
  <c r="M2160" i="21"/>
  <c r="O2160" i="21"/>
  <c r="Q2160" i="21"/>
  <c r="P2160" i="21"/>
  <c r="H2162" i="21"/>
  <c r="J2161" i="21"/>
  <c r="K2161" i="21"/>
  <c r="M2161" i="21"/>
  <c r="I2161" i="21"/>
  <c r="L2161" i="21"/>
  <c r="I2162" i="21"/>
  <c r="H2163" i="21"/>
  <c r="J2162" i="21"/>
  <c r="M2162" i="21"/>
  <c r="K2162" i="21"/>
  <c r="L2162" i="21"/>
  <c r="O2161" i="21"/>
  <c r="P2161" i="21"/>
  <c r="Q2161" i="21"/>
  <c r="P2162" i="21"/>
  <c r="Q2162" i="21"/>
  <c r="O2162" i="21"/>
  <c r="L2163" i="21"/>
  <c r="H2164" i="21"/>
  <c r="I2163" i="21"/>
  <c r="J2163" i="21"/>
  <c r="M2163" i="21"/>
  <c r="K2163" i="21"/>
  <c r="I2164" i="21"/>
  <c r="K2164" i="21"/>
  <c r="J2164" i="21"/>
  <c r="L2164" i="21"/>
  <c r="M2164" i="21"/>
  <c r="H2165" i="21"/>
  <c r="Q2163" i="21"/>
  <c r="P2163" i="21"/>
  <c r="O2163" i="21"/>
  <c r="P2164" i="21"/>
  <c r="Q2164" i="21"/>
  <c r="O2164" i="21"/>
  <c r="K2165" i="21"/>
  <c r="M2165" i="21"/>
  <c r="I2165" i="21"/>
  <c r="L2165" i="21"/>
  <c r="J2165" i="21"/>
  <c r="H2166" i="21"/>
  <c r="Q2165" i="21"/>
  <c r="O2165" i="21"/>
  <c r="P2165" i="21"/>
  <c r="K2166" i="21"/>
  <c r="L2166" i="21"/>
  <c r="H2167" i="21"/>
  <c r="I2166" i="21"/>
  <c r="M2166" i="21"/>
  <c r="J2166" i="21"/>
  <c r="I2167" i="21"/>
  <c r="H2168" i="21"/>
  <c r="K2167" i="21"/>
  <c r="J2167" i="21"/>
  <c r="M2167" i="21"/>
  <c r="L2167" i="21"/>
  <c r="P2166" i="21"/>
  <c r="Q2166" i="21"/>
  <c r="O2166" i="21"/>
  <c r="O2167" i="21"/>
  <c r="P2167" i="21"/>
  <c r="Q2167" i="21"/>
  <c r="M2168" i="21"/>
  <c r="L2168" i="21"/>
  <c r="H2169" i="21"/>
  <c r="I2168" i="21"/>
  <c r="K2168" i="21"/>
  <c r="J2168" i="21"/>
  <c r="J2169" i="21"/>
  <c r="M2169" i="21"/>
  <c r="I2169" i="21"/>
  <c r="K2169" i="21"/>
  <c r="L2169" i="21"/>
  <c r="H2170" i="21"/>
  <c r="P2168" i="21"/>
  <c r="Q2168" i="21"/>
  <c r="O2168" i="21"/>
  <c r="Q2169" i="21"/>
  <c r="O2169" i="21"/>
  <c r="P2169" i="21"/>
  <c r="I2170" i="21"/>
  <c r="H2171" i="21"/>
  <c r="J2170" i="21"/>
  <c r="K2170" i="21"/>
  <c r="L2170" i="21"/>
  <c r="M2170" i="21"/>
  <c r="P2170" i="21"/>
  <c r="O2170" i="21"/>
  <c r="Q2170" i="21"/>
  <c r="J2171" i="21"/>
  <c r="M2171" i="21"/>
  <c r="L2171" i="21"/>
  <c r="K2171" i="21"/>
  <c r="I2171" i="21"/>
  <c r="H2172" i="21"/>
  <c r="O2171" i="21"/>
  <c r="Q2171" i="21"/>
  <c r="P2171" i="21"/>
  <c r="H2173" i="21"/>
  <c r="L2172" i="21"/>
  <c r="J2172" i="21"/>
  <c r="I2172" i="21"/>
  <c r="K2172" i="21"/>
  <c r="M2172" i="21"/>
  <c r="K2173" i="21"/>
  <c r="L2173" i="21"/>
  <c r="J2173" i="21"/>
  <c r="M2173" i="21"/>
  <c r="H2174" i="21"/>
  <c r="I2173" i="21"/>
  <c r="Q2172" i="21"/>
  <c r="O2172" i="21"/>
  <c r="P2172" i="21"/>
  <c r="I2174" i="21"/>
  <c r="K2174" i="21"/>
  <c r="H2175" i="21"/>
  <c r="M2174" i="21"/>
  <c r="L2174" i="21"/>
  <c r="J2174" i="21"/>
  <c r="Q2173" i="21"/>
  <c r="P2173" i="21"/>
  <c r="O2173" i="21"/>
  <c r="Q2174" i="21"/>
  <c r="P2174" i="21"/>
  <c r="O2174" i="21"/>
  <c r="L2175" i="21"/>
  <c r="K2175" i="21"/>
  <c r="M2175" i="21"/>
  <c r="I2175" i="21"/>
  <c r="H2176" i="21"/>
  <c r="J2175" i="21"/>
  <c r="P2175" i="21"/>
  <c r="Q2175" i="21"/>
  <c r="O2175" i="21"/>
  <c r="J2176" i="21"/>
  <c r="L2176" i="21"/>
  <c r="M2176" i="21"/>
  <c r="I2176" i="21"/>
  <c r="H2177" i="21"/>
  <c r="K2176" i="21"/>
  <c r="Q2176" i="21"/>
  <c r="P2176" i="21"/>
  <c r="O2176" i="21"/>
  <c r="J2177" i="21"/>
  <c r="M2177" i="21"/>
  <c r="L2177" i="21"/>
  <c r="H2178" i="21"/>
  <c r="I2177" i="21"/>
  <c r="K2177" i="21"/>
  <c r="I2178" i="21"/>
  <c r="J2178" i="21"/>
  <c r="K2178" i="21"/>
  <c r="L2178" i="21"/>
  <c r="H2179" i="21"/>
  <c r="M2178" i="21"/>
  <c r="O2177" i="21"/>
  <c r="P2177" i="21"/>
  <c r="Q2177" i="21"/>
  <c r="O2178" i="21"/>
  <c r="P2178" i="21"/>
  <c r="Q2178" i="21"/>
  <c r="I2179" i="21"/>
  <c r="L2179" i="21"/>
  <c r="K2179" i="21"/>
  <c r="M2179" i="21"/>
  <c r="H2180" i="21"/>
  <c r="J2179" i="21"/>
  <c r="P2179" i="21"/>
  <c r="Q2179" i="21"/>
  <c r="O2179" i="21"/>
  <c r="L2180" i="21"/>
  <c r="J2180" i="21"/>
  <c r="I2180" i="21"/>
  <c r="K2180" i="21"/>
  <c r="M2180" i="21"/>
  <c r="H2181" i="21"/>
  <c r="O2180" i="21"/>
  <c r="P2180" i="21"/>
  <c r="Q2180" i="21"/>
  <c r="H2182" i="21"/>
  <c r="I2181" i="21"/>
  <c r="K2181" i="21"/>
  <c r="L2181" i="21"/>
  <c r="M2181" i="21"/>
  <c r="J2181" i="21"/>
  <c r="M2182" i="21"/>
  <c r="K2182" i="21"/>
  <c r="I2182" i="21"/>
  <c r="L2182" i="21"/>
  <c r="H2183" i="21"/>
  <c r="J2182" i="21"/>
  <c r="O2181" i="21"/>
  <c r="Q2181" i="21"/>
  <c r="P2181" i="21"/>
  <c r="P2182" i="21"/>
  <c r="Q2182" i="21"/>
  <c r="O2182" i="21"/>
  <c r="J2183" i="21"/>
  <c r="I2183" i="21"/>
  <c r="M2183" i="21"/>
  <c r="H2184" i="21"/>
  <c r="L2183" i="21"/>
  <c r="K2183" i="21"/>
  <c r="Q2183" i="21"/>
  <c r="O2183" i="21"/>
  <c r="P2183" i="21"/>
  <c r="H2185" i="21"/>
  <c r="J2184" i="21"/>
  <c r="I2184" i="21"/>
  <c r="L2184" i="21"/>
  <c r="K2184" i="21"/>
  <c r="M2184" i="21"/>
  <c r="I2185" i="21"/>
  <c r="M2185" i="21"/>
  <c r="L2185" i="21"/>
  <c r="K2185" i="21"/>
  <c r="J2185" i="21"/>
  <c r="H2186" i="21"/>
  <c r="O2184" i="21"/>
  <c r="Q2184" i="21"/>
  <c r="P2184" i="21"/>
  <c r="P2185" i="21"/>
  <c r="Q2185" i="21"/>
  <c r="O2185" i="21"/>
  <c r="K2186" i="21"/>
  <c r="J2186" i="21"/>
  <c r="L2186" i="21"/>
  <c r="H2187" i="21"/>
  <c r="I2186" i="21"/>
  <c r="M2186" i="21"/>
  <c r="M2187" i="21"/>
  <c r="I2187" i="21"/>
  <c r="H2188" i="21"/>
  <c r="L2187" i="21"/>
  <c r="K2187" i="21"/>
  <c r="J2187" i="21"/>
  <c r="Q2186" i="21"/>
  <c r="P2186" i="21"/>
  <c r="O2186" i="21"/>
  <c r="Q2187" i="21"/>
  <c r="O2187" i="21"/>
  <c r="P2187" i="21"/>
  <c r="J2188" i="21"/>
  <c r="I2188" i="21"/>
  <c r="K2188" i="21"/>
  <c r="H2189" i="21"/>
  <c r="L2188" i="21"/>
  <c r="M2188" i="21"/>
  <c r="O2188" i="21"/>
  <c r="Q2188" i="21"/>
  <c r="P2188" i="21"/>
  <c r="J2189" i="21"/>
  <c r="M2189" i="21"/>
  <c r="I2189" i="21"/>
  <c r="K2189" i="21"/>
  <c r="H2190" i="21"/>
  <c r="L2189" i="21"/>
  <c r="P2189" i="21"/>
  <c r="O2189" i="21"/>
  <c r="Q2189" i="21"/>
  <c r="H2191" i="21"/>
  <c r="L2190" i="21"/>
  <c r="I2190" i="21"/>
  <c r="M2190" i="21"/>
  <c r="K2190" i="21"/>
  <c r="J2190" i="21"/>
  <c r="K2191" i="21"/>
  <c r="J2191" i="21"/>
  <c r="I2191" i="21"/>
  <c r="L2191" i="21"/>
  <c r="H2192" i="21"/>
  <c r="M2191" i="21"/>
  <c r="Q2190" i="21"/>
  <c r="P2190" i="21"/>
  <c r="O2190" i="21"/>
  <c r="Q2191" i="21"/>
  <c r="P2191" i="21"/>
  <c r="O2191" i="21"/>
  <c r="H2193" i="21"/>
  <c r="M2192" i="21"/>
  <c r="K2192" i="21"/>
  <c r="J2192" i="21"/>
  <c r="L2192" i="21"/>
  <c r="I2192" i="21"/>
  <c r="J2193" i="21"/>
  <c r="L2193" i="21"/>
  <c r="H2194" i="21"/>
  <c r="M2193" i="21"/>
  <c r="I2193" i="21"/>
  <c r="K2193" i="21"/>
  <c r="Q2192" i="21"/>
  <c r="O2192" i="21"/>
  <c r="P2192" i="21"/>
  <c r="I2194" i="21"/>
  <c r="H2195" i="21"/>
  <c r="K2194" i="21"/>
  <c r="J2194" i="21"/>
  <c r="M2194" i="21"/>
  <c r="L2194" i="21"/>
  <c r="O2193" i="21"/>
  <c r="Q2193" i="21"/>
  <c r="P2193" i="21"/>
  <c r="P2194" i="21"/>
  <c r="O2194" i="21"/>
  <c r="Q2194" i="21"/>
  <c r="J2195" i="21"/>
  <c r="K2195" i="21"/>
  <c r="L2195" i="21"/>
  <c r="M2195" i="21"/>
  <c r="H2196" i="21"/>
  <c r="I2195" i="21"/>
  <c r="H2197" i="21"/>
  <c r="I2196" i="21"/>
  <c r="J2196" i="21"/>
  <c r="K2196" i="21"/>
  <c r="M2196" i="21"/>
  <c r="L2196" i="21"/>
  <c r="Q2195" i="21"/>
  <c r="O2195" i="21"/>
  <c r="P2195" i="21"/>
  <c r="H2198" i="21"/>
  <c r="I2197" i="21"/>
  <c r="L2197" i="21"/>
  <c r="M2197" i="21"/>
  <c r="J2197" i="21"/>
  <c r="K2197" i="21"/>
  <c r="Q2196" i="21"/>
  <c r="P2196" i="21"/>
  <c r="O2196" i="21"/>
  <c r="L2198" i="21"/>
  <c r="J2198" i="21"/>
  <c r="H2199" i="21"/>
  <c r="M2198" i="21"/>
  <c r="I2198" i="21"/>
  <c r="K2198" i="21"/>
  <c r="Q2197" i="21"/>
  <c r="P2197" i="21"/>
  <c r="O2197" i="21"/>
  <c r="K2199" i="21"/>
  <c r="I2199" i="21"/>
  <c r="J2199" i="21"/>
  <c r="H2200" i="21"/>
  <c r="L2199" i="21"/>
  <c r="M2199" i="21"/>
  <c r="Q2198" i="21"/>
  <c r="P2198" i="21"/>
  <c r="O2198" i="21"/>
  <c r="Q2199" i="21"/>
  <c r="P2199" i="21"/>
  <c r="O2199" i="21"/>
  <c r="K2200" i="21"/>
  <c r="H2201" i="21"/>
  <c r="J2200" i="21"/>
  <c r="I2200" i="21"/>
  <c r="M2200" i="21"/>
  <c r="L2200" i="21"/>
  <c r="I2201" i="21"/>
  <c r="J2201" i="21"/>
  <c r="K2201" i="21"/>
  <c r="L2201" i="21"/>
  <c r="M2201" i="21"/>
  <c r="H2202" i="21"/>
  <c r="O2200" i="21"/>
  <c r="P2200" i="21"/>
  <c r="Q2200" i="21"/>
  <c r="O2201" i="21"/>
  <c r="Q2201" i="21"/>
  <c r="P2201" i="21"/>
  <c r="K2202" i="21"/>
  <c r="J2202" i="21"/>
  <c r="L2202" i="21"/>
  <c r="I2202" i="21"/>
  <c r="H2203" i="21"/>
  <c r="M2202" i="21"/>
  <c r="O2202" i="21"/>
  <c r="P2202" i="21"/>
  <c r="Q2202" i="21"/>
  <c r="J2203" i="21"/>
  <c r="M2203" i="21"/>
  <c r="K2203" i="21"/>
  <c r="I2203" i="21"/>
  <c r="L2203" i="21"/>
  <c r="H2204" i="21"/>
  <c r="P2203" i="21"/>
  <c r="O2203" i="21"/>
  <c r="Q2203" i="21"/>
  <c r="L2204" i="21"/>
  <c r="K2204" i="21"/>
  <c r="J2204" i="21"/>
  <c r="I2204" i="21"/>
  <c r="H2205" i="21"/>
  <c r="M2204" i="21"/>
  <c r="O2204" i="21"/>
  <c r="Q2204" i="21"/>
  <c r="P2204" i="21"/>
  <c r="H2206" i="21"/>
  <c r="J2205" i="21"/>
  <c r="L2205" i="21"/>
  <c r="M2205" i="21"/>
  <c r="I2205" i="21"/>
  <c r="K2205" i="21"/>
  <c r="K2206" i="21"/>
  <c r="I2206" i="21"/>
  <c r="L2206" i="21"/>
  <c r="M2206" i="21"/>
  <c r="H2207" i="21"/>
  <c r="J2206" i="21"/>
  <c r="Q2205" i="21"/>
  <c r="P2205" i="21"/>
  <c r="O2205" i="21"/>
  <c r="O2206" i="21"/>
  <c r="P2206" i="21"/>
  <c r="Q2206" i="21"/>
  <c r="K2207" i="21"/>
  <c r="I2207" i="21"/>
  <c r="J2207" i="21"/>
  <c r="L2207" i="21"/>
  <c r="M2207" i="21"/>
  <c r="H2208" i="21"/>
  <c r="O2207" i="21"/>
  <c r="Q2207" i="21"/>
  <c r="P2207" i="21"/>
  <c r="I2208" i="21"/>
  <c r="L2208" i="21"/>
  <c r="K2208" i="21"/>
  <c r="M2208" i="21"/>
  <c r="J2208" i="21"/>
  <c r="H2209" i="21"/>
  <c r="P2208" i="21"/>
  <c r="O2208" i="21"/>
  <c r="Q2208" i="21"/>
  <c r="I2209" i="21"/>
  <c r="L2209" i="21"/>
  <c r="H2210" i="21"/>
  <c r="J2209" i="21"/>
  <c r="M2209" i="21"/>
  <c r="K2209" i="21"/>
  <c r="O2209" i="21"/>
  <c r="P2209" i="21"/>
  <c r="Q2209" i="21"/>
  <c r="J2210" i="21"/>
  <c r="H2211" i="21"/>
  <c r="I2210" i="21"/>
  <c r="M2210" i="21"/>
  <c r="K2210" i="21"/>
  <c r="L2210" i="21"/>
  <c r="I2211" i="21"/>
  <c r="M2211" i="21"/>
  <c r="J2211" i="21"/>
  <c r="K2211" i="21"/>
  <c r="L2211" i="21"/>
  <c r="H2212" i="21"/>
  <c r="P2210" i="21"/>
  <c r="Q2210" i="21"/>
  <c r="O2210" i="21"/>
  <c r="P2211" i="21"/>
  <c r="O2211" i="21"/>
  <c r="Q2211" i="21"/>
  <c r="K2212" i="21"/>
  <c r="I2212" i="21"/>
  <c r="M2212" i="21"/>
  <c r="H2213" i="21"/>
  <c r="L2212" i="21"/>
  <c r="J2212" i="21"/>
  <c r="Q2212" i="21"/>
  <c r="P2212" i="21"/>
  <c r="O2212" i="21"/>
  <c r="M2213" i="21"/>
  <c r="J2213" i="21"/>
  <c r="L2213" i="21"/>
  <c r="K2213" i="21"/>
  <c r="I2213" i="21"/>
  <c r="H2214" i="21"/>
  <c r="O2213" i="21"/>
  <c r="Q2213" i="21"/>
  <c r="P2213" i="21"/>
  <c r="I2214" i="21"/>
  <c r="M2214" i="21"/>
  <c r="K2214" i="21"/>
  <c r="H2215" i="21"/>
  <c r="J2214" i="21"/>
  <c r="L2214" i="21"/>
  <c r="O2214" i="21"/>
  <c r="P2214" i="21"/>
  <c r="Q2214" i="21"/>
  <c r="M2215" i="21"/>
  <c r="J2215" i="21"/>
  <c r="H2216" i="21"/>
  <c r="K2215" i="21"/>
  <c r="I2215" i="21"/>
  <c r="L2215" i="21"/>
  <c r="H2217" i="21"/>
  <c r="K2216" i="21"/>
  <c r="J2216" i="21"/>
  <c r="L2216" i="21"/>
  <c r="M2216" i="21"/>
  <c r="I2216" i="21"/>
  <c r="O2215" i="21"/>
  <c r="Q2215" i="21"/>
  <c r="P2215" i="21"/>
  <c r="J2217" i="21"/>
  <c r="L2217" i="21"/>
  <c r="H2218" i="21"/>
  <c r="I2217" i="21"/>
  <c r="M2217" i="21"/>
  <c r="K2217" i="21"/>
  <c r="Q2216" i="21"/>
  <c r="P2216" i="21"/>
  <c r="O2216" i="21"/>
  <c r="L2218" i="21"/>
  <c r="K2218" i="21"/>
  <c r="J2218" i="21"/>
  <c r="H2219" i="21"/>
  <c r="M2218" i="21"/>
  <c r="I2218" i="21"/>
  <c r="O2217" i="21"/>
  <c r="Q2217" i="21"/>
  <c r="P2217" i="21"/>
  <c r="H2220" i="21"/>
  <c r="I2219" i="21"/>
  <c r="M2219" i="21"/>
  <c r="J2219" i="21"/>
  <c r="L2219" i="21"/>
  <c r="K2219" i="21"/>
  <c r="O2218" i="21"/>
  <c r="Q2218" i="21"/>
  <c r="P2218" i="21"/>
  <c r="M2220" i="21"/>
  <c r="K2220" i="21"/>
  <c r="L2220" i="21"/>
  <c r="H2221" i="21"/>
  <c r="J2220" i="21"/>
  <c r="I2220" i="21"/>
  <c r="O2219" i="21"/>
  <c r="Q2219" i="21"/>
  <c r="P2219" i="21"/>
  <c r="K2221" i="21"/>
  <c r="L2221" i="21"/>
  <c r="H2222" i="21"/>
  <c r="I2221" i="21"/>
  <c r="J2221" i="21"/>
  <c r="M2221" i="21"/>
  <c r="O2220" i="21"/>
  <c r="Q2220" i="21"/>
  <c r="P2220" i="21"/>
  <c r="K2222" i="21"/>
  <c r="J2222" i="21"/>
  <c r="I2222" i="21"/>
  <c r="H2223" i="21"/>
  <c r="M2222" i="21"/>
  <c r="L2222" i="21"/>
  <c r="Q2221" i="21"/>
  <c r="O2221" i="21"/>
  <c r="P2221" i="21"/>
  <c r="P2222" i="21"/>
  <c r="Q2222" i="21"/>
  <c r="O2222" i="21"/>
  <c r="H2224" i="21"/>
  <c r="K2223" i="21"/>
  <c r="J2223" i="21"/>
  <c r="I2223" i="21"/>
  <c r="L2223" i="21"/>
  <c r="M2223" i="21"/>
  <c r="H2225" i="21"/>
  <c r="I2224" i="21"/>
  <c r="L2224" i="21"/>
  <c r="K2224" i="21"/>
  <c r="J2224" i="21"/>
  <c r="M2224" i="21"/>
  <c r="O2223" i="21"/>
  <c r="Q2223" i="21"/>
  <c r="P2223" i="21"/>
  <c r="K2225" i="21"/>
  <c r="M2225" i="21"/>
  <c r="L2225" i="21"/>
  <c r="J2225" i="21"/>
  <c r="H2226" i="21"/>
  <c r="I2225" i="21"/>
  <c r="O2224" i="21"/>
  <c r="Q2224" i="21"/>
  <c r="P2224" i="21"/>
  <c r="J2226" i="21"/>
  <c r="I2226" i="21"/>
  <c r="K2226" i="21"/>
  <c r="H2227" i="21"/>
  <c r="L2226" i="21"/>
  <c r="M2226" i="21"/>
  <c r="Q2225" i="21"/>
  <c r="O2225" i="21"/>
  <c r="P2225" i="21"/>
  <c r="P2226" i="21"/>
  <c r="Q2226" i="21"/>
  <c r="O2226" i="21"/>
  <c r="L2227" i="21"/>
  <c r="J2227" i="21"/>
  <c r="I2227" i="21"/>
  <c r="H2228" i="21"/>
  <c r="K2227" i="21"/>
  <c r="M2227" i="21"/>
  <c r="Q2227" i="21"/>
  <c r="O2227" i="21"/>
  <c r="P2227" i="21"/>
  <c r="I2228" i="21"/>
  <c r="M2228" i="21"/>
  <c r="L2228" i="21"/>
  <c r="H2229" i="21"/>
  <c r="J2228" i="21"/>
  <c r="K2228" i="21"/>
  <c r="Q2228" i="21"/>
  <c r="P2228" i="21"/>
  <c r="O2228" i="21"/>
  <c r="J2229" i="21"/>
  <c r="M2229" i="21"/>
  <c r="I2229" i="21"/>
  <c r="K2229" i="21"/>
  <c r="H2230" i="21"/>
  <c r="L2229" i="21"/>
  <c r="O2229" i="21"/>
  <c r="P2229" i="21"/>
  <c r="Q2229" i="21"/>
  <c r="K2230" i="21"/>
  <c r="I2230" i="21"/>
  <c r="J2230" i="21"/>
  <c r="L2230" i="21"/>
  <c r="H2231" i="21"/>
  <c r="M2230" i="21"/>
  <c r="Q2230" i="21"/>
  <c r="P2230" i="21"/>
  <c r="O2230" i="21"/>
  <c r="K2231" i="21"/>
  <c r="H2232" i="21"/>
  <c r="M2231" i="21"/>
  <c r="L2231" i="21"/>
  <c r="I2231" i="21"/>
  <c r="J2231" i="21"/>
  <c r="I2232" i="21"/>
  <c r="H2233" i="21"/>
  <c r="J2232" i="21"/>
  <c r="K2232" i="21"/>
  <c r="L2232" i="21"/>
  <c r="M2232" i="21"/>
  <c r="P2231" i="21"/>
  <c r="O2231" i="21"/>
  <c r="Q2231" i="21"/>
  <c r="Q2232" i="21"/>
  <c r="O2232" i="21"/>
  <c r="P2232" i="21"/>
  <c r="K2233" i="21"/>
  <c r="M2233" i="21"/>
  <c r="H2234" i="21"/>
  <c r="J2233" i="21"/>
  <c r="I2233" i="21"/>
  <c r="L2233" i="21"/>
  <c r="K2234" i="21"/>
  <c r="J2234" i="21"/>
  <c r="M2234" i="21"/>
  <c r="L2234" i="21"/>
  <c r="I2234" i="21"/>
  <c r="H2235" i="21"/>
  <c r="P2233" i="21"/>
  <c r="Q2233" i="21"/>
  <c r="O2233" i="21"/>
  <c r="O2234" i="21"/>
  <c r="P2234" i="21"/>
  <c r="Q2234" i="21"/>
  <c r="M2235" i="21"/>
  <c r="J2235" i="21"/>
  <c r="H2236" i="21"/>
  <c r="L2235" i="21"/>
  <c r="K2235" i="21"/>
  <c r="I2235" i="21"/>
  <c r="I2236" i="21"/>
  <c r="J2236" i="21"/>
  <c r="K2236" i="21"/>
  <c r="L2236" i="21"/>
  <c r="H2237" i="21"/>
  <c r="M2236" i="21"/>
  <c r="O2235" i="21"/>
  <c r="P2235" i="21"/>
  <c r="Q2235" i="21"/>
  <c r="P2236" i="21"/>
  <c r="O2236" i="21"/>
  <c r="Q2236" i="21"/>
  <c r="H2238" i="21"/>
  <c r="J2237" i="21"/>
  <c r="I2237" i="21"/>
  <c r="L2237" i="21"/>
  <c r="M2237" i="21"/>
  <c r="K2237" i="21"/>
  <c r="L2238" i="21"/>
  <c r="K2238" i="21"/>
  <c r="J2238" i="21"/>
  <c r="M2238" i="21"/>
  <c r="H2239" i="21"/>
  <c r="I2238" i="21"/>
  <c r="P2237" i="21"/>
  <c r="O2237" i="21"/>
  <c r="Q2237" i="21"/>
  <c r="K2239" i="21"/>
  <c r="M2239" i="21"/>
  <c r="J2239" i="21"/>
  <c r="H2240" i="21"/>
  <c r="I2239" i="21"/>
  <c r="L2239" i="21"/>
  <c r="P2238" i="21"/>
  <c r="Q2238" i="21"/>
  <c r="O2238" i="21"/>
  <c r="J2240" i="21"/>
  <c r="I2240" i="21"/>
  <c r="K2240" i="21"/>
  <c r="L2240" i="21"/>
  <c r="M2240" i="21"/>
  <c r="H2241" i="21"/>
  <c r="P2239" i="21"/>
  <c r="Q2239" i="21"/>
  <c r="O2239" i="21"/>
  <c r="O2240" i="21"/>
  <c r="Q2240" i="21"/>
  <c r="P2240" i="21"/>
  <c r="I2241" i="21"/>
  <c r="K2241" i="21"/>
  <c r="H2242" i="21"/>
  <c r="M2241" i="21"/>
  <c r="J2241" i="21"/>
  <c r="L2241" i="21"/>
  <c r="O2241" i="21"/>
  <c r="Q2241" i="21"/>
  <c r="P2241" i="21"/>
  <c r="J2242" i="21"/>
  <c r="I2242" i="21"/>
  <c r="H2243" i="21"/>
  <c r="M2242" i="21"/>
  <c r="K2242" i="21"/>
  <c r="L2242" i="21"/>
  <c r="Q2242" i="21"/>
  <c r="O2242" i="21"/>
  <c r="P2242" i="21"/>
  <c r="K2243" i="21"/>
  <c r="H2244" i="21"/>
  <c r="M2243" i="21"/>
  <c r="I2243" i="21"/>
  <c r="L2243" i="21"/>
  <c r="J2243" i="21"/>
  <c r="J2244" i="21"/>
  <c r="K2244" i="21"/>
  <c r="L2244" i="21"/>
  <c r="M2244" i="21"/>
  <c r="H2245" i="21"/>
  <c r="I2244" i="21"/>
  <c r="Q2243" i="21"/>
  <c r="O2243" i="21"/>
  <c r="P2243" i="21"/>
  <c r="I2245" i="21"/>
  <c r="M2245" i="21"/>
  <c r="K2245" i="21"/>
  <c r="L2245" i="21"/>
  <c r="J2245" i="21"/>
  <c r="H2246" i="21"/>
  <c r="P2244" i="21"/>
  <c r="O2244" i="21"/>
  <c r="Q2244" i="21"/>
  <c r="P2245" i="21"/>
  <c r="Q2245" i="21"/>
  <c r="O2245" i="21"/>
  <c r="M2246" i="21"/>
  <c r="I2246" i="21"/>
  <c r="J2246" i="21"/>
  <c r="K2246" i="21"/>
  <c r="H2247" i="21"/>
  <c r="L2246" i="21"/>
  <c r="O2246" i="21"/>
  <c r="P2246" i="21"/>
  <c r="Q2246" i="21"/>
  <c r="K2247" i="21"/>
  <c r="H2248" i="21"/>
  <c r="I2247" i="21"/>
  <c r="J2247" i="21"/>
  <c r="M2247" i="21"/>
  <c r="L2247" i="21"/>
  <c r="M2248" i="21"/>
  <c r="J2248" i="21"/>
  <c r="H2249" i="21"/>
  <c r="K2248" i="21"/>
  <c r="L2248" i="21"/>
  <c r="I2248" i="21"/>
  <c r="O2247" i="21"/>
  <c r="P2247" i="21"/>
  <c r="Q2247" i="21"/>
  <c r="M2249" i="21"/>
  <c r="H2250" i="21"/>
  <c r="J2249" i="21"/>
  <c r="K2249" i="21"/>
  <c r="L2249" i="21"/>
  <c r="I2249" i="21"/>
  <c r="P2248" i="21"/>
  <c r="Q2248" i="21"/>
  <c r="O2248" i="21"/>
  <c r="I2250" i="21"/>
  <c r="L2250" i="21"/>
  <c r="H2251" i="21"/>
  <c r="K2250" i="21"/>
  <c r="M2250" i="21"/>
  <c r="J2250" i="21"/>
  <c r="O2249" i="21"/>
  <c r="P2249" i="21"/>
  <c r="Q2249" i="21"/>
  <c r="O2250" i="21"/>
  <c r="Q2250" i="21"/>
  <c r="P2250" i="21"/>
  <c r="M2251" i="21"/>
  <c r="I2251" i="21"/>
  <c r="H2252" i="21"/>
  <c r="L2251" i="21"/>
  <c r="J2251" i="21"/>
  <c r="K2251" i="21"/>
  <c r="O2251" i="21"/>
  <c r="Q2251" i="21"/>
  <c r="P2251" i="21"/>
  <c r="J2252" i="21"/>
  <c r="M2252" i="21"/>
  <c r="L2252" i="21"/>
  <c r="I2252" i="21"/>
  <c r="K2252" i="21"/>
  <c r="H2253" i="21"/>
  <c r="O2252" i="21"/>
  <c r="P2252" i="21"/>
  <c r="Q2252" i="21"/>
  <c r="H2254" i="21"/>
  <c r="K2253" i="21"/>
  <c r="J2253" i="21"/>
  <c r="M2253" i="21"/>
  <c r="I2253" i="21"/>
  <c r="L2253" i="21"/>
  <c r="K2254" i="21"/>
  <c r="L2254" i="21"/>
  <c r="I2254" i="21"/>
  <c r="H2255" i="21"/>
  <c r="J2254" i="21"/>
  <c r="M2254" i="21"/>
  <c r="O2253" i="21"/>
  <c r="Q2253" i="21"/>
  <c r="P2253" i="21"/>
  <c r="Q2254" i="21"/>
  <c r="P2254" i="21"/>
  <c r="O2254" i="21"/>
  <c r="M2255" i="21"/>
  <c r="H2256" i="21"/>
  <c r="L2255" i="21"/>
  <c r="I2255" i="21"/>
  <c r="J2255" i="21"/>
  <c r="K2255" i="21"/>
  <c r="K2256" i="21"/>
  <c r="M2256" i="21"/>
  <c r="J2256" i="21"/>
  <c r="H2257" i="21"/>
  <c r="I2256" i="21"/>
  <c r="L2256" i="21"/>
  <c r="O2255" i="21"/>
  <c r="P2255" i="21"/>
  <c r="Q2255" i="21"/>
  <c r="L2257" i="21"/>
  <c r="K2257" i="21"/>
  <c r="J2257" i="21"/>
  <c r="I2257" i="21"/>
  <c r="H2258" i="21"/>
  <c r="M2257" i="21"/>
  <c r="P2256" i="21"/>
  <c r="Q2256" i="21"/>
  <c r="O2256" i="21"/>
  <c r="Q2257" i="21"/>
  <c r="P2257" i="21"/>
  <c r="O2257" i="21"/>
  <c r="J2258" i="21"/>
  <c r="H2259" i="21"/>
  <c r="L2258" i="21"/>
  <c r="K2258" i="21"/>
  <c r="I2258" i="21"/>
  <c r="M2258" i="21"/>
  <c r="K2259" i="21"/>
  <c r="I2259" i="21"/>
  <c r="M2259" i="21"/>
  <c r="H2260" i="21"/>
  <c r="J2259" i="21"/>
  <c r="L2259" i="21"/>
  <c r="Q2258" i="21"/>
  <c r="P2258" i="21"/>
  <c r="O2258" i="21"/>
  <c r="Q2259" i="21"/>
  <c r="P2259" i="21"/>
  <c r="O2259" i="21"/>
  <c r="I2260" i="21"/>
  <c r="M2260" i="21"/>
  <c r="K2260" i="21"/>
  <c r="J2260" i="21"/>
  <c r="L2260" i="21"/>
  <c r="H2261" i="21"/>
  <c r="Q2260" i="21"/>
  <c r="P2260" i="21"/>
  <c r="O2260" i="21"/>
  <c r="J2261" i="21"/>
  <c r="K2261" i="21"/>
  <c r="H2262" i="21"/>
  <c r="I2261" i="21"/>
  <c r="M2261" i="21"/>
  <c r="L2261" i="21"/>
  <c r="H2263" i="21"/>
  <c r="L2262" i="21"/>
  <c r="I2262" i="21"/>
  <c r="M2262" i="21"/>
  <c r="J2262" i="21"/>
  <c r="K2262" i="21"/>
  <c r="O2261" i="21"/>
  <c r="Q2261" i="21"/>
  <c r="P2261" i="21"/>
  <c r="H2264" i="21"/>
  <c r="K2263" i="21"/>
  <c r="J2263" i="21"/>
  <c r="M2263" i="21"/>
  <c r="L2263" i="21"/>
  <c r="I2263" i="21"/>
  <c r="O2262" i="21"/>
  <c r="Q2262" i="21"/>
  <c r="P2262" i="21"/>
  <c r="L2264" i="21"/>
  <c r="H2265" i="21"/>
  <c r="J2264" i="21"/>
  <c r="K2264" i="21"/>
  <c r="M2264" i="21"/>
  <c r="I2264" i="21"/>
  <c r="Q2263" i="21"/>
  <c r="P2263" i="21"/>
  <c r="O2263" i="21"/>
  <c r="M2265" i="21"/>
  <c r="K2265" i="21"/>
  <c r="I2265" i="21"/>
  <c r="L2265" i="21"/>
  <c r="H2266" i="21"/>
  <c r="J2265" i="21"/>
  <c r="Q2264" i="21"/>
  <c r="P2264" i="21"/>
  <c r="O2264" i="21"/>
  <c r="Q2265" i="21"/>
  <c r="O2265" i="21"/>
  <c r="P2265" i="21"/>
  <c r="M2266" i="21"/>
  <c r="I2266" i="21"/>
  <c r="L2266" i="21"/>
  <c r="J2266" i="21"/>
  <c r="H2267" i="21"/>
  <c r="K2266" i="21"/>
  <c r="O2266" i="21"/>
  <c r="Q2266" i="21"/>
  <c r="P2266" i="21"/>
  <c r="J2267" i="21"/>
  <c r="M2267" i="21"/>
  <c r="K2267" i="21"/>
  <c r="H2268" i="21"/>
  <c r="L2267" i="21"/>
  <c r="I2267" i="21"/>
  <c r="I2268" i="21"/>
  <c r="M2268" i="21"/>
  <c r="K2268" i="21"/>
  <c r="J2268" i="21"/>
  <c r="H2269" i="21"/>
  <c r="L2268" i="21"/>
  <c r="O2267" i="21"/>
  <c r="Q2267" i="21"/>
  <c r="P2267" i="21"/>
  <c r="Q2268" i="21"/>
  <c r="P2268" i="21"/>
  <c r="O2268" i="21"/>
  <c r="H2270" i="21"/>
  <c r="J2269" i="21"/>
  <c r="K2269" i="21"/>
  <c r="L2269" i="21"/>
  <c r="M2269" i="21"/>
  <c r="I2269" i="21"/>
  <c r="I2270" i="21"/>
  <c r="L2270" i="21"/>
  <c r="K2270" i="21"/>
  <c r="J2270" i="21"/>
  <c r="M2270" i="21"/>
  <c r="H2271" i="21"/>
  <c r="P2269" i="21"/>
  <c r="O2269" i="21"/>
  <c r="Q2269" i="21"/>
  <c r="O2270" i="21"/>
  <c r="P2270" i="21"/>
  <c r="Q2270" i="21"/>
  <c r="H2272" i="21"/>
  <c r="I2271" i="21"/>
  <c r="J2271" i="21"/>
  <c r="M2271" i="21"/>
  <c r="L2271" i="21"/>
  <c r="K2271" i="21"/>
  <c r="L2272" i="21"/>
  <c r="J2272" i="21"/>
  <c r="I2272" i="21"/>
  <c r="K2272" i="21"/>
  <c r="M2272" i="21"/>
  <c r="H2273" i="21"/>
  <c r="Q2271" i="21"/>
  <c r="O2271" i="21"/>
  <c r="P2271" i="21"/>
  <c r="O2272" i="21"/>
  <c r="P2272" i="21"/>
  <c r="Q2272" i="21"/>
  <c r="I2273" i="21"/>
  <c r="M2273" i="21"/>
  <c r="J2273" i="21"/>
  <c r="H2274" i="21"/>
  <c r="K2273" i="21"/>
  <c r="L2273" i="21"/>
  <c r="O2273" i="21"/>
  <c r="P2273" i="21"/>
  <c r="Q2273" i="21"/>
  <c r="K2274" i="21"/>
  <c r="I2274" i="21"/>
  <c r="H2275" i="21"/>
  <c r="M2274" i="21"/>
  <c r="J2274" i="21"/>
  <c r="L2274" i="21"/>
  <c r="P2274" i="21"/>
  <c r="Q2274" i="21"/>
  <c r="O2274" i="21"/>
  <c r="M2275" i="21"/>
  <c r="I2275" i="21"/>
  <c r="J2275" i="21"/>
  <c r="L2275" i="21"/>
  <c r="K2275" i="21"/>
  <c r="H2276" i="21"/>
  <c r="O2275" i="21"/>
  <c r="P2275" i="21"/>
  <c r="Q2275" i="21"/>
  <c r="L2276" i="21"/>
  <c r="H2277" i="21"/>
  <c r="K2276" i="21"/>
  <c r="M2276" i="21"/>
  <c r="I2276" i="21"/>
  <c r="J2276" i="21"/>
  <c r="K2277" i="21"/>
  <c r="M2277" i="21"/>
  <c r="H2278" i="21"/>
  <c r="J2277" i="21"/>
  <c r="L2277" i="21"/>
  <c r="I2277" i="21"/>
  <c r="Q2276" i="21"/>
  <c r="O2276" i="21"/>
  <c r="P2276" i="21"/>
  <c r="M2278" i="21"/>
  <c r="J2278" i="21"/>
  <c r="K2278" i="21"/>
  <c r="I2278" i="21"/>
  <c r="L2278" i="21"/>
  <c r="H2279" i="21"/>
  <c r="Q2277" i="21"/>
  <c r="P2277" i="21"/>
  <c r="O2277" i="21"/>
  <c r="O2278" i="21"/>
  <c r="P2278" i="21"/>
  <c r="Q2278" i="21"/>
  <c r="J2279" i="21"/>
  <c r="H2280" i="21"/>
  <c r="K2279" i="21"/>
  <c r="L2279" i="21"/>
  <c r="I2279" i="21"/>
  <c r="M2279" i="21"/>
  <c r="L2280" i="21"/>
  <c r="H2281" i="21"/>
  <c r="K2280" i="21"/>
  <c r="M2280" i="21"/>
  <c r="J2280" i="21"/>
  <c r="I2280" i="21"/>
  <c r="O2279" i="21"/>
  <c r="Q2279" i="21"/>
  <c r="P2279" i="21"/>
  <c r="M2281" i="21"/>
  <c r="H2282" i="21"/>
  <c r="J2281" i="21"/>
  <c r="L2281" i="21"/>
  <c r="I2281" i="21"/>
  <c r="K2281" i="21"/>
  <c r="Q2280" i="21"/>
  <c r="O2280" i="21"/>
  <c r="P2280" i="21"/>
  <c r="H2283" i="21"/>
  <c r="I2282" i="21"/>
  <c r="J2282" i="21"/>
  <c r="K2282" i="21"/>
  <c r="M2282" i="21"/>
  <c r="L2282" i="21"/>
  <c r="O2281" i="21"/>
  <c r="Q2281" i="21"/>
  <c r="P2281" i="21"/>
  <c r="I2283" i="21"/>
  <c r="K2283" i="21"/>
  <c r="H2284" i="21"/>
  <c r="J2283" i="21"/>
  <c r="M2283" i="21"/>
  <c r="L2283" i="21"/>
  <c r="P2282" i="21"/>
  <c r="O2282" i="21"/>
  <c r="Q2282" i="21"/>
  <c r="O2283" i="21"/>
  <c r="P2283" i="21"/>
  <c r="Q2283" i="21"/>
  <c r="M2284" i="21"/>
  <c r="H2285" i="21"/>
  <c r="L2284" i="21"/>
  <c r="J2284" i="21"/>
  <c r="K2284" i="21"/>
  <c r="I2284" i="21"/>
  <c r="K2285" i="21"/>
  <c r="J2285" i="21"/>
  <c r="I2285" i="21"/>
  <c r="M2285" i="21"/>
  <c r="L2285" i="21"/>
  <c r="H2286" i="21"/>
  <c r="P2284" i="21"/>
  <c r="O2284" i="21"/>
  <c r="Q2284" i="21"/>
  <c r="Q2285" i="21"/>
  <c r="O2285" i="21"/>
  <c r="P2285" i="21"/>
  <c r="J2286" i="21"/>
  <c r="L2286" i="21"/>
  <c r="K2286" i="21"/>
  <c r="M2286" i="21"/>
  <c r="H2287" i="21"/>
  <c r="I2286" i="21"/>
  <c r="K2287" i="21"/>
  <c r="I2287" i="21"/>
  <c r="H2288" i="21"/>
  <c r="M2287" i="21"/>
  <c r="L2287" i="21"/>
  <c r="J2287" i="21"/>
  <c r="O2286" i="21"/>
  <c r="P2286" i="21"/>
  <c r="Q2286" i="21"/>
  <c r="P2287" i="21"/>
  <c r="Q2287" i="21"/>
  <c r="O2287" i="21"/>
  <c r="M2288" i="21"/>
  <c r="L2288" i="21"/>
  <c r="I2288" i="21"/>
  <c r="H2289" i="21"/>
  <c r="K2288" i="21"/>
  <c r="J2288" i="21"/>
  <c r="P2288" i="21"/>
  <c r="O2288" i="21"/>
  <c r="Q2288" i="21"/>
  <c r="L2289" i="21"/>
  <c r="J2289" i="21"/>
  <c r="I2289" i="21"/>
  <c r="M2289" i="21"/>
  <c r="H2290" i="21"/>
  <c r="K2289" i="21"/>
  <c r="Q2289" i="21"/>
  <c r="O2289" i="21"/>
  <c r="P2289" i="21"/>
  <c r="K2290" i="21"/>
  <c r="H2291" i="21"/>
  <c r="I2290" i="21"/>
  <c r="J2290" i="21"/>
  <c r="L2290" i="21"/>
  <c r="M2290" i="21"/>
  <c r="M2291" i="21"/>
  <c r="J2291" i="21"/>
  <c r="K2291" i="21"/>
  <c r="L2291" i="21"/>
  <c r="I2291" i="21"/>
  <c r="H2292" i="21"/>
  <c r="P2290" i="21"/>
  <c r="O2290" i="21"/>
  <c r="Q2290" i="21"/>
  <c r="Q2291" i="21"/>
  <c r="O2291" i="21"/>
  <c r="P2291" i="21"/>
  <c r="I2292" i="21"/>
  <c r="J2292" i="21"/>
  <c r="K2292" i="21"/>
  <c r="M2292" i="21"/>
  <c r="H2293" i="21"/>
  <c r="L2292" i="21"/>
  <c r="Q2292" i="21"/>
  <c r="O2292" i="21"/>
  <c r="P2292" i="21"/>
  <c r="L2293" i="21"/>
  <c r="J2293" i="21"/>
  <c r="H2294" i="21"/>
  <c r="M2293" i="21"/>
  <c r="K2293" i="21"/>
  <c r="I2293" i="21"/>
  <c r="J2294" i="21"/>
  <c r="K2294" i="21"/>
  <c r="I2294" i="21"/>
  <c r="H2295" i="21"/>
  <c r="M2294" i="21"/>
  <c r="L2294" i="21"/>
  <c r="P2293" i="21"/>
  <c r="O2293" i="21"/>
  <c r="Q2293" i="21"/>
  <c r="O2294" i="21"/>
  <c r="P2294" i="21"/>
  <c r="Q2294" i="21"/>
  <c r="H2296" i="21"/>
  <c r="K2295" i="21"/>
  <c r="M2295" i="21"/>
  <c r="J2295" i="21"/>
  <c r="I2295" i="21"/>
  <c r="L2295" i="21"/>
  <c r="J2296" i="21"/>
  <c r="I2296" i="21"/>
  <c r="M2296" i="21"/>
  <c r="H2297" i="21"/>
  <c r="L2296" i="21"/>
  <c r="K2296" i="21"/>
  <c r="O2295" i="21"/>
  <c r="Q2295" i="21"/>
  <c r="P2295" i="21"/>
  <c r="P2296" i="21"/>
  <c r="O2296" i="21"/>
  <c r="Q2296" i="21"/>
  <c r="J2297" i="21"/>
  <c r="M2297" i="21"/>
  <c r="L2297" i="21"/>
  <c r="K2297" i="21"/>
  <c r="I2297" i="21"/>
  <c r="H2298" i="21"/>
  <c r="O2297" i="21"/>
  <c r="P2297" i="21"/>
  <c r="Q2297" i="21"/>
  <c r="L2298" i="21"/>
  <c r="M2298" i="21"/>
  <c r="H2299" i="21"/>
  <c r="I2298" i="21"/>
  <c r="K2298" i="21"/>
  <c r="J2298" i="21"/>
  <c r="K2299" i="21"/>
  <c r="H2300" i="21"/>
  <c r="L2299" i="21"/>
  <c r="M2299" i="21"/>
  <c r="J2299" i="21"/>
  <c r="I2299" i="21"/>
  <c r="P2298" i="21"/>
  <c r="O2298" i="21"/>
  <c r="Q2298" i="21"/>
  <c r="K2300" i="21"/>
  <c r="I2300" i="21"/>
  <c r="J2300" i="21"/>
  <c r="L2300" i="21"/>
  <c r="H2301" i="21"/>
  <c r="M2300" i="21"/>
  <c r="Q2299" i="21"/>
  <c r="O2299" i="21"/>
  <c r="P2299" i="21"/>
  <c r="P2300" i="21"/>
  <c r="O2300" i="21"/>
  <c r="Q2300" i="21"/>
  <c r="H2302" i="21"/>
  <c r="J2301" i="21"/>
  <c r="M2301" i="21"/>
  <c r="I2301" i="21"/>
  <c r="L2301" i="21"/>
  <c r="K2301" i="21"/>
  <c r="L2302" i="21"/>
  <c r="J2302" i="21"/>
  <c r="K2302" i="21"/>
  <c r="M2302" i="21"/>
  <c r="I2302" i="21"/>
  <c r="H2303" i="21"/>
  <c r="Q2301" i="21"/>
  <c r="O2301" i="21"/>
  <c r="P2301" i="21"/>
  <c r="Q2302" i="21"/>
  <c r="P2302" i="21"/>
  <c r="O2302" i="21"/>
  <c r="M2303" i="21"/>
  <c r="H2304" i="21"/>
  <c r="K2303" i="21"/>
  <c r="J2303" i="21"/>
  <c r="L2303" i="21"/>
  <c r="I2303" i="21"/>
  <c r="K2304" i="21"/>
  <c r="I2304" i="21"/>
  <c r="J2304" i="21"/>
  <c r="L2304" i="21"/>
  <c r="H2305" i="21"/>
  <c r="M2304" i="21"/>
  <c r="Q2303" i="21"/>
  <c r="P2303" i="21"/>
  <c r="O2303" i="21"/>
  <c r="Q2304" i="21"/>
  <c r="O2304" i="21"/>
  <c r="P2304" i="21"/>
  <c r="H2306" i="21"/>
  <c r="I2305" i="21"/>
  <c r="L2305" i="21"/>
  <c r="K2305" i="21"/>
  <c r="M2305" i="21"/>
  <c r="J2305" i="21"/>
  <c r="J2306" i="21"/>
  <c r="M2306" i="21"/>
  <c r="K2306" i="21"/>
  <c r="L2306" i="21"/>
  <c r="I2306" i="21"/>
  <c r="H2307" i="21"/>
  <c r="O2305" i="21"/>
  <c r="P2305" i="21"/>
  <c r="Q2305" i="21"/>
  <c r="P2306" i="21"/>
  <c r="Q2306" i="21"/>
  <c r="O2306" i="21"/>
  <c r="I2307" i="21"/>
  <c r="J2307" i="21"/>
  <c r="K2307" i="21"/>
  <c r="H2308" i="21"/>
  <c r="L2307" i="21"/>
  <c r="M2307" i="21"/>
  <c r="O2307" i="21"/>
  <c r="P2307" i="21"/>
  <c r="Q2307" i="21"/>
  <c r="M2308" i="21"/>
  <c r="L2308" i="21"/>
  <c r="K2308" i="21"/>
  <c r="J2308" i="21"/>
  <c r="I2308" i="21"/>
  <c r="H2309" i="21"/>
  <c r="Q2308" i="21"/>
  <c r="P2308" i="21"/>
  <c r="O2308" i="21"/>
  <c r="I2309" i="21"/>
  <c r="J2309" i="21"/>
  <c r="H2310" i="21"/>
  <c r="M2309" i="21"/>
  <c r="K2309" i="21"/>
  <c r="L2309" i="21"/>
  <c r="P2309" i="21"/>
  <c r="Q2309" i="21"/>
  <c r="O2309" i="21"/>
  <c r="L2310" i="21"/>
  <c r="I2310" i="21"/>
  <c r="K2310" i="21"/>
  <c r="M2310" i="21"/>
  <c r="J2310" i="21"/>
  <c r="H2311" i="21"/>
  <c r="Q2310" i="21"/>
  <c r="P2310" i="21"/>
  <c r="O2310" i="21"/>
  <c r="I2311" i="21"/>
  <c r="M2311" i="21"/>
  <c r="K2311" i="21"/>
  <c r="J2311" i="21"/>
  <c r="L2311" i="21"/>
  <c r="H2312" i="21"/>
  <c r="O2311" i="21"/>
  <c r="Q2311" i="21"/>
  <c r="P2311" i="21"/>
  <c r="J2312" i="21"/>
  <c r="M2312" i="21"/>
  <c r="I2312" i="21"/>
  <c r="L2312" i="21"/>
  <c r="K2312" i="21"/>
  <c r="H2313" i="21"/>
  <c r="O2312" i="21"/>
  <c r="P2312" i="21"/>
  <c r="Q2312" i="21"/>
  <c r="H2314" i="21"/>
  <c r="M2313" i="21"/>
  <c r="K2313" i="21"/>
  <c r="L2313" i="21"/>
  <c r="J2313" i="21"/>
  <c r="I2313" i="21"/>
  <c r="J2314" i="21"/>
  <c r="L2314" i="21"/>
  <c r="I2314" i="21"/>
  <c r="M2314" i="21"/>
  <c r="K2314" i="21"/>
  <c r="H2315" i="21"/>
  <c r="O2313" i="21"/>
  <c r="P2313" i="21"/>
  <c r="Q2313" i="21"/>
  <c r="P2314" i="21"/>
  <c r="O2314" i="21"/>
  <c r="Q2314" i="21"/>
  <c r="H2316" i="21"/>
  <c r="M2315" i="21"/>
  <c r="I2315" i="21"/>
  <c r="K2315" i="21"/>
  <c r="J2315" i="21"/>
  <c r="L2315" i="21"/>
  <c r="M2316" i="21"/>
  <c r="L2316" i="21"/>
  <c r="J2316" i="21"/>
  <c r="H2317" i="21"/>
  <c r="I2316" i="21"/>
  <c r="K2316" i="21"/>
  <c r="O2315" i="21"/>
  <c r="Q2315" i="21"/>
  <c r="P2315" i="21"/>
  <c r="K2317" i="21"/>
  <c r="H2318" i="21"/>
  <c r="L2317" i="21"/>
  <c r="I2317" i="21"/>
  <c r="J2317" i="21"/>
  <c r="M2317" i="21"/>
  <c r="Q2316" i="21"/>
  <c r="P2316" i="21"/>
  <c r="O2316" i="21"/>
  <c r="I2318" i="21"/>
  <c r="K2318" i="21"/>
  <c r="L2318" i="21"/>
  <c r="J2318" i="21"/>
  <c r="M2318" i="21"/>
  <c r="H2319" i="21"/>
  <c r="O2317" i="21"/>
  <c r="Q2317" i="21"/>
  <c r="P2317" i="21"/>
  <c r="P2318" i="21"/>
  <c r="O2318" i="21"/>
  <c r="Q2318" i="21"/>
  <c r="L2319" i="21"/>
  <c r="I2319" i="21"/>
  <c r="H2320" i="21"/>
  <c r="K2319" i="21"/>
  <c r="J2319" i="21"/>
  <c r="M2319" i="21"/>
  <c r="Q2319" i="21"/>
  <c r="P2319" i="21"/>
  <c r="O2319" i="21"/>
  <c r="I2320" i="21"/>
  <c r="L2320" i="21"/>
  <c r="K2320" i="21"/>
  <c r="M2320" i="21"/>
  <c r="H2321" i="21"/>
  <c r="J2320" i="21"/>
  <c r="O2320" i="21"/>
  <c r="Q2320" i="21"/>
  <c r="P2320" i="21"/>
  <c r="I2321" i="21"/>
  <c r="J2321" i="21"/>
  <c r="M2321" i="21"/>
  <c r="K2321" i="21"/>
  <c r="L2321" i="21"/>
  <c r="H2322" i="21"/>
  <c r="P2321" i="21"/>
  <c r="O2321" i="21"/>
  <c r="Q2321" i="21"/>
  <c r="L2322" i="21"/>
  <c r="M2322" i="21"/>
  <c r="H2323" i="21"/>
  <c r="K2322" i="21"/>
  <c r="J2322" i="21"/>
  <c r="I2322" i="21"/>
  <c r="K2323" i="21"/>
  <c r="H2324" i="21"/>
  <c r="M2323" i="21"/>
  <c r="I2323" i="21"/>
  <c r="L2323" i="21"/>
  <c r="J2323" i="21"/>
  <c r="Q2322" i="21"/>
  <c r="P2322" i="21"/>
  <c r="O2322" i="21"/>
  <c r="L2324" i="21"/>
  <c r="M2324" i="21"/>
  <c r="J2324" i="21"/>
  <c r="I2324" i="21"/>
  <c r="K2324" i="21"/>
  <c r="H2325" i="21"/>
  <c r="P2323" i="21"/>
  <c r="O2323" i="21"/>
  <c r="Q2323" i="21"/>
  <c r="Q2324" i="21"/>
  <c r="P2324" i="21"/>
  <c r="O2324" i="21"/>
  <c r="K2325" i="21"/>
  <c r="I2325" i="21"/>
  <c r="H2326" i="21"/>
  <c r="J2325" i="21"/>
  <c r="L2325" i="21"/>
  <c r="M2325" i="21"/>
  <c r="P2325" i="21"/>
  <c r="O2325" i="21"/>
  <c r="Q2325" i="21"/>
  <c r="I2326" i="21"/>
  <c r="M2326" i="21"/>
  <c r="H2327" i="21"/>
  <c r="J2326" i="21"/>
  <c r="L2326" i="21"/>
  <c r="K2326" i="21"/>
  <c r="Q2326" i="21"/>
  <c r="P2326" i="21"/>
  <c r="O2326" i="21"/>
  <c r="J2327" i="21"/>
  <c r="M2327" i="21"/>
  <c r="H2328" i="21"/>
  <c r="L2327" i="21"/>
  <c r="I2327" i="21"/>
  <c r="K2327" i="21"/>
  <c r="K2328" i="21"/>
  <c r="I2328" i="21"/>
  <c r="J2328" i="21"/>
  <c r="L2328" i="21"/>
  <c r="H2329" i="21"/>
  <c r="M2328" i="21"/>
  <c r="P2327" i="21"/>
  <c r="Q2327" i="21"/>
  <c r="O2327" i="21"/>
  <c r="P2328" i="21"/>
  <c r="Q2328" i="21"/>
  <c r="O2328" i="21"/>
  <c r="J2329" i="21"/>
  <c r="I2329" i="21"/>
  <c r="L2329" i="21"/>
  <c r="K2329" i="21"/>
  <c r="H2330" i="21"/>
  <c r="M2329" i="21"/>
  <c r="P2329" i="21"/>
  <c r="O2329" i="21"/>
  <c r="Q2329" i="21"/>
  <c r="K2330" i="21"/>
  <c r="M2330" i="21"/>
  <c r="L2330" i="21"/>
  <c r="J2330" i="21"/>
  <c r="I2330" i="21"/>
  <c r="H2331" i="21"/>
  <c r="P2330" i="21"/>
  <c r="Q2330" i="21"/>
  <c r="O2330" i="21"/>
  <c r="I2331" i="21"/>
  <c r="L2331" i="21"/>
  <c r="K2331" i="21"/>
  <c r="J2331" i="21"/>
  <c r="H2332" i="21"/>
  <c r="M2331" i="21"/>
  <c r="P2331" i="21"/>
  <c r="Q2331" i="21"/>
  <c r="O2331" i="21"/>
  <c r="K2332" i="21"/>
  <c r="L2332" i="21"/>
  <c r="J2332" i="21"/>
  <c r="M2332" i="21"/>
  <c r="H2333" i="21"/>
  <c r="I2332" i="21"/>
  <c r="L2333" i="21"/>
  <c r="M2333" i="21"/>
  <c r="J2333" i="21"/>
  <c r="K2333" i="21"/>
  <c r="I2333" i="21"/>
  <c r="H2334" i="21"/>
  <c r="P2332" i="21"/>
  <c r="O2332" i="21"/>
  <c r="Q2332" i="21"/>
  <c r="Q2333" i="21"/>
  <c r="P2333" i="21"/>
  <c r="O2333" i="21"/>
  <c r="J2334" i="21"/>
  <c r="M2334" i="21"/>
  <c r="H2335" i="21"/>
  <c r="L2334" i="21"/>
  <c r="I2334" i="21"/>
  <c r="K2334" i="21"/>
  <c r="J2335" i="21"/>
  <c r="M2335" i="21"/>
  <c r="L2335" i="21"/>
  <c r="H2336" i="21"/>
  <c r="I2335" i="21"/>
  <c r="K2335" i="21"/>
  <c r="O2334" i="21"/>
  <c r="Q2334" i="21"/>
  <c r="P2334" i="21"/>
  <c r="L2336" i="21"/>
  <c r="K2336" i="21"/>
  <c r="I2336" i="21"/>
  <c r="H2337" i="21"/>
  <c r="M2336" i="21"/>
  <c r="J2336" i="21"/>
  <c r="O2335" i="21"/>
  <c r="Q2335" i="21"/>
  <c r="P2335" i="21"/>
  <c r="P2336" i="21"/>
  <c r="O2336" i="21"/>
  <c r="Q2336" i="21"/>
  <c r="H2338" i="21"/>
  <c r="J2337" i="21"/>
  <c r="K2337" i="21"/>
  <c r="I2337" i="21"/>
  <c r="M2337" i="21"/>
  <c r="L2337" i="21"/>
  <c r="I2338" i="21"/>
  <c r="H2339" i="21"/>
  <c r="M2338" i="21"/>
  <c r="J2338" i="21"/>
  <c r="K2338" i="21"/>
  <c r="L2338" i="21"/>
  <c r="Q2337" i="21"/>
  <c r="O2337" i="21"/>
  <c r="P2337" i="21"/>
  <c r="Q2338" i="21"/>
  <c r="O2338" i="21"/>
  <c r="P2338" i="21"/>
  <c r="J2339" i="21"/>
  <c r="H2340" i="21"/>
  <c r="I2339" i="21"/>
  <c r="L2339" i="21"/>
  <c r="M2339" i="21"/>
  <c r="K2339" i="21"/>
  <c r="I2340" i="21"/>
  <c r="H2341" i="21"/>
  <c r="J2340" i="21"/>
  <c r="M2340" i="21"/>
  <c r="K2340" i="21"/>
  <c r="L2340" i="21"/>
  <c r="P2339" i="21"/>
  <c r="O2339" i="21"/>
  <c r="Q2339" i="21"/>
  <c r="P2340" i="21"/>
  <c r="Q2340" i="21"/>
  <c r="O2340" i="21"/>
  <c r="H2342" i="21"/>
  <c r="I2341" i="21"/>
  <c r="M2341" i="21"/>
  <c r="J2341" i="21"/>
  <c r="L2341" i="21"/>
  <c r="K2341" i="21"/>
  <c r="I2342" i="21"/>
  <c r="J2342" i="21"/>
  <c r="M2342" i="21"/>
  <c r="H2343" i="21"/>
  <c r="L2342" i="21"/>
  <c r="K2342" i="21"/>
  <c r="O2341" i="21"/>
  <c r="P2341" i="21"/>
  <c r="Q2341" i="21"/>
  <c r="O2342" i="21"/>
  <c r="P2342" i="21"/>
  <c r="Q2342" i="21"/>
  <c r="H2344" i="21"/>
  <c r="M2343" i="21"/>
  <c r="J2343" i="21"/>
  <c r="L2343" i="21"/>
  <c r="K2343" i="21"/>
  <c r="I2343" i="21"/>
  <c r="K2344" i="21"/>
  <c r="M2344" i="21"/>
  <c r="L2344" i="21"/>
  <c r="I2344" i="21"/>
  <c r="H2345" i="21"/>
  <c r="J2344" i="21"/>
  <c r="O2343" i="21"/>
  <c r="P2343" i="21"/>
  <c r="Q2343" i="21"/>
  <c r="P2344" i="21"/>
  <c r="Q2344" i="21"/>
  <c r="O2344" i="21"/>
  <c r="I2345" i="21"/>
  <c r="L2345" i="21"/>
  <c r="H2346" i="21"/>
  <c r="J2345" i="21"/>
  <c r="K2345" i="21"/>
  <c r="M2345" i="21"/>
  <c r="Q2345" i="21"/>
  <c r="P2345" i="21"/>
  <c r="O2345" i="21"/>
  <c r="H2347" i="21"/>
  <c r="K2346" i="21"/>
  <c r="I2346" i="21"/>
  <c r="L2346" i="21"/>
  <c r="M2346" i="21"/>
  <c r="J2346" i="21"/>
  <c r="I2347" i="21"/>
  <c r="K2347" i="21"/>
  <c r="M2347" i="21"/>
  <c r="L2347" i="21"/>
  <c r="H2348" i="21"/>
  <c r="J2347" i="21"/>
  <c r="P2346" i="21"/>
  <c r="Q2346" i="21"/>
  <c r="O2346" i="21"/>
  <c r="P2347" i="21"/>
  <c r="Q2347" i="21"/>
  <c r="O2347" i="21"/>
  <c r="I2348" i="21"/>
  <c r="J2348" i="21"/>
  <c r="K2348" i="21"/>
  <c r="M2348" i="21"/>
  <c r="H2349" i="21"/>
  <c r="L2348" i="21"/>
  <c r="O2348" i="21"/>
  <c r="P2348" i="21"/>
  <c r="Q2348" i="21"/>
  <c r="L2349" i="21"/>
  <c r="K2349" i="21"/>
  <c r="M2349" i="21"/>
  <c r="J2349" i="21"/>
  <c r="H2350" i="21"/>
  <c r="I2349" i="21"/>
  <c r="H2351" i="21"/>
  <c r="L2350" i="21"/>
  <c r="J2350" i="21"/>
  <c r="K2350" i="21"/>
  <c r="M2350" i="21"/>
  <c r="I2350" i="21"/>
  <c r="P2349" i="21"/>
  <c r="Q2349" i="21"/>
  <c r="O2349" i="21"/>
  <c r="J2351" i="21"/>
  <c r="L2351" i="21"/>
  <c r="M2351" i="21"/>
  <c r="K2351" i="21"/>
  <c r="I2351" i="21"/>
  <c r="H2352" i="21"/>
  <c r="O2350" i="21"/>
  <c r="P2350" i="21"/>
  <c r="Q2350" i="21"/>
  <c r="P2351" i="21"/>
  <c r="O2351" i="21"/>
  <c r="Q2351" i="21"/>
  <c r="K2352" i="21"/>
  <c r="L2352" i="21"/>
  <c r="H2353" i="21"/>
  <c r="J2352" i="21"/>
  <c r="M2352" i="21"/>
  <c r="I2352" i="21"/>
  <c r="J2353" i="21"/>
  <c r="I2353" i="21"/>
  <c r="K2353" i="21"/>
  <c r="L2353" i="21"/>
  <c r="M2353" i="21"/>
  <c r="H2354" i="21"/>
  <c r="P2352" i="21"/>
  <c r="O2352" i="21"/>
  <c r="Q2352" i="21"/>
  <c r="O2353" i="21"/>
  <c r="P2353" i="21"/>
  <c r="Q2353" i="21"/>
  <c r="J2354" i="21"/>
  <c r="H2355" i="21"/>
  <c r="K2354" i="21"/>
  <c r="L2354" i="21"/>
  <c r="M2354" i="21"/>
  <c r="I2354" i="21"/>
  <c r="M2355" i="21"/>
  <c r="J2355" i="21"/>
  <c r="K2355" i="21"/>
  <c r="L2355" i="21"/>
  <c r="I2355" i="21"/>
  <c r="H2356" i="21"/>
  <c r="Q2354" i="21"/>
  <c r="O2354" i="21"/>
  <c r="P2354" i="21"/>
  <c r="P2355" i="21"/>
  <c r="O2355" i="21"/>
  <c r="Q2355" i="21"/>
  <c r="K2356" i="21"/>
  <c r="H2357" i="21"/>
  <c r="L2356" i="21"/>
  <c r="J2356" i="21"/>
  <c r="I2356" i="21"/>
  <c r="M2356" i="21"/>
  <c r="H2358" i="21"/>
  <c r="M2357" i="21"/>
  <c r="K2357" i="21"/>
  <c r="L2357" i="21"/>
  <c r="I2357" i="21"/>
  <c r="J2357" i="21"/>
  <c r="O2356" i="21"/>
  <c r="Q2356" i="21"/>
  <c r="P2356" i="21"/>
  <c r="M2358" i="21"/>
  <c r="H2359" i="21"/>
  <c r="K2358" i="21"/>
  <c r="J2358" i="21"/>
  <c r="L2358" i="21"/>
  <c r="I2358" i="21"/>
  <c r="P2357" i="21"/>
  <c r="Q2357" i="21"/>
  <c r="O2357" i="21"/>
  <c r="I2359" i="21"/>
  <c r="K2359" i="21"/>
  <c r="H2360" i="21"/>
  <c r="L2359" i="21"/>
  <c r="M2359" i="21"/>
  <c r="J2359" i="21"/>
  <c r="P2358" i="21"/>
  <c r="Q2358" i="21"/>
  <c r="O2358" i="21"/>
  <c r="Q2359" i="21"/>
  <c r="O2359" i="21"/>
  <c r="P2359" i="21"/>
  <c r="K2360" i="21"/>
  <c r="I2360" i="21"/>
  <c r="H2361" i="21"/>
  <c r="L2360" i="21"/>
  <c r="M2360" i="21"/>
  <c r="J2360" i="21"/>
  <c r="Q2360" i="21"/>
  <c r="O2360" i="21"/>
  <c r="P2360" i="21"/>
  <c r="J2361" i="21"/>
  <c r="I2361" i="21"/>
  <c r="M2361" i="21"/>
  <c r="L2361" i="21"/>
  <c r="H2362" i="21"/>
  <c r="K2361" i="21"/>
  <c r="O2361" i="21"/>
  <c r="P2361" i="21"/>
  <c r="Q2361" i="21"/>
  <c r="I2362" i="21"/>
  <c r="L2362" i="21"/>
  <c r="J2362" i="21"/>
  <c r="M2362" i="21"/>
  <c r="H2363" i="21"/>
  <c r="K2362" i="21"/>
  <c r="O2362" i="21"/>
  <c r="Q2362" i="21"/>
  <c r="P2362" i="21"/>
  <c r="L2363" i="21"/>
  <c r="M2363" i="21"/>
  <c r="H2364" i="21"/>
  <c r="K2363" i="21"/>
  <c r="I2363" i="21"/>
  <c r="J2363" i="21"/>
  <c r="K2364" i="21"/>
  <c r="I2364" i="21"/>
  <c r="J2364" i="21"/>
  <c r="L2364" i="21"/>
  <c r="M2364" i="21"/>
  <c r="H2365" i="21"/>
  <c r="O2363" i="21"/>
  <c r="P2363" i="21"/>
  <c r="Q2363" i="21"/>
  <c r="Q2364" i="21"/>
  <c r="P2364" i="21"/>
  <c r="O2364" i="21"/>
  <c r="H2366" i="21"/>
  <c r="J2365" i="21"/>
  <c r="I2365" i="21"/>
  <c r="L2365" i="21"/>
  <c r="K2365" i="21"/>
  <c r="M2365" i="21"/>
  <c r="M2366" i="21"/>
  <c r="I2366" i="21"/>
  <c r="L2366" i="21"/>
  <c r="H2367" i="21"/>
  <c r="K2366" i="21"/>
  <c r="J2366" i="21"/>
  <c r="P2365" i="21"/>
  <c r="Q2365" i="21"/>
  <c r="O2365" i="21"/>
  <c r="Q2366" i="21"/>
  <c r="P2366" i="21"/>
  <c r="O2366" i="21"/>
  <c r="I2367" i="21"/>
  <c r="J2367" i="21"/>
  <c r="M2367" i="21"/>
  <c r="H2368" i="21"/>
  <c r="L2367" i="21"/>
  <c r="K2367" i="21"/>
  <c r="P2367" i="21"/>
  <c r="O2367" i="21"/>
  <c r="Q2367" i="21"/>
  <c r="I2368" i="21"/>
  <c r="K2368" i="21"/>
  <c r="M2368" i="21"/>
  <c r="J2368" i="21"/>
  <c r="H2369" i="21"/>
  <c r="L2368" i="21"/>
  <c r="P2368" i="21"/>
  <c r="O2368" i="21"/>
  <c r="Q2368" i="21"/>
  <c r="L2369" i="21"/>
  <c r="J2369" i="21"/>
  <c r="K2369" i="21"/>
  <c r="M2369" i="21"/>
  <c r="H2370" i="21"/>
  <c r="I2369" i="21"/>
  <c r="K2370" i="21"/>
  <c r="H2371" i="21"/>
  <c r="I2370" i="21"/>
  <c r="M2370" i="21"/>
  <c r="J2370" i="21"/>
  <c r="L2370" i="21"/>
  <c r="Q2369" i="21"/>
  <c r="O2369" i="21"/>
  <c r="P2369" i="21"/>
  <c r="K2371" i="21"/>
  <c r="I2371" i="21"/>
  <c r="M2371" i="21"/>
  <c r="J2371" i="21"/>
  <c r="L2371" i="21"/>
  <c r="H2372" i="21"/>
  <c r="Q2370" i="21"/>
  <c r="O2370" i="21"/>
  <c r="P2370" i="21"/>
  <c r="O2371" i="21"/>
  <c r="Q2371" i="21"/>
  <c r="P2371" i="21"/>
  <c r="M2372" i="21"/>
  <c r="H2373" i="21"/>
  <c r="K2372" i="21"/>
  <c r="J2372" i="21"/>
  <c r="I2372" i="21"/>
  <c r="L2372" i="21"/>
  <c r="M2373" i="21"/>
  <c r="K2373" i="21"/>
  <c r="J2373" i="21"/>
  <c r="H2374" i="21"/>
  <c r="I2373" i="21"/>
  <c r="L2373" i="21"/>
  <c r="O2372" i="21"/>
  <c r="P2372" i="21"/>
  <c r="Q2372" i="21"/>
  <c r="I2374" i="21"/>
  <c r="H2375" i="21"/>
  <c r="M2374" i="21"/>
  <c r="K2374" i="21"/>
  <c r="L2374" i="21"/>
  <c r="J2374" i="21"/>
  <c r="O2373" i="21"/>
  <c r="Q2373" i="21"/>
  <c r="P2373" i="21"/>
  <c r="Q2374" i="21"/>
  <c r="P2374" i="21"/>
  <c r="O2374" i="21"/>
  <c r="M2375" i="21"/>
  <c r="H2376" i="21"/>
  <c r="I2375" i="21"/>
  <c r="J2375" i="21"/>
  <c r="L2375" i="21"/>
  <c r="K2375" i="21"/>
  <c r="M2376" i="21"/>
  <c r="H2377" i="21"/>
  <c r="L2376" i="21"/>
  <c r="I2376" i="21"/>
  <c r="J2376" i="21"/>
  <c r="K2376" i="21"/>
  <c r="Q2375" i="21"/>
  <c r="O2375" i="21"/>
  <c r="P2375" i="21"/>
  <c r="L2377" i="21"/>
  <c r="M2377" i="21"/>
  <c r="J2377" i="21"/>
  <c r="H2378" i="21"/>
  <c r="K2377" i="21"/>
  <c r="I2377" i="21"/>
  <c r="O2376" i="21"/>
  <c r="Q2376" i="21"/>
  <c r="P2376" i="21"/>
  <c r="I2378" i="21"/>
  <c r="M2378" i="21"/>
  <c r="L2378" i="21"/>
  <c r="K2378" i="21"/>
  <c r="J2378" i="21"/>
  <c r="H2379" i="21"/>
  <c r="Q2377" i="21"/>
  <c r="P2377" i="21"/>
  <c r="O2377" i="21"/>
  <c r="O2378" i="21"/>
  <c r="P2378" i="21"/>
  <c r="Q2378" i="21"/>
  <c r="L2379" i="21"/>
  <c r="K2379" i="21"/>
  <c r="J2379" i="21"/>
  <c r="M2379" i="21"/>
  <c r="H2380" i="21"/>
  <c r="I2379" i="21"/>
  <c r="J2380" i="21"/>
  <c r="L2380" i="21"/>
  <c r="K2380" i="21"/>
  <c r="H2381" i="21"/>
  <c r="M2380" i="21"/>
  <c r="I2380" i="21"/>
  <c r="O2379" i="21"/>
  <c r="Q2379" i="21"/>
  <c r="P2379" i="21"/>
  <c r="I2381" i="21"/>
  <c r="H2382" i="21"/>
  <c r="L2381" i="21"/>
  <c r="K2381" i="21"/>
  <c r="J2381" i="21"/>
  <c r="M2381" i="21"/>
  <c r="Q2380" i="21"/>
  <c r="O2380" i="21"/>
  <c r="P2380" i="21"/>
  <c r="O2381" i="21"/>
  <c r="Q2381" i="21"/>
  <c r="P2381" i="21"/>
  <c r="J2382" i="21"/>
  <c r="M2382" i="21"/>
  <c r="I2382" i="21"/>
  <c r="H2383" i="21"/>
  <c r="K2382" i="21"/>
  <c r="L2382" i="21"/>
  <c r="O2382" i="21"/>
  <c r="P2382" i="21"/>
  <c r="Q2382" i="21"/>
  <c r="K2383" i="21"/>
  <c r="H2384" i="21"/>
  <c r="M2383" i="21"/>
  <c r="J2383" i="21"/>
  <c r="I2383" i="21"/>
  <c r="L2383" i="21"/>
  <c r="H2385" i="21"/>
  <c r="I2384" i="21"/>
  <c r="L2384" i="21"/>
  <c r="K2384" i="21"/>
  <c r="M2384" i="21"/>
  <c r="J2384" i="21"/>
  <c r="P2383" i="21"/>
  <c r="O2383" i="21"/>
  <c r="Q2383" i="21"/>
  <c r="L2385" i="21"/>
  <c r="H2386" i="21"/>
  <c r="J2385" i="21"/>
  <c r="I2385" i="21"/>
  <c r="M2385" i="21"/>
  <c r="K2385" i="21"/>
  <c r="Q2384" i="21"/>
  <c r="O2384" i="21"/>
  <c r="P2384" i="21"/>
  <c r="I2386" i="21"/>
  <c r="H2387" i="21"/>
  <c r="K2386" i="21"/>
  <c r="M2386" i="21"/>
  <c r="J2386" i="21"/>
  <c r="L2386" i="21"/>
  <c r="P2385" i="21"/>
  <c r="O2385" i="21"/>
  <c r="Q2385" i="21"/>
  <c r="P2386" i="21"/>
  <c r="Q2386" i="21"/>
  <c r="O2386" i="21"/>
  <c r="L2387" i="21"/>
  <c r="M2387" i="21"/>
  <c r="J2387" i="21"/>
  <c r="H2388" i="21"/>
  <c r="I2387" i="21"/>
  <c r="K2387" i="21"/>
  <c r="I2388" i="21"/>
  <c r="J2388" i="21"/>
  <c r="M2388" i="21"/>
  <c r="L2388" i="21"/>
  <c r="H2389" i="21"/>
  <c r="K2388" i="21"/>
  <c r="Q2387" i="21"/>
  <c r="O2387" i="21"/>
  <c r="P2387" i="21"/>
  <c r="P2388" i="21"/>
  <c r="O2388" i="21"/>
  <c r="Q2388" i="21"/>
  <c r="M2389" i="21"/>
  <c r="J2389" i="21"/>
  <c r="L2389" i="21"/>
  <c r="I2389" i="21"/>
  <c r="H2390" i="21"/>
  <c r="K2389" i="21"/>
  <c r="O2389" i="21"/>
  <c r="P2389" i="21"/>
  <c r="Q2389" i="21"/>
  <c r="I2390" i="21"/>
  <c r="L2390" i="21"/>
  <c r="M2390" i="21"/>
  <c r="K2390" i="21"/>
  <c r="H2391" i="21"/>
  <c r="J2390" i="21"/>
  <c r="Q2390" i="21"/>
  <c r="P2390" i="21"/>
  <c r="O2390" i="21"/>
  <c r="M2391" i="21"/>
  <c r="J2391" i="21"/>
  <c r="K2391" i="21"/>
  <c r="H2392" i="21"/>
  <c r="L2391" i="21"/>
  <c r="I2391" i="21"/>
  <c r="I2392" i="21"/>
  <c r="J2392" i="21"/>
  <c r="H2393" i="21"/>
  <c r="M2392" i="21"/>
  <c r="K2392" i="21"/>
  <c r="L2392" i="21"/>
  <c r="P2391" i="21"/>
  <c r="Q2391" i="21"/>
  <c r="O2391" i="21"/>
  <c r="P2392" i="21"/>
  <c r="O2392" i="21"/>
  <c r="Q2392" i="21"/>
  <c r="L2393" i="21"/>
  <c r="H2394" i="21"/>
  <c r="M2393" i="21"/>
  <c r="K2393" i="21"/>
  <c r="I2393" i="21"/>
  <c r="J2393" i="21"/>
  <c r="L2394" i="21"/>
  <c r="I2394" i="21"/>
  <c r="H2395" i="21"/>
  <c r="J2394" i="21"/>
  <c r="M2394" i="21"/>
  <c r="K2394" i="21"/>
  <c r="P2393" i="21"/>
  <c r="O2393" i="21"/>
  <c r="Q2393" i="21"/>
  <c r="O2394" i="21"/>
  <c r="P2394" i="21"/>
  <c r="Q2394" i="21"/>
  <c r="K2395" i="21"/>
  <c r="J2395" i="21"/>
  <c r="M2395" i="21"/>
  <c r="L2395" i="21"/>
  <c r="H2396" i="21"/>
  <c r="I2395" i="21"/>
  <c r="K2396" i="21"/>
  <c r="L2396" i="21"/>
  <c r="J2396" i="21"/>
  <c r="M2396" i="21"/>
  <c r="H2397" i="21"/>
  <c r="I2396" i="21"/>
  <c r="O2395" i="21"/>
  <c r="Q2395" i="21"/>
  <c r="P2395" i="21"/>
  <c r="I2397" i="21"/>
  <c r="M2397" i="21"/>
  <c r="L2397" i="21"/>
  <c r="J2397" i="21"/>
  <c r="K2397" i="21"/>
  <c r="H2398" i="21"/>
  <c r="O2396" i="21"/>
  <c r="Q2396" i="21"/>
  <c r="P2396" i="21"/>
  <c r="O2397" i="21"/>
  <c r="P2397" i="21"/>
  <c r="Q2397" i="21"/>
  <c r="L2398" i="21"/>
  <c r="K2398" i="21"/>
  <c r="M2398" i="21"/>
  <c r="J2398" i="21"/>
  <c r="H2399" i="21"/>
  <c r="I2398" i="21"/>
  <c r="I2399" i="21"/>
  <c r="H2400" i="21"/>
  <c r="K2399" i="21"/>
  <c r="L2399" i="21"/>
  <c r="J2399" i="21"/>
  <c r="M2399" i="21"/>
  <c r="P2398" i="21"/>
  <c r="O2398" i="21"/>
  <c r="Q2398" i="21"/>
  <c r="O2399" i="21"/>
  <c r="Q2399" i="21"/>
  <c r="P2399" i="21"/>
  <c r="M2400" i="21"/>
  <c r="H2401" i="21"/>
  <c r="J2400" i="21"/>
  <c r="L2400" i="21"/>
  <c r="K2400" i="21"/>
  <c r="I2400" i="21"/>
  <c r="J2401" i="21"/>
  <c r="I2401" i="21"/>
  <c r="L2401" i="21"/>
  <c r="K2401" i="21"/>
  <c r="M2401" i="21"/>
  <c r="H2402" i="21"/>
  <c r="Q2400" i="21"/>
  <c r="P2400" i="21"/>
  <c r="O2400" i="21"/>
  <c r="Q2401" i="21"/>
  <c r="O2401" i="21"/>
  <c r="P2401" i="21"/>
  <c r="J2402" i="21"/>
  <c r="M2402" i="21"/>
  <c r="H2403" i="21"/>
  <c r="K2402" i="21"/>
  <c r="L2402" i="21"/>
  <c r="I2402" i="21"/>
  <c r="K2403" i="21"/>
  <c r="H2404" i="21"/>
  <c r="M2403" i="21"/>
  <c r="L2403" i="21"/>
  <c r="I2403" i="21"/>
  <c r="J2403" i="21"/>
  <c r="P2402" i="21"/>
  <c r="Q2402" i="21"/>
  <c r="O2402" i="21"/>
  <c r="I2404" i="21"/>
  <c r="J2404" i="21"/>
  <c r="H2405" i="21"/>
  <c r="L2404" i="21"/>
  <c r="M2404" i="21"/>
  <c r="K2404" i="21"/>
  <c r="P2403" i="21"/>
  <c r="O2403" i="21"/>
  <c r="Q2403" i="21"/>
  <c r="Q2404" i="21"/>
  <c r="P2404" i="21"/>
  <c r="O2404" i="21"/>
  <c r="H2406" i="21"/>
  <c r="K2405" i="21"/>
  <c r="J2405" i="21"/>
  <c r="I2405" i="21"/>
  <c r="L2405" i="21"/>
  <c r="M2405" i="21"/>
  <c r="J2406" i="21"/>
  <c r="L2406" i="21"/>
  <c r="I2406" i="21"/>
  <c r="H2407" i="21"/>
  <c r="K2406" i="21"/>
  <c r="M2406" i="21"/>
  <c r="Q2405" i="21"/>
  <c r="P2405" i="21"/>
  <c r="O2405" i="21"/>
  <c r="P2406" i="21"/>
  <c r="Q2406" i="21"/>
  <c r="O2406" i="21"/>
  <c r="K2407" i="21"/>
  <c r="J2407" i="21"/>
  <c r="M2407" i="21"/>
  <c r="H2408" i="21"/>
  <c r="I2407" i="21"/>
  <c r="L2407" i="21"/>
  <c r="I2408" i="21"/>
  <c r="J2408" i="21"/>
  <c r="K2408" i="21"/>
  <c r="M2408" i="21"/>
  <c r="L2408" i="21"/>
  <c r="H2409" i="21"/>
  <c r="Q2407" i="21"/>
  <c r="O2407" i="21"/>
  <c r="P2407" i="21"/>
  <c r="Q2408" i="21"/>
  <c r="O2408" i="21"/>
  <c r="P2408" i="21"/>
  <c r="K2409" i="21"/>
  <c r="H2410" i="21"/>
  <c r="J2409" i="21"/>
  <c r="I2409" i="21"/>
  <c r="M2409" i="21"/>
  <c r="L2409" i="21"/>
  <c r="K2410" i="21"/>
  <c r="H2411" i="21"/>
  <c r="L2410" i="21"/>
  <c r="J2410" i="21"/>
  <c r="M2410" i="21"/>
  <c r="I2410" i="21"/>
  <c r="Q2409" i="21"/>
  <c r="P2409" i="21"/>
  <c r="O2409" i="21"/>
  <c r="H2412" i="21"/>
  <c r="J2411" i="21"/>
  <c r="M2411" i="21"/>
  <c r="L2411" i="21"/>
  <c r="K2411" i="21"/>
  <c r="I2411" i="21"/>
  <c r="Q2410" i="21"/>
  <c r="P2410" i="21"/>
  <c r="O2410" i="21"/>
  <c r="L2412" i="21"/>
  <c r="M2412" i="21"/>
  <c r="J2412" i="21"/>
  <c r="K2412" i="21"/>
  <c r="I2412" i="21"/>
  <c r="H2413" i="21"/>
  <c r="P2411" i="21"/>
  <c r="Q2411" i="21"/>
  <c r="O2411" i="21"/>
  <c r="Q2412" i="21"/>
  <c r="P2412" i="21"/>
  <c r="O2412" i="21"/>
  <c r="M2413" i="21"/>
  <c r="I2413" i="21"/>
  <c r="L2413" i="21"/>
  <c r="H2414" i="21"/>
  <c r="K2413" i="21"/>
  <c r="J2413" i="21"/>
  <c r="Q2413" i="21"/>
  <c r="P2413" i="21"/>
  <c r="O2413" i="21"/>
  <c r="J2414" i="21"/>
  <c r="H2415" i="21"/>
  <c r="K2414" i="21"/>
  <c r="I2414" i="21"/>
  <c r="M2414" i="21"/>
  <c r="L2414" i="21"/>
  <c r="H2416" i="21"/>
  <c r="L2415" i="21"/>
  <c r="M2415" i="21"/>
  <c r="K2415" i="21"/>
  <c r="J2415" i="21"/>
  <c r="I2415" i="21"/>
  <c r="Q2414" i="21"/>
  <c r="P2414" i="21"/>
  <c r="O2414" i="21"/>
  <c r="H2417" i="21"/>
  <c r="M2416" i="21"/>
  <c r="K2416" i="21"/>
  <c r="J2416" i="21"/>
  <c r="L2416" i="21"/>
  <c r="I2416" i="21"/>
  <c r="P2415" i="21"/>
  <c r="O2415" i="21"/>
  <c r="Q2415" i="21"/>
  <c r="I2417" i="21"/>
  <c r="M2417" i="21"/>
  <c r="L2417" i="21"/>
  <c r="H2418" i="21"/>
  <c r="J2417" i="21"/>
  <c r="K2417" i="21"/>
  <c r="O2416" i="21"/>
  <c r="Q2416" i="21"/>
  <c r="P2416" i="21"/>
  <c r="O2417" i="21"/>
  <c r="P2417" i="21"/>
  <c r="Q2417" i="21"/>
  <c r="I2418" i="21"/>
  <c r="M2418" i="21"/>
  <c r="H2419" i="21"/>
  <c r="L2418" i="21"/>
  <c r="K2418" i="21"/>
  <c r="J2418" i="21"/>
  <c r="Q2418" i="21"/>
  <c r="O2418" i="21"/>
  <c r="P2418" i="21"/>
  <c r="I2419" i="21"/>
  <c r="K2419" i="21"/>
  <c r="L2419" i="21"/>
  <c r="M2419" i="21"/>
  <c r="J2419" i="21"/>
  <c r="H2420" i="21"/>
  <c r="O2419" i="21"/>
  <c r="Q2419" i="21"/>
  <c r="P2419" i="21"/>
  <c r="J2420" i="21"/>
  <c r="H2421" i="21"/>
  <c r="I2420" i="21"/>
  <c r="M2420" i="21"/>
  <c r="L2420" i="21"/>
  <c r="K2420" i="21"/>
  <c r="J2421" i="21"/>
  <c r="I2421" i="21"/>
  <c r="L2421" i="21"/>
  <c r="K2421" i="21"/>
  <c r="H2422" i="21"/>
  <c r="M2421" i="21"/>
  <c r="O2420" i="21"/>
  <c r="Q2420" i="21"/>
  <c r="P2420" i="21"/>
  <c r="Q2421" i="21"/>
  <c r="O2421" i="21"/>
  <c r="P2421" i="21"/>
  <c r="J2422" i="21"/>
  <c r="I2422" i="21"/>
  <c r="H2423" i="21"/>
  <c r="K2422" i="21"/>
  <c r="M2422" i="21"/>
  <c r="L2422" i="21"/>
  <c r="P2422" i="21"/>
  <c r="O2422" i="21"/>
  <c r="Q2422" i="21"/>
  <c r="I2423" i="21"/>
  <c r="M2423" i="21"/>
  <c r="H2424" i="21"/>
  <c r="K2423" i="21"/>
  <c r="J2423" i="21"/>
  <c r="L2423" i="21"/>
  <c r="P2423" i="21"/>
  <c r="O2423" i="21"/>
  <c r="Q2423" i="21"/>
  <c r="M2424" i="21"/>
  <c r="H2425" i="21"/>
  <c r="K2424" i="21"/>
  <c r="J2424" i="21"/>
  <c r="L2424" i="21"/>
  <c r="I2424" i="21"/>
  <c r="J2425" i="21"/>
  <c r="I2425" i="21"/>
  <c r="M2425" i="21"/>
  <c r="H2426" i="21"/>
  <c r="L2425" i="21"/>
  <c r="K2425" i="21"/>
  <c r="P2424" i="21"/>
  <c r="Q2424" i="21"/>
  <c r="O2424" i="21"/>
  <c r="P2425" i="21"/>
  <c r="O2425" i="21"/>
  <c r="Q2425" i="21"/>
  <c r="K2426" i="21"/>
  <c r="J2426" i="21"/>
  <c r="M2426" i="21"/>
  <c r="H2427" i="21"/>
  <c r="I2426" i="21"/>
  <c r="L2426" i="21"/>
  <c r="L2427" i="21"/>
  <c r="I2427" i="21"/>
  <c r="M2427" i="21"/>
  <c r="K2427" i="21"/>
  <c r="H2428" i="21"/>
  <c r="J2427" i="21"/>
  <c r="O2426" i="21"/>
  <c r="Q2426" i="21"/>
  <c r="P2426" i="21"/>
  <c r="P2427" i="21"/>
  <c r="Q2427" i="21"/>
  <c r="O2427" i="21"/>
  <c r="K2428" i="21"/>
  <c r="H2429" i="21"/>
  <c r="J2428" i="21"/>
  <c r="I2428" i="21"/>
  <c r="M2428" i="21"/>
  <c r="L2428" i="21"/>
  <c r="M2429" i="21"/>
  <c r="J2429" i="21"/>
  <c r="H2430" i="21"/>
  <c r="K2429" i="21"/>
  <c r="L2429" i="21"/>
  <c r="I2429" i="21"/>
  <c r="O2428" i="21"/>
  <c r="P2428" i="21"/>
  <c r="Q2428" i="21"/>
  <c r="K2430" i="21"/>
  <c r="H2431" i="21"/>
  <c r="M2430" i="21"/>
  <c r="I2430" i="21"/>
  <c r="L2430" i="21"/>
  <c r="J2430" i="21"/>
  <c r="Q2429" i="21"/>
  <c r="P2429" i="21"/>
  <c r="O2429" i="21"/>
  <c r="M2431" i="21"/>
  <c r="K2431" i="21"/>
  <c r="H2432" i="21"/>
  <c r="I2431" i="21"/>
  <c r="L2431" i="21"/>
  <c r="J2431" i="21"/>
  <c r="P2430" i="21"/>
  <c r="Q2430" i="21"/>
  <c r="O2430" i="21"/>
  <c r="I2432" i="21"/>
  <c r="K2432" i="21"/>
  <c r="H2433" i="21"/>
  <c r="J2432" i="21"/>
  <c r="M2432" i="21"/>
  <c r="L2432" i="21"/>
  <c r="Q2431" i="21"/>
  <c r="O2431" i="21"/>
  <c r="P2431" i="21"/>
  <c r="O2432" i="21"/>
  <c r="Q2432" i="21"/>
  <c r="P2432" i="21"/>
  <c r="H2434" i="21"/>
  <c r="M2433" i="21"/>
  <c r="L2433" i="21"/>
  <c r="I2433" i="21"/>
  <c r="K2433" i="21"/>
  <c r="J2433" i="21"/>
  <c r="I2434" i="21"/>
  <c r="J2434" i="21"/>
  <c r="K2434" i="21"/>
  <c r="M2434" i="21"/>
  <c r="H2435" i="21"/>
  <c r="L2434" i="21"/>
  <c r="P2433" i="21"/>
  <c r="O2433" i="21"/>
  <c r="Q2433" i="21"/>
  <c r="Q2434" i="21"/>
  <c r="O2434" i="21"/>
  <c r="P2434" i="21"/>
  <c r="I2435" i="21"/>
  <c r="L2435" i="21"/>
  <c r="H2436" i="21"/>
  <c r="J2435" i="21"/>
  <c r="K2435" i="21"/>
  <c r="M2435" i="21"/>
  <c r="P2435" i="21"/>
  <c r="Q2435" i="21"/>
  <c r="O2435" i="21"/>
  <c r="L2436" i="21"/>
  <c r="J2436" i="21"/>
  <c r="K2436" i="21"/>
  <c r="M2436" i="21"/>
  <c r="I2436" i="21"/>
  <c r="H2437" i="21"/>
  <c r="O2436" i="21"/>
  <c r="P2436" i="21"/>
  <c r="Q2436" i="21"/>
  <c r="M2437" i="21"/>
  <c r="J2437" i="21"/>
  <c r="L2437" i="21"/>
  <c r="H2438" i="21"/>
  <c r="K2437" i="21"/>
  <c r="I2437" i="21"/>
  <c r="K2438" i="21"/>
  <c r="I2438" i="21"/>
  <c r="H2439" i="21"/>
  <c r="M2438" i="21"/>
  <c r="L2438" i="21"/>
  <c r="J2438" i="21"/>
  <c r="Q2437" i="21"/>
  <c r="O2437" i="21"/>
  <c r="P2437" i="21"/>
  <c r="Q2438" i="21"/>
  <c r="P2438" i="21"/>
  <c r="O2438" i="21"/>
  <c r="M2439" i="21"/>
  <c r="I2439" i="21"/>
  <c r="L2439" i="21"/>
  <c r="J2439" i="21"/>
  <c r="K2439" i="21"/>
  <c r="H2440" i="21"/>
  <c r="P2439" i="21"/>
  <c r="Q2439" i="21"/>
  <c r="O2439" i="21"/>
  <c r="J2440" i="21"/>
  <c r="I2440" i="21"/>
  <c r="L2440" i="21"/>
  <c r="M2440" i="21"/>
  <c r="K2440" i="21"/>
  <c r="H2441" i="21"/>
  <c r="Q2440" i="21"/>
  <c r="O2440" i="21"/>
  <c r="P2440" i="21"/>
  <c r="L2441" i="21"/>
  <c r="K2441" i="21"/>
  <c r="H2442" i="21"/>
  <c r="J2441" i="21"/>
  <c r="M2441" i="21"/>
  <c r="I2441" i="21"/>
  <c r="L2442" i="21"/>
  <c r="I2442" i="21"/>
  <c r="M2442" i="21"/>
  <c r="J2442" i="21"/>
  <c r="K2442" i="21"/>
  <c r="H2443" i="21"/>
  <c r="Q2441" i="21"/>
  <c r="P2441" i="21"/>
  <c r="O2441" i="21"/>
  <c r="Q2442" i="21"/>
  <c r="O2442" i="21"/>
  <c r="P2442" i="21"/>
  <c r="K2443" i="21"/>
  <c r="I2443" i="21"/>
  <c r="M2443" i="21"/>
  <c r="L2443" i="21"/>
  <c r="H2444" i="21"/>
  <c r="J2443" i="21"/>
  <c r="O2443" i="21"/>
  <c r="P2443" i="21"/>
  <c r="Q2443" i="21"/>
  <c r="J2444" i="21"/>
  <c r="I2444" i="21"/>
  <c r="M2444" i="21"/>
  <c r="K2444" i="21"/>
  <c r="H2445" i="21"/>
  <c r="L2444" i="21"/>
  <c r="O2444" i="21"/>
  <c r="Q2444" i="21"/>
  <c r="P2444" i="21"/>
  <c r="H2446" i="21"/>
  <c r="J2445" i="21"/>
  <c r="M2445" i="21"/>
  <c r="L2445" i="21"/>
  <c r="I2445" i="21"/>
  <c r="K2445" i="21"/>
  <c r="L2446" i="21"/>
  <c r="H2447" i="21"/>
  <c r="J2446" i="21"/>
  <c r="I2446" i="21"/>
  <c r="M2446" i="21"/>
  <c r="K2446" i="21"/>
  <c r="Q2445" i="21"/>
  <c r="P2445" i="21"/>
  <c r="O2445" i="21"/>
  <c r="M2447" i="21"/>
  <c r="I2447" i="21"/>
  <c r="L2447" i="21"/>
  <c r="J2447" i="21"/>
  <c r="H2448" i="21"/>
  <c r="K2447" i="21"/>
  <c r="Q2446" i="21"/>
  <c r="O2446" i="21"/>
  <c r="P2446" i="21"/>
  <c r="O2447" i="21"/>
  <c r="Q2447" i="21"/>
  <c r="P2447" i="21"/>
  <c r="H2449" i="21"/>
  <c r="K2448" i="21"/>
  <c r="L2448" i="21"/>
  <c r="I2448" i="21"/>
  <c r="M2448" i="21"/>
  <c r="J2448" i="21"/>
  <c r="J2449" i="21"/>
  <c r="H2450" i="21"/>
  <c r="I2449" i="21"/>
  <c r="L2449" i="21"/>
  <c r="M2449" i="21"/>
  <c r="K2449" i="21"/>
  <c r="P2448" i="21"/>
  <c r="Q2448" i="21"/>
  <c r="O2448" i="21"/>
  <c r="K2450" i="21"/>
  <c r="I2450" i="21"/>
  <c r="M2450" i="21"/>
  <c r="L2450" i="21"/>
  <c r="H2451" i="21"/>
  <c r="J2450" i="21"/>
  <c r="Q2449" i="21"/>
  <c r="O2449" i="21"/>
  <c r="P2449" i="21"/>
  <c r="O2450" i="21"/>
  <c r="P2450" i="21"/>
  <c r="Q2450" i="21"/>
  <c r="L2451" i="21"/>
  <c r="K2451" i="21"/>
  <c r="I2451" i="21"/>
  <c r="H2452" i="21"/>
  <c r="M2451" i="21"/>
  <c r="J2451" i="21"/>
  <c r="P2451" i="21"/>
  <c r="Q2451" i="21"/>
  <c r="O2451" i="21"/>
  <c r="H2453" i="21"/>
  <c r="K2452" i="21"/>
  <c r="M2452" i="21"/>
  <c r="L2452" i="21"/>
  <c r="I2452" i="21"/>
  <c r="J2452" i="21"/>
  <c r="K2453" i="21"/>
  <c r="M2453" i="21"/>
  <c r="J2453" i="21"/>
  <c r="L2453" i="21"/>
  <c r="H2454" i="21"/>
  <c r="I2453" i="21"/>
  <c r="P2452" i="21"/>
  <c r="Q2452" i="21"/>
  <c r="O2452" i="21"/>
  <c r="I2454" i="21"/>
  <c r="H2455" i="21"/>
  <c r="M2454" i="21"/>
  <c r="L2454" i="21"/>
  <c r="K2454" i="21"/>
  <c r="J2454" i="21"/>
  <c r="P2453" i="21"/>
  <c r="O2453" i="21"/>
  <c r="Q2453" i="21"/>
  <c r="O2454" i="21"/>
  <c r="Q2454" i="21"/>
  <c r="P2454" i="21"/>
  <c r="L2455" i="21"/>
  <c r="J2455" i="21"/>
  <c r="I2455" i="21"/>
  <c r="H2456" i="21"/>
  <c r="K2455" i="21"/>
  <c r="M2455" i="21"/>
  <c r="O2455" i="21"/>
  <c r="P2455" i="21"/>
  <c r="Q2455" i="21"/>
  <c r="H2457" i="21"/>
  <c r="I2456" i="21"/>
  <c r="K2456" i="21"/>
  <c r="M2456" i="21"/>
  <c r="L2456" i="21"/>
  <c r="J2456" i="21"/>
  <c r="L2457" i="21"/>
  <c r="I2457" i="21"/>
  <c r="H2458" i="21"/>
  <c r="K2457" i="21"/>
  <c r="J2457" i="21"/>
  <c r="M2457" i="21"/>
  <c r="P2456" i="21"/>
  <c r="O2456" i="21"/>
  <c r="Q2456" i="21"/>
  <c r="P2457" i="21"/>
  <c r="O2457" i="21"/>
  <c r="Q2457" i="21"/>
  <c r="K2458" i="21"/>
  <c r="L2458" i="21"/>
  <c r="M2458" i="21"/>
  <c r="H2459" i="21"/>
  <c r="J2458" i="21"/>
  <c r="I2458" i="21"/>
  <c r="K2459" i="21"/>
  <c r="M2459" i="21"/>
  <c r="I2459" i="21"/>
  <c r="H2460" i="21"/>
  <c r="J2459" i="21"/>
  <c r="L2459" i="21"/>
  <c r="O2458" i="21"/>
  <c r="Q2458" i="21"/>
  <c r="P2458" i="21"/>
  <c r="Q2459" i="21"/>
  <c r="P2459" i="21"/>
  <c r="O2459" i="21"/>
  <c r="I2460" i="21"/>
  <c r="H2461" i="21"/>
  <c r="M2460" i="21"/>
  <c r="K2460" i="21"/>
  <c r="L2460" i="21"/>
  <c r="J2460" i="21"/>
  <c r="P2460" i="21"/>
  <c r="O2460" i="21"/>
  <c r="Q2460" i="21"/>
  <c r="J2461" i="21"/>
  <c r="M2461" i="21"/>
  <c r="H2462" i="21"/>
  <c r="K2461" i="21"/>
  <c r="I2461" i="21"/>
  <c r="L2461" i="21"/>
  <c r="L2462" i="21"/>
  <c r="J2462" i="21"/>
  <c r="M2462" i="21"/>
  <c r="K2462" i="21"/>
  <c r="H2463" i="21"/>
  <c r="I2462" i="21"/>
  <c r="Q2461" i="21"/>
  <c r="O2461" i="21"/>
  <c r="P2461" i="21"/>
  <c r="J2463" i="21"/>
  <c r="K2463" i="21"/>
  <c r="L2463" i="21"/>
  <c r="M2463" i="21"/>
  <c r="H2464" i="21"/>
  <c r="I2463" i="21"/>
  <c r="O2462" i="21"/>
  <c r="Q2462" i="21"/>
  <c r="P2462" i="21"/>
  <c r="J2464" i="21"/>
  <c r="H2465" i="21"/>
  <c r="K2464" i="21"/>
  <c r="L2464" i="21"/>
  <c r="I2464" i="21"/>
  <c r="M2464" i="21"/>
  <c r="O2463" i="21"/>
  <c r="Q2463" i="21"/>
  <c r="P2463" i="21"/>
  <c r="I2465" i="21"/>
  <c r="K2465" i="21"/>
  <c r="H2466" i="21"/>
  <c r="J2465" i="21"/>
  <c r="L2465" i="21"/>
  <c r="M2465" i="21"/>
  <c r="P2464" i="21"/>
  <c r="Q2464" i="21"/>
  <c r="O2464" i="21"/>
  <c r="O2465" i="21"/>
  <c r="Q2465" i="21"/>
  <c r="P2465" i="21"/>
  <c r="I2466" i="21"/>
  <c r="K2466" i="21"/>
  <c r="M2466" i="21"/>
  <c r="H2467" i="21"/>
  <c r="L2466" i="21"/>
  <c r="J2466" i="21"/>
  <c r="O2466" i="21"/>
  <c r="P2466" i="21"/>
  <c r="Q2466" i="21"/>
  <c r="K2467" i="21"/>
  <c r="L2467" i="21"/>
  <c r="H2468" i="21"/>
  <c r="I2467" i="21"/>
  <c r="J2467" i="21"/>
  <c r="M2467" i="21"/>
  <c r="L2468" i="21"/>
  <c r="J2468" i="21"/>
  <c r="M2468" i="21"/>
  <c r="K2468" i="21"/>
  <c r="H2469" i="21"/>
  <c r="I2468" i="21"/>
  <c r="Q2467" i="21"/>
  <c r="O2467" i="21"/>
  <c r="P2467" i="21"/>
  <c r="M2469" i="21"/>
  <c r="J2469" i="21"/>
  <c r="I2469" i="21"/>
  <c r="H2470" i="21"/>
  <c r="K2469" i="21"/>
  <c r="L2469" i="21"/>
  <c r="O2468" i="21"/>
  <c r="P2468" i="21"/>
  <c r="Q2468" i="21"/>
  <c r="O2469" i="21"/>
  <c r="Q2469" i="21"/>
  <c r="P2469" i="21"/>
  <c r="I2470" i="21"/>
  <c r="M2470" i="21"/>
  <c r="J2470" i="21"/>
  <c r="H2471" i="21"/>
  <c r="L2470" i="21"/>
  <c r="K2470" i="21"/>
  <c r="O2470" i="21"/>
  <c r="P2470" i="21"/>
  <c r="Q2470" i="21"/>
  <c r="H2472" i="21"/>
  <c r="K2471" i="21"/>
  <c r="I2471" i="21"/>
  <c r="M2471" i="21"/>
  <c r="J2471" i="21"/>
  <c r="L2471" i="21"/>
  <c r="J2472" i="21"/>
  <c r="M2472" i="21"/>
  <c r="H2473" i="21"/>
  <c r="L2472" i="21"/>
  <c r="K2472" i="21"/>
  <c r="I2472" i="21"/>
  <c r="P2471" i="21"/>
  <c r="O2471" i="21"/>
  <c r="Q2471" i="21"/>
  <c r="H2474" i="21"/>
  <c r="K2473" i="21"/>
  <c r="I2473" i="21"/>
  <c r="J2473" i="21"/>
  <c r="M2473" i="21"/>
  <c r="L2473" i="21"/>
  <c r="P2472" i="21"/>
  <c r="O2472" i="21"/>
  <c r="Q2472" i="21"/>
  <c r="H2475" i="21"/>
  <c r="J2474" i="21"/>
  <c r="I2474" i="21"/>
  <c r="K2474" i="21"/>
  <c r="M2474" i="21"/>
  <c r="L2474" i="21"/>
  <c r="Q2473" i="21"/>
  <c r="P2473" i="21"/>
  <c r="O2473" i="21"/>
  <c r="I2475" i="21"/>
  <c r="H2476" i="21"/>
  <c r="K2475" i="21"/>
  <c r="J2475" i="21"/>
  <c r="L2475" i="21"/>
  <c r="M2475" i="21"/>
  <c r="P2474" i="21"/>
  <c r="O2474" i="21"/>
  <c r="Q2474" i="21"/>
  <c r="Q2475" i="21"/>
  <c r="P2475" i="21"/>
  <c r="O2475" i="21"/>
  <c r="K2476" i="21"/>
  <c r="H2477" i="21"/>
  <c r="L2476" i="21"/>
  <c r="M2476" i="21"/>
  <c r="J2476" i="21"/>
  <c r="I2476" i="21"/>
  <c r="M2477" i="21"/>
  <c r="I2477" i="21"/>
  <c r="H2478" i="21"/>
  <c r="K2477" i="21"/>
  <c r="J2477" i="21"/>
  <c r="L2477" i="21"/>
  <c r="O2476" i="21"/>
  <c r="Q2476" i="21"/>
  <c r="P2476" i="21"/>
  <c r="O2477" i="21"/>
  <c r="P2477" i="21"/>
  <c r="Q2477" i="21"/>
  <c r="J2478" i="21"/>
  <c r="M2478" i="21"/>
  <c r="K2478" i="21"/>
  <c r="I2478" i="21"/>
  <c r="L2478" i="21"/>
  <c r="H2479" i="21"/>
  <c r="O2478" i="21"/>
  <c r="Q2478" i="21"/>
  <c r="P2478" i="21"/>
  <c r="M2479" i="21"/>
  <c r="H2480" i="21"/>
  <c r="L2479" i="21"/>
  <c r="J2479" i="21"/>
  <c r="I2479" i="21"/>
  <c r="K2479" i="21"/>
  <c r="J2480" i="21"/>
  <c r="H2481" i="21"/>
  <c r="I2480" i="21"/>
  <c r="L2480" i="21"/>
  <c r="K2480" i="21"/>
  <c r="M2480" i="21"/>
  <c r="P2479" i="21"/>
  <c r="O2479" i="21"/>
  <c r="Q2479" i="21"/>
  <c r="H2482" i="21"/>
  <c r="J2481" i="21"/>
  <c r="L2481" i="21"/>
  <c r="K2481" i="21"/>
  <c r="M2481" i="21"/>
  <c r="I2481" i="21"/>
  <c r="Q2480" i="21"/>
  <c r="O2480" i="21"/>
  <c r="P2480" i="21"/>
  <c r="H2483" i="21"/>
  <c r="M2482" i="21"/>
  <c r="K2482" i="21"/>
  <c r="J2482" i="21"/>
  <c r="L2482" i="21"/>
  <c r="I2482" i="21"/>
  <c r="Q2481" i="21"/>
  <c r="P2481" i="21"/>
  <c r="O2481" i="21"/>
  <c r="H2484" i="21"/>
  <c r="L2483" i="21"/>
  <c r="I2483" i="21"/>
  <c r="J2483" i="21"/>
  <c r="K2483" i="21"/>
  <c r="M2483" i="21"/>
  <c r="Q2482" i="21"/>
  <c r="O2482" i="21"/>
  <c r="P2482" i="21"/>
  <c r="I2484" i="21"/>
  <c r="H2485" i="21"/>
  <c r="J2484" i="21"/>
  <c r="L2484" i="21"/>
  <c r="M2484" i="21"/>
  <c r="K2484" i="21"/>
  <c r="Q2483" i="21"/>
  <c r="P2483" i="21"/>
  <c r="O2483" i="21"/>
  <c r="Q2484" i="21"/>
  <c r="P2484" i="21"/>
  <c r="O2484" i="21"/>
  <c r="M2485" i="21"/>
  <c r="H2486" i="21"/>
  <c r="I2485" i="21"/>
  <c r="J2485" i="21"/>
  <c r="K2485" i="21"/>
  <c r="L2485" i="21"/>
  <c r="M2486" i="21"/>
  <c r="L2486" i="21"/>
  <c r="I2486" i="21"/>
  <c r="K2486" i="21"/>
  <c r="J2486" i="21"/>
  <c r="H2487" i="21"/>
  <c r="P2485" i="21"/>
  <c r="O2485" i="21"/>
  <c r="Q2485" i="21"/>
  <c r="P2486" i="21"/>
  <c r="Q2486" i="21"/>
  <c r="O2486" i="21"/>
  <c r="L2487" i="21"/>
  <c r="K2487" i="21"/>
  <c r="M2487" i="21"/>
  <c r="I2487" i="21"/>
  <c r="H2488" i="21"/>
  <c r="J2487" i="21"/>
  <c r="O2487" i="21"/>
  <c r="P2487" i="21"/>
  <c r="Q2487" i="21"/>
  <c r="K2488" i="21"/>
  <c r="L2488" i="21"/>
  <c r="J2488" i="21"/>
  <c r="I2488" i="21"/>
  <c r="M2488" i="21"/>
  <c r="H2489" i="21"/>
  <c r="O2488" i="21"/>
  <c r="Q2488" i="21"/>
  <c r="P2488" i="21"/>
  <c r="K2489" i="21"/>
  <c r="J2489" i="21"/>
  <c r="H2490" i="21"/>
  <c r="L2489" i="21"/>
  <c r="I2489" i="21"/>
  <c r="M2489" i="21"/>
  <c r="M2490" i="21"/>
  <c r="L2490" i="21"/>
  <c r="J2490" i="21"/>
  <c r="I2490" i="21"/>
  <c r="H2491" i="21"/>
  <c r="K2490" i="21"/>
  <c r="P2489" i="21"/>
  <c r="O2489" i="21"/>
  <c r="Q2489" i="21"/>
  <c r="O2490" i="21"/>
  <c r="Q2490" i="21"/>
  <c r="P2490" i="21"/>
  <c r="M2491" i="21"/>
  <c r="J2491" i="21"/>
  <c r="H2492" i="21"/>
  <c r="L2491" i="21"/>
  <c r="I2491" i="21"/>
  <c r="K2491" i="21"/>
  <c r="M2492" i="21"/>
  <c r="L2492" i="21"/>
  <c r="J2492" i="21"/>
  <c r="I2492" i="21"/>
  <c r="K2492" i="21"/>
  <c r="H2493" i="21"/>
  <c r="P2491" i="21"/>
  <c r="O2491" i="21"/>
  <c r="Q2491" i="21"/>
  <c r="Q2492" i="21"/>
  <c r="P2492" i="21"/>
  <c r="O2492" i="21"/>
  <c r="J2493" i="21"/>
  <c r="M2493" i="21"/>
  <c r="I2493" i="21"/>
  <c r="K2493" i="21"/>
  <c r="L2493" i="21"/>
  <c r="H2494" i="21"/>
  <c r="Q2493" i="21"/>
  <c r="O2493" i="21"/>
  <c r="P2493" i="21"/>
  <c r="L2494" i="21"/>
  <c r="M2494" i="21"/>
  <c r="I2494" i="21"/>
  <c r="J2494" i="21"/>
  <c r="H2495" i="21"/>
  <c r="K2494" i="21"/>
  <c r="Q2494" i="21"/>
  <c r="O2494" i="21"/>
  <c r="P2494" i="21"/>
  <c r="K2495" i="21"/>
  <c r="L2495" i="21"/>
  <c r="J2495" i="21"/>
  <c r="I2495" i="21"/>
  <c r="M2495" i="21"/>
  <c r="H2496" i="21"/>
  <c r="Q2495" i="21"/>
  <c r="O2495" i="21"/>
  <c r="P2495" i="21"/>
  <c r="I2496" i="21"/>
  <c r="L2496" i="21"/>
  <c r="K2496" i="21"/>
  <c r="H2497" i="21"/>
  <c r="J2496" i="21"/>
  <c r="M2496" i="21"/>
  <c r="P2496" i="21"/>
  <c r="Q2496" i="21"/>
  <c r="O2496" i="21"/>
  <c r="J2497" i="21"/>
  <c r="L2497" i="21"/>
  <c r="K2497" i="21"/>
  <c r="H2498" i="21"/>
  <c r="M2497" i="21"/>
  <c r="I2497" i="21"/>
  <c r="M2498" i="21"/>
  <c r="J2498" i="21"/>
  <c r="I2498" i="21"/>
  <c r="L2498" i="21"/>
  <c r="H2499" i="21"/>
  <c r="K2498" i="21"/>
  <c r="O2497" i="21"/>
  <c r="Q2497" i="21"/>
  <c r="P2497" i="21"/>
  <c r="Q2498" i="21"/>
  <c r="O2498" i="21"/>
  <c r="P2498" i="21"/>
  <c r="H2500" i="21"/>
  <c r="M2499" i="21"/>
  <c r="J2499" i="21"/>
  <c r="K2499" i="21"/>
  <c r="L2499" i="21"/>
  <c r="I2499" i="21"/>
  <c r="L2500" i="21"/>
  <c r="K2500" i="21"/>
  <c r="J2500" i="21"/>
  <c r="M2500" i="21"/>
  <c r="H2501" i="21"/>
  <c r="I2500" i="21"/>
  <c r="Q2499" i="21"/>
  <c r="P2499" i="21"/>
  <c r="O2499" i="21"/>
  <c r="I2501" i="21"/>
  <c r="L2501" i="21"/>
  <c r="K2501" i="21"/>
  <c r="J2501" i="21"/>
  <c r="M2501" i="21"/>
  <c r="H2502" i="21"/>
  <c r="O2500" i="21"/>
  <c r="P2500" i="21"/>
  <c r="Q2500" i="21"/>
  <c r="P2501" i="21"/>
  <c r="O2501" i="21"/>
  <c r="Q2501" i="21"/>
  <c r="M2502" i="21"/>
  <c r="J2502" i="21"/>
  <c r="L2502" i="21"/>
  <c r="H2503" i="21"/>
  <c r="I2502" i="21"/>
  <c r="K2502" i="21"/>
  <c r="J2503" i="21"/>
  <c r="H2504" i="21"/>
  <c r="M2503" i="21"/>
  <c r="I2503" i="21"/>
  <c r="K2503" i="21"/>
  <c r="L2503" i="21"/>
  <c r="Q2502" i="21"/>
  <c r="P2502" i="21"/>
  <c r="O2502" i="21"/>
  <c r="I2504" i="21"/>
  <c r="H2505" i="21"/>
  <c r="M2504" i="21"/>
  <c r="J2504" i="21"/>
  <c r="L2504" i="21"/>
  <c r="K2504" i="21"/>
  <c r="Q2503" i="21"/>
  <c r="O2503" i="21"/>
  <c r="P2503" i="21"/>
  <c r="Q2504" i="21"/>
  <c r="P2504" i="21"/>
  <c r="O2504" i="21"/>
  <c r="L2505" i="21"/>
  <c r="I2505" i="21"/>
  <c r="H2506" i="21"/>
  <c r="M2505" i="21"/>
  <c r="K2505" i="21"/>
  <c r="J2505" i="21"/>
  <c r="Q2505" i="21"/>
  <c r="O2505" i="21"/>
  <c r="P2505" i="21"/>
  <c r="I2506" i="21"/>
  <c r="L2506" i="21"/>
  <c r="K2506" i="21"/>
  <c r="M2506" i="21"/>
  <c r="J2506" i="21"/>
  <c r="H2507" i="21"/>
  <c r="O2506" i="21"/>
  <c r="Q2506" i="21"/>
  <c r="P2506" i="21"/>
  <c r="I2507" i="21"/>
  <c r="L2507" i="21"/>
  <c r="J2507" i="21"/>
  <c r="H2508" i="21"/>
  <c r="K2507" i="21"/>
  <c r="M2507" i="21"/>
  <c r="Q2507" i="21"/>
  <c r="P2507" i="21"/>
  <c r="O2507" i="21"/>
  <c r="M2508" i="21"/>
  <c r="I2508" i="21"/>
  <c r="J2508" i="21"/>
  <c r="L2508" i="21"/>
  <c r="H2509" i="21"/>
  <c r="K2508" i="21"/>
  <c r="P2508" i="21"/>
  <c r="Q2508" i="21"/>
  <c r="O2508" i="21"/>
  <c r="M2509" i="21"/>
  <c r="L2509" i="21"/>
  <c r="I2509" i="21"/>
  <c r="H2510" i="21"/>
  <c r="K2509" i="21"/>
  <c r="J2509" i="21"/>
  <c r="P2509" i="21"/>
  <c r="Q2509" i="21"/>
  <c r="O2509" i="21"/>
  <c r="K2510" i="21"/>
  <c r="M2510" i="21"/>
  <c r="J2510" i="21"/>
  <c r="I2510" i="21"/>
  <c r="H2511" i="21"/>
  <c r="L2510" i="21"/>
  <c r="Q2510" i="21"/>
  <c r="O2510" i="21"/>
  <c r="P2510" i="21"/>
  <c r="M2511" i="21"/>
  <c r="J2511" i="21"/>
  <c r="I2511" i="21"/>
  <c r="H2512" i="21"/>
  <c r="K2511" i="21"/>
  <c r="L2511" i="21"/>
  <c r="O2511" i="21"/>
  <c r="P2511" i="21"/>
  <c r="Q2511" i="21"/>
  <c r="H2513" i="21"/>
  <c r="I2512" i="21"/>
  <c r="J2512" i="21"/>
  <c r="M2512" i="21"/>
  <c r="K2512" i="21"/>
  <c r="L2512" i="21"/>
  <c r="J2513" i="21"/>
  <c r="M2513" i="21"/>
  <c r="K2513" i="21"/>
  <c r="L2513" i="21"/>
  <c r="H2514" i="21"/>
  <c r="I2513" i="21"/>
  <c r="Q2512" i="21"/>
  <c r="O2512" i="21"/>
  <c r="P2512" i="21"/>
  <c r="L2514" i="21"/>
  <c r="J2514" i="21"/>
  <c r="H2515" i="21"/>
  <c r="M2514" i="21"/>
  <c r="K2514" i="21"/>
  <c r="I2514" i="21"/>
  <c r="O2513" i="21"/>
  <c r="P2513" i="21"/>
  <c r="Q2513" i="21"/>
  <c r="J2515" i="21"/>
  <c r="H2516" i="21"/>
  <c r="K2515" i="21"/>
  <c r="L2515" i="21"/>
  <c r="I2515" i="21"/>
  <c r="M2515" i="21"/>
  <c r="O2514" i="21"/>
  <c r="Q2514" i="21"/>
  <c r="P2514" i="21"/>
  <c r="L2516" i="21"/>
  <c r="K2516" i="21"/>
  <c r="J2516" i="21"/>
  <c r="H2517" i="21"/>
  <c r="I2516" i="21"/>
  <c r="M2516" i="21"/>
  <c r="O2515" i="21"/>
  <c r="P2515" i="21"/>
  <c r="Q2515" i="21"/>
  <c r="H2518" i="21"/>
  <c r="K2517" i="21"/>
  <c r="L2517" i="21"/>
  <c r="J2517" i="21"/>
  <c r="I2517" i="21"/>
  <c r="M2517" i="21"/>
  <c r="P2516" i="21"/>
  <c r="Q2516" i="21"/>
  <c r="O2516" i="21"/>
  <c r="K2518" i="21"/>
  <c r="J2518" i="21"/>
  <c r="M2518" i="21"/>
  <c r="H2519" i="21"/>
  <c r="L2518" i="21"/>
  <c r="I2518" i="21"/>
  <c r="O2517" i="21"/>
  <c r="Q2517" i="21"/>
  <c r="P2517" i="21"/>
  <c r="J2519" i="21"/>
  <c r="K2519" i="21"/>
  <c r="H2520" i="21"/>
  <c r="I2519" i="21"/>
  <c r="L2519" i="21"/>
  <c r="M2519" i="21"/>
  <c r="Q2518" i="21"/>
  <c r="O2518" i="21"/>
  <c r="P2518" i="21"/>
  <c r="L2520" i="21"/>
  <c r="J2520" i="21"/>
  <c r="H2521" i="21"/>
  <c r="K2520" i="21"/>
  <c r="M2520" i="21"/>
  <c r="I2520" i="21"/>
  <c r="P2519" i="21"/>
  <c r="Q2519" i="21"/>
  <c r="O2519" i="21"/>
  <c r="K2521" i="21"/>
  <c r="M2521" i="21"/>
  <c r="I2521" i="21"/>
  <c r="H2522" i="21"/>
  <c r="L2521" i="21"/>
  <c r="J2521" i="21"/>
  <c r="Q2520" i="21"/>
  <c r="P2520" i="21"/>
  <c r="O2520" i="21"/>
  <c r="O2521" i="21"/>
  <c r="P2521" i="21"/>
  <c r="Q2521" i="21"/>
  <c r="L2522" i="21"/>
  <c r="M2522" i="21"/>
  <c r="J2522" i="21"/>
  <c r="H2523" i="21"/>
  <c r="K2522" i="21"/>
  <c r="I2522" i="21"/>
  <c r="I2523" i="21"/>
  <c r="H2524" i="21"/>
  <c r="M2523" i="21"/>
  <c r="L2523" i="21"/>
  <c r="J2523" i="21"/>
  <c r="K2523" i="21"/>
  <c r="Q2522" i="21"/>
  <c r="O2522" i="21"/>
  <c r="P2522" i="21"/>
  <c r="P2523" i="21"/>
  <c r="Q2523" i="21"/>
  <c r="O2523" i="21"/>
  <c r="J2524" i="21"/>
  <c r="H2525" i="21"/>
  <c r="L2524" i="21"/>
  <c r="K2524" i="21"/>
  <c r="M2524" i="21"/>
  <c r="I2524" i="21"/>
  <c r="L2525" i="21"/>
  <c r="J2525" i="21"/>
  <c r="H2526" i="21"/>
  <c r="M2525" i="21"/>
  <c r="K2525" i="21"/>
  <c r="I2525" i="21"/>
  <c r="Q2524" i="21"/>
  <c r="P2524" i="21"/>
  <c r="O2524" i="21"/>
  <c r="M2526" i="21"/>
  <c r="K2526" i="21"/>
  <c r="J2526" i="21"/>
  <c r="L2526" i="21"/>
  <c r="I2526" i="21"/>
  <c r="H2527" i="21"/>
  <c r="Q2525" i="21"/>
  <c r="P2525" i="21"/>
  <c r="O2525" i="21"/>
  <c r="Q2526" i="21"/>
  <c r="P2526" i="21"/>
  <c r="O2526" i="21"/>
  <c r="H2528" i="21"/>
  <c r="J2527" i="21"/>
  <c r="L2527" i="21"/>
  <c r="M2527" i="21"/>
  <c r="I2527" i="21"/>
  <c r="K2527" i="21"/>
  <c r="J2528" i="21"/>
  <c r="M2528" i="21"/>
  <c r="I2528" i="21"/>
  <c r="K2528" i="21"/>
  <c r="L2528" i="21"/>
  <c r="H2529" i="21"/>
  <c r="Q2527" i="21"/>
  <c r="O2527" i="21"/>
  <c r="P2527" i="21"/>
  <c r="P2528" i="21"/>
  <c r="O2528" i="21"/>
  <c r="Q2528" i="21"/>
  <c r="L2529" i="21"/>
  <c r="I2529" i="21"/>
  <c r="H2530" i="21"/>
  <c r="J2529" i="21"/>
  <c r="K2529" i="21"/>
  <c r="M2529" i="21"/>
  <c r="O2529" i="21"/>
  <c r="Q2529" i="21"/>
  <c r="P2529" i="21"/>
  <c r="J2530" i="21"/>
  <c r="H2531" i="21"/>
  <c r="L2530" i="21"/>
  <c r="K2530" i="21"/>
  <c r="M2530" i="21"/>
  <c r="I2530" i="21"/>
  <c r="M2531" i="21"/>
  <c r="H2532" i="21"/>
  <c r="I2531" i="21"/>
  <c r="K2531" i="21"/>
  <c r="L2531" i="21"/>
  <c r="J2531" i="21"/>
  <c r="Q2530" i="21"/>
  <c r="P2530" i="21"/>
  <c r="O2530" i="21"/>
  <c r="I2532" i="21"/>
  <c r="K2532" i="21"/>
  <c r="L2532" i="21"/>
  <c r="H2533" i="21"/>
  <c r="M2532" i="21"/>
  <c r="J2532" i="21"/>
  <c r="Q2531" i="21"/>
  <c r="P2531" i="21"/>
  <c r="O2531" i="21"/>
  <c r="P2532" i="21"/>
  <c r="Q2532" i="21"/>
  <c r="O2532" i="21"/>
  <c r="J2533" i="21"/>
  <c r="M2533" i="21"/>
  <c r="I2533" i="21"/>
  <c r="K2533" i="21"/>
  <c r="H2534" i="21"/>
  <c r="L2533" i="21"/>
  <c r="O2533" i="21"/>
  <c r="Q2533" i="21"/>
  <c r="P2533" i="21"/>
  <c r="J2534" i="21"/>
  <c r="M2534" i="21"/>
  <c r="L2534" i="21"/>
  <c r="K2534" i="21"/>
  <c r="I2534" i="21"/>
  <c r="H2535" i="21"/>
  <c r="O2534" i="21"/>
  <c r="Q2534" i="21"/>
  <c r="P2534" i="21"/>
  <c r="H2536" i="21"/>
  <c r="J2535" i="21"/>
  <c r="I2535" i="21"/>
  <c r="K2535" i="21"/>
  <c r="L2535" i="21"/>
  <c r="M2535" i="21"/>
  <c r="K2536" i="21"/>
  <c r="I2536" i="21"/>
  <c r="H2537" i="21"/>
  <c r="M2536" i="21"/>
  <c r="L2536" i="21"/>
  <c r="J2536" i="21"/>
  <c r="P2535" i="21"/>
  <c r="Q2535" i="21"/>
  <c r="O2535" i="21"/>
  <c r="Q2536" i="21"/>
  <c r="P2536" i="21"/>
  <c r="O2536" i="21"/>
  <c r="J2537" i="21"/>
  <c r="K2537" i="21"/>
  <c r="H2538" i="21"/>
  <c r="I2537" i="21"/>
  <c r="L2537" i="21"/>
  <c r="M2537" i="21"/>
  <c r="H2539" i="21"/>
  <c r="I2538" i="21"/>
  <c r="M2538" i="21"/>
  <c r="J2538" i="21"/>
  <c r="L2538" i="21"/>
  <c r="K2538" i="21"/>
  <c r="Q2537" i="21"/>
  <c r="P2537" i="21"/>
  <c r="O2537" i="21"/>
  <c r="M2539" i="21"/>
  <c r="K2539" i="21"/>
  <c r="J2539" i="21"/>
  <c r="L2539" i="21"/>
  <c r="H2540" i="21"/>
  <c r="I2539" i="21"/>
  <c r="O2538" i="21"/>
  <c r="P2538" i="21"/>
  <c r="Q2538" i="21"/>
  <c r="J2540" i="21"/>
  <c r="L2540" i="21"/>
  <c r="I2540" i="21"/>
  <c r="M2540" i="21"/>
  <c r="H2541" i="21"/>
  <c r="K2540" i="21"/>
  <c r="P2539" i="21"/>
  <c r="O2539" i="21"/>
  <c r="Q2539" i="21"/>
  <c r="P2540" i="21"/>
  <c r="O2540" i="21"/>
  <c r="Q2540" i="21"/>
  <c r="I2541" i="21"/>
  <c r="L2541" i="21"/>
  <c r="J2541" i="21"/>
  <c r="H2542" i="21"/>
  <c r="K2541" i="21"/>
  <c r="M2541" i="21"/>
  <c r="Q2541" i="21"/>
  <c r="P2541" i="21"/>
  <c r="O2541" i="21"/>
  <c r="M2542" i="21"/>
  <c r="J2542" i="21"/>
  <c r="I2542" i="21"/>
  <c r="L2542" i="21"/>
  <c r="K2542" i="21"/>
  <c r="H2543" i="21"/>
  <c r="Q2542" i="21"/>
  <c r="P2542" i="21"/>
  <c r="O2542" i="21"/>
  <c r="K2543" i="21"/>
  <c r="M2543" i="21"/>
  <c r="L2543" i="21"/>
  <c r="J2543" i="21"/>
  <c r="H2544" i="21"/>
  <c r="I2543" i="21"/>
  <c r="M2544" i="21"/>
  <c r="I2544" i="21"/>
  <c r="H2545" i="21"/>
  <c r="K2544" i="21"/>
  <c r="J2544" i="21"/>
  <c r="L2544" i="21"/>
  <c r="Q2543" i="21"/>
  <c r="O2543" i="21"/>
  <c r="P2543" i="21"/>
  <c r="O2544" i="21"/>
  <c r="P2544" i="21"/>
  <c r="Q2544" i="21"/>
  <c r="L2545" i="21"/>
  <c r="J2545" i="21"/>
  <c r="K2545" i="21"/>
  <c r="I2545" i="21"/>
  <c r="M2545" i="21"/>
  <c r="H2546" i="21"/>
  <c r="P2545" i="21"/>
  <c r="Q2545" i="21"/>
  <c r="O2545" i="21"/>
  <c r="H2547" i="21"/>
  <c r="I2546" i="21"/>
  <c r="M2546" i="21"/>
  <c r="J2546" i="21"/>
  <c r="K2546" i="21"/>
  <c r="L2546" i="21"/>
  <c r="L2547" i="21"/>
  <c r="M2547" i="21"/>
  <c r="K2547" i="21"/>
  <c r="I2547" i="21"/>
  <c r="H2548" i="21"/>
  <c r="J2547" i="21"/>
  <c r="Q2546" i="21"/>
  <c r="P2546" i="21"/>
  <c r="O2546" i="21"/>
  <c r="P2547" i="21"/>
  <c r="Q2547" i="21"/>
  <c r="O2547" i="21"/>
  <c r="H2549" i="21"/>
  <c r="K2548" i="21"/>
  <c r="I2548" i="21"/>
  <c r="J2548" i="21"/>
  <c r="M2548" i="21"/>
  <c r="L2548" i="21"/>
  <c r="K2549" i="21"/>
  <c r="I2549" i="21"/>
  <c r="L2549" i="21"/>
  <c r="M2549" i="21"/>
  <c r="J2549" i="21"/>
  <c r="H2550" i="21"/>
  <c r="O2548" i="21"/>
  <c r="Q2548" i="21"/>
  <c r="P2548" i="21"/>
  <c r="Q2549" i="21"/>
  <c r="P2549" i="21"/>
  <c r="O2549" i="21"/>
  <c r="H2551" i="21"/>
  <c r="K2550" i="21"/>
  <c r="I2550" i="21"/>
  <c r="L2550" i="21"/>
  <c r="J2550" i="21"/>
  <c r="M2550" i="21"/>
  <c r="L2551" i="21"/>
  <c r="J2551" i="21"/>
  <c r="K2551" i="21"/>
  <c r="M2551" i="21"/>
  <c r="I2551" i="21"/>
  <c r="H2552" i="21"/>
  <c r="O2550" i="21"/>
  <c r="P2550" i="21"/>
  <c r="Q2550" i="21"/>
  <c r="P2551" i="21"/>
  <c r="O2551" i="21"/>
  <c r="Q2551" i="21"/>
  <c r="J2552" i="21"/>
  <c r="I2552" i="21"/>
  <c r="H2553" i="21"/>
  <c r="M2552" i="21"/>
  <c r="L2552" i="21"/>
  <c r="K2552" i="21"/>
  <c r="Q2552" i="21"/>
  <c r="O2552" i="21"/>
  <c r="P2552" i="21"/>
  <c r="I2553" i="21"/>
  <c r="L2553" i="21"/>
  <c r="J2553" i="21"/>
  <c r="M2553" i="21"/>
  <c r="K2553" i="21"/>
  <c r="H2554" i="21"/>
  <c r="O2553" i="21"/>
  <c r="P2553" i="21"/>
  <c r="Q2553" i="21"/>
  <c r="J2554" i="21"/>
  <c r="H2555" i="21"/>
  <c r="L2554" i="21"/>
  <c r="K2554" i="21"/>
  <c r="I2554" i="21"/>
  <c r="M2554" i="21"/>
  <c r="M2555" i="21"/>
  <c r="L2555" i="21"/>
  <c r="H2556" i="21"/>
  <c r="I2555" i="21"/>
  <c r="K2555" i="21"/>
  <c r="J2555" i="21"/>
  <c r="O2554" i="21"/>
  <c r="P2554" i="21"/>
  <c r="Q2554" i="21"/>
  <c r="M2556" i="21"/>
  <c r="H2557" i="21"/>
  <c r="I2556" i="21"/>
  <c r="J2556" i="21"/>
  <c r="K2556" i="21"/>
  <c r="L2556" i="21"/>
  <c r="O2555" i="21"/>
  <c r="P2555" i="21"/>
  <c r="Q2555" i="21"/>
  <c r="L2557" i="21"/>
  <c r="M2557" i="21"/>
  <c r="H2558" i="21"/>
  <c r="K2557" i="21"/>
  <c r="I2557" i="21"/>
  <c r="J2557" i="21"/>
  <c r="Q2556" i="21"/>
  <c r="O2556" i="21"/>
  <c r="P2556" i="21"/>
  <c r="K2558" i="21"/>
  <c r="I2558" i="21"/>
  <c r="J2558" i="21"/>
  <c r="M2558" i="21"/>
  <c r="L2558" i="21"/>
  <c r="H2559" i="21"/>
  <c r="Q2557" i="21"/>
  <c r="O2557" i="21"/>
  <c r="P2557" i="21"/>
  <c r="O2558" i="21"/>
  <c r="Q2558" i="21"/>
  <c r="P2558" i="21"/>
  <c r="M2559" i="21"/>
  <c r="H2560" i="21"/>
  <c r="K2559" i="21"/>
  <c r="J2559" i="21"/>
  <c r="L2559" i="21"/>
  <c r="I2559" i="21"/>
  <c r="K2560" i="21"/>
  <c r="I2560" i="21"/>
  <c r="H2561" i="21"/>
  <c r="J2560" i="21"/>
  <c r="M2560" i="21"/>
  <c r="L2560" i="21"/>
  <c r="O2559" i="21"/>
  <c r="Q2559" i="21"/>
  <c r="P2559" i="21"/>
  <c r="P2560" i="21"/>
  <c r="O2560" i="21"/>
  <c r="Q2560" i="21"/>
  <c r="H2562" i="21"/>
  <c r="J2561" i="21"/>
  <c r="M2561" i="21"/>
  <c r="I2561" i="21"/>
  <c r="L2561" i="21"/>
  <c r="K2561" i="21"/>
  <c r="K2562" i="21"/>
  <c r="J2562" i="21"/>
  <c r="L2562" i="21"/>
  <c r="I2562" i="21"/>
  <c r="M2562" i="21"/>
  <c r="H2563" i="21"/>
  <c r="P2561" i="21"/>
  <c r="O2561" i="21"/>
  <c r="Q2561" i="21"/>
  <c r="Q2562" i="21"/>
  <c r="O2562" i="21"/>
  <c r="P2562" i="21"/>
  <c r="J2563" i="21"/>
  <c r="L2563" i="21"/>
  <c r="I2563" i="21"/>
  <c r="H2564" i="21"/>
  <c r="M2563" i="21"/>
  <c r="K2563" i="21"/>
  <c r="P2563" i="21"/>
  <c r="O2563" i="21"/>
  <c r="Q2563" i="21"/>
  <c r="L2564" i="21"/>
  <c r="J2564" i="21"/>
  <c r="K2564" i="21"/>
  <c r="H2565" i="21"/>
  <c r="M2564" i="21"/>
  <c r="I2564" i="21"/>
  <c r="L2565" i="21"/>
  <c r="J2565" i="21"/>
  <c r="M2565" i="21"/>
  <c r="K2565" i="21"/>
  <c r="I2565" i="21"/>
  <c r="H2566" i="21"/>
  <c r="O2564" i="21"/>
  <c r="P2564" i="21"/>
  <c r="Q2564" i="21"/>
  <c r="O2565" i="21"/>
  <c r="P2565" i="21"/>
  <c r="Q2565" i="21"/>
  <c r="J2566" i="21"/>
  <c r="L2566" i="21"/>
  <c r="I2566" i="21"/>
  <c r="H2567" i="21"/>
  <c r="M2566" i="21"/>
  <c r="K2566" i="21"/>
  <c r="P2566" i="21"/>
  <c r="O2566" i="21"/>
  <c r="Q2566" i="21"/>
  <c r="L2567" i="21"/>
  <c r="I2567" i="21"/>
  <c r="H2568" i="21"/>
  <c r="M2567" i="21"/>
  <c r="K2567" i="21"/>
  <c r="J2567" i="21"/>
  <c r="P2567" i="21"/>
  <c r="O2567" i="21"/>
  <c r="Q2567" i="21"/>
  <c r="M2568" i="21"/>
  <c r="H2569" i="21"/>
  <c r="L2568" i="21"/>
  <c r="K2568" i="21"/>
  <c r="I2568" i="21"/>
  <c r="J2568" i="21"/>
  <c r="M2569" i="21"/>
  <c r="L2569" i="21"/>
  <c r="I2569" i="21"/>
  <c r="H2570" i="21"/>
  <c r="J2569" i="21"/>
  <c r="K2569" i="21"/>
  <c r="O2568" i="21"/>
  <c r="Q2568" i="21"/>
  <c r="P2568" i="21"/>
  <c r="O2569" i="21"/>
  <c r="Q2569" i="21"/>
  <c r="P2569" i="21"/>
  <c r="I2570" i="21"/>
  <c r="H2571" i="21"/>
  <c r="M2570" i="21"/>
  <c r="J2570" i="21"/>
  <c r="L2570" i="21"/>
  <c r="K2570" i="21"/>
  <c r="P2570" i="21"/>
  <c r="O2570" i="21"/>
  <c r="Q2570" i="21"/>
  <c r="K2571" i="21"/>
  <c r="J2571" i="21"/>
  <c r="L2571" i="21"/>
  <c r="H2572" i="21"/>
  <c r="M2571" i="21"/>
  <c r="I2571" i="21"/>
  <c r="H2573" i="21"/>
  <c r="M2572" i="21"/>
  <c r="J2572" i="21"/>
  <c r="I2572" i="21"/>
  <c r="K2572" i="21"/>
  <c r="L2572" i="21"/>
  <c r="O2571" i="21"/>
  <c r="Q2571" i="21"/>
  <c r="P2571" i="21"/>
  <c r="J2573" i="21"/>
  <c r="L2573" i="21"/>
  <c r="M2573" i="21"/>
  <c r="H2574" i="21"/>
  <c r="K2573" i="21"/>
  <c r="I2573" i="21"/>
  <c r="Q2572" i="21"/>
  <c r="O2572" i="21"/>
  <c r="P2572" i="21"/>
  <c r="L2574" i="21"/>
  <c r="M2574" i="21"/>
  <c r="H2575" i="21"/>
  <c r="J2574" i="21"/>
  <c r="K2574" i="21"/>
  <c r="I2574" i="21"/>
  <c r="O2573" i="21"/>
  <c r="P2573" i="21"/>
  <c r="Q2573" i="21"/>
  <c r="J2575" i="21"/>
  <c r="I2575" i="21"/>
  <c r="K2575" i="21"/>
  <c r="M2575" i="21"/>
  <c r="L2575" i="21"/>
  <c r="H2576" i="21"/>
  <c r="P2574" i="21"/>
  <c r="O2574" i="21"/>
  <c r="Q2574" i="21"/>
  <c r="Q2575" i="21"/>
  <c r="P2575" i="21"/>
  <c r="O2575" i="21"/>
  <c r="I2576" i="21"/>
  <c r="L2576" i="21"/>
  <c r="M2576" i="21"/>
  <c r="J2576" i="21"/>
  <c r="H2577" i="21"/>
  <c r="K2576" i="21"/>
  <c r="Q2576" i="21"/>
  <c r="O2576" i="21"/>
  <c r="P2576" i="21"/>
  <c r="M2577" i="21"/>
  <c r="J2577" i="21"/>
  <c r="I2577" i="21"/>
  <c r="K2577" i="21"/>
  <c r="H2578" i="21"/>
  <c r="L2577" i="21"/>
  <c r="Q2577" i="21"/>
  <c r="P2577" i="21"/>
  <c r="O2577" i="21"/>
  <c r="K2578" i="21"/>
  <c r="H2579" i="21"/>
  <c r="M2578" i="21"/>
  <c r="J2578" i="21"/>
  <c r="I2578" i="21"/>
  <c r="L2578" i="21"/>
  <c r="J2579" i="21"/>
  <c r="H2580" i="21"/>
  <c r="L2579" i="21"/>
  <c r="M2579" i="21"/>
  <c r="K2579" i="21"/>
  <c r="I2579" i="21"/>
  <c r="P2578" i="21"/>
  <c r="O2578" i="21"/>
  <c r="Q2578" i="21"/>
  <c r="L2580" i="21"/>
  <c r="K2580" i="21"/>
  <c r="J2580" i="21"/>
  <c r="I2580" i="21"/>
  <c r="M2580" i="21"/>
  <c r="H2581" i="21"/>
  <c r="P2579" i="21"/>
  <c r="Q2579" i="21"/>
  <c r="O2579" i="21"/>
  <c r="P2580" i="21"/>
  <c r="Q2580" i="21"/>
  <c r="O2580" i="21"/>
  <c r="I2581" i="21"/>
  <c r="L2581" i="21"/>
  <c r="K2581" i="21"/>
  <c r="M2581" i="21"/>
  <c r="H2582" i="21"/>
  <c r="J2581" i="21"/>
  <c r="O2581" i="21"/>
  <c r="Q2581" i="21"/>
  <c r="P2581" i="21"/>
  <c r="I2582" i="21"/>
  <c r="H2583" i="21"/>
  <c r="L2582" i="21"/>
  <c r="K2582" i="21"/>
  <c r="M2582" i="21"/>
  <c r="J2582" i="21"/>
  <c r="P2582" i="21"/>
  <c r="O2582" i="21"/>
  <c r="Q2582" i="21"/>
  <c r="L2583" i="21"/>
  <c r="J2583" i="21"/>
  <c r="H2584" i="21"/>
  <c r="I2583" i="21"/>
  <c r="M2583" i="21"/>
  <c r="K2583" i="21"/>
  <c r="K2584" i="21"/>
  <c r="M2584" i="21"/>
  <c r="J2584" i="21"/>
  <c r="L2584" i="21"/>
  <c r="I2584" i="21"/>
  <c r="H2585" i="21"/>
  <c r="Q2583" i="21"/>
  <c r="P2583" i="21"/>
  <c r="O2583" i="21"/>
  <c r="Q2584" i="21"/>
  <c r="O2584" i="21"/>
  <c r="P2584" i="21"/>
  <c r="J2585" i="21"/>
  <c r="K2585" i="21"/>
  <c r="H2586" i="21"/>
  <c r="M2585" i="21"/>
  <c r="L2585" i="21"/>
  <c r="I2585" i="21"/>
  <c r="J2586" i="21"/>
  <c r="H2587" i="21"/>
  <c r="K2586" i="21"/>
  <c r="L2586" i="21"/>
  <c r="M2586" i="21"/>
  <c r="I2586" i="21"/>
  <c r="O2585" i="21"/>
  <c r="Q2585" i="21"/>
  <c r="P2585" i="21"/>
  <c r="I2587" i="21"/>
  <c r="L2587" i="21"/>
  <c r="K2587" i="21"/>
  <c r="M2587" i="21"/>
  <c r="H2588" i="21"/>
  <c r="J2587" i="21"/>
  <c r="O2586" i="21"/>
  <c r="Q2586" i="21"/>
  <c r="P2586" i="21"/>
  <c r="O2587" i="21"/>
  <c r="P2587" i="21"/>
  <c r="Q2587" i="21"/>
  <c r="M2588" i="21"/>
  <c r="I2588" i="21"/>
  <c r="L2588" i="21"/>
  <c r="H2589" i="21"/>
  <c r="K2588" i="21"/>
  <c r="J2588" i="21"/>
  <c r="Q2588" i="21"/>
  <c r="O2588" i="21"/>
  <c r="P2588" i="21"/>
  <c r="M2589" i="21"/>
  <c r="J2589" i="21"/>
  <c r="L2589" i="21"/>
  <c r="I2589" i="21"/>
  <c r="K2589" i="21"/>
  <c r="H2590" i="21"/>
  <c r="O2589" i="21"/>
  <c r="P2589" i="21"/>
  <c r="Q2589" i="21"/>
  <c r="M2590" i="21"/>
  <c r="I2590" i="21"/>
  <c r="L2590" i="21"/>
  <c r="K2590" i="21"/>
  <c r="H2591" i="21"/>
  <c r="J2590" i="21"/>
  <c r="Q2590" i="21"/>
  <c r="P2590" i="21"/>
  <c r="O2590" i="21"/>
  <c r="J2591" i="21"/>
  <c r="M2591" i="21"/>
  <c r="L2591" i="21"/>
  <c r="K2591" i="21"/>
  <c r="H2592" i="21"/>
  <c r="I2591" i="21"/>
  <c r="J2592" i="21"/>
  <c r="I2592" i="21"/>
  <c r="M2592" i="21"/>
  <c r="L2592" i="21"/>
  <c r="K2592" i="21"/>
  <c r="H2593" i="21"/>
  <c r="Q2591" i="21"/>
  <c r="P2591" i="21"/>
  <c r="O2591" i="21"/>
  <c r="O2592" i="21"/>
  <c r="Q2592" i="21"/>
  <c r="P2592" i="21"/>
  <c r="L2593" i="21"/>
  <c r="K2593" i="21"/>
  <c r="I2593" i="21"/>
  <c r="H2594" i="21"/>
  <c r="J2593" i="21"/>
  <c r="M2593" i="21"/>
  <c r="O2593" i="21"/>
  <c r="P2593" i="21"/>
  <c r="Q2593" i="21"/>
  <c r="H2595" i="21"/>
  <c r="M2594" i="21"/>
  <c r="K2594" i="21"/>
  <c r="I2594" i="21"/>
  <c r="L2594" i="21"/>
  <c r="J2594" i="21"/>
  <c r="H2596" i="21"/>
  <c r="L2595" i="21"/>
  <c r="J2595" i="21"/>
  <c r="K2595" i="21"/>
  <c r="I2595" i="21"/>
  <c r="M2595" i="21"/>
  <c r="Q2594" i="21"/>
  <c r="O2594" i="21"/>
  <c r="P2594" i="21"/>
  <c r="K2596" i="21"/>
  <c r="H2597" i="21"/>
  <c r="I2596" i="21"/>
  <c r="L2596" i="21"/>
  <c r="J2596" i="21"/>
  <c r="M2596" i="21"/>
  <c r="Q2595" i="21"/>
  <c r="O2595" i="21"/>
  <c r="P2595" i="21"/>
  <c r="K2597" i="21"/>
  <c r="I2597" i="21"/>
  <c r="J2597" i="21"/>
  <c r="H2598" i="21"/>
  <c r="L2597" i="21"/>
  <c r="M2597" i="21"/>
  <c r="Q2596" i="21"/>
  <c r="P2596" i="21"/>
  <c r="O2596" i="21"/>
  <c r="P2597" i="21"/>
  <c r="O2597" i="21"/>
  <c r="Q2597" i="21"/>
  <c r="K2598" i="21"/>
  <c r="L2598" i="21"/>
  <c r="H2599" i="21"/>
  <c r="I2598" i="21"/>
  <c r="J2598" i="21"/>
  <c r="M2598" i="21"/>
  <c r="L2599" i="21"/>
  <c r="M2599" i="21"/>
  <c r="K2599" i="21"/>
  <c r="H2600" i="21"/>
  <c r="J2599" i="21"/>
  <c r="I2599" i="21"/>
  <c r="P2598" i="21"/>
  <c r="Q2598" i="21"/>
  <c r="O2598" i="21"/>
  <c r="K2600" i="21"/>
  <c r="J2600" i="21"/>
  <c r="M2600" i="21"/>
  <c r="I2600" i="21"/>
  <c r="H2601" i="21"/>
  <c r="L2600" i="21"/>
  <c r="O2599" i="21"/>
  <c r="Q2599" i="21"/>
  <c r="P2599" i="21"/>
  <c r="Q2600" i="21"/>
  <c r="O2600" i="21"/>
  <c r="P2600" i="21"/>
  <c r="M2601" i="21"/>
  <c r="I2601" i="21"/>
  <c r="K2601" i="21"/>
  <c r="L2601" i="21"/>
  <c r="J2601" i="21"/>
  <c r="H2602" i="21"/>
  <c r="P2601" i="21"/>
  <c r="Q2601" i="21"/>
  <c r="O2601" i="21"/>
  <c r="I2602" i="21"/>
  <c r="K2602" i="21"/>
  <c r="L2602" i="21"/>
  <c r="J2602" i="21"/>
  <c r="M2602" i="21"/>
  <c r="H2603" i="21"/>
  <c r="P2602" i="21"/>
  <c r="O2602" i="21"/>
  <c r="Q2602" i="21"/>
  <c r="K2603" i="21"/>
  <c r="J2603" i="21"/>
  <c r="L2603" i="21"/>
  <c r="I2603" i="21"/>
  <c r="H2604" i="21"/>
  <c r="M2603" i="21"/>
  <c r="Q2603" i="21"/>
  <c r="P2603" i="21"/>
  <c r="O2603" i="21"/>
  <c r="J2604" i="21"/>
  <c r="H2605" i="21"/>
  <c r="M2604" i="21"/>
  <c r="I2604" i="21"/>
  <c r="L2604" i="21"/>
  <c r="K2604" i="21"/>
  <c r="K2605" i="21"/>
  <c r="I2605" i="21"/>
  <c r="J2605" i="21"/>
  <c r="M2605" i="21"/>
  <c r="H2606" i="21"/>
  <c r="L2605" i="21"/>
  <c r="O2604" i="21"/>
  <c r="Q2604" i="21"/>
  <c r="P2604" i="21"/>
  <c r="P2605" i="21"/>
  <c r="O2605" i="21"/>
  <c r="Q2605" i="21"/>
  <c r="J2606" i="21"/>
  <c r="H2607" i="21"/>
  <c r="L2606" i="21"/>
  <c r="I2606" i="21"/>
  <c r="M2606" i="21"/>
  <c r="K2606" i="21"/>
  <c r="J2607" i="21"/>
  <c r="I2607" i="21"/>
  <c r="K2607" i="21"/>
  <c r="L2607" i="21"/>
  <c r="M2607" i="21"/>
  <c r="H2608" i="21"/>
  <c r="O2606" i="21"/>
  <c r="P2606" i="21"/>
  <c r="Q2606" i="21"/>
  <c r="O2607" i="21"/>
  <c r="P2607" i="21"/>
  <c r="Q2607" i="21"/>
  <c r="K2608" i="21"/>
  <c r="J2608" i="21"/>
  <c r="L2608" i="21"/>
  <c r="I2608" i="21"/>
  <c r="H2609" i="21"/>
  <c r="M2608" i="21"/>
  <c r="Q2608" i="21"/>
  <c r="O2608" i="21"/>
  <c r="P2608" i="21"/>
  <c r="L2609" i="21"/>
  <c r="K2609" i="21"/>
  <c r="H2610" i="21"/>
  <c r="I2609" i="21"/>
  <c r="J2609" i="21"/>
  <c r="M2609" i="21"/>
  <c r="K2610" i="21"/>
  <c r="I2610" i="21"/>
  <c r="L2610" i="21"/>
  <c r="M2610" i="21"/>
  <c r="J2610" i="21"/>
  <c r="H2611" i="21"/>
  <c r="Q2609" i="21"/>
  <c r="P2609" i="21"/>
  <c r="O2609" i="21"/>
  <c r="O2610" i="21"/>
  <c r="Q2610" i="21"/>
  <c r="P2610" i="21"/>
  <c r="H2612" i="21"/>
  <c r="L2611" i="21"/>
  <c r="I2611" i="21"/>
  <c r="J2611" i="21"/>
  <c r="K2611" i="21"/>
  <c r="M2611" i="21"/>
  <c r="J2612" i="21"/>
  <c r="K2612" i="21"/>
  <c r="H2613" i="21"/>
  <c r="M2612" i="21"/>
  <c r="I2612" i="21"/>
  <c r="L2612" i="21"/>
  <c r="O2611" i="21"/>
  <c r="P2611" i="21"/>
  <c r="Q2611" i="21"/>
  <c r="J2613" i="21"/>
  <c r="I2613" i="21"/>
  <c r="K2613" i="21"/>
  <c r="M2613" i="21"/>
  <c r="L2613" i="21"/>
  <c r="H2614" i="21"/>
  <c r="Q2612" i="21"/>
  <c r="O2612" i="21"/>
  <c r="P2612" i="21"/>
  <c r="O2613" i="21"/>
  <c r="Q2613" i="21"/>
  <c r="P2613" i="21"/>
  <c r="L2614" i="21"/>
  <c r="I2614" i="21"/>
  <c r="J2614" i="21"/>
  <c r="K2614" i="21"/>
  <c r="H2615" i="21"/>
  <c r="M2614" i="21"/>
  <c r="Q2614" i="21"/>
  <c r="O2614" i="21"/>
  <c r="P2614" i="21"/>
  <c r="H2616" i="21"/>
  <c r="L2615" i="21"/>
  <c r="M2615" i="21"/>
  <c r="K2615" i="21"/>
  <c r="I2615" i="21"/>
  <c r="J2615" i="21"/>
  <c r="J2616" i="21"/>
  <c r="K2616" i="21"/>
  <c r="M2616" i="21"/>
  <c r="L2616" i="21"/>
  <c r="H2617" i="21"/>
  <c r="I2616" i="21"/>
  <c r="O2615" i="21"/>
  <c r="P2615" i="21"/>
  <c r="Q2615" i="21"/>
  <c r="L2617" i="21"/>
  <c r="J2617" i="21"/>
  <c r="K2617" i="21"/>
  <c r="M2617" i="21"/>
  <c r="I2617" i="21"/>
  <c r="H2618" i="21"/>
  <c r="O2616" i="21"/>
  <c r="P2616" i="21"/>
  <c r="Q2616" i="21"/>
  <c r="O2617" i="21"/>
  <c r="P2617" i="21"/>
  <c r="Q2617" i="21"/>
  <c r="K2618" i="21"/>
  <c r="L2618" i="21"/>
  <c r="M2618" i="21"/>
  <c r="J2618" i="21"/>
  <c r="H2619" i="21"/>
  <c r="I2618" i="21"/>
  <c r="M2619" i="21"/>
  <c r="H2620" i="21"/>
  <c r="J2619" i="21"/>
  <c r="L2619" i="21"/>
  <c r="K2619" i="21"/>
  <c r="I2619" i="21"/>
  <c r="P2618" i="21"/>
  <c r="O2618" i="21"/>
  <c r="Q2618" i="21"/>
  <c r="M2620" i="21"/>
  <c r="L2620" i="21"/>
  <c r="I2620" i="21"/>
  <c r="K2620" i="21"/>
  <c r="J2620" i="21"/>
  <c r="H2621" i="21"/>
  <c r="Q2619" i="21"/>
  <c r="O2619" i="21"/>
  <c r="P2619" i="21"/>
  <c r="O2620" i="21"/>
  <c r="P2620" i="21"/>
  <c r="Q2620" i="21"/>
  <c r="H2622" i="21"/>
  <c r="J2621" i="21"/>
  <c r="I2621" i="21"/>
  <c r="L2621" i="21"/>
  <c r="K2621" i="21"/>
  <c r="M2621" i="21"/>
  <c r="L2622" i="21"/>
  <c r="I2622" i="21"/>
  <c r="M2622" i="21"/>
  <c r="K2622" i="21"/>
  <c r="J2622" i="21"/>
  <c r="H2623" i="21"/>
  <c r="Q2621" i="21"/>
  <c r="O2621" i="21"/>
  <c r="P2621" i="21"/>
  <c r="P2622" i="21"/>
  <c r="O2622" i="21"/>
  <c r="Q2622" i="21"/>
  <c r="I2623" i="21"/>
  <c r="J2623" i="21"/>
  <c r="M2623" i="21"/>
  <c r="H2624" i="21"/>
  <c r="K2623" i="21"/>
  <c r="L2623" i="21"/>
  <c r="P2623" i="21"/>
  <c r="Q2623" i="21"/>
  <c r="O2623" i="21"/>
  <c r="K2624" i="21"/>
  <c r="H2625" i="21"/>
  <c r="J2624" i="21"/>
  <c r="L2624" i="21"/>
  <c r="I2624" i="21"/>
  <c r="M2624" i="21"/>
  <c r="H2626" i="21"/>
  <c r="M2625" i="21"/>
  <c r="L2625" i="21"/>
  <c r="J2625" i="21"/>
  <c r="I2625" i="21"/>
  <c r="K2625" i="21"/>
  <c r="O2624" i="21"/>
  <c r="P2624" i="21"/>
  <c r="Q2624" i="21"/>
  <c r="M2626" i="21"/>
  <c r="I2626" i="21"/>
  <c r="K2626" i="21"/>
  <c r="L2626" i="21"/>
  <c r="J2626" i="21"/>
  <c r="H2627" i="21"/>
  <c r="O2625" i="21"/>
  <c r="P2625" i="21"/>
  <c r="Q2625" i="21"/>
  <c r="Q2626" i="21"/>
  <c r="P2626" i="21"/>
  <c r="O2626" i="21"/>
  <c r="I2627" i="21"/>
  <c r="L2627" i="21"/>
  <c r="K2627" i="21"/>
  <c r="H2628" i="21"/>
  <c r="J2627" i="21"/>
  <c r="M2627" i="21"/>
  <c r="Q2627" i="21"/>
  <c r="O2627" i="21"/>
  <c r="P2627" i="21"/>
  <c r="L2628" i="21"/>
  <c r="I2628" i="21"/>
  <c r="M2628" i="21"/>
  <c r="J2628" i="21"/>
  <c r="H2629" i="21"/>
  <c r="K2628" i="21"/>
  <c r="P2628" i="21"/>
  <c r="O2628" i="21"/>
  <c r="Q2628" i="21"/>
  <c r="K2629" i="21"/>
  <c r="L2629" i="21"/>
  <c r="I2629" i="21"/>
  <c r="J2629" i="21"/>
  <c r="H2630" i="21"/>
  <c r="M2629" i="21"/>
  <c r="P2629" i="21"/>
  <c r="Q2629" i="21"/>
  <c r="O2629" i="21"/>
  <c r="M2630" i="21"/>
  <c r="H2631" i="21"/>
  <c r="J2630" i="21"/>
  <c r="I2630" i="21"/>
  <c r="K2630" i="21"/>
  <c r="L2630" i="21"/>
  <c r="J2631" i="21"/>
  <c r="I2631" i="21"/>
  <c r="L2631" i="21"/>
  <c r="M2631" i="21"/>
  <c r="K2631" i="21"/>
  <c r="H2632" i="21"/>
  <c r="Q2630" i="21"/>
  <c r="P2630" i="21"/>
  <c r="O2630" i="21"/>
  <c r="P2631" i="21"/>
  <c r="Q2631" i="21"/>
  <c r="O2631" i="21"/>
  <c r="I2632" i="21"/>
  <c r="M2632" i="21"/>
  <c r="J2632" i="21"/>
  <c r="H2633" i="21"/>
  <c r="K2632" i="21"/>
  <c r="L2632" i="21"/>
  <c r="Q2632" i="21"/>
  <c r="P2632" i="21"/>
  <c r="O2632" i="21"/>
  <c r="H2634" i="21"/>
  <c r="L2633" i="21"/>
  <c r="J2633" i="21"/>
  <c r="K2633" i="21"/>
  <c r="M2633" i="21"/>
  <c r="I2633" i="21"/>
  <c r="H2635" i="21"/>
  <c r="K2634" i="21"/>
  <c r="I2634" i="21"/>
  <c r="J2634" i="21"/>
  <c r="M2634" i="21"/>
  <c r="L2634" i="21"/>
  <c r="O2633" i="21"/>
  <c r="P2633" i="21"/>
  <c r="Q2633" i="21"/>
  <c r="K2635" i="21"/>
  <c r="H2636" i="21"/>
  <c r="L2635" i="21"/>
  <c r="M2635" i="21"/>
  <c r="I2635" i="21"/>
  <c r="J2635" i="21"/>
  <c r="Q2634" i="21"/>
  <c r="P2634" i="21"/>
  <c r="O2634" i="21"/>
  <c r="H2637" i="21"/>
  <c r="K2636" i="21"/>
  <c r="J2636" i="21"/>
  <c r="I2636" i="21"/>
  <c r="M2636" i="21"/>
  <c r="L2636" i="21"/>
  <c r="P2635" i="21"/>
  <c r="Q2635" i="21"/>
  <c r="O2635" i="21"/>
  <c r="M2637" i="21"/>
  <c r="L2637" i="21"/>
  <c r="I2637" i="21"/>
  <c r="K2637" i="21"/>
  <c r="J2637" i="21"/>
  <c r="H2638" i="21"/>
  <c r="P2636" i="21"/>
  <c r="O2636" i="21"/>
  <c r="Q2636" i="21"/>
  <c r="Q2637" i="21"/>
  <c r="O2637" i="21"/>
  <c r="P2637" i="21"/>
  <c r="J2638" i="21"/>
  <c r="M2638" i="21"/>
  <c r="I2638" i="21"/>
  <c r="L2638" i="21"/>
  <c r="H2639" i="21"/>
  <c r="K2638" i="21"/>
  <c r="O2638" i="21"/>
  <c r="P2638" i="21"/>
  <c r="Q2638" i="21"/>
  <c r="L2639" i="21"/>
  <c r="I2639" i="21"/>
  <c r="M2639" i="21"/>
  <c r="H2640" i="21"/>
  <c r="J2639" i="21"/>
  <c r="K2639" i="21"/>
  <c r="Q2639" i="21"/>
  <c r="P2639" i="21"/>
  <c r="O2639" i="21"/>
  <c r="J2640" i="21"/>
  <c r="L2640" i="21"/>
  <c r="M2640" i="21"/>
  <c r="K2640" i="21"/>
  <c r="H2641" i="21"/>
  <c r="I2640" i="21"/>
  <c r="M2641" i="21"/>
  <c r="L2641" i="21"/>
  <c r="I2641" i="21"/>
  <c r="J2641" i="21"/>
  <c r="H2642" i="21"/>
  <c r="K2641" i="21"/>
  <c r="P2640" i="21"/>
  <c r="O2640" i="21"/>
  <c r="Q2640" i="21"/>
  <c r="P2641" i="21"/>
  <c r="O2641" i="21"/>
  <c r="Q2641" i="21"/>
  <c r="M2642" i="21"/>
  <c r="J2642" i="21"/>
  <c r="L2642" i="21"/>
  <c r="K2642" i="21"/>
  <c r="I2642" i="21"/>
  <c r="H2643" i="21"/>
  <c r="O2642" i="21"/>
  <c r="Q2642" i="21"/>
  <c r="P2642" i="21"/>
  <c r="L2643" i="21"/>
  <c r="J2643" i="21"/>
  <c r="I2643" i="21"/>
  <c r="M2643" i="21"/>
  <c r="K2643" i="21"/>
  <c r="H2644" i="21"/>
  <c r="O2643" i="21"/>
  <c r="Q2643" i="21"/>
  <c r="P2643" i="21"/>
  <c r="L2644" i="21"/>
  <c r="H2645" i="21"/>
  <c r="M2644" i="21"/>
  <c r="K2644" i="21"/>
  <c r="J2644" i="21"/>
  <c r="I2644" i="21"/>
  <c r="J2645" i="21"/>
  <c r="M2645" i="21"/>
  <c r="H2646" i="21"/>
  <c r="L2645" i="21"/>
  <c r="K2645" i="21"/>
  <c r="I2645" i="21"/>
  <c r="O2644" i="21"/>
  <c r="P2644" i="21"/>
  <c r="Q2644" i="21"/>
  <c r="M2646" i="21"/>
  <c r="L2646" i="21"/>
  <c r="J2646" i="21"/>
  <c r="K2646" i="21"/>
  <c r="I2646" i="21"/>
  <c r="H2647" i="21"/>
  <c r="P2645" i="21"/>
  <c r="Q2645" i="21"/>
  <c r="O2645" i="21"/>
  <c r="Q2646" i="21"/>
  <c r="P2646" i="21"/>
  <c r="O2646" i="21"/>
  <c r="H2648" i="21"/>
  <c r="M2647" i="21"/>
  <c r="J2647" i="21"/>
  <c r="I2647" i="21"/>
  <c r="L2647" i="21"/>
  <c r="K2647" i="21"/>
  <c r="H2649" i="21"/>
  <c r="I2648" i="21"/>
  <c r="L2648" i="21"/>
  <c r="M2648" i="21"/>
  <c r="J2648" i="21"/>
  <c r="K2648" i="21"/>
  <c r="Q2647" i="21"/>
  <c r="O2647" i="21"/>
  <c r="P2647" i="21"/>
  <c r="H2650" i="21"/>
  <c r="L2649" i="21"/>
  <c r="M2649" i="21"/>
  <c r="K2649" i="21"/>
  <c r="J2649" i="21"/>
  <c r="I2649" i="21"/>
  <c r="O2648" i="21"/>
  <c r="P2648" i="21"/>
  <c r="Q2648" i="21"/>
  <c r="L2650" i="21"/>
  <c r="I2650" i="21"/>
  <c r="M2650" i="21"/>
  <c r="H2651" i="21"/>
  <c r="K2650" i="21"/>
  <c r="J2650" i="21"/>
  <c r="Q2649" i="21"/>
  <c r="O2649" i="21"/>
  <c r="P2649" i="21"/>
  <c r="O2650" i="21"/>
  <c r="Q2650" i="21"/>
  <c r="P2650" i="21"/>
  <c r="M2651" i="21"/>
  <c r="J2651" i="21"/>
  <c r="I2651" i="21"/>
  <c r="H2652" i="21"/>
  <c r="L2651" i="21"/>
  <c r="K2651" i="21"/>
  <c r="Q2651" i="21"/>
  <c r="P2651" i="21"/>
  <c r="O2651" i="21"/>
  <c r="M2652" i="21"/>
  <c r="H2653" i="21"/>
  <c r="L2652" i="21"/>
  <c r="I2652" i="21"/>
  <c r="K2652" i="21"/>
  <c r="J2652" i="21"/>
  <c r="H2654" i="21"/>
  <c r="M2653" i="21"/>
  <c r="K2653" i="21"/>
  <c r="L2653" i="21"/>
  <c r="J2653" i="21"/>
  <c r="I2653" i="21"/>
  <c r="O2652" i="21"/>
  <c r="Q2652" i="21"/>
  <c r="P2652" i="21"/>
  <c r="L2654" i="21"/>
  <c r="K2654" i="21"/>
  <c r="J2654" i="21"/>
  <c r="M2654" i="21"/>
  <c r="I2654" i="21"/>
  <c r="Q2653" i="21"/>
  <c r="O2653" i="21"/>
  <c r="P2653" i="21"/>
  <c r="O2654" i="21"/>
  <c r="Q2654" i="21"/>
  <c r="P2654" i="21"/>
  <c r="P33" i="29" l="1"/>
  <c r="P32" i="29"/>
  <c r="P31" i="29"/>
  <c r="P30" i="29"/>
  <c r="P29" i="29"/>
  <c r="P28" i="29"/>
  <c r="P27" i="29"/>
  <c r="P26" i="29"/>
  <c r="P25" i="29"/>
  <c r="P24" i="29"/>
  <c r="Q60" i="13"/>
  <c r="P60" i="13"/>
  <c r="P59" i="13"/>
  <c r="Q59" i="13"/>
  <c r="P23" i="29"/>
  <c r="D14" i="13"/>
  <c r="D8" i="13"/>
  <c r="E8" i="13"/>
  <c r="E12" i="13"/>
  <c r="E15" i="26"/>
  <c r="E8" i="28"/>
  <c r="E11" i="27"/>
  <c r="E14" i="27"/>
  <c r="E3" i="26"/>
  <c r="E5" i="28"/>
  <c r="E16" i="27"/>
  <c r="E3" i="13"/>
  <c r="E7" i="29"/>
  <c r="E7" i="13"/>
  <c r="E10" i="27"/>
  <c r="E13" i="26"/>
  <c r="E9" i="26"/>
  <c r="E6" i="28"/>
  <c r="E15" i="27"/>
  <c r="E6" i="13"/>
  <c r="E8" i="29"/>
  <c r="E15" i="13"/>
  <c r="E6" i="27"/>
  <c r="E4" i="26"/>
  <c r="E12" i="28"/>
  <c r="E16" i="26"/>
  <c r="E9" i="28"/>
  <c r="E5" i="27"/>
  <c r="E4" i="29"/>
  <c r="E10" i="13"/>
  <c r="E4" i="13"/>
  <c r="E9" i="13"/>
  <c r="E10" i="28"/>
  <c r="E6" i="29"/>
  <c r="E13" i="13"/>
  <c r="E7" i="26"/>
  <c r="E3" i="28"/>
  <c r="E12" i="26"/>
  <c r="E8" i="26"/>
  <c r="E11" i="28"/>
  <c r="E4" i="27"/>
  <c r="E11" i="13"/>
  <c r="E7" i="28"/>
  <c r="E12" i="27"/>
  <c r="E16" i="13"/>
  <c r="E15" i="28"/>
  <c r="E9" i="27"/>
  <c r="E16" i="28"/>
  <c r="E11" i="26"/>
  <c r="E3" i="29"/>
  <c r="E13" i="28"/>
  <c r="E5" i="13"/>
  <c r="E9" i="29"/>
  <c r="E4" i="28"/>
  <c r="E6" i="26"/>
  <c r="E5" i="29"/>
  <c r="E3" i="27"/>
  <c r="E7" i="27"/>
  <c r="E8" i="27"/>
  <c r="E10" i="26"/>
  <c r="E5" i="26"/>
  <c r="E14" i="13"/>
  <c r="E14" i="28"/>
  <c r="E13" i="27"/>
  <c r="E14" i="26"/>
  <c r="Q37" i="13"/>
  <c r="P37" i="13"/>
  <c r="D14" i="26"/>
  <c r="D8" i="26"/>
  <c r="R110" i="13"/>
  <c r="N2166" i="21"/>
  <c r="N832" i="21"/>
  <c r="N1767" i="21"/>
  <c r="N776" i="21"/>
  <c r="N1877" i="21"/>
  <c r="N1753" i="21"/>
  <c r="N2314" i="21"/>
  <c r="N2595" i="21"/>
  <c r="R33" i="28"/>
  <c r="N302" i="21"/>
  <c r="N1833" i="21"/>
  <c r="R23" i="26"/>
  <c r="N2147" i="21"/>
  <c r="N1623" i="21"/>
  <c r="N73" i="21"/>
  <c r="N88" i="21"/>
  <c r="N1736" i="21"/>
  <c r="N269" i="21"/>
  <c r="N1972" i="21"/>
  <c r="N2300" i="21"/>
  <c r="N2028" i="21"/>
  <c r="N1579" i="21"/>
  <c r="N236" i="21"/>
  <c r="N1038" i="21"/>
  <c r="N1033" i="21"/>
  <c r="N1692" i="21"/>
  <c r="N1887" i="21"/>
  <c r="N102" i="21"/>
  <c r="N2551" i="21"/>
  <c r="N283" i="21"/>
  <c r="N2117" i="21"/>
  <c r="N818" i="21"/>
  <c r="N2556" i="21"/>
  <c r="N97" i="21"/>
  <c r="N1128" i="21"/>
  <c r="N2172" i="21"/>
  <c r="N2074" i="21"/>
  <c r="N1759" i="21"/>
  <c r="N1675" i="21"/>
  <c r="N694" i="21"/>
  <c r="N2215" i="21"/>
  <c r="N1509" i="21"/>
  <c r="N1998" i="21"/>
  <c r="N498" i="21"/>
  <c r="N1520" i="21"/>
  <c r="N1854" i="21"/>
  <c r="N594" i="21"/>
  <c r="N1091" i="21"/>
  <c r="N1255" i="21"/>
  <c r="N2501" i="21"/>
  <c r="N1282" i="21"/>
  <c r="N1694" i="21"/>
  <c r="N2526" i="21"/>
  <c r="N1490" i="21"/>
  <c r="N339" i="21"/>
  <c r="N2361" i="21"/>
  <c r="N1952" i="21"/>
  <c r="N254" i="21"/>
  <c r="N1392" i="21"/>
  <c r="N1081" i="21"/>
  <c r="N1610" i="21"/>
  <c r="N1031" i="21"/>
  <c r="N1072" i="21"/>
  <c r="N1701" i="21"/>
  <c r="N2327" i="21"/>
  <c r="N499" i="21"/>
  <c r="N2126" i="21"/>
  <c r="N432" i="21"/>
  <c r="N261" i="21"/>
  <c r="N260" i="21"/>
  <c r="N1029" i="21"/>
  <c r="N1341" i="21"/>
  <c r="N2515" i="21"/>
  <c r="N2326" i="21"/>
  <c r="N590" i="21"/>
  <c r="N607" i="21"/>
  <c r="N2475" i="21"/>
  <c r="N355" i="21"/>
  <c r="N1615" i="21"/>
  <c r="N1286" i="21"/>
  <c r="N194" i="21"/>
  <c r="N383" i="21"/>
  <c r="N1497" i="21"/>
  <c r="O5" i="21"/>
  <c r="N494" i="21"/>
  <c r="N2088" i="21"/>
  <c r="N2199" i="21"/>
  <c r="N1241" i="21"/>
  <c r="N2489" i="21"/>
  <c r="N2168" i="21"/>
  <c r="N1153" i="21"/>
  <c r="N734" i="21"/>
  <c r="N1066" i="21"/>
  <c r="N373" i="21"/>
  <c r="N1976" i="21"/>
  <c r="N604" i="21"/>
  <c r="N615" i="21"/>
  <c r="N1945" i="21"/>
  <c r="N1713" i="21"/>
  <c r="N150" i="21"/>
  <c r="N2495" i="21"/>
  <c r="N2567" i="21"/>
  <c r="N1240" i="21"/>
  <c r="R27" i="28"/>
  <c r="N640" i="21"/>
  <c r="N1878" i="21"/>
  <c r="N709" i="21"/>
  <c r="N2406" i="21"/>
  <c r="N2421" i="21"/>
  <c r="N1018" i="21"/>
  <c r="N215" i="21"/>
  <c r="N2520" i="21"/>
  <c r="N1955" i="21"/>
  <c r="N209" i="21"/>
  <c r="N1076" i="21"/>
  <c r="N1355" i="21"/>
  <c r="N1259" i="21"/>
  <c r="N1200" i="21"/>
  <c r="N2394" i="21"/>
  <c r="N2271" i="21"/>
  <c r="N1899" i="21"/>
  <c r="N1737" i="21"/>
  <c r="N1418" i="21"/>
  <c r="N1160" i="21"/>
  <c r="N1378" i="21"/>
  <c r="N1894" i="21"/>
  <c r="N1395" i="21"/>
  <c r="N1053" i="21"/>
  <c r="N258" i="21"/>
  <c r="N676" i="21"/>
  <c r="N157" i="21"/>
  <c r="N994" i="21"/>
  <c r="N1807" i="21"/>
  <c r="N1582" i="21"/>
  <c r="N1427" i="21"/>
  <c r="N314" i="21"/>
  <c r="N2461" i="21"/>
  <c r="N249" i="21"/>
  <c r="N1223" i="21"/>
  <c r="N1417" i="21"/>
  <c r="N997" i="21"/>
  <c r="N888" i="21"/>
  <c r="N2635" i="21"/>
  <c r="N268" i="21"/>
  <c r="N2570" i="21"/>
  <c r="N524" i="21"/>
  <c r="N1292" i="21"/>
  <c r="N178" i="21"/>
  <c r="N601" i="21"/>
  <c r="N551" i="21"/>
  <c r="N1104" i="21"/>
  <c r="N2068" i="21"/>
  <c r="N1606" i="21"/>
  <c r="N1862" i="21"/>
  <c r="N1889" i="21"/>
  <c r="N2101" i="21"/>
  <c r="N1463" i="21"/>
  <c r="N2192" i="21"/>
  <c r="N460" i="21"/>
  <c r="N740" i="21"/>
  <c r="N731" i="21"/>
  <c r="N1710" i="21"/>
  <c r="N1703" i="21"/>
  <c r="N2164" i="21"/>
  <c r="N2507" i="21"/>
  <c r="N2184" i="21"/>
  <c r="N1154" i="21"/>
  <c r="N442" i="21"/>
  <c r="N1296" i="21"/>
  <c r="N1581" i="21"/>
  <c r="N1890" i="21"/>
  <c r="N1784" i="21"/>
  <c r="N1961" i="21"/>
  <c r="N77" i="21"/>
  <c r="N1422" i="21"/>
  <c r="N1173" i="21"/>
  <c r="N598" i="21"/>
  <c r="N1113" i="21"/>
  <c r="N1835" i="21"/>
  <c r="N2245" i="21"/>
  <c r="N127" i="21"/>
  <c r="N761" i="21"/>
  <c r="N1032" i="21"/>
  <c r="T35" i="13"/>
  <c r="N1062" i="21"/>
  <c r="N429" i="21"/>
  <c r="N2286" i="21"/>
  <c r="N198" i="21"/>
  <c r="N1948" i="21"/>
  <c r="N2609" i="21"/>
  <c r="N697" i="21"/>
  <c r="N130" i="21"/>
  <c r="N2533" i="21"/>
  <c r="N569" i="21"/>
  <c r="N1662" i="21"/>
  <c r="N1068" i="21"/>
  <c r="N977" i="21"/>
  <c r="N927" i="21"/>
  <c r="N1426" i="21"/>
  <c r="N1441" i="21"/>
  <c r="N1350" i="21"/>
  <c r="N2445" i="21"/>
  <c r="N1879" i="21"/>
  <c r="N2069" i="21"/>
  <c r="N1507" i="21"/>
  <c r="N921" i="21"/>
  <c r="N1044" i="21"/>
  <c r="N1541" i="21"/>
  <c r="N61" i="21"/>
  <c r="N191" i="21"/>
  <c r="N2269" i="21"/>
  <c r="N1297" i="21"/>
  <c r="N980" i="21"/>
  <c r="N1755" i="21"/>
  <c r="N2552" i="21"/>
  <c r="N2119" i="21"/>
  <c r="N1488" i="21"/>
  <c r="N382" i="21"/>
  <c r="N511" i="21"/>
  <c r="N1797" i="21"/>
  <c r="N1514" i="21"/>
  <c r="N1424" i="21"/>
  <c r="N2634" i="21"/>
  <c r="N170" i="21"/>
  <c r="N1183" i="21"/>
  <c r="N2149" i="21"/>
  <c r="N1719" i="21"/>
  <c r="N669" i="21"/>
  <c r="AA105" i="13"/>
  <c r="N1338" i="21"/>
  <c r="N334" i="21"/>
  <c r="N1763" i="21"/>
  <c r="N2040" i="21"/>
  <c r="N124" i="21"/>
  <c r="N2087" i="21"/>
  <c r="N1309" i="21"/>
  <c r="N1657" i="21"/>
  <c r="N1647" i="21"/>
  <c r="N1483" i="21"/>
  <c r="N1388" i="21"/>
  <c r="N47" i="21"/>
  <c r="N217" i="21"/>
  <c r="N2114" i="21"/>
  <c r="R30" i="28"/>
  <c r="N2017" i="21"/>
  <c r="N2228" i="21"/>
  <c r="N2021" i="21"/>
  <c r="N1096" i="21"/>
  <c r="N2214" i="21"/>
  <c r="N1377" i="21"/>
  <c r="N1577" i="21"/>
  <c r="N1386" i="21"/>
  <c r="N1433" i="21"/>
  <c r="N489" i="21"/>
  <c r="N1139" i="21"/>
  <c r="N1385" i="21"/>
  <c r="N183" i="21"/>
  <c r="N394" i="21"/>
  <c r="N1257" i="21"/>
  <c r="N2226" i="21"/>
  <c r="N1337" i="21"/>
  <c r="N1768" i="21"/>
  <c r="N855" i="21"/>
  <c r="N1435" i="21"/>
  <c r="N828" i="21"/>
  <c r="N1596" i="21"/>
  <c r="N1985" i="21"/>
  <c r="N2134" i="21"/>
  <c r="N437" i="21"/>
  <c r="N1498" i="21"/>
  <c r="N1339" i="21"/>
  <c r="N1928" i="21"/>
  <c r="N2597" i="21"/>
  <c r="N1088" i="21"/>
  <c r="N2558" i="21"/>
  <c r="N2411" i="21"/>
  <c r="N2296" i="21"/>
  <c r="N2036" i="21"/>
  <c r="N2387" i="21"/>
  <c r="N196" i="21"/>
  <c r="N2385" i="21"/>
  <c r="N2315" i="21"/>
  <c r="N182" i="21"/>
  <c r="N1919" i="21"/>
  <c r="R25" i="26"/>
  <c r="N696" i="21"/>
  <c r="N1511" i="21"/>
  <c r="N163" i="21"/>
  <c r="N1674" i="21"/>
  <c r="N1041" i="21"/>
  <c r="N2206" i="21"/>
  <c r="N378" i="21"/>
  <c r="N2046" i="21"/>
  <c r="N961" i="21"/>
  <c r="N220" i="21"/>
  <c r="N216" i="21"/>
  <c r="N1698" i="21"/>
  <c r="N2548" i="21"/>
  <c r="N1443" i="21"/>
  <c r="N2033" i="21"/>
  <c r="N762" i="21"/>
  <c r="N1432" i="21"/>
  <c r="N1673" i="21"/>
  <c r="N779" i="21"/>
  <c r="N1197" i="21"/>
  <c r="N1896" i="21"/>
  <c r="N1680" i="21"/>
  <c r="N2386" i="21"/>
  <c r="N223" i="21"/>
  <c r="N635" i="21"/>
  <c r="N138" i="21"/>
  <c r="N467" i="21"/>
  <c r="N1067" i="21"/>
  <c r="N1028" i="21"/>
  <c r="N656" i="21"/>
  <c r="N303" i="21"/>
  <c r="N1839" i="21"/>
  <c r="N136" i="21"/>
  <c r="N639" i="21"/>
  <c r="N210" i="21"/>
  <c r="N2086" i="21"/>
  <c r="N897" i="21"/>
  <c r="N1253" i="21"/>
  <c r="N2095" i="21"/>
  <c r="N747" i="21"/>
  <c r="N1731" i="21"/>
  <c r="N1137" i="21"/>
  <c r="N2366" i="21"/>
  <c r="N2444" i="21"/>
  <c r="N167" i="21"/>
  <c r="N611" i="21"/>
  <c r="N1970" i="21"/>
  <c r="N907" i="21"/>
  <c r="N2196" i="21"/>
  <c r="N2159" i="21"/>
  <c r="N1526" i="21"/>
  <c r="N748" i="21"/>
  <c r="N1593" i="21"/>
  <c r="N2193" i="21"/>
  <c r="N2599" i="21"/>
  <c r="N458" i="21"/>
  <c r="N192" i="21"/>
  <c r="N37" i="21"/>
  <c r="N841" i="21"/>
  <c r="N2455" i="21"/>
  <c r="N1317" i="21"/>
  <c r="N2008" i="21"/>
  <c r="N2016" i="21"/>
  <c r="N1631" i="21"/>
  <c r="N2624" i="21"/>
  <c r="N461" i="21"/>
  <c r="N1211" i="21"/>
  <c r="N756" i="21"/>
  <c r="N1097" i="21"/>
  <c r="N767" i="21"/>
  <c r="N2611" i="21"/>
  <c r="N402" i="21"/>
  <c r="N67" i="21"/>
  <c r="N390" i="21"/>
  <c r="N2157" i="21"/>
  <c r="N1739" i="21"/>
  <c r="N2145" i="21"/>
  <c r="N1207" i="21"/>
  <c r="N2493" i="21"/>
  <c r="N667" i="21"/>
  <c r="N359" i="21"/>
  <c r="N1306" i="21"/>
  <c r="N625" i="21"/>
  <c r="N755" i="21"/>
  <c r="N1617" i="21"/>
  <c r="N1553" i="21"/>
  <c r="N2084" i="21"/>
  <c r="N1217" i="21"/>
  <c r="N971" i="21"/>
  <c r="N1082" i="21"/>
  <c r="N887" i="21"/>
  <c r="N2527" i="21"/>
  <c r="N1734" i="21"/>
  <c r="N998" i="21"/>
  <c r="N1106" i="21"/>
  <c r="N2534" i="21"/>
  <c r="R25" i="13"/>
  <c r="N1194" i="21"/>
  <c r="N1822" i="21"/>
  <c r="N2626" i="21"/>
  <c r="N842" i="21"/>
  <c r="N293" i="21"/>
  <c r="N492" i="21"/>
  <c r="N1638" i="21"/>
  <c r="N983" i="21"/>
  <c r="N1799" i="21"/>
  <c r="N2586" i="21"/>
  <c r="N981" i="21"/>
  <c r="N564" i="21"/>
  <c r="N1758" i="21"/>
  <c r="N1993" i="21"/>
  <c r="N465" i="21"/>
  <c r="N1123" i="21"/>
  <c r="N341" i="21"/>
  <c r="N1345" i="21"/>
  <c r="N791" i="21"/>
  <c r="N2415" i="21"/>
  <c r="N506" i="21"/>
  <c r="N1996" i="21"/>
  <c r="N937" i="21"/>
  <c r="N1456" i="21"/>
  <c r="N516" i="21"/>
  <c r="N642" i="21"/>
  <c r="N41" i="21"/>
  <c r="I7" i="21"/>
  <c r="Q7" i="21" s="1"/>
  <c r="N2255" i="21"/>
  <c r="N177" i="21"/>
  <c r="N768" i="21"/>
  <c r="N845" i="21"/>
  <c r="N253" i="21"/>
  <c r="N2216" i="21"/>
  <c r="N2060" i="21"/>
  <c r="N1399" i="21"/>
  <c r="N664" i="21"/>
  <c r="N443" i="21"/>
  <c r="N860" i="21"/>
  <c r="N2352" i="21"/>
  <c r="N678" i="21"/>
  <c r="N501" i="21"/>
  <c r="N530" i="21"/>
  <c r="N2537" i="21"/>
  <c r="N2571" i="21"/>
  <c r="N801" i="21"/>
  <c r="N2546" i="21"/>
  <c r="N1187" i="21"/>
  <c r="N1479" i="21"/>
  <c r="N1069" i="21"/>
  <c r="R40" i="26"/>
  <c r="N1529" i="21"/>
  <c r="T31" i="27"/>
  <c r="N2179" i="21"/>
  <c r="N309" i="21"/>
  <c r="N101" i="21"/>
  <c r="N2091" i="21"/>
  <c r="N2333" i="21"/>
  <c r="N2292" i="21"/>
  <c r="N856" i="21"/>
  <c r="N19" i="21"/>
  <c r="N1231" i="21"/>
  <c r="N2189" i="21"/>
  <c r="N815" i="21"/>
  <c r="N1100" i="21"/>
  <c r="R32" i="26"/>
  <c r="N1181" i="21"/>
  <c r="N365" i="21"/>
  <c r="N1190" i="21"/>
  <c r="N631" i="21"/>
  <c r="N2396" i="21"/>
  <c r="N239" i="21"/>
  <c r="N1369" i="21"/>
  <c r="N2585" i="21"/>
  <c r="N753" i="21"/>
  <c r="N713" i="21"/>
  <c r="N1802" i="21"/>
  <c r="N2052" i="21"/>
  <c r="N320" i="21"/>
  <c r="N1871" i="21"/>
  <c r="N324" i="21"/>
  <c r="N650" i="21"/>
  <c r="N1656" i="21"/>
  <c r="N2248" i="21"/>
  <c r="N1473" i="21"/>
  <c r="N5" i="21"/>
  <c r="N2201" i="21"/>
  <c r="N2539" i="21"/>
  <c r="N2603" i="21"/>
  <c r="R28" i="13"/>
  <c r="N2521" i="21"/>
  <c r="N2629" i="21"/>
  <c r="N1099" i="21"/>
  <c r="N1667" i="21"/>
  <c r="N673" i="21"/>
  <c r="N2482" i="21"/>
  <c r="N718" i="21"/>
  <c r="N2274" i="21"/>
  <c r="N1941" i="21"/>
  <c r="N2592" i="21"/>
  <c r="N766" i="21"/>
  <c r="N1782" i="21"/>
  <c r="N1371" i="21"/>
  <c r="N1245" i="21"/>
  <c r="N839" i="21"/>
  <c r="N1991" i="21"/>
  <c r="N346" i="21"/>
  <c r="N679" i="21"/>
  <c r="N1690" i="21"/>
  <c r="N213" i="21"/>
  <c r="N1478" i="21"/>
  <c r="N1881" i="21"/>
  <c r="N2464" i="21"/>
  <c r="N2487" i="21"/>
  <c r="N2560" i="21"/>
  <c r="N586" i="21"/>
  <c r="N917" i="21"/>
  <c r="N2247" i="21"/>
  <c r="N1977" i="21"/>
  <c r="N152" i="21"/>
  <c r="N700" i="21"/>
  <c r="N2045" i="21"/>
  <c r="N2027" i="21"/>
  <c r="N25" i="21"/>
  <c r="N2123" i="21"/>
  <c r="N1188" i="21"/>
  <c r="N1580" i="21"/>
  <c r="N2541" i="21"/>
  <c r="N1061" i="21"/>
  <c r="N2076" i="21"/>
  <c r="N305" i="21"/>
  <c r="N2020" i="21"/>
  <c r="N1311" i="21"/>
  <c r="N2650" i="21"/>
  <c r="N2517" i="21"/>
  <c r="N1557" i="21"/>
  <c r="N292" i="21"/>
  <c r="N702" i="21"/>
  <c r="N1218" i="21"/>
  <c r="N1677" i="21"/>
  <c r="N1058" i="21"/>
  <c r="N125" i="21"/>
  <c r="N587" i="21"/>
  <c r="N2399" i="21"/>
  <c r="N1800" i="21"/>
  <c r="N262" i="21"/>
  <c r="N549" i="21"/>
  <c r="N377" i="21"/>
  <c r="N939" i="21"/>
  <c r="N1303" i="21"/>
  <c r="N947" i="21"/>
  <c r="N687" i="21"/>
  <c r="N426" i="21"/>
  <c r="N14" i="21"/>
  <c r="N2217" i="21"/>
  <c r="N214" i="21"/>
  <c r="N17" i="21"/>
  <c r="N439" i="21"/>
  <c r="N2234" i="21"/>
  <c r="N722" i="21"/>
  <c r="N128" i="21"/>
  <c r="N1299" i="21"/>
  <c r="N2374" i="21"/>
  <c r="N960" i="21"/>
  <c r="N2462" i="21"/>
  <c r="N1904" i="21"/>
  <c r="N1715" i="21"/>
  <c r="N698" i="21"/>
  <c r="N1630" i="21"/>
  <c r="N30" i="21"/>
  <c r="N509" i="21"/>
  <c r="N110" i="21"/>
  <c r="N2588" i="21"/>
  <c r="N2061" i="21"/>
  <c r="N104" i="21"/>
  <c r="N326" i="21"/>
  <c r="N838" i="21"/>
  <c r="N108" i="21"/>
  <c r="N1182" i="21"/>
  <c r="N608" i="21"/>
  <c r="N1288" i="21"/>
  <c r="N2170" i="21"/>
  <c r="N898" i="21"/>
  <c r="N1272" i="21"/>
  <c r="N2302" i="21"/>
  <c r="N114" i="21"/>
  <c r="N2133" i="21"/>
  <c r="N968" i="21"/>
  <c r="N2160" i="21"/>
  <c r="N155" i="21"/>
  <c r="N2308" i="21"/>
  <c r="R26" i="26"/>
  <c r="N712" i="21"/>
  <c r="N2473" i="21"/>
  <c r="N371" i="21"/>
  <c r="N1354" i="21"/>
  <c r="N2604" i="21"/>
  <c r="N2093" i="21"/>
  <c r="N1614" i="21"/>
  <c r="N1523" i="21"/>
  <c r="R30" i="13"/>
  <c r="N522" i="21"/>
  <c r="N878" i="21"/>
  <c r="N318" i="21"/>
  <c r="N1978" i="21"/>
  <c r="N2128" i="21"/>
  <c r="N1141" i="21"/>
  <c r="N847" i="21"/>
  <c r="N1853" i="21"/>
  <c r="N2633" i="21"/>
  <c r="N2640" i="21"/>
  <c r="N2278" i="21"/>
  <c r="N2026" i="21"/>
  <c r="N43" i="21"/>
  <c r="N561" i="21"/>
  <c r="N1786" i="21"/>
  <c r="N2080" i="21"/>
  <c r="N880" i="21"/>
  <c r="N197" i="21"/>
  <c r="N2165" i="21"/>
  <c r="N1591" i="21"/>
  <c r="N144" i="21"/>
  <c r="N1504" i="21"/>
  <c r="N1922" i="21"/>
  <c r="N1486" i="21"/>
  <c r="N621" i="21"/>
  <c r="N1499" i="21"/>
  <c r="R26" i="28"/>
  <c r="N1258" i="21"/>
  <c r="N851" i="21"/>
  <c r="N1464" i="21"/>
  <c r="N2397" i="21"/>
  <c r="N2053" i="21"/>
  <c r="N27" i="21"/>
  <c r="N831" i="21"/>
  <c r="N982" i="21"/>
  <c r="N958" i="21"/>
  <c r="R31" i="26"/>
  <c r="N2568" i="21"/>
  <c r="N1363" i="21"/>
  <c r="N858" i="21"/>
  <c r="N380" i="21"/>
  <c r="N637" i="21"/>
  <c r="N132" i="21"/>
  <c r="N1343" i="21"/>
  <c r="N257" i="21"/>
  <c r="N2433" i="21"/>
  <c r="N736" i="21"/>
  <c r="N409" i="21"/>
  <c r="N2167" i="21"/>
  <c r="N1201" i="21"/>
  <c r="N126" i="21"/>
  <c r="N925" i="21"/>
  <c r="N327" i="21"/>
  <c r="N2142" i="21"/>
  <c r="N600" i="21"/>
  <c r="N342" i="21"/>
  <c r="N811" i="21"/>
  <c r="N2417" i="21"/>
  <c r="N2129" i="21"/>
  <c r="R41" i="28"/>
  <c r="N297" i="21"/>
  <c r="N2287" i="21"/>
  <c r="N1506" i="21"/>
  <c r="N1372" i="21"/>
  <c r="N2409" i="21"/>
  <c r="N1982" i="21"/>
  <c r="N1867" i="21"/>
  <c r="N1365" i="21"/>
  <c r="N2410" i="21"/>
  <c r="N579" i="21"/>
  <c r="N566" i="21"/>
  <c r="N853" i="21"/>
  <c r="N29" i="21"/>
  <c r="N1389" i="21"/>
  <c r="N660" i="21"/>
  <c r="N1652" i="21"/>
  <c r="N2484" i="21"/>
  <c r="N238" i="21"/>
  <c r="N459" i="21"/>
  <c r="N2140" i="21"/>
  <c r="N450" i="21"/>
  <c r="N1474" i="21"/>
  <c r="N1721" i="21"/>
  <c r="N1449" i="21"/>
  <c r="N2425" i="21"/>
  <c r="N2003" i="21"/>
  <c r="N2089" i="21"/>
  <c r="N1127" i="21"/>
  <c r="N993" i="21"/>
  <c r="N1787" i="21"/>
  <c r="N928" i="21"/>
  <c r="N15" i="21"/>
  <c r="N486" i="21"/>
  <c r="N57" i="21"/>
  <c r="N425" i="21"/>
  <c r="N2540" i="21"/>
  <c r="N469" i="21"/>
  <c r="N620" i="21"/>
  <c r="N966" i="21"/>
  <c r="N2355" i="21"/>
  <c r="N1446" i="21"/>
  <c r="N739" i="21"/>
  <c r="N278" i="21"/>
  <c r="N398" i="21"/>
  <c r="N1672" i="21"/>
  <c r="N487" i="21"/>
  <c r="N473" i="21"/>
  <c r="N1274" i="21"/>
  <c r="N1368" i="21"/>
  <c r="T26" i="27"/>
  <c r="N2330" i="21"/>
  <c r="N1016" i="21"/>
  <c r="N708" i="21"/>
  <c r="N176" i="21"/>
  <c r="N2561" i="21"/>
  <c r="N707" i="21"/>
  <c r="N1521" i="21"/>
  <c r="N1595" i="21"/>
  <c r="N7" i="21"/>
  <c r="N1174" i="21"/>
  <c r="N1206" i="21"/>
  <c r="N2041" i="21"/>
  <c r="N2605" i="21"/>
  <c r="R38" i="28"/>
  <c r="N623" i="21"/>
  <c r="N168" i="21"/>
  <c r="N565" i="21"/>
  <c r="N2420" i="21"/>
  <c r="N1465" i="21"/>
  <c r="N119" i="21"/>
  <c r="N1576" i="21"/>
  <c r="N1049" i="21"/>
  <c r="N2494" i="21"/>
  <c r="N1886" i="21"/>
  <c r="N251" i="21"/>
  <c r="N2652" i="21"/>
  <c r="N1776" i="21"/>
  <c r="N2596" i="21"/>
  <c r="N638" i="21"/>
  <c r="N1199" i="21"/>
  <c r="N502" i="21"/>
  <c r="N1649" i="21"/>
  <c r="N1935" i="21"/>
  <c r="N1864" i="21"/>
  <c r="N2233" i="21"/>
  <c r="N1198" i="21"/>
  <c r="N1164" i="21"/>
  <c r="N1616" i="21"/>
  <c r="N646" i="21"/>
  <c r="N2318" i="21"/>
  <c r="N1714" i="21"/>
  <c r="N528" i="21"/>
  <c r="N591" i="21"/>
  <c r="N388" i="21"/>
  <c r="N879" i="21"/>
  <c r="N548" i="21"/>
  <c r="N1319" i="21"/>
  <c r="N1666" i="21"/>
  <c r="N2512" i="21"/>
  <c r="N1162" i="21"/>
  <c r="N578" i="21"/>
  <c r="N672" i="21"/>
  <c r="N86" i="21"/>
  <c r="N1624" i="21"/>
  <c r="N1482" i="21"/>
  <c r="N1025" i="21"/>
  <c r="N300" i="21"/>
  <c r="N938" i="21"/>
  <c r="N2096" i="21"/>
  <c r="N2543" i="21"/>
  <c r="N1578" i="21"/>
  <c r="N2173" i="21"/>
  <c r="N2110" i="21"/>
  <c r="N2505" i="21"/>
  <c r="N1938" i="21"/>
  <c r="N1270" i="21"/>
  <c r="N1565" i="21"/>
  <c r="N1387" i="21"/>
  <c r="N2305" i="21"/>
  <c r="N2617" i="21"/>
  <c r="N2231" i="21"/>
  <c r="N1973" i="21"/>
  <c r="N711" i="21"/>
  <c r="N248" i="21"/>
  <c r="N1718" i="21"/>
  <c r="N1460" i="21"/>
  <c r="N1951" i="21"/>
  <c r="N1832" i="21"/>
  <c r="N1792" i="21"/>
  <c r="N51" i="21"/>
  <c r="N1604" i="21"/>
  <c r="N2627" i="21"/>
  <c r="N1723" i="21"/>
  <c r="N659" i="21"/>
  <c r="N2492" i="21"/>
  <c r="N2391" i="21"/>
  <c r="N2344" i="21"/>
  <c r="N1884" i="21"/>
  <c r="N1007" i="21"/>
  <c r="N1572" i="21"/>
  <c r="N2454" i="21"/>
  <c r="N1214" i="21"/>
  <c r="N1238" i="21"/>
  <c r="N1491" i="21"/>
  <c r="R23" i="28"/>
  <c r="N2418" i="21"/>
  <c r="N2143" i="21"/>
  <c r="N529" i="21"/>
  <c r="N1925" i="21"/>
  <c r="N35" i="21"/>
  <c r="N1561" i="21"/>
  <c r="N1861" i="21"/>
  <c r="N1412" i="21"/>
  <c r="N1801" i="21"/>
  <c r="N1810" i="21"/>
  <c r="N1237" i="21"/>
  <c r="N789" i="21"/>
  <c r="N134" i="21"/>
  <c r="N1720" i="21"/>
  <c r="N2092" i="21"/>
  <c r="N247" i="21"/>
  <c r="N65" i="21"/>
  <c r="N992" i="21"/>
  <c r="N1469" i="21"/>
  <c r="N1080" i="21"/>
  <c r="N1840" i="21"/>
  <c r="N2477" i="21"/>
  <c r="N385" i="21"/>
  <c r="N1766" i="21"/>
  <c r="N1370" i="21"/>
  <c r="N1407" i="21"/>
  <c r="N333" i="21"/>
  <c r="N1693" i="21"/>
  <c r="N319" i="21"/>
  <c r="N2276" i="21"/>
  <c r="N184" i="21"/>
  <c r="N1108" i="21"/>
  <c r="N721" i="21"/>
  <c r="N1859" i="21"/>
  <c r="N74" i="21"/>
  <c r="N397" i="21"/>
  <c r="N1670" i="21"/>
  <c r="N1256" i="21"/>
  <c r="N4" i="21"/>
  <c r="N632" i="21"/>
  <c r="N972" i="21"/>
  <c r="N22" i="21"/>
  <c r="N892" i="21"/>
  <c r="N445" i="21"/>
  <c r="N1620" i="21"/>
  <c r="N1569" i="21"/>
  <c r="N2118" i="21"/>
  <c r="N142" i="21"/>
  <c r="N2408" i="21"/>
  <c r="R37" i="28"/>
  <c r="O6" i="21"/>
  <c r="N1408" i="21"/>
  <c r="N1780" i="21"/>
  <c r="N2594" i="21"/>
  <c r="N111" i="21"/>
  <c r="N812" i="21"/>
  <c r="N407" i="21"/>
  <c r="N1175" i="21"/>
  <c r="R35" i="26"/>
  <c r="N441" i="21"/>
  <c r="N485" i="21"/>
  <c r="N2144" i="21"/>
  <c r="N1356" i="21"/>
  <c r="N69" i="21"/>
  <c r="O7" i="21"/>
  <c r="N1811" i="21"/>
  <c r="N1247" i="21"/>
  <c r="N1243" i="21"/>
  <c r="N2113" i="21"/>
  <c r="N2277" i="21"/>
  <c r="N1398" i="21"/>
  <c r="N649" i="21"/>
  <c r="N525" i="21"/>
  <c r="N1281" i="21"/>
  <c r="N1681" i="21"/>
  <c r="N1169" i="21"/>
  <c r="N890" i="21"/>
  <c r="N2154" i="21"/>
  <c r="N1777" i="21"/>
  <c r="N1048" i="21"/>
  <c r="N2639" i="21"/>
  <c r="N1130" i="21"/>
  <c r="N1609" i="21"/>
  <c r="N1329" i="21"/>
  <c r="N2559" i="21"/>
  <c r="N71" i="21"/>
  <c r="N2161" i="21"/>
  <c r="N1974" i="21"/>
  <c r="N2402" i="21"/>
  <c r="N496" i="21"/>
  <c r="N2447" i="21"/>
  <c r="N351" i="21"/>
  <c r="N1159" i="21"/>
  <c r="N291" i="21"/>
  <c r="N1781" i="21"/>
  <c r="N1967" i="21"/>
  <c r="N2528" i="21"/>
  <c r="N1706" i="21"/>
  <c r="N663" i="21"/>
  <c r="N1027" i="21"/>
  <c r="N1892" i="21"/>
  <c r="N24" i="21"/>
  <c r="N2177" i="21"/>
  <c r="N654" i="21"/>
  <c r="N2237" i="21"/>
  <c r="N491" i="21"/>
  <c r="N2224" i="21"/>
  <c r="N2607" i="21"/>
  <c r="N641" i="21"/>
  <c r="N2468" i="21"/>
  <c r="N1956" i="21"/>
  <c r="N729" i="21"/>
  <c r="N2647" i="21"/>
  <c r="N399" i="21"/>
  <c r="N1086" i="21"/>
  <c r="N2458" i="21"/>
  <c r="N431" i="21"/>
  <c r="N2104" i="21"/>
  <c r="N986" i="21"/>
  <c r="N1205" i="21"/>
  <c r="N34" i="21"/>
  <c r="N885" i="21"/>
  <c r="N282" i="21"/>
  <c r="N369" i="21"/>
  <c r="N2615" i="21"/>
  <c r="N252" i="21"/>
  <c r="N1146" i="21"/>
  <c r="N322" i="21"/>
  <c r="N1522" i="21"/>
  <c r="N2405" i="21"/>
  <c r="N332" i="21"/>
  <c r="N1155" i="21"/>
  <c r="N1391" i="21"/>
  <c r="N1679" i="21"/>
  <c r="N2365" i="21"/>
  <c r="N955" i="21"/>
  <c r="N476" i="21"/>
  <c r="N2441" i="21"/>
  <c r="N340" i="21"/>
  <c r="N790" i="21"/>
  <c r="N2390" i="21"/>
  <c r="N2072" i="21"/>
  <c r="N2587" i="21"/>
  <c r="N2370" i="21"/>
  <c r="N2619" i="21"/>
  <c r="N344" i="21"/>
  <c r="N1916" i="21"/>
  <c r="N83" i="21"/>
  <c r="N1269" i="21"/>
  <c r="N2389" i="21"/>
  <c r="N2625" i="21"/>
  <c r="N2211" i="21"/>
  <c r="N430" i="21"/>
  <c r="N112" i="21"/>
  <c r="N1134" i="21"/>
  <c r="N471" i="21"/>
  <c r="N592" i="21"/>
  <c r="N475" i="21"/>
  <c r="N798" i="21"/>
  <c r="N1927" i="21"/>
  <c r="N775" i="21"/>
  <c r="N1116" i="21"/>
  <c r="N750" i="21"/>
  <c r="N1477" i="21"/>
  <c r="N1152" i="21"/>
  <c r="N2553" i="21"/>
  <c r="N1046" i="21"/>
  <c r="N2471" i="21"/>
  <c r="N1320" i="21"/>
  <c r="N2378" i="21"/>
  <c r="N1325" i="21"/>
  <c r="N1626" i="21"/>
  <c r="N1943" i="21"/>
  <c r="N1530" i="21"/>
  <c r="N2029" i="21"/>
  <c r="N2564" i="21"/>
  <c r="N1733" i="21"/>
  <c r="N2382" i="21"/>
  <c r="N1838" i="21"/>
  <c r="N1156" i="21"/>
  <c r="N1726" i="21"/>
  <c r="N555" i="21"/>
  <c r="S109" i="13"/>
  <c r="R36" i="28"/>
  <c r="N1331" i="21"/>
  <c r="N1301" i="21"/>
  <c r="N902" i="21"/>
  <c r="N1863" i="21"/>
  <c r="N2600" i="21"/>
  <c r="N1290" i="21"/>
  <c r="N2532" i="21"/>
  <c r="N2466" i="21"/>
  <c r="N424" i="21"/>
  <c r="N684" i="21"/>
  <c r="N1910" i="21"/>
  <c r="N447" i="21"/>
  <c r="R59" i="13"/>
  <c r="N846" i="21"/>
  <c r="N113" i="21"/>
  <c r="N2006" i="21"/>
  <c r="N735" i="21"/>
  <c r="N1055" i="21"/>
  <c r="N259" i="21"/>
  <c r="N1051" i="21"/>
  <c r="N505" i="21"/>
  <c r="N1215" i="21"/>
  <c r="N1461" i="21"/>
  <c r="N915" i="21"/>
  <c r="R26" i="13"/>
  <c r="N2014" i="21"/>
  <c r="N1783" i="21"/>
  <c r="N1011" i="21"/>
  <c r="N481" i="21"/>
  <c r="N1193" i="21"/>
  <c r="N2481" i="21"/>
  <c r="N886" i="21"/>
  <c r="N115" i="21"/>
  <c r="N896" i="21"/>
  <c r="N1808" i="21"/>
  <c r="N2646" i="21"/>
  <c r="N894" i="21"/>
  <c r="N96" i="21"/>
  <c r="N1094" i="21"/>
  <c r="N2577" i="21"/>
  <c r="N2641" i="21"/>
  <c r="N895" i="21"/>
  <c r="N987" i="21"/>
  <c r="N161" i="21"/>
  <c r="N931" i="21"/>
  <c r="N605" i="21"/>
  <c r="N572" i="21"/>
  <c r="N1428" i="21"/>
  <c r="N1981" i="21"/>
  <c r="N695" i="21"/>
  <c r="N392" i="21"/>
  <c r="N1333" i="21"/>
  <c r="N1891" i="21"/>
  <c r="N18" i="21"/>
  <c r="N2261" i="21"/>
  <c r="N1340" i="21"/>
  <c r="N414" i="21"/>
  <c r="N1291" i="21"/>
  <c r="R31" i="13"/>
  <c r="N495" i="21"/>
  <c r="N1280" i="21"/>
  <c r="N1545" i="21"/>
  <c r="N1324" i="21"/>
  <c r="N908" i="21"/>
  <c r="N255" i="21"/>
  <c r="R24" i="13"/>
  <c r="N1315" i="21"/>
  <c r="N2187" i="21"/>
  <c r="N2504" i="21"/>
  <c r="R42" i="28"/>
  <c r="N953" i="21"/>
  <c r="N1323" i="21"/>
  <c r="N2573" i="21"/>
  <c r="N280" i="21"/>
  <c r="R39" i="28"/>
  <c r="N2338" i="21"/>
  <c r="N794" i="21"/>
  <c r="N1005" i="21"/>
  <c r="N715" i="21"/>
  <c r="N1467" i="21"/>
  <c r="N2156" i="21"/>
  <c r="N788" i="21"/>
  <c r="N36" i="21"/>
  <c r="N1042" i="21"/>
  <c r="N869" i="21"/>
  <c r="N1966" i="21"/>
  <c r="N363" i="21"/>
  <c r="N899" i="21"/>
  <c r="N1252" i="21"/>
  <c r="N116" i="21"/>
  <c r="N271" i="21"/>
  <c r="N1732" i="21"/>
  <c r="N2109" i="21"/>
  <c r="N1920" i="21"/>
  <c r="N1468" i="21"/>
  <c r="N2437" i="21"/>
  <c r="N2516" i="21"/>
  <c r="N1599" i="21"/>
  <c r="N1645" i="21"/>
  <c r="N455" i="21"/>
  <c r="N1131" i="21"/>
  <c r="N1995" i="21"/>
  <c r="N1689" i="21"/>
  <c r="N456" i="21"/>
  <c r="N76" i="21"/>
  <c r="N1625" i="21"/>
  <c r="N1177" i="21"/>
  <c r="N1842" i="21"/>
  <c r="N577" i="21"/>
  <c r="N2328" i="21"/>
  <c r="N1880" i="21"/>
  <c r="N2035" i="21"/>
  <c r="R37" i="26"/>
  <c r="N1653" i="21"/>
  <c r="N560" i="21"/>
  <c r="N628" i="21"/>
  <c r="N2032" i="21"/>
  <c r="N2373" i="21"/>
  <c r="N2450" i="21"/>
  <c r="N2412" i="21"/>
  <c r="N1517" i="21"/>
  <c r="N963" i="21"/>
  <c r="N2048" i="21"/>
  <c r="N685" i="21"/>
  <c r="N2383" i="21"/>
  <c r="N232" i="21"/>
  <c r="N348" i="21"/>
  <c r="N1847" i="21"/>
  <c r="N1262" i="21"/>
  <c r="N1921" i="21"/>
  <c r="N876" i="21"/>
  <c r="N2535" i="21"/>
  <c r="N2229" i="21"/>
  <c r="N1897" i="21"/>
  <c r="N1965" i="21"/>
  <c r="N337" i="21"/>
  <c r="T33" i="27"/>
  <c r="N1119" i="21"/>
  <c r="N2120" i="21"/>
  <c r="N1865" i="21"/>
  <c r="N1471" i="21"/>
  <c r="N1950" i="21"/>
  <c r="N1567" i="21"/>
  <c r="N1172" i="21"/>
  <c r="N1170" i="21"/>
  <c r="N714" i="21"/>
  <c r="N920" i="21"/>
  <c r="N1678" i="21"/>
  <c r="N918" i="21"/>
  <c r="N1036" i="21"/>
  <c r="N2112" i="21"/>
  <c r="N1254" i="21"/>
  <c r="N1934" i="21"/>
  <c r="N1874" i="21"/>
  <c r="N2227" i="21"/>
  <c r="N60" i="21"/>
  <c r="N350" i="21"/>
  <c r="N539" i="21"/>
  <c r="N1584" i="21"/>
  <c r="N256" i="21"/>
  <c r="N826" i="21"/>
  <c r="N274" i="21"/>
  <c r="N2131" i="21"/>
  <c r="N821" i="21"/>
  <c r="N883" i="21"/>
  <c r="N544" i="21"/>
  <c r="N575" i="21"/>
  <c r="N171" i="21"/>
  <c r="N2531" i="21"/>
  <c r="N2544" i="21"/>
  <c r="AA108" i="13"/>
  <c r="N840" i="21"/>
  <c r="N1773" i="21"/>
  <c r="N121" i="21"/>
  <c r="N2097" i="21"/>
  <c r="N1635" i="21"/>
  <c r="N2222" i="21"/>
  <c r="N1039" i="21"/>
  <c r="N622" i="21"/>
  <c r="N1126" i="21"/>
  <c r="N1112" i="21"/>
  <c r="N288" i="21"/>
  <c r="N55" i="21"/>
  <c r="N1866" i="21"/>
  <c r="N49" i="21"/>
  <c r="N2346" i="21"/>
  <c r="N1462" i="21"/>
  <c r="N1421" i="21"/>
  <c r="N1528" i="21"/>
  <c r="N2191" i="21"/>
  <c r="N367" i="21"/>
  <c r="N610" i="21"/>
  <c r="N1012" i="21"/>
  <c r="N2071" i="21"/>
  <c r="N861" i="21"/>
  <c r="N1760" i="21"/>
  <c r="N624" i="21"/>
  <c r="N423" i="21"/>
  <c r="N1747" i="21"/>
  <c r="N1902" i="21"/>
  <c r="N2204" i="21"/>
  <c r="N2557" i="21"/>
  <c r="N179" i="21"/>
  <c r="N1888" i="21"/>
  <c r="N2440" i="21"/>
  <c r="N2001" i="21"/>
  <c r="N1095" i="21"/>
  <c r="N1742" i="21"/>
  <c r="N2082" i="21"/>
  <c r="N470" i="21"/>
  <c r="N1856" i="21"/>
  <c r="N1725" i="21"/>
  <c r="N2136" i="21"/>
  <c r="N2236" i="21"/>
  <c r="N433" i="21"/>
  <c r="N2141" i="21"/>
  <c r="N2583" i="21"/>
  <c r="N2316" i="21"/>
  <c r="N743" i="21"/>
  <c r="N46" i="21"/>
  <c r="AA110" i="13"/>
  <c r="N2612" i="21"/>
  <c r="N2105" i="21"/>
  <c r="N903" i="21"/>
  <c r="D8" i="21"/>
  <c r="N609" i="21"/>
  <c r="N8" i="21"/>
  <c r="N1132" i="21"/>
  <c r="N20" i="21"/>
  <c r="N240" i="21"/>
  <c r="N1958" i="21"/>
  <c r="N1140" i="21"/>
  <c r="N1882" i="21"/>
  <c r="N474" i="21"/>
  <c r="N877" i="21"/>
  <c r="N137" i="21"/>
  <c r="N1480" i="21"/>
  <c r="N434" i="21"/>
  <c r="N500" i="21"/>
  <c r="N244" i="21"/>
  <c r="N1851" i="21"/>
  <c r="N1447" i="21"/>
  <c r="N84" i="21"/>
  <c r="N2279" i="21"/>
  <c r="N652" i="21"/>
  <c r="N1946" i="21"/>
  <c r="N797" i="21"/>
  <c r="N45" i="21"/>
  <c r="N848" i="21"/>
  <c r="N1601" i="21"/>
  <c r="N1232" i="21"/>
  <c r="N1225" i="21"/>
  <c r="N680" i="21"/>
  <c r="N2153" i="21"/>
  <c r="N1084" i="21"/>
  <c r="N1549" i="21"/>
  <c r="N1745" i="21"/>
  <c r="N1103" i="21"/>
  <c r="N2044" i="21"/>
  <c r="N1179" i="21"/>
  <c r="N2332" i="21"/>
  <c r="N666" i="21"/>
  <c r="N1831" i="21"/>
  <c r="N2235" i="21"/>
  <c r="N242" i="21"/>
  <c r="N2194" i="21"/>
  <c r="N686" i="21"/>
  <c r="N1147" i="21"/>
  <c r="N2212" i="21"/>
  <c r="N1430" i="21"/>
  <c r="N1229" i="21"/>
  <c r="N512" i="21"/>
  <c r="N725" i="21"/>
  <c r="N835" i="21"/>
  <c r="N1381" i="21"/>
  <c r="N2178" i="21"/>
  <c r="N2293" i="21"/>
  <c r="N1855" i="21"/>
  <c r="N716" i="21"/>
  <c r="N1554" i="21"/>
  <c r="N2614" i="21"/>
  <c r="N583" i="21"/>
  <c r="N2498" i="21"/>
  <c r="N1144" i="21"/>
  <c r="N1979" i="21"/>
  <c r="N2451" i="21"/>
  <c r="N227" i="21"/>
  <c r="N2550" i="21"/>
  <c r="N1234" i="21"/>
  <c r="N2388" i="21"/>
  <c r="N1939" i="21"/>
  <c r="N773" i="21"/>
  <c r="N1310" i="21"/>
  <c r="N1142" i="21"/>
  <c r="N884" i="21"/>
  <c r="N416" i="21"/>
  <c r="N1078" i="21"/>
  <c r="N1209" i="21"/>
  <c r="N372" i="21"/>
  <c r="N942" i="21"/>
  <c r="N1151" i="21"/>
  <c r="N190" i="21"/>
  <c r="N1650" i="21"/>
  <c r="N1531" i="21"/>
  <c r="N1538" i="21"/>
  <c r="N2281" i="21"/>
  <c r="R27" i="26"/>
  <c r="N645" i="21"/>
  <c r="N670" i="21"/>
  <c r="N503" i="21"/>
  <c r="N1697" i="21"/>
  <c r="N2319" i="21"/>
  <c r="N2220" i="21"/>
  <c r="N1273" i="21"/>
  <c r="N1178" i="21"/>
  <c r="N730" i="21"/>
  <c r="N2023" i="21"/>
  <c r="N651" i="21"/>
  <c r="N1586" i="21"/>
  <c r="N1216" i="21"/>
  <c r="P386" i="21"/>
  <c r="N1000" i="21"/>
  <c r="N868" i="21"/>
  <c r="N957" i="21"/>
  <c r="N772" i="21"/>
  <c r="N1575" i="21"/>
  <c r="N356" i="21"/>
  <c r="N1503" i="21"/>
  <c r="N149" i="21"/>
  <c r="N466" i="21"/>
  <c r="N1634" i="21"/>
  <c r="N1013" i="21"/>
  <c r="N1816" i="21"/>
  <c r="N38" i="21"/>
  <c r="N613" i="21"/>
  <c r="N1295" i="21"/>
  <c r="N655" i="21"/>
  <c r="N1189" i="21"/>
  <c r="N1730" i="21"/>
  <c r="N1903" i="21"/>
  <c r="N2263" i="21"/>
  <c r="N174" i="21"/>
  <c r="N576" i="21"/>
  <c r="N742" i="21"/>
  <c r="N276" i="21"/>
  <c r="N543" i="21"/>
  <c r="N1643" i="21"/>
  <c r="N693" i="21"/>
  <c r="N1300" i="21"/>
  <c r="N480" i="21"/>
  <c r="N2413" i="21"/>
  <c r="N919" i="21"/>
  <c r="N2169" i="21"/>
  <c r="N477" i="21"/>
  <c r="N1602" i="21"/>
  <c r="N1525" i="21"/>
  <c r="N243" i="21"/>
  <c r="N1203" i="21"/>
  <c r="N786" i="21"/>
  <c r="R36" i="26"/>
  <c r="N2090" i="21"/>
  <c r="N347" i="21"/>
  <c r="N2039" i="21"/>
  <c r="N2322" i="21"/>
  <c r="N893" i="21"/>
  <c r="N1494" i="21"/>
  <c r="N1917" i="21"/>
  <c r="N2171" i="21"/>
  <c r="N2362" i="21"/>
  <c r="N949" i="21"/>
  <c r="N723" i="21"/>
  <c r="N540" i="21"/>
  <c r="N1926" i="21"/>
  <c r="N2456" i="21"/>
  <c r="N1964" i="21"/>
  <c r="N1327" i="21"/>
  <c r="N999" i="21"/>
  <c r="N542" i="21"/>
  <c r="N203" i="21"/>
  <c r="N493" i="21"/>
  <c r="N85" i="21"/>
  <c r="N59" i="21"/>
  <c r="N1560" i="21"/>
  <c r="T25" i="27"/>
  <c r="N1244" i="21"/>
  <c r="N658" i="21"/>
  <c r="N2345" i="21"/>
  <c r="N1267" i="21"/>
  <c r="N2202" i="21"/>
  <c r="N1493" i="21"/>
  <c r="N1655" i="21"/>
  <c r="N681" i="21"/>
  <c r="N2363" i="21"/>
  <c r="N2238" i="21"/>
  <c r="N1699" i="21"/>
  <c r="N532" i="21"/>
  <c r="N1294" i="21"/>
  <c r="N1321" i="21"/>
  <c r="N2122" i="21"/>
  <c r="N100" i="21"/>
  <c r="N1236" i="21"/>
  <c r="N1264" i="21"/>
  <c r="N1133" i="21"/>
  <c r="N1453" i="21"/>
  <c r="N1785" i="21"/>
  <c r="N1750" i="21"/>
  <c r="N1949" i="21"/>
  <c r="N2407" i="21"/>
  <c r="N457" i="21"/>
  <c r="N2623" i="21"/>
  <c r="N562" i="21"/>
  <c r="N2317" i="21"/>
  <c r="N266" i="21"/>
  <c r="N1289" i="21"/>
  <c r="N2102" i="21"/>
  <c r="N1101" i="21"/>
  <c r="N2038" i="21"/>
  <c r="N2186" i="21"/>
  <c r="N281" i="21"/>
  <c r="N39" i="21"/>
  <c r="N2232" i="21"/>
  <c r="N550" i="21"/>
  <c r="N1895" i="21"/>
  <c r="N1362" i="21"/>
  <c r="N2252" i="21"/>
  <c r="N82" i="21"/>
  <c r="N2130" i="21"/>
  <c r="N68" i="21"/>
  <c r="N2628" i="21"/>
  <c r="N2356" i="21"/>
  <c r="N1165" i="21"/>
  <c r="N273" i="21"/>
  <c r="N2275" i="21"/>
  <c r="N1150" i="21"/>
  <c r="N206" i="21"/>
  <c r="N2403" i="21"/>
  <c r="N1375" i="21"/>
  <c r="N691" i="21"/>
  <c r="N559" i="21"/>
  <c r="N1180" i="21"/>
  <c r="N1636" i="21"/>
  <c r="N1712" i="21"/>
  <c r="N597" i="21"/>
  <c r="N2428" i="21"/>
  <c r="N1858" i="21"/>
  <c r="N956" i="21"/>
  <c r="N523" i="21"/>
  <c r="N250" i="21"/>
  <c r="N1957" i="21"/>
  <c r="N1083" i="21"/>
  <c r="N793" i="21"/>
  <c r="R28" i="28"/>
  <c r="N1806" i="21"/>
  <c r="N448" i="21"/>
  <c r="N1704" i="21"/>
  <c r="N2508" i="21"/>
  <c r="N1196" i="21"/>
  <c r="N204" i="21"/>
  <c r="N1278" i="21"/>
  <c r="N2010" i="21"/>
  <c r="N343" i="21"/>
  <c r="N1821" i="21"/>
  <c r="N1413" i="21"/>
  <c r="N720" i="21"/>
  <c r="N1815" i="21"/>
  <c r="N2077" i="21"/>
  <c r="N169" i="21"/>
  <c r="N1748" i="21"/>
  <c r="N854" i="21"/>
  <c r="N353" i="21"/>
  <c r="N1607" i="21"/>
  <c r="N1118" i="21"/>
  <c r="N2522" i="21"/>
  <c r="N270" i="21"/>
  <c r="N757" i="21"/>
  <c r="N87" i="21"/>
  <c r="N1537" i="21"/>
  <c r="N833" i="21"/>
  <c r="N1518" i="21"/>
  <c r="N2446" i="21"/>
  <c r="N1376" i="21"/>
  <c r="N2015" i="21"/>
  <c r="N374" i="21"/>
  <c r="N1813" i="21"/>
  <c r="N2127" i="21"/>
  <c r="N1953" i="21"/>
  <c r="N1366" i="21"/>
  <c r="N830" i="21"/>
  <c r="N2115" i="21"/>
  <c r="N2208" i="21"/>
  <c r="N1843" i="21"/>
  <c r="N517" i="21"/>
  <c r="N1901" i="21"/>
  <c r="N2283" i="21"/>
  <c r="N103" i="21"/>
  <c r="N354" i="21"/>
  <c r="N1210" i="21"/>
  <c r="N810" i="21"/>
  <c r="N2258" i="21"/>
  <c r="N2190" i="21"/>
  <c r="N2304" i="21"/>
  <c r="N1707" i="21"/>
  <c r="N1705" i="21"/>
  <c r="N1228" i="21"/>
  <c r="N1092" i="21"/>
  <c r="N2416" i="21"/>
  <c r="N42" i="21"/>
  <c r="N1769" i="21"/>
  <c r="N1367" i="21"/>
  <c r="N2209" i="21"/>
  <c r="N2360" i="21"/>
  <c r="N1944" i="21"/>
  <c r="N1823" i="21"/>
  <c r="N173" i="21"/>
  <c r="N507" i="21"/>
  <c r="N941" i="21"/>
  <c r="N2514" i="21"/>
  <c r="N889" i="21"/>
  <c r="N1513" i="21"/>
  <c r="N2221" i="21"/>
  <c r="N2500" i="21"/>
  <c r="N2210" i="21"/>
  <c r="N2519" i="21"/>
  <c r="N1668" i="21"/>
  <c r="N1876" i="21"/>
  <c r="N554" i="21"/>
  <c r="N1639" i="21"/>
  <c r="N749" i="21"/>
  <c r="N653" i="21"/>
  <c r="N556" i="21"/>
  <c r="R31" i="28"/>
  <c r="N2043" i="21"/>
  <c r="N1632" i="21"/>
  <c r="N1524" i="21"/>
  <c r="N225" i="21"/>
  <c r="N563" i="21"/>
  <c r="N488" i="21"/>
  <c r="N764" i="21"/>
  <c r="N2613" i="21"/>
  <c r="N1071" i="21"/>
  <c r="N306" i="21"/>
  <c r="N1314" i="21"/>
  <c r="N2251" i="21"/>
  <c r="N531" i="21"/>
  <c r="N606" i="21"/>
  <c r="N2538" i="21"/>
  <c r="N2067" i="21"/>
  <c r="N2073" i="21"/>
  <c r="N122" i="21"/>
  <c r="N534" i="21"/>
  <c r="N2151" i="21"/>
  <c r="S60" i="13"/>
  <c r="N435" i="21"/>
  <c r="N2582" i="21"/>
  <c r="N636" i="21"/>
  <c r="N2438" i="21"/>
  <c r="N2270" i="21"/>
  <c r="N754" i="21"/>
  <c r="N40" i="21"/>
  <c r="N2103" i="21"/>
  <c r="N690" i="21"/>
  <c r="N2282" i="21"/>
  <c r="N2054" i="21"/>
  <c r="N1054" i="21"/>
  <c r="N451" i="21"/>
  <c r="N9" i="21"/>
  <c r="N1312" i="21"/>
  <c r="N2094" i="21"/>
  <c r="N1302" i="21"/>
  <c r="N2240" i="21"/>
  <c r="N671" i="21"/>
  <c r="N2579" i="21"/>
  <c r="N1959" i="21"/>
  <c r="N2062" i="21"/>
  <c r="N519" i="21"/>
  <c r="N1963" i="21"/>
  <c r="N1749" i="21"/>
  <c r="N644" i="21"/>
  <c r="N1110" i="21"/>
  <c r="N1828" i="21"/>
  <c r="N1585" i="21"/>
  <c r="N2467" i="21"/>
  <c r="N1204" i="21"/>
  <c r="N2290" i="21"/>
  <c r="N871" i="21"/>
  <c r="N289" i="21"/>
  <c r="N1111" i="21"/>
  <c r="N1798" i="21"/>
  <c r="N1547" i="21"/>
  <c r="N349" i="21"/>
  <c r="N1619" i="21"/>
  <c r="N2545" i="21"/>
  <c r="N328" i="21"/>
  <c r="N1030" i="21"/>
  <c r="N1047" i="21"/>
  <c r="N1122" i="21"/>
  <c r="N1540" i="21"/>
  <c r="N310" i="21"/>
  <c r="N2653" i="21"/>
  <c r="N233" i="21"/>
  <c r="N2200" i="21"/>
  <c r="N912" i="21"/>
  <c r="N1536" i="21"/>
  <c r="R106" i="13"/>
  <c r="N1017" i="21"/>
  <c r="N1192" i="21"/>
  <c r="N932" i="21"/>
  <c r="N2589" i="21"/>
  <c r="N1936" i="21"/>
  <c r="N1592" i="21"/>
  <c r="N2497" i="21"/>
  <c r="N1893" i="21"/>
  <c r="N1440" i="21"/>
  <c r="N1912" i="21"/>
  <c r="N2185" i="21"/>
  <c r="N1380" i="21"/>
  <c r="N2435" i="21"/>
  <c r="N1857" i="21"/>
  <c r="N1239" i="21"/>
  <c r="N1075" i="21"/>
  <c r="N2465" i="21"/>
  <c r="N1548" i="21"/>
  <c r="N189" i="21"/>
  <c r="N1590" i="21"/>
  <c r="N682" i="21"/>
  <c r="N1260" i="21"/>
  <c r="N2563" i="21"/>
  <c r="N989" i="21"/>
  <c r="N2205" i="21"/>
  <c r="N2424" i="21"/>
  <c r="N1605" i="21"/>
  <c r="N2260" i="21"/>
  <c r="N795" i="21"/>
  <c r="N727" i="21"/>
  <c r="N156" i="21"/>
  <c r="N2155" i="21"/>
  <c r="N1824" i="21"/>
  <c r="N2565" i="21"/>
  <c r="N973" i="21"/>
  <c r="N2591" i="21"/>
  <c r="R33" i="13"/>
  <c r="N200" i="21"/>
  <c r="N2381" i="21"/>
  <c r="N226" i="21"/>
  <c r="N234" i="21"/>
  <c r="N710" i="21"/>
  <c r="S107" i="13"/>
  <c r="R107" i="13" s="1"/>
  <c r="N468" i="21"/>
  <c r="N296" i="21"/>
  <c r="N2312" i="21"/>
  <c r="N2377" i="21"/>
  <c r="N1050" i="21"/>
  <c r="R24" i="28"/>
  <c r="N1986" i="21"/>
  <c r="N951" i="21"/>
  <c r="N2506" i="21"/>
  <c r="N1765" i="21"/>
  <c r="N675" i="21"/>
  <c r="N1246" i="21"/>
  <c r="N1444" i="21"/>
  <c r="N2272" i="21"/>
  <c r="N2124" i="21"/>
  <c r="N2490" i="21"/>
  <c r="N1073" i="21"/>
  <c r="N415" i="21"/>
  <c r="N2183" i="21"/>
  <c r="N2139" i="21"/>
  <c r="N2367" i="21"/>
  <c r="N483" i="21"/>
  <c r="N2354" i="21"/>
  <c r="N1145" i="21"/>
  <c r="N1971" i="21"/>
  <c r="N2218" i="21"/>
  <c r="N1010" i="21"/>
  <c r="N674" i="21"/>
  <c r="N2347" i="21"/>
  <c r="N683" i="21"/>
  <c r="N2018" i="21"/>
  <c r="N2285" i="21"/>
  <c r="N1929" i="21"/>
  <c r="N599" i="21"/>
  <c r="N2513" i="21"/>
  <c r="N1307" i="21"/>
  <c r="N1400" i="21"/>
  <c r="N1510" i="21"/>
  <c r="N211" i="21"/>
  <c r="N1778" i="21"/>
  <c r="N867" i="21"/>
  <c r="N1434" i="21"/>
  <c r="N444" i="21"/>
  <c r="N2536" i="21"/>
  <c r="N1437" i="21"/>
  <c r="N706" i="21"/>
  <c r="N141" i="21"/>
  <c r="N120" i="21"/>
  <c r="N1143" i="21"/>
  <c r="N153" i="21"/>
  <c r="N123" i="21"/>
  <c r="N1121" i="21"/>
  <c r="N1574" i="21"/>
  <c r="N316" i="21"/>
  <c r="N413" i="21"/>
  <c r="N1621" i="21"/>
  <c r="N1451" i="21"/>
  <c r="T29" i="27"/>
  <c r="N922" i="21"/>
  <c r="N2349" i="21"/>
  <c r="N1024" i="21"/>
  <c r="N2100" i="21"/>
  <c r="N1502" i="21"/>
  <c r="N2137" i="21"/>
  <c r="N870" i="21"/>
  <c r="N648" i="21"/>
  <c r="N1401" i="21"/>
  <c r="N1485" i="21"/>
  <c r="N836" i="21"/>
  <c r="N2058" i="21"/>
  <c r="N1318" i="21"/>
  <c r="N1924" i="21"/>
  <c r="N1594" i="21"/>
  <c r="N1622" i="21"/>
  <c r="N2529" i="21"/>
  <c r="N946" i="21"/>
  <c r="N264" i="21"/>
  <c r="N901" i="21"/>
  <c r="N462" i="21"/>
  <c r="N1942" i="21"/>
  <c r="N823" i="21"/>
  <c r="N2295" i="21"/>
  <c r="N2037" i="21"/>
  <c r="N325" i="21"/>
  <c r="N1213" i="21"/>
  <c r="N2460" i="21"/>
  <c r="N1184" i="21"/>
  <c r="N317" i="21"/>
  <c r="N154" i="21"/>
  <c r="N2267" i="21"/>
  <c r="N1641" i="21"/>
  <c r="N2485" i="21"/>
  <c r="N58" i="21"/>
  <c r="N1691" i="21"/>
  <c r="N2051" i="21"/>
  <c r="N2254" i="21"/>
  <c r="N323" i="21"/>
  <c r="N246" i="21"/>
  <c r="R45" i="28"/>
  <c r="N2066" i="21"/>
  <c r="N2107" i="21"/>
  <c r="N166" i="21"/>
  <c r="N661" i="21"/>
  <c r="N1907" i="21"/>
  <c r="N54" i="21"/>
  <c r="N91" i="21"/>
  <c r="N1932" i="21"/>
  <c r="N44" i="21"/>
  <c r="N2472" i="21"/>
  <c r="N2369" i="21"/>
  <c r="N2523" i="21"/>
  <c r="N368" i="21"/>
  <c r="N2242" i="21"/>
  <c r="N807" i="21"/>
  <c r="N785" i="21"/>
  <c r="N2306" i="21"/>
  <c r="N692" i="21"/>
  <c r="N657" i="21"/>
  <c r="N1360" i="21"/>
  <c r="N1079" i="21"/>
  <c r="N944" i="21"/>
  <c r="N2434" i="21"/>
  <c r="N1484" i="21"/>
  <c r="N454" i="21"/>
  <c r="N2478" i="21"/>
  <c r="N2648" i="21"/>
  <c r="N379" i="21"/>
  <c r="N510" i="21"/>
  <c r="N1717" i="21"/>
  <c r="N733" i="21"/>
  <c r="N787" i="21"/>
  <c r="N778" i="21"/>
  <c r="N2284" i="21"/>
  <c r="T30" i="27"/>
  <c r="N1383" i="21"/>
  <c r="N1711" i="21"/>
  <c r="N2257" i="21"/>
  <c r="N1794" i="21"/>
  <c r="N1230" i="21"/>
  <c r="N526" i="21"/>
  <c r="N783" i="21"/>
  <c r="N804" i="21"/>
  <c r="N12" i="21"/>
  <c r="N1107" i="21"/>
  <c r="N140" i="21"/>
  <c r="N1570" i="21"/>
  <c r="N2056" i="21"/>
  <c r="N412" i="21"/>
  <c r="N2325" i="21"/>
  <c r="N2265" i="21"/>
  <c r="N453" i="21"/>
  <c r="N619" i="21"/>
  <c r="N1906" i="21"/>
  <c r="N984" i="21"/>
  <c r="N245" i="21"/>
  <c r="N117" i="21"/>
  <c r="N321" i="21"/>
  <c r="O418" i="21"/>
  <c r="N1358" i="21"/>
  <c r="N2250" i="21"/>
  <c r="N2150" i="21"/>
  <c r="N726" i="21"/>
  <c r="N782" i="21"/>
  <c r="N1848" i="21"/>
  <c r="R29" i="28"/>
  <c r="N1659" i="21"/>
  <c r="N799" i="21"/>
  <c r="N1870" i="21"/>
  <c r="N950" i="21"/>
  <c r="N546" i="21"/>
  <c r="R28" i="26"/>
  <c r="N1349" i="21"/>
  <c r="N1500" i="21"/>
  <c r="R43" i="28"/>
  <c r="N959" i="21"/>
  <c r="N2099" i="21"/>
  <c r="N1423" i="21"/>
  <c r="N2059" i="21"/>
  <c r="N1885" i="21"/>
  <c r="N2636" i="21"/>
  <c r="N98" i="21"/>
  <c r="N724" i="21"/>
  <c r="N728" i="21"/>
  <c r="N315" i="21"/>
  <c r="N2098" i="21"/>
  <c r="N1085" i="21"/>
  <c r="N2375" i="21"/>
  <c r="N2480" i="21"/>
  <c r="N360" i="21"/>
  <c r="N2350" i="21"/>
  <c r="N965" i="21"/>
  <c r="N338" i="21"/>
  <c r="N1149" i="21"/>
  <c r="N1276" i="21"/>
  <c r="N744" i="21"/>
  <c r="N504" i="21"/>
  <c r="N979" i="21"/>
  <c r="N1222" i="21"/>
  <c r="N2083" i="21"/>
  <c r="N2502" i="21"/>
  <c r="N2176" i="21"/>
  <c r="N1516" i="21"/>
  <c r="N1129" i="21"/>
  <c r="N1248" i="21"/>
  <c r="N301" i="21"/>
  <c r="N1968" i="21"/>
  <c r="N1539" i="21"/>
  <c r="N629" i="21"/>
  <c r="N1332" i="21"/>
  <c r="N703" i="21"/>
  <c r="N1543" i="21"/>
  <c r="N2057" i="21"/>
  <c r="N1373" i="21"/>
  <c r="N771" i="21"/>
  <c r="N1772" i="21"/>
  <c r="N224" i="21"/>
  <c r="N2644" i="21"/>
  <c r="N1406" i="21"/>
  <c r="N1452" i="21"/>
  <c r="N118" i="21"/>
  <c r="N386" i="21"/>
  <c r="N1056" i="21"/>
  <c r="N2022" i="21"/>
  <c r="N1722" i="21"/>
  <c r="N70" i="21"/>
  <c r="N1277" i="21"/>
  <c r="N943" i="21"/>
  <c r="N643" i="21"/>
  <c r="N1533" i="21"/>
  <c r="N335" i="21"/>
  <c r="N2280" i="21"/>
  <c r="N10" i="21"/>
  <c r="N408" i="21"/>
  <c r="N208" i="21"/>
  <c r="N1603" i="21"/>
  <c r="N2530" i="21"/>
  <c r="N1915" i="21"/>
  <c r="N859" i="21"/>
  <c r="N1330" i="21"/>
  <c r="N719" i="21"/>
  <c r="N1642" i="21"/>
  <c r="N370" i="21"/>
  <c r="N312" i="21"/>
  <c r="N2078" i="21"/>
  <c r="N705" i="21"/>
  <c r="R44" i="28"/>
  <c r="N2376" i="21"/>
  <c r="N2241" i="21"/>
  <c r="N1918" i="21"/>
  <c r="N187" i="21"/>
  <c r="N64" i="21"/>
  <c r="N1728" i="21"/>
  <c r="N31" i="21"/>
  <c r="N1402" i="21"/>
  <c r="N1220" i="21"/>
  <c r="N1598" i="21"/>
  <c r="N1771" i="21"/>
  <c r="N2339" i="21"/>
  <c r="N145" i="21"/>
  <c r="N1990" i="21"/>
  <c r="N2368" i="21"/>
  <c r="N1665" i="21"/>
  <c r="N1814" i="21"/>
  <c r="N1492" i="21"/>
  <c r="N900" i="21"/>
  <c r="N2019" i="21"/>
  <c r="N1812" i="21"/>
  <c r="N1163" i="21"/>
  <c r="N331" i="21"/>
  <c r="N1836" i="21"/>
  <c r="N421" i="21"/>
  <c r="N404" i="21"/>
  <c r="N1098" i="21"/>
  <c r="N1911" i="21"/>
  <c r="N553" i="21"/>
  <c r="N1571" i="21"/>
  <c r="N1663" i="21"/>
  <c r="N1411" i="21"/>
  <c r="N2005" i="21"/>
  <c r="N974" i="21"/>
  <c r="N2249" i="21"/>
  <c r="N406" i="21"/>
  <c r="N969" i="21"/>
  <c r="O9" i="21"/>
  <c r="N1654" i="21"/>
  <c r="N2259" i="21"/>
  <c r="N2034" i="21"/>
  <c r="N1472" i="21"/>
  <c r="N996" i="21"/>
  <c r="N1445" i="21"/>
  <c r="N2457" i="21"/>
  <c r="N1909" i="21"/>
  <c r="N2479" i="21"/>
  <c r="N1830" i="21"/>
  <c r="N2335" i="21"/>
  <c r="R34" i="13"/>
  <c r="N1454" i="21"/>
  <c r="N874" i="21"/>
  <c r="N1671" i="21"/>
  <c r="N2436" i="21"/>
  <c r="N589" i="21"/>
  <c r="N99" i="21"/>
  <c r="N905" i="21"/>
  <c r="N195" i="21"/>
  <c r="N1669" i="21"/>
  <c r="N545" i="21"/>
  <c r="N263" i="21"/>
  <c r="N2320" i="21"/>
  <c r="N1709" i="21"/>
  <c r="N924" i="21"/>
  <c r="N2207" i="21"/>
  <c r="N2469" i="21"/>
  <c r="N1608" i="21"/>
  <c r="N2203" i="21"/>
  <c r="N1235" i="21"/>
  <c r="N1994" i="21"/>
  <c r="N521" i="21"/>
  <c r="N1735" i="21"/>
  <c r="N1015" i="21"/>
  <c r="N2079" i="21"/>
  <c r="N2496" i="21"/>
  <c r="N2321" i="21"/>
  <c r="N2065" i="21"/>
  <c r="N1431" i="21"/>
  <c r="R23" i="13"/>
  <c r="N1022" i="21"/>
  <c r="N934" i="21"/>
  <c r="N1109" i="21"/>
  <c r="N1913" i="21"/>
  <c r="N2620" i="21"/>
  <c r="N2511" i="21"/>
  <c r="N1834" i="21"/>
  <c r="N1791" i="21"/>
  <c r="N2031" i="21"/>
  <c r="N1954" i="21"/>
  <c r="N603" i="21"/>
  <c r="N872" i="21"/>
  <c r="N803" i="21"/>
  <c r="N2135" i="21"/>
  <c r="N162" i="21"/>
  <c r="N1168" i="21"/>
  <c r="N1359" i="21"/>
  <c r="N2491" i="21"/>
  <c r="N1021" i="21"/>
  <c r="N1275" i="21"/>
  <c r="N143" i="21"/>
  <c r="N2431" i="21"/>
  <c r="N2297" i="21"/>
  <c r="N571" i="21"/>
  <c r="N533" i="21"/>
  <c r="N737" i="21"/>
  <c r="N2012" i="21"/>
  <c r="N1775" i="21"/>
  <c r="N1804" i="21"/>
  <c r="N6" i="21"/>
  <c r="N1442" i="21"/>
  <c r="N910" i="21"/>
  <c r="N1762" i="21"/>
  <c r="N1837" i="21"/>
  <c r="N1065" i="21"/>
  <c r="N2324" i="21"/>
  <c r="N1158" i="21"/>
  <c r="N975" i="21"/>
  <c r="N1161" i="21"/>
  <c r="N914" i="21"/>
  <c r="N911" i="21"/>
  <c r="N1844" i="21"/>
  <c r="N759" i="21"/>
  <c r="N275" i="21"/>
  <c r="N882" i="21"/>
  <c r="N2000" i="21"/>
  <c r="N904" i="21"/>
  <c r="N1825" i="21"/>
  <c r="N1508" i="21"/>
  <c r="N2108" i="21"/>
  <c r="N1873" i="21"/>
  <c r="N151" i="21"/>
  <c r="N2518" i="21"/>
  <c r="N913" i="21"/>
  <c r="N1409" i="21"/>
  <c r="N63" i="21"/>
  <c r="N1009" i="21"/>
  <c r="N1746" i="21"/>
  <c r="N746" i="21"/>
  <c r="N2448" i="21"/>
  <c r="N92" i="21"/>
  <c r="N814" i="21"/>
  <c r="N813" i="21"/>
  <c r="T59" i="13"/>
  <c r="N751" i="21"/>
  <c r="N1686" i="21"/>
  <c r="N1357" i="21"/>
  <c r="N202" i="21"/>
  <c r="N1261" i="21"/>
  <c r="N295" i="21"/>
  <c r="N1346" i="21"/>
  <c r="N2578" i="21"/>
  <c r="N1466" i="21"/>
  <c r="N2488" i="21"/>
  <c r="N1023" i="21"/>
  <c r="N2358" i="21"/>
  <c r="N1845" i="21"/>
  <c r="N1045" i="21"/>
  <c r="N774" i="21"/>
  <c r="N1020" i="21"/>
  <c r="N967" i="21"/>
  <c r="N478" i="21"/>
  <c r="N552" i="21"/>
  <c r="N419" i="21"/>
  <c r="N1019" i="21"/>
  <c r="N863" i="21"/>
  <c r="N1820" i="21"/>
  <c r="N2602" i="21"/>
  <c r="N1846" i="21"/>
  <c r="N1544" i="21"/>
  <c r="N2213" i="21"/>
  <c r="N285" i="21"/>
  <c r="N428" i="21"/>
  <c r="N78" i="21"/>
  <c r="N298" i="21"/>
  <c r="N1555" i="21"/>
  <c r="N1117" i="21"/>
  <c r="N21" i="21"/>
  <c r="N1527" i="21"/>
  <c r="N1326" i="21"/>
  <c r="R35" i="13"/>
  <c r="N2042" i="21"/>
  <c r="N2294" i="21"/>
  <c r="N2266" i="21"/>
  <c r="N2175" i="21"/>
  <c r="N933" i="21"/>
  <c r="N1138" i="21"/>
  <c r="N1102" i="21"/>
  <c r="N1476" i="21"/>
  <c r="N241" i="21"/>
  <c r="L31" i="21"/>
  <c r="N2380" i="21"/>
  <c r="N1481" i="21"/>
  <c r="N1883" i="21"/>
  <c r="N2393" i="21"/>
  <c r="N2336" i="21"/>
  <c r="N2341" i="21"/>
  <c r="N1361" i="21"/>
  <c r="N1006" i="21"/>
  <c r="N2351" i="21"/>
  <c r="N1683" i="21"/>
  <c r="N1316" i="21"/>
  <c r="N1633" i="21"/>
  <c r="N1287" i="21"/>
  <c r="N1334" i="21"/>
  <c r="N1756" i="21"/>
  <c r="N2616" i="21"/>
  <c r="N630" i="21"/>
  <c r="N313" i="21"/>
  <c r="N796" i="21"/>
  <c r="N2555" i="21"/>
  <c r="N2654" i="21"/>
  <c r="N1410" i="21"/>
  <c r="N284" i="21"/>
  <c r="N1070" i="21"/>
  <c r="N929" i="21"/>
  <c r="N2566" i="21"/>
  <c r="N1562" i="21"/>
  <c r="N1171" i="21"/>
  <c r="N1351" i="21"/>
  <c r="N139" i="21"/>
  <c r="N2064" i="21"/>
  <c r="N1263" i="21"/>
  <c r="N2562" i="21"/>
  <c r="N1564" i="21"/>
  <c r="N1037" i="21"/>
  <c r="N2239" i="21"/>
  <c r="N93" i="21"/>
  <c r="N2470" i="21"/>
  <c r="N1227" i="21"/>
  <c r="N1727" i="21"/>
  <c r="N1563" i="21"/>
  <c r="N265" i="21"/>
  <c r="N231" i="21"/>
  <c r="N1268" i="21"/>
  <c r="N1279" i="21"/>
  <c r="N1475" i="21"/>
  <c r="N1470" i="21"/>
  <c r="N308" i="21"/>
  <c r="N330" i="21"/>
  <c r="N1914" i="21"/>
  <c r="N1419" i="21"/>
  <c r="N689" i="21"/>
  <c r="N1249" i="21"/>
  <c r="N1827" i="21"/>
  <c r="N1869" i="21"/>
  <c r="N595" i="21"/>
  <c r="N147" i="21"/>
  <c r="N2610" i="21"/>
  <c r="N800" i="21"/>
  <c r="N1458" i="21"/>
  <c r="N290" i="21"/>
  <c r="T28" i="27"/>
  <c r="N79" i="21"/>
  <c r="N527" i="21"/>
  <c r="N418" i="21"/>
  <c r="N2509" i="21"/>
  <c r="N1251" i="21"/>
  <c r="N420" i="21"/>
  <c r="N482" i="21"/>
  <c r="N584" i="21"/>
  <c r="N627" i="21"/>
  <c r="N304" i="21"/>
  <c r="N391" i="21"/>
  <c r="N135" i="21"/>
  <c r="N940" i="21"/>
  <c r="N1829" i="21"/>
  <c r="N2554" i="21"/>
  <c r="N277" i="21"/>
  <c r="N2219" i="21"/>
  <c r="N2182" i="21"/>
  <c r="N952" i="21"/>
  <c r="N827" i="21"/>
  <c r="N410" i="21"/>
  <c r="N822" i="21"/>
  <c r="N1682" i="21"/>
  <c r="N1457" i="21"/>
  <c r="N665" i="21"/>
  <c r="N2125" i="21"/>
  <c r="N2223" i="21"/>
  <c r="N1285" i="21"/>
  <c r="N1741" i="21"/>
  <c r="N1405" i="21"/>
  <c r="N1651" i="21"/>
  <c r="N596" i="21"/>
  <c r="N745" i="21"/>
  <c r="N1546" i="21"/>
  <c r="N2459" i="21"/>
  <c r="N1556" i="21"/>
  <c r="N738" i="21"/>
  <c r="N1960" i="21"/>
  <c r="N1852" i="21"/>
  <c r="N2047" i="21"/>
  <c r="N1002" i="21"/>
  <c r="N1618" i="21"/>
  <c r="N760" i="21"/>
  <c r="N2593" i="21"/>
  <c r="N816" i="21"/>
  <c r="N891" i="21"/>
  <c r="N964" i="21"/>
  <c r="N567" i="21"/>
  <c r="N222" i="21"/>
  <c r="N1796" i="21"/>
  <c r="N741" i="21"/>
  <c r="N1905" i="21"/>
  <c r="N936" i="21"/>
  <c r="N1283" i="21"/>
  <c r="N1644" i="21"/>
  <c r="N2442" i="21"/>
  <c r="N1195" i="21"/>
  <c r="N1589" i="21"/>
  <c r="N1505" i="21"/>
  <c r="N906" i="21"/>
  <c r="N2162" i="21"/>
  <c r="N581" i="21"/>
  <c r="N817" i="21"/>
  <c r="T32" i="27"/>
  <c r="N1515" i="21"/>
  <c r="R40" i="28"/>
  <c r="N2524" i="21"/>
  <c r="N1628" i="21"/>
  <c r="N2146" i="21"/>
  <c r="N2121" i="21"/>
  <c r="N1114" i="21"/>
  <c r="N1404" i="21"/>
  <c r="N1394" i="21"/>
  <c r="N1271" i="21"/>
  <c r="N1322" i="21"/>
  <c r="N2401" i="21"/>
  <c r="N948" i="21"/>
  <c r="N1612" i="21"/>
  <c r="N1695" i="21"/>
  <c r="N1436" i="21"/>
  <c r="N1716" i="21"/>
  <c r="R29" i="13"/>
  <c r="N2357" i="21"/>
  <c r="N2138" i="21"/>
  <c r="N1568" i="21"/>
  <c r="N221" i="21"/>
  <c r="N1298" i="21"/>
  <c r="N131" i="21"/>
  <c r="N159" i="21"/>
  <c r="N2225" i="21"/>
  <c r="N1403" i="21"/>
  <c r="N1429" i="21"/>
  <c r="N364" i="21"/>
  <c r="N26" i="21"/>
  <c r="N1040" i="21"/>
  <c r="N48" i="21"/>
  <c r="N1860" i="21"/>
  <c r="N1014" i="21"/>
  <c r="N2379" i="21"/>
  <c r="N580" i="21"/>
  <c r="R38" i="26"/>
  <c r="N1613" i="21"/>
  <c r="N1191" i="21"/>
  <c r="N1124" i="21"/>
  <c r="N852" i="21"/>
  <c r="N2392" i="21"/>
  <c r="N2298" i="21"/>
  <c r="N2542" i="21"/>
  <c r="N165" i="21"/>
  <c r="N2246" i="21"/>
  <c r="N1393" i="21"/>
  <c r="N106" i="21"/>
  <c r="N1551" i="21"/>
  <c r="N1077" i="21"/>
  <c r="N158" i="21"/>
  <c r="N403" i="21"/>
  <c r="T23" i="27"/>
  <c r="N2116" i="21"/>
  <c r="N535" i="21"/>
  <c r="N164" i="21"/>
  <c r="N1364" i="21"/>
  <c r="N2429" i="21"/>
  <c r="N2575" i="21"/>
  <c r="N23" i="21"/>
  <c r="N2643" i="21"/>
  <c r="N2337" i="21"/>
  <c r="N1438" i="21"/>
  <c r="N568" i="21"/>
  <c r="N2430" i="21"/>
  <c r="N1597" i="21"/>
  <c r="N2630" i="21"/>
  <c r="N1819" i="21"/>
  <c r="N389" i="21"/>
  <c r="N2439" i="21"/>
  <c r="N1658" i="21"/>
  <c r="N1455" i="21"/>
  <c r="N446" i="21"/>
  <c r="N1931" i="21"/>
  <c r="N1566" i="21"/>
  <c r="N1089" i="21"/>
  <c r="N484" i="21"/>
  <c r="N668" i="21"/>
  <c r="N2342" i="21"/>
  <c r="N520" i="21"/>
  <c r="N1826" i="21"/>
  <c r="N574" i="21"/>
  <c r="N1685" i="21"/>
  <c r="N962" i="21"/>
  <c r="N1266" i="21"/>
  <c r="N62" i="21"/>
  <c r="N160" i="21"/>
  <c r="N1026" i="21"/>
  <c r="N1060" i="21"/>
  <c r="N148" i="21"/>
  <c r="N2011" i="21"/>
  <c r="N1347" i="21"/>
  <c r="N557" i="21"/>
  <c r="N393" i="21"/>
  <c r="R29" i="26"/>
  <c r="N1987" i="21"/>
  <c r="R34" i="26"/>
  <c r="N422" i="21"/>
  <c r="N50" i="21"/>
  <c r="N201" i="21"/>
  <c r="N1550" i="21"/>
  <c r="N2070" i="21"/>
  <c r="N1552" i="21"/>
  <c r="N1284" i="21"/>
  <c r="N857" i="21"/>
  <c r="N107" i="21"/>
  <c r="N1202" i="21"/>
  <c r="N1975" i="21"/>
  <c r="N1700" i="21"/>
  <c r="N81" i="21"/>
  <c r="N792" i="21"/>
  <c r="N72" i="21"/>
  <c r="N825" i="21"/>
  <c r="N2463" i="21"/>
  <c r="N1789" i="21"/>
  <c r="N2013" i="21"/>
  <c r="N1640" i="21"/>
  <c r="N13" i="21"/>
  <c r="N1933" i="21"/>
  <c r="N758" i="21"/>
  <c r="N497" i="21"/>
  <c r="N2359" i="21"/>
  <c r="N2132" i="21"/>
  <c r="N1930" i="21"/>
  <c r="N1342" i="21"/>
  <c r="N1074" i="21"/>
  <c r="N2081" i="21"/>
  <c r="N358" i="21"/>
  <c r="N1344" i="21"/>
  <c r="N1983" i="21"/>
  <c r="N1841" i="21"/>
  <c r="N1875" i="21"/>
  <c r="N1988" i="21"/>
  <c r="N1573" i="21"/>
  <c r="N2268" i="21"/>
  <c r="N1611" i="21"/>
  <c r="N1035" i="21"/>
  <c r="R35" i="28"/>
  <c r="N991" i="21"/>
  <c r="N1382" i="21"/>
  <c r="N1774" i="21"/>
  <c r="N228" i="21"/>
  <c r="N2622" i="21"/>
  <c r="N311" i="21"/>
  <c r="N978" i="21"/>
  <c r="N440" i="21"/>
  <c r="N1535" i="21"/>
  <c r="N582" i="21"/>
  <c r="N864" i="21"/>
  <c r="R34" i="28"/>
  <c r="N777" i="21"/>
  <c r="N1420" i="21"/>
  <c r="N808" i="21"/>
  <c r="N2303" i="21"/>
  <c r="N1702" i="21"/>
  <c r="N2289" i="21"/>
  <c r="N1374" i="21"/>
  <c r="R33" i="26"/>
  <c r="N1352" i="21"/>
  <c r="N172" i="21"/>
  <c r="N2291" i="21"/>
  <c r="N2253" i="21"/>
  <c r="N1059" i="21"/>
  <c r="N384" i="21"/>
  <c r="N1793" i="21"/>
  <c r="N717" i="21"/>
  <c r="N2649" i="21"/>
  <c r="N2311" i="21"/>
  <c r="N923" i="21"/>
  <c r="N1105" i="21"/>
  <c r="N146" i="21"/>
  <c r="N909" i="21"/>
  <c r="N699" i="21"/>
  <c r="N2111" i="21"/>
  <c r="N387" i="21"/>
  <c r="R30" i="26"/>
  <c r="N1148" i="21"/>
  <c r="N186" i="21"/>
  <c r="N2621" i="21"/>
  <c r="N375" i="21"/>
  <c r="N1805" i="21"/>
  <c r="N1872" i="21"/>
  <c r="N1818" i="21"/>
  <c r="N780" i="21"/>
  <c r="N2195" i="21"/>
  <c r="N2398" i="21"/>
  <c r="N133" i="21"/>
  <c r="N820" i="21"/>
  <c r="N1242" i="21"/>
  <c r="N634" i="21"/>
  <c r="N188" i="21"/>
  <c r="N850" i="21"/>
  <c r="N1425" i="21"/>
  <c r="N1512" i="21"/>
  <c r="N2423" i="21"/>
  <c r="N2152" i="21"/>
  <c r="N180" i="21"/>
  <c r="N366" i="21"/>
  <c r="N1849" i="21"/>
  <c r="R32" i="28"/>
  <c r="N2574" i="21"/>
  <c r="N464" i="21"/>
  <c r="N479" i="21"/>
  <c r="N1304" i="21"/>
  <c r="N1063" i="21"/>
  <c r="N1093" i="21"/>
  <c r="N1980" i="21"/>
  <c r="N362" i="21"/>
  <c r="N286" i="21"/>
  <c r="N2002" i="21"/>
  <c r="N612" i="21"/>
  <c r="N2050" i="21"/>
  <c r="N988" i="21"/>
  <c r="N1176" i="21"/>
  <c r="N970" i="21"/>
  <c r="N1696" i="21"/>
  <c r="N1688" i="21"/>
  <c r="N235" i="21"/>
  <c r="N2004" i="21"/>
  <c r="N1489" i="21"/>
  <c r="N1226" i="21"/>
  <c r="N212" i="21"/>
  <c r="N1448" i="21"/>
  <c r="N995" i="21"/>
  <c r="N547" i="21"/>
  <c r="N1923" i="21"/>
  <c r="N2384" i="21"/>
  <c r="N515" i="21"/>
  <c r="N2313" i="21"/>
  <c r="N299" i="21"/>
  <c r="N1559" i="21"/>
  <c r="N2572" i="21"/>
  <c r="N185" i="21"/>
  <c r="N2340" i="21"/>
  <c r="N1687" i="21"/>
  <c r="N1459" i="21"/>
  <c r="N784" i="21"/>
  <c r="N1125" i="21"/>
  <c r="N1519" i="21"/>
  <c r="N1250" i="21"/>
  <c r="N427" i="21"/>
  <c r="N875" i="21"/>
  <c r="N1761" i="21"/>
  <c r="N2148" i="21"/>
  <c r="N1057" i="21"/>
  <c r="N1764" i="21"/>
  <c r="N677" i="21"/>
  <c r="N1947" i="21"/>
  <c r="N2474" i="21"/>
  <c r="N985" i="21"/>
  <c r="N2598" i="21"/>
  <c r="N1738" i="21"/>
  <c r="N2645" i="21"/>
  <c r="N267" i="21"/>
  <c r="N862" i="21"/>
  <c r="N199" i="21"/>
  <c r="N1052" i="21"/>
  <c r="N2307" i="21"/>
  <c r="N588" i="21"/>
  <c r="N1754" i="21"/>
  <c r="N849" i="21"/>
  <c r="N1648" i="21"/>
  <c r="N2301" i="21"/>
  <c r="N2590" i="21"/>
  <c r="N2243" i="21"/>
  <c r="O550" i="21"/>
  <c r="N1186" i="21"/>
  <c r="N2453" i="21"/>
  <c r="N1397" i="21"/>
  <c r="N1558" i="21"/>
  <c r="N2576" i="21"/>
  <c r="N585" i="21"/>
  <c r="N2549" i="21"/>
  <c r="N1660" i="21"/>
  <c r="N1684" i="21"/>
  <c r="N1415" i="21"/>
  <c r="N1646" i="21"/>
  <c r="N616" i="21"/>
  <c r="N129" i="21"/>
  <c r="N1487" i="21"/>
  <c r="N573" i="21"/>
  <c r="N1587" i="21"/>
  <c r="N2372" i="21"/>
  <c r="N2030" i="21"/>
  <c r="N66" i="21"/>
  <c r="N1348" i="21"/>
  <c r="N763" i="21"/>
  <c r="N1779" i="21"/>
  <c r="N53" i="21"/>
  <c r="N2547" i="21"/>
  <c r="N2631" i="21"/>
  <c r="N218" i="21"/>
  <c r="N109" i="21"/>
  <c r="N513" i="21"/>
  <c r="N94" i="21"/>
  <c r="N2525" i="21"/>
  <c r="N307" i="21"/>
  <c r="N1992" i="21"/>
  <c r="N2025" i="21"/>
  <c r="N1115" i="21"/>
  <c r="N2584" i="21"/>
  <c r="N593" i="21"/>
  <c r="N2638" i="21"/>
  <c r="N1729" i="21"/>
  <c r="N1940" i="21"/>
  <c r="N2085" i="21"/>
  <c r="N806" i="21"/>
  <c r="N1439" i="21"/>
  <c r="N1043" i="21"/>
  <c r="N52" i="21"/>
  <c r="N1898" i="21"/>
  <c r="N1450" i="21"/>
  <c r="R46" i="28"/>
  <c r="N229" i="21"/>
  <c r="N336" i="21"/>
  <c r="N765" i="21"/>
  <c r="N89" i="21"/>
  <c r="N1900" i="21"/>
  <c r="R27" i="13"/>
  <c r="N1984" i="21"/>
  <c r="N1989" i="21"/>
  <c r="N279" i="21"/>
  <c r="N2476" i="21"/>
  <c r="M8" i="21"/>
  <c r="N829" i="21"/>
  <c r="N381" i="21"/>
  <c r="N2608" i="21"/>
  <c r="O38" i="13"/>
  <c r="S38" i="13" s="1"/>
  <c r="N1219" i="21"/>
  <c r="N2343" i="21"/>
  <c r="N105" i="21"/>
  <c r="N843" i="21"/>
  <c r="N90" i="21"/>
  <c r="N352" i="21"/>
  <c r="N2499" i="21"/>
  <c r="N1583" i="21"/>
  <c r="N881" i="21"/>
  <c r="N662" i="21"/>
  <c r="N401" i="21"/>
  <c r="Q80" i="21"/>
  <c r="N602" i="21"/>
  <c r="N2618" i="21"/>
  <c r="N1708" i="21"/>
  <c r="N2009" i="21"/>
  <c r="N1414" i="21"/>
  <c r="N2158" i="21"/>
  <c r="N1751" i="21"/>
  <c r="N75" i="21"/>
  <c r="N357" i="21"/>
  <c r="N294" i="21"/>
  <c r="N181" i="21"/>
  <c r="N2353" i="21"/>
  <c r="N1627" i="21"/>
  <c r="N781" i="21"/>
  <c r="N2299" i="21"/>
  <c r="N1868" i="21"/>
  <c r="N1969" i="21"/>
  <c r="N2181" i="21"/>
  <c r="N1744" i="21"/>
  <c r="N1305" i="21"/>
  <c r="N1809" i="21"/>
  <c r="N449" i="21"/>
  <c r="N1212" i="21"/>
  <c r="N2329" i="21"/>
  <c r="N1224" i="21"/>
  <c r="N272" i="21"/>
  <c r="N2197" i="21"/>
  <c r="N2323" i="21"/>
  <c r="N2510" i="21"/>
  <c r="N1313" i="21"/>
  <c r="N2063" i="21"/>
  <c r="N1534" i="21"/>
  <c r="N1034" i="21"/>
  <c r="N1795" i="21"/>
  <c r="N536" i="21"/>
  <c r="N1265" i="21"/>
  <c r="N472" i="21"/>
  <c r="N1328" i="21"/>
  <c r="R32" i="13"/>
  <c r="N2106" i="21"/>
  <c r="N175" i="21"/>
  <c r="N2049" i="21"/>
  <c r="R39" i="26"/>
  <c r="N809" i="21"/>
  <c r="H2655" i="21"/>
  <c r="N1001" i="21"/>
  <c r="N2606" i="21"/>
  <c r="N824" i="21"/>
  <c r="N1600" i="21"/>
  <c r="N2427" i="21"/>
  <c r="N361" i="21"/>
  <c r="N2262" i="21"/>
  <c r="N518" i="21"/>
  <c r="N2007" i="21"/>
  <c r="N33" i="21"/>
  <c r="N844" i="21"/>
  <c r="N2334" i="21"/>
  <c r="N345" i="21"/>
  <c r="N1999" i="21"/>
  <c r="N2348" i="21"/>
  <c r="N237" i="21"/>
  <c r="N219" i="21"/>
  <c r="N1743" i="21"/>
  <c r="N329" i="21"/>
  <c r="N704" i="21"/>
  <c r="N538" i="21"/>
  <c r="N80" i="21"/>
  <c r="N647" i="21"/>
  <c r="N2371" i="21"/>
  <c r="N1308" i="21"/>
  <c r="N1087" i="21"/>
  <c r="P7" i="21"/>
  <c r="N617" i="21"/>
  <c r="N2075" i="21"/>
  <c r="N1416" i="21"/>
  <c r="N2422" i="21"/>
  <c r="N770" i="21"/>
  <c r="N1664" i="21"/>
  <c r="N193" i="21"/>
  <c r="N2395" i="21"/>
  <c r="N2055" i="21"/>
  <c r="N802" i="21"/>
  <c r="N1937" i="21"/>
  <c r="N701" i="21"/>
  <c r="N1757" i="21"/>
  <c r="N2580" i="21"/>
  <c r="N1724" i="21"/>
  <c r="N614" i="21"/>
  <c r="N805" i="21"/>
  <c r="N1676" i="21"/>
  <c r="N732" i="21"/>
  <c r="N56" i="21"/>
  <c r="R25" i="28"/>
  <c r="N537" i="21"/>
  <c r="N2309" i="21"/>
  <c r="N2486" i="21"/>
  <c r="N1379" i="21"/>
  <c r="N1208" i="21"/>
  <c r="N514" i="21"/>
  <c r="N1790" i="21"/>
  <c r="N2419" i="21"/>
  <c r="N2632" i="21"/>
  <c r="N1064" i="21"/>
  <c r="N2264" i="21"/>
  <c r="N2180" i="21"/>
  <c r="N1908" i="21"/>
  <c r="T27" i="27"/>
  <c r="N866" i="21"/>
  <c r="N1637" i="21"/>
  <c r="N834" i="21"/>
  <c r="N916" i="21"/>
  <c r="N2024" i="21"/>
  <c r="N1090" i="21"/>
  <c r="N688" i="21"/>
  <c r="N2288" i="21"/>
  <c r="N1185" i="21"/>
  <c r="N1495" i="21"/>
  <c r="N400" i="21"/>
  <c r="N463" i="21"/>
  <c r="N2414" i="21"/>
  <c r="N2503" i="21"/>
  <c r="N2637" i="21"/>
  <c r="N570" i="21"/>
  <c r="N95" i="21"/>
  <c r="N2651" i="21"/>
  <c r="N990" i="21"/>
  <c r="N1850" i="21"/>
  <c r="N626" i="21"/>
  <c r="N2569" i="21"/>
  <c r="N2581" i="21"/>
  <c r="O8" i="21"/>
  <c r="N1336" i="21"/>
  <c r="N1997" i="21"/>
  <c r="N1008" i="21"/>
  <c r="N1962" i="21"/>
  <c r="N1496" i="21"/>
  <c r="N2230" i="21"/>
  <c r="N2244" i="21"/>
  <c r="N207" i="21"/>
  <c r="N11" i="21"/>
  <c r="N541" i="21"/>
  <c r="N1166" i="21"/>
  <c r="N954" i="21"/>
  <c r="N436" i="21"/>
  <c r="N376" i="21"/>
  <c r="N769" i="21"/>
  <c r="N837" i="21"/>
  <c r="N1120" i="21"/>
  <c r="N2331" i="21"/>
  <c r="N1167" i="21"/>
  <c r="N2273" i="21"/>
  <c r="N2404" i="21"/>
  <c r="N819" i="21"/>
  <c r="N2449" i="21"/>
  <c r="N1157" i="21"/>
  <c r="N438" i="21"/>
  <c r="N2163" i="21"/>
  <c r="N2364" i="21"/>
  <c r="N2198" i="21"/>
  <c r="R24" i="26"/>
  <c r="N1135" i="21"/>
  <c r="N945" i="21"/>
  <c r="N1384" i="21"/>
  <c r="N1353" i="21"/>
  <c r="N16" i="21"/>
  <c r="N2642" i="21"/>
  <c r="N865" i="21"/>
  <c r="N205" i="21"/>
  <c r="N1788" i="21"/>
  <c r="N287" i="21"/>
  <c r="N2188" i="21"/>
  <c r="N490" i="21"/>
  <c r="N2310" i="21"/>
  <c r="N2452" i="21"/>
  <c r="O39" i="13"/>
  <c r="N873" i="21"/>
  <c r="N396" i="21"/>
  <c r="N558" i="21"/>
  <c r="T24" i="27"/>
  <c r="N1004" i="21"/>
  <c r="N1501" i="21"/>
  <c r="N452" i="21"/>
  <c r="N508" i="21"/>
  <c r="N935" i="21"/>
  <c r="N1233" i="21"/>
  <c r="N1803" i="21"/>
  <c r="N618" i="21"/>
  <c r="N930" i="21"/>
  <c r="N2174" i="21"/>
  <c r="N2400" i="21"/>
  <c r="T106" i="13"/>
  <c r="N230" i="21"/>
  <c r="N2601" i="21"/>
  <c r="N752" i="21"/>
  <c r="N1817" i="21"/>
  <c r="R38" i="13"/>
  <c r="N1740" i="21"/>
  <c r="N1396" i="21"/>
  <c r="N926" i="21"/>
  <c r="N1542" i="21"/>
  <c r="N1003" i="21"/>
  <c r="N395" i="21"/>
  <c r="N417" i="21"/>
  <c r="N1221" i="21"/>
  <c r="N2432" i="21"/>
  <c r="N2483" i="21"/>
  <c r="N411" i="21"/>
  <c r="N1629" i="21"/>
  <c r="N1136" i="21"/>
  <c r="N2256" i="21"/>
  <c r="N633" i="21"/>
  <c r="N1390" i="21"/>
  <c r="N1752" i="21"/>
  <c r="N1588" i="21"/>
  <c r="N405" i="21"/>
  <c r="N1661" i="21"/>
  <c r="N2443" i="21"/>
  <c r="N976" i="21"/>
  <c r="N1335" i="21"/>
  <c r="N1532" i="21"/>
  <c r="N1293" i="21"/>
  <c r="N2426" i="21"/>
  <c r="I5" i="26"/>
  <c r="I7" i="26"/>
  <c r="I7" i="28"/>
  <c r="G15" i="27"/>
  <c r="I6" i="13"/>
  <c r="G12" i="26"/>
  <c r="G3" i="13"/>
  <c r="I5" i="27"/>
  <c r="G6" i="26"/>
  <c r="I8" i="26"/>
  <c r="I12" i="28"/>
  <c r="I11" i="28"/>
  <c r="I13" i="13"/>
  <c r="I12" i="13"/>
  <c r="I6" i="26"/>
  <c r="AA27" i="29"/>
  <c r="G14" i="27"/>
  <c r="F8" i="21"/>
  <c r="I4" i="26"/>
  <c r="G11" i="13"/>
  <c r="I5" i="13"/>
  <c r="I14" i="26"/>
  <c r="G13" i="26"/>
  <c r="G6" i="27"/>
  <c r="I10" i="13"/>
  <c r="G15" i="26"/>
  <c r="I12" i="27"/>
  <c r="I4" i="27"/>
  <c r="I15" i="28"/>
  <c r="G10" i="26"/>
  <c r="G7" i="26"/>
  <c r="G11" i="27"/>
  <c r="I10" i="26"/>
  <c r="G14" i="13"/>
  <c r="G5" i="13"/>
  <c r="I8" i="27"/>
  <c r="G7" i="27"/>
  <c r="G3" i="28"/>
  <c r="G8" i="28"/>
  <c r="G10" i="27"/>
  <c r="I13" i="26"/>
  <c r="G8" i="27"/>
  <c r="G5" i="28"/>
  <c r="I3" i="26"/>
  <c r="G6" i="13"/>
  <c r="I14" i="27"/>
  <c r="G10" i="28"/>
  <c r="I15" i="13"/>
  <c r="I13" i="27"/>
  <c r="G14" i="26"/>
  <c r="G4" i="27"/>
  <c r="E8" i="21"/>
  <c r="G11" i="28"/>
  <c r="AA24" i="29"/>
  <c r="G7" i="13"/>
  <c r="G4" i="28"/>
  <c r="G14" i="28"/>
  <c r="I14" i="13"/>
  <c r="I15" i="26"/>
  <c r="I7" i="27"/>
  <c r="I10" i="27"/>
  <c r="G15" i="13"/>
  <c r="I15" i="27"/>
  <c r="I12" i="26"/>
  <c r="G7" i="28"/>
  <c r="G15" i="28"/>
  <c r="I7" i="13"/>
  <c r="G11" i="26"/>
  <c r="G13" i="27"/>
  <c r="I13" i="28"/>
  <c r="I3" i="13"/>
  <c r="G8" i="26"/>
  <c r="G3" i="27"/>
  <c r="G10" i="13"/>
  <c r="I3" i="28"/>
  <c r="G4" i="13"/>
  <c r="G12" i="27"/>
  <c r="I11" i="26"/>
  <c r="I4" i="28"/>
  <c r="I11" i="13"/>
  <c r="AA28" i="29"/>
  <c r="G12" i="13"/>
  <c r="G8" i="13"/>
  <c r="I10" i="28"/>
  <c r="I8" i="28"/>
  <c r="G12" i="28"/>
  <c r="AA29" i="29"/>
  <c r="I14" i="28"/>
  <c r="I4" i="13"/>
  <c r="G13" i="28"/>
  <c r="AA30" i="29"/>
  <c r="I6" i="28"/>
  <c r="G4" i="26"/>
  <c r="G3" i="26"/>
  <c r="I8" i="13"/>
  <c r="I11" i="27"/>
  <c r="I5" i="28"/>
  <c r="G5" i="26"/>
  <c r="G5" i="27"/>
  <c r="G6" i="28"/>
  <c r="I3" i="27"/>
  <c r="I6" i="27"/>
  <c r="G13" i="13"/>
  <c r="R60" i="13"/>
  <c r="T60" i="13"/>
  <c r="L2655" i="21"/>
  <c r="M2655" i="21"/>
  <c r="I2655" i="21"/>
  <c r="K2655" i="21"/>
  <c r="O40" i="13"/>
  <c r="S40" i="13" s="1"/>
  <c r="S39" i="13"/>
  <c r="O2655" i="21"/>
  <c r="P2655" i="21"/>
  <c r="Q2655" i="21"/>
  <c r="T40" i="13"/>
  <c r="R40" i="13"/>
  <c r="T39" i="13"/>
  <c r="R39" i="13"/>
  <c r="Q40" i="13" l="1"/>
  <c r="P40" i="13"/>
  <c r="Q39" i="13"/>
  <c r="P39" i="13"/>
  <c r="P38" i="13"/>
  <c r="Q38" i="13"/>
  <c r="J12" i="27"/>
  <c r="H12" i="27"/>
  <c r="H15" i="27"/>
  <c r="J15" i="27"/>
  <c r="K15" i="27" s="1"/>
  <c r="J11" i="27"/>
  <c r="H11" i="27"/>
  <c r="H10" i="27"/>
  <c r="J10" i="27"/>
  <c r="H14" i="27"/>
  <c r="J14" i="27"/>
  <c r="H13" i="27"/>
  <c r="J13" i="27"/>
  <c r="J8" i="26"/>
  <c r="H8" i="26"/>
  <c r="H6" i="26"/>
  <c r="J6" i="26"/>
  <c r="H4" i="26"/>
  <c r="J4" i="26"/>
  <c r="J5" i="26"/>
  <c r="H5" i="26"/>
  <c r="J3" i="28"/>
  <c r="H3" i="28"/>
  <c r="H10" i="26"/>
  <c r="J10" i="26"/>
  <c r="H5" i="13"/>
  <c r="J5" i="13"/>
  <c r="J7" i="26"/>
  <c r="H7" i="26"/>
  <c r="H5" i="27"/>
  <c r="J5" i="27"/>
  <c r="H6" i="13"/>
  <c r="J6" i="13"/>
  <c r="J3" i="13"/>
  <c r="H3" i="13"/>
  <c r="H8" i="27"/>
  <c r="J8" i="27"/>
  <c r="H7" i="28"/>
  <c r="J7" i="28"/>
  <c r="H8" i="13"/>
  <c r="J8" i="13"/>
  <c r="H7" i="27"/>
  <c r="J7" i="27"/>
  <c r="J6" i="28"/>
  <c r="H6" i="28"/>
  <c r="H5" i="28"/>
  <c r="J5" i="28"/>
  <c r="H3" i="27"/>
  <c r="J3" i="27"/>
  <c r="H3" i="26"/>
  <c r="J3" i="26"/>
  <c r="H4" i="27"/>
  <c r="J4" i="27"/>
  <c r="J4" i="13"/>
  <c r="H4" i="13"/>
  <c r="J6" i="27"/>
  <c r="H6" i="27"/>
  <c r="J4" i="28"/>
  <c r="H4" i="28"/>
  <c r="H10" i="13"/>
  <c r="J10" i="13"/>
  <c r="J7" i="13"/>
  <c r="H7" i="13"/>
  <c r="H8" i="28"/>
  <c r="J8" i="28"/>
  <c r="D15" i="13"/>
  <c r="D9" i="13"/>
  <c r="D16" i="13" s="1"/>
  <c r="D15" i="26"/>
  <c r="D9" i="26"/>
  <c r="D16" i="26" s="1"/>
  <c r="J12" i="28"/>
  <c r="H12" i="28"/>
  <c r="H13" i="28"/>
  <c r="J13" i="28"/>
  <c r="J10" i="28"/>
  <c r="H10" i="28"/>
  <c r="H11" i="28"/>
  <c r="J11" i="28"/>
  <c r="H14" i="28"/>
  <c r="J14" i="28"/>
  <c r="H15" i="28"/>
  <c r="J15" i="28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T108" i="13"/>
  <c r="N2655" i="21"/>
  <c r="O41" i="13"/>
  <c r="O42" i="13" s="1"/>
  <c r="S42" i="13" s="1"/>
  <c r="T38" i="13"/>
  <c r="S41" i="13"/>
  <c r="T41" i="13" s="1"/>
  <c r="AA107" i="13"/>
  <c r="H2656" i="21"/>
  <c r="I2656" i="21"/>
  <c r="T105" i="13"/>
  <c r="J2656" i="21"/>
  <c r="J2655" i="21"/>
  <c r="M2656" i="21"/>
  <c r="K2656" i="21"/>
  <c r="AA109" i="13"/>
  <c r="T109" i="13" s="1"/>
  <c r="Q2656" i="21"/>
  <c r="D9" i="21"/>
  <c r="D10" i="21" s="1"/>
  <c r="D11" i="21" s="1"/>
  <c r="P2656" i="21"/>
  <c r="R109" i="13"/>
  <c r="L2656" i="21"/>
  <c r="O43" i="13"/>
  <c r="S43" i="13" s="1"/>
  <c r="O44" i="13"/>
  <c r="T110" i="13"/>
  <c r="R42" i="13"/>
  <c r="E11" i="21"/>
  <c r="E10" i="21"/>
  <c r="F9" i="21"/>
  <c r="E9" i="21"/>
  <c r="F11" i="21"/>
  <c r="F10" i="21"/>
  <c r="T43" i="13"/>
  <c r="R43" i="13"/>
  <c r="O45" i="13"/>
  <c r="S44" i="13"/>
  <c r="O46" i="13"/>
  <c r="S45" i="13"/>
  <c r="T44" i="13"/>
  <c r="R44" i="13"/>
  <c r="O47" i="13"/>
  <c r="S46" i="13"/>
  <c r="T45" i="13"/>
  <c r="R45" i="13"/>
  <c r="S47" i="13"/>
  <c r="O48" i="13"/>
  <c r="R46" i="13"/>
  <c r="T46" i="13"/>
  <c r="R47" i="13"/>
  <c r="T47" i="13"/>
  <c r="O49" i="13"/>
  <c r="S48" i="13"/>
  <c r="O50" i="13"/>
  <c r="S49" i="13"/>
  <c r="T48" i="13"/>
  <c r="R48" i="13"/>
  <c r="S50" i="13"/>
  <c r="O51" i="13"/>
  <c r="T49" i="13"/>
  <c r="R49" i="13"/>
  <c r="T50" i="13"/>
  <c r="R50" i="13"/>
  <c r="O52" i="13"/>
  <c r="S51" i="13"/>
  <c r="S52" i="13"/>
  <c r="O53" i="13"/>
  <c r="T51" i="13"/>
  <c r="R51" i="13"/>
  <c r="T52" i="13"/>
  <c r="R52" i="13"/>
  <c r="S53" i="13"/>
  <c r="O54" i="13"/>
  <c r="T53" i="13"/>
  <c r="R53" i="13"/>
  <c r="S54" i="13"/>
  <c r="O55" i="13"/>
  <c r="R54" i="13"/>
  <c r="T54" i="13"/>
  <c r="S55" i="13"/>
  <c r="O56" i="13"/>
  <c r="T55" i="13"/>
  <c r="R55" i="13"/>
  <c r="S56" i="13"/>
  <c r="O57" i="13"/>
  <c r="T56" i="13"/>
  <c r="R56" i="13"/>
  <c r="S57" i="13"/>
  <c r="O58" i="13"/>
  <c r="S58" i="13" s="1"/>
  <c r="T57" i="13"/>
  <c r="R57" i="13"/>
  <c r="T58" i="13"/>
  <c r="R58" i="13"/>
  <c r="Q58" i="13" l="1"/>
  <c r="P58" i="13"/>
  <c r="P57" i="13"/>
  <c r="Q57" i="13"/>
  <c r="P56" i="13"/>
  <c r="Q56" i="13"/>
  <c r="P55" i="13"/>
  <c r="Q55" i="13"/>
  <c r="P54" i="13"/>
  <c r="Q54" i="13"/>
  <c r="Q53" i="13"/>
  <c r="P53" i="13"/>
  <c r="P52" i="13"/>
  <c r="Q52" i="13"/>
  <c r="P51" i="13"/>
  <c r="Q51" i="13"/>
  <c r="Q50" i="13"/>
  <c r="P50" i="13"/>
  <c r="Q49" i="13"/>
  <c r="P49" i="13"/>
  <c r="Q48" i="13"/>
  <c r="P48" i="13"/>
  <c r="Q47" i="13"/>
  <c r="P47" i="13"/>
  <c r="P46" i="13"/>
  <c r="Q46" i="13"/>
  <c r="P45" i="13"/>
  <c r="Q45" i="13"/>
  <c r="Q44" i="13"/>
  <c r="P44" i="13"/>
  <c r="P43" i="13"/>
  <c r="Q43" i="13"/>
  <c r="Q42" i="13"/>
  <c r="P42" i="13"/>
  <c r="Q41" i="13"/>
  <c r="P41" i="13"/>
  <c r="K3" i="26"/>
  <c r="K7" i="27"/>
  <c r="K5" i="13"/>
  <c r="K8" i="28"/>
  <c r="K6" i="27"/>
  <c r="K3" i="27"/>
  <c r="K8" i="13"/>
  <c r="K6" i="13"/>
  <c r="K10" i="26"/>
  <c r="K13" i="27"/>
  <c r="K10" i="13"/>
  <c r="K8" i="27"/>
  <c r="K6" i="26"/>
  <c r="K10" i="27"/>
  <c r="K7" i="13"/>
  <c r="K4" i="13"/>
  <c r="K3" i="28"/>
  <c r="K6" i="28"/>
  <c r="K11" i="27"/>
  <c r="K7" i="28"/>
  <c r="K5" i="28"/>
  <c r="K4" i="26"/>
  <c r="K14" i="27"/>
  <c r="K4" i="28"/>
  <c r="K8" i="26"/>
  <c r="K5" i="26"/>
  <c r="K14" i="28"/>
  <c r="K4" i="27"/>
  <c r="K7" i="26"/>
  <c r="K3" i="13"/>
  <c r="K12" i="27"/>
  <c r="K5" i="27"/>
  <c r="K14" i="13"/>
  <c r="K15" i="28"/>
  <c r="K13" i="28"/>
  <c r="K13" i="13"/>
  <c r="K11" i="26"/>
  <c r="K12" i="13"/>
  <c r="K15" i="26"/>
  <c r="K11" i="28"/>
  <c r="K12" i="26"/>
  <c r="K11" i="13"/>
  <c r="K15" i="13"/>
  <c r="K10" i="28"/>
  <c r="K13" i="26"/>
  <c r="K14" i="26"/>
  <c r="K12" i="28"/>
  <c r="T107" i="13"/>
  <c r="H2657" i="21"/>
  <c r="I2657" i="21"/>
  <c r="N2657" i="21"/>
  <c r="N2656" i="21"/>
  <c r="J2657" i="21"/>
  <c r="H2658" i="21"/>
  <c r="O2656" i="21"/>
  <c r="M2657" i="21"/>
  <c r="T42" i="13"/>
  <c r="K2657" i="21"/>
  <c r="H2659" i="21"/>
  <c r="H2660" i="21"/>
  <c r="H2661" i="21"/>
  <c r="R41" i="13"/>
  <c r="L2657" i="21"/>
  <c r="I2658" i="21"/>
  <c r="K2659" i="21"/>
  <c r="M2660" i="21"/>
  <c r="D12" i="21"/>
  <c r="D13" i="21" s="1"/>
  <c r="D14" i="21" s="1"/>
  <c r="D15" i="21" s="1"/>
  <c r="D16" i="21" s="1"/>
  <c r="D17" i="21" s="1"/>
  <c r="P2657" i="21"/>
  <c r="J2658" i="21"/>
  <c r="I2659" i="21"/>
  <c r="I2660" i="21"/>
  <c r="I2661" i="21"/>
  <c r="P2660" i="21"/>
  <c r="F14" i="21"/>
  <c r="F16" i="21"/>
  <c r="F12" i="21"/>
  <c r="E14" i="21"/>
  <c r="E16" i="21"/>
  <c r="E12" i="21"/>
  <c r="F15" i="21"/>
  <c r="F13" i="21"/>
  <c r="E15" i="21"/>
  <c r="E13" i="21"/>
  <c r="F17" i="21"/>
  <c r="E17" i="21"/>
  <c r="O2657" i="21"/>
  <c r="Q2657" i="21"/>
  <c r="M2658" i="21"/>
  <c r="L2658" i="21"/>
  <c r="L2659" i="21"/>
  <c r="J2659" i="21"/>
  <c r="L2660" i="21"/>
  <c r="K2660" i="21"/>
  <c r="J2660" i="21"/>
  <c r="H2662" i="21"/>
  <c r="K2661" i="21"/>
  <c r="M2661" i="21"/>
  <c r="L2661" i="21"/>
  <c r="J2661" i="21"/>
  <c r="O2658" i="21"/>
  <c r="P2658" i="21"/>
  <c r="Q2658" i="21"/>
  <c r="N2658" i="21"/>
  <c r="Q2659" i="21"/>
  <c r="O2659" i="21"/>
  <c r="N2659" i="21"/>
  <c r="Q2660" i="21"/>
  <c r="O2660" i="21"/>
  <c r="N2660" i="21"/>
  <c r="O2661" i="21"/>
  <c r="N2661" i="21"/>
  <c r="P2661" i="21"/>
  <c r="Q2661" i="21"/>
  <c r="I2662" i="21"/>
  <c r="M2662" i="21"/>
  <c r="L2662" i="21"/>
  <c r="K2662" i="21"/>
  <c r="J2662" i="21"/>
  <c r="H2663" i="21"/>
  <c r="N2662" i="21"/>
  <c r="O2662" i="21"/>
  <c r="Q2662" i="21"/>
  <c r="P2662" i="21"/>
  <c r="K2663" i="21"/>
  <c r="J2663" i="21"/>
  <c r="I2663" i="21"/>
  <c r="H2664" i="21"/>
  <c r="L2663" i="21"/>
  <c r="M2663" i="21"/>
  <c r="Q2663" i="21"/>
  <c r="P2663" i="21"/>
  <c r="N2663" i="21"/>
  <c r="O2663" i="21"/>
  <c r="K2664" i="21"/>
  <c r="J2664" i="21"/>
  <c r="M2664" i="21"/>
  <c r="L2664" i="21"/>
  <c r="H2665" i="21"/>
  <c r="I2664" i="21"/>
  <c r="M2665" i="21"/>
  <c r="J2665" i="21"/>
  <c r="L2665" i="21"/>
  <c r="K2665" i="21"/>
  <c r="H2666" i="21"/>
  <c r="I2665" i="21"/>
  <c r="O2664" i="21"/>
  <c r="P2664" i="21"/>
  <c r="Q2664" i="21"/>
  <c r="N2664" i="21"/>
  <c r="J2666" i="21"/>
  <c r="I2666" i="21"/>
  <c r="K2666" i="21"/>
  <c r="M2666" i="21"/>
  <c r="H2667" i="21"/>
  <c r="L2666" i="21"/>
  <c r="Q2665" i="21"/>
  <c r="N2665" i="21"/>
  <c r="O2665" i="21"/>
  <c r="P2665" i="21"/>
  <c r="N2666" i="21"/>
  <c r="O2666" i="21"/>
  <c r="P2666" i="21"/>
  <c r="Q2666" i="21"/>
  <c r="J2667" i="21"/>
  <c r="I2667" i="21"/>
  <c r="M2667" i="21"/>
  <c r="L2667" i="21"/>
  <c r="K2667" i="21"/>
  <c r="H2668" i="21"/>
  <c r="Q2667" i="21"/>
  <c r="P2667" i="21"/>
  <c r="O2667" i="21"/>
  <c r="N2667" i="21"/>
  <c r="H2669" i="21"/>
  <c r="J2668" i="21"/>
  <c r="I2668" i="21"/>
  <c r="M2668" i="21"/>
  <c r="L2668" i="21"/>
  <c r="K2668" i="21"/>
  <c r="M2669" i="21"/>
  <c r="L2669" i="21"/>
  <c r="H2670" i="21"/>
  <c r="K2669" i="21"/>
  <c r="J2669" i="21"/>
  <c r="I2669" i="21"/>
  <c r="N2668" i="21"/>
  <c r="O2668" i="21"/>
  <c r="Q2668" i="21"/>
  <c r="P2668" i="21"/>
  <c r="K2670" i="21"/>
  <c r="M2670" i="21"/>
  <c r="H2671" i="21"/>
  <c r="I2670" i="21"/>
  <c r="J2670" i="21"/>
  <c r="L2670" i="21"/>
  <c r="N2669" i="21"/>
  <c r="O2669" i="21"/>
  <c r="P2669" i="21"/>
  <c r="Q2669" i="21"/>
  <c r="L2671" i="21"/>
  <c r="I2671" i="21"/>
  <c r="K2671" i="21"/>
  <c r="J2671" i="21"/>
  <c r="M2671" i="21"/>
  <c r="H2672" i="21"/>
  <c r="N2670" i="21"/>
  <c r="Q2670" i="21"/>
  <c r="O2670" i="21"/>
  <c r="P2670" i="21"/>
  <c r="O2671" i="21"/>
  <c r="N2671" i="21"/>
  <c r="Q2671" i="21"/>
  <c r="P2671" i="21"/>
  <c r="I2672" i="21"/>
  <c r="M2672" i="21"/>
  <c r="L2672" i="21"/>
  <c r="H2673" i="21"/>
  <c r="K2672" i="21"/>
  <c r="J2672" i="21"/>
  <c r="P2672" i="21"/>
  <c r="Q2672" i="21"/>
  <c r="O2672" i="21"/>
  <c r="N2672" i="21"/>
  <c r="L2673" i="21"/>
  <c r="K2673" i="21"/>
  <c r="J2673" i="21"/>
  <c r="H2674" i="21"/>
  <c r="I2673" i="21"/>
  <c r="M2673" i="21"/>
  <c r="L2674" i="21"/>
  <c r="K2674" i="21"/>
  <c r="I2674" i="21"/>
  <c r="J2674" i="21"/>
  <c r="M2674" i="21"/>
  <c r="H2675" i="21"/>
  <c r="O2673" i="21"/>
  <c r="P2673" i="21"/>
  <c r="N2673" i="21"/>
  <c r="Q2673" i="21"/>
  <c r="N2674" i="21"/>
  <c r="Q2674" i="21"/>
  <c r="O2674" i="21"/>
  <c r="P2674" i="21"/>
  <c r="M2675" i="21"/>
  <c r="L2675" i="21"/>
  <c r="J2675" i="21"/>
  <c r="I2675" i="21"/>
  <c r="K2675" i="21"/>
  <c r="H2676" i="21"/>
  <c r="O2675" i="21"/>
  <c r="P2675" i="21"/>
  <c r="N2675" i="21"/>
  <c r="Q2675" i="21"/>
  <c r="H2677" i="21"/>
  <c r="M2676" i="21"/>
  <c r="J2676" i="21"/>
  <c r="I2676" i="21"/>
  <c r="L2676" i="21"/>
  <c r="K2676" i="21"/>
  <c r="K2677" i="21"/>
  <c r="J2677" i="21"/>
  <c r="H2678" i="21"/>
  <c r="I2677" i="21"/>
  <c r="M2677" i="21"/>
  <c r="L2677" i="21"/>
  <c r="Q2676" i="21"/>
  <c r="P2676" i="21"/>
  <c r="N2676" i="21"/>
  <c r="O2676" i="21"/>
  <c r="J2678" i="21"/>
  <c r="M2678" i="21"/>
  <c r="H2679" i="21"/>
  <c r="I2678" i="21"/>
  <c r="L2678" i="21"/>
  <c r="K2678" i="21"/>
  <c r="N2677" i="21"/>
  <c r="Q2677" i="21"/>
  <c r="P2677" i="21"/>
  <c r="O2677" i="21"/>
  <c r="L2679" i="21"/>
  <c r="I2679" i="21"/>
  <c r="K2679" i="21"/>
  <c r="J2679" i="21"/>
  <c r="M2679" i="21"/>
  <c r="H2680" i="21"/>
  <c r="N2678" i="21"/>
  <c r="P2678" i="21"/>
  <c r="O2678" i="21"/>
  <c r="Q2678" i="21"/>
  <c r="P2679" i="21"/>
  <c r="N2679" i="21"/>
  <c r="Q2679" i="21"/>
  <c r="O2679" i="21"/>
  <c r="L2680" i="21"/>
  <c r="K2680" i="21"/>
  <c r="H2681" i="21"/>
  <c r="J2680" i="21"/>
  <c r="I2680" i="21"/>
  <c r="M2680" i="21"/>
  <c r="J2681" i="21"/>
  <c r="H2682" i="21"/>
  <c r="I2681" i="21"/>
  <c r="M2681" i="21"/>
  <c r="L2681" i="21"/>
  <c r="K2681" i="21"/>
  <c r="P2680" i="21"/>
  <c r="Q2680" i="21"/>
  <c r="O2680" i="21"/>
  <c r="N2680" i="21"/>
  <c r="K2682" i="21"/>
  <c r="J2682" i="21"/>
  <c r="I2682" i="21"/>
  <c r="L2682" i="21"/>
  <c r="M2682" i="21"/>
  <c r="H2683" i="21"/>
  <c r="N2681" i="21"/>
  <c r="Q2681" i="21"/>
  <c r="O2681" i="21"/>
  <c r="P2681" i="21"/>
  <c r="N2682" i="21"/>
  <c r="Q2682" i="21"/>
  <c r="O2682" i="21"/>
  <c r="P2682" i="21"/>
  <c r="M2683" i="21"/>
  <c r="L2683" i="21"/>
  <c r="J2683" i="21"/>
  <c r="I2683" i="21"/>
  <c r="K2683" i="21"/>
  <c r="H2684" i="21"/>
  <c r="O2683" i="21"/>
  <c r="P2683" i="21"/>
  <c r="N2683" i="21"/>
  <c r="Q2683" i="21"/>
  <c r="I2684" i="21"/>
  <c r="M2684" i="21"/>
  <c r="L2684" i="21"/>
  <c r="K2684" i="21"/>
  <c r="H2685" i="21"/>
  <c r="J2684" i="21"/>
  <c r="N2684" i="21"/>
  <c r="O2684" i="21"/>
  <c r="Q2684" i="21"/>
  <c r="P2684" i="21"/>
  <c r="H2686" i="21"/>
  <c r="L2685" i="21"/>
  <c r="K2685" i="21"/>
  <c r="J2685" i="21"/>
  <c r="I2685" i="21"/>
  <c r="M2685" i="21"/>
  <c r="K2686" i="21"/>
  <c r="J2686" i="21"/>
  <c r="H2687" i="21"/>
  <c r="I2686" i="21"/>
  <c r="M2686" i="21"/>
  <c r="L2686" i="21"/>
  <c r="P2685" i="21"/>
  <c r="Q2685" i="21"/>
  <c r="N2685" i="21"/>
  <c r="O2685" i="21"/>
  <c r="L2687" i="21"/>
  <c r="I2687" i="21"/>
  <c r="K2687" i="21"/>
  <c r="J2687" i="21"/>
  <c r="M2687" i="21"/>
  <c r="H2688" i="21"/>
  <c r="N2686" i="21"/>
  <c r="P2686" i="21"/>
  <c r="Q2686" i="21"/>
  <c r="O2686" i="21"/>
  <c r="O2687" i="21"/>
  <c r="N2687" i="21"/>
  <c r="Q2687" i="21"/>
  <c r="P2687" i="21"/>
  <c r="K2688" i="21"/>
  <c r="J2688" i="21"/>
  <c r="H2689" i="21"/>
  <c r="I2688" i="21"/>
  <c r="M2688" i="21"/>
  <c r="L2688" i="21"/>
  <c r="I2689" i="21"/>
  <c r="M2689" i="21"/>
  <c r="L2689" i="21"/>
  <c r="J2689" i="21"/>
  <c r="H2690" i="21"/>
  <c r="K2689" i="21"/>
  <c r="O2688" i="21"/>
  <c r="P2688" i="21"/>
  <c r="Q2688" i="21"/>
  <c r="N2688" i="21"/>
  <c r="N2689" i="21"/>
  <c r="Q2689" i="21"/>
  <c r="O2689" i="21"/>
  <c r="P2689" i="21"/>
  <c r="M2690" i="21"/>
  <c r="H2691" i="21"/>
  <c r="I2690" i="21"/>
  <c r="K2690" i="21"/>
  <c r="J2690" i="21"/>
  <c r="L2690" i="21"/>
  <c r="I2691" i="21"/>
  <c r="M2691" i="21"/>
  <c r="K2691" i="21"/>
  <c r="H2692" i="21"/>
  <c r="L2691" i="21"/>
  <c r="J2691" i="21"/>
  <c r="O2690" i="21"/>
  <c r="P2690" i="21"/>
  <c r="Q2690" i="21"/>
  <c r="N2690" i="21"/>
  <c r="Q2691" i="21"/>
  <c r="O2691" i="21"/>
  <c r="P2691" i="21"/>
  <c r="N2691" i="21"/>
  <c r="H2693" i="21"/>
  <c r="I2692" i="21"/>
  <c r="J2692" i="21"/>
  <c r="M2692" i="21"/>
  <c r="L2692" i="21"/>
  <c r="K2692" i="21"/>
  <c r="J2693" i="21"/>
  <c r="I2693" i="21"/>
  <c r="M2693" i="21"/>
  <c r="L2693" i="21"/>
  <c r="H2694" i="21"/>
  <c r="K2693" i="21"/>
  <c r="O2692" i="21"/>
  <c r="Q2692" i="21"/>
  <c r="N2692" i="21"/>
  <c r="P2692" i="21"/>
  <c r="O2693" i="21"/>
  <c r="N2693" i="21"/>
  <c r="Q2693" i="21"/>
  <c r="P2693" i="21"/>
  <c r="I2694" i="21"/>
  <c r="L2694" i="21"/>
  <c r="K2694" i="21"/>
  <c r="J2694" i="21"/>
  <c r="M2694" i="21"/>
  <c r="H2695" i="21"/>
  <c r="N2694" i="21"/>
  <c r="Q2694" i="21"/>
  <c r="O2694" i="21"/>
  <c r="P2694" i="21"/>
  <c r="M2695" i="21"/>
  <c r="H2696" i="21"/>
  <c r="K2695" i="21"/>
  <c r="J2695" i="21"/>
  <c r="L2695" i="21"/>
  <c r="I2695" i="21"/>
  <c r="J2696" i="21"/>
  <c r="I2696" i="21"/>
  <c r="M2696" i="21"/>
  <c r="L2696" i="21"/>
  <c r="H2697" i="21"/>
  <c r="K2696" i="21"/>
  <c r="N2695" i="21"/>
  <c r="Q2695" i="21"/>
  <c r="P2695" i="21"/>
  <c r="O2695" i="21"/>
  <c r="P2696" i="21"/>
  <c r="O2696" i="21"/>
  <c r="Q2696" i="21"/>
  <c r="N2696" i="21"/>
  <c r="L2697" i="21"/>
  <c r="J2697" i="21"/>
  <c r="H2698" i="21"/>
  <c r="I2697" i="21"/>
  <c r="M2697" i="21"/>
  <c r="K2697" i="21"/>
  <c r="J2698" i="21"/>
  <c r="I2698" i="21"/>
  <c r="L2698" i="21"/>
  <c r="M2698" i="21"/>
  <c r="H2699" i="21"/>
  <c r="K2698" i="21"/>
  <c r="Q2697" i="21"/>
  <c r="N2697" i="21"/>
  <c r="O2697" i="21"/>
  <c r="P2697" i="21"/>
  <c r="N2698" i="21"/>
  <c r="O2698" i="21"/>
  <c r="P2698" i="21"/>
  <c r="Q2698" i="21"/>
  <c r="J2699" i="21"/>
  <c r="I2699" i="21"/>
  <c r="M2699" i="21"/>
  <c r="L2699" i="21"/>
  <c r="K2699" i="21"/>
  <c r="H2700" i="21"/>
  <c r="P2699" i="21"/>
  <c r="Q2699" i="21"/>
  <c r="O2699" i="21"/>
  <c r="N2699" i="21"/>
  <c r="I2700" i="21"/>
  <c r="K2700" i="21"/>
  <c r="L2700" i="21"/>
  <c r="M2700" i="21"/>
  <c r="H2701" i="21"/>
  <c r="J2700" i="21"/>
  <c r="N2700" i="21"/>
  <c r="O2700" i="21"/>
  <c r="P2700" i="21"/>
  <c r="Q2700" i="21"/>
  <c r="I2701" i="21"/>
  <c r="M2701" i="21"/>
  <c r="L2701" i="21"/>
  <c r="J2701" i="21"/>
  <c r="H2702" i="21"/>
  <c r="K2701" i="21"/>
  <c r="N2701" i="21"/>
  <c r="O2701" i="21"/>
  <c r="Q2701" i="21"/>
  <c r="P2701" i="21"/>
  <c r="H2703" i="21"/>
  <c r="M2702" i="21"/>
  <c r="L2702" i="21"/>
  <c r="I2702" i="21"/>
  <c r="K2702" i="21"/>
  <c r="J2702" i="21"/>
  <c r="H2704" i="21"/>
  <c r="L2703" i="21"/>
  <c r="J2703" i="21"/>
  <c r="I2703" i="21"/>
  <c r="K2703" i="21"/>
  <c r="M2703" i="21"/>
  <c r="N2702" i="21"/>
  <c r="Q2702" i="21"/>
  <c r="P2702" i="21"/>
  <c r="O2702" i="21"/>
  <c r="M2704" i="21"/>
  <c r="L2704" i="21"/>
  <c r="H2705" i="21"/>
  <c r="K2704" i="21"/>
  <c r="J2704" i="21"/>
  <c r="I2704" i="21"/>
  <c r="Q2703" i="21"/>
  <c r="P2703" i="21"/>
  <c r="O2703" i="21"/>
  <c r="N2703" i="21"/>
  <c r="I2705" i="21"/>
  <c r="M2705" i="21"/>
  <c r="L2705" i="21"/>
  <c r="K2705" i="21"/>
  <c r="J2705" i="21"/>
  <c r="H2706" i="21"/>
  <c r="Q2704" i="21"/>
  <c r="P2704" i="21"/>
  <c r="O2704" i="21"/>
  <c r="N2704" i="21"/>
  <c r="O2705" i="21"/>
  <c r="P2705" i="21"/>
  <c r="N2705" i="21"/>
  <c r="Q2705" i="21"/>
  <c r="L2706" i="21"/>
  <c r="K2706" i="21"/>
  <c r="M2706" i="21"/>
  <c r="J2706" i="21"/>
  <c r="I2706" i="21"/>
  <c r="H2707" i="21"/>
  <c r="N2706" i="21"/>
  <c r="O2706" i="21"/>
  <c r="P2706" i="21"/>
  <c r="Q2706" i="21"/>
  <c r="J2707" i="21"/>
  <c r="M2707" i="21"/>
  <c r="L2707" i="21"/>
  <c r="K2707" i="21"/>
  <c r="I2707" i="21"/>
  <c r="H2708" i="21"/>
  <c r="O2707" i="21"/>
  <c r="Q2707" i="21"/>
  <c r="P2707" i="21"/>
  <c r="N2707" i="21"/>
  <c r="M2708" i="21"/>
  <c r="H2709" i="21"/>
  <c r="J2708" i="21"/>
  <c r="I2708" i="21"/>
  <c r="L2708" i="21"/>
  <c r="K2708" i="21"/>
  <c r="J2709" i="21"/>
  <c r="I2709" i="21"/>
  <c r="L2709" i="21"/>
  <c r="M2709" i="21"/>
  <c r="H2710" i="21"/>
  <c r="K2709" i="21"/>
  <c r="P2708" i="21"/>
  <c r="O2708" i="21"/>
  <c r="N2708" i="21"/>
  <c r="Q2708" i="21"/>
  <c r="Q2709" i="21"/>
  <c r="P2709" i="21"/>
  <c r="O2709" i="21"/>
  <c r="N2709" i="21"/>
  <c r="K2710" i="21"/>
  <c r="J2710" i="21"/>
  <c r="I2710" i="21"/>
  <c r="H2711" i="21"/>
  <c r="L2710" i="21"/>
  <c r="M2710" i="21"/>
  <c r="P2710" i="21"/>
  <c r="Q2710" i="21"/>
  <c r="N2710" i="21"/>
  <c r="O2710" i="21"/>
  <c r="K2711" i="21"/>
  <c r="I2711" i="21"/>
  <c r="J2711" i="21"/>
  <c r="M2711" i="21"/>
  <c r="H2712" i="21"/>
  <c r="L2711" i="21"/>
  <c r="N2711" i="21"/>
  <c r="Q2711" i="21"/>
  <c r="O2711" i="21"/>
  <c r="P2711" i="21"/>
  <c r="H2713" i="21"/>
  <c r="I2712" i="21"/>
  <c r="K2712" i="21"/>
  <c r="J2712" i="21"/>
  <c r="M2712" i="21"/>
  <c r="L2712" i="21"/>
  <c r="H2714" i="21"/>
  <c r="K2713" i="21"/>
  <c r="I2713" i="21"/>
  <c r="M2713" i="21"/>
  <c r="L2713" i="21"/>
  <c r="J2713" i="21"/>
  <c r="P2712" i="21"/>
  <c r="O2712" i="21"/>
  <c r="Q2712" i="21"/>
  <c r="N2712" i="21"/>
  <c r="M2714" i="21"/>
  <c r="J2714" i="21"/>
  <c r="I2714" i="21"/>
  <c r="H2715" i="21"/>
  <c r="L2714" i="21"/>
  <c r="K2714" i="21"/>
  <c r="N2713" i="21"/>
  <c r="Q2713" i="21"/>
  <c r="O2713" i="21"/>
  <c r="P2713" i="21"/>
  <c r="N2714" i="21"/>
  <c r="Q2714" i="21"/>
  <c r="O2714" i="21"/>
  <c r="P2714" i="21"/>
  <c r="J2715" i="21"/>
  <c r="I2715" i="21"/>
  <c r="H2716" i="21"/>
  <c r="M2715" i="21"/>
  <c r="L2715" i="21"/>
  <c r="K2715" i="21"/>
  <c r="O2715" i="21"/>
  <c r="P2715" i="21"/>
  <c r="N2715" i="21"/>
  <c r="Q2715" i="21"/>
  <c r="M2716" i="21"/>
  <c r="L2716" i="21"/>
  <c r="K2716" i="21"/>
  <c r="H2717" i="21"/>
  <c r="J2716" i="21"/>
  <c r="I2716" i="21"/>
  <c r="L2717" i="21"/>
  <c r="I2717" i="21"/>
  <c r="H2718" i="21"/>
  <c r="K2717" i="21"/>
  <c r="J2717" i="21"/>
  <c r="M2717" i="21"/>
  <c r="P2716" i="21"/>
  <c r="Q2716" i="21"/>
  <c r="N2716" i="21"/>
  <c r="O2716" i="21"/>
  <c r="O2717" i="21"/>
  <c r="Q2717" i="21"/>
  <c r="P2717" i="21"/>
  <c r="N2717" i="21"/>
  <c r="M2718" i="21"/>
  <c r="I2718" i="21"/>
  <c r="J2718" i="21"/>
  <c r="H2719" i="21"/>
  <c r="L2718" i="21"/>
  <c r="K2718" i="21"/>
  <c r="N2718" i="21"/>
  <c r="O2718" i="21"/>
  <c r="Q2718" i="21"/>
  <c r="P2718" i="21"/>
  <c r="J2719" i="21"/>
  <c r="I2719" i="21"/>
  <c r="K2719" i="21"/>
  <c r="H2720" i="21"/>
  <c r="L2719" i="21"/>
  <c r="M2719" i="21"/>
  <c r="Q2719" i="21"/>
  <c r="O2719" i="21"/>
  <c r="P2719" i="21"/>
  <c r="N2719" i="21"/>
  <c r="L2720" i="21"/>
  <c r="H2721" i="21"/>
  <c r="J2720" i="21"/>
  <c r="K2720" i="21"/>
  <c r="I2720" i="21"/>
  <c r="M2720" i="21"/>
  <c r="I2721" i="21"/>
  <c r="H2722" i="21"/>
  <c r="L2721" i="21"/>
  <c r="K2721" i="21"/>
  <c r="J2721" i="21"/>
  <c r="M2721" i="21"/>
  <c r="O2720" i="21"/>
  <c r="P2720" i="21"/>
  <c r="Q2720" i="21"/>
  <c r="N2720" i="21"/>
  <c r="O2721" i="21"/>
  <c r="Q2721" i="21"/>
  <c r="P2721" i="21"/>
  <c r="N2721" i="21"/>
  <c r="H2723" i="21"/>
  <c r="I2722" i="21"/>
  <c r="K2722" i="21"/>
  <c r="L2722" i="21"/>
  <c r="J2722" i="21"/>
  <c r="M2722" i="21"/>
  <c r="M2723" i="21"/>
  <c r="L2723" i="21"/>
  <c r="K2723" i="21"/>
  <c r="J2723" i="21"/>
  <c r="I2723" i="21"/>
  <c r="H2724" i="21"/>
  <c r="O2722" i="21"/>
  <c r="Q2722" i="21"/>
  <c r="N2722" i="21"/>
  <c r="P2722" i="21"/>
  <c r="P2723" i="21"/>
  <c r="Q2723" i="21"/>
  <c r="N2723" i="21"/>
  <c r="O2723" i="21"/>
  <c r="I2724" i="21"/>
  <c r="H2725" i="21"/>
  <c r="J2724" i="21"/>
  <c r="K2724" i="21"/>
  <c r="L2724" i="21"/>
  <c r="M2724" i="21"/>
  <c r="O2724" i="21"/>
  <c r="P2724" i="21"/>
  <c r="N2724" i="21"/>
  <c r="Q2724" i="21"/>
  <c r="M2725" i="21"/>
  <c r="L2725" i="21"/>
  <c r="H2726" i="21"/>
  <c r="K2725" i="21"/>
  <c r="J2725" i="21"/>
  <c r="I2725" i="21"/>
  <c r="M2726" i="21"/>
  <c r="L2726" i="21"/>
  <c r="K2726" i="21"/>
  <c r="H2727" i="21"/>
  <c r="J2726" i="21"/>
  <c r="I2726" i="21"/>
  <c r="P2725" i="21"/>
  <c r="N2725" i="21"/>
  <c r="Q2725" i="21"/>
  <c r="O2725" i="21"/>
  <c r="H2728" i="21"/>
  <c r="L2727" i="21"/>
  <c r="I2727" i="21"/>
  <c r="M2727" i="21"/>
  <c r="K2727" i="21"/>
  <c r="J2727" i="21"/>
  <c r="O2726" i="21"/>
  <c r="Q2726" i="21"/>
  <c r="N2726" i="21"/>
  <c r="P2726" i="21"/>
  <c r="K2728" i="21"/>
  <c r="J2728" i="21"/>
  <c r="M2728" i="21"/>
  <c r="L2728" i="21"/>
  <c r="I2728" i="21"/>
  <c r="H2729" i="21"/>
  <c r="P2727" i="21"/>
  <c r="N2727" i="21"/>
  <c r="Q2727" i="21"/>
  <c r="O2727" i="21"/>
  <c r="Q2728" i="21"/>
  <c r="N2728" i="21"/>
  <c r="P2728" i="21"/>
  <c r="O2728" i="21"/>
  <c r="M2729" i="21"/>
  <c r="I2729" i="21"/>
  <c r="L2729" i="21"/>
  <c r="H2730" i="21"/>
  <c r="J2729" i="21"/>
  <c r="K2729" i="21"/>
  <c r="Q2729" i="21"/>
  <c r="P2729" i="21"/>
  <c r="O2729" i="21"/>
  <c r="N2729" i="21"/>
  <c r="M2730" i="21"/>
  <c r="I2730" i="21"/>
  <c r="K2730" i="21"/>
  <c r="J2730" i="21"/>
  <c r="H2731" i="21"/>
  <c r="L2730" i="21"/>
  <c r="O2730" i="21"/>
  <c r="Q2730" i="21"/>
  <c r="P2730" i="21"/>
  <c r="N2730" i="21"/>
  <c r="K2731" i="21"/>
  <c r="I2731" i="21"/>
  <c r="H2732" i="21"/>
  <c r="M2731" i="21"/>
  <c r="J2731" i="21"/>
  <c r="L2731" i="21"/>
  <c r="O2731" i="21"/>
  <c r="P2731" i="21"/>
  <c r="N2731" i="21"/>
  <c r="Q2731" i="21"/>
  <c r="H2733" i="21"/>
  <c r="I2732" i="21"/>
  <c r="K2732" i="21"/>
  <c r="J2732" i="21"/>
  <c r="M2732" i="21"/>
  <c r="L2732" i="21"/>
  <c r="J2733" i="21"/>
  <c r="I2733" i="21"/>
  <c r="K2733" i="21"/>
  <c r="M2733" i="21"/>
  <c r="H2734" i="21"/>
  <c r="L2733" i="21"/>
  <c r="O2732" i="21"/>
  <c r="P2732" i="21"/>
  <c r="N2732" i="21"/>
  <c r="Q2732" i="21"/>
  <c r="O2733" i="21"/>
  <c r="P2733" i="21"/>
  <c r="Q2733" i="21"/>
  <c r="N2733" i="21"/>
  <c r="J2734" i="21"/>
  <c r="M2734" i="21"/>
  <c r="L2734" i="21"/>
  <c r="I2734" i="21"/>
  <c r="H2735" i="21"/>
  <c r="K2734" i="21"/>
  <c r="Q2734" i="21"/>
  <c r="N2734" i="21"/>
  <c r="P2734" i="21"/>
  <c r="O2734" i="21"/>
  <c r="H2736" i="21"/>
  <c r="L2735" i="21"/>
  <c r="K2735" i="21"/>
  <c r="I2735" i="21"/>
  <c r="J2735" i="21"/>
  <c r="M2735" i="21"/>
  <c r="M2736" i="21"/>
  <c r="K2736" i="21"/>
  <c r="L2736" i="21"/>
  <c r="H2737" i="21"/>
  <c r="I2736" i="21"/>
  <c r="J2736" i="21"/>
  <c r="O2735" i="21"/>
  <c r="P2735" i="21"/>
  <c r="N2735" i="21"/>
  <c r="Q2735" i="21"/>
  <c r="M2737" i="21"/>
  <c r="I2737" i="21"/>
  <c r="L2737" i="21"/>
  <c r="J2737" i="21"/>
  <c r="H2738" i="21"/>
  <c r="K2737" i="21"/>
  <c r="Q2736" i="21"/>
  <c r="O2736" i="21"/>
  <c r="P2736" i="21"/>
  <c r="N2736" i="21"/>
  <c r="O2737" i="21"/>
  <c r="P2737" i="21"/>
  <c r="Q2737" i="21"/>
  <c r="N2737" i="21"/>
  <c r="K2738" i="21"/>
  <c r="J2738" i="21"/>
  <c r="H2739" i="21"/>
  <c r="M2738" i="21"/>
  <c r="I2738" i="21"/>
  <c r="L2738" i="21"/>
  <c r="H2740" i="21"/>
  <c r="J2739" i="21"/>
  <c r="I2739" i="21"/>
  <c r="M2739" i="21"/>
  <c r="L2739" i="21"/>
  <c r="K2739" i="21"/>
  <c r="Q2738" i="21"/>
  <c r="N2738" i="21"/>
  <c r="P2738" i="21"/>
  <c r="O2738" i="21"/>
  <c r="J2740" i="21"/>
  <c r="L2740" i="21"/>
  <c r="H2741" i="21"/>
  <c r="I2740" i="21"/>
  <c r="M2740" i="21"/>
  <c r="K2740" i="21"/>
  <c r="P2739" i="21"/>
  <c r="Q2739" i="21"/>
  <c r="O2739" i="21"/>
  <c r="N2739" i="21"/>
  <c r="J2741" i="21"/>
  <c r="I2741" i="21"/>
  <c r="H2742" i="21"/>
  <c r="L2741" i="21"/>
  <c r="M2741" i="21"/>
  <c r="K2741" i="21"/>
  <c r="P2740" i="21"/>
  <c r="O2740" i="21"/>
  <c r="N2740" i="21"/>
  <c r="Q2740" i="21"/>
  <c r="Q2741" i="21"/>
  <c r="N2741" i="21"/>
  <c r="P2741" i="21"/>
  <c r="O2741" i="21"/>
  <c r="I2742" i="21"/>
  <c r="K2742" i="21"/>
  <c r="J2742" i="21"/>
  <c r="M2742" i="21"/>
  <c r="L2742" i="21"/>
  <c r="H2743" i="21"/>
  <c r="N2742" i="21"/>
  <c r="Q2742" i="21"/>
  <c r="P2742" i="21"/>
  <c r="O2742" i="21"/>
  <c r="L2743" i="21"/>
  <c r="K2743" i="21"/>
  <c r="I2743" i="21"/>
  <c r="M2743" i="21"/>
  <c r="H2744" i="21"/>
  <c r="J2743" i="21"/>
  <c r="Q2743" i="21"/>
  <c r="O2743" i="21"/>
  <c r="P2743" i="21"/>
  <c r="N2743" i="21"/>
  <c r="H2745" i="21"/>
  <c r="L2744" i="21"/>
  <c r="I2744" i="21"/>
  <c r="M2744" i="21"/>
  <c r="K2744" i="21"/>
  <c r="J2744" i="21"/>
  <c r="L2745" i="21"/>
  <c r="J2745" i="21"/>
  <c r="M2745" i="21"/>
  <c r="K2745" i="21"/>
  <c r="H2746" i="21"/>
  <c r="I2745" i="21"/>
  <c r="O2744" i="21"/>
  <c r="N2744" i="21"/>
  <c r="P2744" i="21"/>
  <c r="Q2744" i="21"/>
  <c r="J2746" i="21"/>
  <c r="I2746" i="21"/>
  <c r="M2746" i="21"/>
  <c r="K2746" i="21"/>
  <c r="L2746" i="21"/>
  <c r="H2747" i="21"/>
  <c r="N2745" i="21"/>
  <c r="P2745" i="21"/>
  <c r="O2745" i="21"/>
  <c r="Q2745" i="21"/>
  <c r="O2746" i="21"/>
  <c r="N2746" i="21"/>
  <c r="P2746" i="21"/>
  <c r="Q2746" i="21"/>
  <c r="H2748" i="21"/>
  <c r="J2747" i="21"/>
  <c r="I2747" i="21"/>
  <c r="L2747" i="21"/>
  <c r="M2747" i="21"/>
  <c r="K2747" i="21"/>
  <c r="L2748" i="21"/>
  <c r="I2748" i="21"/>
  <c r="K2748" i="21"/>
  <c r="J2748" i="21"/>
  <c r="M2748" i="21"/>
  <c r="H2749" i="21"/>
  <c r="O2747" i="21"/>
  <c r="P2747" i="21"/>
  <c r="Q2747" i="21"/>
  <c r="N2747" i="21"/>
  <c r="O2748" i="21"/>
  <c r="P2748" i="21"/>
  <c r="N2748" i="21"/>
  <c r="Q2748" i="21"/>
  <c r="H2750" i="21"/>
  <c r="L2749" i="21"/>
  <c r="I2749" i="21"/>
  <c r="K2749" i="21"/>
  <c r="J2749" i="21"/>
  <c r="M2749" i="21"/>
  <c r="K2750" i="21"/>
  <c r="I2750" i="21"/>
  <c r="M2750" i="21"/>
  <c r="L2750" i="21"/>
  <c r="J2750" i="21"/>
  <c r="H2751" i="21"/>
  <c r="Q2749" i="21"/>
  <c r="O2749" i="21"/>
  <c r="P2749" i="21"/>
  <c r="N2749" i="21"/>
  <c r="P2750" i="21"/>
  <c r="Q2750" i="21"/>
  <c r="O2750" i="21"/>
  <c r="N2750" i="21"/>
  <c r="J2751" i="21"/>
  <c r="H2752" i="21"/>
  <c r="L2751" i="21"/>
  <c r="K2751" i="21"/>
  <c r="I2751" i="21"/>
  <c r="M2751" i="21"/>
  <c r="H2753" i="21"/>
  <c r="K2752" i="21"/>
  <c r="L2752" i="21"/>
  <c r="M2752" i="21"/>
  <c r="J2752" i="21"/>
  <c r="I2752" i="21"/>
  <c r="N2751" i="21"/>
  <c r="O2751" i="21"/>
  <c r="Q2751" i="21"/>
  <c r="P2751" i="21"/>
  <c r="L2753" i="21"/>
  <c r="I2753" i="21"/>
  <c r="J2753" i="21"/>
  <c r="H2754" i="21"/>
  <c r="K2753" i="21"/>
  <c r="M2753" i="21"/>
  <c r="P2752" i="21"/>
  <c r="Q2752" i="21"/>
  <c r="O2752" i="21"/>
  <c r="N2752" i="21"/>
  <c r="Q2753" i="21"/>
  <c r="N2753" i="21"/>
  <c r="P2753" i="21"/>
  <c r="O2753" i="21"/>
  <c r="H2755" i="21"/>
  <c r="I2754" i="21"/>
  <c r="L2754" i="21"/>
  <c r="K2754" i="21"/>
  <c r="J2754" i="21"/>
  <c r="M2754" i="21"/>
  <c r="I2755" i="21"/>
  <c r="M2755" i="21"/>
  <c r="L2755" i="21"/>
  <c r="K2755" i="21"/>
  <c r="H2756" i="21"/>
  <c r="J2755" i="21"/>
  <c r="N2754" i="21"/>
  <c r="P2754" i="21"/>
  <c r="Q2754" i="21"/>
  <c r="O2754" i="21"/>
  <c r="P2755" i="21"/>
  <c r="N2755" i="21"/>
  <c r="O2755" i="21"/>
  <c r="Q2755" i="21"/>
  <c r="I2756" i="21"/>
  <c r="M2756" i="21"/>
  <c r="L2756" i="21"/>
  <c r="H2757" i="21"/>
  <c r="J2756" i="21"/>
  <c r="K2756" i="21"/>
  <c r="N2756" i="21"/>
  <c r="Q2756" i="21"/>
  <c r="O2756" i="21"/>
  <c r="P2756" i="21"/>
  <c r="H2758" i="21"/>
  <c r="J2757" i="21"/>
  <c r="K2757" i="21"/>
  <c r="M2757" i="21"/>
  <c r="L2757" i="21"/>
  <c r="I2757" i="21"/>
  <c r="L2758" i="21"/>
  <c r="I2758" i="21"/>
  <c r="J2758" i="21"/>
  <c r="H2759" i="21"/>
  <c r="K2758" i="21"/>
  <c r="M2758" i="21"/>
  <c r="N2757" i="21"/>
  <c r="Q2757" i="21"/>
  <c r="P2757" i="21"/>
  <c r="O2757" i="21"/>
  <c r="O2758" i="21"/>
  <c r="P2758" i="21"/>
  <c r="N2758" i="21"/>
  <c r="Q2758" i="21"/>
  <c r="M2759" i="21"/>
  <c r="L2759" i="21"/>
  <c r="K2759" i="21"/>
  <c r="J2759" i="21"/>
  <c r="H2760" i="21"/>
  <c r="I2759" i="21"/>
  <c r="H2761" i="21"/>
  <c r="K2760" i="21"/>
  <c r="I2760" i="21"/>
  <c r="L2760" i="21"/>
  <c r="M2760" i="21"/>
  <c r="J2760" i="21"/>
  <c r="P2759" i="21"/>
  <c r="Q2759" i="21"/>
  <c r="N2759" i="21"/>
  <c r="O2759" i="21"/>
  <c r="H2762" i="21"/>
  <c r="K2761" i="21"/>
  <c r="J2761" i="21"/>
  <c r="I2761" i="21"/>
  <c r="M2761" i="21"/>
  <c r="L2761" i="21"/>
  <c r="O2760" i="21"/>
  <c r="N2760" i="21"/>
  <c r="Q2760" i="21"/>
  <c r="P2760" i="21"/>
  <c r="I2762" i="21"/>
  <c r="H2763" i="21"/>
  <c r="M2762" i="21"/>
  <c r="K2762" i="21"/>
  <c r="J2762" i="21"/>
  <c r="L2762" i="21"/>
  <c r="P2761" i="21"/>
  <c r="O2761" i="21"/>
  <c r="Q2761" i="21"/>
  <c r="N2761" i="21"/>
  <c r="P2762" i="21"/>
  <c r="O2762" i="21"/>
  <c r="N2762" i="21"/>
  <c r="Q2762" i="21"/>
  <c r="M2763" i="21"/>
  <c r="L2763" i="21"/>
  <c r="H2764" i="21"/>
  <c r="I2763" i="21"/>
  <c r="J2763" i="21"/>
  <c r="K2763" i="21"/>
  <c r="L2764" i="21"/>
  <c r="K2764" i="21"/>
  <c r="H2765" i="21"/>
  <c r="J2764" i="21"/>
  <c r="M2764" i="21"/>
  <c r="I2764" i="21"/>
  <c r="P2763" i="21"/>
  <c r="N2763" i="21"/>
  <c r="O2763" i="21"/>
  <c r="Q2763" i="21"/>
  <c r="M2765" i="21"/>
  <c r="L2765" i="21"/>
  <c r="I2765" i="21"/>
  <c r="J2765" i="21"/>
  <c r="H2766" i="21"/>
  <c r="K2765" i="21"/>
  <c r="N2764" i="21"/>
  <c r="P2764" i="21"/>
  <c r="O2764" i="21"/>
  <c r="Q2764" i="21"/>
  <c r="O2765" i="21"/>
  <c r="P2765" i="21"/>
  <c r="Q2765" i="21"/>
  <c r="N2765" i="21"/>
  <c r="J2766" i="21"/>
  <c r="M2766" i="21"/>
  <c r="H2767" i="21"/>
  <c r="L2766" i="21"/>
  <c r="I2766" i="21"/>
  <c r="K2766" i="21"/>
  <c r="I2767" i="21"/>
  <c r="L2767" i="21"/>
  <c r="M2767" i="21"/>
  <c r="K2767" i="21"/>
  <c r="H2768" i="21"/>
  <c r="J2767" i="21"/>
  <c r="Q2766" i="21"/>
  <c r="O2766" i="21"/>
  <c r="P2766" i="21"/>
  <c r="N2766" i="21"/>
  <c r="N2767" i="21"/>
  <c r="O2767" i="21"/>
  <c r="Q2767" i="21"/>
  <c r="P2767" i="21"/>
  <c r="K2768" i="21"/>
  <c r="H2769" i="21"/>
  <c r="M2768" i="21"/>
  <c r="J2768" i="21"/>
  <c r="L2768" i="21"/>
  <c r="I2768" i="21"/>
  <c r="I2769" i="21"/>
  <c r="K2769" i="21"/>
  <c r="J2769" i="21"/>
  <c r="H2770" i="21"/>
  <c r="M2769" i="21"/>
  <c r="L2769" i="21"/>
  <c r="Q2768" i="21"/>
  <c r="N2768" i="21"/>
  <c r="P2768" i="21"/>
  <c r="O2768" i="21"/>
  <c r="P2769" i="21"/>
  <c r="Q2769" i="21"/>
  <c r="O2769" i="21"/>
  <c r="N2769" i="21"/>
  <c r="I2770" i="21"/>
  <c r="H2771" i="21"/>
  <c r="L2770" i="21"/>
  <c r="J2770" i="21"/>
  <c r="K2770" i="21"/>
  <c r="M2770" i="21"/>
  <c r="O2770" i="21"/>
  <c r="N2770" i="21"/>
  <c r="P2770" i="21"/>
  <c r="Q2770" i="21"/>
  <c r="I2771" i="21"/>
  <c r="H2772" i="21"/>
  <c r="K2771" i="21"/>
  <c r="M2771" i="21"/>
  <c r="L2771" i="21"/>
  <c r="J2771" i="21"/>
  <c r="Q2771" i="21"/>
  <c r="P2771" i="21"/>
  <c r="N2771" i="21"/>
  <c r="O2771" i="21"/>
  <c r="H2773" i="21"/>
  <c r="M2772" i="21"/>
  <c r="K2772" i="21"/>
  <c r="L2772" i="21"/>
  <c r="I2772" i="21"/>
  <c r="J2772" i="21"/>
  <c r="I2773" i="21"/>
  <c r="M2773" i="21"/>
  <c r="H2774" i="21"/>
  <c r="L2773" i="21"/>
  <c r="J2773" i="21"/>
  <c r="K2773" i="21"/>
  <c r="P2772" i="21"/>
  <c r="Q2772" i="21"/>
  <c r="N2772" i="21"/>
  <c r="O2772" i="21"/>
  <c r="N2773" i="21"/>
  <c r="O2773" i="21"/>
  <c r="P2773" i="21"/>
  <c r="Q2773" i="21"/>
  <c r="J2774" i="21"/>
  <c r="K2774" i="21"/>
  <c r="I2774" i="21"/>
  <c r="M2774" i="21"/>
  <c r="L2774" i="21"/>
  <c r="H2775" i="21"/>
  <c r="N2774" i="21"/>
  <c r="O2774" i="21"/>
  <c r="P2774" i="21"/>
  <c r="Q2774" i="21"/>
  <c r="M2775" i="21"/>
  <c r="J2775" i="21"/>
  <c r="H2776" i="21"/>
  <c r="L2775" i="21"/>
  <c r="K2775" i="21"/>
  <c r="I2775" i="21"/>
  <c r="I2776" i="21"/>
  <c r="L2776" i="21"/>
  <c r="J2776" i="21"/>
  <c r="H2777" i="21"/>
  <c r="M2776" i="21"/>
  <c r="K2776" i="21"/>
  <c r="N2775" i="21"/>
  <c r="Q2775" i="21"/>
  <c r="O2775" i="21"/>
  <c r="P2775" i="21"/>
  <c r="N2776" i="21"/>
  <c r="P2776" i="21"/>
  <c r="Q2776" i="21"/>
  <c r="O2776" i="21"/>
  <c r="K2777" i="21"/>
  <c r="J2777" i="21"/>
  <c r="H2778" i="21"/>
  <c r="M2777" i="21"/>
  <c r="L2777" i="21"/>
  <c r="I2777" i="21"/>
  <c r="K2778" i="21"/>
  <c r="H2779" i="21"/>
  <c r="L2778" i="21"/>
  <c r="I2778" i="21"/>
  <c r="M2778" i="21"/>
  <c r="J2778" i="21"/>
  <c r="O2777" i="21"/>
  <c r="Q2777" i="21"/>
  <c r="N2777" i="21"/>
  <c r="P2777" i="21"/>
  <c r="J2779" i="21"/>
  <c r="L2779" i="21"/>
  <c r="M2779" i="21"/>
  <c r="H2780" i="21"/>
  <c r="K2779" i="21"/>
  <c r="I2779" i="21"/>
  <c r="P2778" i="21"/>
  <c r="N2778" i="21"/>
  <c r="Q2778" i="21"/>
  <c r="O2778" i="21"/>
  <c r="J2780" i="21"/>
  <c r="K2780" i="21"/>
  <c r="H2781" i="21"/>
  <c r="M2780" i="21"/>
  <c r="L2780" i="21"/>
  <c r="I2780" i="21"/>
  <c r="O2779" i="21"/>
  <c r="P2779" i="21"/>
  <c r="Q2779" i="21"/>
  <c r="N2779" i="21"/>
  <c r="H2782" i="21"/>
  <c r="I2781" i="21"/>
  <c r="L2781" i="21"/>
  <c r="K2781" i="21"/>
  <c r="M2781" i="21"/>
  <c r="J2781" i="21"/>
  <c r="N2780" i="21"/>
  <c r="P2780" i="21"/>
  <c r="O2780" i="21"/>
  <c r="Q2780" i="21"/>
  <c r="I2782" i="21"/>
  <c r="H2783" i="21"/>
  <c r="J2782" i="21"/>
  <c r="K2782" i="21"/>
  <c r="M2782" i="21"/>
  <c r="L2782" i="21"/>
  <c r="P2781" i="21"/>
  <c r="O2781" i="21"/>
  <c r="N2781" i="21"/>
  <c r="Q2781" i="21"/>
  <c r="O2782" i="21"/>
  <c r="P2782" i="21"/>
  <c r="Q2782" i="21"/>
  <c r="N2782" i="21"/>
  <c r="J2783" i="21"/>
  <c r="H2784" i="21"/>
  <c r="I2783" i="21"/>
  <c r="M2783" i="21"/>
  <c r="K2783" i="21"/>
  <c r="L2783" i="21"/>
  <c r="L2784" i="21"/>
  <c r="M2784" i="21"/>
  <c r="H2785" i="21"/>
  <c r="K2784" i="21"/>
  <c r="J2784" i="21"/>
  <c r="I2784" i="21"/>
  <c r="O2783" i="21"/>
  <c r="P2783" i="21"/>
  <c r="Q2783" i="21"/>
  <c r="N2783" i="21"/>
  <c r="K2785" i="21"/>
  <c r="J2785" i="21"/>
  <c r="I2785" i="21"/>
  <c r="M2785" i="21"/>
  <c r="L2785" i="21"/>
  <c r="H2786" i="21"/>
  <c r="Q2784" i="21"/>
  <c r="P2784" i="21"/>
  <c r="O2784" i="21"/>
  <c r="N2784" i="21"/>
  <c r="P2785" i="21"/>
  <c r="Q2785" i="21"/>
  <c r="N2785" i="21"/>
  <c r="O2785" i="21"/>
  <c r="L2786" i="21"/>
  <c r="I2786" i="21"/>
  <c r="M2786" i="21"/>
  <c r="K2786" i="21"/>
  <c r="J2786" i="21"/>
  <c r="H2787" i="21"/>
  <c r="N2786" i="21"/>
  <c r="Q2786" i="21"/>
  <c r="O2786" i="21"/>
  <c r="P2786" i="21"/>
  <c r="M2787" i="21"/>
  <c r="K2787" i="21"/>
  <c r="I2787" i="21"/>
  <c r="L2787" i="21"/>
  <c r="H2788" i="21"/>
  <c r="J2787" i="21"/>
  <c r="P2787" i="21"/>
  <c r="N2787" i="21"/>
  <c r="Q2787" i="21"/>
  <c r="O2787" i="21"/>
  <c r="I2788" i="21"/>
  <c r="L2788" i="21"/>
  <c r="J2788" i="21"/>
  <c r="H2789" i="21"/>
  <c r="M2788" i="21"/>
  <c r="K2788" i="21"/>
  <c r="Q2788" i="21"/>
  <c r="P2788" i="21"/>
  <c r="O2788" i="21"/>
  <c r="N2788" i="21"/>
  <c r="J2789" i="21"/>
  <c r="M2789" i="21"/>
  <c r="I2789" i="21"/>
  <c r="L2789" i="21"/>
  <c r="H2790" i="21"/>
  <c r="K2789" i="21"/>
  <c r="P2789" i="21"/>
  <c r="O2789" i="21"/>
  <c r="N2789" i="21"/>
  <c r="Q2789" i="21"/>
  <c r="H2791" i="21"/>
  <c r="J2790" i="21"/>
  <c r="I2790" i="21"/>
  <c r="L2790" i="21"/>
  <c r="K2790" i="21"/>
  <c r="M2790" i="21"/>
  <c r="M2791" i="21"/>
  <c r="I2791" i="21"/>
  <c r="L2791" i="21"/>
  <c r="H2792" i="21"/>
  <c r="J2791" i="21"/>
  <c r="K2791" i="21"/>
  <c r="Q2790" i="21"/>
  <c r="N2790" i="21"/>
  <c r="P2790" i="21"/>
  <c r="O2790" i="21"/>
  <c r="Q2791" i="21"/>
  <c r="P2791" i="21"/>
  <c r="N2791" i="21"/>
  <c r="O2791" i="21"/>
  <c r="K2792" i="21"/>
  <c r="M2792" i="21"/>
  <c r="I2792" i="21"/>
  <c r="L2792" i="21"/>
  <c r="J2792" i="21"/>
  <c r="H2793" i="21"/>
  <c r="O2792" i="21"/>
  <c r="N2792" i="21"/>
  <c r="Q2792" i="21"/>
  <c r="P2792" i="21"/>
  <c r="M2793" i="21"/>
  <c r="J2793" i="21"/>
  <c r="L2793" i="21"/>
  <c r="K2793" i="21"/>
  <c r="H2794" i="21"/>
  <c r="I2793" i="21"/>
  <c r="M2794" i="21"/>
  <c r="H2795" i="21"/>
  <c r="J2794" i="21"/>
  <c r="K2794" i="21"/>
  <c r="I2794" i="21"/>
  <c r="L2794" i="21"/>
  <c r="Q2793" i="21"/>
  <c r="N2793" i="21"/>
  <c r="O2793" i="21"/>
  <c r="P2793" i="21"/>
  <c r="L2795" i="21"/>
  <c r="K2795" i="21"/>
  <c r="M2795" i="21"/>
  <c r="H2796" i="21"/>
  <c r="J2795" i="21"/>
  <c r="I2795" i="21"/>
  <c r="Q2794" i="21"/>
  <c r="N2794" i="21"/>
  <c r="O2794" i="21"/>
  <c r="P2794" i="21"/>
  <c r="I2796" i="21"/>
  <c r="M2796" i="21"/>
  <c r="L2796" i="21"/>
  <c r="J2796" i="21"/>
  <c r="K2796" i="21"/>
  <c r="H2797" i="21"/>
  <c r="N2795" i="21"/>
  <c r="Q2795" i="21"/>
  <c r="P2795" i="21"/>
  <c r="O2795" i="21"/>
  <c r="P2796" i="21"/>
  <c r="N2796" i="21"/>
  <c r="O2796" i="21"/>
  <c r="Q2796" i="21"/>
  <c r="M2797" i="21"/>
  <c r="L2797" i="21"/>
  <c r="J2797" i="21"/>
  <c r="I2797" i="21"/>
  <c r="H2798" i="21"/>
  <c r="K2797" i="21"/>
  <c r="O2797" i="21"/>
  <c r="Q2797" i="21"/>
  <c r="P2797" i="21"/>
  <c r="N2797" i="21"/>
  <c r="H2799" i="21"/>
  <c r="K2798" i="21"/>
  <c r="J2798" i="21"/>
  <c r="L2798" i="21"/>
  <c r="M2798" i="21"/>
  <c r="I2798" i="21"/>
  <c r="I2799" i="21"/>
  <c r="L2799" i="21"/>
  <c r="J2799" i="21"/>
  <c r="K2799" i="21"/>
  <c r="H2800" i="21"/>
  <c r="M2799" i="21"/>
  <c r="P2798" i="21"/>
  <c r="N2798" i="21"/>
  <c r="Q2798" i="21"/>
  <c r="O2798" i="21"/>
  <c r="Q2799" i="21"/>
  <c r="N2799" i="21"/>
  <c r="P2799" i="21"/>
  <c r="O2799" i="21"/>
  <c r="J2800" i="21"/>
  <c r="L2800" i="21"/>
  <c r="I2800" i="21"/>
  <c r="K2800" i="21"/>
  <c r="H2801" i="21"/>
  <c r="M2800" i="21"/>
  <c r="O2800" i="21"/>
  <c r="N2800" i="21"/>
  <c r="P2800" i="21"/>
  <c r="Q2800" i="21"/>
  <c r="M2801" i="21"/>
  <c r="K2801" i="21"/>
  <c r="L2801" i="21"/>
  <c r="I2801" i="21"/>
  <c r="H2802" i="21"/>
  <c r="J2801" i="21"/>
  <c r="N2801" i="21"/>
  <c r="Q2801" i="21"/>
  <c r="O2801" i="21"/>
  <c r="P2801" i="21"/>
  <c r="L2802" i="21"/>
  <c r="H2803" i="21"/>
  <c r="M2802" i="21"/>
  <c r="I2802" i="21"/>
  <c r="K2802" i="21"/>
  <c r="J2802" i="21"/>
  <c r="I2803" i="21"/>
  <c r="M2803" i="21"/>
  <c r="L2803" i="21"/>
  <c r="H2804" i="21"/>
  <c r="J2803" i="21"/>
  <c r="K2803" i="21"/>
  <c r="Q2802" i="21"/>
  <c r="P2802" i="21"/>
  <c r="O2802" i="21"/>
  <c r="N2802" i="21"/>
  <c r="N2803" i="21"/>
  <c r="P2803" i="21"/>
  <c r="O2803" i="21"/>
  <c r="Q2803" i="21"/>
  <c r="J2804" i="21"/>
  <c r="I2804" i="21"/>
  <c r="M2804" i="21"/>
  <c r="L2804" i="21"/>
  <c r="K2804" i="21"/>
  <c r="H2805" i="21"/>
  <c r="P2804" i="21"/>
  <c r="O2804" i="21"/>
  <c r="N2804" i="21"/>
  <c r="Q2804" i="21"/>
  <c r="H2806" i="21"/>
  <c r="K2805" i="21"/>
  <c r="M2805" i="21"/>
  <c r="I2805" i="21"/>
  <c r="L2805" i="21"/>
  <c r="J2805" i="21"/>
  <c r="L2806" i="21"/>
  <c r="K2806" i="21"/>
  <c r="M2806" i="21"/>
  <c r="I2806" i="21"/>
  <c r="H2807" i="21"/>
  <c r="J2806" i="21"/>
  <c r="O2805" i="21"/>
  <c r="Q2805" i="21"/>
  <c r="N2805" i="21"/>
  <c r="P2805" i="21"/>
  <c r="Q2806" i="21"/>
  <c r="N2806" i="21"/>
  <c r="P2806" i="21"/>
  <c r="O2806" i="21"/>
  <c r="I2807" i="21"/>
  <c r="M2807" i="21"/>
  <c r="K2807" i="21"/>
  <c r="J2807" i="21"/>
  <c r="L2807" i="21"/>
  <c r="H2808" i="21"/>
  <c r="O2807" i="21"/>
  <c r="N2807" i="21"/>
  <c r="P2807" i="21"/>
  <c r="Q2807" i="21"/>
  <c r="M2808" i="21"/>
  <c r="I2808" i="21"/>
  <c r="H2809" i="21"/>
  <c r="J2808" i="21"/>
  <c r="K2808" i="21"/>
  <c r="L2808" i="21"/>
  <c r="P2808" i="21"/>
  <c r="N2808" i="21"/>
  <c r="Q2808" i="21"/>
  <c r="O2808" i="21"/>
  <c r="H2810" i="21"/>
  <c r="M2809" i="21"/>
  <c r="L2809" i="21"/>
  <c r="I2809" i="21"/>
  <c r="K2809" i="21"/>
  <c r="J2809" i="21"/>
  <c r="J2810" i="21"/>
  <c r="K2810" i="21"/>
  <c r="H2811" i="21"/>
  <c r="I2810" i="21"/>
  <c r="M2810" i="21"/>
  <c r="L2810" i="21"/>
  <c r="N2809" i="21"/>
  <c r="O2809" i="21"/>
  <c r="P2809" i="21"/>
  <c r="Q2809" i="21"/>
  <c r="H2812" i="21"/>
  <c r="L2811" i="21"/>
  <c r="K2811" i="21"/>
  <c r="I2811" i="21"/>
  <c r="M2811" i="21"/>
  <c r="J2811" i="21"/>
  <c r="Q2810" i="21"/>
  <c r="O2810" i="21"/>
  <c r="N2810" i="21"/>
  <c r="P2810" i="21"/>
  <c r="H2813" i="21"/>
  <c r="M2812" i="21"/>
  <c r="J2812" i="21"/>
  <c r="K2812" i="21"/>
  <c r="L2812" i="21"/>
  <c r="I2812" i="21"/>
  <c r="Q2811" i="21"/>
  <c r="N2811" i="21"/>
  <c r="P2811" i="21"/>
  <c r="O2811" i="21"/>
  <c r="I2813" i="21"/>
  <c r="J2813" i="21"/>
  <c r="M2813" i="21"/>
  <c r="L2813" i="21"/>
  <c r="H2814" i="21"/>
  <c r="K2813" i="21"/>
  <c r="N2812" i="21"/>
  <c r="O2812" i="21"/>
  <c r="P2812" i="21"/>
  <c r="Q2812" i="21"/>
  <c r="P2813" i="21"/>
  <c r="N2813" i="21"/>
  <c r="O2813" i="21"/>
  <c r="Q2813" i="21"/>
  <c r="I2814" i="21"/>
  <c r="K2814" i="21"/>
  <c r="L2814" i="21"/>
  <c r="H2815" i="21"/>
  <c r="M2814" i="21"/>
  <c r="J2814" i="21"/>
  <c r="N2814" i="21"/>
  <c r="Q2814" i="21"/>
  <c r="P2814" i="21"/>
  <c r="O2814" i="21"/>
  <c r="H2816" i="21"/>
  <c r="J2815" i="21"/>
  <c r="K2815" i="21"/>
  <c r="M2815" i="21"/>
  <c r="L2815" i="21"/>
  <c r="I2815" i="21"/>
  <c r="J2816" i="21"/>
  <c r="H2817" i="21"/>
  <c r="K2816" i="21"/>
  <c r="I2816" i="21"/>
  <c r="M2816" i="21"/>
  <c r="L2816" i="21"/>
  <c r="N2815" i="21"/>
  <c r="Q2815" i="21"/>
  <c r="P2815" i="21"/>
  <c r="O2815" i="21"/>
  <c r="J2817" i="21"/>
  <c r="M2817" i="21"/>
  <c r="L2817" i="21"/>
  <c r="K2817" i="21"/>
  <c r="H2818" i="21"/>
  <c r="I2817" i="21"/>
  <c r="O2816" i="21"/>
  <c r="P2816" i="21"/>
  <c r="Q2816" i="21"/>
  <c r="N2816" i="21"/>
  <c r="H2819" i="21"/>
  <c r="K2818" i="21"/>
  <c r="M2818" i="21"/>
  <c r="J2818" i="21"/>
  <c r="L2818" i="21"/>
  <c r="I2818" i="21"/>
  <c r="P2817" i="21"/>
  <c r="Q2817" i="21"/>
  <c r="N2817" i="21"/>
  <c r="O2817" i="21"/>
  <c r="J2819" i="21"/>
  <c r="H2820" i="21"/>
  <c r="M2819" i="21"/>
  <c r="L2819" i="21"/>
  <c r="K2819" i="21"/>
  <c r="I2819" i="21"/>
  <c r="N2818" i="21"/>
  <c r="O2818" i="21"/>
  <c r="Q2818" i="21"/>
  <c r="P2818" i="21"/>
  <c r="H2821" i="21"/>
  <c r="K2820" i="21"/>
  <c r="M2820" i="21"/>
  <c r="I2820" i="21"/>
  <c r="J2820" i="21"/>
  <c r="L2820" i="21"/>
  <c r="N2819" i="21"/>
  <c r="P2819" i="21"/>
  <c r="Q2819" i="21"/>
  <c r="O2819" i="21"/>
  <c r="K2821" i="21"/>
  <c r="L2821" i="21"/>
  <c r="J2821" i="21"/>
  <c r="I2821" i="21"/>
  <c r="H2822" i="21"/>
  <c r="M2821" i="21"/>
  <c r="P2820" i="21"/>
  <c r="N2820" i="21"/>
  <c r="O2820" i="21"/>
  <c r="Q2820" i="21"/>
  <c r="N2821" i="21"/>
  <c r="O2821" i="21"/>
  <c r="P2821" i="21"/>
  <c r="Q2821" i="21"/>
  <c r="H2823" i="21"/>
  <c r="J2822" i="21"/>
  <c r="I2822" i="21"/>
  <c r="M2822" i="21"/>
  <c r="K2822" i="21"/>
  <c r="L2822" i="21"/>
  <c r="J2823" i="21"/>
  <c r="K2823" i="21"/>
  <c r="I2823" i="21"/>
  <c r="H2824" i="21"/>
  <c r="M2823" i="21"/>
  <c r="L2823" i="21"/>
  <c r="O2822" i="21"/>
  <c r="Q2822" i="21"/>
  <c r="N2822" i="21"/>
  <c r="P2822" i="21"/>
  <c r="Q2823" i="21"/>
  <c r="O2823" i="21"/>
  <c r="P2823" i="21"/>
  <c r="N2823" i="21"/>
  <c r="J2824" i="21"/>
  <c r="L2824" i="21"/>
  <c r="I2824" i="21"/>
  <c r="M2824" i="21"/>
  <c r="H2825" i="21"/>
  <c r="K2824" i="21"/>
  <c r="O2824" i="21"/>
  <c r="Q2824" i="21"/>
  <c r="N2824" i="21"/>
  <c r="P2824" i="21"/>
  <c r="K2825" i="21"/>
  <c r="H2826" i="21"/>
  <c r="M2825" i="21"/>
  <c r="J2825" i="21"/>
  <c r="L2825" i="21"/>
  <c r="I2825" i="21"/>
  <c r="H2827" i="21"/>
  <c r="K2826" i="21"/>
  <c r="J2826" i="21"/>
  <c r="I2826" i="21"/>
  <c r="M2826" i="21"/>
  <c r="L2826" i="21"/>
  <c r="Q2825" i="21"/>
  <c r="P2825" i="21"/>
  <c r="O2825" i="21"/>
  <c r="N2825" i="21"/>
  <c r="I2827" i="21"/>
  <c r="J2827" i="21"/>
  <c r="M2827" i="21"/>
  <c r="H2828" i="21"/>
  <c r="L2827" i="21"/>
  <c r="K2827" i="21"/>
  <c r="O2826" i="21"/>
  <c r="N2826" i="21"/>
  <c r="Q2826" i="21"/>
  <c r="P2826" i="21"/>
  <c r="O2827" i="21"/>
  <c r="N2827" i="21"/>
  <c r="P2827" i="21"/>
  <c r="Q2827" i="21"/>
  <c r="J2828" i="21"/>
  <c r="K2828" i="21"/>
  <c r="L2828" i="21"/>
  <c r="H2829" i="21"/>
  <c r="M2828" i="21"/>
  <c r="I2828" i="21"/>
  <c r="L2829" i="21"/>
  <c r="J2829" i="21"/>
  <c r="K2829" i="21"/>
  <c r="I2829" i="21"/>
  <c r="M2829" i="21"/>
  <c r="H2830" i="21"/>
  <c r="P2828" i="21"/>
  <c r="Q2828" i="21"/>
  <c r="O2828" i="21"/>
  <c r="N2828" i="21"/>
  <c r="Q2829" i="21"/>
  <c r="O2829" i="21"/>
  <c r="P2829" i="21"/>
  <c r="N2829" i="21"/>
  <c r="I2830" i="21"/>
  <c r="M2830" i="21"/>
  <c r="H2831" i="21"/>
  <c r="K2830" i="21"/>
  <c r="J2830" i="21"/>
  <c r="L2830" i="21"/>
  <c r="P2830" i="21"/>
  <c r="Q2830" i="21"/>
  <c r="O2830" i="21"/>
  <c r="N2830" i="21"/>
  <c r="K2831" i="21"/>
  <c r="I2831" i="21"/>
  <c r="H2832" i="21"/>
  <c r="L2831" i="21"/>
  <c r="J2831" i="21"/>
  <c r="M2831" i="21"/>
  <c r="Q2831" i="21"/>
  <c r="P2831" i="21"/>
  <c r="N2831" i="21"/>
  <c r="O2831" i="21"/>
  <c r="K2832" i="21"/>
  <c r="M2832" i="21"/>
  <c r="J2832" i="21"/>
  <c r="L2832" i="21"/>
  <c r="H2833" i="21"/>
  <c r="I2832" i="21"/>
  <c r="K2833" i="21"/>
  <c r="H2834" i="21"/>
  <c r="J2833" i="21"/>
  <c r="I2833" i="21"/>
  <c r="L2833" i="21"/>
  <c r="M2833" i="21"/>
  <c r="N2832" i="21"/>
  <c r="P2832" i="21"/>
  <c r="Q2832" i="21"/>
  <c r="O2832" i="21"/>
  <c r="K2834" i="21"/>
  <c r="H2835" i="21"/>
  <c r="L2834" i="21"/>
  <c r="J2834" i="21"/>
  <c r="M2834" i="21"/>
  <c r="I2834" i="21"/>
  <c r="Q2833" i="21"/>
  <c r="O2833" i="21"/>
  <c r="P2833" i="21"/>
  <c r="N2833" i="21"/>
  <c r="M2835" i="21"/>
  <c r="H2836" i="21"/>
  <c r="L2835" i="21"/>
  <c r="I2835" i="21"/>
  <c r="J2835" i="21"/>
  <c r="K2835" i="21"/>
  <c r="P2834" i="21"/>
  <c r="Q2834" i="21"/>
  <c r="O2834" i="21"/>
  <c r="N2834" i="21"/>
  <c r="K2836" i="21"/>
  <c r="I2836" i="21"/>
  <c r="M2836" i="21"/>
  <c r="L2836" i="21"/>
  <c r="J2836" i="21"/>
  <c r="H2837" i="21"/>
  <c r="P2835" i="21"/>
  <c r="N2835" i="21"/>
  <c r="O2835" i="21"/>
  <c r="Q2835" i="21"/>
  <c r="Q2836" i="21"/>
  <c r="N2836" i="21"/>
  <c r="O2836" i="21"/>
  <c r="P2836" i="21"/>
  <c r="J2837" i="21"/>
  <c r="H2838" i="21"/>
  <c r="M2837" i="21"/>
  <c r="I2837" i="21"/>
  <c r="L2837" i="21"/>
  <c r="K2837" i="21"/>
  <c r="H2839" i="21"/>
  <c r="K2838" i="21"/>
  <c r="L2838" i="21"/>
  <c r="I2838" i="21"/>
  <c r="M2838" i="21"/>
  <c r="J2838" i="21"/>
  <c r="N2837" i="21"/>
  <c r="P2837" i="21"/>
  <c r="Q2837" i="21"/>
  <c r="O2837" i="21"/>
  <c r="I2839" i="21"/>
  <c r="L2839" i="21"/>
  <c r="M2839" i="21"/>
  <c r="H2840" i="21"/>
  <c r="K2839" i="21"/>
  <c r="J2839" i="21"/>
  <c r="P2838" i="21"/>
  <c r="N2838" i="21"/>
  <c r="O2838" i="21"/>
  <c r="Q2838" i="21"/>
  <c r="N2839" i="21"/>
  <c r="O2839" i="21"/>
  <c r="Q2839" i="21"/>
  <c r="P2839" i="21"/>
  <c r="I2840" i="21"/>
  <c r="L2840" i="21"/>
  <c r="J2840" i="21"/>
  <c r="K2840" i="21"/>
  <c r="H2841" i="21"/>
  <c r="M2840" i="21"/>
  <c r="P2840" i="21"/>
  <c r="Q2840" i="21"/>
  <c r="N2840" i="21"/>
  <c r="O2840" i="21"/>
  <c r="J2841" i="21"/>
  <c r="M2841" i="21"/>
  <c r="I2841" i="21"/>
  <c r="K2841" i="21"/>
  <c r="H2842" i="21"/>
  <c r="L2841" i="21"/>
  <c r="P2841" i="21"/>
  <c r="Q2841" i="21"/>
  <c r="O2841" i="21"/>
  <c r="N2841" i="21"/>
  <c r="I2842" i="21"/>
  <c r="J2842" i="21"/>
  <c r="M2842" i="21"/>
  <c r="H2843" i="21"/>
  <c r="K2842" i="21"/>
  <c r="L2842" i="21"/>
  <c r="O2842" i="21"/>
  <c r="N2842" i="21"/>
  <c r="Q2842" i="21"/>
  <c r="P2842" i="21"/>
  <c r="K2843" i="21"/>
  <c r="J2843" i="21"/>
  <c r="H2844" i="21"/>
  <c r="I2843" i="21"/>
  <c r="M2843" i="21"/>
  <c r="L2843" i="21"/>
  <c r="L2844" i="21"/>
  <c r="M2844" i="21"/>
  <c r="K2844" i="21"/>
  <c r="H2845" i="21"/>
  <c r="J2844" i="21"/>
  <c r="I2844" i="21"/>
  <c r="N2843" i="21"/>
  <c r="P2843" i="21"/>
  <c r="Q2843" i="21"/>
  <c r="O2843" i="21"/>
  <c r="J2845" i="21"/>
  <c r="M2845" i="21"/>
  <c r="K2845" i="21"/>
  <c r="I2845" i="21"/>
  <c r="L2845" i="21"/>
  <c r="H2846" i="21"/>
  <c r="N2844" i="21"/>
  <c r="O2844" i="21"/>
  <c r="P2844" i="21"/>
  <c r="Q2844" i="21"/>
  <c r="Q2845" i="21"/>
  <c r="N2845" i="21"/>
  <c r="O2845" i="21"/>
  <c r="P2845" i="21"/>
  <c r="J2846" i="21"/>
  <c r="K2846" i="21"/>
  <c r="I2846" i="21"/>
  <c r="H2847" i="21"/>
  <c r="M2846" i="21"/>
  <c r="L2846" i="21"/>
  <c r="P2846" i="21"/>
  <c r="O2846" i="21"/>
  <c r="Q2846" i="21"/>
  <c r="N2846" i="21"/>
  <c r="H2848" i="21"/>
  <c r="J2847" i="21"/>
  <c r="L2847" i="21"/>
  <c r="M2847" i="21"/>
  <c r="I2847" i="21"/>
  <c r="K2847" i="21"/>
  <c r="L2848" i="21"/>
  <c r="M2848" i="21"/>
  <c r="I2848" i="21"/>
  <c r="H2849" i="21"/>
  <c r="K2848" i="21"/>
  <c r="J2848" i="21"/>
  <c r="O2847" i="21"/>
  <c r="P2847" i="21"/>
  <c r="N2847" i="21"/>
  <c r="Q2847" i="21"/>
  <c r="O2848" i="21"/>
  <c r="P2848" i="21"/>
  <c r="Q2848" i="21"/>
  <c r="N2848" i="21"/>
  <c r="M2849" i="21"/>
  <c r="L2849" i="21"/>
  <c r="K2849" i="21"/>
  <c r="I2849" i="21"/>
  <c r="J2849" i="21"/>
  <c r="H2850" i="21"/>
  <c r="Q2849" i="21"/>
  <c r="P2849" i="21"/>
  <c r="N2849" i="21"/>
  <c r="O2849" i="21"/>
  <c r="J2850" i="21"/>
  <c r="K2850" i="21"/>
  <c r="I2850" i="21"/>
  <c r="L2850" i="21"/>
  <c r="H2851" i="21"/>
  <c r="M2850" i="21"/>
  <c r="N2850" i="21"/>
  <c r="P2850" i="21"/>
  <c r="O2850" i="21"/>
  <c r="Q2850" i="21"/>
  <c r="J2851" i="21"/>
  <c r="H2852" i="21"/>
  <c r="I2851" i="21"/>
  <c r="M2851" i="21"/>
  <c r="K2851" i="21"/>
  <c r="L2851" i="21"/>
  <c r="K2852" i="21"/>
  <c r="M2852" i="21"/>
  <c r="J2852" i="21"/>
  <c r="L2852" i="21"/>
  <c r="H2853" i="21"/>
  <c r="I2852" i="21"/>
  <c r="P2851" i="21"/>
  <c r="O2851" i="21"/>
  <c r="N2851" i="21"/>
  <c r="Q2851" i="21"/>
  <c r="K2853" i="21"/>
  <c r="J2853" i="21"/>
  <c r="M2853" i="21"/>
  <c r="H2854" i="21"/>
  <c r="I2853" i="21"/>
  <c r="L2853" i="21"/>
  <c r="Q2852" i="21"/>
  <c r="O2852" i="21"/>
  <c r="N2852" i="21"/>
  <c r="P2852" i="21"/>
  <c r="L2854" i="21"/>
  <c r="I2854" i="21"/>
  <c r="J2854" i="21"/>
  <c r="M2854" i="21"/>
  <c r="H2855" i="21"/>
  <c r="K2854" i="21"/>
  <c r="Q2853" i="21"/>
  <c r="O2853" i="21"/>
  <c r="N2853" i="21"/>
  <c r="P2853" i="21"/>
  <c r="O2854" i="21"/>
  <c r="N2854" i="21"/>
  <c r="P2854" i="21"/>
  <c r="Q2854" i="21"/>
  <c r="M2855" i="21"/>
  <c r="J2855" i="21"/>
  <c r="I2855" i="21"/>
  <c r="K2855" i="21"/>
  <c r="L2855" i="21"/>
  <c r="H2856" i="21"/>
  <c r="Q2855" i="21"/>
  <c r="P2855" i="21"/>
  <c r="O2855" i="21"/>
  <c r="N2855" i="21"/>
  <c r="J2856" i="21"/>
  <c r="M2856" i="21"/>
  <c r="K2856" i="21"/>
  <c r="L2856" i="21"/>
  <c r="I2856" i="21"/>
  <c r="H2857" i="21"/>
  <c r="N2856" i="21"/>
  <c r="Q2856" i="21"/>
  <c r="O2856" i="21"/>
  <c r="P2856" i="21"/>
  <c r="J2857" i="21"/>
  <c r="K2857" i="21"/>
  <c r="I2857" i="21"/>
  <c r="H2858" i="21"/>
  <c r="M2857" i="21"/>
  <c r="L2857" i="21"/>
  <c r="N2857" i="21"/>
  <c r="O2857" i="21"/>
  <c r="Q2857" i="21"/>
  <c r="P2857" i="21"/>
  <c r="L2858" i="21"/>
  <c r="I2858" i="21"/>
  <c r="K2858" i="21"/>
  <c r="J2858" i="21"/>
  <c r="H2859" i="21"/>
  <c r="M2858" i="21"/>
  <c r="Q2858" i="21"/>
  <c r="O2858" i="21"/>
  <c r="P2858" i="21"/>
  <c r="N2858" i="21"/>
  <c r="L2859" i="21"/>
  <c r="I2859" i="21"/>
  <c r="K2859" i="21"/>
  <c r="J2859" i="21"/>
  <c r="M2859" i="21"/>
  <c r="H2860" i="21"/>
  <c r="Q2859" i="21"/>
  <c r="P2859" i="21"/>
  <c r="N2859" i="21"/>
  <c r="O2859" i="21"/>
  <c r="M2860" i="21"/>
  <c r="I2860" i="21"/>
  <c r="K2860" i="21"/>
  <c r="L2860" i="21"/>
  <c r="J2860" i="21"/>
  <c r="H2861" i="21"/>
  <c r="N2860" i="21"/>
  <c r="O2860" i="21"/>
  <c r="P2860" i="21"/>
  <c r="Q2860" i="21"/>
  <c r="H2862" i="21"/>
  <c r="L2861" i="21"/>
  <c r="K2861" i="21"/>
  <c r="I2861" i="21"/>
  <c r="J2861" i="21"/>
  <c r="M2861" i="21"/>
  <c r="M2862" i="21"/>
  <c r="L2862" i="21"/>
  <c r="H2863" i="21"/>
  <c r="I2862" i="21"/>
  <c r="J2862" i="21"/>
  <c r="K2862" i="21"/>
  <c r="P2861" i="21"/>
  <c r="N2861" i="21"/>
  <c r="O2861" i="21"/>
  <c r="Q2861" i="21"/>
  <c r="H2864" i="21"/>
  <c r="L2863" i="21"/>
  <c r="M2863" i="21"/>
  <c r="K2863" i="21"/>
  <c r="J2863" i="21"/>
  <c r="I2863" i="21"/>
  <c r="Q2862" i="21"/>
  <c r="N2862" i="21"/>
  <c r="P2862" i="21"/>
  <c r="O2862" i="21"/>
  <c r="H2865" i="21"/>
  <c r="K2864" i="21"/>
  <c r="M2864" i="21"/>
  <c r="I2864" i="21"/>
  <c r="J2864" i="21"/>
  <c r="L2864" i="21"/>
  <c r="N2863" i="21"/>
  <c r="P2863" i="21"/>
  <c r="Q2863" i="21"/>
  <c r="O2863" i="21"/>
  <c r="M2865" i="21"/>
  <c r="J2865" i="21"/>
  <c r="L2865" i="21"/>
  <c r="H2866" i="21"/>
  <c r="I2865" i="21"/>
  <c r="K2865" i="21"/>
  <c r="O2864" i="21"/>
  <c r="Q2864" i="21"/>
  <c r="P2864" i="21"/>
  <c r="N2864" i="21"/>
  <c r="J2866" i="21"/>
  <c r="I2866" i="21"/>
  <c r="L2866" i="21"/>
  <c r="M2866" i="21"/>
  <c r="K2866" i="21"/>
  <c r="H2867" i="21"/>
  <c r="P2865" i="21"/>
  <c r="N2865" i="21"/>
  <c r="Q2865" i="21"/>
  <c r="O2865" i="21"/>
  <c r="Q2866" i="21"/>
  <c r="O2866" i="21"/>
  <c r="P2866" i="21"/>
  <c r="N2866" i="21"/>
  <c r="M2867" i="21"/>
  <c r="H2868" i="21"/>
  <c r="I2867" i="21"/>
  <c r="L2867" i="21"/>
  <c r="J2867" i="21"/>
  <c r="K2867" i="21"/>
  <c r="L2868" i="21"/>
  <c r="J2868" i="21"/>
  <c r="K2868" i="21"/>
  <c r="I2868" i="21"/>
  <c r="H2869" i="21"/>
  <c r="M2868" i="21"/>
  <c r="Q2867" i="21"/>
  <c r="P2867" i="21"/>
  <c r="O2867" i="21"/>
  <c r="N2867" i="21"/>
  <c r="P2868" i="21"/>
  <c r="O2868" i="21"/>
  <c r="N2868" i="21"/>
  <c r="Q2868" i="21"/>
  <c r="L2869" i="21"/>
  <c r="H2870" i="21"/>
  <c r="I2869" i="21"/>
  <c r="M2869" i="21"/>
  <c r="K2869" i="21"/>
  <c r="J2869" i="21"/>
  <c r="H2871" i="21"/>
  <c r="I2870" i="21"/>
  <c r="M2870" i="21"/>
  <c r="K2870" i="21"/>
  <c r="J2870" i="21"/>
  <c r="L2870" i="21"/>
  <c r="O2869" i="21"/>
  <c r="P2869" i="21"/>
  <c r="N2869" i="21"/>
  <c r="Q2869" i="21"/>
  <c r="M2871" i="21"/>
  <c r="I2871" i="21"/>
  <c r="K2871" i="21"/>
  <c r="L2871" i="21"/>
  <c r="H2872" i="21"/>
  <c r="J2871" i="21"/>
  <c r="O2870" i="21"/>
  <c r="N2870" i="21"/>
  <c r="P2870" i="21"/>
  <c r="Q2870" i="21"/>
  <c r="Q2871" i="21"/>
  <c r="O2871" i="21"/>
  <c r="N2871" i="21"/>
  <c r="P2871" i="21"/>
  <c r="L2872" i="21"/>
  <c r="M2872" i="21"/>
  <c r="K2872" i="21"/>
  <c r="H2873" i="21"/>
  <c r="J2872" i="21"/>
  <c r="I2872" i="21"/>
  <c r="M2873" i="21"/>
  <c r="H2874" i="21"/>
  <c r="J2873" i="21"/>
  <c r="I2873" i="21"/>
  <c r="K2873" i="21"/>
  <c r="L2873" i="21"/>
  <c r="Q2872" i="21"/>
  <c r="N2872" i="21"/>
  <c r="O2872" i="21"/>
  <c r="P2872" i="21"/>
  <c r="K2874" i="21"/>
  <c r="L2874" i="21"/>
  <c r="H2875" i="21"/>
  <c r="J2874" i="21"/>
  <c r="I2874" i="21"/>
  <c r="M2874" i="21"/>
  <c r="N2873" i="21"/>
  <c r="P2873" i="21"/>
  <c r="Q2873" i="21"/>
  <c r="O2873" i="21"/>
  <c r="K2875" i="21"/>
  <c r="I2875" i="21"/>
  <c r="L2875" i="21"/>
  <c r="J2875" i="21"/>
  <c r="M2875" i="21"/>
  <c r="H2876" i="21"/>
  <c r="P2874" i="21"/>
  <c r="O2874" i="21"/>
  <c r="N2874" i="21"/>
  <c r="Q2874" i="21"/>
  <c r="N2875" i="21"/>
  <c r="O2875" i="21"/>
  <c r="Q2875" i="21"/>
  <c r="P2875" i="21"/>
  <c r="J2876" i="21"/>
  <c r="I2876" i="21"/>
  <c r="M2876" i="21"/>
  <c r="K2876" i="21"/>
  <c r="L2876" i="21"/>
  <c r="H2877" i="21"/>
  <c r="N2876" i="21"/>
  <c r="O2876" i="21"/>
  <c r="P2876" i="21"/>
  <c r="Q2876" i="21"/>
  <c r="H2878" i="21"/>
  <c r="I2877" i="21"/>
  <c r="J2877" i="21"/>
  <c r="K2877" i="21"/>
  <c r="L2877" i="21"/>
  <c r="M2877" i="21"/>
  <c r="M2878" i="21"/>
  <c r="L2878" i="21"/>
  <c r="K2878" i="21"/>
  <c r="H2879" i="21"/>
  <c r="J2878" i="21"/>
  <c r="I2878" i="21"/>
  <c r="N2877" i="21"/>
  <c r="Q2877" i="21"/>
  <c r="O2877" i="21"/>
  <c r="P2877" i="21"/>
  <c r="I2879" i="21"/>
  <c r="K2879" i="21"/>
  <c r="L2879" i="21"/>
  <c r="H2880" i="21"/>
  <c r="J2879" i="21"/>
  <c r="M2879" i="21"/>
  <c r="Q2878" i="21"/>
  <c r="P2878" i="21"/>
  <c r="O2878" i="21"/>
  <c r="N2878" i="21"/>
  <c r="Q2879" i="21"/>
  <c r="P2879" i="21"/>
  <c r="N2879" i="21"/>
  <c r="O2879" i="21"/>
  <c r="H2881" i="21"/>
  <c r="I2880" i="21"/>
  <c r="M2880" i="21"/>
  <c r="J2880" i="21"/>
  <c r="L2880" i="21"/>
  <c r="K2880" i="21"/>
  <c r="H2882" i="21"/>
  <c r="J2881" i="21"/>
  <c r="K2881" i="21"/>
  <c r="M2881" i="21"/>
  <c r="L2881" i="21"/>
  <c r="I2881" i="21"/>
  <c r="P2880" i="21"/>
  <c r="Q2880" i="21"/>
  <c r="N2880" i="21"/>
  <c r="O2880" i="21"/>
  <c r="M2882" i="21"/>
  <c r="L2882" i="21"/>
  <c r="K2882" i="21"/>
  <c r="I2882" i="21"/>
  <c r="H2883" i="21"/>
  <c r="J2882" i="21"/>
  <c r="P2881" i="21"/>
  <c r="O2881" i="21"/>
  <c r="N2881" i="21"/>
  <c r="Q2881" i="21"/>
  <c r="P2882" i="21"/>
  <c r="Q2882" i="21"/>
  <c r="N2882" i="21"/>
  <c r="O2882" i="21"/>
  <c r="H2884" i="21"/>
  <c r="M2883" i="21"/>
  <c r="K2883" i="21"/>
  <c r="J2883" i="21"/>
  <c r="L2883" i="21"/>
  <c r="I2883" i="21"/>
  <c r="K2884" i="21"/>
  <c r="I2884" i="21"/>
  <c r="M2884" i="21"/>
  <c r="H2885" i="21"/>
  <c r="J2884" i="21"/>
  <c r="L2884" i="21"/>
  <c r="Q2883" i="21"/>
  <c r="N2883" i="21"/>
  <c r="O2883" i="21"/>
  <c r="P2883" i="21"/>
  <c r="N2884" i="21"/>
  <c r="Q2884" i="21"/>
  <c r="O2884" i="21"/>
  <c r="P2884" i="21"/>
  <c r="J2885" i="21"/>
  <c r="L2885" i="21"/>
  <c r="I2885" i="21"/>
  <c r="H2886" i="21"/>
  <c r="K2885" i="21"/>
  <c r="M2885" i="21"/>
  <c r="Q2885" i="21"/>
  <c r="P2885" i="21"/>
  <c r="O2885" i="21"/>
  <c r="N2885" i="21"/>
  <c r="K2886" i="21"/>
  <c r="I2886" i="21"/>
  <c r="L2886" i="21"/>
  <c r="H2887" i="21"/>
  <c r="M2886" i="21"/>
  <c r="J2886" i="21"/>
  <c r="Q2886" i="21"/>
  <c r="O2886" i="21"/>
  <c r="N2886" i="21"/>
  <c r="P2886" i="21"/>
  <c r="K2887" i="21"/>
  <c r="H2888" i="21"/>
  <c r="M2887" i="21"/>
  <c r="J2887" i="21"/>
  <c r="I2887" i="21"/>
  <c r="L2887" i="21"/>
  <c r="H2889" i="21"/>
  <c r="L2888" i="21"/>
  <c r="I2888" i="21"/>
  <c r="J2888" i="21"/>
  <c r="M2888" i="21"/>
  <c r="K2888" i="21"/>
  <c r="O2887" i="21"/>
  <c r="P2887" i="21"/>
  <c r="Q2887" i="21"/>
  <c r="N2887" i="21"/>
  <c r="J2889" i="21"/>
  <c r="L2889" i="21"/>
  <c r="M2889" i="21"/>
  <c r="K2889" i="21"/>
  <c r="H2890" i="21"/>
  <c r="I2889" i="21"/>
  <c r="N2888" i="21"/>
  <c r="Q2888" i="21"/>
  <c r="O2888" i="21"/>
  <c r="P2888" i="21"/>
  <c r="I2890" i="21"/>
  <c r="H2891" i="21"/>
  <c r="M2890" i="21"/>
  <c r="J2890" i="21"/>
  <c r="L2890" i="21"/>
  <c r="K2890" i="21"/>
  <c r="O2889" i="21"/>
  <c r="N2889" i="21"/>
  <c r="Q2889" i="21"/>
  <c r="P2889" i="21"/>
  <c r="N2890" i="21"/>
  <c r="Q2890" i="21"/>
  <c r="O2890" i="21"/>
  <c r="P2890" i="21"/>
  <c r="J2891" i="21"/>
  <c r="M2891" i="21"/>
  <c r="H2892" i="21"/>
  <c r="I2891" i="21"/>
  <c r="L2891" i="21"/>
  <c r="K2891" i="21"/>
  <c r="I2892" i="21"/>
  <c r="H2893" i="21"/>
  <c r="L2892" i="21"/>
  <c r="K2892" i="21"/>
  <c r="J2892" i="21"/>
  <c r="M2892" i="21"/>
  <c r="N2891" i="21"/>
  <c r="Q2891" i="21"/>
  <c r="P2891" i="21"/>
  <c r="O2891" i="21"/>
  <c r="P2892" i="21"/>
  <c r="Q2892" i="21"/>
  <c r="N2892" i="21"/>
  <c r="O2892" i="21"/>
  <c r="M2893" i="21"/>
  <c r="L2893" i="21"/>
  <c r="H2894" i="21"/>
  <c r="K2893" i="21"/>
  <c r="I2893" i="21"/>
  <c r="J2893" i="21"/>
  <c r="H2895" i="21"/>
  <c r="M2894" i="21"/>
  <c r="I2894" i="21"/>
  <c r="L2894" i="21"/>
  <c r="K2894" i="21"/>
  <c r="J2894" i="21"/>
  <c r="Q2893" i="21"/>
  <c r="N2893" i="21"/>
  <c r="O2893" i="21"/>
  <c r="P2893" i="21"/>
  <c r="J2895" i="21"/>
  <c r="M2895" i="21"/>
  <c r="K2895" i="21"/>
  <c r="H2896" i="21"/>
  <c r="L2895" i="21"/>
  <c r="I2895" i="21"/>
  <c r="O2894" i="21"/>
  <c r="P2894" i="21"/>
  <c r="Q2894" i="21"/>
  <c r="N2894" i="21"/>
  <c r="J2896" i="21"/>
  <c r="M2896" i="21"/>
  <c r="H2897" i="21"/>
  <c r="I2896" i="21"/>
  <c r="K2896" i="21"/>
  <c r="L2896" i="21"/>
  <c r="P2895" i="21"/>
  <c r="N2895" i="21"/>
  <c r="Q2895" i="21"/>
  <c r="O2895" i="21"/>
  <c r="M2897" i="21"/>
  <c r="H2898" i="21"/>
  <c r="K2897" i="21"/>
  <c r="L2897" i="21"/>
  <c r="J2897" i="21"/>
  <c r="I2897" i="21"/>
  <c r="N2896" i="21"/>
  <c r="P2896" i="21"/>
  <c r="Q2896" i="21"/>
  <c r="O2896" i="21"/>
  <c r="L2898" i="21"/>
  <c r="M2898" i="21"/>
  <c r="H2899" i="21"/>
  <c r="J2898" i="21"/>
  <c r="I2898" i="21"/>
  <c r="K2898" i="21"/>
  <c r="P2897" i="21"/>
  <c r="Q2897" i="21"/>
  <c r="N2897" i="21"/>
  <c r="O2897" i="21"/>
  <c r="K2899" i="21"/>
  <c r="H2900" i="21"/>
  <c r="L2899" i="21"/>
  <c r="J2899" i="21"/>
  <c r="I2899" i="21"/>
  <c r="M2899" i="21"/>
  <c r="N2898" i="21"/>
  <c r="P2898" i="21"/>
  <c r="O2898" i="21"/>
  <c r="Q2898" i="21"/>
  <c r="L2900" i="21"/>
  <c r="H2901" i="21"/>
  <c r="M2900" i="21"/>
  <c r="K2900" i="21"/>
  <c r="I2900" i="21"/>
  <c r="J2900" i="21"/>
  <c r="N2899" i="21"/>
  <c r="P2899" i="21"/>
  <c r="Q2899" i="21"/>
  <c r="O2899" i="21"/>
  <c r="I2901" i="21"/>
  <c r="J2901" i="21"/>
  <c r="K2901" i="21"/>
  <c r="L2901" i="21"/>
  <c r="H2902" i="21"/>
  <c r="M2901" i="21"/>
  <c r="P2900" i="21"/>
  <c r="Q2900" i="21"/>
  <c r="N2900" i="21"/>
  <c r="O2900" i="21"/>
  <c r="P2901" i="21"/>
  <c r="O2901" i="21"/>
  <c r="Q2901" i="21"/>
  <c r="N2901" i="21"/>
  <c r="J2902" i="21"/>
  <c r="H2903" i="21"/>
  <c r="L2902" i="21"/>
  <c r="M2902" i="21"/>
  <c r="K2902" i="21"/>
  <c r="I2902" i="21"/>
  <c r="J2903" i="21"/>
  <c r="I2903" i="21"/>
  <c r="H2904" i="21"/>
  <c r="M2903" i="21"/>
  <c r="L2903" i="21"/>
  <c r="K2903" i="21"/>
  <c r="O2902" i="21"/>
  <c r="Q2902" i="21"/>
  <c r="P2902" i="21"/>
  <c r="N2902" i="21"/>
  <c r="O2903" i="21"/>
  <c r="N2903" i="21"/>
  <c r="Q2903" i="21"/>
  <c r="P2903" i="21"/>
  <c r="I2904" i="21"/>
  <c r="H2905" i="21"/>
  <c r="J2904" i="21"/>
  <c r="L2904" i="21"/>
  <c r="M2904" i="21"/>
  <c r="K2904" i="21"/>
  <c r="P2904" i="21"/>
  <c r="O2904" i="21"/>
  <c r="Q2904" i="21"/>
  <c r="N2904" i="21"/>
  <c r="I2905" i="21"/>
  <c r="H2906" i="21"/>
  <c r="J2905" i="21"/>
  <c r="L2905" i="21"/>
  <c r="K2905" i="21"/>
  <c r="M2905" i="21"/>
  <c r="N2905" i="21"/>
  <c r="P2905" i="21"/>
  <c r="Q2905" i="21"/>
  <c r="O2905" i="21"/>
  <c r="M2906" i="21"/>
  <c r="I2906" i="21"/>
  <c r="H2907" i="21"/>
  <c r="K2906" i="21"/>
  <c r="L2906" i="21"/>
  <c r="J2906" i="21"/>
  <c r="N2906" i="21"/>
  <c r="Q2906" i="21"/>
  <c r="P2906" i="21"/>
  <c r="O2906" i="21"/>
  <c r="J2907" i="21"/>
  <c r="H2908" i="21"/>
  <c r="I2907" i="21"/>
  <c r="L2907" i="21"/>
  <c r="K2907" i="21"/>
  <c r="M2907" i="21"/>
  <c r="L2908" i="21"/>
  <c r="J2908" i="21"/>
  <c r="H2909" i="21"/>
  <c r="M2908" i="21"/>
  <c r="I2908" i="21"/>
  <c r="K2908" i="21"/>
  <c r="Q2907" i="21"/>
  <c r="P2907" i="21"/>
  <c r="O2907" i="21"/>
  <c r="N2907" i="21"/>
  <c r="I2909" i="21"/>
  <c r="H2910" i="21"/>
  <c r="K2909" i="21"/>
  <c r="M2909" i="21"/>
  <c r="L2909" i="21"/>
  <c r="J2909" i="21"/>
  <c r="Q2908" i="21"/>
  <c r="P2908" i="21"/>
  <c r="N2908" i="21"/>
  <c r="O2908" i="21"/>
  <c r="O2909" i="21"/>
  <c r="N2909" i="21"/>
  <c r="Q2909" i="21"/>
  <c r="P2909" i="21"/>
  <c r="L2910" i="21"/>
  <c r="K2910" i="21"/>
  <c r="J2910" i="21"/>
  <c r="I2910" i="21"/>
  <c r="M2910" i="21"/>
  <c r="H2911" i="21"/>
  <c r="N2910" i="21"/>
  <c r="O2910" i="21"/>
  <c r="Q2910" i="21"/>
  <c r="P2910" i="21"/>
  <c r="I2911" i="21"/>
  <c r="J2911" i="21"/>
  <c r="H2912" i="21"/>
  <c r="L2911" i="21"/>
  <c r="M2911" i="21"/>
  <c r="K2911" i="21"/>
  <c r="P2911" i="21"/>
  <c r="N2911" i="21"/>
  <c r="Q2911" i="21"/>
  <c r="O2911" i="21"/>
  <c r="J2912" i="21"/>
  <c r="I2912" i="21"/>
  <c r="L2912" i="21"/>
  <c r="H2913" i="21"/>
  <c r="M2912" i="21"/>
  <c r="K2912" i="21"/>
  <c r="N2912" i="21"/>
  <c r="Q2912" i="21"/>
  <c r="O2912" i="21"/>
  <c r="P2912" i="21"/>
  <c r="L2913" i="21"/>
  <c r="M2913" i="21"/>
  <c r="K2913" i="21"/>
  <c r="H2914" i="21"/>
  <c r="J2913" i="21"/>
  <c r="I2913" i="21"/>
  <c r="J2914" i="21"/>
  <c r="L2914" i="21"/>
  <c r="M2914" i="21"/>
  <c r="I2914" i="21"/>
  <c r="K2914" i="21"/>
  <c r="H2915" i="21"/>
  <c r="P2913" i="21"/>
  <c r="Q2913" i="21"/>
  <c r="N2913" i="21"/>
  <c r="O2913" i="21"/>
  <c r="O2914" i="21"/>
  <c r="P2914" i="21"/>
  <c r="N2914" i="21"/>
  <c r="Q2914" i="21"/>
  <c r="L2915" i="21"/>
  <c r="J2915" i="21"/>
  <c r="K2915" i="21"/>
  <c r="H2916" i="21"/>
  <c r="I2915" i="21"/>
  <c r="M2915" i="21"/>
  <c r="M2916" i="21"/>
  <c r="L2916" i="21"/>
  <c r="J2916" i="21"/>
  <c r="K2916" i="21"/>
  <c r="I2916" i="21"/>
  <c r="H2917" i="21"/>
  <c r="O2915" i="21"/>
  <c r="N2915" i="21"/>
  <c r="P2915" i="21"/>
  <c r="Q2915" i="21"/>
  <c r="O2916" i="21"/>
  <c r="Q2916" i="21"/>
  <c r="N2916" i="21"/>
  <c r="P2916" i="21"/>
  <c r="K2917" i="21"/>
  <c r="H2918" i="21"/>
  <c r="M2917" i="21"/>
  <c r="I2917" i="21"/>
  <c r="L2917" i="21"/>
  <c r="J2917" i="21"/>
  <c r="I2918" i="21"/>
  <c r="L2918" i="21"/>
  <c r="J2918" i="21"/>
  <c r="K2918" i="21"/>
  <c r="H2919" i="21"/>
  <c r="M2918" i="21"/>
  <c r="N2917" i="21"/>
  <c r="Q2917" i="21"/>
  <c r="P2917" i="21"/>
  <c r="O2917" i="21"/>
  <c r="Q2918" i="21"/>
  <c r="N2918" i="21"/>
  <c r="P2918" i="21"/>
  <c r="O2918" i="21"/>
  <c r="H2920" i="21"/>
  <c r="J2919" i="21"/>
  <c r="K2919" i="21"/>
  <c r="I2919" i="21"/>
  <c r="M2919" i="21"/>
  <c r="L2919" i="21"/>
  <c r="L2920" i="21"/>
  <c r="I2920" i="21"/>
  <c r="K2920" i="21"/>
  <c r="H2921" i="21"/>
  <c r="J2920" i="21"/>
  <c r="M2920" i="21"/>
  <c r="Q2919" i="21"/>
  <c r="N2919" i="21"/>
  <c r="O2919" i="21"/>
  <c r="P2919" i="21"/>
  <c r="O2920" i="21"/>
  <c r="P2920" i="21"/>
  <c r="Q2920" i="21"/>
  <c r="N2920" i="21"/>
  <c r="J2921" i="21"/>
  <c r="H2922" i="21"/>
  <c r="L2921" i="21"/>
  <c r="M2921" i="21"/>
  <c r="I2921" i="21"/>
  <c r="K2921" i="21"/>
  <c r="M2922" i="21"/>
  <c r="K2922" i="21"/>
  <c r="J2922" i="21"/>
  <c r="I2922" i="21"/>
  <c r="L2922" i="21"/>
  <c r="H2923" i="21"/>
  <c r="N2921" i="21"/>
  <c r="O2921" i="21"/>
  <c r="Q2921" i="21"/>
  <c r="P2921" i="21"/>
  <c r="N2922" i="21"/>
  <c r="O2922" i="21"/>
  <c r="Q2922" i="21"/>
  <c r="P2922" i="21"/>
  <c r="I2923" i="21"/>
  <c r="K2923" i="21"/>
  <c r="H2924" i="21"/>
  <c r="M2923" i="21"/>
  <c r="L2923" i="21"/>
  <c r="J2923" i="21"/>
  <c r="P2923" i="21"/>
  <c r="N2923" i="21"/>
  <c r="O2923" i="21"/>
  <c r="Q2923" i="21"/>
  <c r="I2924" i="21"/>
  <c r="L2924" i="21"/>
  <c r="J2924" i="21"/>
  <c r="K2924" i="21"/>
  <c r="H2925" i="21"/>
  <c r="M2924" i="21"/>
  <c r="Q2924" i="21"/>
  <c r="N2924" i="21"/>
  <c r="O2924" i="21"/>
  <c r="P2924" i="21"/>
  <c r="M2925" i="21"/>
  <c r="L2925" i="21"/>
  <c r="H2926" i="21"/>
  <c r="K2925" i="21"/>
  <c r="I2925" i="21"/>
  <c r="J2925" i="21"/>
  <c r="H2927" i="21"/>
  <c r="L2926" i="21"/>
  <c r="K2926" i="21"/>
  <c r="M2926" i="21"/>
  <c r="J2926" i="21"/>
  <c r="I2926" i="21"/>
  <c r="N2925" i="21"/>
  <c r="O2925" i="21"/>
  <c r="Q2925" i="21"/>
  <c r="P2925" i="21"/>
  <c r="J2927" i="21"/>
  <c r="K2927" i="21"/>
  <c r="M2927" i="21"/>
  <c r="H2928" i="21"/>
  <c r="I2927" i="21"/>
  <c r="L2927" i="21"/>
  <c r="N2926" i="21"/>
  <c r="Q2926" i="21"/>
  <c r="O2926" i="21"/>
  <c r="P2926" i="21"/>
  <c r="K2928" i="21"/>
  <c r="M2928" i="21"/>
  <c r="H2929" i="21"/>
  <c r="I2928" i="21"/>
  <c r="L2928" i="21"/>
  <c r="J2928" i="21"/>
  <c r="Q2927" i="21"/>
  <c r="N2927" i="21"/>
  <c r="P2927" i="21"/>
  <c r="O2927" i="21"/>
  <c r="J2929" i="21"/>
  <c r="L2929" i="21"/>
  <c r="K2929" i="21"/>
  <c r="I2929" i="21"/>
  <c r="M2929" i="21"/>
  <c r="H2930" i="21"/>
  <c r="P2928" i="21"/>
  <c r="O2928" i="21"/>
  <c r="N2928" i="21"/>
  <c r="Q2928" i="21"/>
  <c r="Q2929" i="21"/>
  <c r="P2929" i="21"/>
  <c r="N2929" i="21"/>
  <c r="O2929" i="21"/>
  <c r="J2930" i="21"/>
  <c r="H2931" i="21"/>
  <c r="M2930" i="21"/>
  <c r="I2930" i="21"/>
  <c r="K2930" i="21"/>
  <c r="L2930" i="21"/>
  <c r="H2932" i="21"/>
  <c r="K2931" i="21"/>
  <c r="L2931" i="21"/>
  <c r="I2931" i="21"/>
  <c r="M2931" i="21"/>
  <c r="J2931" i="21"/>
  <c r="Q2930" i="21"/>
  <c r="N2930" i="21"/>
  <c r="P2930" i="21"/>
  <c r="O2930" i="21"/>
  <c r="H2933" i="21"/>
  <c r="L2932" i="21"/>
  <c r="I2932" i="21"/>
  <c r="J2932" i="21"/>
  <c r="K2932" i="21"/>
  <c r="M2932" i="21"/>
  <c r="P2931" i="21"/>
  <c r="N2931" i="21"/>
  <c r="O2931" i="21"/>
  <c r="Q2931" i="21"/>
  <c r="J2933" i="21"/>
  <c r="H2934" i="21"/>
  <c r="L2933" i="21"/>
  <c r="I2933" i="21"/>
  <c r="M2933" i="21"/>
  <c r="K2933" i="21"/>
  <c r="P2932" i="21"/>
  <c r="Q2932" i="21"/>
  <c r="N2932" i="21"/>
  <c r="O2932" i="21"/>
  <c r="H2935" i="21"/>
  <c r="K2934" i="21"/>
  <c r="J2934" i="21"/>
  <c r="M2934" i="21"/>
  <c r="I2934" i="21"/>
  <c r="L2934" i="21"/>
  <c r="O2933" i="21"/>
  <c r="P2933" i="21"/>
  <c r="Q2933" i="21"/>
  <c r="N2933" i="21"/>
  <c r="M2935" i="21"/>
  <c r="K2935" i="21"/>
  <c r="L2935" i="21"/>
  <c r="J2935" i="21"/>
  <c r="I2935" i="21"/>
  <c r="H2936" i="21"/>
  <c r="Q2934" i="21"/>
  <c r="N2934" i="21"/>
  <c r="P2934" i="21"/>
  <c r="O2934" i="21"/>
  <c r="P2935" i="21"/>
  <c r="Q2935" i="21"/>
  <c r="O2935" i="21"/>
  <c r="N2935" i="21"/>
  <c r="J2936" i="21"/>
  <c r="K2936" i="21"/>
  <c r="I2936" i="21"/>
  <c r="L2936" i="21"/>
  <c r="H2937" i="21"/>
  <c r="M2936" i="21"/>
  <c r="N2936" i="21"/>
  <c r="Q2936" i="21"/>
  <c r="O2936" i="21"/>
  <c r="P2936" i="21"/>
  <c r="K2937" i="21"/>
  <c r="H2938" i="21"/>
  <c r="L2937" i="21"/>
  <c r="I2937" i="21"/>
  <c r="J2937" i="21"/>
  <c r="M2937" i="21"/>
  <c r="H2939" i="21"/>
  <c r="L2938" i="21"/>
  <c r="K2938" i="21"/>
  <c r="M2938" i="21"/>
  <c r="I2938" i="21"/>
  <c r="J2938" i="21"/>
  <c r="O2937" i="21"/>
  <c r="N2937" i="21"/>
  <c r="Q2937" i="21"/>
  <c r="P2937" i="21"/>
  <c r="M2939" i="21"/>
  <c r="H2940" i="21"/>
  <c r="J2939" i="21"/>
  <c r="L2939" i="21"/>
  <c r="I2939" i="21"/>
  <c r="K2939" i="21"/>
  <c r="N2938" i="21"/>
  <c r="Q2938" i="21"/>
  <c r="P2938" i="21"/>
  <c r="O2938" i="21"/>
  <c r="M2940" i="21"/>
  <c r="K2940" i="21"/>
  <c r="J2940" i="21"/>
  <c r="H2941" i="21"/>
  <c r="L2940" i="21"/>
  <c r="I2940" i="21"/>
  <c r="Q2939" i="21"/>
  <c r="O2939" i="21"/>
  <c r="N2939" i="21"/>
  <c r="P2939" i="21"/>
  <c r="I2941" i="21"/>
  <c r="K2941" i="21"/>
  <c r="H2942" i="21"/>
  <c r="L2941" i="21"/>
  <c r="J2941" i="21"/>
  <c r="M2941" i="21"/>
  <c r="N2940" i="21"/>
  <c r="Q2940" i="21"/>
  <c r="O2940" i="21"/>
  <c r="P2940" i="21"/>
  <c r="Q2941" i="21"/>
  <c r="N2941" i="21"/>
  <c r="P2941" i="21"/>
  <c r="O2941" i="21"/>
  <c r="M2942" i="21"/>
  <c r="K2942" i="21"/>
  <c r="I2942" i="21"/>
  <c r="H2943" i="21"/>
  <c r="J2942" i="21"/>
  <c r="L2942" i="21"/>
  <c r="Q2942" i="21"/>
  <c r="N2942" i="21"/>
  <c r="P2942" i="21"/>
  <c r="O2942" i="21"/>
  <c r="I2943" i="21"/>
  <c r="H2944" i="21"/>
  <c r="J2943" i="21"/>
  <c r="L2943" i="21"/>
  <c r="M2943" i="21"/>
  <c r="K2943" i="21"/>
  <c r="N2943" i="21"/>
  <c r="P2943" i="21"/>
  <c r="Q2943" i="21"/>
  <c r="O2943" i="21"/>
  <c r="K2944" i="21"/>
  <c r="L2944" i="21"/>
  <c r="J2944" i="21"/>
  <c r="H2945" i="21"/>
  <c r="I2944" i="21"/>
  <c r="M2944" i="21"/>
  <c r="K2945" i="21"/>
  <c r="I2945" i="21"/>
  <c r="L2945" i="21"/>
  <c r="M2945" i="21"/>
  <c r="H2946" i="21"/>
  <c r="J2945" i="21"/>
  <c r="N2944" i="21"/>
  <c r="Q2944" i="21"/>
  <c r="O2944" i="21"/>
  <c r="P2944" i="21"/>
  <c r="N2945" i="21"/>
  <c r="P2945" i="21"/>
  <c r="O2945" i="21"/>
  <c r="Q2945" i="21"/>
  <c r="I2946" i="21"/>
  <c r="M2946" i="21"/>
  <c r="H2947" i="21"/>
  <c r="K2946" i="21"/>
  <c r="L2946" i="21"/>
  <c r="J2946" i="21"/>
  <c r="N2946" i="21"/>
  <c r="Q2946" i="21"/>
  <c r="P2946" i="21"/>
  <c r="O2946" i="21"/>
  <c r="H2948" i="21"/>
  <c r="I2947" i="21"/>
  <c r="K2947" i="21"/>
  <c r="L2947" i="21"/>
  <c r="M2947" i="21"/>
  <c r="J2947" i="21"/>
  <c r="J2948" i="21"/>
  <c r="L2948" i="21"/>
  <c r="K2948" i="21"/>
  <c r="H2949" i="21"/>
  <c r="M2948" i="21"/>
  <c r="I2948" i="21"/>
  <c r="P2947" i="21"/>
  <c r="N2947" i="21"/>
  <c r="O2947" i="21"/>
  <c r="Q2947" i="21"/>
  <c r="M2949" i="21"/>
  <c r="J2949" i="21"/>
  <c r="H2950" i="21"/>
  <c r="I2949" i="21"/>
  <c r="K2949" i="21"/>
  <c r="L2949" i="21"/>
  <c r="O2948" i="21"/>
  <c r="Q2948" i="21"/>
  <c r="P2948" i="21"/>
  <c r="N2948" i="21"/>
  <c r="J2950" i="21"/>
  <c r="L2950" i="21"/>
  <c r="I2950" i="21"/>
  <c r="M2950" i="21"/>
  <c r="K2950" i="21"/>
  <c r="H2951" i="21"/>
  <c r="N2949" i="21"/>
  <c r="O2949" i="21"/>
  <c r="Q2949" i="21"/>
  <c r="P2949" i="21"/>
  <c r="N2950" i="21"/>
  <c r="O2950" i="21"/>
  <c r="P2950" i="21"/>
  <c r="Q2950" i="21"/>
  <c r="I2951" i="21"/>
  <c r="L2951" i="21"/>
  <c r="J2951" i="21"/>
  <c r="M2951" i="21"/>
  <c r="K2951" i="21"/>
  <c r="H2952" i="21"/>
  <c r="Q2951" i="21"/>
  <c r="N2951" i="21"/>
  <c r="O2951" i="21"/>
  <c r="P2951" i="21"/>
  <c r="H2953" i="21"/>
  <c r="L2952" i="21"/>
  <c r="J2952" i="21"/>
  <c r="K2952" i="21"/>
  <c r="I2952" i="21"/>
  <c r="M2952" i="21"/>
  <c r="I2953" i="21"/>
  <c r="H2954" i="21"/>
  <c r="J2953" i="21"/>
  <c r="K2953" i="21"/>
  <c r="M2953" i="21"/>
  <c r="L2953" i="21"/>
  <c r="Q2952" i="21"/>
  <c r="O2952" i="21"/>
  <c r="N2952" i="21"/>
  <c r="P2952" i="21"/>
  <c r="N2953" i="21"/>
  <c r="O2953" i="21"/>
  <c r="P2953" i="21"/>
  <c r="Q2953" i="21"/>
  <c r="K2954" i="21"/>
  <c r="L2954" i="21"/>
  <c r="M2954" i="21"/>
  <c r="I2954" i="21"/>
  <c r="H2955" i="21"/>
  <c r="J2954" i="21"/>
  <c r="N2954" i="21"/>
  <c r="O2954" i="21"/>
  <c r="P2954" i="21"/>
  <c r="Q2954" i="21"/>
  <c r="M2955" i="21"/>
  <c r="J2955" i="21"/>
  <c r="H2956" i="21"/>
  <c r="K2955" i="21"/>
  <c r="L2955" i="21"/>
  <c r="I2955" i="21"/>
  <c r="I2956" i="21"/>
  <c r="J2956" i="21"/>
  <c r="H2957" i="21"/>
  <c r="K2956" i="21"/>
  <c r="M2956" i="21"/>
  <c r="L2956" i="21"/>
  <c r="P2955" i="21"/>
  <c r="N2955" i="21"/>
  <c r="Q2955" i="21"/>
  <c r="O2955" i="21"/>
  <c r="Q2956" i="21"/>
  <c r="P2956" i="21"/>
  <c r="O2956" i="21"/>
  <c r="N2956" i="21"/>
  <c r="H2958" i="21"/>
  <c r="M2957" i="21"/>
  <c r="K2957" i="21"/>
  <c r="L2957" i="21"/>
  <c r="I2957" i="21"/>
  <c r="J2957" i="21"/>
  <c r="H2959" i="21"/>
  <c r="J2958" i="21"/>
  <c r="K2958" i="21"/>
  <c r="M2958" i="21"/>
  <c r="L2958" i="21"/>
  <c r="I2958" i="21"/>
  <c r="P2957" i="21"/>
  <c r="O2957" i="21"/>
  <c r="N2957" i="21"/>
  <c r="Q2957" i="21"/>
  <c r="I2959" i="21"/>
  <c r="L2959" i="21"/>
  <c r="J2959" i="21"/>
  <c r="M2959" i="21"/>
  <c r="K2959" i="21"/>
  <c r="H2960" i="21"/>
  <c r="O2958" i="21"/>
  <c r="P2958" i="21"/>
  <c r="N2958" i="21"/>
  <c r="Q2958" i="21"/>
  <c r="Q2959" i="21"/>
  <c r="N2959" i="21"/>
  <c r="O2959" i="21"/>
  <c r="P2959" i="21"/>
  <c r="H2961" i="21"/>
  <c r="K2960" i="21"/>
  <c r="M2960" i="21"/>
  <c r="L2960" i="21"/>
  <c r="J2960" i="21"/>
  <c r="I2960" i="21"/>
  <c r="M2961" i="21"/>
  <c r="L2961" i="21"/>
  <c r="K2961" i="21"/>
  <c r="H2962" i="21"/>
  <c r="J2961" i="21"/>
  <c r="I2961" i="21"/>
  <c r="P2960" i="21"/>
  <c r="N2960" i="21"/>
  <c r="Q2960" i="21"/>
  <c r="O2960" i="21"/>
  <c r="M2962" i="21"/>
  <c r="L2962" i="21"/>
  <c r="H2963" i="21"/>
  <c r="I2962" i="21"/>
  <c r="J2962" i="21"/>
  <c r="K2962" i="21"/>
  <c r="P2961" i="21"/>
  <c r="Q2961" i="21"/>
  <c r="O2961" i="21"/>
  <c r="N2961" i="21"/>
  <c r="K2963" i="21"/>
  <c r="H2964" i="21"/>
  <c r="J2963" i="21"/>
  <c r="M2963" i="21"/>
  <c r="I2963" i="21"/>
  <c r="L2963" i="21"/>
  <c r="O2962" i="21"/>
  <c r="Q2962" i="21"/>
  <c r="N2962" i="21"/>
  <c r="P2962" i="21"/>
  <c r="H2965" i="21"/>
  <c r="L2964" i="21"/>
  <c r="K2964" i="21"/>
  <c r="J2964" i="21"/>
  <c r="I2964" i="21"/>
  <c r="M2964" i="21"/>
  <c r="P2963" i="21"/>
  <c r="Q2963" i="21"/>
  <c r="N2963" i="21"/>
  <c r="O2963" i="21"/>
  <c r="J2965" i="21"/>
  <c r="K2965" i="21"/>
  <c r="M2965" i="21"/>
  <c r="L2965" i="21"/>
  <c r="I2965" i="21"/>
  <c r="H2966" i="21"/>
  <c r="O2964" i="21"/>
  <c r="P2964" i="21"/>
  <c r="N2964" i="21"/>
  <c r="Q2964" i="21"/>
  <c r="O2965" i="21"/>
  <c r="Q2965" i="21"/>
  <c r="P2965" i="21"/>
  <c r="N2965" i="21"/>
  <c r="K2966" i="21"/>
  <c r="J2966" i="21"/>
  <c r="M2966" i="21"/>
  <c r="H2967" i="21"/>
  <c r="I2966" i="21"/>
  <c r="L2966" i="21"/>
  <c r="K2967" i="21"/>
  <c r="I2967" i="21"/>
  <c r="H2968" i="21"/>
  <c r="J2967" i="21"/>
  <c r="L2967" i="21"/>
  <c r="M2967" i="21"/>
  <c r="Q2966" i="21"/>
  <c r="P2966" i="21"/>
  <c r="N2966" i="21"/>
  <c r="O2966" i="21"/>
  <c r="O2967" i="21"/>
  <c r="Q2967" i="21"/>
  <c r="P2967" i="21"/>
  <c r="N2967" i="21"/>
  <c r="K2968" i="21"/>
  <c r="I2968" i="21"/>
  <c r="J2968" i="21"/>
  <c r="L2968" i="21"/>
  <c r="M2968" i="21"/>
  <c r="H2969" i="21"/>
  <c r="O2968" i="21"/>
  <c r="P2968" i="21"/>
  <c r="N2968" i="21"/>
  <c r="Q2968" i="21"/>
  <c r="I2969" i="21"/>
  <c r="K2969" i="21"/>
  <c r="M2969" i="21"/>
  <c r="J2969" i="21"/>
  <c r="H2970" i="21"/>
  <c r="L2969" i="21"/>
  <c r="N2969" i="21"/>
  <c r="Q2969" i="21"/>
  <c r="O2969" i="21"/>
  <c r="P2969" i="21"/>
  <c r="I2970" i="21"/>
  <c r="L2970" i="21"/>
  <c r="H2971" i="21"/>
  <c r="M2970" i="21"/>
  <c r="K2970" i="21"/>
  <c r="J2970" i="21"/>
  <c r="Q2970" i="21"/>
  <c r="O2970" i="21"/>
  <c r="P2970" i="21"/>
  <c r="N2970" i="21"/>
  <c r="H2972" i="21"/>
  <c r="J2971" i="21"/>
  <c r="K2971" i="21"/>
  <c r="I2971" i="21"/>
  <c r="L2971" i="21"/>
  <c r="M2971" i="21"/>
  <c r="L2972" i="21"/>
  <c r="I2972" i="21"/>
  <c r="M2972" i="21"/>
  <c r="H2973" i="21"/>
  <c r="J2972" i="21"/>
  <c r="K2972" i="21"/>
  <c r="P2971" i="21"/>
  <c r="Q2971" i="21"/>
  <c r="O2971" i="21"/>
  <c r="N2971" i="21"/>
  <c r="O2972" i="21"/>
  <c r="N2972" i="21"/>
  <c r="Q2972" i="21"/>
  <c r="P2972" i="21"/>
  <c r="I2973" i="21"/>
  <c r="L2973" i="21"/>
  <c r="J2973" i="21"/>
  <c r="H2974" i="21"/>
  <c r="K2973" i="21"/>
  <c r="M2973" i="21"/>
  <c r="P2973" i="21"/>
  <c r="N2973" i="21"/>
  <c r="Q2973" i="21"/>
  <c r="O2973" i="21"/>
  <c r="H2975" i="21"/>
  <c r="L2974" i="21"/>
  <c r="M2974" i="21"/>
  <c r="K2974" i="21"/>
  <c r="J2974" i="21"/>
  <c r="I2974" i="21"/>
  <c r="H2976" i="21"/>
  <c r="M2975" i="21"/>
  <c r="L2975" i="21"/>
  <c r="I2975" i="21"/>
  <c r="J2975" i="21"/>
  <c r="K2975" i="21"/>
  <c r="P2974" i="21"/>
  <c r="N2974" i="21"/>
  <c r="Q2974" i="21"/>
  <c r="O2974" i="21"/>
  <c r="J2976" i="21"/>
  <c r="M2976" i="21"/>
  <c r="L2976" i="21"/>
  <c r="I2976" i="21"/>
  <c r="K2976" i="21"/>
  <c r="H2977" i="21"/>
  <c r="O2975" i="21"/>
  <c r="P2975" i="21"/>
  <c r="Q2975" i="21"/>
  <c r="N2975" i="21"/>
  <c r="P2976" i="21"/>
  <c r="O2976" i="21"/>
  <c r="N2976" i="21"/>
  <c r="Q2976" i="21"/>
  <c r="L2977" i="21"/>
  <c r="I2977" i="21"/>
  <c r="M2977" i="21"/>
  <c r="K2977" i="21"/>
  <c r="H2978" i="21"/>
  <c r="J2977" i="21"/>
  <c r="Q2977" i="21"/>
  <c r="O2977" i="21"/>
  <c r="P2977" i="21"/>
  <c r="N2977" i="21"/>
  <c r="J2978" i="21"/>
  <c r="M2978" i="21"/>
  <c r="I2978" i="21"/>
  <c r="K2978" i="21"/>
  <c r="H2979" i="21"/>
  <c r="L2978" i="21"/>
  <c r="N2978" i="21"/>
  <c r="P2978" i="21"/>
  <c r="O2978" i="21"/>
  <c r="Q2978" i="21"/>
  <c r="M2979" i="21"/>
  <c r="L2979" i="21"/>
  <c r="K2979" i="21"/>
  <c r="I2979" i="21"/>
  <c r="H2980" i="21"/>
  <c r="J2979" i="21"/>
  <c r="P2979" i="21"/>
  <c r="Q2979" i="21"/>
  <c r="O2979" i="21"/>
  <c r="N2979" i="21"/>
  <c r="M2980" i="21"/>
  <c r="J2980" i="21"/>
  <c r="K2980" i="21"/>
  <c r="I2980" i="21"/>
  <c r="L2980" i="21"/>
  <c r="H2981" i="21"/>
  <c r="Q2980" i="21"/>
  <c r="N2980" i="21"/>
  <c r="P2980" i="21"/>
  <c r="O2980" i="21"/>
  <c r="M2981" i="21"/>
  <c r="H2982" i="21"/>
  <c r="L2981" i="21"/>
  <c r="J2981" i="21"/>
  <c r="I2981" i="21"/>
  <c r="K2981" i="21"/>
  <c r="K2982" i="21"/>
  <c r="L2982" i="21"/>
  <c r="H2983" i="21"/>
  <c r="M2982" i="21"/>
  <c r="J2982" i="21"/>
  <c r="I2982" i="21"/>
  <c r="Q2981" i="21"/>
  <c r="O2981" i="21"/>
  <c r="P2981" i="21"/>
  <c r="N2981" i="21"/>
  <c r="K2983" i="21"/>
  <c r="L2983" i="21"/>
  <c r="J2983" i="21"/>
  <c r="M2983" i="21"/>
  <c r="I2983" i="21"/>
  <c r="H2984" i="21"/>
  <c r="Q2982" i="21"/>
  <c r="N2982" i="21"/>
  <c r="P2982" i="21"/>
  <c r="O2982" i="21"/>
  <c r="Q2983" i="21"/>
  <c r="O2983" i="21"/>
  <c r="N2983" i="21"/>
  <c r="P2983" i="21"/>
  <c r="M2984" i="21"/>
  <c r="H2985" i="21"/>
  <c r="L2984" i="21"/>
  <c r="I2984" i="21"/>
  <c r="J2984" i="21"/>
  <c r="K2984" i="21"/>
  <c r="M2985" i="21"/>
  <c r="H2986" i="21"/>
  <c r="J2985" i="21"/>
  <c r="K2985" i="21"/>
  <c r="I2985" i="21"/>
  <c r="L2985" i="21"/>
  <c r="N2984" i="21"/>
  <c r="P2984" i="21"/>
  <c r="O2984" i="21"/>
  <c r="Q2984" i="21"/>
  <c r="M2986" i="21"/>
  <c r="L2986" i="21"/>
  <c r="I2986" i="21"/>
  <c r="H2987" i="21"/>
  <c r="J2986" i="21"/>
  <c r="K2986" i="21"/>
  <c r="P2985" i="21"/>
  <c r="O2985" i="21"/>
  <c r="Q2985" i="21"/>
  <c r="N2985" i="21"/>
  <c r="O2986" i="21"/>
  <c r="Q2986" i="21"/>
  <c r="P2986" i="21"/>
  <c r="N2986" i="21"/>
  <c r="H2988" i="21"/>
  <c r="K2987" i="21"/>
  <c r="M2987" i="21"/>
  <c r="I2987" i="21"/>
  <c r="J2987" i="21"/>
  <c r="L2987" i="21"/>
  <c r="H2989" i="21"/>
  <c r="L2988" i="21"/>
  <c r="M2988" i="21"/>
  <c r="K2988" i="21"/>
  <c r="I2988" i="21"/>
  <c r="J2988" i="21"/>
  <c r="O2987" i="21"/>
  <c r="N2987" i="21"/>
  <c r="Q2987" i="21"/>
  <c r="P2987" i="21"/>
  <c r="L2989" i="21"/>
  <c r="M2989" i="21"/>
  <c r="H2990" i="21"/>
  <c r="I2989" i="21"/>
  <c r="K2989" i="21"/>
  <c r="J2989" i="21"/>
  <c r="P2988" i="21"/>
  <c r="N2988" i="21"/>
  <c r="O2988" i="21"/>
  <c r="Q2988" i="21"/>
  <c r="K2990" i="21"/>
  <c r="M2990" i="21"/>
  <c r="I2990" i="21"/>
  <c r="J2990" i="21"/>
  <c r="L2990" i="21"/>
  <c r="H2991" i="21"/>
  <c r="N2989" i="21"/>
  <c r="Q2989" i="21"/>
  <c r="P2989" i="21"/>
  <c r="O2989" i="21"/>
  <c r="O2990" i="21"/>
  <c r="P2990" i="21"/>
  <c r="Q2990" i="21"/>
  <c r="N2990" i="21"/>
  <c r="K2991" i="21"/>
  <c r="J2991" i="21"/>
  <c r="M2991" i="21"/>
  <c r="I2991" i="21"/>
  <c r="L2991" i="21"/>
  <c r="H2992" i="21"/>
  <c r="O2991" i="21"/>
  <c r="Q2991" i="21"/>
  <c r="P2991" i="21"/>
  <c r="N2991" i="21"/>
  <c r="H2993" i="21"/>
  <c r="L2992" i="21"/>
  <c r="J2992" i="21"/>
  <c r="I2992" i="21"/>
  <c r="M2992" i="21"/>
  <c r="K2992" i="21"/>
  <c r="M2993" i="21"/>
  <c r="K2993" i="21"/>
  <c r="L2993" i="21"/>
  <c r="H2994" i="21"/>
  <c r="J2993" i="21"/>
  <c r="I2993" i="21"/>
  <c r="Q2992" i="21"/>
  <c r="O2992" i="21"/>
  <c r="N2992" i="21"/>
  <c r="P2992" i="21"/>
  <c r="L2994" i="21"/>
  <c r="M2994" i="21"/>
  <c r="K2994" i="21"/>
  <c r="H2995" i="21"/>
  <c r="I2994" i="21"/>
  <c r="J2994" i="21"/>
  <c r="P2993" i="21"/>
  <c r="Q2993" i="21"/>
  <c r="O2993" i="21"/>
  <c r="N2993" i="21"/>
  <c r="I2995" i="21"/>
  <c r="L2995" i="21"/>
  <c r="J2995" i="21"/>
  <c r="M2995" i="21"/>
  <c r="K2995" i="21"/>
  <c r="H2996" i="21"/>
  <c r="N2994" i="21"/>
  <c r="O2994" i="21"/>
  <c r="P2994" i="21"/>
  <c r="Q2994" i="21"/>
  <c r="P2995" i="21"/>
  <c r="N2995" i="21"/>
  <c r="O2995" i="21"/>
  <c r="Q2995" i="21"/>
  <c r="H2997" i="21"/>
  <c r="K2996" i="21"/>
  <c r="M2996" i="21"/>
  <c r="I2996" i="21"/>
  <c r="J2996" i="21"/>
  <c r="L2996" i="21"/>
  <c r="M2997" i="21"/>
  <c r="J2997" i="21"/>
  <c r="I2997" i="21"/>
  <c r="L2997" i="21"/>
  <c r="H2998" i="21"/>
  <c r="K2997" i="21"/>
  <c r="O2996" i="21"/>
  <c r="P2996" i="21"/>
  <c r="Q2996" i="21"/>
  <c r="N2996" i="21"/>
  <c r="O2997" i="21"/>
  <c r="P2997" i="21"/>
  <c r="N2997" i="21"/>
  <c r="Q2997" i="21"/>
  <c r="M2998" i="21"/>
  <c r="H2999" i="21"/>
  <c r="K2998" i="21"/>
  <c r="L2998" i="21"/>
  <c r="I2998" i="21"/>
  <c r="J2998" i="21"/>
  <c r="I2999" i="21"/>
  <c r="L2999" i="21"/>
  <c r="J2999" i="21"/>
  <c r="M2999" i="21"/>
  <c r="H3000" i="21"/>
  <c r="K2999" i="21"/>
  <c r="N2998" i="21"/>
  <c r="O2998" i="21"/>
  <c r="Q2998" i="21"/>
  <c r="P2998" i="21"/>
  <c r="N2999" i="21"/>
  <c r="Q2999" i="21"/>
  <c r="P2999" i="21"/>
  <c r="O2999" i="21"/>
  <c r="L3000" i="21"/>
  <c r="M3000" i="21"/>
  <c r="J3000" i="21"/>
  <c r="H3001" i="21"/>
  <c r="I3000" i="21"/>
  <c r="K3000" i="21"/>
  <c r="I3001" i="21"/>
  <c r="M3001" i="21"/>
  <c r="L3001" i="21"/>
  <c r="K3001" i="21"/>
  <c r="J3001" i="21"/>
  <c r="H3002" i="21"/>
  <c r="O3000" i="21"/>
  <c r="N3000" i="21"/>
  <c r="P3000" i="21"/>
  <c r="Q3000" i="21"/>
  <c r="P3001" i="21"/>
  <c r="N3001" i="21"/>
  <c r="O3001" i="21"/>
  <c r="Q3001" i="21"/>
  <c r="K3002" i="21"/>
  <c r="L3002" i="21"/>
  <c r="H3003" i="21"/>
  <c r="I3002" i="21"/>
  <c r="M3002" i="21"/>
  <c r="J3002" i="21"/>
  <c r="H3004" i="21"/>
  <c r="M3003" i="21"/>
  <c r="J3003" i="21"/>
  <c r="K3003" i="21"/>
  <c r="L3003" i="21"/>
  <c r="I3003" i="21"/>
  <c r="N3002" i="21"/>
  <c r="Q3002" i="21"/>
  <c r="O3002" i="21"/>
  <c r="P3002" i="21"/>
  <c r="J3004" i="21"/>
  <c r="M3004" i="21"/>
  <c r="I3004" i="21"/>
  <c r="K3004" i="21"/>
  <c r="L3004" i="21"/>
  <c r="H3005" i="21"/>
  <c r="N3003" i="21"/>
  <c r="O3003" i="21"/>
  <c r="P3003" i="21"/>
  <c r="Q3003" i="21"/>
  <c r="O3004" i="21"/>
  <c r="Q3004" i="21"/>
  <c r="N3004" i="21"/>
  <c r="P3004" i="21"/>
  <c r="K3005" i="21"/>
  <c r="L3005" i="21"/>
  <c r="I3005" i="21"/>
  <c r="M3005" i="21"/>
  <c r="J3005" i="21"/>
  <c r="H3006" i="21"/>
  <c r="O3005" i="21"/>
  <c r="Q3005" i="21"/>
  <c r="N3005" i="21"/>
  <c r="P3005" i="21"/>
  <c r="H3007" i="21"/>
  <c r="L3006" i="21"/>
  <c r="I3006" i="21"/>
  <c r="K3006" i="21"/>
  <c r="M3006" i="21"/>
  <c r="J3006" i="21"/>
  <c r="H3008" i="21"/>
  <c r="J3007" i="21"/>
  <c r="I3007" i="21"/>
  <c r="K3007" i="21"/>
  <c r="L3007" i="21"/>
  <c r="M3007" i="21"/>
  <c r="N3006" i="21"/>
  <c r="P3006" i="21"/>
  <c r="Q3006" i="21"/>
  <c r="O3006" i="21"/>
  <c r="J3008" i="21"/>
  <c r="K3008" i="21"/>
  <c r="M3008" i="21"/>
  <c r="L3008" i="21"/>
  <c r="H3009" i="21"/>
  <c r="I3008" i="21"/>
  <c r="Q3007" i="21"/>
  <c r="O3007" i="21"/>
  <c r="N3007" i="21"/>
  <c r="P3007" i="21"/>
  <c r="L3009" i="21"/>
  <c r="J3009" i="21"/>
  <c r="M3009" i="21"/>
  <c r="H3010" i="21"/>
  <c r="I3009" i="21"/>
  <c r="K3009" i="21"/>
  <c r="N3008" i="21"/>
  <c r="P3008" i="21"/>
  <c r="Q3008" i="21"/>
  <c r="O3008" i="21"/>
  <c r="M3010" i="21"/>
  <c r="J3010" i="21"/>
  <c r="K3010" i="21"/>
  <c r="H3011" i="21"/>
  <c r="I3010" i="21"/>
  <c r="L3010" i="21"/>
  <c r="O3009" i="21"/>
  <c r="Q3009" i="21"/>
  <c r="P3009" i="21"/>
  <c r="N3009" i="21"/>
  <c r="M3011" i="21"/>
  <c r="H3012" i="21"/>
  <c r="L3011" i="21"/>
  <c r="J3011" i="21"/>
  <c r="I3011" i="21"/>
  <c r="K3011" i="21"/>
  <c r="Q3010" i="21"/>
  <c r="P3010" i="21"/>
  <c r="O3010" i="21"/>
  <c r="N3010" i="21"/>
  <c r="J3012" i="21"/>
  <c r="K3012" i="21"/>
  <c r="H3013" i="21"/>
  <c r="L3012" i="21"/>
  <c r="M3012" i="21"/>
  <c r="I3012" i="21"/>
  <c r="Q3011" i="21"/>
  <c r="N3011" i="21"/>
  <c r="P3011" i="21"/>
  <c r="O3011" i="21"/>
  <c r="J3013" i="21"/>
  <c r="H3014" i="21"/>
  <c r="M3013" i="21"/>
  <c r="L3013" i="21"/>
  <c r="I3013" i="21"/>
  <c r="K3013" i="21"/>
  <c r="N3012" i="21"/>
  <c r="Q3012" i="21"/>
  <c r="P3012" i="21"/>
  <c r="O3012" i="21"/>
  <c r="J3014" i="21"/>
  <c r="L3014" i="21"/>
  <c r="H3015" i="21"/>
  <c r="K3014" i="21"/>
  <c r="M3014" i="21"/>
  <c r="I3014" i="21"/>
  <c r="P3013" i="21"/>
  <c r="Q3013" i="21"/>
  <c r="N3013" i="21"/>
  <c r="O3013" i="21"/>
  <c r="L3015" i="21"/>
  <c r="I3015" i="21"/>
  <c r="K3015" i="21"/>
  <c r="J3015" i="21"/>
  <c r="H3016" i="21"/>
  <c r="M3015" i="21"/>
  <c r="N3014" i="21"/>
  <c r="O3014" i="21"/>
  <c r="P3014" i="21"/>
  <c r="Q3014" i="21"/>
  <c r="P3015" i="21"/>
  <c r="N3015" i="21"/>
  <c r="Q3015" i="21"/>
  <c r="O3015" i="21"/>
  <c r="K3016" i="21"/>
  <c r="H3017" i="21"/>
  <c r="L3016" i="21"/>
  <c r="M3016" i="21"/>
  <c r="J3016" i="21"/>
  <c r="I3016" i="21"/>
  <c r="H3018" i="21"/>
  <c r="I3017" i="21"/>
  <c r="L3017" i="21"/>
  <c r="J3017" i="21"/>
  <c r="M3017" i="21"/>
  <c r="K3017" i="21"/>
  <c r="O3016" i="21"/>
  <c r="Q3016" i="21"/>
  <c r="P3016" i="21"/>
  <c r="N3016" i="21"/>
  <c r="M3018" i="21"/>
  <c r="H3019" i="21"/>
  <c r="I3018" i="21"/>
  <c r="K3018" i="21"/>
  <c r="J3018" i="21"/>
  <c r="L3018" i="21"/>
  <c r="N3017" i="21"/>
  <c r="P3017" i="21"/>
  <c r="O3017" i="21"/>
  <c r="Q3017" i="21"/>
  <c r="M3019" i="21"/>
  <c r="I3019" i="21"/>
  <c r="J3019" i="21"/>
  <c r="H3020" i="21"/>
  <c r="L3019" i="21"/>
  <c r="K3019" i="21"/>
  <c r="Q3018" i="21"/>
  <c r="P3018" i="21"/>
  <c r="N3018" i="21"/>
  <c r="O3018" i="21"/>
  <c r="N3019" i="21"/>
  <c r="Q3019" i="21"/>
  <c r="O3019" i="21"/>
  <c r="P3019" i="21"/>
  <c r="K3020" i="21"/>
  <c r="I3020" i="21"/>
  <c r="J3020" i="21"/>
  <c r="H3021" i="21"/>
  <c r="M3020" i="21"/>
  <c r="L3020" i="21"/>
  <c r="Q3020" i="21"/>
  <c r="N3020" i="21"/>
  <c r="P3020" i="21"/>
  <c r="O3020" i="21"/>
  <c r="H3022" i="21"/>
  <c r="I3021" i="21"/>
  <c r="L3021" i="21"/>
  <c r="K3021" i="21"/>
  <c r="M3021" i="21"/>
  <c r="J3021" i="21"/>
  <c r="I3022" i="21"/>
  <c r="L3022" i="21"/>
  <c r="H3023" i="21"/>
  <c r="J3022" i="21"/>
  <c r="K3022" i="21"/>
  <c r="M3022" i="21"/>
  <c r="O3021" i="21"/>
  <c r="Q3021" i="21"/>
  <c r="N3021" i="21"/>
  <c r="P3021" i="21"/>
  <c r="N3022" i="21"/>
  <c r="O3022" i="21"/>
  <c r="P3022" i="21"/>
  <c r="Q3022" i="21"/>
  <c r="I3023" i="21"/>
  <c r="M3023" i="21"/>
  <c r="H3024" i="21"/>
  <c r="J3023" i="21"/>
  <c r="L3023" i="21"/>
  <c r="K3023" i="21"/>
  <c r="P3023" i="21"/>
  <c r="N3023" i="21"/>
  <c r="O3023" i="21"/>
  <c r="Q3023" i="21"/>
  <c r="H3025" i="21"/>
  <c r="K3024" i="21"/>
  <c r="L3024" i="21"/>
  <c r="J3024" i="21"/>
  <c r="M3024" i="21"/>
  <c r="I3024" i="21"/>
  <c r="H3026" i="21"/>
  <c r="M3025" i="21"/>
  <c r="L3025" i="21"/>
  <c r="J3025" i="21"/>
  <c r="K3025" i="21"/>
  <c r="I3025" i="21"/>
  <c r="N3024" i="21"/>
  <c r="O3024" i="21"/>
  <c r="Q3024" i="21"/>
  <c r="P3024" i="21"/>
  <c r="I3026" i="21"/>
  <c r="M3026" i="21"/>
  <c r="J3026" i="21"/>
  <c r="L3026" i="21"/>
  <c r="H3027" i="21"/>
  <c r="K3026" i="21"/>
  <c r="P3025" i="21"/>
  <c r="Q3025" i="21"/>
  <c r="O3025" i="21"/>
  <c r="N3025" i="21"/>
  <c r="Q3026" i="21"/>
  <c r="P3026" i="21"/>
  <c r="O3026" i="21"/>
  <c r="N3026" i="21"/>
  <c r="J3027" i="21"/>
  <c r="I3027" i="21"/>
  <c r="H3028" i="21"/>
  <c r="K3027" i="21"/>
  <c r="M3027" i="21"/>
  <c r="L3027" i="21"/>
  <c r="P3027" i="21"/>
  <c r="N3027" i="21"/>
  <c r="Q3027" i="21"/>
  <c r="O3027" i="21"/>
  <c r="M3028" i="21"/>
  <c r="J3028" i="21"/>
  <c r="I3028" i="21"/>
  <c r="H3029" i="21"/>
  <c r="L3028" i="21"/>
  <c r="K3028" i="21"/>
  <c r="Q3028" i="21"/>
  <c r="N3028" i="21"/>
  <c r="O3028" i="21"/>
  <c r="P3028" i="21"/>
  <c r="H3030" i="21"/>
  <c r="L3029" i="21"/>
  <c r="K3029" i="21"/>
  <c r="M3029" i="21"/>
  <c r="J3029" i="21"/>
  <c r="I3029" i="21"/>
  <c r="J3030" i="21"/>
  <c r="H3031" i="21"/>
  <c r="L3030" i="21"/>
  <c r="K3030" i="21"/>
  <c r="I3030" i="21"/>
  <c r="M3030" i="21"/>
  <c r="O3029" i="21"/>
  <c r="N3029" i="21"/>
  <c r="P3029" i="21"/>
  <c r="Q3029" i="21"/>
  <c r="M3031" i="21"/>
  <c r="H3032" i="21"/>
  <c r="I3031" i="21"/>
  <c r="K3031" i="21"/>
  <c r="J3031" i="21"/>
  <c r="L3031" i="21"/>
  <c r="Q3030" i="21"/>
  <c r="P3030" i="21"/>
  <c r="O3030" i="21"/>
  <c r="N3030" i="21"/>
  <c r="M3032" i="21"/>
  <c r="L3032" i="21"/>
  <c r="H3033" i="21"/>
  <c r="I3032" i="21"/>
  <c r="J3032" i="21"/>
  <c r="K3032" i="21"/>
  <c r="Q3031" i="21"/>
  <c r="P3031" i="21"/>
  <c r="N3031" i="21"/>
  <c r="O3031" i="21"/>
  <c r="J3033" i="21"/>
  <c r="L3033" i="21"/>
  <c r="M3033" i="21"/>
  <c r="I3033" i="21"/>
  <c r="K3033" i="21"/>
  <c r="H3034" i="21"/>
  <c r="P3032" i="21"/>
  <c r="O3032" i="21"/>
  <c r="Q3032" i="21"/>
  <c r="N3032" i="21"/>
  <c r="P3033" i="21"/>
  <c r="Q3033" i="21"/>
  <c r="N3033" i="21"/>
  <c r="O3033" i="21"/>
  <c r="M3034" i="21"/>
  <c r="I3034" i="21"/>
  <c r="L3034" i="21"/>
  <c r="H3035" i="21"/>
  <c r="J3034" i="21"/>
  <c r="K3034" i="21"/>
  <c r="O3034" i="21"/>
  <c r="Q3034" i="21"/>
  <c r="N3034" i="21"/>
  <c r="P3034" i="21"/>
  <c r="J3035" i="21"/>
  <c r="I3035" i="21"/>
  <c r="M3035" i="21"/>
  <c r="H3036" i="21"/>
  <c r="K3035" i="21"/>
  <c r="L3035" i="21"/>
  <c r="O3035" i="21"/>
  <c r="N3035" i="21"/>
  <c r="Q3035" i="21"/>
  <c r="P3035" i="21"/>
  <c r="H3037" i="21"/>
  <c r="I3036" i="21"/>
  <c r="M3036" i="21"/>
  <c r="J3036" i="21"/>
  <c r="K3036" i="21"/>
  <c r="L3036" i="21"/>
  <c r="M3037" i="21"/>
  <c r="K3037" i="21"/>
  <c r="L3037" i="21"/>
  <c r="H3038" i="21"/>
  <c r="I3037" i="21"/>
  <c r="J3037" i="21"/>
  <c r="P3036" i="21"/>
  <c r="Q3036" i="21"/>
  <c r="O3036" i="21"/>
  <c r="N3036" i="21"/>
  <c r="M3038" i="21"/>
  <c r="H3039" i="21"/>
  <c r="K3038" i="21"/>
  <c r="J3038" i="21"/>
  <c r="L3038" i="21"/>
  <c r="I3038" i="21"/>
  <c r="P3037" i="21"/>
  <c r="O3037" i="21"/>
  <c r="Q3037" i="21"/>
  <c r="N3037" i="21"/>
  <c r="M3039" i="21"/>
  <c r="J3039" i="21"/>
  <c r="L3039" i="21"/>
  <c r="I3039" i="21"/>
  <c r="K3039" i="21"/>
  <c r="H3040" i="21"/>
  <c r="Q3038" i="21"/>
  <c r="P3038" i="21"/>
  <c r="N3038" i="21"/>
  <c r="O3038" i="21"/>
  <c r="N3039" i="21"/>
  <c r="P3039" i="21"/>
  <c r="O3039" i="21"/>
  <c r="Q3039" i="21"/>
  <c r="H3041" i="21"/>
  <c r="M3040" i="21"/>
  <c r="I3040" i="21"/>
  <c r="K3040" i="21"/>
  <c r="L3040" i="21"/>
  <c r="J3040" i="21"/>
  <c r="J3041" i="21"/>
  <c r="L3041" i="21"/>
  <c r="I3041" i="21"/>
  <c r="H3042" i="21"/>
  <c r="K3041" i="21"/>
  <c r="M3041" i="21"/>
  <c r="Q3040" i="21"/>
  <c r="O3040" i="21"/>
  <c r="P3040" i="21"/>
  <c r="N3040" i="21"/>
  <c r="Q3041" i="21"/>
  <c r="N3041" i="21"/>
  <c r="O3041" i="21"/>
  <c r="P3041" i="21"/>
  <c r="J3042" i="21"/>
  <c r="L3042" i="21"/>
  <c r="K3042" i="21"/>
  <c r="I3042" i="21"/>
  <c r="H3043" i="21"/>
  <c r="M3042" i="21"/>
  <c r="P3042" i="21"/>
  <c r="N3042" i="21"/>
  <c r="Q3042" i="21"/>
  <c r="O3042" i="21"/>
  <c r="L3043" i="21"/>
  <c r="M3043" i="21"/>
  <c r="I3043" i="21"/>
  <c r="K3043" i="21"/>
  <c r="H3044" i="21"/>
  <c r="J3043" i="21"/>
  <c r="N3043" i="21"/>
  <c r="O3043" i="21"/>
  <c r="P3043" i="21"/>
  <c r="Q3043" i="21"/>
  <c r="K3044" i="21"/>
  <c r="L3044" i="21"/>
  <c r="I3044" i="21"/>
  <c r="M3044" i="21"/>
  <c r="J3044" i="21"/>
  <c r="H3045" i="21"/>
  <c r="P3044" i="21"/>
  <c r="Q3044" i="21"/>
  <c r="O3044" i="21"/>
  <c r="N3044" i="21"/>
  <c r="J3045" i="21"/>
  <c r="M3045" i="21"/>
  <c r="K3045" i="21"/>
  <c r="I3045" i="21"/>
  <c r="H3046" i="21"/>
  <c r="L3045" i="21"/>
  <c r="Q3045" i="21"/>
  <c r="O3045" i="21"/>
  <c r="N3045" i="21"/>
  <c r="P3045" i="21"/>
  <c r="M3046" i="21"/>
  <c r="J3046" i="21"/>
  <c r="I3046" i="21"/>
  <c r="H3047" i="21"/>
  <c r="L3046" i="21"/>
  <c r="K3046" i="21"/>
  <c r="N3046" i="21"/>
  <c r="Q3046" i="21"/>
  <c r="O3046" i="21"/>
  <c r="P3046" i="21"/>
  <c r="J3047" i="21"/>
  <c r="K3047" i="21"/>
  <c r="I3047" i="21"/>
  <c r="M3047" i="21"/>
  <c r="H3048" i="21"/>
  <c r="L3047" i="21"/>
  <c r="Q3047" i="21"/>
  <c r="P3047" i="21"/>
  <c r="N3047" i="21"/>
  <c r="O3047" i="21"/>
  <c r="J3048" i="21"/>
  <c r="M3048" i="21"/>
  <c r="H3049" i="21"/>
  <c r="I3048" i="21"/>
  <c r="L3048" i="21"/>
  <c r="K3048" i="21"/>
  <c r="H3050" i="21"/>
  <c r="M3049" i="21"/>
  <c r="J3049" i="21"/>
  <c r="I3049" i="21"/>
  <c r="L3049" i="21"/>
  <c r="K3049" i="21"/>
  <c r="Q3048" i="21"/>
  <c r="N3048" i="21"/>
  <c r="O3048" i="21"/>
  <c r="P3048" i="21"/>
  <c r="I3050" i="21"/>
  <c r="M3050" i="21"/>
  <c r="H3051" i="21"/>
  <c r="J3050" i="21"/>
  <c r="K3050" i="21"/>
  <c r="L3050" i="21"/>
  <c r="Q3049" i="21"/>
  <c r="O3049" i="21"/>
  <c r="P3049" i="21"/>
  <c r="N3049" i="21"/>
  <c r="P3050" i="21"/>
  <c r="N3050" i="21"/>
  <c r="O3050" i="21"/>
  <c r="Q3050" i="21"/>
  <c r="J3051" i="21"/>
  <c r="H3052" i="21"/>
  <c r="L3051" i="21"/>
  <c r="K3051" i="21"/>
  <c r="I3051" i="21"/>
  <c r="M3051" i="21"/>
  <c r="I3052" i="21"/>
  <c r="K3052" i="21"/>
  <c r="H3053" i="21"/>
  <c r="J3052" i="21"/>
  <c r="M3052" i="21"/>
  <c r="L3052" i="21"/>
  <c r="P3051" i="21"/>
  <c r="N3051" i="21"/>
  <c r="Q3051" i="21"/>
  <c r="O3051" i="21"/>
  <c r="O3052" i="21"/>
  <c r="P3052" i="21"/>
  <c r="N3052" i="21"/>
  <c r="Q3052" i="21"/>
  <c r="L3053" i="21"/>
  <c r="M3053" i="21"/>
  <c r="K3053" i="21"/>
  <c r="I3053" i="21"/>
  <c r="J3053" i="21"/>
  <c r="H3054" i="21"/>
  <c r="P3053" i="21"/>
  <c r="N3053" i="21"/>
  <c r="Q3053" i="21"/>
  <c r="O3053" i="21"/>
  <c r="K3054" i="21"/>
  <c r="H3055" i="21"/>
  <c r="L3054" i="21"/>
  <c r="J3054" i="21"/>
  <c r="I3054" i="21"/>
  <c r="M3054" i="21"/>
  <c r="H3056" i="21"/>
  <c r="L3055" i="21"/>
  <c r="K3055" i="21"/>
  <c r="J3055" i="21"/>
  <c r="I3055" i="21"/>
  <c r="M3055" i="21"/>
  <c r="Q3054" i="21"/>
  <c r="N3054" i="21"/>
  <c r="O3054" i="21"/>
  <c r="P3054" i="21"/>
  <c r="M3056" i="21"/>
  <c r="H3057" i="21"/>
  <c r="L3056" i="21"/>
  <c r="I3056" i="21"/>
  <c r="J3056" i="21"/>
  <c r="K3056" i="21"/>
  <c r="N3055" i="21"/>
  <c r="Q3055" i="21"/>
  <c r="P3055" i="21"/>
  <c r="O3055" i="21"/>
  <c r="H3058" i="21"/>
  <c r="K3057" i="21"/>
  <c r="M3057" i="21"/>
  <c r="J3057" i="21"/>
  <c r="I3057" i="21"/>
  <c r="L3057" i="21"/>
  <c r="P3056" i="21"/>
  <c r="N3056" i="21"/>
  <c r="Q3056" i="21"/>
  <c r="O3056" i="21"/>
  <c r="K3058" i="21"/>
  <c r="L3058" i="21"/>
  <c r="H3059" i="21"/>
  <c r="M3058" i="21"/>
  <c r="I3058" i="21"/>
  <c r="J3058" i="21"/>
  <c r="O3057" i="21"/>
  <c r="Q3057" i="21"/>
  <c r="P3057" i="21"/>
  <c r="N3057" i="21"/>
  <c r="K3059" i="21"/>
  <c r="I3059" i="21"/>
  <c r="H3060" i="21"/>
  <c r="M3059" i="21"/>
  <c r="J3059" i="21"/>
  <c r="L3059" i="21"/>
  <c r="N3058" i="21"/>
  <c r="Q3058" i="21"/>
  <c r="P3058" i="21"/>
  <c r="O3058" i="21"/>
  <c r="O3059" i="21"/>
  <c r="N3059" i="21"/>
  <c r="Q3059" i="21"/>
  <c r="P3059" i="21"/>
  <c r="J3060" i="21"/>
  <c r="I3060" i="21"/>
  <c r="L3060" i="21"/>
  <c r="K3060" i="21"/>
  <c r="H3061" i="21"/>
  <c r="M3060" i="21"/>
  <c r="P3060" i="21"/>
  <c r="N3060" i="21"/>
  <c r="Q3060" i="21"/>
  <c r="O3060" i="21"/>
  <c r="K3061" i="21"/>
  <c r="I3061" i="21"/>
  <c r="H3062" i="21"/>
  <c r="M3061" i="21"/>
  <c r="J3061" i="21"/>
  <c r="L3061" i="21"/>
  <c r="Q3061" i="21"/>
  <c r="P3061" i="21"/>
  <c r="N3061" i="21"/>
  <c r="O3061" i="21"/>
  <c r="J3062" i="21"/>
  <c r="M3062" i="21"/>
  <c r="H3063" i="21"/>
  <c r="K3062" i="21"/>
  <c r="L3062" i="21"/>
  <c r="I3062" i="21"/>
  <c r="J3063" i="21"/>
  <c r="M3063" i="21"/>
  <c r="I3063" i="21"/>
  <c r="H3064" i="21"/>
  <c r="L3063" i="21"/>
  <c r="K3063" i="21"/>
  <c r="Q3062" i="21"/>
  <c r="N3062" i="21"/>
  <c r="P3062" i="21"/>
  <c r="O3062" i="21"/>
  <c r="P3063" i="21"/>
  <c r="Q3063" i="21"/>
  <c r="N3063" i="21"/>
  <c r="O3063" i="21"/>
  <c r="I3064" i="21"/>
  <c r="L3064" i="21"/>
  <c r="M3064" i="21"/>
  <c r="K3064" i="21"/>
  <c r="J3064" i="21"/>
  <c r="H3065" i="21"/>
  <c r="O3064" i="21"/>
  <c r="Q3064" i="21"/>
  <c r="N3064" i="21"/>
  <c r="P3064" i="21"/>
  <c r="H3066" i="21"/>
  <c r="J3065" i="21"/>
  <c r="L3065" i="21"/>
  <c r="K3065" i="21"/>
  <c r="I3065" i="21"/>
  <c r="M3065" i="21"/>
  <c r="J3066" i="21"/>
  <c r="H3067" i="21"/>
  <c r="M3066" i="21"/>
  <c r="I3066" i="21"/>
  <c r="K3066" i="21"/>
  <c r="L3066" i="21"/>
  <c r="O3065" i="21"/>
  <c r="Q3065" i="21"/>
  <c r="N3065" i="21"/>
  <c r="P3065" i="21"/>
  <c r="I3067" i="21"/>
  <c r="J3067" i="21"/>
  <c r="L3067" i="21"/>
  <c r="M3067" i="21"/>
  <c r="K3067" i="21"/>
  <c r="H3068" i="21"/>
  <c r="P3066" i="21"/>
  <c r="O3066" i="21"/>
  <c r="Q3066" i="21"/>
  <c r="N3066" i="21"/>
  <c r="O3067" i="21"/>
  <c r="Q3067" i="21"/>
  <c r="N3067" i="21"/>
  <c r="P3067" i="21"/>
  <c r="J3068" i="21"/>
  <c r="I3068" i="21"/>
  <c r="H3069" i="21"/>
  <c r="K3068" i="21"/>
  <c r="L3068" i="21"/>
  <c r="M3068" i="21"/>
  <c r="Q3068" i="21"/>
  <c r="O3068" i="21"/>
  <c r="N3068" i="21"/>
  <c r="P3068" i="21"/>
  <c r="H3070" i="21"/>
  <c r="J3069" i="21"/>
  <c r="K3069" i="21"/>
  <c r="L3069" i="21"/>
  <c r="I3069" i="21"/>
  <c r="M3069" i="21"/>
  <c r="J3070" i="21"/>
  <c r="K3070" i="21"/>
  <c r="H3071" i="21"/>
  <c r="I3070" i="21"/>
  <c r="L3070" i="21"/>
  <c r="M3070" i="21"/>
  <c r="P3069" i="21"/>
  <c r="O3069" i="21"/>
  <c r="N3069" i="21"/>
  <c r="Q3069" i="21"/>
  <c r="L3071" i="21"/>
  <c r="I3071" i="21"/>
  <c r="H3072" i="21"/>
  <c r="J3071" i="21"/>
  <c r="M3071" i="21"/>
  <c r="K3071" i="21"/>
  <c r="Q3070" i="21"/>
  <c r="P3070" i="21"/>
  <c r="N3070" i="21"/>
  <c r="O3070" i="21"/>
  <c r="Q3071" i="21"/>
  <c r="N3071" i="21"/>
  <c r="O3071" i="21"/>
  <c r="P3071" i="21"/>
  <c r="K3072" i="21"/>
  <c r="L3072" i="21"/>
  <c r="I3072" i="21"/>
  <c r="M3072" i="21"/>
  <c r="J3072" i="21"/>
  <c r="H3073" i="21"/>
  <c r="P3072" i="21"/>
  <c r="N3072" i="21"/>
  <c r="O3072" i="21"/>
  <c r="Q3072" i="21"/>
  <c r="H3074" i="21"/>
  <c r="K3073" i="21"/>
  <c r="M3073" i="21"/>
  <c r="I3073" i="21"/>
  <c r="L3073" i="21"/>
  <c r="J3073" i="21"/>
  <c r="L3074" i="21"/>
  <c r="J3074" i="21"/>
  <c r="K3074" i="21"/>
  <c r="H3075" i="21"/>
  <c r="M3074" i="21"/>
  <c r="I3074" i="21"/>
  <c r="N3073" i="21"/>
  <c r="Q3073" i="21"/>
  <c r="O3073" i="21"/>
  <c r="P3073" i="21"/>
  <c r="K3075" i="21"/>
  <c r="L3075" i="21"/>
  <c r="J3075" i="21"/>
  <c r="M3075" i="21"/>
  <c r="H3076" i="21"/>
  <c r="I3075" i="21"/>
  <c r="N3074" i="21"/>
  <c r="Q3074" i="21"/>
  <c r="P3074" i="21"/>
  <c r="O3074" i="21"/>
  <c r="J3076" i="21"/>
  <c r="H3077" i="21"/>
  <c r="L3076" i="21"/>
  <c r="I3076" i="21"/>
  <c r="K3076" i="21"/>
  <c r="M3076" i="21"/>
  <c r="O3075" i="21"/>
  <c r="P3075" i="21"/>
  <c r="Q3075" i="21"/>
  <c r="N3075" i="21"/>
  <c r="L3077" i="21"/>
  <c r="K3077" i="21"/>
  <c r="J3077" i="21"/>
  <c r="M3077" i="21"/>
  <c r="I3077" i="21"/>
  <c r="H3078" i="21"/>
  <c r="O3076" i="21"/>
  <c r="P3076" i="21"/>
  <c r="Q3076" i="21"/>
  <c r="N3076" i="21"/>
  <c r="P3077" i="21"/>
  <c r="N3077" i="21"/>
  <c r="O3077" i="21"/>
  <c r="Q3077" i="21"/>
  <c r="J3078" i="21"/>
  <c r="H3079" i="21"/>
  <c r="L3078" i="21"/>
  <c r="I3078" i="21"/>
  <c r="M3078" i="21"/>
  <c r="K3078" i="21"/>
  <c r="I3079" i="21"/>
  <c r="M3079" i="21"/>
  <c r="J3079" i="21"/>
  <c r="L3079" i="21"/>
  <c r="H3080" i="21"/>
  <c r="K3079" i="21"/>
  <c r="Q3078" i="21"/>
  <c r="P3078" i="21"/>
  <c r="N3078" i="21"/>
  <c r="O3078" i="21"/>
  <c r="P3079" i="21"/>
  <c r="Q3079" i="21"/>
  <c r="O3079" i="21"/>
  <c r="N3079" i="21"/>
  <c r="I3080" i="21"/>
  <c r="K3080" i="21"/>
  <c r="H3081" i="21"/>
  <c r="M3080" i="21"/>
  <c r="L3080" i="21"/>
  <c r="J3080" i="21"/>
  <c r="N3080" i="21"/>
  <c r="Q3080" i="21"/>
  <c r="O3080" i="21"/>
  <c r="P3080" i="21"/>
  <c r="H3082" i="21"/>
  <c r="J3081" i="21"/>
  <c r="I3081" i="21"/>
  <c r="M3081" i="21"/>
  <c r="K3081" i="21"/>
  <c r="L3081" i="21"/>
  <c r="L3082" i="21"/>
  <c r="H3083" i="21"/>
  <c r="J3082" i="21"/>
  <c r="K3082" i="21"/>
  <c r="M3082" i="21"/>
  <c r="I3082" i="21"/>
  <c r="P3081" i="21"/>
  <c r="O3081" i="21"/>
  <c r="N3081" i="21"/>
  <c r="Q3081" i="21"/>
  <c r="K3083" i="21"/>
  <c r="I3083" i="21"/>
  <c r="L3083" i="21"/>
  <c r="M3083" i="21"/>
  <c r="J3083" i="21"/>
  <c r="H3084" i="21"/>
  <c r="O3082" i="21"/>
  <c r="N3082" i="21"/>
  <c r="Q3082" i="21"/>
  <c r="P3082" i="21"/>
  <c r="P3083" i="21"/>
  <c r="Q3083" i="21"/>
  <c r="N3083" i="21"/>
  <c r="O3083" i="21"/>
  <c r="K3084" i="21"/>
  <c r="I3084" i="21"/>
  <c r="J3084" i="21"/>
  <c r="L3084" i="21"/>
  <c r="M3084" i="21"/>
  <c r="H3085" i="21"/>
  <c r="O3084" i="21"/>
  <c r="N3084" i="21"/>
  <c r="Q3084" i="21"/>
  <c r="P3084" i="21"/>
  <c r="M3085" i="21"/>
  <c r="L3085" i="21"/>
  <c r="H3086" i="21"/>
  <c r="J3085" i="21"/>
  <c r="K3085" i="21"/>
  <c r="I3085" i="21"/>
  <c r="I3086" i="21"/>
  <c r="K3086" i="21"/>
  <c r="M3086" i="21"/>
  <c r="L3086" i="21"/>
  <c r="J3086" i="21"/>
  <c r="H3087" i="21"/>
  <c r="O3085" i="21"/>
  <c r="N3085" i="21"/>
  <c r="P3085" i="21"/>
  <c r="Q3085" i="21"/>
  <c r="P3086" i="21"/>
  <c r="Q3086" i="21"/>
  <c r="N3086" i="21"/>
  <c r="O3086" i="21"/>
  <c r="M3087" i="21"/>
  <c r="H3088" i="21"/>
  <c r="L3087" i="21"/>
  <c r="J3087" i="21"/>
  <c r="K3087" i="21"/>
  <c r="I3087" i="21"/>
  <c r="J3088" i="21"/>
  <c r="K3088" i="21"/>
  <c r="M3088" i="21"/>
  <c r="I3088" i="21"/>
  <c r="H3089" i="21"/>
  <c r="L3088" i="21"/>
  <c r="Q3087" i="21"/>
  <c r="N3087" i="21"/>
  <c r="O3087" i="21"/>
  <c r="P3087" i="21"/>
  <c r="N3088" i="21"/>
  <c r="O3088" i="21"/>
  <c r="Q3088" i="21"/>
  <c r="P3088" i="21"/>
  <c r="H3090" i="21"/>
  <c r="K3089" i="21"/>
  <c r="J3089" i="21"/>
  <c r="L3089" i="21"/>
  <c r="M3089" i="21"/>
  <c r="I3089" i="21"/>
  <c r="M3090" i="21"/>
  <c r="I3090" i="21"/>
  <c r="H3091" i="21"/>
  <c r="J3090" i="21"/>
  <c r="L3090" i="21"/>
  <c r="K3090" i="21"/>
  <c r="Q3089" i="21"/>
  <c r="P3089" i="21"/>
  <c r="N3089" i="21"/>
  <c r="O3089" i="21"/>
  <c r="P3090" i="21"/>
  <c r="Q3090" i="21"/>
  <c r="N3090" i="21"/>
  <c r="O3090" i="21"/>
  <c r="I3091" i="21"/>
  <c r="M3091" i="21"/>
  <c r="L3091" i="21"/>
  <c r="J3091" i="21"/>
  <c r="K3091" i="21"/>
  <c r="H3092" i="21"/>
  <c r="P3091" i="21"/>
  <c r="Q3091" i="21"/>
  <c r="O3091" i="21"/>
  <c r="N3091" i="21"/>
  <c r="I3092" i="21"/>
  <c r="J3092" i="21"/>
  <c r="L3092" i="21"/>
  <c r="K3092" i="21"/>
  <c r="H3093" i="21"/>
  <c r="M3092" i="21"/>
  <c r="O3092" i="21"/>
  <c r="Q3092" i="21"/>
  <c r="P3092" i="21"/>
  <c r="N3092" i="21"/>
  <c r="K3093" i="21"/>
  <c r="J3093" i="21"/>
  <c r="H3094" i="21"/>
  <c r="L3093" i="21"/>
  <c r="I3093" i="21"/>
  <c r="M3093" i="21"/>
  <c r="I3094" i="21"/>
  <c r="H3095" i="21"/>
  <c r="L3094" i="21"/>
  <c r="M3094" i="21"/>
  <c r="K3094" i="21"/>
  <c r="J3094" i="21"/>
  <c r="O3093" i="21"/>
  <c r="P3093" i="21"/>
  <c r="N3093" i="21"/>
  <c r="Q3093" i="21"/>
  <c r="P3094" i="21"/>
  <c r="Q3094" i="21"/>
  <c r="N3094" i="21"/>
  <c r="O3094" i="21"/>
  <c r="L3095" i="21"/>
  <c r="J3095" i="21"/>
  <c r="H3096" i="21"/>
  <c r="I3095" i="21"/>
  <c r="M3095" i="21"/>
  <c r="K3095" i="21"/>
  <c r="H3097" i="21"/>
  <c r="I3096" i="21"/>
  <c r="L3096" i="21"/>
  <c r="K3096" i="21"/>
  <c r="J3096" i="21"/>
  <c r="M3096" i="21"/>
  <c r="Q3095" i="21"/>
  <c r="O3095" i="21"/>
  <c r="P3095" i="21"/>
  <c r="N3095" i="21"/>
  <c r="I3097" i="21"/>
  <c r="H3098" i="21"/>
  <c r="K3097" i="21"/>
  <c r="M3097" i="21"/>
  <c r="J3097" i="21"/>
  <c r="L3097" i="21"/>
  <c r="O3096" i="21"/>
  <c r="P3096" i="21"/>
  <c r="N3096" i="21"/>
  <c r="Q3096" i="21"/>
  <c r="O3097" i="21"/>
  <c r="N3097" i="21"/>
  <c r="Q3097" i="21"/>
  <c r="P3097" i="21"/>
  <c r="J3098" i="21"/>
  <c r="L3098" i="21"/>
  <c r="I3098" i="21"/>
  <c r="K3098" i="21"/>
  <c r="M3098" i="21"/>
  <c r="H3099" i="21"/>
  <c r="N3098" i="21"/>
  <c r="Q3098" i="21"/>
  <c r="O3098" i="21"/>
  <c r="P3098" i="21"/>
  <c r="M3099" i="21"/>
  <c r="H3100" i="21"/>
  <c r="J3099" i="21"/>
  <c r="L3099" i="21"/>
  <c r="K3099" i="21"/>
  <c r="I3099" i="21"/>
  <c r="M3100" i="21"/>
  <c r="L3100" i="21"/>
  <c r="H3101" i="21"/>
  <c r="J3100" i="21"/>
  <c r="K3100" i="21"/>
  <c r="I3100" i="21"/>
  <c r="Q3099" i="21"/>
  <c r="P3099" i="21"/>
  <c r="N3099" i="21"/>
  <c r="O3099" i="21"/>
  <c r="M3101" i="21"/>
  <c r="I3101" i="21"/>
  <c r="H3102" i="21"/>
  <c r="L3101" i="21"/>
  <c r="K3101" i="21"/>
  <c r="J3101" i="21"/>
  <c r="O3100" i="21"/>
  <c r="Q3100" i="21"/>
  <c r="N3100" i="21"/>
  <c r="P3100" i="21"/>
  <c r="O3101" i="21"/>
  <c r="P3101" i="21"/>
  <c r="N3101" i="21"/>
  <c r="Q3101" i="21"/>
  <c r="I3102" i="21"/>
  <c r="L3102" i="21"/>
  <c r="K3102" i="21"/>
  <c r="M3102" i="21"/>
  <c r="H3103" i="21"/>
  <c r="J3102" i="21"/>
  <c r="Q3102" i="21"/>
  <c r="P3102" i="21"/>
  <c r="N3102" i="21"/>
  <c r="O3102" i="21"/>
  <c r="I3103" i="21"/>
  <c r="J3103" i="21"/>
  <c r="M3103" i="21"/>
  <c r="K3103" i="21"/>
  <c r="H3104" i="21"/>
  <c r="L3103" i="21"/>
  <c r="N3103" i="21"/>
  <c r="Q3103" i="21"/>
  <c r="P3103" i="21"/>
  <c r="O3103" i="21"/>
  <c r="L3104" i="21"/>
  <c r="H3105" i="21"/>
  <c r="K3104" i="21"/>
  <c r="I3104" i="21"/>
  <c r="M3104" i="21"/>
  <c r="J3104" i="21"/>
  <c r="I3105" i="21"/>
  <c r="L3105" i="21"/>
  <c r="J3105" i="21"/>
  <c r="H3106" i="21"/>
  <c r="K3105" i="21"/>
  <c r="M3105" i="21"/>
  <c r="P3104" i="21"/>
  <c r="N3104" i="21"/>
  <c r="Q3104" i="21"/>
  <c r="O3104" i="21"/>
  <c r="O3105" i="21"/>
  <c r="N3105" i="21"/>
  <c r="Q3105" i="21"/>
  <c r="P3105" i="21"/>
  <c r="I3106" i="21"/>
  <c r="M3106" i="21"/>
  <c r="J3106" i="21"/>
  <c r="H3107" i="21"/>
  <c r="L3106" i="21"/>
  <c r="K3106" i="21"/>
  <c r="Q3106" i="21"/>
  <c r="P3106" i="21"/>
  <c r="N3106" i="21"/>
  <c r="O3106" i="21"/>
  <c r="J3107" i="21"/>
  <c r="I3107" i="21"/>
  <c r="L3107" i="21"/>
  <c r="M3107" i="21"/>
  <c r="K3107" i="21"/>
  <c r="H3108" i="21"/>
  <c r="O3107" i="21"/>
  <c r="Q3107" i="21"/>
  <c r="P3107" i="21"/>
  <c r="N3107" i="21"/>
  <c r="I3108" i="21"/>
  <c r="L3108" i="21"/>
  <c r="H3109" i="21"/>
  <c r="M3108" i="21"/>
  <c r="K3108" i="21"/>
  <c r="J3108" i="21"/>
  <c r="N3108" i="21"/>
  <c r="P3108" i="21"/>
  <c r="O3108" i="21"/>
  <c r="Q3108" i="21"/>
  <c r="H3110" i="21"/>
  <c r="L3109" i="21"/>
  <c r="J3109" i="21"/>
  <c r="I3109" i="21"/>
  <c r="M3109" i="21"/>
  <c r="K3109" i="21"/>
  <c r="J3110" i="21"/>
  <c r="H3111" i="21"/>
  <c r="M3110" i="21"/>
  <c r="I3110" i="21"/>
  <c r="K3110" i="21"/>
  <c r="L3110" i="21"/>
  <c r="P3109" i="21"/>
  <c r="O3109" i="21"/>
  <c r="N3109" i="21"/>
  <c r="Q3109" i="21"/>
  <c r="M3111" i="21"/>
  <c r="L3111" i="21"/>
  <c r="J3111" i="21"/>
  <c r="H3112" i="21"/>
  <c r="I3111" i="21"/>
  <c r="K3111" i="21"/>
  <c r="P3110" i="21"/>
  <c r="O3110" i="21"/>
  <c r="N3110" i="21"/>
  <c r="Q3110" i="21"/>
  <c r="J3112" i="21"/>
  <c r="H3113" i="21"/>
  <c r="I3112" i="21"/>
  <c r="L3112" i="21"/>
  <c r="K3112" i="21"/>
  <c r="M3112" i="21"/>
  <c r="O3111" i="21"/>
  <c r="P3111" i="21"/>
  <c r="N3111" i="21"/>
  <c r="Q3111" i="21"/>
  <c r="J3113" i="21"/>
  <c r="K3113" i="21"/>
  <c r="I3113" i="21"/>
  <c r="M3113" i="21"/>
  <c r="H3114" i="21"/>
  <c r="L3113" i="21"/>
  <c r="N3112" i="21"/>
  <c r="P3112" i="21"/>
  <c r="Q3112" i="21"/>
  <c r="O3112" i="21"/>
  <c r="P3113" i="21"/>
  <c r="O3113" i="21"/>
  <c r="Q3113" i="21"/>
  <c r="N3113" i="21"/>
  <c r="I3114" i="21"/>
  <c r="J3114" i="21"/>
  <c r="L3114" i="21"/>
  <c r="H3115" i="21"/>
  <c r="K3114" i="21"/>
  <c r="M3114" i="21"/>
  <c r="P3114" i="21"/>
  <c r="N3114" i="21"/>
  <c r="Q3114" i="21"/>
  <c r="O3114" i="21"/>
  <c r="K3115" i="21"/>
  <c r="I3115" i="21"/>
  <c r="J3115" i="21"/>
  <c r="L3115" i="21"/>
  <c r="H3116" i="21"/>
  <c r="M3115" i="21"/>
  <c r="N3115" i="21"/>
  <c r="Q3115" i="21"/>
  <c r="O3115" i="21"/>
  <c r="P3115" i="21"/>
  <c r="J3116" i="21"/>
  <c r="M3116" i="21"/>
  <c r="H3117" i="21"/>
  <c r="I3116" i="21"/>
  <c r="L3116" i="21"/>
  <c r="K3116" i="21"/>
  <c r="H3118" i="21"/>
  <c r="M3117" i="21"/>
  <c r="I3117" i="21"/>
  <c r="K3117" i="21"/>
  <c r="J3117" i="21"/>
  <c r="L3117" i="21"/>
  <c r="Q3116" i="21"/>
  <c r="N3116" i="21"/>
  <c r="P3116" i="21"/>
  <c r="O3116" i="21"/>
  <c r="I3118" i="21"/>
  <c r="L3118" i="21"/>
  <c r="H3119" i="21"/>
  <c r="K3118" i="21"/>
  <c r="J3118" i="21"/>
  <c r="M3118" i="21"/>
  <c r="P3117" i="21"/>
  <c r="Q3117" i="21"/>
  <c r="N3117" i="21"/>
  <c r="O3117" i="21"/>
  <c r="P3118" i="21"/>
  <c r="Q3118" i="21"/>
  <c r="N3118" i="21"/>
  <c r="O3118" i="21"/>
  <c r="J3119" i="21"/>
  <c r="H3120" i="21"/>
  <c r="M3119" i="21"/>
  <c r="L3119" i="21"/>
  <c r="K3119" i="21"/>
  <c r="I3119" i="21"/>
  <c r="K3120" i="21"/>
  <c r="J3120" i="21"/>
  <c r="M3120" i="21"/>
  <c r="L3120" i="21"/>
  <c r="H3121" i="21"/>
  <c r="I3120" i="21"/>
  <c r="N3119" i="21"/>
  <c r="O3119" i="21"/>
  <c r="P3119" i="21"/>
  <c r="Q3119" i="21"/>
  <c r="I3121" i="21"/>
  <c r="L3121" i="21"/>
  <c r="M3121" i="21"/>
  <c r="H3122" i="21"/>
  <c r="J3121" i="21"/>
  <c r="K3121" i="21"/>
  <c r="N3120" i="21"/>
  <c r="Q3120" i="21"/>
  <c r="O3120" i="21"/>
  <c r="P3120" i="21"/>
  <c r="O3121" i="21"/>
  <c r="Q3121" i="21"/>
  <c r="N3121" i="21"/>
  <c r="P3121" i="21"/>
  <c r="J3122" i="21"/>
  <c r="M3122" i="21"/>
  <c r="L3122" i="21"/>
  <c r="H3123" i="21"/>
  <c r="K3122" i="21"/>
  <c r="I3122" i="21"/>
  <c r="H3124" i="21"/>
  <c r="J3123" i="21"/>
  <c r="L3123" i="21"/>
  <c r="M3123" i="21"/>
  <c r="K3123" i="21"/>
  <c r="I3123" i="21"/>
  <c r="N3122" i="21"/>
  <c r="P3122" i="21"/>
  <c r="O3122" i="21"/>
  <c r="Q3122" i="21"/>
  <c r="M3124" i="21"/>
  <c r="L3124" i="21"/>
  <c r="K3124" i="21"/>
  <c r="J3124" i="21"/>
  <c r="I3124" i="21"/>
  <c r="H3125" i="21"/>
  <c r="P3123" i="21"/>
  <c r="N3123" i="21"/>
  <c r="Q3123" i="21"/>
  <c r="O3123" i="21"/>
  <c r="N3124" i="21"/>
  <c r="P3124" i="21"/>
  <c r="Q3124" i="21"/>
  <c r="O3124" i="21"/>
  <c r="M3125" i="21"/>
  <c r="K3125" i="21"/>
  <c r="I3125" i="21"/>
  <c r="H3126" i="21"/>
  <c r="L3125" i="21"/>
  <c r="J3125" i="21"/>
  <c r="O3125" i="21"/>
  <c r="Q3125" i="21"/>
  <c r="N3125" i="21"/>
  <c r="P3125" i="21"/>
  <c r="L3126" i="21"/>
  <c r="K3126" i="21"/>
  <c r="I3126" i="21"/>
  <c r="J3126" i="21"/>
  <c r="M3126" i="21"/>
  <c r="H3127" i="21"/>
  <c r="N3126" i="21"/>
  <c r="P3126" i="21"/>
  <c r="O3126" i="21"/>
  <c r="Q3126" i="21"/>
  <c r="J3127" i="21"/>
  <c r="K3127" i="21"/>
  <c r="M3127" i="21"/>
  <c r="I3127" i="21"/>
  <c r="H3128" i="21"/>
  <c r="L3127" i="21"/>
  <c r="N3127" i="21"/>
  <c r="P3127" i="21"/>
  <c r="O3127" i="21"/>
  <c r="Q3127" i="21"/>
  <c r="L3128" i="21"/>
  <c r="I3128" i="21"/>
  <c r="H3129" i="21"/>
  <c r="K3128" i="21"/>
  <c r="J3128" i="21"/>
  <c r="M3128" i="21"/>
  <c r="Q3128" i="21"/>
  <c r="P3128" i="21"/>
  <c r="O3128" i="21"/>
  <c r="N3128" i="21"/>
  <c r="M3129" i="21"/>
  <c r="I3129" i="21"/>
  <c r="H3130" i="21"/>
  <c r="K3129" i="21"/>
  <c r="J3129" i="21"/>
  <c r="L3129" i="21"/>
  <c r="P3129" i="21"/>
  <c r="O3129" i="21"/>
  <c r="Q3129" i="21"/>
  <c r="N3129" i="21"/>
  <c r="H3131" i="21"/>
  <c r="J3130" i="21"/>
  <c r="M3130" i="21"/>
  <c r="L3130" i="21"/>
  <c r="I3130" i="21"/>
  <c r="K3130" i="21"/>
  <c r="K3131" i="21"/>
  <c r="H3132" i="21"/>
  <c r="J3131" i="21"/>
  <c r="M3131" i="21"/>
  <c r="I3131" i="21"/>
  <c r="L3131" i="21"/>
  <c r="P3130" i="21"/>
  <c r="O3130" i="21"/>
  <c r="N3130" i="21"/>
  <c r="Q3130" i="21"/>
  <c r="K3132" i="21"/>
  <c r="M3132" i="21"/>
  <c r="H3133" i="21"/>
  <c r="J3132" i="21"/>
  <c r="I3132" i="21"/>
  <c r="L3132" i="21"/>
  <c r="Q3131" i="21"/>
  <c r="O3131" i="21"/>
  <c r="N3131" i="21"/>
  <c r="P3131" i="21"/>
  <c r="K3133" i="21"/>
  <c r="M3133" i="21"/>
  <c r="L3133" i="21"/>
  <c r="J3133" i="21"/>
  <c r="H3134" i="21"/>
  <c r="I3133" i="21"/>
  <c r="Q3132" i="21"/>
  <c r="O3132" i="21"/>
  <c r="P3132" i="21"/>
  <c r="N3132" i="21"/>
  <c r="K3134" i="21"/>
  <c r="H3135" i="21"/>
  <c r="L3134" i="21"/>
  <c r="I3134" i="21"/>
  <c r="M3134" i="21"/>
  <c r="J3134" i="21"/>
  <c r="P3133" i="21"/>
  <c r="N3133" i="21"/>
  <c r="O3133" i="21"/>
  <c r="Q3133" i="21"/>
  <c r="M3135" i="21"/>
  <c r="K3135" i="21"/>
  <c r="L3135" i="21"/>
  <c r="H3136" i="21"/>
  <c r="I3135" i="21"/>
  <c r="J3135" i="21"/>
  <c r="Q3134" i="21"/>
  <c r="O3134" i="21"/>
  <c r="N3134" i="21"/>
  <c r="P3134" i="21"/>
  <c r="M3136" i="21"/>
  <c r="K3136" i="21"/>
  <c r="L3136" i="21"/>
  <c r="I3136" i="21"/>
  <c r="J3136" i="21"/>
  <c r="H3137" i="21"/>
  <c r="P3135" i="21"/>
  <c r="Q3135" i="21"/>
  <c r="O3135" i="21"/>
  <c r="N3135" i="21"/>
  <c r="Q3136" i="21"/>
  <c r="N3136" i="21"/>
  <c r="P3136" i="21"/>
  <c r="O3136" i="21"/>
  <c r="L3137" i="21"/>
  <c r="J3137" i="21"/>
  <c r="H3138" i="21"/>
  <c r="M3137" i="21"/>
  <c r="I3137" i="21"/>
  <c r="K3137" i="21"/>
  <c r="K3138" i="21"/>
  <c r="M3138" i="21"/>
  <c r="I3138" i="21"/>
  <c r="L3138" i="21"/>
  <c r="J3138" i="21"/>
  <c r="H3139" i="21"/>
  <c r="Q3137" i="21"/>
  <c r="P3137" i="21"/>
  <c r="N3137" i="21"/>
  <c r="O3137" i="21"/>
  <c r="P3138" i="21"/>
  <c r="O3138" i="21"/>
  <c r="N3138" i="21"/>
  <c r="Q3138" i="21"/>
  <c r="H3140" i="21"/>
  <c r="M3139" i="21"/>
  <c r="I3139" i="21"/>
  <c r="K3139" i="21"/>
  <c r="J3139" i="21"/>
  <c r="L3139" i="21"/>
  <c r="K3140" i="21"/>
  <c r="H3141" i="21"/>
  <c r="M3140" i="21"/>
  <c r="J3140" i="21"/>
  <c r="I3140" i="21"/>
  <c r="L3140" i="21"/>
  <c r="N3139" i="21"/>
  <c r="O3139" i="21"/>
  <c r="P3139" i="21"/>
  <c r="Q3139" i="21"/>
  <c r="I3141" i="21"/>
  <c r="J3141" i="21"/>
  <c r="M3141" i="21"/>
  <c r="L3141" i="21"/>
  <c r="K3141" i="21"/>
  <c r="H3142" i="21"/>
  <c r="P3140" i="21"/>
  <c r="O3140" i="21"/>
  <c r="Q3140" i="21"/>
  <c r="N3140" i="21"/>
  <c r="P3141" i="21"/>
  <c r="Q3141" i="21"/>
  <c r="N3141" i="21"/>
  <c r="O3141" i="21"/>
  <c r="I3142" i="21"/>
  <c r="J3142" i="21"/>
  <c r="L3142" i="21"/>
  <c r="M3142" i="21"/>
  <c r="K3142" i="21"/>
  <c r="H3143" i="21"/>
  <c r="O3142" i="21"/>
  <c r="N3142" i="21"/>
  <c r="P3142" i="21"/>
  <c r="Q3142" i="21"/>
  <c r="M3143" i="21"/>
  <c r="I3143" i="21"/>
  <c r="K3143" i="21"/>
  <c r="L3143" i="21"/>
  <c r="H3144" i="21"/>
  <c r="J3143" i="21"/>
  <c r="Q3143" i="21"/>
  <c r="P3143" i="21"/>
  <c r="O3143" i="21"/>
  <c r="N3143" i="21"/>
  <c r="J3144" i="21"/>
  <c r="K3144" i="21"/>
  <c r="L3144" i="21"/>
  <c r="M3144" i="21"/>
  <c r="I3144" i="21"/>
  <c r="H3145" i="21"/>
  <c r="P3144" i="21"/>
  <c r="Q3144" i="21"/>
  <c r="O3144" i="21"/>
  <c r="N3144" i="21"/>
  <c r="L3145" i="21"/>
  <c r="I3145" i="21"/>
  <c r="M3145" i="21"/>
  <c r="J3145" i="21"/>
  <c r="K3145" i="21"/>
  <c r="H3146" i="21"/>
  <c r="P3145" i="21"/>
  <c r="Q3145" i="21"/>
  <c r="N3145" i="21"/>
  <c r="O3145" i="21"/>
  <c r="M3146" i="21"/>
  <c r="L3146" i="21"/>
  <c r="I3146" i="21"/>
  <c r="K3146" i="21"/>
  <c r="J3146" i="21"/>
  <c r="H3147" i="21"/>
  <c r="O3146" i="21"/>
  <c r="N3146" i="21"/>
  <c r="P3146" i="21"/>
  <c r="Q3146" i="21"/>
  <c r="M3147" i="21"/>
  <c r="K3147" i="21"/>
  <c r="I3147" i="21"/>
  <c r="L3147" i="21"/>
  <c r="J3147" i="21"/>
  <c r="H3148" i="21"/>
  <c r="Q3147" i="21"/>
  <c r="P3147" i="21"/>
  <c r="N3147" i="21"/>
  <c r="O3147" i="21"/>
  <c r="M3148" i="21"/>
  <c r="H3149" i="21"/>
  <c r="L3148" i="21"/>
  <c r="J3148" i="21"/>
  <c r="I3148" i="21"/>
  <c r="K3148" i="21"/>
  <c r="H3150" i="21"/>
  <c r="L3149" i="21"/>
  <c r="J3149" i="21"/>
  <c r="M3149" i="21"/>
  <c r="K3149" i="21"/>
  <c r="I3149" i="21"/>
  <c r="P3148" i="21"/>
  <c r="N3148" i="21"/>
  <c r="Q3148" i="21"/>
  <c r="O3148" i="21"/>
  <c r="J3150" i="21"/>
  <c r="H3151" i="21"/>
  <c r="K3150" i="21"/>
  <c r="I3150" i="21"/>
  <c r="L3150" i="21"/>
  <c r="M3150" i="21"/>
  <c r="P3149" i="21"/>
  <c r="Q3149" i="21"/>
  <c r="O3149" i="21"/>
  <c r="N3149" i="21"/>
  <c r="I3151" i="21"/>
  <c r="L3151" i="21"/>
  <c r="K3151" i="21"/>
  <c r="H3152" i="21"/>
  <c r="J3151" i="21"/>
  <c r="M3151" i="21"/>
  <c r="P3150" i="21"/>
  <c r="N3150" i="21"/>
  <c r="Q3150" i="21"/>
  <c r="O3150" i="21"/>
  <c r="N3151" i="21"/>
  <c r="O3151" i="21"/>
  <c r="Q3151" i="21"/>
  <c r="P3151" i="21"/>
  <c r="I3152" i="21"/>
  <c r="M3152" i="21"/>
  <c r="J3152" i="21"/>
  <c r="L3152" i="21"/>
  <c r="H3153" i="21"/>
  <c r="K3152" i="21"/>
  <c r="N3152" i="21"/>
  <c r="O3152" i="21"/>
  <c r="P3152" i="21"/>
  <c r="Q3152" i="21"/>
  <c r="M3153" i="21"/>
  <c r="H3154" i="21"/>
  <c r="I3153" i="21"/>
  <c r="K3153" i="21"/>
  <c r="J3153" i="21"/>
  <c r="L3153" i="21"/>
  <c r="I3154" i="21"/>
  <c r="J3154" i="21"/>
  <c r="K3154" i="21"/>
  <c r="H3155" i="21"/>
  <c r="M3154" i="21"/>
  <c r="L3154" i="21"/>
  <c r="N3153" i="21"/>
  <c r="O3153" i="21"/>
  <c r="Q3153" i="21"/>
  <c r="P3153" i="21"/>
  <c r="P3154" i="21"/>
  <c r="N3154" i="21"/>
  <c r="O3154" i="21"/>
  <c r="Q3154" i="21"/>
  <c r="H3156" i="21"/>
  <c r="K3155" i="21"/>
  <c r="J3155" i="21"/>
  <c r="I3155" i="21"/>
  <c r="L3155" i="21"/>
  <c r="M3155" i="21"/>
  <c r="M3156" i="21"/>
  <c r="J3156" i="21"/>
  <c r="I3156" i="21"/>
  <c r="H3157" i="21"/>
  <c r="L3156" i="21"/>
  <c r="K3156" i="21"/>
  <c r="Q3155" i="21"/>
  <c r="O3155" i="21"/>
  <c r="N3155" i="21"/>
  <c r="P3155" i="21"/>
  <c r="N3156" i="21"/>
  <c r="Q3156" i="21"/>
  <c r="P3156" i="21"/>
  <c r="O3156" i="21"/>
  <c r="L3157" i="21"/>
  <c r="H3158" i="21"/>
  <c r="K3157" i="21"/>
  <c r="M3157" i="21"/>
  <c r="I3157" i="21"/>
  <c r="J3157" i="21"/>
  <c r="J3158" i="21"/>
  <c r="H3159" i="21"/>
  <c r="L3158" i="21"/>
  <c r="I3158" i="21"/>
  <c r="K3158" i="21"/>
  <c r="M3158" i="21"/>
  <c r="N3157" i="21"/>
  <c r="Q3157" i="21"/>
  <c r="P3157" i="21"/>
  <c r="O3157" i="21"/>
  <c r="H3160" i="21"/>
  <c r="L3159" i="21"/>
  <c r="M3159" i="21"/>
  <c r="J3159" i="21"/>
  <c r="K3159" i="21"/>
  <c r="I3159" i="21"/>
  <c r="O3158" i="21"/>
  <c r="Q3158" i="21"/>
  <c r="N3158" i="21"/>
  <c r="P3158" i="21"/>
  <c r="I3160" i="21"/>
  <c r="L3160" i="21"/>
  <c r="H3161" i="21"/>
  <c r="M3160" i="21"/>
  <c r="J3160" i="21"/>
  <c r="K3160" i="21"/>
  <c r="N3159" i="21"/>
  <c r="P3159" i="21"/>
  <c r="Q3159" i="21"/>
  <c r="O3159" i="21"/>
  <c r="P3160" i="21"/>
  <c r="Q3160" i="21"/>
  <c r="N3160" i="21"/>
  <c r="O3160" i="21"/>
  <c r="J3161" i="21"/>
  <c r="H3162" i="21"/>
  <c r="L3161" i="21"/>
  <c r="K3161" i="21"/>
  <c r="M3161" i="21"/>
  <c r="I3161" i="21"/>
  <c r="I3162" i="21"/>
  <c r="L3162" i="21"/>
  <c r="H3163" i="21"/>
  <c r="J3162" i="21"/>
  <c r="K3162" i="21"/>
  <c r="M3162" i="21"/>
  <c r="P3161" i="21"/>
  <c r="O3161" i="21"/>
  <c r="Q3161" i="21"/>
  <c r="N3161" i="21"/>
  <c r="N3162" i="21"/>
  <c r="O3162" i="21"/>
  <c r="Q3162" i="21"/>
  <c r="P3162" i="21"/>
  <c r="L3163" i="21"/>
  <c r="H3164" i="21"/>
  <c r="K3163" i="21"/>
  <c r="J3163" i="21"/>
  <c r="M3163" i="21"/>
  <c r="I3163" i="21"/>
  <c r="I3164" i="21"/>
  <c r="J3164" i="21"/>
  <c r="H3165" i="21"/>
  <c r="K3164" i="21"/>
  <c r="L3164" i="21"/>
  <c r="M3164" i="21"/>
  <c r="O3163" i="21"/>
  <c r="Q3163" i="21"/>
  <c r="P3163" i="21"/>
  <c r="N3163" i="21"/>
  <c r="N3164" i="21"/>
  <c r="O3164" i="21"/>
  <c r="Q3164" i="21"/>
  <c r="P3164" i="21"/>
  <c r="M3165" i="21"/>
  <c r="J3165" i="21"/>
  <c r="H3166" i="21"/>
  <c r="K3165" i="21"/>
  <c r="L3165" i="21"/>
  <c r="I3165" i="21"/>
  <c r="L3166" i="21"/>
  <c r="M3166" i="21"/>
  <c r="J3166" i="21"/>
  <c r="I3166" i="21"/>
  <c r="K3166" i="21"/>
  <c r="H3167" i="21"/>
  <c r="P3165" i="21"/>
  <c r="O3165" i="21"/>
  <c r="N3165" i="21"/>
  <c r="Q3165" i="21"/>
  <c r="Q3166" i="21"/>
  <c r="P3166" i="21"/>
  <c r="N3166" i="21"/>
  <c r="O3166" i="21"/>
  <c r="H3168" i="21"/>
  <c r="J3167" i="21"/>
  <c r="I3167" i="21"/>
  <c r="M3167" i="21"/>
  <c r="L3167" i="21"/>
  <c r="K3167" i="21"/>
  <c r="J3168" i="21"/>
  <c r="K3168" i="21"/>
  <c r="L3168" i="21"/>
  <c r="M3168" i="21"/>
  <c r="I3168" i="21"/>
  <c r="H3169" i="21"/>
  <c r="Q3167" i="21"/>
  <c r="N3167" i="21"/>
  <c r="P3167" i="21"/>
  <c r="O3167" i="21"/>
  <c r="N3168" i="21"/>
  <c r="O3168" i="21"/>
  <c r="P3168" i="21"/>
  <c r="Q3168" i="21"/>
  <c r="L3169" i="21"/>
  <c r="I3169" i="21"/>
  <c r="J3169" i="21"/>
  <c r="H3170" i="21"/>
  <c r="K3169" i="21"/>
  <c r="M3169" i="21"/>
  <c r="Q3169" i="21"/>
  <c r="N3169" i="21"/>
  <c r="P3169" i="21"/>
  <c r="O3169" i="21"/>
  <c r="M3170" i="21"/>
  <c r="I3170" i="21"/>
  <c r="J3170" i="21"/>
  <c r="H3171" i="21"/>
  <c r="K3170" i="21"/>
  <c r="L3170" i="21"/>
  <c r="Q3170" i="21"/>
  <c r="N3170" i="21"/>
  <c r="O3170" i="21"/>
  <c r="P3170" i="21"/>
  <c r="H3172" i="21"/>
  <c r="K3171" i="21"/>
  <c r="J3171" i="21"/>
  <c r="I3171" i="21"/>
  <c r="L3171" i="21"/>
  <c r="M3171" i="21"/>
  <c r="H3173" i="21"/>
  <c r="K3172" i="21"/>
  <c r="L3172" i="21"/>
  <c r="M3172" i="21"/>
  <c r="J3172" i="21"/>
  <c r="I3172" i="21"/>
  <c r="O3171" i="21"/>
  <c r="N3171" i="21"/>
  <c r="Q3171" i="21"/>
  <c r="P3171" i="21"/>
  <c r="M3173" i="21"/>
  <c r="K3173" i="21"/>
  <c r="J3173" i="21"/>
  <c r="I3173" i="21"/>
  <c r="H3174" i="21"/>
  <c r="L3173" i="21"/>
  <c r="Q3172" i="21"/>
  <c r="N3172" i="21"/>
  <c r="O3172" i="21"/>
  <c r="P3172" i="21"/>
  <c r="O3173" i="21"/>
  <c r="N3173" i="21"/>
  <c r="Q3173" i="21"/>
  <c r="P3173" i="21"/>
  <c r="H3175" i="21"/>
  <c r="J3174" i="21"/>
  <c r="L3174" i="21"/>
  <c r="K3174" i="21"/>
  <c r="M3174" i="21"/>
  <c r="I3174" i="21"/>
  <c r="L3175" i="21"/>
  <c r="H3176" i="21"/>
  <c r="I3175" i="21"/>
  <c r="J3175" i="21"/>
  <c r="M3175" i="21"/>
  <c r="K3175" i="21"/>
  <c r="N3174" i="21"/>
  <c r="O3174" i="21"/>
  <c r="Q3174" i="21"/>
  <c r="P3174" i="21"/>
  <c r="M3176" i="21"/>
  <c r="L3176" i="21"/>
  <c r="J3176" i="21"/>
  <c r="H3177" i="21"/>
  <c r="K3176" i="21"/>
  <c r="I3176" i="21"/>
  <c r="P3175" i="21"/>
  <c r="Q3175" i="21"/>
  <c r="N3175" i="21"/>
  <c r="O3175" i="21"/>
  <c r="L3177" i="21"/>
  <c r="K3177" i="21"/>
  <c r="H3178" i="21"/>
  <c r="I3177" i="21"/>
  <c r="M3177" i="21"/>
  <c r="J3177" i="21"/>
  <c r="Q3176" i="21"/>
  <c r="P3176" i="21"/>
  <c r="O3176" i="21"/>
  <c r="N3176" i="21"/>
  <c r="M3178" i="21"/>
  <c r="I3178" i="21"/>
  <c r="L3178" i="21"/>
  <c r="K3178" i="21"/>
  <c r="H3179" i="21"/>
  <c r="J3178" i="21"/>
  <c r="P3177" i="21"/>
  <c r="O3177" i="21"/>
  <c r="Q3177" i="21"/>
  <c r="N3177" i="21"/>
  <c r="Q3178" i="21"/>
  <c r="O3178" i="21"/>
  <c r="P3178" i="21"/>
  <c r="N3178" i="21"/>
  <c r="J3179" i="21"/>
  <c r="I3179" i="21"/>
  <c r="K3179" i="21"/>
  <c r="L3179" i="21"/>
  <c r="H3180" i="21"/>
  <c r="M3179" i="21"/>
  <c r="N3179" i="21"/>
  <c r="O3179" i="21"/>
  <c r="Q3179" i="21"/>
  <c r="P3179" i="21"/>
  <c r="M3180" i="21"/>
  <c r="L3180" i="21"/>
  <c r="H3181" i="21"/>
  <c r="I3180" i="21"/>
  <c r="J3180" i="21"/>
  <c r="K3180" i="21"/>
  <c r="L3181" i="21"/>
  <c r="M3181" i="21"/>
  <c r="K3181" i="21"/>
  <c r="I3181" i="21"/>
  <c r="J3181" i="21"/>
  <c r="H3182" i="21"/>
  <c r="N3180" i="21"/>
  <c r="Q3180" i="21"/>
  <c r="O3180" i="21"/>
  <c r="P3180" i="21"/>
  <c r="Q3181" i="21"/>
  <c r="O3181" i="21"/>
  <c r="N3181" i="21"/>
  <c r="P3181" i="21"/>
  <c r="H3183" i="21"/>
  <c r="L3182" i="21"/>
  <c r="I3182" i="21"/>
  <c r="M3182" i="21"/>
  <c r="J3182" i="21"/>
  <c r="K3182" i="21"/>
  <c r="J3183" i="21"/>
  <c r="K3183" i="21"/>
  <c r="L3183" i="21"/>
  <c r="H3184" i="21"/>
  <c r="M3183" i="21"/>
  <c r="I3183" i="21"/>
  <c r="O3182" i="21"/>
  <c r="N3182" i="21"/>
  <c r="P3182" i="21"/>
  <c r="Q3182" i="21"/>
  <c r="H3185" i="21"/>
  <c r="M3184" i="21"/>
  <c r="I3184" i="21"/>
  <c r="L3184" i="21"/>
  <c r="K3184" i="21"/>
  <c r="J3184" i="21"/>
  <c r="O3183" i="21"/>
  <c r="N3183" i="21"/>
  <c r="P3183" i="21"/>
  <c r="Q3183" i="21"/>
  <c r="J3185" i="21"/>
  <c r="K3185" i="21"/>
  <c r="L3185" i="21"/>
  <c r="M3185" i="21"/>
  <c r="I3185" i="21"/>
  <c r="H3186" i="21"/>
  <c r="P3184" i="21"/>
  <c r="Q3184" i="21"/>
  <c r="O3184" i="21"/>
  <c r="N3184" i="21"/>
  <c r="O3185" i="21"/>
  <c r="Q3185" i="21"/>
  <c r="P3185" i="21"/>
  <c r="N3185" i="21"/>
  <c r="L3186" i="21"/>
  <c r="M3186" i="21"/>
  <c r="J3186" i="21"/>
  <c r="K3186" i="21"/>
  <c r="H3187" i="21"/>
  <c r="I3186" i="21"/>
  <c r="L3187" i="21"/>
  <c r="I3187" i="21"/>
  <c r="K3187" i="21"/>
  <c r="J3187" i="21"/>
  <c r="H3188" i="21"/>
  <c r="M3187" i="21"/>
  <c r="N3186" i="21"/>
  <c r="Q3186" i="21"/>
  <c r="P3186" i="21"/>
  <c r="O3186" i="21"/>
  <c r="N3187" i="21"/>
  <c r="O3187" i="21"/>
  <c r="P3187" i="21"/>
  <c r="Q3187" i="21"/>
  <c r="I3188" i="21"/>
  <c r="L3188" i="21"/>
  <c r="K3188" i="21"/>
  <c r="H3189" i="21"/>
  <c r="J3188" i="21"/>
  <c r="M3188" i="21"/>
  <c r="P3188" i="21"/>
  <c r="O3188" i="21"/>
  <c r="N3188" i="21"/>
  <c r="Q3188" i="21"/>
  <c r="M3189" i="21"/>
  <c r="I3189" i="21"/>
  <c r="L3189" i="21"/>
  <c r="J3189" i="21"/>
  <c r="K3189" i="21"/>
  <c r="H3190" i="21"/>
  <c r="P3189" i="21"/>
  <c r="O3189" i="21"/>
  <c r="Q3189" i="21"/>
  <c r="N3189" i="21"/>
  <c r="K3190" i="21"/>
  <c r="I3190" i="21"/>
  <c r="M3190" i="21"/>
  <c r="H3191" i="21"/>
  <c r="L3190" i="21"/>
  <c r="J3190" i="21"/>
  <c r="Q3190" i="21"/>
  <c r="P3190" i="21"/>
  <c r="N3190" i="21"/>
  <c r="O3190" i="21"/>
  <c r="I3191" i="21"/>
  <c r="H3192" i="21"/>
  <c r="K3191" i="21"/>
  <c r="J3191" i="21"/>
  <c r="M3191" i="21"/>
  <c r="L3191" i="21"/>
  <c r="O3191" i="21"/>
  <c r="P3191" i="21"/>
  <c r="Q3191" i="21"/>
  <c r="N3191" i="21"/>
  <c r="H3193" i="21"/>
  <c r="J3192" i="21"/>
  <c r="I3192" i="21"/>
  <c r="K3192" i="21"/>
  <c r="L3192" i="21"/>
  <c r="M3192" i="21"/>
  <c r="M3193" i="21"/>
  <c r="H3194" i="21"/>
  <c r="K3193" i="21"/>
  <c r="I3193" i="21"/>
  <c r="L3193" i="21"/>
  <c r="J3193" i="21"/>
  <c r="N3192" i="21"/>
  <c r="O3192" i="21"/>
  <c r="P3192" i="21"/>
  <c r="Q3192" i="21"/>
  <c r="M3194" i="21"/>
  <c r="L3194" i="21"/>
  <c r="J3194" i="21"/>
  <c r="H3195" i="21"/>
  <c r="K3194" i="21"/>
  <c r="I3194" i="21"/>
  <c r="O3193" i="21"/>
  <c r="P3193" i="21"/>
  <c r="Q3193" i="21"/>
  <c r="N3193" i="21"/>
  <c r="J3195" i="21"/>
  <c r="L3195" i="21"/>
  <c r="I3195" i="21"/>
  <c r="M3195" i="21"/>
  <c r="K3195" i="21"/>
  <c r="H3196" i="21"/>
  <c r="Q3194" i="21"/>
  <c r="N3194" i="21"/>
  <c r="O3194" i="21"/>
  <c r="P3194" i="21"/>
  <c r="O3195" i="21"/>
  <c r="Q3195" i="21"/>
  <c r="N3195" i="21"/>
  <c r="P3195" i="21"/>
  <c r="M3196" i="21"/>
  <c r="I3196" i="21"/>
  <c r="K3196" i="21"/>
  <c r="H3197" i="21"/>
  <c r="L3196" i="21"/>
  <c r="J3196" i="21"/>
  <c r="Q3196" i="21"/>
  <c r="N3196" i="21"/>
  <c r="O3196" i="21"/>
  <c r="P3196" i="21"/>
  <c r="J3197" i="21"/>
  <c r="H3198" i="21"/>
  <c r="L3197" i="21"/>
  <c r="M3197" i="21"/>
  <c r="I3197" i="21"/>
  <c r="K3197" i="21"/>
  <c r="J3198" i="21"/>
  <c r="H3199" i="21"/>
  <c r="L3198" i="21"/>
  <c r="I3198" i="21"/>
  <c r="K3198" i="21"/>
  <c r="M3198" i="21"/>
  <c r="P3197" i="21"/>
  <c r="O3197" i="21"/>
  <c r="N3197" i="21"/>
  <c r="Q3197" i="21"/>
  <c r="M3199" i="21"/>
  <c r="H3200" i="21"/>
  <c r="L3199" i="21"/>
  <c r="I3199" i="21"/>
  <c r="J3199" i="21"/>
  <c r="K3199" i="21"/>
  <c r="P3198" i="21"/>
  <c r="O3198" i="21"/>
  <c r="N3198" i="21"/>
  <c r="Q3198" i="21"/>
  <c r="H3201" i="21"/>
  <c r="M3200" i="21"/>
  <c r="K3200" i="21"/>
  <c r="I3200" i="21"/>
  <c r="J3200" i="21"/>
  <c r="L3200" i="21"/>
  <c r="P3199" i="21"/>
  <c r="Q3199" i="21"/>
  <c r="O3199" i="21"/>
  <c r="N3199" i="21"/>
  <c r="I3201" i="21"/>
  <c r="K3201" i="21"/>
  <c r="J3201" i="21"/>
  <c r="L3201" i="21"/>
  <c r="H3202" i="21"/>
  <c r="M3201" i="21"/>
  <c r="Q3200" i="21"/>
  <c r="P3200" i="21"/>
  <c r="N3200" i="21"/>
  <c r="O3200" i="21"/>
  <c r="N3201" i="21"/>
  <c r="P3201" i="21"/>
  <c r="Q3201" i="21"/>
  <c r="O3201" i="21"/>
  <c r="I3202" i="21"/>
  <c r="M3202" i="21"/>
  <c r="J3202" i="21"/>
  <c r="K3202" i="21"/>
  <c r="H3203" i="21"/>
  <c r="L3202" i="21"/>
  <c r="Q3202" i="21"/>
  <c r="O3202" i="21"/>
  <c r="N3202" i="21"/>
  <c r="P3202" i="21"/>
  <c r="K3203" i="21"/>
  <c r="H3204" i="21"/>
  <c r="I3203" i="21"/>
  <c r="J3203" i="21"/>
  <c r="L3203" i="21"/>
  <c r="M3203" i="21"/>
  <c r="I3204" i="21"/>
  <c r="J3204" i="21"/>
  <c r="H3205" i="21"/>
  <c r="K3204" i="21"/>
  <c r="L3204" i="21"/>
  <c r="M3204" i="21"/>
  <c r="N3203" i="21"/>
  <c r="O3203" i="21"/>
  <c r="Q3203" i="21"/>
  <c r="P3203" i="21"/>
  <c r="O3204" i="21"/>
  <c r="N3204" i="21"/>
  <c r="Q3204" i="21"/>
  <c r="P3204" i="21"/>
  <c r="J3205" i="21"/>
  <c r="L3205" i="21"/>
  <c r="M3205" i="21"/>
  <c r="H3206" i="21"/>
  <c r="I3205" i="21"/>
  <c r="K3205" i="21"/>
  <c r="M3206" i="21"/>
  <c r="L3206" i="21"/>
  <c r="I3206" i="21"/>
  <c r="K3206" i="21"/>
  <c r="J3206" i="21"/>
  <c r="H3207" i="21"/>
  <c r="O3205" i="21"/>
  <c r="P3205" i="21"/>
  <c r="N3205" i="21"/>
  <c r="Q3205" i="21"/>
  <c r="N3206" i="21"/>
  <c r="O3206" i="21"/>
  <c r="Q3206" i="21"/>
  <c r="P3206" i="21"/>
  <c r="L3207" i="21"/>
  <c r="H3208" i="21"/>
  <c r="K3207" i="21"/>
  <c r="M3207" i="21"/>
  <c r="I3207" i="21"/>
  <c r="J3207" i="21"/>
  <c r="J3208" i="21"/>
  <c r="H3209" i="21"/>
  <c r="I3208" i="21"/>
  <c r="L3208" i="21"/>
  <c r="M3208" i="21"/>
  <c r="K3208" i="21"/>
  <c r="Q3207" i="21"/>
  <c r="P3207" i="21"/>
  <c r="O3207" i="21"/>
  <c r="N3207" i="21"/>
  <c r="H3210" i="21"/>
  <c r="L3209" i="21"/>
  <c r="K3209" i="21"/>
  <c r="J3209" i="21"/>
  <c r="M3209" i="21"/>
  <c r="I3209" i="21"/>
  <c r="P3208" i="21"/>
  <c r="Q3208" i="21"/>
  <c r="O3208" i="21"/>
  <c r="N3208" i="21"/>
  <c r="K3210" i="21"/>
  <c r="M3210" i="21"/>
  <c r="J3210" i="21"/>
  <c r="L3210" i="21"/>
  <c r="H3211" i="21"/>
  <c r="I3210" i="21"/>
  <c r="Q3209" i="21"/>
  <c r="N3209" i="21"/>
  <c r="P3209" i="21"/>
  <c r="O3209" i="21"/>
  <c r="L3211" i="21"/>
  <c r="H3212" i="21"/>
  <c r="K3211" i="21"/>
  <c r="J3211" i="21"/>
  <c r="M3211" i="21"/>
  <c r="I3211" i="21"/>
  <c r="N3210" i="21"/>
  <c r="O3210" i="21"/>
  <c r="Q3210" i="21"/>
  <c r="P3210" i="21"/>
  <c r="M3212" i="21"/>
  <c r="H3213" i="21"/>
  <c r="J3212" i="21"/>
  <c r="K3212" i="21"/>
  <c r="L3212" i="21"/>
  <c r="I3212" i="21"/>
  <c r="P3211" i="21"/>
  <c r="N3211" i="21"/>
  <c r="Q3211" i="21"/>
  <c r="O3211" i="21"/>
  <c r="I3213" i="21"/>
  <c r="K3213" i="21"/>
  <c r="L3213" i="21"/>
  <c r="M3213" i="21"/>
  <c r="H3214" i="21"/>
  <c r="J3213" i="21"/>
  <c r="Q3212" i="21"/>
  <c r="O3212" i="21"/>
  <c r="P3212" i="21"/>
  <c r="N3212" i="21"/>
  <c r="N3213" i="21"/>
  <c r="O3213" i="21"/>
  <c r="Q3213" i="21"/>
  <c r="P3213" i="21"/>
  <c r="L3214" i="21"/>
  <c r="I3214" i="21"/>
  <c r="M3214" i="21"/>
  <c r="H3215" i="21"/>
  <c r="J3214" i="21"/>
  <c r="K3214" i="21"/>
  <c r="N3214" i="21"/>
  <c r="P3214" i="21"/>
  <c r="Q3214" i="21"/>
  <c r="O3214" i="21"/>
  <c r="I3215" i="21"/>
  <c r="H3216" i="21"/>
  <c r="J3215" i="21"/>
  <c r="M3215" i="21"/>
  <c r="L3215" i="21"/>
  <c r="K3215" i="21"/>
  <c r="Q3215" i="21"/>
  <c r="N3215" i="21"/>
  <c r="P3215" i="21"/>
  <c r="O3215" i="21"/>
  <c r="H3217" i="21"/>
  <c r="J3216" i="21"/>
  <c r="L3216" i="21"/>
  <c r="M3216" i="21"/>
  <c r="K3216" i="21"/>
  <c r="I3216" i="21"/>
  <c r="I3217" i="21"/>
  <c r="M3217" i="21"/>
  <c r="K3217" i="21"/>
  <c r="H3218" i="21"/>
  <c r="J3217" i="21"/>
  <c r="L3217" i="21"/>
  <c r="O3216" i="21"/>
  <c r="Q3216" i="21"/>
  <c r="P3216" i="21"/>
  <c r="N3216" i="21"/>
  <c r="N3217" i="21"/>
  <c r="P3217" i="21"/>
  <c r="O3217" i="21"/>
  <c r="Q3217" i="21"/>
  <c r="M3218" i="21"/>
  <c r="I3218" i="21"/>
  <c r="J3218" i="21"/>
  <c r="H3219" i="21"/>
  <c r="L3218" i="21"/>
  <c r="K3218" i="21"/>
  <c r="P3218" i="21"/>
  <c r="Q3218" i="21"/>
  <c r="O3218" i="21"/>
  <c r="N3218" i="21"/>
  <c r="K3219" i="21"/>
  <c r="L3219" i="21"/>
  <c r="H3220" i="21"/>
  <c r="M3219" i="21"/>
  <c r="I3219" i="21"/>
  <c r="J3219" i="21"/>
  <c r="J3220" i="21"/>
  <c r="L3220" i="21"/>
  <c r="M3220" i="21"/>
  <c r="K3220" i="21"/>
  <c r="I3220" i="21"/>
  <c r="H3221" i="21"/>
  <c r="O3219" i="21"/>
  <c r="P3219" i="21"/>
  <c r="N3219" i="21"/>
  <c r="Q3219" i="21"/>
  <c r="O3220" i="21"/>
  <c r="Q3220" i="21"/>
  <c r="N3220" i="21"/>
  <c r="P3220" i="21"/>
  <c r="K3221" i="21"/>
  <c r="M3221" i="21"/>
  <c r="J3221" i="21"/>
  <c r="L3221" i="21"/>
  <c r="H3222" i="21"/>
  <c r="I3221" i="21"/>
  <c r="I3222" i="21"/>
  <c r="K3222" i="21"/>
  <c r="M3222" i="21"/>
  <c r="J3222" i="21"/>
  <c r="H3223" i="21"/>
  <c r="L3222" i="21"/>
  <c r="Q3221" i="21"/>
  <c r="N3221" i="21"/>
  <c r="P3221" i="21"/>
  <c r="O3221" i="21"/>
  <c r="O3222" i="21"/>
  <c r="N3222" i="21"/>
  <c r="Q3222" i="21"/>
  <c r="P3222" i="21"/>
  <c r="J3223" i="21"/>
  <c r="H3224" i="21"/>
  <c r="L3223" i="21"/>
  <c r="K3223" i="21"/>
  <c r="I3223" i="21"/>
  <c r="M3223" i="21"/>
  <c r="I3224" i="21"/>
  <c r="J3224" i="21"/>
  <c r="H3225" i="21"/>
  <c r="L3224" i="21"/>
  <c r="K3224" i="21"/>
  <c r="M3224" i="21"/>
  <c r="P3223" i="21"/>
  <c r="Q3223" i="21"/>
  <c r="N3223" i="21"/>
  <c r="O3223" i="21"/>
  <c r="Q3224" i="21"/>
  <c r="N3224" i="21"/>
  <c r="P3224" i="21"/>
  <c r="O3224" i="21"/>
  <c r="H3226" i="21"/>
  <c r="J3225" i="21"/>
  <c r="K3225" i="21"/>
  <c r="L3225" i="21"/>
  <c r="M3225" i="21"/>
  <c r="I3225" i="21"/>
  <c r="M3226" i="21"/>
  <c r="J3226" i="21"/>
  <c r="H3227" i="21"/>
  <c r="L3226" i="21"/>
  <c r="I3226" i="21"/>
  <c r="K3226" i="21"/>
  <c r="Q3225" i="21"/>
  <c r="O3225" i="21"/>
  <c r="P3225" i="21"/>
  <c r="N3225" i="21"/>
  <c r="K3227" i="21"/>
  <c r="M3227" i="21"/>
  <c r="I3227" i="21"/>
  <c r="J3227" i="21"/>
  <c r="H3228" i="21"/>
  <c r="L3227" i="21"/>
  <c r="P3226" i="21"/>
  <c r="N3226" i="21"/>
  <c r="O3226" i="21"/>
  <c r="Q3226" i="21"/>
  <c r="O3227" i="21"/>
  <c r="Q3227" i="21"/>
  <c r="P3227" i="21"/>
  <c r="N3227" i="21"/>
  <c r="I3228" i="21"/>
  <c r="J3228" i="21"/>
  <c r="K3228" i="21"/>
  <c r="L3228" i="21"/>
  <c r="H3229" i="21"/>
  <c r="M3228" i="21"/>
  <c r="Q3228" i="21"/>
  <c r="P3228" i="21"/>
  <c r="O3228" i="21"/>
  <c r="N3228" i="21"/>
  <c r="H3230" i="21"/>
  <c r="I3229" i="21"/>
  <c r="K3229" i="21"/>
  <c r="M3229" i="21"/>
  <c r="L3229" i="21"/>
  <c r="J3229" i="21"/>
  <c r="M3230" i="21"/>
  <c r="K3230" i="21"/>
  <c r="I3230" i="21"/>
  <c r="J3230" i="21"/>
  <c r="H3231" i="21"/>
  <c r="L3230" i="21"/>
  <c r="P3229" i="21"/>
  <c r="N3229" i="21"/>
  <c r="O3229" i="21"/>
  <c r="Q3229" i="21"/>
  <c r="Q3230" i="21"/>
  <c r="P3230" i="21"/>
  <c r="O3230" i="21"/>
  <c r="N3230" i="21"/>
  <c r="L3231" i="21"/>
  <c r="H3232" i="21"/>
  <c r="I3231" i="21"/>
  <c r="J3231" i="21"/>
  <c r="M3231" i="21"/>
  <c r="K3231" i="21"/>
  <c r="L3232" i="21"/>
  <c r="K3232" i="21"/>
  <c r="J3232" i="21"/>
  <c r="H3233" i="21"/>
  <c r="I3232" i="21"/>
  <c r="M3232" i="21"/>
  <c r="Q3231" i="21"/>
  <c r="N3231" i="21"/>
  <c r="O3231" i="21"/>
  <c r="P3231" i="21"/>
  <c r="M3233" i="21"/>
  <c r="K3233" i="21"/>
  <c r="H3234" i="21"/>
  <c r="L3233" i="21"/>
  <c r="J3233" i="21"/>
  <c r="I3233" i="21"/>
  <c r="N3232" i="21"/>
  <c r="Q3232" i="21"/>
  <c r="P3232" i="21"/>
  <c r="O3232" i="21"/>
  <c r="K3234" i="21"/>
  <c r="L3234" i="21"/>
  <c r="I3234" i="21"/>
  <c r="J3234" i="21"/>
  <c r="H3235" i="21"/>
  <c r="M3234" i="21"/>
  <c r="Q3233" i="21"/>
  <c r="P3233" i="21"/>
  <c r="O3233" i="21"/>
  <c r="N3233" i="21"/>
  <c r="Q3234" i="21"/>
  <c r="P3234" i="21"/>
  <c r="N3234" i="21"/>
  <c r="O3234" i="21"/>
  <c r="M3235" i="21"/>
  <c r="I3235" i="21"/>
  <c r="J3235" i="21"/>
  <c r="L3235" i="21"/>
  <c r="H3236" i="21"/>
  <c r="K3235" i="21"/>
  <c r="N3235" i="21"/>
  <c r="Q3235" i="21"/>
  <c r="P3235" i="21"/>
  <c r="O3235" i="21"/>
  <c r="L3236" i="21"/>
  <c r="M3236" i="21"/>
  <c r="I3236" i="21"/>
  <c r="H3237" i="21"/>
  <c r="J3236" i="21"/>
  <c r="K3236" i="21"/>
  <c r="N3236" i="21"/>
  <c r="O3236" i="21"/>
  <c r="Q3236" i="21"/>
  <c r="P3236" i="21"/>
  <c r="L3237" i="21"/>
  <c r="H3238" i="21"/>
  <c r="K3237" i="21"/>
  <c r="M3237" i="21"/>
  <c r="I3237" i="21"/>
  <c r="J3237" i="21"/>
  <c r="M3238" i="21"/>
  <c r="H3239" i="21"/>
  <c r="J3238" i="21"/>
  <c r="L3238" i="21"/>
  <c r="I3238" i="21"/>
  <c r="K3238" i="21"/>
  <c r="P3237" i="21"/>
  <c r="O3237" i="21"/>
  <c r="N3237" i="21"/>
  <c r="Q3237" i="21"/>
  <c r="L3239" i="21"/>
  <c r="H3240" i="21"/>
  <c r="J3239" i="21"/>
  <c r="M3239" i="21"/>
  <c r="I3239" i="21"/>
  <c r="K3239" i="21"/>
  <c r="O3238" i="21"/>
  <c r="P3238" i="21"/>
  <c r="Q3238" i="21"/>
  <c r="N3238" i="21"/>
  <c r="M3240" i="21"/>
  <c r="J3240" i="21"/>
  <c r="I3240" i="21"/>
  <c r="K3240" i="21"/>
  <c r="L3240" i="21"/>
  <c r="H3241" i="21"/>
  <c r="N3239" i="21"/>
  <c r="P3239" i="21"/>
  <c r="O3239" i="21"/>
  <c r="Q3239" i="21"/>
  <c r="P3240" i="21"/>
  <c r="N3240" i="21"/>
  <c r="O3240" i="21"/>
  <c r="Q3240" i="21"/>
  <c r="I3241" i="21"/>
  <c r="M3241" i="21"/>
  <c r="J3241" i="21"/>
  <c r="L3241" i="21"/>
  <c r="K3241" i="21"/>
  <c r="H3242" i="21"/>
  <c r="P3241" i="21"/>
  <c r="Q3241" i="21"/>
  <c r="O3241" i="21"/>
  <c r="N3241" i="21"/>
  <c r="H3243" i="21"/>
  <c r="L3242" i="21"/>
  <c r="J3242" i="21"/>
  <c r="K3242" i="21"/>
  <c r="I3242" i="21"/>
  <c r="M3242" i="21"/>
  <c r="L3243" i="21"/>
  <c r="I3243" i="21"/>
  <c r="K3243" i="21"/>
  <c r="J3243" i="21"/>
  <c r="H3244" i="21"/>
  <c r="M3243" i="21"/>
  <c r="Q3242" i="21"/>
  <c r="N3242" i="21"/>
  <c r="O3242" i="21"/>
  <c r="P3242" i="21"/>
  <c r="Q3243" i="21"/>
  <c r="P3243" i="21"/>
  <c r="N3243" i="21"/>
  <c r="O3243" i="21"/>
  <c r="J3244" i="21"/>
  <c r="M3244" i="21"/>
  <c r="I3244" i="21"/>
  <c r="H3245" i="21"/>
  <c r="K3244" i="21"/>
  <c r="L3244" i="21"/>
  <c r="Q3244" i="21"/>
  <c r="N3244" i="21"/>
  <c r="P3244" i="21"/>
  <c r="O3244" i="21"/>
  <c r="K3245" i="21"/>
  <c r="L3245" i="21"/>
  <c r="H3246" i="21"/>
  <c r="M3245" i="21"/>
  <c r="I3245" i="21"/>
  <c r="J3245" i="21"/>
  <c r="J3246" i="21"/>
  <c r="H3247" i="21"/>
  <c r="M3246" i="21"/>
  <c r="L3246" i="21"/>
  <c r="I3246" i="21"/>
  <c r="K3246" i="21"/>
  <c r="N3245" i="21"/>
  <c r="O3245" i="21"/>
  <c r="P3245" i="21"/>
  <c r="Q3245" i="21"/>
  <c r="L3247" i="21"/>
  <c r="H3248" i="21"/>
  <c r="J3247" i="21"/>
  <c r="I3247" i="21"/>
  <c r="M3247" i="21"/>
  <c r="K3247" i="21"/>
  <c r="Q3246" i="21"/>
  <c r="N3246" i="21"/>
  <c r="O3246" i="21"/>
  <c r="P3246" i="21"/>
  <c r="H3249" i="21"/>
  <c r="I3248" i="21"/>
  <c r="J3248" i="21"/>
  <c r="K3248" i="21"/>
  <c r="L3248" i="21"/>
  <c r="M3248" i="21"/>
  <c r="N3247" i="21"/>
  <c r="P3247" i="21"/>
  <c r="O3247" i="21"/>
  <c r="Q3247" i="21"/>
  <c r="L3249" i="21"/>
  <c r="H3250" i="21"/>
  <c r="J3249" i="21"/>
  <c r="K3249" i="21"/>
  <c r="I3249" i="21"/>
  <c r="M3249" i="21"/>
  <c r="Q3248" i="21"/>
  <c r="O3248" i="21"/>
  <c r="P3248" i="21"/>
  <c r="N3248" i="21"/>
  <c r="L3250" i="21"/>
  <c r="I3250" i="21"/>
  <c r="H3251" i="21"/>
  <c r="M3250" i="21"/>
  <c r="K3250" i="21"/>
  <c r="J3250" i="21"/>
  <c r="P3249" i="21"/>
  <c r="Q3249" i="21"/>
  <c r="N3249" i="21"/>
  <c r="O3249" i="21"/>
  <c r="N3250" i="21"/>
  <c r="Q3250" i="21"/>
  <c r="P3250" i="21"/>
  <c r="O3250" i="21"/>
  <c r="J3251" i="21"/>
  <c r="I3251" i="21"/>
  <c r="M3251" i="21"/>
  <c r="L3251" i="21"/>
  <c r="K3251" i="21"/>
  <c r="H3252" i="21"/>
  <c r="Q3251" i="21"/>
  <c r="P3251" i="21"/>
  <c r="N3251" i="21"/>
  <c r="O3251" i="21"/>
  <c r="M3252" i="21"/>
  <c r="L3252" i="21"/>
  <c r="I3252" i="21"/>
  <c r="J3252" i="21"/>
  <c r="K3252" i="21"/>
  <c r="H3253" i="21"/>
  <c r="O3252" i="21"/>
  <c r="N3252" i="21"/>
  <c r="P3252" i="21"/>
  <c r="Q3252" i="21"/>
  <c r="I3253" i="21"/>
  <c r="J3253" i="21"/>
  <c r="M3253" i="21"/>
  <c r="K3253" i="21"/>
  <c r="H3254" i="21"/>
  <c r="L3253" i="21"/>
  <c r="N3253" i="21"/>
  <c r="P3253" i="21"/>
  <c r="O3253" i="21"/>
  <c r="Q3253" i="21"/>
  <c r="M3254" i="21"/>
  <c r="H3255" i="21"/>
  <c r="J3254" i="21"/>
  <c r="K3254" i="21"/>
  <c r="L3254" i="21"/>
  <c r="I3254" i="21"/>
  <c r="M3255" i="21"/>
  <c r="L3255" i="21"/>
  <c r="K3255" i="21"/>
  <c r="I3255" i="21"/>
  <c r="H3256" i="21"/>
  <c r="J3255" i="21"/>
  <c r="N3254" i="21"/>
  <c r="Q3254" i="21"/>
  <c r="P3254" i="21"/>
  <c r="O3254" i="21"/>
  <c r="P3255" i="21"/>
  <c r="N3255" i="21"/>
  <c r="O3255" i="21"/>
  <c r="Q3255" i="21"/>
  <c r="L3256" i="21"/>
  <c r="J3256" i="21"/>
  <c r="M3256" i="21"/>
  <c r="H3257" i="21"/>
  <c r="K3256" i="21"/>
  <c r="I3256" i="21"/>
  <c r="M3257" i="21"/>
  <c r="J3257" i="21"/>
  <c r="I3257" i="21"/>
  <c r="K3257" i="21"/>
  <c r="L3257" i="21"/>
  <c r="H3258" i="21"/>
  <c r="O3256" i="21"/>
  <c r="Q3256" i="21"/>
  <c r="N3256" i="21"/>
  <c r="P3256" i="21"/>
  <c r="O3257" i="21"/>
  <c r="Q3257" i="21"/>
  <c r="N3257" i="21"/>
  <c r="P3257" i="21"/>
  <c r="I3258" i="21"/>
  <c r="L3258" i="21"/>
  <c r="H3259" i="21"/>
  <c r="M3258" i="21"/>
  <c r="J3258" i="21"/>
  <c r="K3258" i="21"/>
  <c r="N3258" i="21"/>
  <c r="Q3258" i="21"/>
  <c r="O3258" i="21"/>
  <c r="P3258" i="21"/>
  <c r="J3259" i="21"/>
  <c r="I3259" i="21"/>
  <c r="K3259" i="21"/>
  <c r="L3259" i="21"/>
  <c r="M3259" i="21"/>
  <c r="H3260" i="21"/>
  <c r="P3259" i="21"/>
  <c r="Q3259" i="21"/>
  <c r="O3259" i="21"/>
  <c r="N3259" i="21"/>
  <c r="M3260" i="21"/>
  <c r="J3260" i="21"/>
  <c r="L3260" i="21"/>
  <c r="K3260" i="21"/>
  <c r="I3260" i="21"/>
  <c r="H3261" i="21"/>
  <c r="O3260" i="21"/>
  <c r="Q3260" i="21"/>
  <c r="N3260" i="21"/>
  <c r="P3260" i="21"/>
  <c r="J3261" i="21"/>
  <c r="H3262" i="21"/>
  <c r="I3261" i="21"/>
  <c r="K3261" i="21"/>
  <c r="M3261" i="21"/>
  <c r="L3261" i="21"/>
  <c r="I3262" i="21"/>
  <c r="H3263" i="21"/>
  <c r="M3262" i="21"/>
  <c r="L3262" i="21"/>
  <c r="J3262" i="21"/>
  <c r="K3262" i="21"/>
  <c r="O3261" i="21"/>
  <c r="Q3261" i="21"/>
  <c r="P3261" i="21"/>
  <c r="N3261" i="21"/>
  <c r="Q3262" i="21"/>
  <c r="N3262" i="21"/>
  <c r="P3262" i="21"/>
  <c r="O3262" i="21"/>
  <c r="H3264" i="21"/>
  <c r="M3263" i="21"/>
  <c r="I3263" i="21"/>
  <c r="K3263" i="21"/>
  <c r="L3263" i="21"/>
  <c r="J3263" i="21"/>
  <c r="M3264" i="21"/>
  <c r="J3264" i="21"/>
  <c r="K3264" i="21"/>
  <c r="I3264" i="21"/>
  <c r="L3264" i="21"/>
  <c r="H3265" i="21"/>
  <c r="O3263" i="21"/>
  <c r="N3263" i="21"/>
  <c r="Q3263" i="21"/>
  <c r="P3263" i="21"/>
  <c r="P3264" i="21"/>
  <c r="O3264" i="21"/>
  <c r="Q3264" i="21"/>
  <c r="N3264" i="21"/>
  <c r="M3265" i="21"/>
  <c r="K3265" i="21"/>
  <c r="J3265" i="21"/>
  <c r="L3265" i="21"/>
  <c r="H3266" i="21"/>
  <c r="I3265" i="21"/>
  <c r="L3266" i="21"/>
  <c r="M3266" i="21"/>
  <c r="H3267" i="21"/>
  <c r="K3266" i="21"/>
  <c r="J3266" i="21"/>
  <c r="I3266" i="21"/>
  <c r="Q3265" i="21"/>
  <c r="O3265" i="21"/>
  <c r="N3265" i="21"/>
  <c r="P3265" i="21"/>
  <c r="H3268" i="21"/>
  <c r="L3267" i="21"/>
  <c r="M3267" i="21"/>
  <c r="K3267" i="21"/>
  <c r="J3267" i="21"/>
  <c r="I3267" i="21"/>
  <c r="N3266" i="21"/>
  <c r="O3266" i="21"/>
  <c r="Q3266" i="21"/>
  <c r="P3266" i="21"/>
  <c r="I3268" i="21"/>
  <c r="K3268" i="21"/>
  <c r="L3268" i="21"/>
  <c r="J3268" i="21"/>
  <c r="H3269" i="21"/>
  <c r="M3268" i="21"/>
  <c r="P3267" i="21"/>
  <c r="O3267" i="21"/>
  <c r="Q3267" i="21"/>
  <c r="N3267" i="21"/>
  <c r="Q3268" i="21"/>
  <c r="O3268" i="21"/>
  <c r="N3268" i="21"/>
  <c r="P3268" i="21"/>
  <c r="K3269" i="21"/>
  <c r="L3269" i="21"/>
  <c r="H3270" i="21"/>
  <c r="M3269" i="21"/>
  <c r="I3269" i="21"/>
  <c r="J3269" i="21"/>
  <c r="K3270" i="21"/>
  <c r="M3270" i="21"/>
  <c r="I3270" i="21"/>
  <c r="H3271" i="21"/>
  <c r="L3270" i="21"/>
  <c r="J3270" i="21"/>
  <c r="Q3269" i="21"/>
  <c r="O3269" i="21"/>
  <c r="N3269" i="21"/>
  <c r="P3269" i="21"/>
  <c r="P3270" i="21"/>
  <c r="N3270" i="21"/>
  <c r="O3270" i="21"/>
  <c r="Q3270" i="21"/>
  <c r="J3271" i="21"/>
  <c r="M3271" i="21"/>
  <c r="K3271" i="21"/>
  <c r="H3272" i="21"/>
  <c r="I3271" i="21"/>
  <c r="L3271" i="21"/>
  <c r="H3273" i="21"/>
  <c r="I3272" i="21"/>
  <c r="L3272" i="21"/>
  <c r="M3272" i="21"/>
  <c r="K3272" i="21"/>
  <c r="J3272" i="21"/>
  <c r="O3271" i="21"/>
  <c r="P3271" i="21"/>
  <c r="Q3271" i="21"/>
  <c r="N3271" i="21"/>
  <c r="M3273" i="21"/>
  <c r="J3273" i="21"/>
  <c r="K3273" i="21"/>
  <c r="I3273" i="21"/>
  <c r="H3274" i="21"/>
  <c r="L3273" i="21"/>
  <c r="N3272" i="21"/>
  <c r="P3272" i="21"/>
  <c r="O3272" i="21"/>
  <c r="Q3272" i="21"/>
  <c r="Q3273" i="21"/>
  <c r="N3273" i="21"/>
  <c r="P3273" i="21"/>
  <c r="O3273" i="21"/>
  <c r="M3274" i="21"/>
  <c r="K3274" i="21"/>
  <c r="J3274" i="21"/>
  <c r="H3275" i="21"/>
  <c r="I3274" i="21"/>
  <c r="L3274" i="21"/>
  <c r="J3275" i="21"/>
  <c r="H3276" i="21"/>
  <c r="I3275" i="21"/>
  <c r="L3275" i="21"/>
  <c r="M3275" i="21"/>
  <c r="K3275" i="21"/>
  <c r="Q3274" i="21"/>
  <c r="P3274" i="21"/>
  <c r="O3274" i="21"/>
  <c r="N3274" i="21"/>
  <c r="J3276" i="21"/>
  <c r="I3276" i="21"/>
  <c r="L3276" i="21"/>
  <c r="M3276" i="21"/>
  <c r="K3276" i="21"/>
  <c r="H3277" i="21"/>
  <c r="N3275" i="21"/>
  <c r="P3275" i="21"/>
  <c r="Q3275" i="21"/>
  <c r="O3275" i="21"/>
  <c r="P3276" i="21"/>
  <c r="N3276" i="21"/>
  <c r="O3276" i="21"/>
  <c r="Q3276" i="21"/>
  <c r="I3277" i="21"/>
  <c r="J3277" i="21"/>
  <c r="M3277" i="21"/>
  <c r="K3277" i="21"/>
  <c r="H3278" i="21"/>
  <c r="L3277" i="21"/>
  <c r="O3277" i="21"/>
  <c r="P3277" i="21"/>
  <c r="Q3277" i="21"/>
  <c r="N3277" i="21"/>
  <c r="M3278" i="21"/>
  <c r="H3279" i="21"/>
  <c r="L3278" i="21"/>
  <c r="I3278" i="21"/>
  <c r="K3278" i="21"/>
  <c r="J3278" i="21"/>
  <c r="H3280" i="21"/>
  <c r="K3279" i="21"/>
  <c r="I3279" i="21"/>
  <c r="J3279" i="21"/>
  <c r="M3279" i="21"/>
  <c r="L3279" i="21"/>
  <c r="P3278" i="21"/>
  <c r="Q3278" i="21"/>
  <c r="O3278" i="21"/>
  <c r="N3278" i="21"/>
  <c r="K3280" i="21"/>
  <c r="I3280" i="21"/>
  <c r="J3280" i="21"/>
  <c r="M3280" i="21"/>
  <c r="H3281" i="21"/>
  <c r="L3280" i="21"/>
  <c r="P3279" i="21"/>
  <c r="Q3279" i="21"/>
  <c r="N3279" i="21"/>
  <c r="O3279" i="21"/>
  <c r="Q3280" i="21"/>
  <c r="P3280" i="21"/>
  <c r="O3280" i="21"/>
  <c r="N3280" i="21"/>
  <c r="L3281" i="21"/>
  <c r="J3281" i="21"/>
  <c r="I3281" i="21"/>
  <c r="K3281" i="21"/>
  <c r="M3281" i="21"/>
  <c r="H3282" i="21"/>
  <c r="P3281" i="21"/>
  <c r="O3281" i="21"/>
  <c r="Q3281" i="21"/>
  <c r="N3281" i="21"/>
  <c r="L3282" i="21"/>
  <c r="K3282" i="21"/>
  <c r="I3282" i="21"/>
  <c r="J3282" i="21"/>
  <c r="H3283" i="21"/>
  <c r="M3282" i="21"/>
  <c r="Q3282" i="21"/>
  <c r="P3282" i="21"/>
  <c r="O3282" i="21"/>
  <c r="N3282" i="21"/>
  <c r="H3284" i="21"/>
  <c r="M3283" i="21"/>
  <c r="L3283" i="21"/>
  <c r="K3283" i="21"/>
  <c r="J3283" i="21"/>
  <c r="I3283" i="21"/>
  <c r="L3284" i="21"/>
  <c r="H3285" i="21"/>
  <c r="I3284" i="21"/>
  <c r="J3284" i="21"/>
  <c r="M3284" i="21"/>
  <c r="K3284" i="21"/>
  <c r="Q3283" i="21"/>
  <c r="O3283" i="21"/>
  <c r="N3283" i="21"/>
  <c r="P3283" i="21"/>
  <c r="K3285" i="21"/>
  <c r="M3285" i="21"/>
  <c r="I3285" i="21"/>
  <c r="J3285" i="21"/>
  <c r="H3286" i="21"/>
  <c r="L3285" i="21"/>
  <c r="Q3284" i="21"/>
  <c r="O3284" i="21"/>
  <c r="N3284" i="21"/>
  <c r="P3284" i="21"/>
  <c r="Q3285" i="21"/>
  <c r="N3285" i="21"/>
  <c r="P3285" i="21"/>
  <c r="O3285" i="21"/>
  <c r="L3286" i="21"/>
  <c r="I3286" i="21"/>
  <c r="M3286" i="21"/>
  <c r="K3286" i="21"/>
  <c r="H3287" i="21"/>
  <c r="J3286" i="21"/>
  <c r="Q3286" i="21"/>
  <c r="N3286" i="21"/>
  <c r="P3286" i="21"/>
  <c r="O3286" i="21"/>
  <c r="J3287" i="21"/>
  <c r="L3287" i="21"/>
  <c r="M3287" i="21"/>
  <c r="I3287" i="21"/>
  <c r="K3287" i="21"/>
  <c r="H3288" i="21"/>
  <c r="Q3287" i="21"/>
  <c r="N3287" i="21"/>
  <c r="O3287" i="21"/>
  <c r="P3287" i="21"/>
  <c r="M3288" i="21"/>
  <c r="H3289" i="21"/>
  <c r="L3288" i="21"/>
  <c r="J3288" i="21"/>
  <c r="K3288" i="21"/>
  <c r="I3288" i="21"/>
  <c r="I3289" i="21"/>
  <c r="H3290" i="21"/>
  <c r="M3289" i="21"/>
  <c r="L3289" i="21"/>
  <c r="J3289" i="21"/>
  <c r="K3289" i="21"/>
  <c r="P3288" i="21"/>
  <c r="Q3288" i="21"/>
  <c r="O3288" i="21"/>
  <c r="N3288" i="21"/>
  <c r="P3289" i="21"/>
  <c r="Q3289" i="21"/>
  <c r="O3289" i="21"/>
  <c r="N3289" i="21"/>
  <c r="J3290" i="21"/>
  <c r="I3290" i="21"/>
  <c r="M3290" i="21"/>
  <c r="K3290" i="21"/>
  <c r="H3291" i="21"/>
  <c r="L3290" i="21"/>
  <c r="Q3290" i="21"/>
  <c r="N3290" i="21"/>
  <c r="P3290" i="21"/>
  <c r="O3290" i="21"/>
  <c r="M3291" i="21"/>
  <c r="L3291" i="21"/>
  <c r="J3291" i="21"/>
  <c r="K3291" i="21"/>
  <c r="H3292" i="21"/>
  <c r="I3291" i="21"/>
  <c r="I3292" i="21"/>
  <c r="M3292" i="21"/>
  <c r="J3292" i="21"/>
  <c r="H3293" i="21"/>
  <c r="L3292" i="21"/>
  <c r="K3292" i="21"/>
  <c r="N3291" i="21"/>
  <c r="Q3291" i="21"/>
  <c r="P3291" i="21"/>
  <c r="O3291" i="21"/>
  <c r="P3292" i="21"/>
  <c r="Q3292" i="21"/>
  <c r="N3292" i="21"/>
  <c r="O3292" i="21"/>
  <c r="K3293" i="21"/>
  <c r="L3293" i="21"/>
  <c r="J3293" i="21"/>
  <c r="I3293" i="21"/>
  <c r="M3293" i="21"/>
  <c r="H3294" i="21"/>
  <c r="O3293" i="21"/>
  <c r="Q3293" i="21"/>
  <c r="P3293" i="21"/>
  <c r="N3293" i="21"/>
  <c r="L3294" i="21"/>
  <c r="K3294" i="21"/>
  <c r="I3294" i="21"/>
  <c r="J3294" i="21"/>
  <c r="H3295" i="21"/>
  <c r="M3294" i="21"/>
  <c r="N3294" i="21"/>
  <c r="P3294" i="21"/>
  <c r="Q3294" i="21"/>
  <c r="O3294" i="21"/>
  <c r="I3295" i="21"/>
  <c r="J3295" i="21"/>
  <c r="K3295" i="21"/>
  <c r="L3295" i="21"/>
  <c r="M3295" i="21"/>
  <c r="H3296" i="21"/>
  <c r="N3295" i="21"/>
  <c r="P3295" i="21"/>
  <c r="O3295" i="21"/>
  <c r="Q3295" i="21"/>
  <c r="J3296" i="21"/>
  <c r="H3297" i="21"/>
  <c r="M3296" i="21"/>
  <c r="I3296" i="21"/>
  <c r="L3296" i="21"/>
  <c r="K3296" i="21"/>
  <c r="K3297" i="21"/>
  <c r="J3297" i="21"/>
  <c r="H3298" i="21"/>
  <c r="I3297" i="21"/>
  <c r="M3297" i="21"/>
  <c r="L3297" i="21"/>
  <c r="P3296" i="21"/>
  <c r="Q3296" i="21"/>
  <c r="O3296" i="21"/>
  <c r="N3296" i="21"/>
  <c r="L3298" i="21"/>
  <c r="J3298" i="21"/>
  <c r="M3298" i="21"/>
  <c r="K3298" i="21"/>
  <c r="H3299" i="21"/>
  <c r="I3298" i="21"/>
  <c r="P3297" i="21"/>
  <c r="O3297" i="21"/>
  <c r="Q3297" i="21"/>
  <c r="N3297" i="21"/>
  <c r="I3299" i="21"/>
  <c r="J3299" i="21"/>
  <c r="M3299" i="21"/>
  <c r="L3299" i="21"/>
  <c r="K3299" i="21"/>
  <c r="H3300" i="21"/>
  <c r="P3298" i="21"/>
  <c r="N3298" i="21"/>
  <c r="O3298" i="21"/>
  <c r="Q3298" i="21"/>
  <c r="P3299" i="21"/>
  <c r="N3299" i="21"/>
  <c r="O3299" i="21"/>
  <c r="Q3299" i="21"/>
  <c r="J3300" i="21"/>
  <c r="H3301" i="21"/>
  <c r="K3300" i="21"/>
  <c r="I3300" i="21"/>
  <c r="L3300" i="21"/>
  <c r="M3300" i="21"/>
  <c r="J3301" i="21"/>
  <c r="K3301" i="21"/>
  <c r="L3301" i="21"/>
  <c r="H3302" i="21"/>
  <c r="M3301" i="21"/>
  <c r="I3301" i="21"/>
  <c r="O3300" i="21"/>
  <c r="N3300" i="21"/>
  <c r="P3300" i="21"/>
  <c r="Q3300" i="21"/>
  <c r="L3302" i="21"/>
  <c r="J3302" i="21"/>
  <c r="I3302" i="21"/>
  <c r="K3302" i="21"/>
  <c r="H3303" i="21"/>
  <c r="M3302" i="21"/>
  <c r="Q3301" i="21"/>
  <c r="N3301" i="21"/>
  <c r="O3301" i="21"/>
  <c r="P3301" i="21"/>
  <c r="P3302" i="21"/>
  <c r="N3302" i="21"/>
  <c r="O3302" i="21"/>
  <c r="Q3302" i="21"/>
  <c r="J3303" i="21"/>
  <c r="H3304" i="21"/>
  <c r="M3303" i="21"/>
  <c r="L3303" i="21"/>
  <c r="I3303" i="21"/>
  <c r="K3303" i="21"/>
  <c r="H3305" i="21"/>
  <c r="M3304" i="21"/>
  <c r="L3304" i="21"/>
  <c r="J3304" i="21"/>
  <c r="I3304" i="21"/>
  <c r="K3304" i="21"/>
  <c r="P3303" i="21"/>
  <c r="N3303" i="21"/>
  <c r="O3303" i="21"/>
  <c r="Q3303" i="21"/>
  <c r="K3305" i="21"/>
  <c r="J3305" i="21"/>
  <c r="M3305" i="21"/>
  <c r="I3305" i="21"/>
  <c r="H3306" i="21"/>
  <c r="L3305" i="21"/>
  <c r="Q3304" i="21"/>
  <c r="N3304" i="21"/>
  <c r="O3304" i="21"/>
  <c r="P3304" i="21"/>
  <c r="Q3305" i="21"/>
  <c r="P3305" i="21"/>
  <c r="N3305" i="21"/>
  <c r="O3305" i="21"/>
  <c r="K3306" i="21"/>
  <c r="J3306" i="21"/>
  <c r="M3306" i="21"/>
  <c r="L3306" i="21"/>
  <c r="I3306" i="21"/>
  <c r="H3307" i="21"/>
  <c r="O3306" i="21"/>
  <c r="N3306" i="21"/>
  <c r="Q3306" i="21"/>
  <c r="P3306" i="21"/>
  <c r="K3307" i="21"/>
  <c r="L3307" i="21"/>
  <c r="J3307" i="21"/>
  <c r="M3307" i="21"/>
  <c r="I3307" i="21"/>
  <c r="H3308" i="21"/>
  <c r="N3307" i="21"/>
  <c r="P3307" i="21"/>
  <c r="O3307" i="21"/>
  <c r="Q3307" i="21"/>
  <c r="I3308" i="21"/>
  <c r="M3308" i="21"/>
  <c r="L3308" i="21"/>
  <c r="H3309" i="21"/>
  <c r="J3308" i="21"/>
  <c r="K3308" i="21"/>
  <c r="N3308" i="21"/>
  <c r="O3308" i="21"/>
  <c r="P3308" i="21"/>
  <c r="Q3308" i="21"/>
  <c r="K3309" i="21"/>
  <c r="H3310" i="21"/>
  <c r="M3309" i="21"/>
  <c r="I3309" i="21"/>
  <c r="J3309" i="21"/>
  <c r="L3309" i="21"/>
  <c r="L3310" i="21"/>
  <c r="H3311" i="21"/>
  <c r="M3310" i="21"/>
  <c r="I3310" i="21"/>
  <c r="K3310" i="21"/>
  <c r="J3310" i="21"/>
  <c r="O3309" i="21"/>
  <c r="N3309" i="21"/>
  <c r="P3309" i="21"/>
  <c r="Q3309" i="21"/>
  <c r="K3311" i="21"/>
  <c r="L3311" i="21"/>
  <c r="H3312" i="21"/>
  <c r="J3311" i="21"/>
  <c r="M3311" i="21"/>
  <c r="I3311" i="21"/>
  <c r="Q3310" i="21"/>
  <c r="N3310" i="21"/>
  <c r="P3310" i="21"/>
  <c r="O3310" i="21"/>
  <c r="M3312" i="21"/>
  <c r="H3313" i="21"/>
  <c r="J3312" i="21"/>
  <c r="I3312" i="21"/>
  <c r="K3312" i="21"/>
  <c r="L3312" i="21"/>
  <c r="Q3311" i="21"/>
  <c r="O3311" i="21"/>
  <c r="N3311" i="21"/>
  <c r="P3311" i="21"/>
  <c r="L3313" i="21"/>
  <c r="M3313" i="21"/>
  <c r="K3313" i="21"/>
  <c r="J3313" i="21"/>
  <c r="I3313" i="21"/>
  <c r="H3314" i="21"/>
  <c r="O3312" i="21"/>
  <c r="N3312" i="21"/>
  <c r="P3312" i="21"/>
  <c r="Q3312" i="21"/>
  <c r="N3313" i="21"/>
  <c r="O3313" i="21"/>
  <c r="P3313" i="21"/>
  <c r="Q3313" i="21"/>
  <c r="L3314" i="21"/>
  <c r="M3314" i="21"/>
  <c r="I3314" i="21"/>
  <c r="K3314" i="21"/>
  <c r="J3314" i="21"/>
  <c r="H3315" i="21"/>
  <c r="Q3314" i="21"/>
  <c r="N3314" i="21"/>
  <c r="O3314" i="21"/>
  <c r="P3314" i="21"/>
  <c r="K3315" i="21"/>
  <c r="J3315" i="21"/>
  <c r="H3316" i="21"/>
  <c r="M3315" i="21"/>
  <c r="I3315" i="21"/>
  <c r="L3315" i="21"/>
  <c r="H3317" i="21"/>
  <c r="L3316" i="21"/>
  <c r="K3316" i="21"/>
  <c r="M3316" i="21"/>
  <c r="J3316" i="21"/>
  <c r="I3316" i="21"/>
  <c r="Q3315" i="21"/>
  <c r="N3315" i="21"/>
  <c r="O3315" i="21"/>
  <c r="P3315" i="21"/>
  <c r="L3317" i="21"/>
  <c r="J3317" i="21"/>
  <c r="M3317" i="21"/>
  <c r="H3318" i="21"/>
  <c r="I3317" i="21"/>
  <c r="K3317" i="21"/>
  <c r="P3316" i="21"/>
  <c r="N3316" i="21"/>
  <c r="O3316" i="21"/>
  <c r="Q3316" i="21"/>
  <c r="I3318" i="21"/>
  <c r="L3318" i="21"/>
  <c r="M3318" i="21"/>
  <c r="H3319" i="21"/>
  <c r="K3318" i="21"/>
  <c r="J3318" i="21"/>
  <c r="P3317" i="21"/>
  <c r="Q3317" i="21"/>
  <c r="O3317" i="21"/>
  <c r="N3317" i="21"/>
  <c r="Q3318" i="21"/>
  <c r="P3318" i="21"/>
  <c r="N3318" i="21"/>
  <c r="O3318" i="21"/>
  <c r="H3320" i="21"/>
  <c r="K3319" i="21"/>
  <c r="M3319" i="21"/>
  <c r="I3319" i="21"/>
  <c r="L3319" i="21"/>
  <c r="J3319" i="21"/>
  <c r="L3320" i="21"/>
  <c r="J3320" i="21"/>
  <c r="M3320" i="21"/>
  <c r="H3321" i="21"/>
  <c r="K3320" i="21"/>
  <c r="I3320" i="21"/>
  <c r="N3319" i="21"/>
  <c r="Q3319" i="21"/>
  <c r="P3319" i="21"/>
  <c r="O3319" i="21"/>
  <c r="J3321" i="21"/>
  <c r="I3321" i="21"/>
  <c r="M3321" i="21"/>
  <c r="L3321" i="21"/>
  <c r="K3321" i="21"/>
  <c r="H3322" i="21"/>
  <c r="N3320" i="21"/>
  <c r="P3320" i="21"/>
  <c r="Q3320" i="21"/>
  <c r="O3320" i="21"/>
  <c r="N3321" i="21"/>
  <c r="P3321" i="21"/>
  <c r="O3321" i="21"/>
  <c r="Q3321" i="21"/>
  <c r="L3322" i="21"/>
  <c r="J3322" i="21"/>
  <c r="K3322" i="21"/>
  <c r="I3322" i="21"/>
  <c r="M3322" i="21"/>
  <c r="H3323" i="21"/>
  <c r="O3322" i="21"/>
  <c r="N3322" i="21"/>
  <c r="Q3322" i="21"/>
  <c r="P3322" i="21"/>
  <c r="L3323" i="21"/>
  <c r="K3323" i="21"/>
  <c r="I3323" i="21"/>
  <c r="J3323" i="21"/>
  <c r="M3323" i="21"/>
  <c r="H3324" i="21"/>
  <c r="P3323" i="21"/>
  <c r="Q3323" i="21"/>
  <c r="N3323" i="21"/>
  <c r="O3323" i="21"/>
  <c r="K3324" i="21"/>
  <c r="M3324" i="21"/>
  <c r="I3324" i="21"/>
  <c r="J3324" i="21"/>
  <c r="H3325" i="21"/>
  <c r="L3324" i="21"/>
  <c r="Q3324" i="21"/>
  <c r="P3324" i="21"/>
  <c r="N3324" i="21"/>
  <c r="O3324" i="21"/>
  <c r="L3325" i="21"/>
  <c r="M3325" i="21"/>
  <c r="K3325" i="21"/>
  <c r="I3325" i="21"/>
  <c r="J3325" i="21"/>
  <c r="H3326" i="21"/>
  <c r="N3325" i="21"/>
  <c r="O3325" i="21"/>
  <c r="Q3325" i="21"/>
  <c r="P3325" i="21"/>
  <c r="I3326" i="21"/>
  <c r="J3326" i="21"/>
  <c r="L3326" i="21"/>
  <c r="M3326" i="21"/>
  <c r="K3326" i="21"/>
  <c r="H3327" i="21"/>
  <c r="P3326" i="21"/>
  <c r="O3326" i="21"/>
  <c r="Q3326" i="21"/>
  <c r="N3326" i="21"/>
  <c r="I3327" i="21"/>
  <c r="H3328" i="21"/>
  <c r="K3327" i="21"/>
  <c r="J3327" i="21"/>
  <c r="M3327" i="21"/>
  <c r="L3327" i="21"/>
  <c r="O3327" i="21"/>
  <c r="Q3327" i="21"/>
  <c r="N3327" i="21"/>
  <c r="P3327" i="21"/>
  <c r="J3328" i="21"/>
  <c r="M3328" i="21"/>
  <c r="H3329" i="21"/>
  <c r="K3328" i="21"/>
  <c r="I3328" i="21"/>
  <c r="L3328" i="21"/>
  <c r="K3329" i="21"/>
  <c r="J3329" i="21"/>
  <c r="H3330" i="21"/>
  <c r="L3329" i="21"/>
  <c r="M3329" i="21"/>
  <c r="I3329" i="21"/>
  <c r="P3328" i="21"/>
  <c r="N3328" i="21"/>
  <c r="O3328" i="21"/>
  <c r="Q3328" i="21"/>
  <c r="J3330" i="21"/>
  <c r="L3330" i="21"/>
  <c r="K3330" i="21"/>
  <c r="I3330" i="21"/>
  <c r="M3330" i="21"/>
  <c r="H3331" i="21"/>
  <c r="N3329" i="21"/>
  <c r="P3329" i="21"/>
  <c r="O3329" i="21"/>
  <c r="Q3329" i="21"/>
  <c r="O3330" i="21"/>
  <c r="N3330" i="21"/>
  <c r="P3330" i="21"/>
  <c r="Q3330" i="21"/>
  <c r="L3331" i="21"/>
  <c r="J3331" i="21"/>
  <c r="M3331" i="21"/>
  <c r="K3331" i="21"/>
  <c r="I3331" i="21"/>
  <c r="H3332" i="21"/>
  <c r="P3331" i="21"/>
  <c r="N3331" i="21"/>
  <c r="O3331" i="21"/>
  <c r="Q3331" i="21"/>
  <c r="I3332" i="21"/>
  <c r="K3332" i="21"/>
  <c r="L3332" i="21"/>
  <c r="H3333" i="21"/>
  <c r="M3332" i="21"/>
  <c r="J3332" i="21"/>
  <c r="Q3332" i="21"/>
  <c r="P3332" i="21"/>
  <c r="N3332" i="21"/>
  <c r="O3332" i="21"/>
  <c r="I3333" i="21"/>
  <c r="J3333" i="21"/>
  <c r="M3333" i="21"/>
  <c r="H3334" i="21"/>
  <c r="K3333" i="21"/>
  <c r="L3333" i="21"/>
  <c r="P3333" i="21"/>
  <c r="Q3333" i="21"/>
  <c r="N3333" i="21"/>
  <c r="O3333" i="21"/>
  <c r="I3334" i="21"/>
  <c r="J3334" i="21"/>
  <c r="K3334" i="21"/>
  <c r="L3334" i="21"/>
  <c r="H3335" i="21"/>
  <c r="M3334" i="21"/>
  <c r="P3334" i="21"/>
  <c r="N3334" i="21"/>
  <c r="Q3334" i="21"/>
  <c r="O3334" i="21"/>
  <c r="M3335" i="21"/>
  <c r="J3335" i="21"/>
  <c r="L3335" i="21"/>
  <c r="K3335" i="21"/>
  <c r="I3335" i="21"/>
  <c r="H3336" i="21"/>
  <c r="O3335" i="21"/>
  <c r="N3335" i="21"/>
  <c r="P3335" i="21"/>
  <c r="Q3335" i="21"/>
  <c r="J3336" i="21"/>
  <c r="L3336" i="21"/>
  <c r="I3336" i="21"/>
  <c r="M3336" i="21"/>
  <c r="K3336" i="21"/>
  <c r="H3337" i="21"/>
  <c r="N3336" i="21"/>
  <c r="Q3336" i="21"/>
  <c r="P3336" i="21"/>
  <c r="O3336" i="21"/>
  <c r="K3337" i="21"/>
  <c r="M3337" i="21"/>
  <c r="I3337" i="21"/>
  <c r="L3337" i="21"/>
  <c r="H3338" i="21"/>
  <c r="J3337" i="21"/>
  <c r="O3337" i="21"/>
  <c r="P3337" i="21"/>
  <c r="Q3337" i="21"/>
  <c r="N3337" i="21"/>
  <c r="L3338" i="21"/>
  <c r="I3338" i="21"/>
  <c r="H3339" i="21"/>
  <c r="J3338" i="21"/>
  <c r="K3338" i="21"/>
  <c r="M3338" i="21"/>
  <c r="N3338" i="21"/>
  <c r="Q3338" i="21"/>
  <c r="P3338" i="21"/>
  <c r="O3338" i="21"/>
  <c r="K3339" i="21"/>
  <c r="L3339" i="21"/>
  <c r="I3339" i="21"/>
  <c r="J3339" i="21"/>
  <c r="H3340" i="21"/>
  <c r="M3339" i="21"/>
  <c r="P3339" i="21"/>
  <c r="N3339" i="21"/>
  <c r="Q3339" i="21"/>
  <c r="O3339" i="21"/>
  <c r="M3340" i="21"/>
  <c r="J3340" i="21"/>
  <c r="I3340" i="21"/>
  <c r="H3341" i="21"/>
  <c r="L3340" i="21"/>
  <c r="K3340" i="21"/>
  <c r="Q3340" i="21"/>
  <c r="P3340" i="21"/>
  <c r="O3340" i="21"/>
  <c r="N3340" i="21"/>
  <c r="L3341" i="21"/>
  <c r="I3341" i="21"/>
  <c r="M3341" i="21"/>
  <c r="K3341" i="21"/>
  <c r="J3341" i="21"/>
  <c r="H3342" i="21"/>
  <c r="O3341" i="21"/>
  <c r="Q3341" i="21"/>
  <c r="P3341" i="21"/>
  <c r="N3341" i="21"/>
  <c r="I3342" i="21"/>
  <c r="H3343" i="21"/>
  <c r="M3342" i="21"/>
  <c r="L3342" i="21"/>
  <c r="K3342" i="21"/>
  <c r="J3342" i="21"/>
  <c r="N3342" i="21"/>
  <c r="P3342" i="21"/>
  <c r="O3342" i="21"/>
  <c r="Q3342" i="21"/>
  <c r="J3343" i="21"/>
  <c r="L3343" i="21"/>
  <c r="M3343" i="21"/>
  <c r="I3343" i="21"/>
  <c r="H3344" i="21"/>
  <c r="K3343" i="21"/>
  <c r="Q3343" i="21"/>
  <c r="N3343" i="21"/>
  <c r="O3343" i="21"/>
  <c r="P3343" i="21"/>
  <c r="M3344" i="21"/>
  <c r="K3344" i="21"/>
  <c r="L3344" i="21"/>
  <c r="J3344" i="21"/>
  <c r="I3344" i="21"/>
  <c r="H3345" i="21"/>
  <c r="N3344" i="21"/>
  <c r="Q3344" i="21"/>
  <c r="O3344" i="21"/>
  <c r="P3344" i="21"/>
  <c r="I3345" i="21"/>
  <c r="H3346" i="21"/>
  <c r="K3345" i="21"/>
  <c r="J3345" i="21"/>
  <c r="M3345" i="21"/>
  <c r="L3345" i="21"/>
  <c r="P3345" i="21"/>
  <c r="N3345" i="21"/>
  <c r="Q3345" i="21"/>
  <c r="O3345" i="21"/>
  <c r="L3346" i="21"/>
  <c r="M3346" i="21"/>
  <c r="H3347" i="21"/>
  <c r="I3346" i="21"/>
  <c r="J3346" i="21"/>
  <c r="K3346" i="21"/>
  <c r="I3347" i="21"/>
  <c r="L3347" i="21"/>
  <c r="K3347" i="21"/>
  <c r="M3347" i="21"/>
  <c r="H3348" i="21"/>
  <c r="J3347" i="21"/>
  <c r="N3346" i="21"/>
  <c r="P3346" i="21"/>
  <c r="Q3346" i="21"/>
  <c r="O3346" i="21"/>
  <c r="N3347" i="21"/>
  <c r="O3347" i="21"/>
  <c r="Q3347" i="21"/>
  <c r="P3347" i="21"/>
  <c r="J3348" i="21"/>
  <c r="M3348" i="21"/>
  <c r="H3349" i="21"/>
  <c r="K3348" i="21"/>
  <c r="L3348" i="21"/>
  <c r="I3348" i="21"/>
  <c r="K3349" i="21"/>
  <c r="M3349" i="21"/>
  <c r="H3350" i="21"/>
  <c r="J3349" i="21"/>
  <c r="I3349" i="21"/>
  <c r="L3349" i="21"/>
  <c r="Q3348" i="21"/>
  <c r="O3348" i="21"/>
  <c r="N3348" i="21"/>
  <c r="P3348" i="21"/>
  <c r="J3350" i="21"/>
  <c r="H3351" i="21"/>
  <c r="I3350" i="21"/>
  <c r="K3350" i="21"/>
  <c r="L3350" i="21"/>
  <c r="M3350" i="21"/>
  <c r="Q3349" i="21"/>
  <c r="N3349" i="21"/>
  <c r="O3349" i="21"/>
  <c r="P3349" i="21"/>
  <c r="J3351" i="21"/>
  <c r="K3351" i="21"/>
  <c r="M3351" i="21"/>
  <c r="H3352" i="21"/>
  <c r="I3351" i="21"/>
  <c r="L3351" i="21"/>
  <c r="P3350" i="21"/>
  <c r="O3350" i="21"/>
  <c r="Q3350" i="21"/>
  <c r="N3350" i="21"/>
  <c r="H3353" i="21"/>
  <c r="M3352" i="21"/>
  <c r="L3352" i="21"/>
  <c r="I3352" i="21"/>
  <c r="J3352" i="21"/>
  <c r="K3352" i="21"/>
  <c r="O3351" i="21"/>
  <c r="P3351" i="21"/>
  <c r="Q3351" i="21"/>
  <c r="N3351" i="21"/>
  <c r="L3353" i="21"/>
  <c r="K3353" i="21"/>
  <c r="H3354" i="21"/>
  <c r="I3353" i="21"/>
  <c r="M3353" i="21"/>
  <c r="J3353" i="21"/>
  <c r="N3352" i="21"/>
  <c r="O3352" i="21"/>
  <c r="Q3352" i="21"/>
  <c r="P3352" i="21"/>
  <c r="J3354" i="21"/>
  <c r="I3354" i="21"/>
  <c r="M3354" i="21"/>
  <c r="K3354" i="21"/>
  <c r="L3354" i="21"/>
  <c r="H3355" i="21"/>
  <c r="P3353" i="21"/>
  <c r="Q3353" i="21"/>
  <c r="N3353" i="21"/>
  <c r="O3353" i="21"/>
  <c r="Q3354" i="21"/>
  <c r="P3354" i="21"/>
  <c r="N3354" i="21"/>
  <c r="O3354" i="21"/>
  <c r="I3355" i="21"/>
  <c r="L3355" i="21"/>
  <c r="K3355" i="21"/>
  <c r="M3355" i="21"/>
  <c r="J3355" i="21"/>
  <c r="H3356" i="21"/>
  <c r="Q3355" i="21"/>
  <c r="N3355" i="21"/>
  <c r="P3355" i="21"/>
  <c r="O3355" i="21"/>
  <c r="H3357" i="21"/>
  <c r="I3356" i="21"/>
  <c r="L3356" i="21"/>
  <c r="K3356" i="21"/>
  <c r="M3356" i="21"/>
  <c r="J3356" i="21"/>
  <c r="H3358" i="21"/>
  <c r="I3357" i="21"/>
  <c r="J3357" i="21"/>
  <c r="L3357" i="21"/>
  <c r="K3357" i="21"/>
  <c r="M3357" i="21"/>
  <c r="N3356" i="21"/>
  <c r="O3356" i="21"/>
  <c r="Q3356" i="21"/>
  <c r="P3356" i="21"/>
  <c r="K3358" i="21"/>
  <c r="J3358" i="21"/>
  <c r="H3359" i="21"/>
  <c r="M3358" i="21"/>
  <c r="L3358" i="21"/>
  <c r="I3358" i="21"/>
  <c r="N3357" i="21"/>
  <c r="P3357" i="21"/>
  <c r="Q3357" i="21"/>
  <c r="O3357" i="21"/>
  <c r="K3359" i="21"/>
  <c r="I3359" i="21"/>
  <c r="M3359" i="21"/>
  <c r="L3359" i="21"/>
  <c r="J3359" i="21"/>
  <c r="H3360" i="21"/>
  <c r="P3358" i="21"/>
  <c r="O3358" i="21"/>
  <c r="N3358" i="21"/>
  <c r="Q3358" i="21"/>
  <c r="O3359" i="21"/>
  <c r="N3359" i="21"/>
  <c r="Q3359" i="21"/>
  <c r="P3359" i="21"/>
  <c r="J3360" i="21"/>
  <c r="K3360" i="21"/>
  <c r="L3360" i="21"/>
  <c r="H3361" i="21"/>
  <c r="M3360" i="21"/>
  <c r="I3360" i="21"/>
  <c r="I3361" i="21"/>
  <c r="J3361" i="21"/>
  <c r="H3362" i="21"/>
  <c r="M3361" i="21"/>
  <c r="L3361" i="21"/>
  <c r="K3361" i="21"/>
  <c r="N3360" i="21"/>
  <c r="O3360" i="21"/>
  <c r="Q3360" i="21"/>
  <c r="P3360" i="21"/>
  <c r="Q3361" i="21"/>
  <c r="N3361" i="21"/>
  <c r="P3361" i="21"/>
  <c r="O3361" i="21"/>
  <c r="L3362" i="21"/>
  <c r="K3362" i="21"/>
  <c r="M3362" i="21"/>
  <c r="H3363" i="21"/>
  <c r="J3362" i="21"/>
  <c r="I3362" i="21"/>
  <c r="K3363" i="21"/>
  <c r="H3364" i="21"/>
  <c r="J3363" i="21"/>
  <c r="M3363" i="21"/>
  <c r="I3363" i="21"/>
  <c r="L3363" i="21"/>
  <c r="P3362" i="21"/>
  <c r="O3362" i="21"/>
  <c r="N3362" i="21"/>
  <c r="Q3362" i="21"/>
  <c r="I3364" i="21"/>
  <c r="M3364" i="21"/>
  <c r="L3364" i="21"/>
  <c r="K3364" i="21"/>
  <c r="J3364" i="21"/>
  <c r="H3365" i="21"/>
  <c r="P3363" i="21"/>
  <c r="N3363" i="21"/>
  <c r="Q3363" i="21"/>
  <c r="O3363" i="21"/>
  <c r="Q3364" i="21"/>
  <c r="N3364" i="21"/>
  <c r="O3364" i="21"/>
  <c r="P3364" i="21"/>
  <c r="M3365" i="21"/>
  <c r="J3365" i="21"/>
  <c r="H3366" i="21"/>
  <c r="I3365" i="21"/>
  <c r="L3365" i="21"/>
  <c r="K3365" i="21"/>
  <c r="I3366" i="21"/>
  <c r="L3366" i="21"/>
  <c r="M3366" i="21"/>
  <c r="H3367" i="21"/>
  <c r="J3366" i="21"/>
  <c r="K3366" i="21"/>
  <c r="P3365" i="21"/>
  <c r="N3365" i="21"/>
  <c r="O3365" i="21"/>
  <c r="Q3365" i="21"/>
  <c r="Q3366" i="21"/>
  <c r="P3366" i="21"/>
  <c r="O3366" i="21"/>
  <c r="N3366" i="21"/>
  <c r="L3367" i="21"/>
  <c r="M3367" i="21"/>
  <c r="K3367" i="21"/>
  <c r="I3367" i="21"/>
  <c r="H3368" i="21"/>
  <c r="J3367" i="21"/>
  <c r="P3367" i="21"/>
  <c r="Q3367" i="21"/>
  <c r="O3367" i="21"/>
  <c r="N3367" i="21"/>
  <c r="H3369" i="21"/>
  <c r="I3368" i="21"/>
  <c r="L3368" i="21"/>
  <c r="M3368" i="21"/>
  <c r="J3368" i="21"/>
  <c r="K3368" i="21"/>
  <c r="M3369" i="21"/>
  <c r="L3369" i="21"/>
  <c r="I3369" i="21"/>
  <c r="K3369" i="21"/>
  <c r="J3369" i="21"/>
  <c r="H3370" i="21"/>
  <c r="N3368" i="21"/>
  <c r="P3368" i="21"/>
  <c r="Q3368" i="21"/>
  <c r="O3368" i="21"/>
  <c r="Q3369" i="21"/>
  <c r="O3369" i="21"/>
  <c r="N3369" i="21"/>
  <c r="P3369" i="21"/>
  <c r="K3370" i="21"/>
  <c r="J3370" i="21"/>
  <c r="L3370" i="21"/>
  <c r="I3370" i="21"/>
  <c r="H3371" i="21"/>
  <c r="M3370" i="21"/>
  <c r="N3370" i="21"/>
  <c r="Q3370" i="21"/>
  <c r="P3370" i="21"/>
  <c r="O3370" i="21"/>
  <c r="J3371" i="21"/>
  <c r="K3371" i="21"/>
  <c r="M3371" i="21"/>
  <c r="L3371" i="21"/>
  <c r="I3371" i="21"/>
  <c r="H3372" i="21"/>
  <c r="N3371" i="21"/>
  <c r="O3371" i="21"/>
  <c r="P3371" i="21"/>
  <c r="Q3371" i="21"/>
  <c r="K3372" i="21"/>
  <c r="H3373" i="21"/>
  <c r="J3372" i="21"/>
  <c r="M3372" i="21"/>
  <c r="I3372" i="21"/>
  <c r="L3372" i="21"/>
  <c r="H3374" i="21"/>
  <c r="L3373" i="21"/>
  <c r="K3373" i="21"/>
  <c r="I3373" i="21"/>
  <c r="M3373" i="21"/>
  <c r="J3373" i="21"/>
  <c r="Q3372" i="21"/>
  <c r="P3372" i="21"/>
  <c r="O3372" i="21"/>
  <c r="N3372" i="21"/>
  <c r="K3374" i="21"/>
  <c r="L3374" i="21"/>
  <c r="I3374" i="21"/>
  <c r="H3375" i="21"/>
  <c r="J3374" i="21"/>
  <c r="M3374" i="21"/>
  <c r="P3373" i="21"/>
  <c r="N3373" i="21"/>
  <c r="O3373" i="21"/>
  <c r="Q3373" i="21"/>
  <c r="P3374" i="21"/>
  <c r="O3374" i="21"/>
  <c r="N3374" i="21"/>
  <c r="Q3374" i="21"/>
  <c r="J3375" i="21"/>
  <c r="H3376" i="21"/>
  <c r="I3375" i="21"/>
  <c r="M3375" i="21"/>
  <c r="L3375" i="21"/>
  <c r="K3375" i="21"/>
  <c r="M3376" i="21"/>
  <c r="L3376" i="21"/>
  <c r="I3376" i="21"/>
  <c r="K3376" i="21"/>
  <c r="J3376" i="21"/>
  <c r="H3377" i="21"/>
  <c r="N3375" i="21"/>
  <c r="P3375" i="21"/>
  <c r="O3375" i="21"/>
  <c r="Q3375" i="21"/>
  <c r="Q3376" i="21"/>
  <c r="N3376" i="21"/>
  <c r="O3376" i="21"/>
  <c r="P3376" i="21"/>
  <c r="L3377" i="21"/>
  <c r="J3377" i="21"/>
  <c r="M3377" i="21"/>
  <c r="I3377" i="21"/>
  <c r="H3378" i="21"/>
  <c r="K3377" i="21"/>
  <c r="P3377" i="21"/>
  <c r="Q3377" i="21"/>
  <c r="N3377" i="21"/>
  <c r="O3377" i="21"/>
  <c r="H3379" i="21"/>
  <c r="M3378" i="21"/>
  <c r="L3378" i="21"/>
  <c r="I3378" i="21"/>
  <c r="K3378" i="21"/>
  <c r="J3378" i="21"/>
  <c r="M3379" i="21"/>
  <c r="K3379" i="21"/>
  <c r="J3379" i="21"/>
  <c r="I3379" i="21"/>
  <c r="L3379" i="21"/>
  <c r="H3380" i="21"/>
  <c r="O3378" i="21"/>
  <c r="Q3378" i="21"/>
  <c r="N3378" i="21"/>
  <c r="P3378" i="21"/>
  <c r="O3379" i="21"/>
  <c r="Q3379" i="21"/>
  <c r="N3379" i="21"/>
  <c r="P3379" i="21"/>
  <c r="M3380" i="21"/>
  <c r="H3381" i="21"/>
  <c r="L3380" i="21"/>
  <c r="K3380" i="21"/>
  <c r="I3380" i="21"/>
  <c r="J3380" i="21"/>
  <c r="H3382" i="21"/>
  <c r="I3381" i="21"/>
  <c r="K3381" i="21"/>
  <c r="M3381" i="21"/>
  <c r="L3381" i="21"/>
  <c r="J3381" i="21"/>
  <c r="P3380" i="21"/>
  <c r="Q3380" i="21"/>
  <c r="N3380" i="21"/>
  <c r="O3380" i="21"/>
  <c r="L3382" i="21"/>
  <c r="M3382" i="21"/>
  <c r="J3382" i="21"/>
  <c r="I3382" i="21"/>
  <c r="K3382" i="21"/>
  <c r="H3383" i="21"/>
  <c r="N3381" i="21"/>
  <c r="O3381" i="21"/>
  <c r="Q3381" i="21"/>
  <c r="P3381" i="21"/>
  <c r="P3382" i="21"/>
  <c r="O3382" i="21"/>
  <c r="Q3382" i="21"/>
  <c r="N3382" i="21"/>
  <c r="L3383" i="21"/>
  <c r="J3383" i="21"/>
  <c r="H3384" i="21"/>
  <c r="K3383" i="21"/>
  <c r="M3383" i="21"/>
  <c r="I3383" i="21"/>
  <c r="I3384" i="21"/>
  <c r="J3384" i="21"/>
  <c r="L3384" i="21"/>
  <c r="H3385" i="21"/>
  <c r="M3384" i="21"/>
  <c r="K3384" i="21"/>
  <c r="N3383" i="21"/>
  <c r="P3383" i="21"/>
  <c r="O3383" i="21"/>
  <c r="Q3383" i="21"/>
  <c r="O3384" i="21"/>
  <c r="P3384" i="21"/>
  <c r="N3384" i="21"/>
  <c r="Q3384" i="21"/>
  <c r="J3385" i="21"/>
  <c r="K3385" i="21"/>
  <c r="H3386" i="21"/>
  <c r="I3385" i="21"/>
  <c r="M3385" i="21"/>
  <c r="L3385" i="21"/>
  <c r="I3386" i="21"/>
  <c r="L3386" i="21"/>
  <c r="K3386" i="21"/>
  <c r="M3386" i="21"/>
  <c r="H3387" i="21"/>
  <c r="J3386" i="21"/>
  <c r="N3385" i="21"/>
  <c r="P3385" i="21"/>
  <c r="O3385" i="21"/>
  <c r="Q3385" i="21"/>
  <c r="N3386" i="21"/>
  <c r="P3386" i="21"/>
  <c r="O3386" i="21"/>
  <c r="Q3386" i="21"/>
  <c r="H3388" i="21"/>
  <c r="J3387" i="21"/>
  <c r="K3387" i="21"/>
  <c r="M3387" i="21"/>
  <c r="L3387" i="21"/>
  <c r="I3387" i="21"/>
  <c r="L3388" i="21"/>
  <c r="J3388" i="21"/>
  <c r="H3389" i="21"/>
  <c r="M3388" i="21"/>
  <c r="I3388" i="21"/>
  <c r="K3388" i="21"/>
  <c r="O3387" i="21"/>
  <c r="Q3387" i="21"/>
  <c r="P3387" i="21"/>
  <c r="N3387" i="21"/>
  <c r="M3389" i="21"/>
  <c r="J3389" i="21"/>
  <c r="K3389" i="21"/>
  <c r="L3389" i="21"/>
  <c r="I3389" i="21"/>
  <c r="H3390" i="21"/>
  <c r="P3388" i="21"/>
  <c r="Q3388" i="21"/>
  <c r="O3388" i="21"/>
  <c r="N3388" i="21"/>
  <c r="Q3389" i="21"/>
  <c r="N3389" i="21"/>
  <c r="P3389" i="21"/>
  <c r="O3389" i="21"/>
  <c r="H3391" i="21"/>
  <c r="L3390" i="21"/>
  <c r="I3390" i="21"/>
  <c r="K3390" i="21"/>
  <c r="M3390" i="21"/>
  <c r="J3390" i="21"/>
  <c r="I3391" i="21"/>
  <c r="L3391" i="21"/>
  <c r="H3392" i="21"/>
  <c r="K3391" i="21"/>
  <c r="M3391" i="21"/>
  <c r="J3391" i="21"/>
  <c r="Q3390" i="21"/>
  <c r="O3390" i="21"/>
  <c r="P3390" i="21"/>
  <c r="N3390" i="21"/>
  <c r="N3391" i="21"/>
  <c r="O3391" i="21"/>
  <c r="Q3391" i="21"/>
  <c r="P3391" i="21"/>
  <c r="K3392" i="21"/>
  <c r="H3393" i="21"/>
  <c r="M3392" i="21"/>
  <c r="L3392" i="21"/>
  <c r="J3392" i="21"/>
  <c r="I3392" i="21"/>
  <c r="M3393" i="21"/>
  <c r="L3393" i="21"/>
  <c r="J3393" i="21"/>
  <c r="H3394" i="21"/>
  <c r="K3393" i="21"/>
  <c r="I3393" i="21"/>
  <c r="P3392" i="21"/>
  <c r="O3392" i="21"/>
  <c r="N3392" i="21"/>
  <c r="Q3392" i="21"/>
  <c r="M3394" i="21"/>
  <c r="J3394" i="21"/>
  <c r="I3394" i="21"/>
  <c r="H3395" i="21"/>
  <c r="L3394" i="21"/>
  <c r="K3394" i="21"/>
  <c r="O3393" i="21"/>
  <c r="N3393" i="21"/>
  <c r="P3393" i="21"/>
  <c r="Q3393" i="21"/>
  <c r="O3394" i="21"/>
  <c r="Q3394" i="21"/>
  <c r="P3394" i="21"/>
  <c r="N3394" i="21"/>
  <c r="M3395" i="21"/>
  <c r="K3395" i="21"/>
  <c r="I3395" i="21"/>
  <c r="L3395" i="21"/>
  <c r="H3396" i="21"/>
  <c r="J3395" i="21"/>
  <c r="P3395" i="21"/>
  <c r="Q3395" i="21"/>
  <c r="O3395" i="21"/>
  <c r="N3395" i="21"/>
  <c r="L3396" i="21"/>
  <c r="K3396" i="21"/>
  <c r="H3397" i="21"/>
  <c r="M3396" i="21"/>
  <c r="J3396" i="21"/>
  <c r="I3396" i="21"/>
  <c r="H3398" i="21"/>
  <c r="I3397" i="21"/>
  <c r="K3397" i="21"/>
  <c r="J3397" i="21"/>
  <c r="L3397" i="21"/>
  <c r="M3397" i="21"/>
  <c r="O3396" i="21"/>
  <c r="P3396" i="21"/>
  <c r="N3396" i="21"/>
  <c r="Q3396" i="21"/>
  <c r="I3398" i="21"/>
  <c r="M3398" i="21"/>
  <c r="H3399" i="21"/>
  <c r="J3398" i="21"/>
  <c r="L3398" i="21"/>
  <c r="K3398" i="21"/>
  <c r="N3397" i="21"/>
  <c r="P3397" i="21"/>
  <c r="Q3397" i="21"/>
  <c r="O3397" i="21"/>
  <c r="P3398" i="21"/>
  <c r="Q3398" i="21"/>
  <c r="N3398" i="21"/>
  <c r="O3398" i="21"/>
  <c r="I3399" i="21"/>
  <c r="M3399" i="21"/>
  <c r="H3400" i="21"/>
  <c r="L3399" i="21"/>
  <c r="J3399" i="21"/>
  <c r="K3399" i="21"/>
  <c r="P3399" i="21"/>
  <c r="Q3399" i="21"/>
  <c r="O3399" i="21"/>
  <c r="N3399" i="21"/>
  <c r="J3400" i="21"/>
  <c r="H3401" i="21"/>
  <c r="M3400" i="21"/>
  <c r="I3400" i="21"/>
  <c r="L3400" i="21"/>
  <c r="K3400" i="21"/>
  <c r="K3401" i="21"/>
  <c r="L3401" i="21"/>
  <c r="H3402" i="21"/>
  <c r="J3401" i="21"/>
  <c r="I3401" i="21"/>
  <c r="M3401" i="21"/>
  <c r="P3400" i="21"/>
  <c r="Q3400" i="21"/>
  <c r="N3400" i="21"/>
  <c r="O3400" i="21"/>
  <c r="J3402" i="21"/>
  <c r="K3402" i="21"/>
  <c r="M3402" i="21"/>
  <c r="H3403" i="21"/>
  <c r="I3402" i="21"/>
  <c r="L3402" i="21"/>
  <c r="N3401" i="21"/>
  <c r="Q3401" i="21"/>
  <c r="P3401" i="21"/>
  <c r="O3401" i="21"/>
  <c r="H3404" i="21"/>
  <c r="I3403" i="21"/>
  <c r="J3403" i="21"/>
  <c r="K3403" i="21"/>
  <c r="L3403" i="21"/>
  <c r="M3403" i="21"/>
  <c r="N3402" i="21"/>
  <c r="Q3402" i="21"/>
  <c r="O3402" i="21"/>
  <c r="P3402" i="21"/>
  <c r="K3404" i="21"/>
  <c r="H3405" i="21"/>
  <c r="I3404" i="21"/>
  <c r="L3404" i="21"/>
  <c r="J3404" i="21"/>
  <c r="M3404" i="21"/>
  <c r="N3403" i="21"/>
  <c r="P3403" i="21"/>
  <c r="O3403" i="21"/>
  <c r="Q3403" i="21"/>
  <c r="H3406" i="21"/>
  <c r="J3405" i="21"/>
  <c r="L3405" i="21"/>
  <c r="I3405" i="21"/>
  <c r="M3405" i="21"/>
  <c r="K3405" i="21"/>
  <c r="O3404" i="21"/>
  <c r="N3404" i="21"/>
  <c r="Q3404" i="21"/>
  <c r="P3404" i="21"/>
  <c r="L3406" i="21"/>
  <c r="H3407" i="21"/>
  <c r="J3406" i="21"/>
  <c r="K3406" i="21"/>
  <c r="M3406" i="21"/>
  <c r="I3406" i="21"/>
  <c r="N3405" i="21"/>
  <c r="Q3405" i="21"/>
  <c r="P3405" i="21"/>
  <c r="O3405" i="21"/>
  <c r="M3407" i="21"/>
  <c r="I3407" i="21"/>
  <c r="H3408" i="21"/>
  <c r="J3407" i="21"/>
  <c r="L3407" i="21"/>
  <c r="K3407" i="21"/>
  <c r="Q3406" i="21"/>
  <c r="N3406" i="21"/>
  <c r="O3406" i="21"/>
  <c r="P3406" i="21"/>
  <c r="P3407" i="21"/>
  <c r="Q3407" i="21"/>
  <c r="O3407" i="21"/>
  <c r="N3407" i="21"/>
  <c r="M3408" i="21"/>
  <c r="H3409" i="21"/>
  <c r="L3408" i="21"/>
  <c r="K3408" i="21"/>
  <c r="I3408" i="21"/>
  <c r="J3408" i="21"/>
  <c r="K3409" i="21"/>
  <c r="H3410" i="21"/>
  <c r="M3409" i="21"/>
  <c r="L3409" i="21"/>
  <c r="I3409" i="21"/>
  <c r="J3409" i="21"/>
  <c r="O3408" i="21"/>
  <c r="P3408" i="21"/>
  <c r="N3408" i="21"/>
  <c r="Q3408" i="21"/>
  <c r="H3411" i="21"/>
  <c r="M3410" i="21"/>
  <c r="L3410" i="21"/>
  <c r="K3410" i="21"/>
  <c r="I3410" i="21"/>
  <c r="J3410" i="21"/>
  <c r="N3409" i="21"/>
  <c r="O3409" i="21"/>
  <c r="Q3409" i="21"/>
  <c r="P3409" i="21"/>
  <c r="L3411" i="21"/>
  <c r="I3411" i="21"/>
  <c r="H3412" i="21"/>
  <c r="M3411" i="21"/>
  <c r="K3411" i="21"/>
  <c r="J3411" i="21"/>
  <c r="N3410" i="21"/>
  <c r="P3410" i="21"/>
  <c r="Q3410" i="21"/>
  <c r="O3410" i="21"/>
  <c r="O3411" i="21"/>
  <c r="N3411" i="21"/>
  <c r="Q3411" i="21"/>
  <c r="P3411" i="21"/>
  <c r="I3412" i="21"/>
  <c r="H3413" i="21"/>
  <c r="J3412" i="21"/>
  <c r="M3412" i="21"/>
  <c r="K3412" i="21"/>
  <c r="L3412" i="21"/>
  <c r="Q3412" i="21"/>
  <c r="P3412" i="21"/>
  <c r="N3412" i="21"/>
  <c r="O3412" i="21"/>
  <c r="L3413" i="21"/>
  <c r="M3413" i="21"/>
  <c r="I3413" i="21"/>
  <c r="J3413" i="21"/>
  <c r="H3414" i="21"/>
  <c r="K3413" i="21"/>
  <c r="O3413" i="21"/>
  <c r="N3413" i="21"/>
  <c r="P3413" i="21"/>
  <c r="Q3413" i="21"/>
  <c r="H3415" i="21"/>
  <c r="K3414" i="21"/>
  <c r="L3414" i="21"/>
  <c r="I3414" i="21"/>
  <c r="J3414" i="21"/>
  <c r="M3414" i="21"/>
  <c r="H3416" i="21"/>
  <c r="M3415" i="21"/>
  <c r="I3415" i="21"/>
  <c r="L3415" i="21"/>
  <c r="K3415" i="21"/>
  <c r="J3415" i="21"/>
  <c r="N3414" i="21"/>
  <c r="O3414" i="21"/>
  <c r="P3414" i="21"/>
  <c r="Q3414" i="21"/>
  <c r="H3417" i="21"/>
  <c r="K3416" i="21"/>
  <c r="I3416" i="21"/>
  <c r="L3416" i="21"/>
  <c r="J3416" i="21"/>
  <c r="M3416" i="21"/>
  <c r="O3415" i="21"/>
  <c r="P3415" i="21"/>
  <c r="Q3415" i="21"/>
  <c r="N3415" i="21"/>
  <c r="J3417" i="21"/>
  <c r="K3417" i="21"/>
  <c r="I3417" i="21"/>
  <c r="L3417" i="21"/>
  <c r="H3418" i="21"/>
  <c r="M3417" i="21"/>
  <c r="O3416" i="21"/>
  <c r="N3416" i="21"/>
  <c r="Q3416" i="21"/>
  <c r="P3416" i="21"/>
  <c r="Q3417" i="21"/>
  <c r="O3417" i="21"/>
  <c r="N3417" i="21"/>
  <c r="P3417" i="21"/>
  <c r="L3418" i="21"/>
  <c r="K3418" i="21"/>
  <c r="H3419" i="21"/>
  <c r="J3418" i="21"/>
  <c r="I3418" i="21"/>
  <c r="M3418" i="21"/>
  <c r="L3419" i="21"/>
  <c r="H3420" i="21"/>
  <c r="K3419" i="21"/>
  <c r="J3419" i="21"/>
  <c r="I3419" i="21"/>
  <c r="M3419" i="21"/>
  <c r="O3418" i="21"/>
  <c r="P3418" i="21"/>
  <c r="N3418" i="21"/>
  <c r="Q3418" i="21"/>
  <c r="H3421" i="21"/>
  <c r="K3420" i="21"/>
  <c r="I3420" i="21"/>
  <c r="M3420" i="21"/>
  <c r="L3420" i="21"/>
  <c r="J3420" i="21"/>
  <c r="Q3419" i="21"/>
  <c r="O3419" i="21"/>
  <c r="N3419" i="21"/>
  <c r="P3419" i="21"/>
  <c r="L3421" i="21"/>
  <c r="H3422" i="21"/>
  <c r="K3421" i="21"/>
  <c r="I3421" i="21"/>
  <c r="J3421" i="21"/>
  <c r="M3421" i="21"/>
  <c r="P3420" i="21"/>
  <c r="O3420" i="21"/>
  <c r="Q3420" i="21"/>
  <c r="N3420" i="21"/>
  <c r="I3422" i="21"/>
  <c r="L3422" i="21"/>
  <c r="M3422" i="21"/>
  <c r="H3423" i="21"/>
  <c r="J3422" i="21"/>
  <c r="K3422" i="21"/>
  <c r="O3421" i="21"/>
  <c r="N3421" i="21"/>
  <c r="P3421" i="21"/>
  <c r="Q3421" i="21"/>
  <c r="N3422" i="21"/>
  <c r="P3422" i="21"/>
  <c r="Q3422" i="21"/>
  <c r="O3422" i="21"/>
  <c r="I3423" i="21"/>
  <c r="K3423" i="21"/>
  <c r="H3424" i="21"/>
  <c r="L3423" i="21"/>
  <c r="J3423" i="21"/>
  <c r="M3423" i="21"/>
  <c r="O3423" i="21"/>
  <c r="Q3423" i="21"/>
  <c r="N3423" i="21"/>
  <c r="P3423" i="21"/>
  <c r="I3424" i="21"/>
  <c r="L3424" i="21"/>
  <c r="H3425" i="21"/>
  <c r="K3424" i="21"/>
  <c r="J3424" i="21"/>
  <c r="M3424" i="21"/>
  <c r="O3424" i="21"/>
  <c r="P3424" i="21"/>
  <c r="Q3424" i="21"/>
  <c r="N3424" i="21"/>
  <c r="L3425" i="21"/>
  <c r="K3425" i="21"/>
  <c r="I3425" i="21"/>
  <c r="M3425" i="21"/>
  <c r="J3425" i="21"/>
  <c r="H3426" i="21"/>
  <c r="N3425" i="21"/>
  <c r="P3425" i="21"/>
  <c r="O3425" i="21"/>
  <c r="Q3425" i="21"/>
  <c r="L3426" i="21"/>
  <c r="H3427" i="21"/>
  <c r="M3426" i="21"/>
  <c r="J3426" i="21"/>
  <c r="K3426" i="21"/>
  <c r="I3426" i="21"/>
  <c r="M3427" i="21"/>
  <c r="K3427" i="21"/>
  <c r="J3427" i="21"/>
  <c r="L3427" i="21"/>
  <c r="H3428" i="21"/>
  <c r="I3427" i="21"/>
  <c r="Q3426" i="21"/>
  <c r="P3426" i="21"/>
  <c r="N3426" i="21"/>
  <c r="O3426" i="21"/>
  <c r="H3429" i="21"/>
  <c r="K3428" i="21"/>
  <c r="J3428" i="21"/>
  <c r="I3428" i="21"/>
  <c r="M3428" i="21"/>
  <c r="L3428" i="21"/>
  <c r="P3427" i="21"/>
  <c r="Q3427" i="21"/>
  <c r="O3427" i="21"/>
  <c r="N3427" i="21"/>
  <c r="J3429" i="21"/>
  <c r="I3429" i="21"/>
  <c r="M3429" i="21"/>
  <c r="H3430" i="21"/>
  <c r="K3429" i="21"/>
  <c r="L3429" i="21"/>
  <c r="P3428" i="21"/>
  <c r="N3428" i="21"/>
  <c r="Q3428" i="21"/>
  <c r="O3428" i="21"/>
  <c r="Q3429" i="21"/>
  <c r="O3429" i="21"/>
  <c r="P3429" i="21"/>
  <c r="N3429" i="21"/>
  <c r="K3430" i="21"/>
  <c r="I3430" i="21"/>
  <c r="M3430" i="21"/>
  <c r="L3430" i="21"/>
  <c r="H3431" i="21"/>
  <c r="J3430" i="21"/>
  <c r="Q3430" i="21"/>
  <c r="P3430" i="21"/>
  <c r="O3430" i="21"/>
  <c r="N3430" i="21"/>
  <c r="H3432" i="21"/>
  <c r="L3431" i="21"/>
  <c r="J3431" i="21"/>
  <c r="K3431" i="21"/>
  <c r="I3431" i="21"/>
  <c r="M3431" i="21"/>
  <c r="L3432" i="21"/>
  <c r="H3433" i="21"/>
  <c r="M3432" i="21"/>
  <c r="K3432" i="21"/>
  <c r="J3432" i="21"/>
  <c r="I3432" i="21"/>
  <c r="Q3431" i="21"/>
  <c r="P3431" i="21"/>
  <c r="O3431" i="21"/>
  <c r="N3431" i="21"/>
  <c r="M3433" i="21"/>
  <c r="I3433" i="21"/>
  <c r="K3433" i="21"/>
  <c r="L3433" i="21"/>
  <c r="H3434" i="21"/>
  <c r="J3433" i="21"/>
  <c r="P3432" i="21"/>
  <c r="N3432" i="21"/>
  <c r="O3432" i="21"/>
  <c r="Q3432" i="21"/>
  <c r="O3433" i="21"/>
  <c r="Q3433" i="21"/>
  <c r="P3433" i="21"/>
  <c r="N3433" i="21"/>
  <c r="H3435" i="21"/>
  <c r="M3434" i="21"/>
  <c r="J3434" i="21"/>
  <c r="I3434" i="21"/>
  <c r="L3434" i="21"/>
  <c r="K3434" i="21"/>
  <c r="M3435" i="21"/>
  <c r="K3435" i="21"/>
  <c r="J3435" i="21"/>
  <c r="I3435" i="21"/>
  <c r="H3436" i="21"/>
  <c r="L3435" i="21"/>
  <c r="N3434" i="21"/>
  <c r="P3434" i="21"/>
  <c r="O3434" i="21"/>
  <c r="Q3434" i="21"/>
  <c r="O3435" i="21"/>
  <c r="N3435" i="21"/>
  <c r="Q3435" i="21"/>
  <c r="P3435" i="21"/>
  <c r="L3436" i="21"/>
  <c r="H3437" i="21"/>
  <c r="M3436" i="21"/>
  <c r="J3436" i="21"/>
  <c r="K3436" i="21"/>
  <c r="I3436" i="21"/>
  <c r="H3438" i="21"/>
  <c r="J3437" i="21"/>
  <c r="K3437" i="21"/>
  <c r="I3437" i="21"/>
  <c r="L3437" i="21"/>
  <c r="M3437" i="21"/>
  <c r="Q3436" i="21"/>
  <c r="O3436" i="21"/>
  <c r="N3436" i="21"/>
  <c r="P3436" i="21"/>
  <c r="H3439" i="21"/>
  <c r="I3438" i="21"/>
  <c r="M3438" i="21"/>
  <c r="J3438" i="21"/>
  <c r="K3438" i="21"/>
  <c r="L3438" i="21"/>
  <c r="O3437" i="21"/>
  <c r="P3437" i="21"/>
  <c r="N3437" i="21"/>
  <c r="Q3437" i="21"/>
  <c r="H3440" i="21"/>
  <c r="J3439" i="21"/>
  <c r="M3439" i="21"/>
  <c r="K3439" i="21"/>
  <c r="L3439" i="21"/>
  <c r="I3439" i="21"/>
  <c r="P3438" i="21"/>
  <c r="N3438" i="21"/>
  <c r="Q3438" i="21"/>
  <c r="O3438" i="21"/>
  <c r="I3440" i="21"/>
  <c r="H3441" i="21"/>
  <c r="L3440" i="21"/>
  <c r="J3440" i="21"/>
  <c r="M3440" i="21"/>
  <c r="K3440" i="21"/>
  <c r="N3439" i="21"/>
  <c r="O3439" i="21"/>
  <c r="Q3439" i="21"/>
  <c r="P3439" i="21"/>
  <c r="O3440" i="21"/>
  <c r="N3440" i="21"/>
  <c r="P3440" i="21"/>
  <c r="Q3440" i="21"/>
  <c r="H3442" i="21"/>
  <c r="I3441" i="21"/>
  <c r="M3441" i="21"/>
  <c r="L3441" i="21"/>
  <c r="K3441" i="21"/>
  <c r="J3441" i="21"/>
  <c r="L3442" i="21"/>
  <c r="K3442" i="21"/>
  <c r="H3443" i="21"/>
  <c r="M3442" i="21"/>
  <c r="I3442" i="21"/>
  <c r="J3442" i="21"/>
  <c r="P3441" i="21"/>
  <c r="Q3441" i="21"/>
  <c r="N3441" i="21"/>
  <c r="O3441" i="21"/>
  <c r="I3443" i="21"/>
  <c r="J3443" i="21"/>
  <c r="H3444" i="21"/>
  <c r="L3443" i="21"/>
  <c r="M3443" i="21"/>
  <c r="K3443" i="21"/>
  <c r="P3442" i="21"/>
  <c r="N3442" i="21"/>
  <c r="O3442" i="21"/>
  <c r="Q3442" i="21"/>
  <c r="N3443" i="21"/>
  <c r="O3443" i="21"/>
  <c r="Q3443" i="21"/>
  <c r="P3443" i="21"/>
  <c r="I3444" i="21"/>
  <c r="H3445" i="21"/>
  <c r="K3444" i="21"/>
  <c r="L3444" i="21"/>
  <c r="M3444" i="21"/>
  <c r="J3444" i="21"/>
  <c r="O3444" i="21"/>
  <c r="Q3444" i="21"/>
  <c r="P3444" i="21"/>
  <c r="N3444" i="21"/>
  <c r="K3445" i="21"/>
  <c r="H3446" i="21"/>
  <c r="I3445" i="21"/>
  <c r="J3445" i="21"/>
  <c r="L3445" i="21"/>
  <c r="M3445" i="21"/>
  <c r="L3446" i="21"/>
  <c r="K3446" i="21"/>
  <c r="I3446" i="21"/>
  <c r="H3447" i="21"/>
  <c r="M3446" i="21"/>
  <c r="J3446" i="21"/>
  <c r="P3445" i="21"/>
  <c r="Q3445" i="21"/>
  <c r="N3445" i="21"/>
  <c r="O3445" i="21"/>
  <c r="O3446" i="21"/>
  <c r="P3446" i="21"/>
  <c r="N3446" i="21"/>
  <c r="Q3446" i="21"/>
  <c r="H3448" i="21"/>
  <c r="K3447" i="21"/>
  <c r="L3447" i="21"/>
  <c r="J3447" i="21"/>
  <c r="M3447" i="21"/>
  <c r="I3447" i="21"/>
  <c r="H3449" i="21"/>
  <c r="I3448" i="21"/>
  <c r="J3448" i="21"/>
  <c r="K3448" i="21"/>
  <c r="M3448" i="21"/>
  <c r="L3448" i="21"/>
  <c r="N3447" i="21"/>
  <c r="P3447" i="21"/>
  <c r="O3447" i="21"/>
  <c r="Q3447" i="21"/>
  <c r="H3450" i="21"/>
  <c r="K3449" i="21"/>
  <c r="I3449" i="21"/>
  <c r="M3449" i="21"/>
  <c r="J3449" i="21"/>
  <c r="L3449" i="21"/>
  <c r="P3448" i="21"/>
  <c r="Q3448" i="21"/>
  <c r="O3448" i="21"/>
  <c r="N3448" i="21"/>
  <c r="J3450" i="21"/>
  <c r="H3451" i="21"/>
  <c r="I3450" i="21"/>
  <c r="K3450" i="21"/>
  <c r="L3450" i="21"/>
  <c r="M3450" i="21"/>
  <c r="Q3449" i="21"/>
  <c r="P3449" i="21"/>
  <c r="O3449" i="21"/>
  <c r="N3449" i="21"/>
  <c r="J3451" i="21"/>
  <c r="M3451" i="21"/>
  <c r="H3452" i="21"/>
  <c r="K3451" i="21"/>
  <c r="I3451" i="21"/>
  <c r="L3451" i="21"/>
  <c r="N3450" i="21"/>
  <c r="O3450" i="21"/>
  <c r="P3450" i="21"/>
  <c r="Q3450" i="21"/>
  <c r="K3452" i="21"/>
  <c r="I3452" i="21"/>
  <c r="J3452" i="21"/>
  <c r="L3452" i="21"/>
  <c r="M3452" i="21"/>
  <c r="H3453" i="21"/>
  <c r="O3451" i="21"/>
  <c r="Q3451" i="21"/>
  <c r="N3451" i="21"/>
  <c r="P3451" i="21"/>
  <c r="N3452" i="21"/>
  <c r="P3452" i="21"/>
  <c r="O3452" i="21"/>
  <c r="Q3452" i="21"/>
  <c r="H3454" i="21"/>
  <c r="J3453" i="21"/>
  <c r="M3453" i="21"/>
  <c r="I3453" i="21"/>
  <c r="L3453" i="21"/>
  <c r="K3453" i="21"/>
  <c r="K3454" i="21"/>
  <c r="J3454" i="21"/>
  <c r="M3454" i="21"/>
  <c r="I3454" i="21"/>
  <c r="H3455" i="21"/>
  <c r="L3454" i="21"/>
  <c r="P3453" i="21"/>
  <c r="Q3453" i="21"/>
  <c r="N3453" i="21"/>
  <c r="O3453" i="21"/>
  <c r="N3454" i="21"/>
  <c r="O3454" i="21"/>
  <c r="Q3454" i="21"/>
  <c r="P3454" i="21"/>
  <c r="J3455" i="21"/>
  <c r="K3455" i="21"/>
  <c r="L3455" i="21"/>
  <c r="M3455" i="21"/>
  <c r="H3456" i="21"/>
  <c r="I3455" i="21"/>
  <c r="L3456" i="21"/>
  <c r="H3457" i="21"/>
  <c r="M3456" i="21"/>
  <c r="J3456" i="21"/>
  <c r="I3456" i="21"/>
  <c r="K3456" i="21"/>
  <c r="N3455" i="21"/>
  <c r="O3455" i="21"/>
  <c r="Q3455" i="21"/>
  <c r="P3455" i="21"/>
  <c r="H3458" i="21"/>
  <c r="I3457" i="21"/>
  <c r="J3457" i="21"/>
  <c r="M3457" i="21"/>
  <c r="K3457" i="21"/>
  <c r="L3457" i="21"/>
  <c r="O3456" i="21"/>
  <c r="N3456" i="21"/>
  <c r="P3456" i="21"/>
  <c r="Q3456" i="21"/>
  <c r="K3458" i="21"/>
  <c r="H3459" i="21"/>
  <c r="M3458" i="21"/>
  <c r="J3458" i="21"/>
  <c r="L3458" i="21"/>
  <c r="I3458" i="21"/>
  <c r="N3457" i="21"/>
  <c r="Q3457" i="21"/>
  <c r="O3457" i="21"/>
  <c r="P3457" i="21"/>
  <c r="L3459" i="21"/>
  <c r="M3459" i="21"/>
  <c r="K3459" i="21"/>
  <c r="I3459" i="21"/>
  <c r="J3459" i="21"/>
  <c r="H3460" i="21"/>
  <c r="Q3458" i="21"/>
  <c r="N3458" i="21"/>
  <c r="P3458" i="21"/>
  <c r="O3458" i="21"/>
  <c r="O3459" i="21"/>
  <c r="N3459" i="21"/>
  <c r="Q3459" i="21"/>
  <c r="P3459" i="21"/>
  <c r="I3460" i="21"/>
  <c r="M3460" i="21"/>
  <c r="J3460" i="21"/>
  <c r="L3460" i="21"/>
  <c r="K3460" i="21"/>
  <c r="H3461" i="21"/>
  <c r="O3460" i="21"/>
  <c r="P3460" i="21"/>
  <c r="N3460" i="21"/>
  <c r="Q3460" i="21"/>
  <c r="J3461" i="21"/>
  <c r="I3461" i="21"/>
  <c r="M3461" i="21"/>
  <c r="K3461" i="21"/>
  <c r="L3461" i="21"/>
  <c r="H3462" i="21"/>
  <c r="O3461" i="21"/>
  <c r="N3461" i="21"/>
  <c r="Q3461" i="21"/>
  <c r="P3461" i="21"/>
  <c r="J3462" i="21"/>
  <c r="H3463" i="21"/>
  <c r="L3462" i="21"/>
  <c r="M3462" i="21"/>
  <c r="I3462" i="21"/>
  <c r="K3462" i="21"/>
  <c r="H3464" i="21"/>
  <c r="I3463" i="21"/>
  <c r="M3463" i="21"/>
  <c r="K3463" i="21"/>
  <c r="J3463" i="21"/>
  <c r="L3463" i="21"/>
  <c r="O3462" i="21"/>
  <c r="N3462" i="21"/>
  <c r="P3462" i="21"/>
  <c r="Q3462" i="21"/>
  <c r="K3464" i="21"/>
  <c r="I3464" i="21"/>
  <c r="L3464" i="21"/>
  <c r="M3464" i="21"/>
  <c r="H3465" i="21"/>
  <c r="J3464" i="21"/>
  <c r="P3463" i="21"/>
  <c r="O3463" i="21"/>
  <c r="N3463" i="21"/>
  <c r="Q3463" i="21"/>
  <c r="O3464" i="21"/>
  <c r="P3464" i="21"/>
  <c r="Q3464" i="21"/>
  <c r="N3464" i="21"/>
  <c r="H3466" i="21"/>
  <c r="J3465" i="21"/>
  <c r="M3465" i="21"/>
  <c r="L3465" i="21"/>
  <c r="K3465" i="21"/>
  <c r="I3465" i="21"/>
  <c r="J3466" i="21"/>
  <c r="L3466" i="21"/>
  <c r="H3467" i="21"/>
  <c r="M3466" i="21"/>
  <c r="K3466" i="21"/>
  <c r="I3466" i="21"/>
  <c r="N3465" i="21"/>
  <c r="Q3465" i="21"/>
  <c r="O3465" i="21"/>
  <c r="P3465" i="21"/>
  <c r="K3467" i="21"/>
  <c r="L3467" i="21"/>
  <c r="I3467" i="21"/>
  <c r="J3467" i="21"/>
  <c r="M3467" i="21"/>
  <c r="H3468" i="21"/>
  <c r="P3466" i="21"/>
  <c r="N3466" i="21"/>
  <c r="Q3466" i="21"/>
  <c r="O3466" i="21"/>
  <c r="Q3467" i="21"/>
  <c r="O3467" i="21"/>
  <c r="N3467" i="21"/>
  <c r="P3467" i="21"/>
  <c r="J3468" i="21"/>
  <c r="K3468" i="21"/>
  <c r="I3468" i="21"/>
  <c r="H3469" i="21"/>
  <c r="L3468" i="21"/>
  <c r="M3468" i="21"/>
  <c r="Q3468" i="21"/>
  <c r="P3468" i="21"/>
  <c r="O3468" i="21"/>
  <c r="N3468" i="21"/>
  <c r="K3469" i="21"/>
  <c r="H3470" i="21"/>
  <c r="J3469" i="21"/>
  <c r="M3469" i="21"/>
  <c r="L3469" i="21"/>
  <c r="I3469" i="21"/>
  <c r="J3470" i="21"/>
  <c r="L3470" i="21"/>
  <c r="H3471" i="21"/>
  <c r="I3470" i="21"/>
  <c r="M3470" i="21"/>
  <c r="K3470" i="21"/>
  <c r="N3469" i="21"/>
  <c r="Q3469" i="21"/>
  <c r="P3469" i="21"/>
  <c r="O3469" i="21"/>
  <c r="J3471" i="21"/>
  <c r="K3471" i="21"/>
  <c r="M3471" i="21"/>
  <c r="H3472" i="21"/>
  <c r="L3471" i="21"/>
  <c r="I3471" i="21"/>
  <c r="Q3470" i="21"/>
  <c r="O3470" i="21"/>
  <c r="N3470" i="21"/>
  <c r="P3470" i="21"/>
  <c r="K3472" i="21"/>
  <c r="L3472" i="21"/>
  <c r="I3472" i="21"/>
  <c r="M3472" i="21"/>
  <c r="J3472" i="21"/>
  <c r="H3473" i="21"/>
  <c r="Q3471" i="21"/>
  <c r="P3471" i="21"/>
  <c r="N3471" i="21"/>
  <c r="O3471" i="21"/>
  <c r="Q3472" i="21"/>
  <c r="O3472" i="21"/>
  <c r="N3472" i="21"/>
  <c r="P3472" i="21"/>
  <c r="I3473" i="21"/>
  <c r="L3473" i="21"/>
  <c r="K3473" i="21"/>
  <c r="M3473" i="21"/>
  <c r="J3473" i="21"/>
  <c r="H3474" i="21"/>
  <c r="N3473" i="21"/>
  <c r="O3473" i="21"/>
  <c r="Q3473" i="21"/>
  <c r="P3473" i="21"/>
  <c r="J3474" i="21"/>
  <c r="I3474" i="21"/>
  <c r="L3474" i="21"/>
  <c r="K3474" i="21"/>
  <c r="M3474" i="21"/>
  <c r="H3475" i="21"/>
  <c r="N3474" i="21"/>
  <c r="Q3474" i="21"/>
  <c r="O3474" i="21"/>
  <c r="P3474" i="21"/>
  <c r="M3475" i="21"/>
  <c r="J3475" i="21"/>
  <c r="K3475" i="21"/>
  <c r="H3476" i="21"/>
  <c r="I3475" i="21"/>
  <c r="L3475" i="21"/>
  <c r="L3476" i="21"/>
  <c r="J3476" i="21"/>
  <c r="M3476" i="21"/>
  <c r="H3477" i="21"/>
  <c r="K3476" i="21"/>
  <c r="I3476" i="21"/>
  <c r="P3475" i="21"/>
  <c r="N3475" i="21"/>
  <c r="Q3475" i="21"/>
  <c r="O3475" i="21"/>
  <c r="K3477" i="21"/>
  <c r="H3478" i="21"/>
  <c r="M3477" i="21"/>
  <c r="L3477" i="21"/>
  <c r="J3477" i="21"/>
  <c r="I3477" i="21"/>
  <c r="N3476" i="21"/>
  <c r="O3476" i="21"/>
  <c r="P3476" i="21"/>
  <c r="Q3476" i="21"/>
  <c r="I3478" i="21"/>
  <c r="H3479" i="21"/>
  <c r="M3478" i="21"/>
  <c r="L3478" i="21"/>
  <c r="K3478" i="21"/>
  <c r="J3478" i="21"/>
  <c r="Q3477" i="21"/>
  <c r="P3477" i="21"/>
  <c r="N3477" i="21"/>
  <c r="O3477" i="21"/>
  <c r="O3478" i="21"/>
  <c r="N3478" i="21"/>
  <c r="P3478" i="21"/>
  <c r="Q3478" i="21"/>
  <c r="I3479" i="21"/>
  <c r="H3480" i="21"/>
  <c r="M3479" i="21"/>
  <c r="K3479" i="21"/>
  <c r="L3479" i="21"/>
  <c r="J3479" i="21"/>
  <c r="P3479" i="21"/>
  <c r="O3479" i="21"/>
  <c r="Q3479" i="21"/>
  <c r="N3479" i="21"/>
  <c r="M3480" i="21"/>
  <c r="I3480" i="21"/>
  <c r="L3480" i="21"/>
  <c r="J3480" i="21"/>
  <c r="H3481" i="21"/>
  <c r="K3480" i="21"/>
  <c r="O3480" i="21"/>
  <c r="N3480" i="21"/>
  <c r="Q3480" i="21"/>
  <c r="P3480" i="21"/>
  <c r="L3481" i="21"/>
  <c r="I3481" i="21"/>
  <c r="M3481" i="21"/>
  <c r="J3481" i="21"/>
  <c r="K3481" i="21"/>
  <c r="H3482" i="21"/>
  <c r="P3481" i="21"/>
  <c r="Q3481" i="21"/>
  <c r="N3481" i="21"/>
  <c r="O3481" i="21"/>
  <c r="K3482" i="21"/>
  <c r="M3482" i="21"/>
  <c r="H3483" i="21"/>
  <c r="J3482" i="21"/>
  <c r="L3482" i="21"/>
  <c r="I3482" i="21"/>
  <c r="L3483" i="21"/>
  <c r="K3483" i="21"/>
  <c r="J3483" i="21"/>
  <c r="M3483" i="21"/>
  <c r="I3483" i="21"/>
  <c r="H3484" i="21"/>
  <c r="P3482" i="21"/>
  <c r="N3482" i="21"/>
  <c r="O3482" i="21"/>
  <c r="Q3482" i="21"/>
  <c r="P3483" i="21"/>
  <c r="N3483" i="21"/>
  <c r="O3483" i="21"/>
  <c r="Q3483" i="21"/>
  <c r="I3484" i="21"/>
  <c r="K3484" i="21"/>
  <c r="H3485" i="21"/>
  <c r="J3484" i="21"/>
  <c r="L3484" i="21"/>
  <c r="M3484" i="21"/>
  <c r="P3484" i="21"/>
  <c r="Q3484" i="21"/>
  <c r="O3484" i="21"/>
  <c r="N3484" i="21"/>
  <c r="H3486" i="21"/>
  <c r="K3485" i="21"/>
  <c r="I3485" i="21"/>
  <c r="L3485" i="21"/>
  <c r="J3485" i="21"/>
  <c r="M3485" i="21"/>
  <c r="L3486" i="21"/>
  <c r="M3486" i="21"/>
  <c r="H3487" i="21"/>
  <c r="I3486" i="21"/>
  <c r="K3486" i="21"/>
  <c r="J3486" i="21"/>
  <c r="P3485" i="21"/>
  <c r="O3485" i="21"/>
  <c r="N3485" i="21"/>
  <c r="Q3485" i="21"/>
  <c r="I3487" i="21"/>
  <c r="H3488" i="21"/>
  <c r="K3487" i="21"/>
  <c r="L3487" i="21"/>
  <c r="J3487" i="21"/>
  <c r="M3487" i="21"/>
  <c r="P3486" i="21"/>
  <c r="N3486" i="21"/>
  <c r="O3486" i="21"/>
  <c r="Q3486" i="21"/>
  <c r="Q3487" i="21"/>
  <c r="O3487" i="21"/>
  <c r="P3487" i="21"/>
  <c r="N3487" i="21"/>
  <c r="J3488" i="21"/>
  <c r="K3488" i="21"/>
  <c r="L3488" i="21"/>
  <c r="H3489" i="21"/>
  <c r="I3488" i="21"/>
  <c r="M3488" i="21"/>
  <c r="K3489" i="21"/>
  <c r="H3490" i="21"/>
  <c r="L3489" i="21"/>
  <c r="J3489" i="21"/>
  <c r="M3489" i="21"/>
  <c r="I3489" i="21"/>
  <c r="Q3488" i="21"/>
  <c r="N3488" i="21"/>
  <c r="O3488" i="21"/>
  <c r="P3488" i="21"/>
  <c r="L3490" i="21"/>
  <c r="K3490" i="21"/>
  <c r="I3490" i="21"/>
  <c r="H3491" i="21"/>
  <c r="M3490" i="21"/>
  <c r="J3490" i="21"/>
  <c r="P3489" i="21"/>
  <c r="N3489" i="21"/>
  <c r="Q3489" i="21"/>
  <c r="O3489" i="21"/>
  <c r="P3490" i="21"/>
  <c r="O3490" i="21"/>
  <c r="N3490" i="21"/>
  <c r="Q3490" i="21"/>
  <c r="L3491" i="21"/>
  <c r="J3491" i="21"/>
  <c r="M3491" i="21"/>
  <c r="I3491" i="21"/>
  <c r="H3492" i="21"/>
  <c r="K3491" i="21"/>
  <c r="Q3491" i="21"/>
  <c r="O3491" i="21"/>
  <c r="N3491" i="21"/>
  <c r="P3491" i="21"/>
  <c r="I3492" i="21"/>
  <c r="J3492" i="21"/>
  <c r="K3492" i="21"/>
  <c r="H3493" i="21"/>
  <c r="M3492" i="21"/>
  <c r="L3492" i="21"/>
  <c r="Q3492" i="21"/>
  <c r="N3492" i="21"/>
  <c r="P3492" i="21"/>
  <c r="O3492" i="21"/>
  <c r="M3493" i="21"/>
  <c r="H3494" i="21"/>
  <c r="L3493" i="21"/>
  <c r="K3493" i="21"/>
  <c r="J3493" i="21"/>
  <c r="I3493" i="21"/>
  <c r="I3494" i="21"/>
  <c r="J3494" i="21"/>
  <c r="M3494" i="21"/>
  <c r="H3495" i="21"/>
  <c r="L3494" i="21"/>
  <c r="K3494" i="21"/>
  <c r="P3493" i="21"/>
  <c r="O3493" i="21"/>
  <c r="Q3493" i="21"/>
  <c r="N3493" i="21"/>
  <c r="O3494" i="21"/>
  <c r="N3494" i="21"/>
  <c r="P3494" i="21"/>
  <c r="Q3494" i="21"/>
  <c r="I3495" i="21"/>
  <c r="H3496" i="21"/>
  <c r="K3495" i="21"/>
  <c r="M3495" i="21"/>
  <c r="L3495" i="21"/>
  <c r="J3495" i="21"/>
  <c r="Q3495" i="21"/>
  <c r="P3495" i="21"/>
  <c r="N3495" i="21"/>
  <c r="O3495" i="21"/>
  <c r="K3496" i="21"/>
  <c r="I3496" i="21"/>
  <c r="H3497" i="21"/>
  <c r="L3496" i="21"/>
  <c r="M3496" i="21"/>
  <c r="J3496" i="21"/>
  <c r="O3496" i="21"/>
  <c r="Q3496" i="21"/>
  <c r="P3496" i="21"/>
  <c r="N3496" i="21"/>
  <c r="M3497" i="21"/>
  <c r="K3497" i="21"/>
  <c r="L3497" i="21"/>
  <c r="I3497" i="21"/>
  <c r="J3497" i="21"/>
  <c r="H3498" i="21"/>
  <c r="N3497" i="21"/>
  <c r="O3497" i="21"/>
  <c r="Q3497" i="21"/>
  <c r="P3497" i="21"/>
  <c r="H3499" i="21"/>
  <c r="M3498" i="21"/>
  <c r="K3498" i="21"/>
  <c r="L3498" i="21"/>
  <c r="I3498" i="21"/>
  <c r="J3498" i="21"/>
  <c r="M3499" i="21"/>
  <c r="L3499" i="21"/>
  <c r="I3499" i="21"/>
  <c r="K3499" i="21"/>
  <c r="J3499" i="21"/>
  <c r="H3500" i="21"/>
  <c r="O3498" i="21"/>
  <c r="Q3498" i="21"/>
  <c r="P3498" i="21"/>
  <c r="N3498" i="21"/>
  <c r="P3499" i="21"/>
  <c r="Q3499" i="21"/>
  <c r="N3499" i="21"/>
  <c r="O3499" i="21"/>
  <c r="K3500" i="21"/>
  <c r="I3500" i="21"/>
  <c r="L3500" i="21"/>
  <c r="H3501" i="21"/>
  <c r="J3500" i="21"/>
  <c r="M3500" i="21"/>
  <c r="N3500" i="21"/>
  <c r="Q3500" i="21"/>
  <c r="O3500" i="21"/>
  <c r="P3500" i="21"/>
  <c r="J3501" i="21"/>
  <c r="L3501" i="21"/>
  <c r="H3502" i="21"/>
  <c r="M3501" i="21"/>
  <c r="K3501" i="21"/>
  <c r="I3501" i="21"/>
  <c r="M3502" i="21"/>
  <c r="L3502" i="21"/>
  <c r="K3502" i="21"/>
  <c r="H3503" i="21"/>
  <c r="I3502" i="21"/>
  <c r="J3502" i="21"/>
  <c r="O3501" i="21"/>
  <c r="Q3501" i="21"/>
  <c r="P3501" i="21"/>
  <c r="N3501" i="21"/>
  <c r="L3503" i="21"/>
  <c r="J3503" i="21"/>
  <c r="H3504" i="21"/>
  <c r="I3503" i="21"/>
  <c r="K3503" i="21"/>
  <c r="M3503" i="21"/>
  <c r="Q3502" i="21"/>
  <c r="N3502" i="21"/>
  <c r="O3502" i="21"/>
  <c r="P3502" i="21"/>
  <c r="I3504" i="21"/>
  <c r="M3504" i="21"/>
  <c r="K3504" i="21"/>
  <c r="L3504" i="21"/>
  <c r="H3505" i="21"/>
  <c r="J3504" i="21"/>
  <c r="N3503" i="21"/>
  <c r="O3503" i="21"/>
  <c r="P3503" i="21"/>
  <c r="Q3503" i="21"/>
  <c r="P3504" i="21"/>
  <c r="Q3504" i="21"/>
  <c r="N3504" i="21"/>
  <c r="O3504" i="21"/>
  <c r="H3506" i="21"/>
  <c r="I3505" i="21"/>
  <c r="L3505" i="21"/>
  <c r="J3505" i="21"/>
  <c r="K3505" i="21"/>
  <c r="M3505" i="21"/>
  <c r="K3506" i="21"/>
  <c r="M3506" i="21"/>
  <c r="I3506" i="21"/>
  <c r="H3507" i="21"/>
  <c r="J3506" i="21"/>
  <c r="L3506" i="21"/>
  <c r="N3505" i="21"/>
  <c r="P3505" i="21"/>
  <c r="Q3505" i="21"/>
  <c r="O3505" i="21"/>
  <c r="P3506" i="21"/>
  <c r="Q3506" i="21"/>
  <c r="N3506" i="21"/>
  <c r="O3506" i="21"/>
  <c r="H3508" i="21"/>
  <c r="L3507" i="21"/>
  <c r="M3507" i="21"/>
  <c r="K3507" i="21"/>
  <c r="I3507" i="21"/>
  <c r="J3507" i="21"/>
  <c r="I3508" i="21"/>
  <c r="H3509" i="21"/>
  <c r="J3508" i="21"/>
  <c r="M3508" i="21"/>
  <c r="L3508" i="21"/>
  <c r="K3508" i="21"/>
  <c r="O3507" i="21"/>
  <c r="Q3507" i="21"/>
  <c r="N3507" i="21"/>
  <c r="P3507" i="21"/>
  <c r="P3508" i="21"/>
  <c r="Q3508" i="21"/>
  <c r="N3508" i="21"/>
  <c r="O3508" i="21"/>
  <c r="K3509" i="21"/>
  <c r="I3509" i="21"/>
  <c r="H3510" i="21"/>
  <c r="M3509" i="21"/>
  <c r="J3509" i="21"/>
  <c r="L3509" i="21"/>
  <c r="P3509" i="21"/>
  <c r="N3509" i="21"/>
  <c r="O3509" i="21"/>
  <c r="Q3509" i="21"/>
  <c r="I3510" i="21"/>
  <c r="J3510" i="21"/>
  <c r="K3510" i="21"/>
  <c r="L3510" i="21"/>
  <c r="M3510" i="21"/>
  <c r="H3511" i="21"/>
  <c r="Q3510" i="21"/>
  <c r="O3510" i="21"/>
  <c r="N3510" i="21"/>
  <c r="P3510" i="21"/>
  <c r="K3511" i="21"/>
  <c r="H3512" i="21"/>
  <c r="I3511" i="21"/>
  <c r="M3511" i="21"/>
  <c r="J3511" i="21"/>
  <c r="L3511" i="21"/>
  <c r="M3512" i="21"/>
  <c r="L3512" i="21"/>
  <c r="I3512" i="21"/>
  <c r="H3513" i="21"/>
  <c r="K3512" i="21"/>
  <c r="J3512" i="21"/>
  <c r="O3511" i="21"/>
  <c r="Q3511" i="21"/>
  <c r="N3511" i="21"/>
  <c r="P3511" i="21"/>
  <c r="P3512" i="21"/>
  <c r="Q3512" i="21"/>
  <c r="N3512" i="21"/>
  <c r="O3512" i="21"/>
  <c r="K3513" i="21"/>
  <c r="J3513" i="21"/>
  <c r="L3513" i="21"/>
  <c r="M3513" i="21"/>
  <c r="I3513" i="21"/>
  <c r="H3514" i="21"/>
  <c r="O3513" i="21"/>
  <c r="P3513" i="21"/>
  <c r="Q3513" i="21"/>
  <c r="N3513" i="21"/>
  <c r="K3514" i="21"/>
  <c r="I3514" i="21"/>
  <c r="H3515" i="21"/>
  <c r="M3514" i="21"/>
  <c r="L3514" i="21"/>
  <c r="J3514" i="21"/>
  <c r="P3514" i="21"/>
  <c r="N3514" i="21"/>
  <c r="Q3514" i="21"/>
  <c r="O3514" i="21"/>
  <c r="I3515" i="21"/>
  <c r="H3516" i="21"/>
  <c r="M3515" i="21"/>
  <c r="L3515" i="21"/>
  <c r="J3515" i="21"/>
  <c r="K3515" i="21"/>
  <c r="P3515" i="21"/>
  <c r="O3515" i="21"/>
  <c r="Q3515" i="21"/>
  <c r="N3515" i="21"/>
  <c r="M3516" i="21"/>
  <c r="I3516" i="21"/>
  <c r="J3516" i="21"/>
  <c r="H3517" i="21"/>
  <c r="K3516" i="21"/>
  <c r="L3516" i="21"/>
  <c r="P3516" i="21"/>
  <c r="N3516" i="21"/>
  <c r="Q3516" i="21"/>
  <c r="O3516" i="21"/>
  <c r="I3517" i="21"/>
  <c r="J3517" i="21"/>
  <c r="K3517" i="21"/>
  <c r="L3517" i="21"/>
  <c r="M3517" i="21"/>
  <c r="H3518" i="21"/>
  <c r="P3517" i="21"/>
  <c r="O3517" i="21"/>
  <c r="Q3517" i="21"/>
  <c r="N3517" i="21"/>
  <c r="K3518" i="21"/>
  <c r="I3518" i="21"/>
  <c r="H3519" i="21"/>
  <c r="L3518" i="21"/>
  <c r="M3518" i="21"/>
  <c r="J3518" i="21"/>
  <c r="Q3518" i="21"/>
  <c r="N3518" i="21"/>
  <c r="P3518" i="21"/>
  <c r="O3518" i="21"/>
  <c r="H3520" i="21"/>
  <c r="J3519" i="21"/>
  <c r="L3519" i="21"/>
  <c r="M3519" i="21"/>
  <c r="I3519" i="21"/>
  <c r="K3519" i="21"/>
  <c r="J3520" i="21"/>
  <c r="H3521" i="21"/>
  <c r="M3520" i="21"/>
  <c r="I3520" i="21"/>
  <c r="L3520" i="21"/>
  <c r="K3520" i="21"/>
  <c r="P3519" i="21"/>
  <c r="Q3519" i="21"/>
  <c r="N3519" i="21"/>
  <c r="O3519" i="21"/>
  <c r="H3522" i="21"/>
  <c r="J3521" i="21"/>
  <c r="L3521" i="21"/>
  <c r="I3521" i="21"/>
  <c r="K3521" i="21"/>
  <c r="M3521" i="21"/>
  <c r="O3520" i="21"/>
  <c r="P3520" i="21"/>
  <c r="Q3520" i="21"/>
  <c r="N3520" i="21"/>
  <c r="K3522" i="21"/>
  <c r="I3522" i="21"/>
  <c r="H3523" i="21"/>
  <c r="L3522" i="21"/>
  <c r="J3522" i="21"/>
  <c r="M3522" i="21"/>
  <c r="Q3521" i="21"/>
  <c r="P3521" i="21"/>
  <c r="O3521" i="21"/>
  <c r="N3521" i="21"/>
  <c r="O3522" i="21"/>
  <c r="P3522" i="21"/>
  <c r="Q3522" i="21"/>
  <c r="N3522" i="21"/>
  <c r="H3524" i="21"/>
  <c r="K3523" i="21"/>
  <c r="L3523" i="21"/>
  <c r="M3523" i="21"/>
  <c r="I3523" i="21"/>
  <c r="J3523" i="21"/>
  <c r="J3524" i="21"/>
  <c r="K3524" i="21"/>
  <c r="I3524" i="21"/>
  <c r="L3524" i="21"/>
  <c r="M3524" i="21"/>
  <c r="H3525" i="21"/>
  <c r="N3523" i="21"/>
  <c r="O3523" i="21"/>
  <c r="Q3523" i="21"/>
  <c r="P3523" i="21"/>
  <c r="P3524" i="21"/>
  <c r="N3524" i="21"/>
  <c r="Q3524" i="21"/>
  <c r="O3524" i="21"/>
  <c r="M3525" i="21"/>
  <c r="J3525" i="21"/>
  <c r="I3525" i="21"/>
  <c r="L3525" i="21"/>
  <c r="H3526" i="21"/>
  <c r="K3525" i="21"/>
  <c r="Q3525" i="21"/>
  <c r="P3525" i="21"/>
  <c r="N3525" i="21"/>
  <c r="O3525" i="21"/>
  <c r="H3527" i="21"/>
  <c r="I3526" i="21"/>
  <c r="L3526" i="21"/>
  <c r="K3526" i="21"/>
  <c r="J3526" i="21"/>
  <c r="M3526" i="21"/>
  <c r="M3527" i="21"/>
  <c r="J3527" i="21"/>
  <c r="I3527" i="21"/>
  <c r="L3527" i="21"/>
  <c r="H3528" i="21"/>
  <c r="K3527" i="21"/>
  <c r="N3526" i="21"/>
  <c r="Q3526" i="21"/>
  <c r="P3526" i="21"/>
  <c r="O3526" i="21"/>
  <c r="Q3527" i="21"/>
  <c r="N3527" i="21"/>
  <c r="P3527" i="21"/>
  <c r="O3527" i="21"/>
  <c r="K3528" i="21"/>
  <c r="J3528" i="21"/>
  <c r="H3529" i="21"/>
  <c r="L3528" i="21"/>
  <c r="I3528" i="21"/>
  <c r="M3528" i="21"/>
  <c r="M3529" i="21"/>
  <c r="L3529" i="21"/>
  <c r="I3529" i="21"/>
  <c r="J3529" i="21"/>
  <c r="K3529" i="21"/>
  <c r="H3530" i="21"/>
  <c r="O3528" i="21"/>
  <c r="P3528" i="21"/>
  <c r="Q3528" i="21"/>
  <c r="N3528" i="21"/>
  <c r="O3529" i="21"/>
  <c r="N3529" i="21"/>
  <c r="P3529" i="21"/>
  <c r="Q3529" i="21"/>
  <c r="J3530" i="21"/>
  <c r="M3530" i="21"/>
  <c r="K3530" i="21"/>
  <c r="L3530" i="21"/>
  <c r="I3530" i="21"/>
  <c r="H3531" i="21"/>
  <c r="N3530" i="21"/>
  <c r="O3530" i="21"/>
  <c r="Q3530" i="21"/>
  <c r="P3530" i="21"/>
  <c r="L3531" i="21"/>
  <c r="I3531" i="21"/>
  <c r="M3531" i="21"/>
  <c r="K3531" i="21"/>
  <c r="H3532" i="21"/>
  <c r="J3531" i="21"/>
  <c r="N3531" i="21"/>
  <c r="P3531" i="21"/>
  <c r="O3531" i="21"/>
  <c r="Q3531" i="21"/>
  <c r="J3532" i="21"/>
  <c r="M3532" i="21"/>
  <c r="I3532" i="21"/>
  <c r="L3532" i="21"/>
  <c r="H3533" i="21"/>
  <c r="K3532" i="21"/>
  <c r="N3532" i="21"/>
  <c r="P3532" i="21"/>
  <c r="Q3532" i="21"/>
  <c r="O3532" i="21"/>
  <c r="K3533" i="21"/>
  <c r="H3534" i="21"/>
  <c r="J3533" i="21"/>
  <c r="L3533" i="21"/>
  <c r="M3533" i="21"/>
  <c r="I3533" i="21"/>
  <c r="I3534" i="21"/>
  <c r="J3534" i="21"/>
  <c r="K3534" i="21"/>
  <c r="L3534" i="21"/>
  <c r="H3535" i="21"/>
  <c r="M3534" i="21"/>
  <c r="Q3533" i="21"/>
  <c r="P3533" i="21"/>
  <c r="O3533" i="21"/>
  <c r="N3533" i="21"/>
  <c r="I9" i="27"/>
  <c r="G16" i="27"/>
  <c r="G9" i="26"/>
  <c r="I16" i="27"/>
  <c r="G16" i="13"/>
  <c r="G16" i="28"/>
  <c r="I16" i="13"/>
  <c r="I16" i="28"/>
  <c r="G9" i="27"/>
  <c r="I9" i="26"/>
  <c r="Q3534" i="21"/>
  <c r="N3534" i="21"/>
  <c r="O3534" i="21"/>
  <c r="P3534" i="21"/>
  <c r="L3535" i="21"/>
  <c r="J3535" i="21"/>
  <c r="K3535" i="21"/>
  <c r="M3535" i="21"/>
  <c r="H3536" i="21"/>
  <c r="I3535" i="21"/>
  <c r="L3536" i="21"/>
  <c r="M3536" i="21"/>
  <c r="I3536" i="21"/>
  <c r="J3536" i="21"/>
  <c r="K3536" i="21"/>
  <c r="H3537" i="21"/>
  <c r="N3535" i="21"/>
  <c r="O3535" i="21"/>
  <c r="Q3535" i="21"/>
  <c r="P3535" i="21"/>
  <c r="O3536" i="21"/>
  <c r="P3536" i="21"/>
  <c r="Q3536" i="21"/>
  <c r="N3536" i="21"/>
  <c r="M3537" i="21"/>
  <c r="L3537" i="21"/>
  <c r="I3537" i="21"/>
  <c r="K3537" i="21"/>
  <c r="J3537" i="21"/>
  <c r="P3537" i="21"/>
  <c r="O3537" i="21"/>
  <c r="Q3537" i="21"/>
  <c r="N3537" i="21"/>
  <c r="H16" i="13" l="1"/>
  <c r="H9" i="26"/>
  <c r="J9" i="27"/>
  <c r="J9" i="26"/>
  <c r="K9" i="26" s="1"/>
  <c r="J16" i="28"/>
  <c r="H9" i="27"/>
  <c r="J16" i="13"/>
  <c r="K16" i="13" s="1"/>
  <c r="H16" i="28"/>
  <c r="J16" i="27"/>
  <c r="H16" i="27"/>
  <c r="D18" i="21"/>
  <c r="P2659" i="21"/>
  <c r="M2659" i="21"/>
  <c r="K2658" i="21"/>
  <c r="D19" i="21"/>
  <c r="F19" i="21"/>
  <c r="G16" i="26"/>
  <c r="I16" i="26"/>
  <c r="I9" i="28"/>
  <c r="G9" i="28"/>
  <c r="I9" i="13"/>
  <c r="F18" i="21"/>
  <c r="G9" i="13"/>
  <c r="E18" i="21"/>
  <c r="E19" i="21"/>
  <c r="H9" i="13" l="1"/>
  <c r="J9" i="13"/>
  <c r="K9" i="13" s="1"/>
  <c r="H9" i="28"/>
  <c r="J9" i="28"/>
  <c r="K9" i="28" s="1"/>
  <c r="J16" i="26"/>
  <c r="H16" i="26"/>
  <c r="K16" i="28"/>
  <c r="K9" i="27"/>
  <c r="K16" i="27"/>
  <c r="D20" i="21"/>
  <c r="E20" i="21"/>
  <c r="F20" i="21"/>
  <c r="K16" i="26" l="1"/>
  <c r="D21" i="21"/>
  <c r="D22" i="21"/>
  <c r="D23" i="21"/>
  <c r="D24" i="21"/>
  <c r="D25" i="21" s="1"/>
  <c r="D26" i="21" s="1"/>
  <c r="D27" i="2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/>
  <c r="D60" i="21" s="1"/>
  <c r="D61" i="21" s="1"/>
  <c r="D62" i="21" s="1"/>
  <c r="D63" i="21" s="1"/>
  <c r="D64" i="21" s="1"/>
  <c r="D65" i="21" s="1"/>
  <c r="D66" i="21" s="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/>
  <c r="D100" i="21" s="1"/>
  <c r="D101" i="21" s="1"/>
  <c r="D102" i="21" s="1"/>
  <c r="D103" i="21" s="1"/>
  <c r="D104" i="21" s="1"/>
  <c r="D105" i="21" s="1"/>
  <c r="D106" i="21" s="1"/>
  <c r="D107" i="21" s="1"/>
  <c r="D108" i="21" s="1"/>
  <c r="D109" i="21" s="1"/>
  <c r="D110" i="21" s="1"/>
  <c r="D111" i="21" s="1"/>
  <c r="D112" i="21" s="1"/>
  <c r="D113" i="21" s="1"/>
  <c r="D114" i="21" s="1"/>
  <c r="D115" i="2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0" i="21" s="1"/>
  <c r="D181" i="21" s="1"/>
  <c r="D182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95" i="21" s="1"/>
  <c r="D196" i="21" s="1"/>
  <c r="D197" i="21" s="1"/>
  <c r="D198" i="21" s="1"/>
  <c r="D199" i="21" s="1"/>
  <c r="D200" i="21" s="1"/>
  <c r="D201" i="21" s="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D234" i="21" s="1"/>
  <c r="D235" i="21" s="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D246" i="21" s="1"/>
  <c r="D247" i="21" s="1"/>
  <c r="D248" i="21" s="1"/>
  <c r="D249" i="21" s="1"/>
  <c r="D250" i="21" s="1"/>
  <c r="D251" i="21"/>
  <c r="D252" i="21" s="1"/>
  <c r="D253" i="21" s="1"/>
  <c r="D254" i="21" s="1"/>
  <c r="D255" i="21" s="1"/>
  <c r="D256" i="21" s="1"/>
  <c r="D257" i="21" s="1"/>
  <c r="D258" i="21" s="1"/>
  <c r="E23" i="21"/>
  <c r="F28" i="21"/>
  <c r="E31" i="21"/>
  <c r="E36" i="21"/>
  <c r="F39" i="21"/>
  <c r="F44" i="21"/>
  <c r="E47" i="21"/>
  <c r="E52" i="21"/>
  <c r="E55" i="21"/>
  <c r="E60" i="21"/>
  <c r="F63" i="21"/>
  <c r="F68" i="21"/>
  <c r="E71" i="21"/>
  <c r="F76" i="21"/>
  <c r="F79" i="21"/>
  <c r="E84" i="21"/>
  <c r="F87" i="21"/>
  <c r="E92" i="21"/>
  <c r="F95" i="21"/>
  <c r="F100" i="21"/>
  <c r="F103" i="21"/>
  <c r="F108" i="21"/>
  <c r="E111" i="21"/>
  <c r="F116" i="21"/>
  <c r="F119" i="21"/>
  <c r="F124" i="21"/>
  <c r="F127" i="21"/>
  <c r="F132" i="21"/>
  <c r="E135" i="21"/>
  <c r="F140" i="21"/>
  <c r="F143" i="21"/>
  <c r="F148" i="21"/>
  <c r="F151" i="21"/>
  <c r="E156" i="21"/>
  <c r="E159" i="21"/>
  <c r="E164" i="21"/>
  <c r="F167" i="21"/>
  <c r="F172" i="21"/>
  <c r="E175" i="21"/>
  <c r="F180" i="21"/>
  <c r="F183" i="21"/>
  <c r="F188" i="21"/>
  <c r="E191" i="21"/>
  <c r="F196" i="21"/>
  <c r="F199" i="21"/>
  <c r="F204" i="21"/>
  <c r="F207" i="21"/>
  <c r="E212" i="21"/>
  <c r="E215" i="21"/>
  <c r="F220" i="21"/>
  <c r="F223" i="21"/>
  <c r="E228" i="21"/>
  <c r="F231" i="21"/>
  <c r="E236" i="21"/>
  <c r="F239" i="21"/>
  <c r="E244" i="21"/>
  <c r="F247" i="21"/>
  <c r="E252" i="21"/>
  <c r="F255" i="21"/>
  <c r="F106" i="21"/>
  <c r="F135" i="21"/>
  <c r="F146" i="21"/>
  <c r="E151" i="21"/>
  <c r="F159" i="21"/>
  <c r="E167" i="21"/>
  <c r="F170" i="21"/>
  <c r="E178" i="21"/>
  <c r="E186" i="21"/>
  <c r="F191" i="21"/>
  <c r="E199" i="21"/>
  <c r="E207" i="21"/>
  <c r="E210" i="21"/>
  <c r="F215" i="21"/>
  <c r="E226" i="21"/>
  <c r="E231" i="21"/>
  <c r="E239" i="21"/>
  <c r="E247" i="21"/>
  <c r="F250" i="21"/>
  <c r="E255" i="21"/>
  <c r="E26" i="21"/>
  <c r="E50" i="21"/>
  <c r="E61" i="21"/>
  <c r="F69" i="21"/>
  <c r="F82" i="21"/>
  <c r="E90" i="21"/>
  <c r="E101" i="21"/>
  <c r="E106" i="21"/>
  <c r="E117" i="21"/>
  <c r="F122" i="21"/>
  <c r="F133" i="21"/>
  <c r="E146" i="21"/>
  <c r="E154" i="21"/>
  <c r="E162" i="21"/>
  <c r="E170" i="21"/>
  <c r="F178" i="21"/>
  <c r="E197" i="21"/>
  <c r="F202" i="21"/>
  <c r="F226" i="21"/>
  <c r="E234" i="21"/>
  <c r="F245" i="21"/>
  <c r="E21" i="21"/>
  <c r="F37" i="21"/>
  <c r="E48" i="21"/>
  <c r="F61" i="21"/>
  <c r="F72" i="21"/>
  <c r="E85" i="21"/>
  <c r="E96" i="21"/>
  <c r="E104" i="21"/>
  <c r="F117" i="21"/>
  <c r="E128" i="21"/>
  <c r="E133" i="21"/>
  <c r="F144" i="21"/>
  <c r="E160" i="21"/>
  <c r="F173" i="21"/>
  <c r="F184" i="21"/>
  <c r="E200" i="21"/>
  <c r="F208" i="21"/>
  <c r="F216" i="21"/>
  <c r="F232" i="21"/>
  <c r="E248" i="21"/>
  <c r="E27" i="21"/>
  <c r="F80" i="21"/>
  <c r="E99" i="21"/>
  <c r="F107" i="21"/>
  <c r="E120" i="21"/>
  <c r="F131" i="21"/>
  <c r="F23" i="21"/>
  <c r="F26" i="21"/>
  <c r="F31" i="21"/>
  <c r="F34" i="21"/>
  <c r="E39" i="21"/>
  <c r="E42" i="21"/>
  <c r="F47" i="21"/>
  <c r="F50" i="21"/>
  <c r="F55" i="21"/>
  <c r="F58" i="21"/>
  <c r="E63" i="21"/>
  <c r="F66" i="21"/>
  <c r="F71" i="21"/>
  <c r="F74" i="21"/>
  <c r="E79" i="21"/>
  <c r="E82" i="21"/>
  <c r="E87" i="21"/>
  <c r="F90" i="21"/>
  <c r="E95" i="21"/>
  <c r="E98" i="21"/>
  <c r="E103" i="21"/>
  <c r="F111" i="21"/>
  <c r="E114" i="21"/>
  <c r="E119" i="21"/>
  <c r="E122" i="21"/>
  <c r="E127" i="21"/>
  <c r="F130" i="21"/>
  <c r="E138" i="21"/>
  <c r="E143" i="21"/>
  <c r="F154" i="21"/>
  <c r="F162" i="21"/>
  <c r="F175" i="21"/>
  <c r="E183" i="21"/>
  <c r="F194" i="21"/>
  <c r="E202" i="21"/>
  <c r="E218" i="21"/>
  <c r="E223" i="21"/>
  <c r="F234" i="21"/>
  <c r="F242" i="21"/>
  <c r="E258" i="21"/>
  <c r="E37" i="21"/>
  <c r="F45" i="21"/>
  <c r="E58" i="21"/>
  <c r="E66" i="21"/>
  <c r="E74" i="21"/>
  <c r="F85" i="21"/>
  <c r="F98" i="21"/>
  <c r="F114" i="21"/>
  <c r="E130" i="21"/>
  <c r="F138" i="21"/>
  <c r="F149" i="21"/>
  <c r="F165" i="21"/>
  <c r="F186" i="21"/>
  <c r="E194" i="21"/>
  <c r="F210" i="21"/>
  <c r="F218" i="21"/>
  <c r="E229" i="21"/>
  <c r="E242" i="21"/>
  <c r="F253" i="21"/>
  <c r="F24" i="21"/>
  <c r="E40" i="21"/>
  <c r="E53" i="21"/>
  <c r="E69" i="21"/>
  <c r="F77" i="21"/>
  <c r="F88" i="21"/>
  <c r="E109" i="21"/>
  <c r="F120" i="21"/>
  <c r="F136" i="21"/>
  <c r="E152" i="21"/>
  <c r="E165" i="21"/>
  <c r="E176" i="21"/>
  <c r="F181" i="21"/>
  <c r="F192" i="21"/>
  <c r="F205" i="21"/>
  <c r="E221" i="21"/>
  <c r="F229" i="21"/>
  <c r="E245" i="21"/>
  <c r="E256" i="21"/>
  <c r="E24" i="21"/>
  <c r="F35" i="21"/>
  <c r="E43" i="21"/>
  <c r="E51" i="21"/>
  <c r="F56" i="21"/>
  <c r="E67" i="21"/>
  <c r="F75" i="21"/>
  <c r="E88" i="21"/>
  <c r="F96" i="21"/>
  <c r="F112" i="21"/>
  <c r="F128" i="21"/>
  <c r="F139" i="21"/>
  <c r="F21" i="21"/>
  <c r="E29" i="21"/>
  <c r="E34" i="21"/>
  <c r="F42" i="21"/>
  <c r="F53" i="21"/>
  <c r="E77" i="21"/>
  <c r="F93" i="21"/>
  <c r="F109" i="21"/>
  <c r="E125" i="21"/>
  <c r="F141" i="21"/>
  <c r="E157" i="21"/>
  <c r="E173" i="21"/>
  <c r="E181" i="21"/>
  <c r="E189" i="21"/>
  <c r="E205" i="21"/>
  <c r="E213" i="21"/>
  <c r="F221" i="21"/>
  <c r="F237" i="21"/>
  <c r="E250" i="21"/>
  <c r="F258" i="21"/>
  <c r="F29" i="21"/>
  <c r="E45" i="21"/>
  <c r="E56" i="21"/>
  <c r="F64" i="21"/>
  <c r="E80" i="21"/>
  <c r="E93" i="21"/>
  <c r="F101" i="21"/>
  <c r="E112" i="21"/>
  <c r="F125" i="21"/>
  <c r="E141" i="21"/>
  <c r="E149" i="21"/>
  <c r="F157" i="21"/>
  <c r="F168" i="21"/>
  <c r="F189" i="21"/>
  <c r="F197" i="21"/>
  <c r="F213" i="21"/>
  <c r="F224" i="21"/>
  <c r="F240" i="21"/>
  <c r="E253" i="21"/>
  <c r="F32" i="21"/>
  <c r="F40" i="21"/>
  <c r="F48" i="21"/>
  <c r="F59" i="21"/>
  <c r="E64" i="21"/>
  <c r="E72" i="21"/>
  <c r="F83" i="21"/>
  <c r="F91" i="21"/>
  <c r="F104" i="21"/>
  <c r="F123" i="21"/>
  <c r="E136" i="21"/>
  <c r="E32" i="21"/>
  <c r="E237" i="21"/>
  <c r="E115" i="21"/>
  <c r="F22" i="21"/>
  <c r="E49" i="21"/>
  <c r="F54" i="21"/>
  <c r="F81" i="21"/>
  <c r="E86" i="21"/>
  <c r="F113" i="21"/>
  <c r="E118" i="21"/>
  <c r="E145" i="21"/>
  <c r="F153" i="21"/>
  <c r="E161" i="21"/>
  <c r="E169" i="21"/>
  <c r="E177" i="21"/>
  <c r="E185" i="21"/>
  <c r="E193" i="21"/>
  <c r="F201" i="21"/>
  <c r="F209" i="21"/>
  <c r="E217" i="21"/>
  <c r="E225" i="21"/>
  <c r="E233" i="21"/>
  <c r="F241" i="21"/>
  <c r="E249" i="21"/>
  <c r="F257" i="21"/>
  <c r="E59" i="21"/>
  <c r="E73" i="21"/>
  <c r="F86" i="21"/>
  <c r="E100" i="21"/>
  <c r="F118" i="21"/>
  <c r="E132" i="21"/>
  <c r="F145" i="21"/>
  <c r="F161" i="21"/>
  <c r="F177" i="21"/>
  <c r="F185" i="21"/>
  <c r="E201" i="21"/>
  <c r="F217" i="21"/>
  <c r="F233" i="21"/>
  <c r="F249" i="21"/>
  <c r="F46" i="21"/>
  <c r="E78" i="21"/>
  <c r="F110" i="21"/>
  <c r="F137" i="21"/>
  <c r="E158" i="21"/>
  <c r="F174" i="21"/>
  <c r="F190" i="21"/>
  <c r="E206" i="21"/>
  <c r="E238" i="21"/>
  <c r="F246" i="21"/>
  <c r="E28" i="21"/>
  <c r="F60" i="21"/>
  <c r="F78" i="21"/>
  <c r="E110" i="21"/>
  <c r="E129" i="21"/>
  <c r="E142" i="21"/>
  <c r="E166" i="21"/>
  <c r="E182" i="21"/>
  <c r="F206" i="21"/>
  <c r="F238" i="21"/>
  <c r="E179" i="21"/>
  <c r="F195" i="21"/>
  <c r="E211" i="21"/>
  <c r="E235" i="21"/>
  <c r="F251" i="21"/>
  <c r="F38" i="21"/>
  <c r="F52" i="21"/>
  <c r="E75" i="21"/>
  <c r="E102" i="21"/>
  <c r="E116" i="21"/>
  <c r="F171" i="21"/>
  <c r="E195" i="21"/>
  <c r="F211" i="21"/>
  <c r="E227" i="21"/>
  <c r="F243" i="21"/>
  <c r="F57" i="21"/>
  <c r="E94" i="21"/>
  <c r="E144" i="21"/>
  <c r="F152" i="21"/>
  <c r="F176" i="21"/>
  <c r="E208" i="21"/>
  <c r="E232" i="21"/>
  <c r="F248" i="21"/>
  <c r="F30" i="21"/>
  <c r="F67" i="21"/>
  <c r="F99" i="21"/>
  <c r="E131" i="21"/>
  <c r="F156" i="21"/>
  <c r="E204" i="21"/>
  <c r="F212" i="21"/>
  <c r="E22" i="21"/>
  <c r="F27" i="21"/>
  <c r="F36" i="21"/>
  <c r="E41" i="21"/>
  <c r="E54" i="21"/>
  <c r="E68" i="21"/>
  <c r="E91" i="21"/>
  <c r="E105" i="21"/>
  <c r="E123" i="21"/>
  <c r="E137" i="21"/>
  <c r="E153" i="21"/>
  <c r="F169" i="21"/>
  <c r="F193" i="21"/>
  <c r="E209" i="21"/>
  <c r="F225" i="21"/>
  <c r="E241" i="21"/>
  <c r="E257" i="21"/>
  <c r="F73" i="21"/>
  <c r="F105" i="21"/>
  <c r="F142" i="21"/>
  <c r="E150" i="21"/>
  <c r="F166" i="21"/>
  <c r="F198" i="21"/>
  <c r="E222" i="21"/>
  <c r="F230" i="21"/>
  <c r="E46" i="21"/>
  <c r="F51" i="21"/>
  <c r="E65" i="21"/>
  <c r="F92" i="21"/>
  <c r="E124" i="21"/>
  <c r="F150" i="21"/>
  <c r="E190" i="21"/>
  <c r="E214" i="21"/>
  <c r="E230" i="21"/>
  <c r="E246" i="21"/>
  <c r="F33" i="21"/>
  <c r="F65" i="21"/>
  <c r="F97" i="21"/>
  <c r="F129" i="21"/>
  <c r="F147" i="21"/>
  <c r="F163" i="21"/>
  <c r="E203" i="21"/>
  <c r="E219" i="21"/>
  <c r="F25" i="21"/>
  <c r="E70" i="21"/>
  <c r="E89" i="21"/>
  <c r="E121" i="21"/>
  <c r="E139" i="21"/>
  <c r="F155" i="21"/>
  <c r="E187" i="21"/>
  <c r="F203" i="21"/>
  <c r="F219" i="21"/>
  <c r="F235" i="21"/>
  <c r="E251" i="21"/>
  <c r="E30" i="21"/>
  <c r="F62" i="21"/>
  <c r="F121" i="21"/>
  <c r="E184" i="21"/>
  <c r="F200" i="21"/>
  <c r="E224" i="21"/>
  <c r="F256" i="21"/>
  <c r="E35" i="21"/>
  <c r="E62" i="21"/>
  <c r="E81" i="21"/>
  <c r="E108" i="21"/>
  <c r="F126" i="21"/>
  <c r="F164" i="21"/>
  <c r="E196" i="21"/>
  <c r="F228" i="21"/>
  <c r="F41" i="21"/>
  <c r="F182" i="21"/>
  <c r="F214" i="21"/>
  <c r="F254" i="21"/>
  <c r="E33" i="21"/>
  <c r="E83" i="21"/>
  <c r="E97" i="21"/>
  <c r="F115" i="21"/>
  <c r="F158" i="21"/>
  <c r="E174" i="21"/>
  <c r="E198" i="21"/>
  <c r="F222" i="21"/>
  <c r="E254" i="21"/>
  <c r="E38" i="21"/>
  <c r="F70" i="21"/>
  <c r="F102" i="21"/>
  <c r="F134" i="21"/>
  <c r="E155" i="21"/>
  <c r="E171" i="21"/>
  <c r="F187" i="21"/>
  <c r="F227" i="21"/>
  <c r="E243" i="21"/>
  <c r="F43" i="21"/>
  <c r="E57" i="21"/>
  <c r="F84" i="21"/>
  <c r="E107" i="21"/>
  <c r="E134" i="21"/>
  <c r="E147" i="21"/>
  <c r="E163" i="21"/>
  <c r="F179" i="21"/>
  <c r="E25" i="21"/>
  <c r="F89" i="21"/>
  <c r="E126" i="21"/>
  <c r="F160" i="21"/>
  <c r="E192" i="21"/>
  <c r="E216" i="21"/>
  <c r="E240" i="21"/>
  <c r="E44" i="21"/>
  <c r="F49" i="21"/>
  <c r="E76" i="21"/>
  <c r="F94" i="21"/>
  <c r="E140" i="21"/>
  <c r="E148" i="21"/>
  <c r="E172" i="21"/>
  <c r="E188" i="21"/>
  <c r="E220" i="21"/>
  <c r="F252" i="21"/>
  <c r="E168" i="21"/>
  <c r="E113" i="21"/>
  <c r="E180" i="21"/>
  <c r="F244" i="21"/>
  <c r="F236" i="21"/>
  <c r="G3" i="29"/>
  <c r="I3" i="29"/>
  <c r="H3" i="29" l="1"/>
  <c r="J3" i="29"/>
  <c r="K3" i="29" s="1"/>
  <c r="D259" i="21"/>
  <c r="D260" i="21"/>
  <c r="D261" i="21"/>
  <c r="D262" i="21" s="1"/>
  <c r="D263" i="21" s="1"/>
  <c r="D264" i="21" s="1"/>
  <c r="D265" i="21" s="1"/>
  <c r="D266" i="21" s="1"/>
  <c r="D267" i="21" s="1"/>
  <c r="D268" i="21" s="1"/>
  <c r="D269" i="21" s="1"/>
  <c r="D270" i="21"/>
  <c r="D271" i="21" s="1"/>
  <c r="D272" i="21"/>
  <c r="D273" i="21" s="1"/>
  <c r="D274" i="21" s="1"/>
  <c r="D275" i="21" s="1"/>
  <c r="D276" i="21" s="1"/>
  <c r="D277" i="21" s="1"/>
  <c r="D278" i="21" s="1"/>
  <c r="D279" i="21" s="1"/>
  <c r="D280" i="21" s="1"/>
  <c r="D281" i="21" s="1"/>
  <c r="D282" i="21" s="1"/>
  <c r="D283" i="21" s="1"/>
  <c r="D284" i="21"/>
  <c r="D285" i="21" s="1"/>
  <c r="D286" i="21"/>
  <c r="D287" i="21"/>
  <c r="D288" i="21"/>
  <c r="D289" i="21" s="1"/>
  <c r="D290" i="21" s="1"/>
  <c r="D291" i="21" s="1"/>
  <c r="D292" i="21" s="1"/>
  <c r="D293" i="21" s="1"/>
  <c r="D294" i="21" s="1"/>
  <c r="D295" i="21" s="1"/>
  <c r="D296" i="21" s="1"/>
  <c r="D297" i="21" s="1"/>
  <c r="D298" i="21" s="1"/>
  <c r="D299" i="21" s="1"/>
  <c r="D300" i="21" s="1"/>
  <c r="D301" i="21" s="1"/>
  <c r="D302" i="21" s="1"/>
  <c r="D303" i="21" s="1"/>
  <c r="D304" i="21"/>
  <c r="D305" i="21" s="1"/>
  <c r="D306" i="21" s="1"/>
  <c r="D307" i="21" s="1"/>
  <c r="D308" i="21" s="1"/>
  <c r="D309" i="21" s="1"/>
  <c r="D310" i="21" s="1"/>
  <c r="D311" i="21" s="1"/>
  <c r="D312" i="21" s="1"/>
  <c r="D313" i="21" s="1"/>
  <c r="D314" i="21" s="1"/>
  <c r="D315" i="21" s="1"/>
  <c r="D316" i="21" s="1"/>
  <c r="D317" i="21" s="1"/>
  <c r="D318" i="21" s="1"/>
  <c r="D319" i="21" s="1"/>
  <c r="D320" i="21" s="1"/>
  <c r="D321" i="21" s="1"/>
  <c r="D322" i="21" s="1"/>
  <c r="D323" i="21" s="1"/>
  <c r="D324" i="21" s="1"/>
  <c r="D325" i="21" s="1"/>
  <c r="D326" i="21" s="1"/>
  <c r="D327" i="21" s="1"/>
  <c r="D328" i="21" s="1"/>
  <c r="D329" i="21" s="1"/>
  <c r="D330" i="21" s="1"/>
  <c r="D331" i="21" s="1"/>
  <c r="D332" i="21" s="1"/>
  <c r="D333" i="21" s="1"/>
  <c r="D334" i="21" s="1"/>
  <c r="D335" i="21" s="1"/>
  <c r="D336" i="21" s="1"/>
  <c r="D337" i="21" s="1"/>
  <c r="D338" i="21" s="1"/>
  <c r="D339" i="21" s="1"/>
  <c r="D340" i="21" s="1"/>
  <c r="D341" i="21" s="1"/>
  <c r="D342" i="21" s="1"/>
  <c r="D343" i="21" s="1"/>
  <c r="D344" i="21" s="1"/>
  <c r="D345" i="21" s="1"/>
  <c r="D346" i="21" s="1"/>
  <c r="D347" i="21" s="1"/>
  <c r="D348" i="21" s="1"/>
  <c r="D349" i="21" s="1"/>
  <c r="D350" i="21" s="1"/>
  <c r="D351" i="21" s="1"/>
  <c r="D352" i="21" s="1"/>
  <c r="D353" i="21" s="1"/>
  <c r="D354" i="21" s="1"/>
  <c r="D355" i="21" s="1"/>
  <c r="D356" i="21" s="1"/>
  <c r="D357" i="21" s="1"/>
  <c r="D358" i="21" s="1"/>
  <c r="D359" i="21" s="1"/>
  <c r="D360" i="21" s="1"/>
  <c r="D361" i="21" s="1"/>
  <c r="D362" i="21" s="1"/>
  <c r="D363" i="21" s="1"/>
  <c r="D364" i="21" s="1"/>
  <c r="D365" i="21" s="1"/>
  <c r="D366" i="21" s="1"/>
  <c r="D367" i="21" s="1"/>
  <c r="D368" i="21" s="1"/>
  <c r="D369" i="21" s="1"/>
  <c r="D370" i="21" s="1"/>
  <c r="D371" i="21" s="1"/>
  <c r="D372" i="21" s="1"/>
  <c r="D373" i="21" s="1"/>
  <c r="D374" i="21" s="1"/>
  <c r="D375" i="21" s="1"/>
  <c r="D376" i="21" s="1"/>
  <c r="D377" i="21" s="1"/>
  <c r="D378" i="21" s="1"/>
  <c r="D379" i="21" s="1"/>
  <c r="D380" i="21" s="1"/>
  <c r="D381" i="21" s="1"/>
  <c r="D382" i="21" s="1"/>
  <c r="D383" i="21" s="1"/>
  <c r="D384" i="21" s="1"/>
  <c r="D385" i="21" s="1"/>
  <c r="D386" i="21" s="1"/>
  <c r="D387" i="21" s="1"/>
  <c r="D388" i="21" s="1"/>
  <c r="D389" i="21" s="1"/>
  <c r="D390" i="21" s="1"/>
  <c r="D391" i="21" s="1"/>
  <c r="D392" i="21" s="1"/>
  <c r="D393" i="21" s="1"/>
  <c r="D394" i="21" s="1"/>
  <c r="D395" i="21" s="1"/>
  <c r="D396" i="21" s="1"/>
  <c r="D397" i="21" s="1"/>
  <c r="D398" i="21" s="1"/>
  <c r="D399" i="21" s="1"/>
  <c r="D400" i="21" s="1"/>
  <c r="D401" i="21" s="1"/>
  <c r="D402" i="21" s="1"/>
  <c r="D403" i="21" s="1"/>
  <c r="D404" i="21" s="1"/>
  <c r="D405" i="21" s="1"/>
  <c r="D406" i="21" s="1"/>
  <c r="D407" i="21" s="1"/>
  <c r="D408" i="21" s="1"/>
  <c r="D409" i="21" s="1"/>
  <c r="D410" i="21" s="1"/>
  <c r="D411" i="21" s="1"/>
  <c r="D412" i="21" s="1"/>
  <c r="D413" i="21" s="1"/>
  <c r="D414" i="21" s="1"/>
  <c r="D415" i="21" s="1"/>
  <c r="D416" i="21" s="1"/>
  <c r="D417" i="21" s="1"/>
  <c r="D418" i="21" s="1"/>
  <c r="D419" i="21" s="1"/>
  <c r="D420" i="21" s="1"/>
  <c r="D421" i="21" s="1"/>
  <c r="D422" i="21" s="1"/>
  <c r="D423" i="21" s="1"/>
  <c r="D424" i="21" s="1"/>
  <c r="D425" i="21" s="1"/>
  <c r="D426" i="21" s="1"/>
  <c r="D427" i="21" s="1"/>
  <c r="D428" i="21" s="1"/>
  <c r="D429" i="21" s="1"/>
  <c r="D430" i="21" s="1"/>
  <c r="D431" i="21" s="1"/>
  <c r="D432" i="21" s="1"/>
  <c r="D433" i="21" s="1"/>
  <c r="D434" i="21" s="1"/>
  <c r="D435" i="21" s="1"/>
  <c r="D436" i="21" s="1"/>
  <c r="D437" i="21" s="1"/>
  <c r="D438" i="21" s="1"/>
  <c r="D439" i="21" s="1"/>
  <c r="D440" i="21" s="1"/>
  <c r="D441" i="21" s="1"/>
  <c r="D442" i="21" s="1"/>
  <c r="D443" i="21" s="1"/>
  <c r="D444" i="21" s="1"/>
  <c r="D445" i="21" s="1"/>
  <c r="D446" i="21" s="1"/>
  <c r="D447" i="21" s="1"/>
  <c r="D448" i="21" s="1"/>
  <c r="D449" i="21" s="1"/>
  <c r="D450" i="21" s="1"/>
  <c r="D451" i="21" s="1"/>
  <c r="D452" i="21" s="1"/>
  <c r="D453" i="21" s="1"/>
  <c r="D454" i="21" s="1"/>
  <c r="D455" i="21" s="1"/>
  <c r="D456" i="21" s="1"/>
  <c r="D457" i="21" s="1"/>
  <c r="D458" i="21" s="1"/>
  <c r="D459" i="21" s="1"/>
  <c r="D460" i="21" s="1"/>
  <c r="D461" i="21" s="1"/>
  <c r="D462" i="21" s="1"/>
  <c r="D463" i="21" s="1"/>
  <c r="D464" i="21" s="1"/>
  <c r="D465" i="21" s="1"/>
  <c r="D466" i="21" s="1"/>
  <c r="D467" i="21" s="1"/>
  <c r="D468" i="21" s="1"/>
  <c r="D469" i="21" s="1"/>
  <c r="D470" i="21" s="1"/>
  <c r="D471" i="21" s="1"/>
  <c r="D472" i="21" s="1"/>
  <c r="D473" i="21" s="1"/>
  <c r="D474" i="21" s="1"/>
  <c r="D475" i="21" s="1"/>
  <c r="D476" i="21" s="1"/>
  <c r="D477" i="21" s="1"/>
  <c r="D478" i="21" s="1"/>
  <c r="D479" i="21" s="1"/>
  <c r="D480" i="21" s="1"/>
  <c r="D481" i="21" s="1"/>
  <c r="D482" i="21" s="1"/>
  <c r="D483" i="21" s="1"/>
  <c r="D484" i="21" s="1"/>
  <c r="D485" i="21" s="1"/>
  <c r="D486" i="21" s="1"/>
  <c r="D487" i="21" s="1"/>
  <c r="D488" i="21" s="1"/>
  <c r="D489" i="21" s="1"/>
  <c r="D490" i="21" s="1"/>
  <c r="D491" i="21" s="1"/>
  <c r="D492" i="21" s="1"/>
  <c r="D493" i="21" s="1"/>
  <c r="D494" i="21" s="1"/>
  <c r="D495" i="21" s="1"/>
  <c r="D496" i="21"/>
  <c r="D497" i="21" s="1"/>
  <c r="D498" i="21" s="1"/>
  <c r="D499" i="21" s="1"/>
  <c r="D500" i="21" s="1"/>
  <c r="D501" i="21" s="1"/>
  <c r="D502" i="21" s="1"/>
  <c r="D503" i="21" s="1"/>
  <c r="D504" i="21" s="1"/>
  <c r="D505" i="21" s="1"/>
  <c r="D506" i="21" s="1"/>
  <c r="D507" i="21" s="1"/>
  <c r="D508" i="21" s="1"/>
  <c r="D509" i="21" s="1"/>
  <c r="D510" i="21" s="1"/>
  <c r="D511" i="21" s="1"/>
  <c r="D512" i="21" s="1"/>
  <c r="D513" i="21" s="1"/>
  <c r="D514" i="21" s="1"/>
  <c r="D515" i="21" s="1"/>
  <c r="D516" i="21" s="1"/>
  <c r="D517" i="21" s="1"/>
  <c r="D518" i="21" s="1"/>
  <c r="D519" i="21" s="1"/>
  <c r="D520" i="21" s="1"/>
  <c r="D521" i="21" s="1"/>
  <c r="D522" i="21" s="1"/>
  <c r="D523" i="21" s="1"/>
  <c r="D524" i="21" s="1"/>
  <c r="D525" i="21" s="1"/>
  <c r="D526" i="21" s="1"/>
  <c r="D527" i="21" s="1"/>
  <c r="D528" i="21" s="1"/>
  <c r="D529" i="21" s="1"/>
  <c r="D530" i="21" s="1"/>
  <c r="D531" i="21" s="1"/>
  <c r="D532" i="21" s="1"/>
  <c r="D533" i="21" s="1"/>
  <c r="D534" i="21" s="1"/>
  <c r="D535" i="21" s="1"/>
  <c r="D536" i="21" s="1"/>
  <c r="D537" i="21" s="1"/>
  <c r="D538" i="21" s="1"/>
  <c r="D539" i="21" s="1"/>
  <c r="D540" i="21" s="1"/>
  <c r="D541" i="21" s="1"/>
  <c r="D542" i="21" s="1"/>
  <c r="D543" i="21" s="1"/>
  <c r="D544" i="21" s="1"/>
  <c r="D545" i="21" s="1"/>
  <c r="D546" i="21" s="1"/>
  <c r="D547" i="21" s="1"/>
  <c r="D548" i="21" s="1"/>
  <c r="D549" i="21" s="1"/>
  <c r="D550" i="21" s="1"/>
  <c r="D551" i="21" s="1"/>
  <c r="D552" i="21" s="1"/>
  <c r="D553" i="21" s="1"/>
  <c r="D554" i="21" s="1"/>
  <c r="D555" i="21" s="1"/>
  <c r="D556" i="21" s="1"/>
  <c r="D557" i="21" s="1"/>
  <c r="D558" i="21" s="1"/>
  <c r="D559" i="21" s="1"/>
  <c r="D560" i="21" s="1"/>
  <c r="D561" i="21" s="1"/>
  <c r="D562" i="21" s="1"/>
  <c r="D563" i="21" s="1"/>
  <c r="D564" i="21" s="1"/>
  <c r="D565" i="21" s="1"/>
  <c r="D566" i="21" s="1"/>
  <c r="D567" i="21" s="1"/>
  <c r="D568" i="21" s="1"/>
  <c r="D569" i="21" s="1"/>
  <c r="D570" i="21" s="1"/>
  <c r="D571" i="21" s="1"/>
  <c r="D572" i="21" s="1"/>
  <c r="D573" i="21" s="1"/>
  <c r="D574" i="21" s="1"/>
  <c r="D575" i="21" s="1"/>
  <c r="D576" i="21" s="1"/>
  <c r="D577" i="21" s="1"/>
  <c r="D578" i="21" s="1"/>
  <c r="D579" i="21" s="1"/>
  <c r="D580" i="21" s="1"/>
  <c r="D581" i="21" s="1"/>
  <c r="D582" i="21" s="1"/>
  <c r="D583" i="21" s="1"/>
  <c r="D584" i="21" s="1"/>
  <c r="D585" i="21" s="1"/>
  <c r="D586" i="21" s="1"/>
  <c r="D587" i="21" s="1"/>
  <c r="D588" i="21" s="1"/>
  <c r="D589" i="21" s="1"/>
  <c r="D590" i="21" s="1"/>
  <c r="D591" i="21" s="1"/>
  <c r="D592" i="21"/>
  <c r="D593" i="21" s="1"/>
  <c r="D594" i="21" s="1"/>
  <c r="D595" i="21" s="1"/>
  <c r="D596" i="21" s="1"/>
  <c r="D597" i="21" s="1"/>
  <c r="D598" i="21" s="1"/>
  <c r="D599" i="21" s="1"/>
  <c r="D600" i="21" s="1"/>
  <c r="D601" i="21" s="1"/>
  <c r="D602" i="21" s="1"/>
  <c r="D603" i="21" s="1"/>
  <c r="D604" i="21" s="1"/>
  <c r="D605" i="21" s="1"/>
  <c r="D606" i="21" s="1"/>
  <c r="D607" i="21" s="1"/>
  <c r="D608" i="21" s="1"/>
  <c r="D609" i="21" s="1"/>
  <c r="D610" i="21" s="1"/>
  <c r="D611" i="21" s="1"/>
  <c r="D612" i="21" s="1"/>
  <c r="D613" i="21" s="1"/>
  <c r="D614" i="21" s="1"/>
  <c r="D615" i="21" s="1"/>
  <c r="D616" i="21" s="1"/>
  <c r="D617" i="21" s="1"/>
  <c r="D618" i="21" s="1"/>
  <c r="D619" i="21" s="1"/>
  <c r="D620" i="21" s="1"/>
  <c r="D621" i="21" s="1"/>
  <c r="D622" i="21" s="1"/>
  <c r="D623" i="21" s="1"/>
  <c r="D624" i="21" s="1"/>
  <c r="D625" i="21" s="1"/>
  <c r="D626" i="21" s="1"/>
  <c r="D627" i="21" s="1"/>
  <c r="D628" i="21" s="1"/>
  <c r="D629" i="21" s="1"/>
  <c r="D630" i="21" s="1"/>
  <c r="D631" i="21" s="1"/>
  <c r="D632" i="21" s="1"/>
  <c r="D633" i="21" s="1"/>
  <c r="D634" i="21" s="1"/>
  <c r="D635" i="21" s="1"/>
  <c r="D636" i="21" s="1"/>
  <c r="D637" i="21" s="1"/>
  <c r="D638" i="21" s="1"/>
  <c r="D639" i="21" s="1"/>
  <c r="D640" i="21" s="1"/>
  <c r="D641" i="21" s="1"/>
  <c r="D642" i="21" s="1"/>
  <c r="D643" i="21" s="1"/>
  <c r="D644" i="21" s="1"/>
  <c r="D645" i="21" s="1"/>
  <c r="D646" i="21" s="1"/>
  <c r="D647" i="21" s="1"/>
  <c r="D648" i="21" s="1"/>
  <c r="D649" i="21" s="1"/>
  <c r="D650" i="21" s="1"/>
  <c r="D651" i="21" s="1"/>
  <c r="D652" i="21" s="1"/>
  <c r="D653" i="21" s="1"/>
  <c r="D654" i="21" s="1"/>
  <c r="D655" i="21" s="1"/>
  <c r="D656" i="21" s="1"/>
  <c r="D657" i="21" s="1"/>
  <c r="D658" i="21" s="1"/>
  <c r="D659" i="21" s="1"/>
  <c r="D660" i="21" s="1"/>
  <c r="D661" i="21" s="1"/>
  <c r="D662" i="21" s="1"/>
  <c r="D663" i="21" s="1"/>
  <c r="D664" i="21" s="1"/>
  <c r="D665" i="21" s="1"/>
  <c r="D666" i="21" s="1"/>
  <c r="D667" i="21" s="1"/>
  <c r="D668" i="21" s="1"/>
  <c r="D669" i="21" s="1"/>
  <c r="D670" i="21" s="1"/>
  <c r="D671" i="21" s="1"/>
  <c r="D672" i="21" s="1"/>
  <c r="D673" i="21" s="1"/>
  <c r="D674" i="21" s="1"/>
  <c r="D675" i="21" s="1"/>
  <c r="D676" i="21" s="1"/>
  <c r="D677" i="21" s="1"/>
  <c r="D678" i="21" s="1"/>
  <c r="D679" i="21" s="1"/>
  <c r="D680" i="21" s="1"/>
  <c r="D681" i="21" s="1"/>
  <c r="D682" i="21" s="1"/>
  <c r="D683" i="21" s="1"/>
  <c r="D684" i="21" s="1"/>
  <c r="D685" i="21" s="1"/>
  <c r="D686" i="21" s="1"/>
  <c r="D687" i="21" s="1"/>
  <c r="D688" i="21" s="1"/>
  <c r="D689" i="21" s="1"/>
  <c r="D690" i="21" s="1"/>
  <c r="D691" i="21" s="1"/>
  <c r="D692" i="21" s="1"/>
  <c r="D693" i="21" s="1"/>
  <c r="D694" i="21" s="1"/>
  <c r="D695" i="21" s="1"/>
  <c r="D696" i="21"/>
  <c r="D697" i="21" s="1"/>
  <c r="D698" i="21" s="1"/>
  <c r="D699" i="21" s="1"/>
  <c r="D700" i="21" s="1"/>
  <c r="D701" i="21" s="1"/>
  <c r="D702" i="21" s="1"/>
  <c r="D703" i="21" s="1"/>
  <c r="D704" i="21" s="1"/>
  <c r="D705" i="21" s="1"/>
  <c r="D706" i="21" s="1"/>
  <c r="D707" i="21" s="1"/>
  <c r="D708" i="21" s="1"/>
  <c r="D709" i="21" s="1"/>
  <c r="D710" i="21" s="1"/>
  <c r="D711" i="21" s="1"/>
  <c r="D712" i="21" s="1"/>
  <c r="D713" i="21" s="1"/>
  <c r="D714" i="21" s="1"/>
  <c r="D715" i="21" s="1"/>
  <c r="D716" i="21" s="1"/>
  <c r="D717" i="21" s="1"/>
  <c r="D718" i="21" s="1"/>
  <c r="D719" i="21" s="1"/>
  <c r="D720" i="21" s="1"/>
  <c r="D721" i="21" s="1"/>
  <c r="D722" i="21" s="1"/>
  <c r="D723" i="21" s="1"/>
  <c r="D724" i="21" s="1"/>
  <c r="D725" i="21" s="1"/>
  <c r="D726" i="21" s="1"/>
  <c r="D727" i="21" s="1"/>
  <c r="D728" i="21" s="1"/>
  <c r="D729" i="21" s="1"/>
  <c r="D730" i="21" s="1"/>
  <c r="D731" i="21" s="1"/>
  <c r="D732" i="21" s="1"/>
  <c r="D733" i="21" s="1"/>
  <c r="D734" i="21" s="1"/>
  <c r="D735" i="21" s="1"/>
  <c r="D736" i="21" s="1"/>
  <c r="D737" i="21" s="1"/>
  <c r="D738" i="21" s="1"/>
  <c r="D739" i="21" s="1"/>
  <c r="D740" i="21" s="1"/>
  <c r="D741" i="21" s="1"/>
  <c r="D742" i="21" s="1"/>
  <c r="D743" i="21" s="1"/>
  <c r="D744" i="21" s="1"/>
  <c r="D745" i="21" s="1"/>
  <c r="D746" i="21" s="1"/>
  <c r="D747" i="21" s="1"/>
  <c r="D748" i="21" s="1"/>
  <c r="D749" i="21" s="1"/>
  <c r="D750" i="21" s="1"/>
  <c r="D751" i="21" s="1"/>
  <c r="D752" i="21" s="1"/>
  <c r="D753" i="21" s="1"/>
  <c r="D754" i="21" s="1"/>
  <c r="D755" i="21" s="1"/>
  <c r="D756" i="21" s="1"/>
  <c r="D757" i="21" s="1"/>
  <c r="D758" i="21" s="1"/>
  <c r="D759" i="21" s="1"/>
  <c r="D760" i="21" s="1"/>
  <c r="D761" i="21" s="1"/>
  <c r="D762" i="21" s="1"/>
  <c r="D763" i="21" s="1"/>
  <c r="D764" i="21" s="1"/>
  <c r="D765" i="21" s="1"/>
  <c r="D766" i="21" s="1"/>
  <c r="D767" i="21" s="1"/>
  <c r="D768" i="21" s="1"/>
  <c r="D769" i="21" s="1"/>
  <c r="D770" i="21" s="1"/>
  <c r="D771" i="21" s="1"/>
  <c r="D772" i="21" s="1"/>
  <c r="D773" i="21" s="1"/>
  <c r="D774" i="21" s="1"/>
  <c r="D775" i="21" s="1"/>
  <c r="D776" i="21"/>
  <c r="D777" i="21" s="1"/>
  <c r="D778" i="21" s="1"/>
  <c r="D779" i="21" s="1"/>
  <c r="D780" i="21" s="1"/>
  <c r="D781" i="21" s="1"/>
  <c r="D782" i="21" s="1"/>
  <c r="D783" i="21" s="1"/>
  <c r="D784" i="21" s="1"/>
  <c r="D785" i="21" s="1"/>
  <c r="D786" i="21" s="1"/>
  <c r="D787" i="21" s="1"/>
  <c r="D788" i="21" s="1"/>
  <c r="D789" i="21" s="1"/>
  <c r="D790" i="21" s="1"/>
  <c r="D791" i="21" s="1"/>
  <c r="D792" i="21" s="1"/>
  <c r="D793" i="21" s="1"/>
  <c r="D794" i="21" s="1"/>
  <c r="D795" i="21" s="1"/>
  <c r="D796" i="21" s="1"/>
  <c r="D797" i="21" s="1"/>
  <c r="D798" i="21" s="1"/>
  <c r="D799" i="21" s="1"/>
  <c r="D800" i="21" s="1"/>
  <c r="D801" i="21" s="1"/>
  <c r="D802" i="21" s="1"/>
  <c r="D803" i="21" s="1"/>
  <c r="D804" i="21" s="1"/>
  <c r="D805" i="21" s="1"/>
  <c r="D806" i="21" s="1"/>
  <c r="D807" i="21" s="1"/>
  <c r="D808" i="21" s="1"/>
  <c r="D809" i="21" s="1"/>
  <c r="D810" i="21" s="1"/>
  <c r="D811" i="21" s="1"/>
  <c r="D812" i="21" s="1"/>
  <c r="D813" i="21" s="1"/>
  <c r="D814" i="21" s="1"/>
  <c r="D815" i="21" s="1"/>
  <c r="D816" i="21" s="1"/>
  <c r="D817" i="21" s="1"/>
  <c r="D818" i="21" s="1"/>
  <c r="D819" i="21" s="1"/>
  <c r="D820" i="21" s="1"/>
  <c r="D821" i="21" s="1"/>
  <c r="D822" i="21" s="1"/>
  <c r="D823" i="21" s="1"/>
  <c r="D824" i="21" s="1"/>
  <c r="D825" i="21" s="1"/>
  <c r="D826" i="21" s="1"/>
  <c r="D827" i="21" s="1"/>
  <c r="D828" i="21" s="1"/>
  <c r="D829" i="21" s="1"/>
  <c r="D830" i="21" s="1"/>
  <c r="D831" i="21" s="1"/>
  <c r="D832" i="21" s="1"/>
  <c r="D833" i="21" s="1"/>
  <c r="D834" i="21" s="1"/>
  <c r="D835" i="21" s="1"/>
  <c r="D836" i="21" s="1"/>
  <c r="D837" i="21" s="1"/>
  <c r="D838" i="21" s="1"/>
  <c r="D839" i="21" s="1"/>
  <c r="D840" i="21" s="1"/>
  <c r="D841" i="21" s="1"/>
  <c r="D842" i="21" s="1"/>
  <c r="D843" i="21" s="1"/>
  <c r="D844" i="21" s="1"/>
  <c r="D845" i="21" s="1"/>
  <c r="D846" i="21" s="1"/>
  <c r="D847" i="21" s="1"/>
  <c r="D848" i="21" s="1"/>
  <c r="D849" i="21" s="1"/>
  <c r="D850" i="21" s="1"/>
  <c r="D851" i="21" s="1"/>
  <c r="D852" i="21" s="1"/>
  <c r="D853" i="21" s="1"/>
  <c r="D854" i="21" s="1"/>
  <c r="D855" i="21" s="1"/>
  <c r="D856" i="21" s="1"/>
  <c r="D857" i="21" s="1"/>
  <c r="D858" i="21" s="1"/>
  <c r="D859" i="21" s="1"/>
  <c r="D860" i="21" s="1"/>
  <c r="F260" i="21"/>
  <c r="E263" i="21"/>
  <c r="E266" i="21"/>
  <c r="E271" i="21"/>
  <c r="E274" i="21"/>
  <c r="F279" i="21"/>
  <c r="E282" i="21"/>
  <c r="E287" i="21"/>
  <c r="F290" i="21"/>
  <c r="E295" i="21"/>
  <c r="F298" i="21"/>
  <c r="E303" i="21"/>
  <c r="F306" i="21"/>
  <c r="F311" i="21"/>
  <c r="E314" i="21"/>
  <c r="E319" i="21"/>
  <c r="F322" i="21"/>
  <c r="F327" i="21"/>
  <c r="E330" i="21"/>
  <c r="E335" i="21"/>
  <c r="F338" i="21"/>
  <c r="F343" i="21"/>
  <c r="F346" i="21"/>
  <c r="F351" i="21"/>
  <c r="E354" i="21"/>
  <c r="E359" i="21"/>
  <c r="F362" i="21"/>
  <c r="F367" i="21"/>
  <c r="F370" i="21"/>
  <c r="F375" i="21"/>
  <c r="E378" i="21"/>
  <c r="F383" i="21"/>
  <c r="E386" i="21"/>
  <c r="F391" i="21"/>
  <c r="F394" i="21"/>
  <c r="E399" i="21"/>
  <c r="E402" i="21"/>
  <c r="F407" i="21"/>
  <c r="F410" i="21"/>
  <c r="F415" i="21"/>
  <c r="E418" i="21"/>
  <c r="F423" i="21"/>
  <c r="E426" i="21"/>
  <c r="F431" i="21"/>
  <c r="F434" i="21"/>
  <c r="E439" i="21"/>
  <c r="F442" i="21"/>
  <c r="F447" i="21"/>
  <c r="E455" i="21"/>
  <c r="F463" i="21"/>
  <c r="E471" i="21"/>
  <c r="F479" i="21"/>
  <c r="E487" i="21"/>
  <c r="E495" i="21"/>
  <c r="F503" i="21"/>
  <c r="E513" i="21"/>
  <c r="F516" i="21"/>
  <c r="F521" i="21"/>
  <c r="F526" i="21"/>
  <c r="E529" i="21"/>
  <c r="F537" i="21"/>
  <c r="E545" i="21"/>
  <c r="E550" i="21"/>
  <c r="F553" i="21"/>
  <c r="E561" i="21"/>
  <c r="E566" i="21"/>
  <c r="F569" i="21"/>
  <c r="F577" i="21"/>
  <c r="E582" i="21"/>
  <c r="F585" i="21"/>
  <c r="E593" i="21"/>
  <c r="F598" i="21"/>
  <c r="F601" i="21"/>
  <c r="F609" i="21"/>
  <c r="E614" i="21"/>
  <c r="E617" i="21"/>
  <c r="E622" i="21"/>
  <c r="F625" i="21"/>
  <c r="E633" i="21"/>
  <c r="E638" i="21"/>
  <c r="F641" i="21"/>
  <c r="E649" i="21"/>
  <c r="E654" i="21"/>
  <c r="E657" i="21"/>
  <c r="E665" i="21"/>
  <c r="F670" i="21"/>
  <c r="F673" i="21"/>
  <c r="F675" i="21"/>
  <c r="F680" i="21"/>
  <c r="F683" i="21"/>
  <c r="E686" i="21"/>
  <c r="F688" i="21"/>
  <c r="F691" i="21"/>
  <c r="F696" i="21"/>
  <c r="E699" i="21"/>
  <c r="E704" i="21"/>
  <c r="E707" i="21"/>
  <c r="F712" i="21"/>
  <c r="F715" i="21"/>
  <c r="F720" i="21"/>
  <c r="F723" i="21"/>
  <c r="E728" i="21"/>
  <c r="E731" i="21"/>
  <c r="E736" i="21"/>
  <c r="F739" i="21"/>
  <c r="E744" i="21"/>
  <c r="E747" i="21"/>
  <c r="E752" i="21"/>
  <c r="E755" i="21"/>
  <c r="F760" i="21"/>
  <c r="F763" i="21"/>
  <c r="E768" i="21"/>
  <c r="E771" i="21"/>
  <c r="E776" i="21"/>
  <c r="F779" i="21"/>
  <c r="F784" i="21"/>
  <c r="F787" i="21"/>
  <c r="E792" i="21"/>
  <c r="E795" i="21"/>
  <c r="E800" i="21"/>
  <c r="F803" i="21"/>
  <c r="F808" i="21"/>
  <c r="F811" i="21"/>
  <c r="E816" i="21"/>
  <c r="E819" i="21"/>
  <c r="F824" i="21"/>
  <c r="F827" i="21"/>
  <c r="F832" i="21"/>
  <c r="E835" i="21"/>
  <c r="E840" i="21"/>
  <c r="E843" i="21"/>
  <c r="E848" i="21"/>
  <c r="F851" i="21"/>
  <c r="E856" i="21"/>
  <c r="E859" i="21"/>
  <c r="E702" i="21"/>
  <c r="E723" i="21"/>
  <c r="E726" i="21"/>
  <c r="F734" i="21"/>
  <c r="E739" i="21"/>
  <c r="F747" i="21"/>
  <c r="F755" i="21"/>
  <c r="E763" i="21"/>
  <c r="E766" i="21"/>
  <c r="F771" i="21"/>
  <c r="E779" i="21"/>
  <c r="F782" i="21"/>
  <c r="E787" i="21"/>
  <c r="F795" i="21"/>
  <c r="E803" i="21"/>
  <c r="E811" i="21"/>
  <c r="F819" i="21"/>
  <c r="E827" i="21"/>
  <c r="F835" i="21"/>
  <c r="F843" i="21"/>
  <c r="E846" i="21"/>
  <c r="E851" i="21"/>
  <c r="F859" i="21"/>
  <c r="E261" i="21"/>
  <c r="F266" i="21"/>
  <c r="F269" i="21"/>
  <c r="F274" i="21"/>
  <c r="F277" i="21"/>
  <c r="F282" i="21"/>
  <c r="F285" i="21"/>
  <c r="E290" i="21"/>
  <c r="E293" i="21"/>
  <c r="E298" i="21"/>
  <c r="E301" i="21"/>
  <c r="E306" i="21"/>
  <c r="F309" i="21"/>
  <c r="F314" i="21"/>
  <c r="E317" i="21"/>
  <c r="E322" i="21"/>
  <c r="E325" i="21"/>
  <c r="F330" i="21"/>
  <c r="F333" i="21"/>
  <c r="E338" i="21"/>
  <c r="F341" i="21"/>
  <c r="E346" i="21"/>
  <c r="F349" i="21"/>
  <c r="F354" i="21"/>
  <c r="F357" i="21"/>
  <c r="E362" i="21"/>
  <c r="F365" i="21"/>
  <c r="E370" i="21"/>
  <c r="E373" i="21"/>
  <c r="F378" i="21"/>
  <c r="E381" i="21"/>
  <c r="F386" i="21"/>
  <c r="F389" i="21"/>
  <c r="E394" i="21"/>
  <c r="F397" i="21"/>
  <c r="F402" i="21"/>
  <c r="F405" i="21"/>
  <c r="E410" i="21"/>
  <c r="E413" i="21"/>
  <c r="F418" i="21"/>
  <c r="E421" i="21"/>
  <c r="F426" i="21"/>
  <c r="F429" i="21"/>
  <c r="E434" i="21"/>
  <c r="F437" i="21"/>
  <c r="E442" i="21"/>
  <c r="E447" i="21"/>
  <c r="E450" i="21"/>
  <c r="F455" i="21"/>
  <c r="E458" i="21"/>
  <c r="E463" i="21"/>
  <c r="E466" i="21"/>
  <c r="F471" i="21"/>
  <c r="F474" i="21"/>
  <c r="E479" i="21"/>
  <c r="E482" i="21"/>
  <c r="F487" i="21"/>
  <c r="E490" i="21"/>
  <c r="F495" i="21"/>
  <c r="F498" i="21"/>
  <c r="E503" i="21"/>
  <c r="E506" i="21"/>
  <c r="E511" i="21"/>
  <c r="E516" i="21"/>
  <c r="E521" i="21"/>
  <c r="E524" i="21"/>
  <c r="F529" i="21"/>
  <c r="E532" i="21"/>
  <c r="E537" i="21"/>
  <c r="F540" i="21"/>
  <c r="F545" i="21"/>
  <c r="F548" i="21"/>
  <c r="E553" i="21"/>
  <c r="F556" i="21"/>
  <c r="F561" i="21"/>
  <c r="F564" i="21"/>
  <c r="E569" i="21"/>
  <c r="F572" i="21"/>
  <c r="E577" i="21"/>
  <c r="F580" i="21"/>
  <c r="E585" i="21"/>
  <c r="F588" i="21"/>
  <c r="F593" i="21"/>
  <c r="F596" i="21"/>
  <c r="E601" i="21"/>
  <c r="E604" i="21"/>
  <c r="E609" i="21"/>
  <c r="F612" i="21"/>
  <c r="F617" i="21"/>
  <c r="E620" i="21"/>
  <c r="E625" i="21"/>
  <c r="E628" i="21"/>
  <c r="F633" i="21"/>
  <c r="F636" i="21"/>
  <c r="E641" i="21"/>
  <c r="F644" i="21"/>
  <c r="F649" i="21"/>
  <c r="F652" i="21"/>
  <c r="F657" i="21"/>
  <c r="F660" i="21"/>
  <c r="F665" i="21"/>
  <c r="E668" i="21"/>
  <c r="E673" i="21"/>
  <c r="F678" i="21"/>
  <c r="E683" i="21"/>
  <c r="F686" i="21"/>
  <c r="E691" i="21"/>
  <c r="E694" i="21"/>
  <c r="F699" i="21"/>
  <c r="F707" i="21"/>
  <c r="E710" i="21"/>
  <c r="E715" i="21"/>
  <c r="F718" i="21"/>
  <c r="F731" i="21"/>
  <c r="E742" i="21"/>
  <c r="F750" i="21"/>
  <c r="F758" i="21"/>
  <c r="F774" i="21"/>
  <c r="E790" i="21"/>
  <c r="E798" i="21"/>
  <c r="E806" i="21"/>
  <c r="E814" i="21"/>
  <c r="E822" i="21"/>
  <c r="E830" i="21"/>
  <c r="F838" i="21"/>
  <c r="E854" i="21"/>
  <c r="E615" i="21"/>
  <c r="F261" i="21"/>
  <c r="F264" i="21"/>
  <c r="E269" i="21"/>
  <c r="F272" i="21"/>
  <c r="E277" i="21"/>
  <c r="F280" i="21"/>
  <c r="E285" i="21"/>
  <c r="F288" i="21"/>
  <c r="F293" i="21"/>
  <c r="E296" i="21"/>
  <c r="F301" i="21"/>
  <c r="E304" i="21"/>
  <c r="E309" i="21"/>
  <c r="E312" i="21"/>
  <c r="F317" i="21"/>
  <c r="E320" i="21"/>
  <c r="F325" i="21"/>
  <c r="F328" i="21"/>
  <c r="E333" i="21"/>
  <c r="E336" i="21"/>
  <c r="E341" i="21"/>
  <c r="F344" i="21"/>
  <c r="E349" i="21"/>
  <c r="E352" i="21"/>
  <c r="E357" i="21"/>
  <c r="E360" i="21"/>
  <c r="E365" i="21"/>
  <c r="F368" i="21"/>
  <c r="F373" i="21"/>
  <c r="F376" i="21"/>
  <c r="F381" i="21"/>
  <c r="F384" i="21"/>
  <c r="E389" i="21"/>
  <c r="E392" i="21"/>
  <c r="E397" i="21"/>
  <c r="F400" i="21"/>
  <c r="E405" i="21"/>
  <c r="E408" i="21"/>
  <c r="F413" i="21"/>
  <c r="F416" i="21"/>
  <c r="F421" i="21"/>
  <c r="E424" i="21"/>
  <c r="E429" i="21"/>
  <c r="E432" i="21"/>
  <c r="E437" i="21"/>
  <c r="F440" i="21"/>
  <c r="F445" i="21"/>
  <c r="F450" i="21"/>
  <c r="F453" i="21"/>
  <c r="F458" i="21"/>
  <c r="F461" i="21"/>
  <c r="F466" i="21"/>
  <c r="F469" i="21"/>
  <c r="E474" i="21"/>
  <c r="E477" i="21"/>
  <c r="F482" i="21"/>
  <c r="F485" i="21"/>
  <c r="F490" i="21"/>
  <c r="E493" i="21"/>
  <c r="E498" i="21"/>
  <c r="E501" i="21"/>
  <c r="F506" i="21"/>
  <c r="E509" i="21"/>
  <c r="F511" i="21"/>
  <c r="E514" i="21"/>
  <c r="F519" i="21"/>
  <c r="F524" i="21"/>
  <c r="E527" i="21"/>
  <c r="F532" i="21"/>
  <c r="E535" i="21"/>
  <c r="E540" i="21"/>
  <c r="E543" i="21"/>
  <c r="E548" i="21"/>
  <c r="E551" i="21"/>
  <c r="E556" i="21"/>
  <c r="F559" i="21"/>
  <c r="E564" i="21"/>
  <c r="F567" i="21"/>
  <c r="E572" i="21"/>
  <c r="F575" i="21"/>
  <c r="E580" i="21"/>
  <c r="F583" i="21"/>
  <c r="E588" i="21"/>
  <c r="E591" i="21"/>
  <c r="E596" i="21"/>
  <c r="E599" i="21"/>
  <c r="F604" i="21"/>
  <c r="E607" i="21"/>
  <c r="E612" i="21"/>
  <c r="F620" i="21"/>
  <c r="F623" i="21"/>
  <c r="F628" i="21"/>
  <c r="F631" i="21"/>
  <c r="E636" i="21"/>
  <c r="E639" i="21"/>
  <c r="E644" i="21"/>
  <c r="E647" i="21"/>
  <c r="E652" i="21"/>
  <c r="E264" i="21"/>
  <c r="F267" i="21"/>
  <c r="E272" i="21"/>
  <c r="F275" i="21"/>
  <c r="E280" i="21"/>
  <c r="E283" i="21"/>
  <c r="E288" i="21"/>
  <c r="E291" i="21"/>
  <c r="F296" i="21"/>
  <c r="F299" i="21"/>
  <c r="F304" i="21"/>
  <c r="F307" i="21"/>
  <c r="F312" i="21"/>
  <c r="F315" i="21"/>
  <c r="F320" i="21"/>
  <c r="F323" i="21"/>
  <c r="E328" i="21"/>
  <c r="F331" i="21"/>
  <c r="F336" i="21"/>
  <c r="F339" i="21"/>
  <c r="E344" i="21"/>
  <c r="E347" i="21"/>
  <c r="F352" i="21"/>
  <c r="F355" i="21"/>
  <c r="F360" i="21"/>
  <c r="E363" i="21"/>
  <c r="E368" i="21"/>
  <c r="E371" i="21"/>
  <c r="E259" i="21"/>
  <c r="F262" i="21"/>
  <c r="F259" i="21"/>
  <c r="E268" i="21"/>
  <c r="E276" i="21"/>
  <c r="E284" i="21"/>
  <c r="F292" i="21"/>
  <c r="E300" i="21"/>
  <c r="F308" i="21"/>
  <c r="F316" i="21"/>
  <c r="F324" i="21"/>
  <c r="F332" i="21"/>
  <c r="E340" i="21"/>
  <c r="F348" i="21"/>
  <c r="E356" i="21"/>
  <c r="F364" i="21"/>
  <c r="F372" i="21"/>
  <c r="E376" i="21"/>
  <c r="E383" i="21"/>
  <c r="F387" i="21"/>
  <c r="E390" i="21"/>
  <c r="F401" i="21"/>
  <c r="F404" i="21"/>
  <c r="F408" i="21"/>
  <c r="E415" i="21"/>
  <c r="E419" i="21"/>
  <c r="F422" i="21"/>
  <c r="E433" i="21"/>
  <c r="E436" i="21"/>
  <c r="E440" i="21"/>
  <c r="E446" i="21"/>
  <c r="E453" i="21"/>
  <c r="E460" i="21"/>
  <c r="E467" i="21"/>
  <c r="E470" i="21"/>
  <c r="E473" i="21"/>
  <c r="E480" i="21"/>
  <c r="E484" i="21"/>
  <c r="F497" i="21"/>
  <c r="F504" i="21"/>
  <c r="F507" i="21"/>
  <c r="E510" i="21"/>
  <c r="F514" i="21"/>
  <c r="F520" i="21"/>
  <c r="F531" i="21"/>
  <c r="E538" i="21"/>
  <c r="F541" i="21"/>
  <c r="F544" i="21"/>
  <c r="F555" i="21"/>
  <c r="F562" i="21"/>
  <c r="F565" i="21"/>
  <c r="F579" i="21"/>
  <c r="F586" i="21"/>
  <c r="F590" i="21"/>
  <c r="E600" i="21"/>
  <c r="F603" i="21"/>
  <c r="E610" i="21"/>
  <c r="E621" i="21"/>
  <c r="E624" i="21"/>
  <c r="E631" i="21"/>
  <c r="F638" i="21"/>
  <c r="F642" i="21"/>
  <c r="F645" i="21"/>
  <c r="F648" i="21"/>
  <c r="F655" i="21"/>
  <c r="F662" i="21"/>
  <c r="F664" i="21"/>
  <c r="F671" i="21"/>
  <c r="F677" i="21"/>
  <c r="E687" i="21"/>
  <c r="E693" i="21"/>
  <c r="E696" i="21"/>
  <c r="E709" i="21"/>
  <c r="E712" i="21"/>
  <c r="E725" i="21"/>
  <c r="F728" i="21"/>
  <c r="F741" i="21"/>
  <c r="F744" i="21"/>
  <c r="F757" i="21"/>
  <c r="E760" i="21"/>
  <c r="F773" i="21"/>
  <c r="F776" i="21"/>
  <c r="F789" i="21"/>
  <c r="F792" i="21"/>
  <c r="F805" i="21"/>
  <c r="E808" i="21"/>
  <c r="E821" i="21"/>
  <c r="E824" i="21"/>
  <c r="E837" i="21"/>
  <c r="F840" i="21"/>
  <c r="F853" i="21"/>
  <c r="F856" i="21"/>
  <c r="E860" i="21"/>
  <c r="E508" i="21"/>
  <c r="E531" i="21"/>
  <c r="E542" i="21"/>
  <c r="E552" i="21"/>
  <c r="E562" i="21"/>
  <c r="E573" i="21"/>
  <c r="E579" i="21"/>
  <c r="E583" i="21"/>
  <c r="E590" i="21"/>
  <c r="F600" i="21"/>
  <c r="F607" i="21"/>
  <c r="E618" i="21"/>
  <c r="F635" i="21"/>
  <c r="E642" i="21"/>
  <c r="E659" i="21"/>
  <c r="F668" i="21"/>
  <c r="E703" i="21"/>
  <c r="E716" i="21"/>
  <c r="F722" i="21"/>
  <c r="E732" i="21"/>
  <c r="F738" i="21"/>
  <c r="F748" i="21"/>
  <c r="F754" i="21"/>
  <c r="F764" i="21"/>
  <c r="E773" i="21"/>
  <c r="E783" i="21"/>
  <c r="E789" i="21"/>
  <c r="E799" i="21"/>
  <c r="E805" i="21"/>
  <c r="E815" i="21"/>
  <c r="F818" i="21"/>
  <c r="F828" i="21"/>
  <c r="E834" i="21"/>
  <c r="F844" i="21"/>
  <c r="F850" i="21"/>
  <c r="E478" i="21"/>
  <c r="E515" i="21"/>
  <c r="F525" i="21"/>
  <c r="E563" i="21"/>
  <c r="F584" i="21"/>
  <c r="E605" i="21"/>
  <c r="F615" i="21"/>
  <c r="F629" i="21"/>
  <c r="F643" i="21"/>
  <c r="F666" i="21"/>
  <c r="F681" i="21"/>
  <c r="E265" i="21"/>
  <c r="E273" i="21"/>
  <c r="E281" i="21"/>
  <c r="E289" i="21"/>
  <c r="E297" i="21"/>
  <c r="F305" i="21"/>
  <c r="E313" i="21"/>
  <c r="F321" i="21"/>
  <c r="F329" i="21"/>
  <c r="E337" i="21"/>
  <c r="F345" i="21"/>
  <c r="E353" i="21"/>
  <c r="F361" i="21"/>
  <c r="F369" i="21"/>
  <c r="F380" i="21"/>
  <c r="E387" i="21"/>
  <c r="F398" i="21"/>
  <c r="E401" i="21"/>
  <c r="E412" i="21"/>
  <c r="F419" i="21"/>
  <c r="F430" i="21"/>
  <c r="F433" i="21"/>
  <c r="E444" i="21"/>
  <c r="E457" i="21"/>
  <c r="F464" i="21"/>
  <c r="F467" i="21"/>
  <c r="F470" i="21"/>
  <c r="F477" i="21"/>
  <c r="F484" i="21"/>
  <c r="F491" i="21"/>
  <c r="E494" i="21"/>
  <c r="E497" i="21"/>
  <c r="E504" i="21"/>
  <c r="F518" i="21"/>
  <c r="F528" i="21"/>
  <c r="F538" i="21"/>
  <c r="E555" i="21"/>
  <c r="F576" i="21"/>
  <c r="F597" i="21"/>
  <c r="F614" i="21"/>
  <c r="F621" i="21"/>
  <c r="E646" i="21"/>
  <c r="E662" i="21"/>
  <c r="E671" i="21"/>
  <c r="E677" i="21"/>
  <c r="E680" i="21"/>
  <c r="F687" i="21"/>
  <c r="F690" i="21"/>
  <c r="F693" i="21"/>
  <c r="E700" i="21"/>
  <c r="F706" i="21"/>
  <c r="F709" i="21"/>
  <c r="E719" i="21"/>
  <c r="F725" i="21"/>
  <c r="F735" i="21"/>
  <c r="E741" i="21"/>
  <c r="E751" i="21"/>
  <c r="E757" i="21"/>
  <c r="E767" i="21"/>
  <c r="E770" i="21"/>
  <c r="E780" i="21"/>
  <c r="E786" i="21"/>
  <c r="F796" i="21"/>
  <c r="E802" i="21"/>
  <c r="F812" i="21"/>
  <c r="F821" i="21"/>
  <c r="E831" i="21"/>
  <c r="F837" i="21"/>
  <c r="E847" i="21"/>
  <c r="E853" i="21"/>
  <c r="F860" i="21"/>
  <c r="E438" i="21"/>
  <c r="E512" i="21"/>
  <c r="E539" i="21"/>
  <c r="F549" i="21"/>
  <c r="F574" i="21"/>
  <c r="E594" i="21"/>
  <c r="F626" i="21"/>
  <c r="E650" i="21"/>
  <c r="E656" i="21"/>
  <c r="F672" i="21"/>
  <c r="E260" i="21"/>
  <c r="F265" i="21"/>
  <c r="F273" i="21"/>
  <c r="F281" i="21"/>
  <c r="F289" i="21"/>
  <c r="F297" i="21"/>
  <c r="E305" i="21"/>
  <c r="F313" i="21"/>
  <c r="E321" i="21"/>
  <c r="E329" i="21"/>
  <c r="F337" i="21"/>
  <c r="E345" i="21"/>
  <c r="F353" i="21"/>
  <c r="E361" i="21"/>
  <c r="E369" i="21"/>
  <c r="F377" i="21"/>
  <c r="E380" i="21"/>
  <c r="E384" i="21"/>
  <c r="E391" i="21"/>
  <c r="F395" i="21"/>
  <c r="E398" i="21"/>
  <c r="F409" i="21"/>
  <c r="F412" i="21"/>
  <c r="E416" i="21"/>
  <c r="E423" i="21"/>
  <c r="E427" i="21"/>
  <c r="E430" i="21"/>
  <c r="F441" i="21"/>
  <c r="F444" i="21"/>
  <c r="F451" i="21"/>
  <c r="E454" i="21"/>
  <c r="F457" i="21"/>
  <c r="E464" i="21"/>
  <c r="F468" i="21"/>
  <c r="F481" i="21"/>
  <c r="F488" i="21"/>
  <c r="E491" i="21"/>
  <c r="F494" i="21"/>
  <c r="F501" i="21"/>
  <c r="F508" i="21"/>
  <c r="F515" i="21"/>
  <c r="E518" i="21"/>
  <c r="E525" i="21"/>
  <c r="E528" i="21"/>
  <c r="F535" i="21"/>
  <c r="F542" i="21"/>
  <c r="E549" i="21"/>
  <c r="F552" i="21"/>
  <c r="E559" i="21"/>
  <c r="F566" i="21"/>
  <c r="F570" i="21"/>
  <c r="F573" i="21"/>
  <c r="E576" i="21"/>
  <c r="F587" i="21"/>
  <c r="F594" i="21"/>
  <c r="E597" i="21"/>
  <c r="E611" i="21"/>
  <c r="F618" i="21"/>
  <c r="E629" i="21"/>
  <c r="F632" i="21"/>
  <c r="E635" i="21"/>
  <c r="F639" i="21"/>
  <c r="F646" i="21"/>
  <c r="F653" i="21"/>
  <c r="F656" i="21"/>
  <c r="F659" i="21"/>
  <c r="F684" i="21"/>
  <c r="E690" i="21"/>
  <c r="F697" i="21"/>
  <c r="F700" i="21"/>
  <c r="F703" i="21"/>
  <c r="E706" i="21"/>
  <c r="E713" i="21"/>
  <c r="F716" i="21"/>
  <c r="F719" i="21"/>
  <c r="E722" i="21"/>
  <c r="F729" i="21"/>
  <c r="F732" i="21"/>
  <c r="E735" i="21"/>
  <c r="E738" i="21"/>
  <c r="E745" i="21"/>
  <c r="E748" i="21"/>
  <c r="F751" i="21"/>
  <c r="E754" i="21"/>
  <c r="E761" i="21"/>
  <c r="E764" i="21"/>
  <c r="F767" i="21"/>
  <c r="F770" i="21"/>
  <c r="E777" i="21"/>
  <c r="F780" i="21"/>
  <c r="F783" i="21"/>
  <c r="F786" i="21"/>
  <c r="E793" i="21"/>
  <c r="E796" i="21"/>
  <c r="F799" i="21"/>
  <c r="F802" i="21"/>
  <c r="F809" i="21"/>
  <c r="E812" i="21"/>
  <c r="F815" i="21"/>
  <c r="E818" i="21"/>
  <c r="E825" i="21"/>
  <c r="E828" i="21"/>
  <c r="F831" i="21"/>
  <c r="F834" i="21"/>
  <c r="F841" i="21"/>
  <c r="E844" i="21"/>
  <c r="F847" i="21"/>
  <c r="E850" i="21"/>
  <c r="F857" i="21"/>
  <c r="E395" i="21"/>
  <c r="E468" i="21"/>
  <c r="F475" i="21"/>
  <c r="E481" i="21"/>
  <c r="E488" i="21"/>
  <c r="F492" i="21"/>
  <c r="F505" i="21"/>
  <c r="E522" i="21"/>
  <c r="F546" i="21"/>
  <c r="E570" i="21"/>
  <c r="E587" i="21"/>
  <c r="E608" i="21"/>
  <c r="F622" i="21"/>
  <c r="E632" i="21"/>
  <c r="E653" i="21"/>
  <c r="E669" i="21"/>
  <c r="E675" i="21"/>
  <c r="F270" i="21"/>
  <c r="E278" i="21"/>
  <c r="F286" i="21"/>
  <c r="E294" i="21"/>
  <c r="F302" i="21"/>
  <c r="E310" i="21"/>
  <c r="E318" i="21"/>
  <c r="F326" i="21"/>
  <c r="E334" i="21"/>
  <c r="F342" i="21"/>
  <c r="E350" i="21"/>
  <c r="E358" i="21"/>
  <c r="E366" i="21"/>
  <c r="E374" i="21"/>
  <c r="E377" i="21"/>
  <c r="F388" i="21"/>
  <c r="F406" i="21"/>
  <c r="E409" i="21"/>
  <c r="F420" i="21"/>
  <c r="F427" i="21"/>
  <c r="E441" i="21"/>
  <c r="E448" i="21"/>
  <c r="E451" i="21"/>
  <c r="F454" i="21"/>
  <c r="E461" i="21"/>
  <c r="E262" i="21"/>
  <c r="E270" i="21"/>
  <c r="F278" i="21"/>
  <c r="E286" i="21"/>
  <c r="F294" i="21"/>
  <c r="E302" i="21"/>
  <c r="F310" i="21"/>
  <c r="F318" i="21"/>
  <c r="E326" i="21"/>
  <c r="F334" i="21"/>
  <c r="E342" i="21"/>
  <c r="F350" i="21"/>
  <c r="F358" i="21"/>
  <c r="F366" i="21"/>
  <c r="F374" i="21"/>
  <c r="F385" i="21"/>
  <c r="F268" i="21"/>
  <c r="F303" i="21"/>
  <c r="E315" i="21"/>
  <c r="E332" i="21"/>
  <c r="E367" i="21"/>
  <c r="E379" i="21"/>
  <c r="F399" i="21"/>
  <c r="F414" i="21"/>
  <c r="F424" i="21"/>
  <c r="F428" i="21"/>
  <c r="F438" i="21"/>
  <c r="E443" i="21"/>
  <c r="F452" i="21"/>
  <c r="F472" i="21"/>
  <c r="F476" i="21"/>
  <c r="F500" i="21"/>
  <c r="F509" i="21"/>
  <c r="E519" i="21"/>
  <c r="E523" i="21"/>
  <c r="F533" i="21"/>
  <c r="F547" i="21"/>
  <c r="F557" i="21"/>
  <c r="E560" i="21"/>
  <c r="E575" i="21"/>
  <c r="F599" i="21"/>
  <c r="F608" i="21"/>
  <c r="E613" i="21"/>
  <c r="E623" i="21"/>
  <c r="E627" i="21"/>
  <c r="F637" i="21"/>
  <c r="F661" i="21"/>
  <c r="F682" i="21"/>
  <c r="E695" i="21"/>
  <c r="F704" i="21"/>
  <c r="E708" i="21"/>
  <c r="E717" i="21"/>
  <c r="E721" i="21"/>
  <c r="F746" i="21"/>
  <c r="F759" i="21"/>
  <c r="F768" i="21"/>
  <c r="F772" i="21"/>
  <c r="E781" i="21"/>
  <c r="E785" i="21"/>
  <c r="E810" i="21"/>
  <c r="E823" i="21"/>
  <c r="E832" i="21"/>
  <c r="E836" i="21"/>
  <c r="F845" i="21"/>
  <c r="F849" i="21"/>
  <c r="F595" i="21"/>
  <c r="E643" i="21"/>
  <c r="E658" i="21"/>
  <c r="E666" i="21"/>
  <c r="F679" i="21"/>
  <c r="F713" i="21"/>
  <c r="F721" i="21"/>
  <c r="F726" i="21"/>
  <c r="E734" i="21"/>
  <c r="F777" i="21"/>
  <c r="F785" i="21"/>
  <c r="F790" i="21"/>
  <c r="F798" i="21"/>
  <c r="F820" i="21"/>
  <c r="E845" i="21"/>
  <c r="E858" i="21"/>
  <c r="F530" i="21"/>
  <c r="E567" i="21"/>
  <c r="F581" i="21"/>
  <c r="F605" i="21"/>
  <c r="E634" i="21"/>
  <c r="E688" i="21"/>
  <c r="E701" i="21"/>
  <c r="F730" i="21"/>
  <c r="F756" i="21"/>
  <c r="F769" i="21"/>
  <c r="F794" i="21"/>
  <c r="E820" i="21"/>
  <c r="F858" i="21"/>
  <c r="F411" i="21"/>
  <c r="F435" i="21"/>
  <c r="F473" i="21"/>
  <c r="E530" i="21"/>
  <c r="F554" i="21"/>
  <c r="F610" i="21"/>
  <c r="F634" i="21"/>
  <c r="F654" i="21"/>
  <c r="E676" i="21"/>
  <c r="F701" i="21"/>
  <c r="E714" i="21"/>
  <c r="F727" i="21"/>
  <c r="E765" i="21"/>
  <c r="E774" i="21"/>
  <c r="E791" i="21"/>
  <c r="F825" i="21"/>
  <c r="E838" i="21"/>
  <c r="F842" i="21"/>
  <c r="F335" i="21"/>
  <c r="E396" i="21"/>
  <c r="E411" i="21"/>
  <c r="E431" i="21"/>
  <c r="E469" i="21"/>
  <c r="E483" i="21"/>
  <c r="E526" i="21"/>
  <c r="E554" i="21"/>
  <c r="F578" i="21"/>
  <c r="E645" i="21"/>
  <c r="E672" i="21"/>
  <c r="E689" i="21"/>
  <c r="E813" i="21"/>
  <c r="E307" i="21"/>
  <c r="E324" i="21"/>
  <c r="F371" i="21"/>
  <c r="F417" i="21"/>
  <c r="F493" i="21"/>
  <c r="F522" i="21"/>
  <c r="E568" i="21"/>
  <c r="E578" i="21"/>
  <c r="E616" i="21"/>
  <c r="E626" i="21"/>
  <c r="F640" i="21"/>
  <c r="F689" i="21"/>
  <c r="F702" i="21"/>
  <c r="E724" i="21"/>
  <c r="E758" i="21"/>
  <c r="F775" i="21"/>
  <c r="F788" i="21"/>
  <c r="F822" i="21"/>
  <c r="F852" i="21"/>
  <c r="F319" i="21"/>
  <c r="E348" i="21"/>
  <c r="E388" i="21"/>
  <c r="E393" i="21"/>
  <c r="E407" i="21"/>
  <c r="F432" i="21"/>
  <c r="F456" i="21"/>
  <c r="E499" i="21"/>
  <c r="F513" i="21"/>
  <c r="F536" i="21"/>
  <c r="F616" i="21"/>
  <c r="F674" i="21"/>
  <c r="F711" i="21"/>
  <c r="E737" i="21"/>
  <c r="E775" i="21"/>
  <c r="E801" i="21"/>
  <c r="F848" i="21"/>
  <c r="E308" i="21"/>
  <c r="E355" i="21"/>
  <c r="F393" i="21"/>
  <c r="E428" i="21"/>
  <c r="E452" i="21"/>
  <c r="E456" i="21"/>
  <c r="E476" i="21"/>
  <c r="E485" i="21"/>
  <c r="E489" i="21"/>
  <c r="F523" i="21"/>
  <c r="F560" i="21"/>
  <c r="E603" i="21"/>
  <c r="F647" i="21"/>
  <c r="F669" i="21"/>
  <c r="F708" i="21"/>
  <c r="E729" i="21"/>
  <c r="E750" i="21"/>
  <c r="E772" i="21"/>
  <c r="F797" i="21"/>
  <c r="F823" i="21"/>
  <c r="E857" i="21"/>
  <c r="F263" i="21"/>
  <c r="E275" i="21"/>
  <c r="E292" i="21"/>
  <c r="E327" i="21"/>
  <c r="E339" i="21"/>
  <c r="F356" i="21"/>
  <c r="F379" i="21"/>
  <c r="F390" i="21"/>
  <c r="E404" i="21"/>
  <c r="E414" i="21"/>
  <c r="F448" i="21"/>
  <c r="E462" i="21"/>
  <c r="E472" i="21"/>
  <c r="E486" i="21"/>
  <c r="F496" i="21"/>
  <c r="E500" i="21"/>
  <c r="E534" i="21"/>
  <c r="F543" i="21"/>
  <c r="E547" i="21"/>
  <c r="E557" i="21"/>
  <c r="F571" i="21"/>
  <c r="E581" i="21"/>
  <c r="F613" i="21"/>
  <c r="E648" i="21"/>
  <c r="E670" i="21"/>
  <c r="E692" i="21"/>
  <c r="F717" i="21"/>
  <c r="E730" i="21"/>
  <c r="E743" i="21"/>
  <c r="E756" i="21"/>
  <c r="F781" i="21"/>
  <c r="E794" i="21"/>
  <c r="E807" i="21"/>
  <c r="E841" i="21"/>
  <c r="E849" i="21"/>
  <c r="F854" i="21"/>
  <c r="F558" i="21"/>
  <c r="E586" i="21"/>
  <c r="E595" i="21"/>
  <c r="F619" i="21"/>
  <c r="E679" i="21"/>
  <c r="F692" i="21"/>
  <c r="F752" i="21"/>
  <c r="F765" i="21"/>
  <c r="F807" i="21"/>
  <c r="F816" i="21"/>
  <c r="E833" i="21"/>
  <c r="E311" i="21"/>
  <c r="E425" i="21"/>
  <c r="F449" i="21"/>
  <c r="F483" i="21"/>
  <c r="E544" i="21"/>
  <c r="E558" i="21"/>
  <c r="E606" i="21"/>
  <c r="F630" i="21"/>
  <c r="F667" i="21"/>
  <c r="E684" i="21"/>
  <c r="F705" i="21"/>
  <c r="E718" i="21"/>
  <c r="E740" i="21"/>
  <c r="E769" i="21"/>
  <c r="E778" i="21"/>
  <c r="F804" i="21"/>
  <c r="F833" i="21"/>
  <c r="E855" i="21"/>
  <c r="F271" i="21"/>
  <c r="E364" i="21"/>
  <c r="E406" i="21"/>
  <c r="E445" i="21"/>
  <c r="F459" i="21"/>
  <c r="F512" i="21"/>
  <c r="F563" i="21"/>
  <c r="F582" i="21"/>
  <c r="F602" i="21"/>
  <c r="E640" i="21"/>
  <c r="F663" i="21"/>
  <c r="F714" i="21"/>
  <c r="F736" i="21"/>
  <c r="F753" i="21"/>
  <c r="F778" i="21"/>
  <c r="F295" i="21"/>
  <c r="F359" i="21"/>
  <c r="E382" i="21"/>
  <c r="E422" i="21"/>
  <c r="F460" i="21"/>
  <c r="F502" i="21"/>
  <c r="E574" i="21"/>
  <c r="F592" i="21"/>
  <c r="E655" i="21"/>
  <c r="E681" i="21"/>
  <c r="F694" i="21"/>
  <c r="E711" i="21"/>
  <c r="F745" i="21"/>
  <c r="F766" i="21"/>
  <c r="E809" i="21"/>
  <c r="E817" i="21"/>
  <c r="F839" i="21"/>
  <c r="E267" i="21"/>
  <c r="E331" i="21"/>
  <c r="F382" i="21"/>
  <c r="E403" i="21"/>
  <c r="E417" i="21"/>
  <c r="F446" i="21"/>
  <c r="E475" i="21"/>
  <c r="E502" i="21"/>
  <c r="F527" i="21"/>
  <c r="E546" i="21"/>
  <c r="E651" i="21"/>
  <c r="E685" i="21"/>
  <c r="E698" i="21"/>
  <c r="E720" i="21"/>
  <c r="F733" i="21"/>
  <c r="E784" i="21"/>
  <c r="F826" i="21"/>
  <c r="E852" i="21"/>
  <c r="E343" i="21"/>
  <c r="E372" i="21"/>
  <c r="F403" i="21"/>
  <c r="F443" i="21"/>
  <c r="F465" i="21"/>
  <c r="F480" i="21"/>
  <c r="F499" i="21"/>
  <c r="E536" i="21"/>
  <c r="E565" i="21"/>
  <c r="F589" i="21"/>
  <c r="E637" i="21"/>
  <c r="E661" i="21"/>
  <c r="E674" i="21"/>
  <c r="F695" i="21"/>
  <c r="E733" i="21"/>
  <c r="E759" i="21"/>
  <c r="F793" i="21"/>
  <c r="F814" i="21"/>
  <c r="F836" i="21"/>
  <c r="F287" i="21"/>
  <c r="E299" i="21"/>
  <c r="E316" i="21"/>
  <c r="E351" i="21"/>
  <c r="F363" i="21"/>
  <c r="E385" i="21"/>
  <c r="E400" i="21"/>
  <c r="E420" i="21"/>
  <c r="F425" i="21"/>
  <c r="E435" i="21"/>
  <c r="F439" i="21"/>
  <c r="F462" i="21"/>
  <c r="F486" i="21"/>
  <c r="E492" i="21"/>
  <c r="E496" i="21"/>
  <c r="E505" i="21"/>
  <c r="F510" i="21"/>
  <c r="E520" i="21"/>
  <c r="F534" i="21"/>
  <c r="E571" i="21"/>
  <c r="F591" i="21"/>
  <c r="F624" i="21"/>
  <c r="F658" i="21"/>
  <c r="E705" i="21"/>
  <c r="F743" i="21"/>
  <c r="F791" i="21"/>
  <c r="F829" i="21"/>
  <c r="F396" i="21"/>
  <c r="E459" i="21"/>
  <c r="E517" i="21"/>
  <c r="F539" i="21"/>
  <c r="E619" i="21"/>
  <c r="E663" i="21"/>
  <c r="E697" i="21"/>
  <c r="F710" i="21"/>
  <c r="F761" i="21"/>
  <c r="E782" i="21"/>
  <c r="E829" i="21"/>
  <c r="F846" i="21"/>
  <c r="F300" i="21"/>
  <c r="F392" i="21"/>
  <c r="E449" i="21"/>
  <c r="F478" i="21"/>
  <c r="F517" i="21"/>
  <c r="F568" i="21"/>
  <c r="E592" i="21"/>
  <c r="E630" i="21"/>
  <c r="F650" i="21"/>
  <c r="E667" i="21"/>
  <c r="E727" i="21"/>
  <c r="E749" i="21"/>
  <c r="E804" i="21"/>
  <c r="E842" i="21"/>
  <c r="F436" i="21"/>
  <c r="F550" i="21"/>
  <c r="F611" i="21"/>
  <c r="F698" i="21"/>
  <c r="F749" i="21"/>
  <c r="E826" i="21"/>
  <c r="E465" i="21"/>
  <c r="F489" i="21"/>
  <c r="E541" i="21"/>
  <c r="E598" i="21"/>
  <c r="F724" i="21"/>
  <c r="E788" i="21"/>
  <c r="E279" i="21"/>
  <c r="E584" i="21"/>
  <c r="F651" i="21"/>
  <c r="E682" i="21"/>
  <c r="E746" i="21"/>
  <c r="F801" i="21"/>
  <c r="F276" i="21"/>
  <c r="E323" i="21"/>
  <c r="F340" i="21"/>
  <c r="E375" i="21"/>
  <c r="E660" i="21"/>
  <c r="E753" i="21"/>
  <c r="F813" i="21"/>
  <c r="E797" i="21"/>
  <c r="F551" i="21"/>
  <c r="E678" i="21"/>
  <c r="F806" i="21"/>
  <c r="F283" i="21"/>
  <c r="F347" i="21"/>
  <c r="F606" i="21"/>
  <c r="F676" i="21"/>
  <c r="F740" i="21"/>
  <c r="F800" i="21"/>
  <c r="F817" i="21"/>
  <c r="E839" i="21"/>
  <c r="F855" i="21"/>
  <c r="E507" i="21"/>
  <c r="F685" i="21"/>
  <c r="E762" i="21"/>
  <c r="F284" i="21"/>
  <c r="E589" i="21"/>
  <c r="F627" i="21"/>
  <c r="F742" i="21"/>
  <c r="E602" i="21"/>
  <c r="F830" i="21"/>
  <c r="E664" i="21"/>
  <c r="F762" i="21"/>
  <c r="F291" i="21"/>
  <c r="F737" i="21"/>
  <c r="E533" i="21"/>
  <c r="F810" i="21"/>
  <c r="G5" i="29"/>
  <c r="G4" i="29"/>
  <c r="I5" i="29"/>
  <c r="I4" i="29"/>
  <c r="H5" i="29" l="1"/>
  <c r="J5" i="29"/>
  <c r="K5" i="29" s="1"/>
  <c r="J4" i="29"/>
  <c r="H4" i="29"/>
  <c r="D861" i="21"/>
  <c r="F861" i="21"/>
  <c r="E861" i="21"/>
  <c r="K4" i="29" l="1"/>
  <c r="D862" i="21"/>
  <c r="D863" i="21"/>
  <c r="D864" i="21"/>
  <c r="D865" i="21"/>
  <c r="D866" i="21"/>
  <c r="D867" i="21"/>
  <c r="D868" i="21"/>
  <c r="D869" i="21" s="1"/>
  <c r="D870" i="21" s="1"/>
  <c r="D871" i="21" s="1"/>
  <c r="D872" i="21" s="1"/>
  <c r="D873" i="21" s="1"/>
  <c r="D874" i="21" s="1"/>
  <c r="D875" i="21" s="1"/>
  <c r="D876" i="21"/>
  <c r="D877" i="21" s="1"/>
  <c r="E864" i="21"/>
  <c r="F869" i="21"/>
  <c r="E872" i="21"/>
  <c r="F864" i="21"/>
  <c r="E867" i="21"/>
  <c r="F877" i="21"/>
  <c r="F872" i="21"/>
  <c r="E870" i="21"/>
  <c r="E877" i="21"/>
  <c r="E862" i="21"/>
  <c r="F867" i="21"/>
  <c r="E875" i="21"/>
  <c r="F875" i="21"/>
  <c r="E876" i="21"/>
  <c r="F876" i="21"/>
  <c r="E874" i="21"/>
  <c r="F870" i="21"/>
  <c r="F871" i="21"/>
  <c r="F862" i="21"/>
  <c r="F865" i="21"/>
  <c r="F873" i="21"/>
  <c r="E865" i="21"/>
  <c r="F868" i="21"/>
  <c r="E873" i="21"/>
  <c r="E863" i="21"/>
  <c r="F874" i="21"/>
  <c r="E868" i="21"/>
  <c r="F866" i="21"/>
  <c r="F863" i="21"/>
  <c r="E866" i="21"/>
  <c r="E869" i="21"/>
  <c r="E871" i="21"/>
  <c r="D878" i="21"/>
  <c r="E878" i="21"/>
  <c r="F878" i="21"/>
  <c r="D879" i="21"/>
  <c r="E879" i="21"/>
  <c r="F879" i="21"/>
  <c r="D880" i="21"/>
  <c r="F880" i="21"/>
  <c r="E880" i="21"/>
  <c r="D881" i="21"/>
  <c r="E881" i="21"/>
  <c r="F881" i="21"/>
  <c r="D882" i="21"/>
  <c r="E882" i="21"/>
  <c r="F882" i="21"/>
  <c r="D883" i="21" l="1"/>
  <c r="E883" i="21"/>
  <c r="F883" i="21"/>
  <c r="D884" i="21" l="1"/>
  <c r="F884" i="21"/>
  <c r="E884" i="21"/>
  <c r="D885" i="21"/>
  <c r="E885" i="21"/>
  <c r="F885" i="21"/>
  <c r="D886" i="21" l="1"/>
  <c r="E886" i="21"/>
  <c r="F886" i="21"/>
  <c r="D887" i="21" l="1"/>
  <c r="E887" i="21"/>
  <c r="F887" i="21"/>
  <c r="D888" i="21" l="1"/>
  <c r="F888" i="21"/>
  <c r="E888" i="21"/>
  <c r="D889" i="21" l="1"/>
  <c r="E889" i="21"/>
  <c r="F889" i="21"/>
  <c r="D890" i="21" l="1"/>
  <c r="E890" i="21"/>
  <c r="F890" i="21"/>
  <c r="D891" i="21" l="1"/>
  <c r="F891" i="21"/>
  <c r="E891" i="21"/>
  <c r="D892" i="21" l="1"/>
  <c r="E892" i="21"/>
  <c r="F892" i="21"/>
  <c r="D893" i="21"/>
  <c r="F893" i="21"/>
  <c r="E893" i="21"/>
  <c r="D894" i="21" l="1"/>
  <c r="E894" i="21"/>
  <c r="F894" i="21"/>
  <c r="D895" i="21" l="1"/>
  <c r="F895" i="21"/>
  <c r="E895" i="21"/>
  <c r="D896" i="21" l="1"/>
  <c r="F896" i="21"/>
  <c r="E896" i="21"/>
  <c r="D897" i="21" l="1"/>
  <c r="E897" i="21"/>
  <c r="F897" i="21"/>
  <c r="D898" i="21" l="1"/>
  <c r="E898" i="21"/>
  <c r="F898" i="21"/>
  <c r="D899" i="21" l="1"/>
  <c r="E899" i="21"/>
  <c r="F899" i="21"/>
  <c r="D900" i="21" l="1"/>
  <c r="E900" i="21"/>
  <c r="F900" i="21"/>
  <c r="D901" i="21"/>
  <c r="F901" i="21"/>
  <c r="E901" i="21"/>
  <c r="D902" i="21" l="1"/>
  <c r="E902" i="21"/>
  <c r="F902" i="21"/>
  <c r="D903" i="21" l="1"/>
  <c r="E903" i="21"/>
  <c r="F903" i="21"/>
  <c r="D904" i="21" l="1"/>
  <c r="F904" i="21"/>
  <c r="E904" i="21"/>
  <c r="D905" i="21" l="1"/>
  <c r="F905" i="21"/>
  <c r="E905" i="21"/>
  <c r="D906" i="21" l="1"/>
  <c r="E906" i="21"/>
  <c r="F906" i="21"/>
  <c r="D907" i="21" l="1"/>
  <c r="E907" i="21"/>
  <c r="F907" i="21"/>
  <c r="D908" i="21" l="1"/>
  <c r="F908" i="21"/>
  <c r="E908" i="21"/>
  <c r="D909" i="21"/>
  <c r="F909" i="21"/>
  <c r="E909" i="21"/>
  <c r="D910" i="21" l="1"/>
  <c r="E910" i="21"/>
  <c r="F910" i="21"/>
  <c r="D911" i="21" l="1"/>
  <c r="E911" i="21"/>
  <c r="F911" i="21"/>
  <c r="D912" i="21" l="1"/>
  <c r="F912" i="21"/>
  <c r="E912" i="21"/>
  <c r="D913" i="21" l="1"/>
  <c r="E913" i="21"/>
  <c r="F913" i="21"/>
  <c r="D914" i="21" l="1"/>
  <c r="F914" i="21"/>
  <c r="E914" i="21"/>
  <c r="D915" i="21" l="1"/>
  <c r="F915" i="21"/>
  <c r="E915" i="21"/>
  <c r="D916" i="21" l="1"/>
  <c r="E916" i="21"/>
  <c r="F916" i="21"/>
  <c r="D917" i="21"/>
  <c r="E917" i="21"/>
  <c r="F917" i="21"/>
  <c r="D918" i="21" l="1"/>
  <c r="E918" i="21"/>
  <c r="F918" i="21"/>
  <c r="D919" i="21" l="1"/>
  <c r="F919" i="21"/>
  <c r="E919" i="21"/>
  <c r="D920" i="21" l="1"/>
  <c r="F920" i="21"/>
  <c r="E920" i="21"/>
  <c r="D921" i="21" l="1"/>
  <c r="E921" i="21"/>
  <c r="F921" i="21"/>
  <c r="D922" i="21" l="1"/>
  <c r="E922" i="21"/>
  <c r="F922" i="21"/>
  <c r="D923" i="21" l="1"/>
  <c r="F923" i="21"/>
  <c r="E923" i="21"/>
  <c r="D924" i="21" l="1"/>
  <c r="F924" i="21"/>
  <c r="E924" i="21"/>
  <c r="D925" i="21"/>
  <c r="E925" i="21"/>
  <c r="F925" i="21"/>
  <c r="D926" i="21" l="1"/>
  <c r="F926" i="21"/>
  <c r="E926" i="21"/>
  <c r="D927" i="21" l="1"/>
  <c r="E927" i="21"/>
  <c r="F927" i="21"/>
  <c r="D928" i="21" l="1"/>
  <c r="F928" i="21"/>
  <c r="E928" i="21"/>
  <c r="D929" i="21" l="1"/>
  <c r="E929" i="21"/>
  <c r="F929" i="21"/>
  <c r="D930" i="21" l="1"/>
  <c r="F930" i="21"/>
  <c r="E930" i="21"/>
  <c r="D931" i="21" l="1"/>
  <c r="F931" i="21"/>
  <c r="E931" i="21"/>
  <c r="D932" i="21" l="1"/>
  <c r="E932" i="21"/>
  <c r="F932" i="21"/>
  <c r="D933" i="21"/>
  <c r="E933" i="21"/>
  <c r="F933" i="21"/>
  <c r="I6" i="29"/>
  <c r="G6" i="29"/>
  <c r="H6" i="29" l="1"/>
  <c r="J6" i="29"/>
  <c r="K6" i="29" s="1"/>
  <c r="D934" i="21"/>
  <c r="E934" i="21"/>
  <c r="F934" i="21"/>
  <c r="D935" i="21" l="1"/>
  <c r="E935" i="21"/>
  <c r="F935" i="21"/>
  <c r="D936" i="21" l="1"/>
  <c r="E936" i="21"/>
  <c r="F936" i="21"/>
  <c r="D937" i="21" l="1"/>
  <c r="F937" i="21"/>
  <c r="E937" i="21"/>
  <c r="D938" i="21" l="1"/>
  <c r="E938" i="21"/>
  <c r="F938" i="21"/>
  <c r="D939" i="21" l="1"/>
  <c r="F939" i="21"/>
  <c r="E939" i="21"/>
  <c r="D940" i="21" l="1"/>
  <c r="D941" i="21"/>
  <c r="E940" i="21"/>
  <c r="F940" i="21"/>
  <c r="D942" i="21"/>
  <c r="F941" i="21"/>
  <c r="E941" i="21"/>
  <c r="F942" i="21"/>
  <c r="E942" i="21"/>
  <c r="D943" i="21"/>
  <c r="E943" i="21"/>
  <c r="F943" i="21"/>
  <c r="D944" i="21" l="1"/>
  <c r="F944" i="21"/>
  <c r="E944" i="21"/>
  <c r="D945" i="21"/>
  <c r="E945" i="21"/>
  <c r="F945" i="21"/>
  <c r="D946" i="21" l="1"/>
  <c r="E946" i="21"/>
  <c r="F946" i="21"/>
  <c r="D947" i="21"/>
  <c r="F947" i="21"/>
  <c r="E947" i="21"/>
  <c r="D948" i="21" l="1"/>
  <c r="F948" i="21"/>
  <c r="E948" i="21"/>
  <c r="D949" i="21" l="1"/>
  <c r="F949" i="21"/>
  <c r="E949" i="21"/>
  <c r="D950" i="21" l="1"/>
  <c r="E950" i="21"/>
  <c r="F950" i="21"/>
  <c r="D951" i="21" l="1"/>
  <c r="F951" i="21"/>
  <c r="E951" i="21"/>
  <c r="D952" i="21" l="1"/>
  <c r="E952" i="21"/>
  <c r="F952" i="21"/>
  <c r="D953" i="21" l="1"/>
  <c r="E953" i="21"/>
  <c r="F953" i="21"/>
  <c r="D954" i="21" l="1"/>
  <c r="F954" i="21"/>
  <c r="E954" i="21"/>
  <c r="D955" i="21" l="1"/>
  <c r="F955" i="21"/>
  <c r="E955" i="21"/>
  <c r="D956" i="21"/>
  <c r="E956" i="21"/>
  <c r="F956" i="21"/>
  <c r="D957" i="21" l="1"/>
  <c r="F957" i="21"/>
  <c r="E957" i="21"/>
  <c r="D958" i="21" l="1"/>
  <c r="F958" i="21"/>
  <c r="E958" i="21"/>
  <c r="D959" i="21" l="1"/>
  <c r="E959" i="21"/>
  <c r="F959" i="21"/>
  <c r="D960" i="21" l="1"/>
  <c r="E960" i="21"/>
  <c r="F960" i="21"/>
  <c r="D961" i="21" l="1"/>
  <c r="E961" i="21"/>
  <c r="F961" i="21"/>
  <c r="D962" i="21" l="1"/>
  <c r="E962" i="21"/>
  <c r="F962" i="21"/>
  <c r="D963" i="21" l="1"/>
  <c r="E963" i="21"/>
  <c r="F963" i="21"/>
  <c r="D964" i="21" l="1"/>
  <c r="F964" i="21"/>
  <c r="E964" i="21"/>
  <c r="D965" i="21" l="1"/>
  <c r="F965" i="21"/>
  <c r="E965" i="21"/>
  <c r="D966" i="21" l="1"/>
  <c r="F966" i="21"/>
  <c r="E966" i="21"/>
  <c r="D967" i="21" l="1"/>
  <c r="F967" i="21"/>
  <c r="E967" i="21"/>
  <c r="D968" i="21" l="1"/>
  <c r="F968" i="21"/>
  <c r="E968" i="21"/>
  <c r="D969" i="21" l="1"/>
  <c r="E969" i="21"/>
  <c r="F969" i="21"/>
  <c r="D970" i="21" l="1"/>
  <c r="F970" i="21"/>
  <c r="E970" i="21"/>
  <c r="D971" i="21" l="1"/>
  <c r="F971" i="21"/>
  <c r="E971" i="21"/>
  <c r="D972" i="21" l="1"/>
  <c r="F972" i="21"/>
  <c r="E972" i="21"/>
  <c r="D973" i="21" l="1"/>
  <c r="E973" i="21"/>
  <c r="F973" i="21"/>
  <c r="D974" i="21" l="1"/>
  <c r="F974" i="21"/>
  <c r="E974" i="21"/>
  <c r="D975" i="21" l="1"/>
  <c r="E975" i="21"/>
  <c r="F975" i="21"/>
  <c r="D976" i="21" l="1"/>
  <c r="E976" i="21"/>
  <c r="F976" i="21"/>
  <c r="D977" i="21" l="1"/>
  <c r="F977" i="21"/>
  <c r="E977" i="21"/>
  <c r="D978" i="21" l="1"/>
  <c r="E978" i="21"/>
  <c r="F978" i="21"/>
  <c r="D979" i="21" l="1"/>
  <c r="F979" i="21"/>
  <c r="E979" i="21"/>
  <c r="D980" i="21" l="1"/>
  <c r="E980" i="21"/>
  <c r="F980" i="21"/>
  <c r="D981" i="21" l="1"/>
  <c r="E981" i="21"/>
  <c r="F981" i="21"/>
  <c r="D982" i="21" l="1"/>
  <c r="F982" i="21"/>
  <c r="E982" i="21"/>
  <c r="D983" i="21" l="1"/>
  <c r="F983" i="21"/>
  <c r="E983" i="21"/>
  <c r="D984" i="21" l="1"/>
  <c r="E984" i="21"/>
  <c r="F984" i="21"/>
  <c r="D985" i="21" l="1"/>
  <c r="E985" i="21"/>
  <c r="F985" i="21"/>
  <c r="D986" i="21" l="1"/>
  <c r="F986" i="21"/>
  <c r="E986" i="21"/>
  <c r="D987" i="21" l="1"/>
  <c r="F987" i="21"/>
  <c r="E987" i="21"/>
  <c r="D988" i="21" l="1"/>
  <c r="E988" i="21"/>
  <c r="F988" i="21"/>
  <c r="D989" i="21" l="1"/>
  <c r="E989" i="21"/>
  <c r="F989" i="21"/>
  <c r="D990" i="21" l="1"/>
  <c r="E990" i="21"/>
  <c r="F990" i="21"/>
  <c r="D991" i="21" l="1"/>
  <c r="F991" i="21"/>
  <c r="E991" i="21"/>
  <c r="D992" i="21" l="1"/>
  <c r="E992" i="21"/>
  <c r="F992" i="21"/>
  <c r="D993" i="21" l="1"/>
  <c r="F993" i="21"/>
  <c r="E993" i="21"/>
  <c r="D994" i="21" l="1"/>
  <c r="E994" i="21"/>
  <c r="F994" i="21"/>
  <c r="D995" i="21" l="1"/>
  <c r="E995" i="21"/>
  <c r="F995" i="21"/>
  <c r="D996" i="21" l="1"/>
  <c r="F996" i="21"/>
  <c r="E996" i="21"/>
  <c r="D997" i="21" l="1"/>
  <c r="E997" i="21"/>
  <c r="F997" i="21"/>
  <c r="D998" i="21" l="1"/>
  <c r="F998" i="21"/>
  <c r="E998" i="21"/>
  <c r="D999" i="21" l="1"/>
  <c r="F999" i="21"/>
  <c r="E999" i="21"/>
  <c r="D1000" i="21" l="1"/>
  <c r="E1000" i="21"/>
  <c r="F1000" i="21"/>
  <c r="D1001" i="21" l="1"/>
  <c r="E1001" i="21"/>
  <c r="F1001" i="21"/>
  <c r="D1002" i="21" l="1"/>
  <c r="E1002" i="21"/>
  <c r="F1002" i="21"/>
  <c r="D1003" i="21" l="1"/>
  <c r="F1003" i="21"/>
  <c r="E1003" i="21"/>
  <c r="D1004" i="21"/>
  <c r="E1004" i="21"/>
  <c r="F1004" i="21"/>
  <c r="D1005" i="21" l="1"/>
  <c r="F1005" i="21"/>
  <c r="E1005" i="21"/>
  <c r="D1006" i="21" l="1"/>
  <c r="F1006" i="21"/>
  <c r="E1006" i="21"/>
  <c r="D1007" i="21" l="1"/>
  <c r="E1007" i="21"/>
  <c r="F1007" i="21"/>
  <c r="D1008" i="21" l="1"/>
  <c r="F1008" i="21"/>
  <c r="E1008" i="21"/>
  <c r="D1009" i="21" l="1"/>
  <c r="E1009" i="21"/>
  <c r="F1009" i="21"/>
  <c r="D1010" i="21" l="1"/>
  <c r="E1010" i="21"/>
  <c r="F1010" i="21"/>
  <c r="D1011" i="21" l="1"/>
  <c r="E1011" i="21"/>
  <c r="F1011" i="21"/>
  <c r="D1012" i="21" l="1"/>
  <c r="F1012" i="21"/>
  <c r="E1012" i="21"/>
  <c r="D1013" i="21" l="1"/>
  <c r="E1013" i="21"/>
  <c r="F1013" i="21"/>
  <c r="D1014" i="21" l="1"/>
  <c r="E1014" i="21"/>
  <c r="F1014" i="21"/>
  <c r="D1015" i="21" l="1"/>
  <c r="E1015" i="21"/>
  <c r="F1015" i="21"/>
  <c r="D1016" i="21" l="1"/>
  <c r="F1016" i="21"/>
  <c r="E1016" i="21"/>
  <c r="D1017" i="21" l="1"/>
  <c r="E1017" i="21"/>
  <c r="F1017" i="21"/>
  <c r="D1018" i="21" l="1"/>
  <c r="F1018" i="21"/>
  <c r="E1018" i="21"/>
  <c r="D1019" i="21" l="1"/>
  <c r="F1019" i="21"/>
  <c r="E1019" i="21"/>
  <c r="D1020" i="21" l="1"/>
  <c r="E1020" i="21"/>
  <c r="F1020" i="21"/>
  <c r="D1021" i="21" l="1"/>
  <c r="E1021" i="21"/>
  <c r="F1021" i="21"/>
  <c r="D1022" i="21" l="1"/>
  <c r="F1022" i="21"/>
  <c r="E1022" i="21"/>
  <c r="D1023" i="21" l="1"/>
  <c r="F1023" i="21"/>
  <c r="E1023" i="21"/>
  <c r="D1024" i="21" l="1"/>
  <c r="F1024" i="21"/>
  <c r="E1024" i="21"/>
  <c r="D1025" i="21" l="1"/>
  <c r="E1025" i="21"/>
  <c r="F1025" i="21"/>
  <c r="D1026" i="21" l="1"/>
  <c r="E1026" i="21"/>
  <c r="F1026" i="21"/>
  <c r="D1027" i="21" l="1"/>
  <c r="E1027" i="21"/>
  <c r="F1027" i="21"/>
  <c r="D1028" i="21" l="1"/>
  <c r="E1028" i="21"/>
  <c r="F1028" i="21"/>
  <c r="D1029" i="21" l="1"/>
  <c r="F1029" i="21"/>
  <c r="E1029" i="21"/>
  <c r="D1030" i="21" l="1"/>
  <c r="E1030" i="21"/>
  <c r="F1030" i="21"/>
  <c r="D1031" i="21" l="1"/>
  <c r="F1031" i="21"/>
  <c r="E1031" i="21"/>
  <c r="D1032" i="21" l="1"/>
  <c r="F1032" i="21"/>
  <c r="E1032" i="21"/>
  <c r="D1033" i="21" l="1"/>
  <c r="F1033" i="21"/>
  <c r="E1033" i="21"/>
  <c r="D1034" i="21" l="1"/>
  <c r="E1034" i="21"/>
  <c r="F1034" i="21"/>
  <c r="D1035" i="21" l="1"/>
  <c r="E1035" i="21"/>
  <c r="F1035" i="21"/>
  <c r="D1036" i="21"/>
  <c r="F1036" i="21"/>
  <c r="E1036" i="21"/>
  <c r="D1037" i="21" l="1"/>
  <c r="E1037" i="21"/>
  <c r="F1037" i="21"/>
  <c r="D1038" i="21" l="1"/>
  <c r="F1038" i="21"/>
  <c r="E1038" i="21"/>
  <c r="D1039" i="21" l="1"/>
  <c r="F1039" i="21"/>
  <c r="E1039" i="21"/>
  <c r="D1040" i="21" l="1"/>
  <c r="F1040" i="21"/>
  <c r="E1040" i="21"/>
  <c r="D1041" i="21" l="1"/>
  <c r="E1041" i="21"/>
  <c r="F1041" i="21"/>
  <c r="D1042" i="21" l="1"/>
  <c r="E1042" i="21"/>
  <c r="F1042" i="21"/>
  <c r="D1043" i="21" l="1"/>
  <c r="E1043" i="21"/>
  <c r="F1043" i="21"/>
  <c r="D1044" i="21" l="1"/>
  <c r="E1044" i="21"/>
  <c r="F1044" i="21"/>
  <c r="D1045" i="21" l="1"/>
  <c r="E1045" i="21"/>
  <c r="F1045" i="21"/>
  <c r="D1046" i="21" l="1"/>
  <c r="F1046" i="21"/>
  <c r="E1046" i="21"/>
  <c r="D1047" i="21" l="1"/>
  <c r="E1047" i="21"/>
  <c r="F1047" i="21"/>
  <c r="D1048" i="21" l="1"/>
  <c r="E1048" i="21"/>
  <c r="F1048" i="21"/>
  <c r="D1049" i="21" l="1"/>
  <c r="E1049" i="21"/>
  <c r="F1049" i="21"/>
  <c r="D1050" i="21" l="1"/>
  <c r="E1050" i="21"/>
  <c r="F1050" i="21"/>
  <c r="D1051" i="21" l="1"/>
  <c r="F1051" i="21"/>
  <c r="E1051" i="21"/>
  <c r="D1052" i="21" l="1"/>
  <c r="E1052" i="21"/>
  <c r="F1052" i="21"/>
  <c r="D1053" i="21" l="1"/>
  <c r="E1053" i="21"/>
  <c r="F1053" i="21"/>
  <c r="D1054" i="21" l="1"/>
  <c r="E1054" i="21"/>
  <c r="F1054" i="21"/>
  <c r="D1055" i="21" l="1"/>
  <c r="F1055" i="21"/>
  <c r="E1055" i="21"/>
  <c r="D1056" i="21" l="1"/>
  <c r="E1056" i="21"/>
  <c r="F1056" i="21"/>
  <c r="D1057" i="21" l="1"/>
  <c r="F1057" i="21"/>
  <c r="E1057" i="21"/>
  <c r="D1058" i="21" l="1"/>
  <c r="F1058" i="21"/>
  <c r="E1058" i="21"/>
  <c r="D1059" i="21" l="1"/>
  <c r="F1059" i="21"/>
  <c r="E1059" i="21"/>
  <c r="D1060" i="21" l="1"/>
  <c r="E1060" i="21"/>
  <c r="F1060" i="21"/>
  <c r="D1061" i="21" l="1"/>
  <c r="E1061" i="21"/>
  <c r="F1061" i="21"/>
  <c r="D1062" i="21" l="1"/>
  <c r="F1062" i="21"/>
  <c r="E1062" i="21"/>
  <c r="D1063" i="21" l="1"/>
  <c r="E1063" i="21"/>
  <c r="F1063" i="21"/>
  <c r="D1064" i="21" l="1"/>
  <c r="F1064" i="21"/>
  <c r="E1064" i="21"/>
  <c r="D1065" i="21" l="1"/>
  <c r="E1065" i="21"/>
  <c r="F1065" i="21"/>
  <c r="D1066" i="21" l="1"/>
  <c r="F1066" i="21"/>
  <c r="E1066" i="21"/>
  <c r="D1067" i="21" l="1"/>
  <c r="E1067" i="21"/>
  <c r="F1067" i="21"/>
  <c r="D1068" i="21"/>
  <c r="E1068" i="21"/>
  <c r="F1068" i="21"/>
  <c r="D1069" i="21" l="1"/>
  <c r="E1069" i="21"/>
  <c r="F1069" i="21"/>
  <c r="D1070" i="21" l="1"/>
  <c r="E1070" i="21"/>
  <c r="F1070" i="21"/>
  <c r="D1071" i="21" l="1"/>
  <c r="E1071" i="21"/>
  <c r="F1071" i="21"/>
  <c r="D1072" i="21" l="1"/>
  <c r="F1072" i="21"/>
  <c r="E1072" i="21"/>
  <c r="D1073" i="21" l="1"/>
  <c r="F1073" i="21"/>
  <c r="E1073" i="21"/>
  <c r="D1074" i="21" l="1"/>
  <c r="F1074" i="21"/>
  <c r="E1074" i="21"/>
  <c r="D1075" i="21" l="1"/>
  <c r="F1075" i="21"/>
  <c r="E1075" i="21"/>
  <c r="D1076" i="21" l="1"/>
  <c r="E1076" i="21"/>
  <c r="F1076" i="21"/>
  <c r="D1077" i="21" l="1"/>
  <c r="E1077" i="21"/>
  <c r="F1077" i="21"/>
  <c r="D1078" i="21" l="1"/>
  <c r="E1078" i="21"/>
  <c r="F1078" i="21"/>
  <c r="D1079" i="21" l="1"/>
  <c r="E1079" i="21"/>
  <c r="F1079" i="21"/>
  <c r="D1080" i="21" l="1"/>
  <c r="F1080" i="21"/>
  <c r="E1080" i="21"/>
  <c r="D1081" i="21" l="1"/>
  <c r="E1081" i="21"/>
  <c r="F1081" i="21"/>
  <c r="D1082" i="21" l="1"/>
  <c r="E1082" i="21"/>
  <c r="F1082" i="21"/>
  <c r="D1083" i="21" l="1"/>
  <c r="E1083" i="21"/>
  <c r="F1083" i="21"/>
  <c r="D1084" i="21" l="1"/>
  <c r="F1084" i="21"/>
  <c r="E1084" i="21"/>
  <c r="D1085" i="21" l="1"/>
  <c r="F1085" i="21"/>
  <c r="E1085" i="21"/>
  <c r="D1086" i="21" l="1"/>
  <c r="E1086" i="21"/>
  <c r="F1086" i="21"/>
  <c r="D1087" i="21" l="1"/>
  <c r="E1087" i="21"/>
  <c r="F1087" i="21"/>
  <c r="D1088" i="21" l="1"/>
  <c r="E1088" i="21"/>
  <c r="F1088" i="21"/>
  <c r="D1089" i="21" l="1"/>
  <c r="F1089" i="21"/>
  <c r="E1089" i="21"/>
  <c r="D1090" i="21" l="1"/>
  <c r="F1090" i="21"/>
  <c r="E1090" i="21"/>
  <c r="D1091" i="21" l="1"/>
  <c r="F1091" i="21"/>
  <c r="E1091" i="21"/>
  <c r="D1092" i="21"/>
  <c r="F1092" i="21"/>
  <c r="E1092" i="21"/>
  <c r="D1093" i="21" l="1"/>
  <c r="F1093" i="21"/>
  <c r="E1093" i="21"/>
  <c r="D1094" i="21" l="1"/>
  <c r="F1094" i="21"/>
  <c r="E1094" i="21"/>
  <c r="D1095" i="21" l="1"/>
  <c r="F1095" i="21"/>
  <c r="E1095" i="21"/>
  <c r="D1096" i="21" l="1"/>
  <c r="E1096" i="21"/>
  <c r="F1096" i="21"/>
  <c r="D1097" i="21" l="1"/>
  <c r="E1097" i="21"/>
  <c r="F1097" i="21"/>
  <c r="D1098" i="21" l="1"/>
  <c r="F1098" i="21"/>
  <c r="E1098" i="21"/>
  <c r="D1099" i="21" l="1"/>
  <c r="E1099" i="21"/>
  <c r="F1099" i="21"/>
  <c r="D1100" i="21" l="1"/>
  <c r="E1100" i="21"/>
  <c r="F1100" i="21"/>
  <c r="D1101" i="21" l="1"/>
  <c r="F1101" i="21"/>
  <c r="E1101" i="21"/>
  <c r="D1102" i="21" l="1"/>
  <c r="E1102" i="21"/>
  <c r="F1102" i="21"/>
  <c r="D1103" i="21" l="1"/>
  <c r="F1103" i="21"/>
  <c r="E1103" i="21"/>
  <c r="D1104" i="21" l="1"/>
  <c r="E1104" i="21"/>
  <c r="F1104" i="21"/>
  <c r="D1105" i="21" l="1"/>
  <c r="F1105" i="21"/>
  <c r="E1105" i="21"/>
  <c r="D1106" i="21" l="1"/>
  <c r="E1106" i="21"/>
  <c r="F1106" i="21"/>
  <c r="D1107" i="21" l="1"/>
  <c r="F1107" i="21"/>
  <c r="E1107" i="21"/>
  <c r="D1108" i="21" l="1"/>
  <c r="F1108" i="21"/>
  <c r="E1108" i="21"/>
  <c r="D1109" i="21" l="1"/>
  <c r="F1109" i="21"/>
  <c r="E1109" i="21"/>
  <c r="D1110" i="21" l="1"/>
  <c r="E1110" i="21"/>
  <c r="F1110" i="21"/>
  <c r="D1111" i="21" l="1"/>
  <c r="F1111" i="21"/>
  <c r="E1111" i="21"/>
  <c r="D1112" i="21" l="1"/>
  <c r="E1112" i="21"/>
  <c r="F1112" i="21"/>
  <c r="D1113" i="21" l="1"/>
  <c r="E1113" i="21"/>
  <c r="F1113" i="21"/>
  <c r="D1114" i="21" l="1"/>
  <c r="F1114" i="21"/>
  <c r="E1114" i="21"/>
  <c r="D1115" i="21" l="1"/>
  <c r="E1115" i="21"/>
  <c r="F1115" i="21"/>
  <c r="D1116" i="21" l="1"/>
  <c r="F1116" i="21"/>
  <c r="E1116" i="21"/>
  <c r="D1117" i="21" l="1"/>
  <c r="E1117" i="21"/>
  <c r="F1117" i="21"/>
  <c r="D1118" i="21" l="1"/>
  <c r="E1118" i="21"/>
  <c r="F1118" i="21"/>
  <c r="D1119" i="21" l="1"/>
  <c r="F1119" i="21"/>
  <c r="E1119" i="21"/>
  <c r="D1120" i="21" l="1"/>
  <c r="F1120" i="21"/>
  <c r="E1120" i="21"/>
  <c r="D1121" i="21" l="1"/>
  <c r="E1121" i="21"/>
  <c r="F1121" i="21"/>
  <c r="D1122" i="21" l="1"/>
  <c r="E1122" i="21"/>
  <c r="F1122" i="21"/>
  <c r="D1123" i="21" l="1"/>
  <c r="E1123" i="21"/>
  <c r="F1123" i="21"/>
  <c r="D1124" i="21"/>
  <c r="F1124" i="21"/>
  <c r="E1124" i="21"/>
  <c r="D1125" i="21" l="1"/>
  <c r="E1125" i="21"/>
  <c r="F1125" i="21"/>
  <c r="D1126" i="21" l="1"/>
  <c r="E1126" i="21"/>
  <c r="F1126" i="21"/>
  <c r="D1127" i="21" l="1"/>
  <c r="F1127" i="21"/>
  <c r="E1127" i="21"/>
  <c r="D1128" i="21" l="1"/>
  <c r="E1128" i="21"/>
  <c r="F1128" i="21"/>
  <c r="D1129" i="21" l="1"/>
  <c r="E1129" i="21"/>
  <c r="F1129" i="21"/>
  <c r="D1130" i="21" l="1"/>
  <c r="E1130" i="21"/>
  <c r="F1130" i="21"/>
  <c r="D1131" i="21" l="1"/>
  <c r="F1131" i="21"/>
  <c r="E1131" i="21"/>
  <c r="D1132" i="21" l="1"/>
  <c r="E1132" i="21"/>
  <c r="F1132" i="21"/>
  <c r="D1133" i="21" l="1"/>
  <c r="E1133" i="21"/>
  <c r="F1133" i="21"/>
  <c r="D1134" i="21" l="1"/>
  <c r="E1134" i="21"/>
  <c r="F1134" i="21"/>
  <c r="D1135" i="21" l="1"/>
  <c r="E1135" i="21"/>
  <c r="F1135" i="21"/>
  <c r="D1136" i="21" l="1"/>
  <c r="F1136" i="21"/>
  <c r="E1136" i="21"/>
  <c r="D1137" i="21" l="1"/>
  <c r="F1137" i="21"/>
  <c r="E1137" i="21"/>
  <c r="D1138" i="21" l="1"/>
  <c r="E1138" i="21"/>
  <c r="F1138" i="21"/>
  <c r="D1139" i="21" l="1"/>
  <c r="F1139" i="21"/>
  <c r="E1139" i="21"/>
  <c r="D1140" i="21" l="1"/>
  <c r="F1140" i="21"/>
  <c r="E1140" i="21"/>
  <c r="D1141" i="21" l="1"/>
  <c r="E1141" i="21"/>
  <c r="F1141" i="21"/>
  <c r="D1142" i="21" l="1"/>
  <c r="F1142" i="21"/>
  <c r="E1142" i="21"/>
  <c r="D1143" i="21" l="1"/>
  <c r="F1143" i="21"/>
  <c r="E1143" i="21"/>
  <c r="D1144" i="21" l="1"/>
  <c r="E1144" i="21"/>
  <c r="F1144" i="21"/>
  <c r="D1145" i="21" l="1"/>
  <c r="F1145" i="21"/>
  <c r="E1145" i="21"/>
  <c r="D1146" i="21" l="1"/>
  <c r="E1146" i="21"/>
  <c r="F1146" i="21"/>
  <c r="D1147" i="21" l="1"/>
  <c r="F1147" i="21"/>
  <c r="E1147" i="21"/>
  <c r="D1148" i="21"/>
  <c r="E1148" i="21"/>
  <c r="F1148" i="21"/>
  <c r="D1149" i="21" l="1"/>
  <c r="F1149" i="21"/>
  <c r="E1149" i="21"/>
  <c r="D1150" i="21" l="1"/>
  <c r="F1150" i="21"/>
  <c r="E1150" i="21"/>
  <c r="D1151" i="21" l="1"/>
  <c r="E1151" i="21"/>
  <c r="F1151" i="21"/>
  <c r="D1152" i="21" l="1"/>
  <c r="F1152" i="21"/>
  <c r="E1152" i="21"/>
  <c r="D1153" i="21" l="1"/>
  <c r="F1153" i="21"/>
  <c r="E1153" i="21"/>
  <c r="D1154" i="21" l="1"/>
  <c r="F1154" i="21"/>
  <c r="E1154" i="21"/>
  <c r="D1155" i="21" l="1"/>
  <c r="F1155" i="21"/>
  <c r="E1155" i="21"/>
  <c r="D1156" i="21" l="1"/>
  <c r="E1156" i="21"/>
  <c r="F1156" i="21"/>
  <c r="D1157" i="21" l="1"/>
  <c r="E1157" i="21"/>
  <c r="F1157" i="21"/>
  <c r="D1158" i="21" l="1"/>
  <c r="F1158" i="21"/>
  <c r="E1158" i="21"/>
  <c r="D1159" i="21" l="1"/>
  <c r="E1159" i="21"/>
  <c r="F1159" i="21"/>
  <c r="D1160" i="21" l="1"/>
  <c r="F1160" i="21"/>
  <c r="E1160" i="21"/>
  <c r="D1161" i="21" l="1"/>
  <c r="E1161" i="21"/>
  <c r="F1161" i="21"/>
  <c r="D1162" i="21" l="1"/>
  <c r="F1162" i="21"/>
  <c r="E1162" i="21"/>
  <c r="D1163" i="21" l="1"/>
  <c r="E1163" i="21"/>
  <c r="F1163" i="21"/>
  <c r="D1164" i="21"/>
  <c r="E1164" i="21"/>
  <c r="F1164" i="21"/>
  <c r="D1165" i="21" l="1"/>
  <c r="E1165" i="21"/>
  <c r="F1165" i="21"/>
  <c r="D1166" i="21" l="1"/>
  <c r="F1166" i="21"/>
  <c r="E1166" i="21"/>
  <c r="D1167" i="21" l="1"/>
  <c r="F1167" i="21"/>
  <c r="E1167" i="21"/>
  <c r="D1168" i="21" l="1"/>
  <c r="E1168" i="21"/>
  <c r="F1168" i="21"/>
  <c r="D1169" i="21" l="1"/>
  <c r="E1169" i="21"/>
  <c r="F1169" i="21"/>
  <c r="D1170" i="21" l="1"/>
  <c r="F1170" i="21"/>
  <c r="E1170" i="21"/>
  <c r="D1171" i="21" l="1"/>
  <c r="F1171" i="21"/>
  <c r="E1171" i="21"/>
  <c r="D1172" i="21" l="1"/>
  <c r="F1172" i="21"/>
  <c r="E1172" i="21"/>
  <c r="D1173" i="21" l="1"/>
  <c r="E1173" i="21"/>
  <c r="F1173" i="21"/>
  <c r="D1174" i="21" l="1"/>
  <c r="E1174" i="21"/>
  <c r="F1174" i="21"/>
  <c r="D1175" i="21" l="1"/>
  <c r="E1175" i="21"/>
  <c r="F1175" i="21"/>
  <c r="D1176" i="21" l="1"/>
  <c r="E1176" i="21"/>
  <c r="F1176" i="21"/>
  <c r="D1177" i="21" l="1"/>
  <c r="F1177" i="21"/>
  <c r="E1177" i="21"/>
  <c r="D1178" i="21" l="1"/>
  <c r="E1178" i="21"/>
  <c r="F1178" i="21"/>
  <c r="D1179" i="21" l="1"/>
  <c r="F1179" i="21"/>
  <c r="E1179" i="21"/>
  <c r="D1180" i="21" l="1"/>
  <c r="F1180" i="21"/>
  <c r="E1180" i="21"/>
  <c r="D1181" i="21" l="1"/>
  <c r="E1181" i="21"/>
  <c r="F1181" i="21"/>
  <c r="D1182" i="21" l="1"/>
  <c r="F1182" i="21"/>
  <c r="E1182" i="21"/>
  <c r="D1183" i="21" l="1"/>
  <c r="F1183" i="21"/>
  <c r="E1183" i="21"/>
  <c r="D1184" i="21" l="1"/>
  <c r="F1184" i="21"/>
  <c r="E1184" i="21"/>
  <c r="D1185" i="21" l="1"/>
  <c r="F1185" i="21"/>
  <c r="E1185" i="21"/>
  <c r="D1186" i="21" l="1"/>
  <c r="F1186" i="21"/>
  <c r="E1186" i="21"/>
  <c r="D1187" i="21" l="1"/>
  <c r="F1187" i="21"/>
  <c r="E1187" i="21"/>
  <c r="D1188" i="21" l="1"/>
  <c r="E1188" i="21"/>
  <c r="F1188" i="21"/>
  <c r="D1189" i="21" l="1"/>
  <c r="E1189" i="21"/>
  <c r="F1189" i="21"/>
  <c r="D1190" i="21" l="1"/>
  <c r="E1190" i="21"/>
  <c r="F1190" i="21"/>
  <c r="D1191" i="21" l="1"/>
  <c r="E1191" i="21"/>
  <c r="F1191" i="21"/>
  <c r="D1192" i="21" l="1"/>
  <c r="F1192" i="21"/>
  <c r="E1192" i="21"/>
  <c r="D1193" i="21" l="1"/>
  <c r="F1193" i="21"/>
  <c r="E1193" i="21"/>
  <c r="D1194" i="21" l="1"/>
  <c r="E1194" i="21"/>
  <c r="F1194" i="21"/>
  <c r="D1195" i="21" l="1"/>
  <c r="E1195" i="21"/>
  <c r="F1195" i="21"/>
  <c r="D1196" i="21" l="1"/>
  <c r="F1196" i="21"/>
  <c r="E1196" i="21"/>
  <c r="D1197" i="21" l="1"/>
  <c r="F1197" i="21"/>
  <c r="E1197" i="21"/>
  <c r="D1198" i="21" l="1"/>
  <c r="F1198" i="21"/>
  <c r="E1198" i="21"/>
  <c r="D1199" i="21" l="1"/>
  <c r="F1199" i="21"/>
  <c r="E1199" i="21"/>
  <c r="D1200" i="21" l="1"/>
  <c r="F1200" i="21"/>
  <c r="E1200" i="21"/>
  <c r="D1201" i="21" l="1"/>
  <c r="F1201" i="21"/>
  <c r="E1201" i="21"/>
  <c r="D1202" i="21" l="1"/>
  <c r="E1202" i="21"/>
  <c r="F1202" i="21"/>
  <c r="D1203" i="21" l="1"/>
  <c r="F1203" i="21"/>
  <c r="E1203" i="21"/>
  <c r="D1204" i="21" l="1"/>
  <c r="F1204" i="21"/>
  <c r="E1204" i="21"/>
  <c r="D1205" i="21" l="1"/>
  <c r="F1205" i="21"/>
  <c r="E1205" i="21"/>
  <c r="D1206" i="21" l="1"/>
  <c r="F1206" i="21"/>
  <c r="E1206" i="21"/>
  <c r="D1207" i="21" l="1"/>
  <c r="E1207" i="21"/>
  <c r="F1207" i="21"/>
  <c r="D1208" i="21" l="1"/>
  <c r="E1208" i="21"/>
  <c r="F1208" i="21"/>
  <c r="D1209" i="21" l="1"/>
  <c r="E1209" i="21"/>
  <c r="F1209" i="21"/>
  <c r="D1210" i="21" l="1"/>
  <c r="F1210" i="21"/>
  <c r="E1210" i="21"/>
  <c r="D1211" i="21" l="1"/>
  <c r="F1211" i="21"/>
  <c r="E1211" i="21"/>
  <c r="D1212" i="21" l="1"/>
  <c r="E1212" i="21"/>
  <c r="F1212" i="21"/>
  <c r="D1213" i="21" l="1"/>
  <c r="E1213" i="21"/>
  <c r="F1213" i="21"/>
  <c r="D1214" i="21" l="1"/>
  <c r="F1214" i="21"/>
  <c r="E1214" i="21"/>
  <c r="D1215" i="21" l="1"/>
  <c r="E1215" i="21"/>
  <c r="F1215" i="21"/>
  <c r="D1216" i="21" l="1"/>
  <c r="F1216" i="21"/>
  <c r="E1216" i="21"/>
  <c r="D1217" i="21" l="1"/>
  <c r="F1217" i="21"/>
  <c r="E1217" i="21"/>
  <c r="D1218" i="21" l="1"/>
  <c r="E1218" i="21"/>
  <c r="F1218" i="21"/>
  <c r="D1219" i="21" l="1"/>
  <c r="E1219" i="21"/>
  <c r="F1219" i="21"/>
  <c r="D1220" i="21" l="1"/>
  <c r="E1220" i="21"/>
  <c r="F1220" i="21"/>
  <c r="D1221" i="21" l="1"/>
  <c r="E1221" i="21"/>
  <c r="F1221" i="21"/>
  <c r="D1222" i="21" l="1"/>
  <c r="E1222" i="21"/>
  <c r="F1222" i="21"/>
  <c r="D1223" i="21" l="1"/>
  <c r="F1223" i="21"/>
  <c r="E1223" i="21"/>
  <c r="D1224" i="21" l="1"/>
  <c r="F1224" i="21"/>
  <c r="E1224" i="21"/>
  <c r="D1225" i="21" l="1"/>
  <c r="E1225" i="21"/>
  <c r="F1225" i="21"/>
  <c r="D1226" i="21" l="1"/>
  <c r="F1226" i="21"/>
  <c r="E1226" i="21"/>
  <c r="D1227" i="21" l="1"/>
  <c r="F1227" i="21"/>
  <c r="E1227" i="21"/>
  <c r="D1228" i="21" l="1"/>
  <c r="F1228" i="21"/>
  <c r="E1228" i="21"/>
  <c r="D1229" i="21" l="1"/>
  <c r="E1229" i="21"/>
  <c r="F1229" i="21"/>
  <c r="D1230" i="21" l="1"/>
  <c r="E1230" i="21"/>
  <c r="F1230" i="21"/>
  <c r="D1231" i="21" l="1"/>
  <c r="E1231" i="21"/>
  <c r="F1231" i="21"/>
  <c r="D1232" i="21" l="1"/>
  <c r="E1232" i="21"/>
  <c r="F1232" i="21"/>
  <c r="D1233" i="21" l="1"/>
  <c r="E1233" i="21"/>
  <c r="F1233" i="21"/>
  <c r="D1234" i="21" l="1"/>
  <c r="E1234" i="21"/>
  <c r="F1234" i="21"/>
  <c r="D1235" i="21" l="1"/>
  <c r="E1235" i="21"/>
  <c r="F1235" i="21"/>
  <c r="D1236" i="21" l="1"/>
  <c r="F1236" i="21"/>
  <c r="E1236" i="21"/>
  <c r="D1237" i="21" l="1"/>
  <c r="F1237" i="21"/>
  <c r="E1237" i="21"/>
  <c r="D1238" i="21" l="1"/>
  <c r="F1238" i="21"/>
  <c r="E1238" i="21"/>
  <c r="D1239" i="21" l="1"/>
  <c r="E1239" i="21"/>
  <c r="F1239" i="21"/>
  <c r="D1240" i="21" l="1"/>
  <c r="E1240" i="21"/>
  <c r="F1240" i="21"/>
  <c r="D1241" i="21" l="1"/>
  <c r="F1241" i="21"/>
  <c r="E1241" i="21"/>
  <c r="D1242" i="21" l="1"/>
  <c r="F1242" i="21"/>
  <c r="E1242" i="21"/>
  <c r="D1243" i="21" l="1"/>
  <c r="E1243" i="21"/>
  <c r="F1243" i="21"/>
  <c r="D1244" i="21" l="1"/>
  <c r="F1244" i="21"/>
  <c r="E1244" i="21"/>
  <c r="D1245" i="21" l="1"/>
  <c r="E1245" i="21"/>
  <c r="F1245" i="21"/>
  <c r="D1246" i="21" l="1"/>
  <c r="E1246" i="21"/>
  <c r="F1246" i="21"/>
  <c r="D1247" i="21" l="1"/>
  <c r="F1247" i="21"/>
  <c r="E1247" i="21"/>
  <c r="D1248" i="21" l="1"/>
  <c r="E1248" i="21"/>
  <c r="F1248" i="21"/>
  <c r="D1249" i="21" l="1"/>
  <c r="E1249" i="21"/>
  <c r="F1249" i="21"/>
  <c r="D1250" i="21" l="1"/>
  <c r="E1250" i="21"/>
  <c r="F1250" i="21"/>
  <c r="D1251" i="21" l="1"/>
  <c r="E1251" i="21"/>
  <c r="F1251" i="21"/>
  <c r="D1252" i="21" l="1"/>
  <c r="F1252" i="21"/>
  <c r="E1252" i="21"/>
  <c r="D1253" i="21" l="1"/>
  <c r="F1253" i="21"/>
  <c r="E1253" i="21"/>
  <c r="D1254" i="21" l="1"/>
  <c r="F1254" i="21"/>
  <c r="E1254" i="21"/>
  <c r="D1255" i="21" l="1"/>
  <c r="F1255" i="21"/>
  <c r="E1255" i="21"/>
  <c r="D1256" i="21" l="1"/>
  <c r="E1256" i="21"/>
  <c r="F1256" i="21"/>
  <c r="D1257" i="21" l="1"/>
  <c r="F1257" i="21"/>
  <c r="E1257" i="21"/>
  <c r="D1258" i="21" l="1"/>
  <c r="F1258" i="21"/>
  <c r="E1258" i="21"/>
  <c r="D1259" i="21" l="1"/>
  <c r="F1259" i="21"/>
  <c r="E1259" i="21"/>
  <c r="D1260" i="21" l="1"/>
  <c r="F1260" i="21"/>
  <c r="E1260" i="21"/>
  <c r="D1261" i="21" l="1"/>
  <c r="E1261" i="21"/>
  <c r="F1261" i="21"/>
  <c r="D1262" i="21" l="1"/>
  <c r="F1262" i="21"/>
  <c r="E1262" i="21"/>
  <c r="D1263" i="21" l="1"/>
  <c r="F1263" i="21"/>
  <c r="E1263" i="21"/>
  <c r="D1264" i="21" l="1"/>
  <c r="E1264" i="21"/>
  <c r="F1264" i="21"/>
  <c r="D1265" i="21" l="1"/>
  <c r="F1265" i="21"/>
  <c r="E1265" i="21"/>
  <c r="D1266" i="21" l="1"/>
  <c r="E1266" i="21"/>
  <c r="F1266" i="21"/>
  <c r="D1267" i="21" l="1"/>
  <c r="E1267" i="21"/>
  <c r="F1267" i="21"/>
  <c r="D1268" i="21" l="1"/>
  <c r="F1268" i="21"/>
  <c r="E1268" i="21"/>
  <c r="D1269" i="21" l="1"/>
  <c r="F1269" i="21"/>
  <c r="E1269" i="21"/>
  <c r="D1270" i="21" l="1"/>
  <c r="F1270" i="21"/>
  <c r="E1270" i="21"/>
  <c r="D1271" i="21" l="1"/>
  <c r="F1271" i="21"/>
  <c r="E1271" i="21"/>
  <c r="D1272" i="21" l="1"/>
  <c r="E1272" i="21"/>
  <c r="F1272" i="21"/>
  <c r="D1273" i="21" l="1"/>
  <c r="F1273" i="21"/>
  <c r="E1273" i="21"/>
  <c r="D1274" i="21" l="1"/>
  <c r="F1274" i="21"/>
  <c r="E1274" i="21"/>
  <c r="D1275" i="21" l="1"/>
  <c r="F1275" i="21"/>
  <c r="E1275" i="21"/>
  <c r="D1276" i="21" l="1"/>
  <c r="F1276" i="21"/>
  <c r="E1276" i="21"/>
  <c r="D1277" i="21" l="1"/>
  <c r="E1277" i="21"/>
  <c r="F1277" i="21"/>
  <c r="D1278" i="21" l="1"/>
  <c r="F1278" i="21"/>
  <c r="E1278" i="21"/>
  <c r="D1279" i="21" l="1"/>
  <c r="F1279" i="21"/>
  <c r="E1279" i="21"/>
  <c r="D1280" i="21" l="1"/>
  <c r="F1280" i="21"/>
  <c r="E1280" i="21"/>
  <c r="D1281" i="21" l="1"/>
  <c r="E1281" i="21"/>
  <c r="F1281" i="21"/>
  <c r="D1282" i="21" l="1"/>
  <c r="E1282" i="21"/>
  <c r="F1282" i="21"/>
  <c r="D1283" i="21" l="1"/>
  <c r="F1283" i="21"/>
  <c r="E1283" i="21"/>
  <c r="D1284" i="21" l="1"/>
  <c r="E1284" i="21"/>
  <c r="F1284" i="21"/>
  <c r="D1285" i="21" l="1"/>
  <c r="E1285" i="21"/>
  <c r="F1285" i="21"/>
  <c r="D1286" i="21" l="1"/>
  <c r="F1286" i="21"/>
  <c r="E1286" i="21"/>
  <c r="D1287" i="21" l="1"/>
  <c r="F1287" i="21"/>
  <c r="E1287" i="21"/>
  <c r="D1288" i="21" l="1"/>
  <c r="E1288" i="21"/>
  <c r="F1288" i="21"/>
  <c r="D1289" i="21" l="1"/>
  <c r="E1289" i="21"/>
  <c r="F1289" i="21"/>
  <c r="D1290" i="21" l="1"/>
  <c r="F1290" i="21"/>
  <c r="E1290" i="21"/>
  <c r="D1291" i="21" l="1"/>
  <c r="F1291" i="21"/>
  <c r="E1291" i="21"/>
  <c r="D1292" i="21" l="1"/>
  <c r="F1292" i="21"/>
  <c r="E1292" i="21"/>
  <c r="D1293" i="21" l="1"/>
  <c r="E1293" i="21"/>
  <c r="F1293" i="21"/>
  <c r="D1294" i="21" l="1"/>
  <c r="F1294" i="21"/>
  <c r="E1294" i="21"/>
  <c r="D1295" i="21" l="1"/>
  <c r="F1295" i="21"/>
  <c r="E1295" i="21"/>
  <c r="D1296" i="21" l="1"/>
  <c r="E1296" i="21"/>
  <c r="F1296" i="21"/>
  <c r="D1297" i="21" l="1"/>
  <c r="E1297" i="21"/>
  <c r="F1297" i="21"/>
  <c r="D1298" i="21" l="1"/>
  <c r="E1298" i="21"/>
  <c r="F1298" i="21"/>
  <c r="D1299" i="21" l="1"/>
  <c r="F1299" i="21"/>
  <c r="E1299" i="21"/>
  <c r="D1300" i="21" l="1"/>
  <c r="E1300" i="21"/>
  <c r="F1300" i="21"/>
  <c r="D1301" i="21" l="1"/>
  <c r="F1301" i="21"/>
  <c r="E1301" i="21"/>
  <c r="D1302" i="21" l="1"/>
  <c r="F1302" i="21"/>
  <c r="E1302" i="21"/>
  <c r="D1303" i="21" l="1"/>
  <c r="E1303" i="21"/>
  <c r="F1303" i="21"/>
  <c r="D1304" i="21" l="1"/>
  <c r="E1304" i="21"/>
  <c r="F1304" i="21"/>
  <c r="D1305" i="21" l="1"/>
  <c r="E1305" i="21"/>
  <c r="F1305" i="21"/>
  <c r="D1306" i="21" l="1"/>
  <c r="F1306" i="21"/>
  <c r="E1306" i="21"/>
  <c r="D1307" i="21" l="1"/>
  <c r="E1307" i="21"/>
  <c r="F1307" i="21"/>
  <c r="D1308" i="21" l="1"/>
  <c r="E1308" i="21"/>
  <c r="F1308" i="21"/>
  <c r="D1309" i="21" l="1"/>
  <c r="E1309" i="21"/>
  <c r="F1309" i="21"/>
  <c r="D1310" i="21" l="1"/>
  <c r="F1310" i="21"/>
  <c r="E1310" i="21"/>
  <c r="D1311" i="21" l="1"/>
  <c r="E1311" i="21"/>
  <c r="F1311" i="21"/>
  <c r="D1312" i="21" l="1"/>
  <c r="E1312" i="21"/>
  <c r="F1312" i="21"/>
  <c r="D7" i="22" l="1"/>
  <c r="V38" i="13"/>
  <c r="V47" i="13"/>
  <c r="V57" i="13"/>
  <c r="V37" i="13"/>
  <c r="V55" i="13"/>
  <c r="V58" i="13"/>
  <c r="V53" i="13"/>
  <c r="V54" i="13"/>
  <c r="V40" i="13"/>
  <c r="V56" i="13"/>
  <c r="V49" i="13"/>
  <c r="V50" i="13"/>
  <c r="V43" i="13"/>
  <c r="V51" i="13"/>
  <c r="V59" i="13"/>
  <c r="V45" i="13"/>
  <c r="V46" i="13"/>
  <c r="V39" i="13"/>
  <c r="V48" i="13"/>
  <c r="V41" i="13"/>
  <c r="V42" i="13"/>
  <c r="V36" i="13"/>
  <c r="V44" i="13"/>
  <c r="V52" i="13"/>
  <c r="V60" i="13"/>
  <c r="V35" i="13"/>
  <c r="V39" i="28"/>
  <c r="V25" i="28"/>
  <c r="V41" i="28"/>
  <c r="V26" i="28"/>
  <c r="V34" i="28"/>
  <c r="V42" i="28"/>
  <c r="V31" i="28"/>
  <c r="V32" i="28"/>
  <c r="V33" i="28"/>
  <c r="V27" i="28"/>
  <c r="V35" i="28"/>
  <c r="V43" i="28"/>
  <c r="V24" i="28"/>
  <c r="V28" i="28"/>
  <c r="V44" i="28"/>
  <c r="V29" i="28"/>
  <c r="V37" i="28"/>
  <c r="V45" i="28"/>
  <c r="V40" i="28"/>
  <c r="V36" i="28"/>
  <c r="V30" i="28"/>
  <c r="V38" i="28"/>
  <c r="V46" i="28"/>
  <c r="V23" i="28"/>
  <c r="V27" i="26"/>
  <c r="V29" i="26"/>
  <c r="V25" i="26"/>
  <c r="V33" i="26"/>
  <c r="V35" i="26"/>
  <c r="V36" i="26"/>
  <c r="V37" i="26"/>
  <c r="V38" i="26"/>
  <c r="V34" i="26"/>
  <c r="V30" i="26"/>
  <c r="V31" i="26"/>
  <c r="V39" i="26"/>
  <c r="V26" i="26"/>
  <c r="V28" i="26"/>
  <c r="V24" i="26"/>
  <c r="V32" i="26"/>
  <c r="V40" i="26"/>
  <c r="V23" i="26"/>
  <c r="V28" i="13"/>
  <c r="V31" i="13"/>
  <c r="V24" i="13"/>
  <c r="V32" i="13"/>
  <c r="V27" i="13"/>
  <c r="V30" i="13"/>
  <c r="V25" i="13"/>
  <c r="V33" i="13"/>
  <c r="V29" i="13"/>
  <c r="V26" i="13"/>
  <c r="V34" i="13"/>
  <c r="V23" i="13"/>
  <c r="D1313" i="21"/>
  <c r="U87" i="13"/>
  <c r="U45" i="13"/>
  <c r="V23" i="29"/>
  <c r="U57" i="13"/>
  <c r="U72" i="26"/>
  <c r="U47" i="13"/>
  <c r="U92" i="13"/>
  <c r="V102" i="13"/>
  <c r="U32" i="26"/>
  <c r="U34" i="29"/>
  <c r="U88" i="13"/>
  <c r="U55" i="26"/>
  <c r="U69" i="13"/>
  <c r="U40" i="13"/>
  <c r="U73" i="26"/>
  <c r="V36" i="29"/>
  <c r="U101" i="13"/>
  <c r="U36" i="29"/>
  <c r="U81" i="13"/>
  <c r="U45" i="26"/>
  <c r="U26" i="29"/>
  <c r="U68" i="29"/>
  <c r="U71" i="13"/>
  <c r="U28" i="28"/>
  <c r="V35" i="29"/>
  <c r="U57" i="29"/>
  <c r="U24" i="29"/>
  <c r="V69" i="29"/>
  <c r="V95" i="13"/>
  <c r="U66" i="13"/>
  <c r="V67" i="13"/>
  <c r="U58" i="13"/>
  <c r="U51" i="13"/>
  <c r="V109" i="13"/>
  <c r="V75" i="13"/>
  <c r="V43" i="29"/>
  <c r="U29" i="26"/>
  <c r="U33" i="29"/>
  <c r="U28" i="29"/>
  <c r="V73" i="26"/>
  <c r="U39" i="26"/>
  <c r="V41" i="29"/>
  <c r="U26" i="27"/>
  <c r="U26" i="28"/>
  <c r="U106" i="13"/>
  <c r="U24" i="13"/>
  <c r="V54" i="26"/>
  <c r="U60" i="26"/>
  <c r="V42" i="26"/>
  <c r="V41" i="26"/>
  <c r="V24" i="29"/>
  <c r="U68" i="26"/>
  <c r="V101" i="13"/>
  <c r="U42" i="26"/>
  <c r="U63" i="13"/>
  <c r="V50" i="26"/>
  <c r="V74" i="13"/>
  <c r="U62" i="13"/>
  <c r="U29" i="13"/>
  <c r="V83" i="13"/>
  <c r="U52" i="29"/>
  <c r="V25" i="27"/>
  <c r="U60" i="29"/>
  <c r="U49" i="13"/>
  <c r="U98" i="13"/>
  <c r="U93" i="13"/>
  <c r="U94" i="13"/>
  <c r="V90" i="13"/>
  <c r="V31" i="27"/>
  <c r="U60" i="13"/>
  <c r="U65" i="26"/>
  <c r="U57" i="26"/>
  <c r="U25" i="28"/>
  <c r="U82" i="13"/>
  <c r="V81" i="13"/>
  <c r="V52" i="26"/>
  <c r="V30" i="29"/>
  <c r="V46" i="29"/>
  <c r="V71" i="13"/>
  <c r="V26" i="27"/>
  <c r="U77" i="26"/>
  <c r="V31" i="29"/>
  <c r="U36" i="13"/>
  <c r="U56" i="29"/>
  <c r="U32" i="27"/>
  <c r="U45" i="28"/>
  <c r="U61" i="13"/>
  <c r="U102" i="13"/>
  <c r="U85" i="13"/>
  <c r="V103" i="13"/>
  <c r="U32" i="13"/>
  <c r="U41" i="26"/>
  <c r="U43" i="28"/>
  <c r="V65" i="29"/>
  <c r="V63" i="13"/>
  <c r="U52" i="13"/>
  <c r="V45" i="26"/>
  <c r="V25" i="29"/>
  <c r="U46" i="13"/>
  <c r="U48" i="13"/>
  <c r="U25" i="26"/>
  <c r="U59" i="26"/>
  <c r="U35" i="26"/>
  <c r="V38" i="29"/>
  <c r="U80" i="13"/>
  <c r="V40" i="29"/>
  <c r="U59" i="13"/>
  <c r="V78" i="13"/>
  <c r="V80" i="13"/>
  <c r="U23" i="27"/>
  <c r="U78" i="13"/>
  <c r="V74" i="26"/>
  <c r="U32" i="28"/>
  <c r="V45" i="29"/>
  <c r="U37" i="29"/>
  <c r="V89" i="13"/>
  <c r="V33" i="27"/>
  <c r="U56" i="13"/>
  <c r="U96" i="13"/>
  <c r="U61" i="26"/>
  <c r="U34" i="13"/>
  <c r="U48" i="26"/>
  <c r="U79" i="13"/>
  <c r="U51" i="26"/>
  <c r="V110" i="13"/>
  <c r="U69" i="29"/>
  <c r="U29" i="27"/>
  <c r="U77" i="13"/>
  <c r="U58" i="29"/>
  <c r="V37" i="29"/>
  <c r="V96" i="13"/>
  <c r="V62" i="26"/>
  <c r="V53" i="26"/>
  <c r="V106" i="13"/>
  <c r="V98" i="13"/>
  <c r="V34" i="29"/>
  <c r="V66" i="26"/>
  <c r="U25" i="27"/>
  <c r="U109" i="13"/>
  <c r="U23" i="26"/>
  <c r="U35" i="28"/>
  <c r="V55" i="26"/>
  <c r="U49" i="26"/>
  <c r="V64" i="26"/>
  <c r="U65" i="13"/>
  <c r="V56" i="26"/>
  <c r="U67" i="13"/>
  <c r="U30" i="29"/>
  <c r="V82" i="13"/>
  <c r="U44" i="28"/>
  <c r="U27" i="28"/>
  <c r="U107" i="13"/>
  <c r="U38" i="28"/>
  <c r="U105" i="13"/>
  <c r="V51" i="26"/>
  <c r="V99" i="13"/>
  <c r="U67" i="29"/>
  <c r="V79" i="13"/>
  <c r="V30" i="27"/>
  <c r="U30" i="26"/>
  <c r="U44" i="13"/>
  <c r="U70" i="13"/>
  <c r="V72" i="26"/>
  <c r="V64" i="13"/>
  <c r="U73" i="13"/>
  <c r="U26" i="26"/>
  <c r="U51" i="29"/>
  <c r="V49" i="26"/>
  <c r="V61" i="13"/>
  <c r="V93" i="13"/>
  <c r="U108" i="13"/>
  <c r="U39" i="13"/>
  <c r="U27" i="26"/>
  <c r="V69" i="26"/>
  <c r="V59" i="29"/>
  <c r="V87" i="13"/>
  <c r="U42" i="28"/>
  <c r="U28" i="13"/>
  <c r="V58" i="29"/>
  <c r="V51" i="29"/>
  <c r="V26" i="29"/>
  <c r="V92" i="13"/>
  <c r="V86" i="13"/>
  <c r="U36" i="26"/>
  <c r="U24" i="26"/>
  <c r="U34" i="28"/>
  <c r="U24" i="28"/>
  <c r="U28" i="27"/>
  <c r="V71" i="26"/>
  <c r="V100" i="13"/>
  <c r="V68" i="26"/>
  <c r="V61" i="29"/>
  <c r="U74" i="26"/>
  <c r="U55" i="13"/>
  <c r="V65" i="26"/>
  <c r="U31" i="28"/>
  <c r="U86" i="13"/>
  <c r="V62" i="13"/>
  <c r="U52" i="26"/>
  <c r="U31" i="29"/>
  <c r="U49" i="29"/>
  <c r="U47" i="26"/>
  <c r="V53" i="29"/>
  <c r="U91" i="13"/>
  <c r="U33" i="13"/>
  <c r="U39" i="29"/>
  <c r="V44" i="29"/>
  <c r="V48" i="29"/>
  <c r="U84" i="13"/>
  <c r="U50" i="13"/>
  <c r="U41" i="29"/>
  <c r="U48" i="29"/>
  <c r="V55" i="29"/>
  <c r="V94" i="13"/>
  <c r="U44" i="26"/>
  <c r="V56" i="29"/>
  <c r="U38" i="26"/>
  <c r="U83" i="13"/>
  <c r="V57" i="26"/>
  <c r="U43" i="26"/>
  <c r="U37" i="13"/>
  <c r="U59" i="29"/>
  <c r="U64" i="26"/>
  <c r="U67" i="26"/>
  <c r="U46" i="29"/>
  <c r="V50" i="29"/>
  <c r="U44" i="29"/>
  <c r="U36" i="28"/>
  <c r="U54" i="13"/>
  <c r="U95" i="13"/>
  <c r="U70" i="26"/>
  <c r="V47" i="29"/>
  <c r="U31" i="26"/>
  <c r="V85" i="13"/>
  <c r="U53" i="29"/>
  <c r="U45" i="29"/>
  <c r="U66" i="29"/>
  <c r="U90" i="13"/>
  <c r="U30" i="27"/>
  <c r="V88" i="13"/>
  <c r="U43" i="29"/>
  <c r="U74" i="13"/>
  <c r="V66" i="29"/>
  <c r="V76" i="13"/>
  <c r="V24" i="27"/>
  <c r="U33" i="27"/>
  <c r="U27" i="29"/>
  <c r="V29" i="29"/>
  <c r="V63" i="26"/>
  <c r="U104" i="13"/>
  <c r="U61" i="29"/>
  <c r="V75" i="26"/>
  <c r="U38" i="29"/>
  <c r="U97" i="13"/>
  <c r="V48" i="26"/>
  <c r="U33" i="26"/>
  <c r="U25" i="13"/>
  <c r="U23" i="28"/>
  <c r="V23" i="27"/>
  <c r="V57" i="29"/>
  <c r="U63" i="29"/>
  <c r="V28" i="27"/>
  <c r="V32" i="27"/>
  <c r="U47" i="29"/>
  <c r="U39" i="28"/>
  <c r="U110" i="13"/>
  <c r="V77" i="13"/>
  <c r="U75" i="26"/>
  <c r="U75" i="13"/>
  <c r="V52" i="29"/>
  <c r="U53" i="26"/>
  <c r="U37" i="26"/>
  <c r="U42" i="29"/>
  <c r="V70" i="13"/>
  <c r="U32" i="29"/>
  <c r="U27" i="27"/>
  <c r="U40" i="28"/>
  <c r="U64" i="29"/>
  <c r="V77" i="26"/>
  <c r="U40" i="29"/>
  <c r="U103" i="13"/>
  <c r="U55" i="29"/>
  <c r="U99" i="13"/>
  <c r="U28" i="26"/>
  <c r="V44" i="26"/>
  <c r="U29" i="29"/>
  <c r="U64" i="13"/>
  <c r="V68" i="13"/>
  <c r="U100" i="13"/>
  <c r="V73" i="13"/>
  <c r="U24" i="27"/>
  <c r="V29" i="27"/>
  <c r="V28" i="29"/>
  <c r="V97" i="13"/>
  <c r="U41" i="28"/>
  <c r="U31" i="13"/>
  <c r="V27" i="27"/>
  <c r="V70" i="26"/>
  <c r="U46" i="26"/>
  <c r="U54" i="26"/>
  <c r="U37" i="28"/>
  <c r="U72" i="13"/>
  <c r="V91" i="13"/>
  <c r="U38" i="13"/>
  <c r="U50" i="26"/>
  <c r="V76" i="26"/>
  <c r="U35" i="13"/>
  <c r="U35" i="29"/>
  <c r="U46" i="28"/>
  <c r="V63" i="29"/>
  <c r="U58" i="26"/>
  <c r="U25" i="29"/>
  <c r="V60" i="29"/>
  <c r="V49" i="29"/>
  <c r="U68" i="13"/>
  <c r="V32" i="29"/>
  <c r="V67" i="26"/>
  <c r="U33" i="28"/>
  <c r="V67" i="29"/>
  <c r="U43" i="13"/>
  <c r="V69" i="13"/>
  <c r="U30" i="28"/>
  <c r="U62" i="26"/>
  <c r="V60" i="26"/>
  <c r="U23" i="29"/>
  <c r="V108" i="13"/>
  <c r="U54" i="29"/>
  <c r="U69" i="26"/>
  <c r="U62" i="29"/>
  <c r="V42" i="29"/>
  <c r="U53" i="13"/>
  <c r="V33" i="29"/>
  <c r="V58" i="26"/>
  <c r="U42" i="13"/>
  <c r="U71" i="26"/>
  <c r="V27" i="29"/>
  <c r="U41" i="13"/>
  <c r="V62" i="29"/>
  <c r="U76" i="26"/>
  <c r="U66" i="26"/>
  <c r="V39" i="29"/>
  <c r="V72" i="13"/>
  <c r="V43" i="26"/>
  <c r="U50" i="29"/>
  <c r="U31" i="27"/>
  <c r="V59" i="26"/>
  <c r="V47" i="26"/>
  <c r="V61" i="26"/>
  <c r="V46" i="26"/>
  <c r="V107" i="13"/>
  <c r="U40" i="26"/>
  <c r="V54" i="29"/>
  <c r="V64" i="29"/>
  <c r="U63" i="26"/>
  <c r="U76" i="13"/>
  <c r="V66" i="13"/>
  <c r="U27" i="13"/>
  <c r="V84" i="13"/>
  <c r="U26" i="13"/>
  <c r="V68" i="29"/>
  <c r="V105" i="13"/>
  <c r="U89" i="13"/>
  <c r="V104" i="13"/>
  <c r="V65" i="13"/>
  <c r="U65" i="29"/>
  <c r="U23" i="13"/>
  <c r="U29" i="28"/>
  <c r="U30" i="13"/>
  <c r="U34" i="26"/>
  <c r="U56" i="26"/>
  <c r="E1313" i="21"/>
  <c r="F1313" i="21"/>
  <c r="X56" i="26" l="1"/>
  <c r="Y56" i="26" s="1"/>
  <c r="X34" i="26"/>
  <c r="Y34" i="26" s="1"/>
  <c r="X30" i="13"/>
  <c r="Y30" i="13" s="1"/>
  <c r="X29" i="28"/>
  <c r="Y29" i="28" s="1"/>
  <c r="X23" i="13"/>
  <c r="Y23" i="13" s="1"/>
  <c r="X65" i="29"/>
  <c r="Y65" i="29" s="1"/>
  <c r="W65" i="13"/>
  <c r="W104" i="13"/>
  <c r="X89" i="13"/>
  <c r="Y89" i="13" s="1"/>
  <c r="W105" i="13"/>
  <c r="W68" i="29"/>
  <c r="X26" i="13"/>
  <c r="Y26" i="13" s="1"/>
  <c r="W84" i="13"/>
  <c r="X27" i="13"/>
  <c r="Y27" i="13" s="1"/>
  <c r="W66" i="13"/>
  <c r="X76" i="13"/>
  <c r="Y76" i="13" s="1"/>
  <c r="X63" i="26"/>
  <c r="Y63" i="26" s="1"/>
  <c r="W24" i="13"/>
  <c r="W64" i="29"/>
  <c r="W54" i="29"/>
  <c r="X40" i="26"/>
  <c r="Y40" i="26" s="1"/>
  <c r="W107" i="13"/>
  <c r="W56" i="13"/>
  <c r="W46" i="26"/>
  <c r="W61" i="26"/>
  <c r="W47" i="26"/>
  <c r="W25" i="28"/>
  <c r="W59" i="26"/>
  <c r="X31" i="27"/>
  <c r="Y31" i="27" s="1"/>
  <c r="X50" i="29"/>
  <c r="Y50" i="29" s="1"/>
  <c r="W43" i="26"/>
  <c r="W72" i="13"/>
  <c r="W26" i="13"/>
  <c r="W39" i="29"/>
  <c r="X66" i="26"/>
  <c r="Y66" i="26" s="1"/>
  <c r="X76" i="26"/>
  <c r="Y76" i="26" s="1"/>
  <c r="W62" i="29"/>
  <c r="X41" i="13"/>
  <c r="Y41" i="13" s="1"/>
  <c r="W27" i="29"/>
  <c r="X71" i="26"/>
  <c r="Y71" i="26" s="1"/>
  <c r="W34" i="26"/>
  <c r="X42" i="13"/>
  <c r="Y42" i="13" s="1"/>
  <c r="W58" i="26"/>
  <c r="W33" i="29"/>
  <c r="X53" i="13"/>
  <c r="Y53" i="13" s="1"/>
  <c r="W42" i="29"/>
  <c r="X62" i="29"/>
  <c r="Y62" i="29" s="1"/>
  <c r="X69" i="26"/>
  <c r="Y69" i="26" s="1"/>
  <c r="X54" i="29"/>
  <c r="Y54" i="29" s="1"/>
  <c r="W50" i="13"/>
  <c r="W108" i="13"/>
  <c r="W31" i="26"/>
  <c r="X23" i="29"/>
  <c r="Y23" i="29" s="1"/>
  <c r="W60" i="26"/>
  <c r="X62" i="26"/>
  <c r="Y62" i="26" s="1"/>
  <c r="X30" i="28"/>
  <c r="Y30" i="28" s="1"/>
  <c r="W45" i="28"/>
  <c r="W69" i="13"/>
  <c r="W29" i="28"/>
  <c r="X43" i="13"/>
  <c r="Y43" i="13" s="1"/>
  <c r="W67" i="29"/>
  <c r="X33" i="28"/>
  <c r="Y33" i="28" s="1"/>
  <c r="W34" i="28"/>
  <c r="W67" i="26"/>
  <c r="W32" i="29"/>
  <c r="X68" i="13"/>
  <c r="Y68" i="13" s="1"/>
  <c r="W49" i="29"/>
  <c r="W60" i="29"/>
  <c r="X25" i="29"/>
  <c r="Y25" i="29" s="1"/>
  <c r="X58" i="26"/>
  <c r="Y58" i="26" s="1"/>
  <c r="W26" i="26"/>
  <c r="W63" i="29"/>
  <c r="X46" i="28"/>
  <c r="Y46" i="28" s="1"/>
  <c r="X35" i="29"/>
  <c r="Y35" i="29" s="1"/>
  <c r="X35" i="13"/>
  <c r="Y35" i="13" s="1"/>
  <c r="W23" i="26"/>
  <c r="W76" i="26"/>
  <c r="X50" i="26"/>
  <c r="Y50" i="26" s="1"/>
  <c r="X38" i="13"/>
  <c r="Y38" i="13" s="1"/>
  <c r="W91" i="13"/>
  <c r="X72" i="13"/>
  <c r="Y72" i="13" s="1"/>
  <c r="W35" i="28"/>
  <c r="X37" i="28"/>
  <c r="Y37" i="28" s="1"/>
  <c r="X54" i="26"/>
  <c r="Y54" i="26" s="1"/>
  <c r="X46" i="26"/>
  <c r="Y46" i="26" s="1"/>
  <c r="W70" i="26"/>
  <c r="W27" i="27"/>
  <c r="X31" i="13"/>
  <c r="Y31" i="13" s="1"/>
  <c r="X41" i="28"/>
  <c r="Y41" i="28" s="1"/>
  <c r="W97" i="13"/>
  <c r="W28" i="29"/>
  <c r="W29" i="27"/>
  <c r="X24" i="27"/>
  <c r="Y24" i="27" s="1"/>
  <c r="W73" i="13"/>
  <c r="X100" i="13"/>
  <c r="Y100" i="13" s="1"/>
  <c r="W68" i="13"/>
  <c r="X64" i="13"/>
  <c r="Y64" i="13" s="1"/>
  <c r="X29" i="29"/>
  <c r="Y29" i="29" s="1"/>
  <c r="W44" i="26"/>
  <c r="X28" i="26"/>
  <c r="Y28" i="26" s="1"/>
  <c r="X99" i="13"/>
  <c r="Y99" i="13" s="1"/>
  <c r="X55" i="29"/>
  <c r="Y55" i="29" s="1"/>
  <c r="X103" i="13"/>
  <c r="Y103" i="13" s="1"/>
  <c r="X40" i="29"/>
  <c r="Y40" i="29" s="1"/>
  <c r="W77" i="26"/>
  <c r="X64" i="29"/>
  <c r="Y64" i="29" s="1"/>
  <c r="W35" i="13"/>
  <c r="W30" i="13"/>
  <c r="X40" i="28"/>
  <c r="Y40" i="28" s="1"/>
  <c r="W27" i="28"/>
  <c r="X27" i="27"/>
  <c r="Y27" i="27" s="1"/>
  <c r="X32" i="29"/>
  <c r="Y32" i="29" s="1"/>
  <c r="W70" i="13"/>
  <c r="X42" i="29"/>
  <c r="Y42" i="29" s="1"/>
  <c r="W36" i="13"/>
  <c r="X37" i="26"/>
  <c r="Y37" i="26" s="1"/>
  <c r="X53" i="26"/>
  <c r="Y53" i="26" s="1"/>
  <c r="W52" i="29"/>
  <c r="W34" i="13"/>
  <c r="W33" i="26"/>
  <c r="W33" i="28"/>
  <c r="X75" i="13"/>
  <c r="Y75" i="13" s="1"/>
  <c r="X75" i="26"/>
  <c r="Y75" i="26" s="1"/>
  <c r="W44" i="13"/>
  <c r="W77" i="13"/>
  <c r="X110" i="13"/>
  <c r="Y110" i="13" s="1"/>
  <c r="X39" i="28"/>
  <c r="Y39" i="28" s="1"/>
  <c r="X47" i="29"/>
  <c r="Y47" i="29" s="1"/>
  <c r="W32" i="27"/>
  <c r="W28" i="27"/>
  <c r="X63" i="29"/>
  <c r="Y63" i="29" s="1"/>
  <c r="W57" i="29"/>
  <c r="W23" i="27"/>
  <c r="X23" i="28"/>
  <c r="Y23" i="28" s="1"/>
  <c r="X25" i="13"/>
  <c r="Y25" i="13" s="1"/>
  <c r="X33" i="26"/>
  <c r="Y33" i="26" s="1"/>
  <c r="W48" i="26"/>
  <c r="X97" i="13"/>
  <c r="Y97" i="13" s="1"/>
  <c r="X38" i="29"/>
  <c r="Y38" i="29" s="1"/>
  <c r="W39" i="28"/>
  <c r="W75" i="26"/>
  <c r="W37" i="26"/>
  <c r="X61" i="29"/>
  <c r="Y61" i="29" s="1"/>
  <c r="X104" i="13"/>
  <c r="Y104" i="13" s="1"/>
  <c r="W63" i="26"/>
  <c r="W29" i="29"/>
  <c r="X27" i="29"/>
  <c r="Y27" i="29" s="1"/>
  <c r="X33" i="27"/>
  <c r="Y33" i="27" s="1"/>
  <c r="W43" i="13"/>
  <c r="W24" i="27"/>
  <c r="W30" i="26"/>
  <c r="W76" i="13"/>
  <c r="W66" i="29"/>
  <c r="X74" i="13"/>
  <c r="Y74" i="13" s="1"/>
  <c r="X43" i="29"/>
  <c r="Y43" i="29" s="1"/>
  <c r="W60" i="13"/>
  <c r="W88" i="13"/>
  <c r="X30" i="27"/>
  <c r="Y30" i="27" s="1"/>
  <c r="X90" i="13"/>
  <c r="Y90" i="13" s="1"/>
  <c r="W40" i="28"/>
  <c r="X66" i="29"/>
  <c r="Y66" i="29" s="1"/>
  <c r="W37" i="28"/>
  <c r="X45" i="29"/>
  <c r="Y45" i="29" s="1"/>
  <c r="X53" i="29"/>
  <c r="Y53" i="29" s="1"/>
  <c r="W85" i="13"/>
  <c r="X31" i="26"/>
  <c r="Y31" i="26" s="1"/>
  <c r="W47" i="29"/>
  <c r="X70" i="26"/>
  <c r="Y70" i="26" s="1"/>
  <c r="W35" i="26"/>
  <c r="X95" i="13"/>
  <c r="Y95" i="13" s="1"/>
  <c r="X54" i="13"/>
  <c r="Y54" i="13" s="1"/>
  <c r="X36" i="28"/>
  <c r="Y36" i="28" s="1"/>
  <c r="X44" i="29"/>
  <c r="Y44" i="29" s="1"/>
  <c r="W50" i="29"/>
  <c r="X46" i="29"/>
  <c r="Y46" i="29" s="1"/>
  <c r="X67" i="26"/>
  <c r="Y67" i="26" s="1"/>
  <c r="X64" i="26"/>
  <c r="Y64" i="26" s="1"/>
  <c r="X59" i="29"/>
  <c r="Y59" i="29" s="1"/>
  <c r="X37" i="13"/>
  <c r="Y37" i="13" s="1"/>
  <c r="X43" i="26"/>
  <c r="Y43" i="26" s="1"/>
  <c r="W57" i="26"/>
  <c r="X83" i="13"/>
  <c r="Y83" i="13" s="1"/>
  <c r="W30" i="28"/>
  <c r="X38" i="26"/>
  <c r="Y38" i="26" s="1"/>
  <c r="W56" i="29"/>
  <c r="X44" i="26"/>
  <c r="Y44" i="26" s="1"/>
  <c r="W94" i="13"/>
  <c r="W55" i="29"/>
  <c r="W42" i="13"/>
  <c r="X48" i="29"/>
  <c r="Y48" i="29" s="1"/>
  <c r="X41" i="29"/>
  <c r="Y41" i="29" s="1"/>
  <c r="X50" i="13"/>
  <c r="Y50" i="13" s="1"/>
  <c r="W27" i="13"/>
  <c r="X84" i="13"/>
  <c r="Y84" i="13" s="1"/>
  <c r="W48" i="29"/>
  <c r="W48" i="13"/>
  <c r="W44" i="29"/>
  <c r="X39" i="29"/>
  <c r="Y39" i="29" s="1"/>
  <c r="X33" i="13"/>
  <c r="Y33" i="13" s="1"/>
  <c r="X91" i="13"/>
  <c r="Y91" i="13" s="1"/>
  <c r="W53" i="29"/>
  <c r="X47" i="26"/>
  <c r="Y47" i="26" s="1"/>
  <c r="X49" i="29"/>
  <c r="Y49" i="29" s="1"/>
  <c r="X31" i="29"/>
  <c r="Y31" i="29" s="1"/>
  <c r="X52" i="26"/>
  <c r="Y52" i="26" s="1"/>
  <c r="W62" i="13"/>
  <c r="X86" i="13"/>
  <c r="Y86" i="13" s="1"/>
  <c r="W38" i="13"/>
  <c r="W39" i="26"/>
  <c r="X31" i="28"/>
  <c r="Y31" i="28" s="1"/>
  <c r="W65" i="26"/>
  <c r="X55" i="13"/>
  <c r="Y55" i="13" s="1"/>
  <c r="X74" i="26"/>
  <c r="Y74" i="26" s="1"/>
  <c r="W61" i="29"/>
  <c r="W68" i="26"/>
  <c r="W40" i="26"/>
  <c r="W45" i="13"/>
  <c r="W100" i="13"/>
  <c r="W55" i="13"/>
  <c r="W71" i="26"/>
  <c r="X28" i="27"/>
  <c r="Y28" i="27" s="1"/>
  <c r="X24" i="28"/>
  <c r="Y24" i="28" s="1"/>
  <c r="X34" i="28"/>
  <c r="Y34" i="28" s="1"/>
  <c r="X24" i="26"/>
  <c r="Y24" i="26" s="1"/>
  <c r="X36" i="26"/>
  <c r="Y36" i="26" s="1"/>
  <c r="W86" i="13"/>
  <c r="W92" i="13"/>
  <c r="W25" i="26"/>
  <c r="W57" i="13"/>
  <c r="W26" i="29"/>
  <c r="W51" i="29"/>
  <c r="W58" i="29"/>
  <c r="X28" i="13"/>
  <c r="Y28" i="13" s="1"/>
  <c r="W31" i="28"/>
  <c r="X42" i="28"/>
  <c r="Y42" i="28" s="1"/>
  <c r="W87" i="13"/>
  <c r="W41" i="28"/>
  <c r="W59" i="29"/>
  <c r="W69" i="26"/>
  <c r="X27" i="26"/>
  <c r="Y27" i="26" s="1"/>
  <c r="W25" i="13"/>
  <c r="X39" i="13"/>
  <c r="Y39" i="13" s="1"/>
  <c r="X108" i="13"/>
  <c r="Y108" i="13" s="1"/>
  <c r="W93" i="13"/>
  <c r="W61" i="13"/>
  <c r="W49" i="26"/>
  <c r="X51" i="29"/>
  <c r="Y51" i="29" s="1"/>
  <c r="X26" i="26"/>
  <c r="Y26" i="26" s="1"/>
  <c r="X73" i="13"/>
  <c r="Y73" i="13" s="1"/>
  <c r="W64" i="13"/>
  <c r="W72" i="26"/>
  <c r="X70" i="13"/>
  <c r="Y70" i="13" s="1"/>
  <c r="X44" i="13"/>
  <c r="Y44" i="13" s="1"/>
  <c r="W39" i="13"/>
  <c r="X30" i="26"/>
  <c r="Y30" i="26" s="1"/>
  <c r="W30" i="27"/>
  <c r="W79" i="13"/>
  <c r="X67" i="29"/>
  <c r="Y67" i="29" s="1"/>
  <c r="W99" i="13"/>
  <c r="W46" i="28"/>
  <c r="W27" i="26"/>
  <c r="W51" i="26"/>
  <c r="X105" i="13"/>
  <c r="Y105" i="13" s="1"/>
  <c r="W32" i="28"/>
  <c r="X38" i="28"/>
  <c r="Y38" i="28" s="1"/>
  <c r="X107" i="13"/>
  <c r="Y107" i="13" s="1"/>
  <c r="X27" i="28"/>
  <c r="Y27" i="28" s="1"/>
  <c r="X44" i="28"/>
  <c r="Y44" i="28" s="1"/>
  <c r="W82" i="13"/>
  <c r="X30" i="29"/>
  <c r="Y30" i="29" s="1"/>
  <c r="X67" i="13"/>
  <c r="Y67" i="13" s="1"/>
  <c r="W56" i="26"/>
  <c r="X65" i="13"/>
  <c r="Y65" i="13" s="1"/>
  <c r="W64" i="26"/>
  <c r="W40" i="13"/>
  <c r="X49" i="26"/>
  <c r="Y49" i="26" s="1"/>
  <c r="W55" i="26"/>
  <c r="W54" i="13"/>
  <c r="X35" i="28"/>
  <c r="Y35" i="28" s="1"/>
  <c r="W58" i="13"/>
  <c r="X23" i="26"/>
  <c r="Y23" i="26" s="1"/>
  <c r="X109" i="13"/>
  <c r="Y109" i="13" s="1"/>
  <c r="X25" i="27"/>
  <c r="Y25" i="27" s="1"/>
  <c r="W66" i="26"/>
  <c r="W34" i="29"/>
  <c r="W98" i="13"/>
  <c r="W46" i="13"/>
  <c r="W106" i="13"/>
  <c r="W53" i="26"/>
  <c r="W62" i="26"/>
  <c r="W96" i="13"/>
  <c r="W37" i="29"/>
  <c r="X58" i="29"/>
  <c r="Y58" i="29" s="1"/>
  <c r="X77" i="13"/>
  <c r="Y77" i="13" s="1"/>
  <c r="X29" i="27"/>
  <c r="Y29" i="27" s="1"/>
  <c r="X69" i="29"/>
  <c r="Y69" i="29" s="1"/>
  <c r="W110" i="13"/>
  <c r="X51" i="26"/>
  <c r="Y51" i="26" s="1"/>
  <c r="X79" i="13"/>
  <c r="Y79" i="13" s="1"/>
  <c r="X48" i="26"/>
  <c r="Y48" i="26" s="1"/>
  <c r="W43" i="28"/>
  <c r="X34" i="13"/>
  <c r="Y34" i="13" s="1"/>
  <c r="X61" i="26"/>
  <c r="Y61" i="26" s="1"/>
  <c r="W37" i="13"/>
  <c r="X96" i="13"/>
  <c r="Y96" i="13" s="1"/>
  <c r="X56" i="13"/>
  <c r="Y56" i="13" s="1"/>
  <c r="W33" i="27"/>
  <c r="W89" i="13"/>
  <c r="X37" i="29"/>
  <c r="Y37" i="29" s="1"/>
  <c r="W45" i="29"/>
  <c r="X32" i="28"/>
  <c r="Y32" i="28" s="1"/>
  <c r="W74" i="26"/>
  <c r="X78" i="13"/>
  <c r="Y78" i="13" s="1"/>
  <c r="X23" i="27"/>
  <c r="Y23" i="27" s="1"/>
  <c r="W80" i="13"/>
  <c r="W78" i="13"/>
  <c r="X59" i="13"/>
  <c r="Y59" i="13" s="1"/>
  <c r="W40" i="29"/>
  <c r="X80" i="13"/>
  <c r="Y80" i="13" s="1"/>
  <c r="W38" i="29"/>
  <c r="X35" i="26"/>
  <c r="Y35" i="26" s="1"/>
  <c r="X59" i="26"/>
  <c r="Y59" i="26" s="1"/>
  <c r="X25" i="26"/>
  <c r="Y25" i="26" s="1"/>
  <c r="X48" i="13"/>
  <c r="Y48" i="13" s="1"/>
  <c r="W47" i="13"/>
  <c r="X46" i="13"/>
  <c r="Y46" i="13" s="1"/>
  <c r="W25" i="29"/>
  <c r="W45" i="26"/>
  <c r="W59" i="13"/>
  <c r="X52" i="13"/>
  <c r="Y52" i="13" s="1"/>
  <c r="W63" i="13"/>
  <c r="W65" i="29"/>
  <c r="X43" i="28"/>
  <c r="Y43" i="28" s="1"/>
  <c r="W28" i="28"/>
  <c r="X41" i="26"/>
  <c r="Y41" i="26" s="1"/>
  <c r="W44" i="28"/>
  <c r="X32" i="13"/>
  <c r="Y32" i="13" s="1"/>
  <c r="W103" i="13"/>
  <c r="X85" i="13"/>
  <c r="Y85" i="13" s="1"/>
  <c r="X102" i="13"/>
  <c r="Y102" i="13" s="1"/>
  <c r="X61" i="13"/>
  <c r="Y61" i="13" s="1"/>
  <c r="W32" i="26"/>
  <c r="X45" i="28"/>
  <c r="Y45" i="28" s="1"/>
  <c r="X32" i="27"/>
  <c r="Y32" i="27" s="1"/>
  <c r="X56" i="29"/>
  <c r="Y56" i="29" s="1"/>
  <c r="X36" i="13"/>
  <c r="Y36" i="13" s="1"/>
  <c r="W31" i="29"/>
  <c r="X77" i="26"/>
  <c r="Y77" i="26" s="1"/>
  <c r="W36" i="28"/>
  <c r="W28" i="13"/>
  <c r="W26" i="27"/>
  <c r="W71" i="13"/>
  <c r="W32" i="13"/>
  <c r="W46" i="29"/>
  <c r="W30" i="29"/>
  <c r="W52" i="26"/>
  <c r="W81" i="13"/>
  <c r="W51" i="13"/>
  <c r="X82" i="13"/>
  <c r="Y82" i="13" s="1"/>
  <c r="X25" i="28"/>
  <c r="Y25" i="28" s="1"/>
  <c r="X57" i="26"/>
  <c r="Y57" i="26" s="1"/>
  <c r="X65" i="26"/>
  <c r="Y65" i="26" s="1"/>
  <c r="X60" i="13"/>
  <c r="Y60" i="13" s="1"/>
  <c r="W31" i="27"/>
  <c r="W90" i="13"/>
  <c r="W53" i="13"/>
  <c r="X94" i="13"/>
  <c r="Y94" i="13" s="1"/>
  <c r="W23" i="13"/>
  <c r="X93" i="13"/>
  <c r="Y93" i="13" s="1"/>
  <c r="X98" i="13"/>
  <c r="Y98" i="13" s="1"/>
  <c r="W31" i="13"/>
  <c r="X49" i="13"/>
  <c r="Y49" i="13" s="1"/>
  <c r="X60" i="29"/>
  <c r="Y60" i="29" s="1"/>
  <c r="W25" i="27"/>
  <c r="X52" i="29"/>
  <c r="Y52" i="29" s="1"/>
  <c r="W83" i="13"/>
  <c r="X29" i="13"/>
  <c r="Y29" i="13" s="1"/>
  <c r="X62" i="13"/>
  <c r="Y62" i="13" s="1"/>
  <c r="W74" i="13"/>
  <c r="W24" i="28"/>
  <c r="W50" i="26"/>
  <c r="W28" i="26"/>
  <c r="W29" i="26"/>
  <c r="X63" i="13"/>
  <c r="Y63" i="13" s="1"/>
  <c r="W52" i="13"/>
  <c r="X42" i="26"/>
  <c r="Y42" i="26" s="1"/>
  <c r="W101" i="13"/>
  <c r="X68" i="26"/>
  <c r="Y68" i="26" s="1"/>
  <c r="W24" i="26"/>
  <c r="W24" i="29"/>
  <c r="W41" i="26"/>
  <c r="W42" i="26"/>
  <c r="X60" i="26"/>
  <c r="Y60" i="26" s="1"/>
  <c r="W54" i="26"/>
  <c r="X24" i="13"/>
  <c r="Y24" i="13" s="1"/>
  <c r="X106" i="13"/>
  <c r="Y106" i="13" s="1"/>
  <c r="X26" i="28"/>
  <c r="Y26" i="28" s="1"/>
  <c r="X26" i="27"/>
  <c r="Y26" i="27" s="1"/>
  <c r="W41" i="29"/>
  <c r="X39" i="26"/>
  <c r="Y39" i="26" s="1"/>
  <c r="W73" i="26"/>
  <c r="X28" i="29"/>
  <c r="Y28" i="29" s="1"/>
  <c r="X33" i="29"/>
  <c r="Y33" i="29" s="1"/>
  <c r="X29" i="26"/>
  <c r="Y29" i="26" s="1"/>
  <c r="W43" i="29"/>
  <c r="W75" i="13"/>
  <c r="W109" i="13"/>
  <c r="X51" i="13"/>
  <c r="Y51" i="13" s="1"/>
  <c r="W33" i="13"/>
  <c r="X58" i="13"/>
  <c r="Y58" i="13" s="1"/>
  <c r="W67" i="13"/>
  <c r="X66" i="13"/>
  <c r="Y66" i="13" s="1"/>
  <c r="W95" i="13"/>
  <c r="W69" i="29"/>
  <c r="X24" i="29"/>
  <c r="Y24" i="29" s="1"/>
  <c r="X57" i="29"/>
  <c r="Y57" i="29" s="1"/>
  <c r="W35" i="29"/>
  <c r="X28" i="28"/>
  <c r="Y28" i="28" s="1"/>
  <c r="X71" i="13"/>
  <c r="Y71" i="13" s="1"/>
  <c r="W36" i="26"/>
  <c r="X68" i="29"/>
  <c r="Y68" i="29" s="1"/>
  <c r="X26" i="29"/>
  <c r="Y26" i="29" s="1"/>
  <c r="X45" i="26"/>
  <c r="Y45" i="26" s="1"/>
  <c r="X81" i="13"/>
  <c r="Y81" i="13" s="1"/>
  <c r="X36" i="29"/>
  <c r="Y36" i="29" s="1"/>
  <c r="W38" i="26"/>
  <c r="X101" i="13"/>
  <c r="Y101" i="13" s="1"/>
  <c r="W23" i="28"/>
  <c r="W36" i="29"/>
  <c r="X73" i="26"/>
  <c r="Y73" i="26" s="1"/>
  <c r="W29" i="13"/>
  <c r="X40" i="13"/>
  <c r="Y40" i="13" s="1"/>
  <c r="X69" i="13"/>
  <c r="Y69" i="13" s="1"/>
  <c r="X55" i="26"/>
  <c r="Y55" i="26" s="1"/>
  <c r="W42" i="28"/>
  <c r="X88" i="13"/>
  <c r="Y88" i="13" s="1"/>
  <c r="X34" i="29"/>
  <c r="Y34" i="29" s="1"/>
  <c r="W38" i="28"/>
  <c r="X32" i="26"/>
  <c r="Y32" i="26" s="1"/>
  <c r="W102" i="13"/>
  <c r="W41" i="13"/>
  <c r="X92" i="13"/>
  <c r="Y92" i="13" s="1"/>
  <c r="X47" i="13"/>
  <c r="Y47" i="13" s="1"/>
  <c r="X72" i="26"/>
  <c r="Y72" i="26" s="1"/>
  <c r="W26" i="28"/>
  <c r="X57" i="13"/>
  <c r="Y57" i="13" s="1"/>
  <c r="W23" i="29"/>
  <c r="X45" i="13"/>
  <c r="Y45" i="13" s="1"/>
  <c r="X87" i="13"/>
  <c r="Y87" i="13" s="1"/>
  <c r="W49" i="13"/>
  <c r="D1314" i="21"/>
  <c r="E1314" i="21"/>
  <c r="F1314" i="21"/>
  <c r="M6" i="22" l="1"/>
  <c r="I6" i="22"/>
  <c r="K6" i="22"/>
  <c r="J6" i="22"/>
  <c r="L6" i="22"/>
  <c r="D1315" i="21"/>
  <c r="E1315" i="21"/>
  <c r="F1315" i="21"/>
  <c r="D1316" i="21" l="1"/>
  <c r="E1316" i="21"/>
  <c r="F1316" i="21"/>
  <c r="D1317" i="21" l="1"/>
  <c r="E1317" i="21"/>
  <c r="F1317" i="21"/>
  <c r="D1318" i="21" l="1"/>
  <c r="E1318" i="21"/>
  <c r="F1318" i="21"/>
  <c r="D1319" i="21" l="1"/>
  <c r="F1319" i="21"/>
  <c r="E1319" i="21"/>
  <c r="D1320" i="21" l="1"/>
  <c r="F1320" i="21"/>
  <c r="E1320" i="21"/>
  <c r="D1321" i="21" l="1"/>
  <c r="E1321" i="21"/>
  <c r="F1321" i="21"/>
  <c r="D1322" i="21" l="1"/>
  <c r="E1322" i="21"/>
  <c r="F1322" i="21"/>
  <c r="D1323" i="21" l="1"/>
  <c r="E1323" i="21"/>
  <c r="F1323" i="21"/>
  <c r="D1324" i="21" l="1"/>
  <c r="E1324" i="21"/>
  <c r="F1324" i="21"/>
  <c r="D1325" i="21" l="1"/>
  <c r="F1325" i="21"/>
  <c r="E1325" i="21"/>
  <c r="D1326" i="21" l="1"/>
  <c r="F1326" i="21"/>
  <c r="E1326" i="21"/>
  <c r="D1327" i="21" l="1"/>
  <c r="E1327" i="21"/>
  <c r="F1327" i="21"/>
  <c r="D1328" i="21" l="1"/>
  <c r="F1328" i="21"/>
  <c r="E1328" i="21"/>
  <c r="D1329" i="21" l="1"/>
  <c r="F1329" i="21"/>
  <c r="E1329" i="21"/>
  <c r="D1330" i="21" l="1"/>
  <c r="J5" i="22"/>
  <c r="F1330" i="21"/>
  <c r="E1330" i="21"/>
  <c r="J7" i="22" l="1"/>
  <c r="D1331" i="21"/>
  <c r="M5" i="22"/>
  <c r="E1331" i="21"/>
  <c r="F1331" i="21"/>
  <c r="D1332" i="21"/>
  <c r="F1332" i="21"/>
  <c r="E1332" i="21"/>
  <c r="M7" i="22" l="1"/>
  <c r="D1333" i="21"/>
  <c r="K5" i="22"/>
  <c r="E1333" i="21"/>
  <c r="F1333" i="21"/>
  <c r="K7" i="22" l="1"/>
  <c r="D1334" i="21"/>
  <c r="I5" i="22"/>
  <c r="F1334" i="21"/>
  <c r="E1334" i="21"/>
  <c r="I7" i="22" l="1"/>
  <c r="D1335" i="21"/>
  <c r="L5" i="22"/>
  <c r="F1335" i="21"/>
  <c r="E1335" i="21"/>
  <c r="L7" i="22" l="1"/>
  <c r="D1336" i="21"/>
  <c r="F1336" i="21"/>
  <c r="E1336" i="21"/>
  <c r="D1337" i="21"/>
  <c r="E1337" i="21"/>
  <c r="F1337" i="21"/>
  <c r="D1338" i="21"/>
  <c r="F1338" i="21"/>
  <c r="E1338" i="21"/>
  <c r="D1339" i="21"/>
  <c r="F1339" i="21"/>
  <c r="E1339" i="21"/>
  <c r="D1340" i="21"/>
  <c r="F1340" i="21"/>
  <c r="E1340" i="21"/>
  <c r="D1341" i="21"/>
  <c r="F1341" i="21"/>
  <c r="E1341" i="21"/>
  <c r="D1342" i="21"/>
  <c r="E1342" i="21"/>
  <c r="F1342" i="21"/>
  <c r="D1343" i="21"/>
  <c r="E1343" i="21"/>
  <c r="F1343" i="21"/>
  <c r="D1344" i="21"/>
  <c r="F1344" i="21"/>
  <c r="E1344" i="21"/>
  <c r="D1345" i="21"/>
  <c r="F1345" i="21"/>
  <c r="E1345" i="21"/>
  <c r="D1346" i="21"/>
  <c r="F1346" i="21"/>
  <c r="E1346" i="21"/>
  <c r="D1347" i="21"/>
  <c r="F1347" i="21"/>
  <c r="E1347" i="21"/>
  <c r="D1348" i="21"/>
  <c r="F1348" i="21"/>
  <c r="E1348" i="21"/>
  <c r="D1349" i="21"/>
  <c r="F1349" i="21"/>
  <c r="E1349" i="21"/>
  <c r="D1350" i="21"/>
  <c r="E1350" i="21"/>
  <c r="F1350" i="21"/>
  <c r="D1351" i="21"/>
  <c r="F1351" i="21"/>
  <c r="E1351" i="21"/>
  <c r="D1352" i="21"/>
  <c r="E1352" i="21"/>
  <c r="F1352" i="21"/>
  <c r="D1353" i="21"/>
  <c r="E1353" i="21"/>
  <c r="F1353" i="21"/>
  <c r="D1354" i="21"/>
  <c r="F1354" i="21"/>
  <c r="E1354" i="21"/>
  <c r="D1355" i="21"/>
  <c r="F1355" i="21"/>
  <c r="E1355" i="21"/>
  <c r="D1356" i="21"/>
  <c r="E1356" i="21"/>
  <c r="F1356" i="21"/>
  <c r="D1357" i="21"/>
  <c r="F1357" i="21"/>
  <c r="E1357" i="21"/>
  <c r="D1358" i="21"/>
  <c r="E1358" i="21"/>
  <c r="F1358" i="21"/>
  <c r="D1359" i="21"/>
  <c r="E1359" i="21"/>
  <c r="F1359" i="21"/>
  <c r="D1360" i="21"/>
  <c r="F1360" i="21"/>
  <c r="E1360" i="21"/>
  <c r="D1361" i="21"/>
  <c r="E1361" i="21"/>
  <c r="F1361" i="21"/>
  <c r="D1362" i="21"/>
  <c r="E1362" i="21"/>
  <c r="F1362" i="21"/>
  <c r="D1363" i="21"/>
  <c r="E1363" i="21"/>
  <c r="F1363" i="21"/>
  <c r="D1364" i="21"/>
  <c r="E1364" i="21"/>
  <c r="F1364" i="21"/>
  <c r="D1365" i="21"/>
  <c r="F1365" i="21"/>
  <c r="E1365" i="21"/>
  <c r="D1366" i="21"/>
  <c r="E1366" i="21"/>
  <c r="F1366" i="21"/>
  <c r="D1367" i="21"/>
  <c r="E1367" i="21"/>
  <c r="F1367" i="21"/>
  <c r="D1368" i="21"/>
  <c r="F1368" i="21"/>
  <c r="E1368" i="21"/>
  <c r="D1369" i="21"/>
  <c r="F1369" i="21"/>
  <c r="E1369" i="21"/>
  <c r="D1370" i="21"/>
  <c r="F1370" i="21"/>
  <c r="E1370" i="21"/>
  <c r="D1371" i="21"/>
  <c r="F1371" i="21"/>
  <c r="E1371" i="21"/>
  <c r="D1372" i="21"/>
  <c r="F1372" i="21"/>
  <c r="E1372" i="21"/>
  <c r="D1373" i="21"/>
  <c r="E1373" i="21"/>
  <c r="F1373" i="21"/>
  <c r="D1374" i="21"/>
  <c r="F1374" i="21"/>
  <c r="E1374" i="21"/>
  <c r="D1375" i="21"/>
  <c r="E1375" i="21"/>
  <c r="F1375" i="21"/>
  <c r="D1376" i="21"/>
  <c r="E1376" i="21"/>
  <c r="F1376" i="21"/>
  <c r="D1377" i="21"/>
  <c r="E1377" i="21"/>
  <c r="F1377" i="21"/>
  <c r="D1378" i="21"/>
  <c r="E1378" i="21"/>
  <c r="F1378" i="21"/>
  <c r="D1379" i="21"/>
  <c r="F1379" i="21"/>
  <c r="E1379" i="21"/>
  <c r="D1380" i="21"/>
  <c r="E1380" i="21"/>
  <c r="F1380" i="21"/>
  <c r="D1381" i="21"/>
  <c r="E1381" i="21"/>
  <c r="F1381" i="21"/>
  <c r="D1382" i="21"/>
  <c r="F1382" i="21"/>
  <c r="E1382" i="21"/>
  <c r="D1383" i="21"/>
  <c r="F1383" i="21"/>
  <c r="E1383" i="21"/>
  <c r="D1384" i="21"/>
  <c r="F1384" i="21"/>
  <c r="E1384" i="21"/>
  <c r="D1385" i="21"/>
  <c r="E1385" i="21"/>
  <c r="F1385" i="21"/>
  <c r="D1386" i="21"/>
  <c r="F1386" i="21"/>
  <c r="E1386" i="21"/>
  <c r="D1387" i="21"/>
  <c r="F1387" i="21"/>
  <c r="E1387" i="21"/>
  <c r="D1388" i="21"/>
  <c r="E1388" i="21"/>
  <c r="F1388" i="21"/>
  <c r="D1389" i="21"/>
  <c r="E1389" i="21"/>
  <c r="F1389" i="21"/>
  <c r="D1390" i="21"/>
  <c r="E1390" i="21"/>
  <c r="F1390" i="21"/>
  <c r="D1391" i="21"/>
  <c r="E1391" i="21"/>
  <c r="F1391" i="21"/>
  <c r="D1392" i="21"/>
  <c r="E1392" i="21"/>
  <c r="F1392" i="21"/>
  <c r="D1393" i="21"/>
  <c r="F1393" i="21"/>
  <c r="E1393" i="21"/>
  <c r="D1394" i="21"/>
  <c r="E1394" i="21"/>
  <c r="F1394" i="21"/>
  <c r="D1395" i="21"/>
  <c r="F1395" i="21"/>
  <c r="E1395" i="21"/>
  <c r="D1396" i="21"/>
  <c r="F1396" i="21"/>
  <c r="E1396" i="21"/>
  <c r="D1397" i="21"/>
  <c r="E1397" i="21"/>
  <c r="F1397" i="21"/>
  <c r="D1398" i="21"/>
  <c r="F1398" i="21"/>
  <c r="E1398" i="21"/>
  <c r="D1399" i="21"/>
  <c r="F1399" i="21"/>
  <c r="E1399" i="21"/>
  <c r="D1400" i="21"/>
  <c r="F1400" i="21"/>
  <c r="E1400" i="21"/>
  <c r="D1401" i="21"/>
  <c r="F1401" i="21"/>
  <c r="E1401" i="21"/>
  <c r="D1402" i="21"/>
  <c r="E1402" i="21"/>
  <c r="F1402" i="21"/>
  <c r="D1403" i="21"/>
  <c r="F1403" i="21"/>
  <c r="E1403" i="21"/>
  <c r="D1404" i="21"/>
  <c r="E1404" i="21"/>
  <c r="F1404" i="21"/>
  <c r="D1405" i="21"/>
  <c r="F1405" i="21"/>
  <c r="E1405" i="21"/>
  <c r="D1406" i="21"/>
  <c r="F1406" i="21"/>
  <c r="E1406" i="21"/>
  <c r="D1407" i="21"/>
  <c r="E1407" i="21"/>
  <c r="F1407" i="21"/>
  <c r="D1408" i="21"/>
  <c r="F1408" i="21"/>
  <c r="E1408" i="21"/>
  <c r="D1409" i="21"/>
  <c r="F1409" i="21"/>
  <c r="E1409" i="21"/>
  <c r="D1410" i="21"/>
  <c r="F1410" i="21"/>
  <c r="E1410" i="21"/>
  <c r="D1411" i="21"/>
  <c r="E1411" i="21"/>
  <c r="F1411" i="21"/>
  <c r="D1412" i="21"/>
  <c r="E1412" i="21"/>
  <c r="F1412" i="21"/>
  <c r="D1413" i="21"/>
  <c r="E1413" i="21"/>
  <c r="F1413" i="21"/>
  <c r="D1414" i="21"/>
  <c r="E1414" i="21"/>
  <c r="F1414" i="21"/>
  <c r="D1415" i="21"/>
  <c r="F1415" i="21"/>
  <c r="E1415" i="21"/>
  <c r="D1416" i="21"/>
  <c r="E1416" i="21"/>
  <c r="F1416" i="21"/>
  <c r="D1417" i="21"/>
  <c r="E1417" i="21"/>
  <c r="F1417" i="21"/>
  <c r="D1418" i="21"/>
  <c r="F1418" i="21"/>
  <c r="E1418" i="21"/>
  <c r="D1419" i="21"/>
  <c r="F1419" i="21"/>
  <c r="E1419" i="21"/>
  <c r="D1420" i="21"/>
  <c r="F1420" i="21"/>
  <c r="E1420" i="21"/>
  <c r="D1421" i="21"/>
  <c r="E1421" i="21"/>
  <c r="F1421" i="21"/>
  <c r="D1422" i="21"/>
  <c r="E1422" i="21"/>
  <c r="F1422" i="21"/>
  <c r="D1423" i="21"/>
  <c r="F1423" i="21"/>
  <c r="E1423" i="21"/>
  <c r="D1424" i="21"/>
  <c r="F1424" i="21"/>
  <c r="E1424" i="21"/>
  <c r="D1425" i="21"/>
  <c r="E1425" i="21"/>
  <c r="F1425" i="21"/>
  <c r="D1426" i="21"/>
  <c r="E1426" i="21"/>
  <c r="F1426" i="21"/>
  <c r="D1427" i="21"/>
  <c r="F1427" i="21"/>
  <c r="E1427" i="21"/>
  <c r="D1428" i="21"/>
  <c r="E1428" i="21"/>
  <c r="F1428" i="21"/>
  <c r="D1429" i="21"/>
  <c r="F1429" i="21"/>
  <c r="E1429" i="21"/>
  <c r="D1430" i="21"/>
  <c r="E1430" i="21"/>
  <c r="F1430" i="21"/>
  <c r="D1431" i="21"/>
  <c r="E1431" i="21"/>
  <c r="F1431" i="21"/>
  <c r="D1432" i="21"/>
  <c r="F1432" i="21"/>
  <c r="E1432" i="21"/>
  <c r="D1433" i="21"/>
  <c r="E1433" i="21"/>
  <c r="F1433" i="21"/>
  <c r="D1434" i="21"/>
  <c r="F1434" i="21"/>
  <c r="E1434" i="21"/>
  <c r="D1435" i="21"/>
  <c r="E1435" i="21"/>
  <c r="F1435" i="21"/>
  <c r="D1436" i="21"/>
  <c r="F1436" i="21"/>
  <c r="E1436" i="21"/>
  <c r="D1437" i="21"/>
  <c r="F1437" i="21"/>
  <c r="E1437" i="21"/>
  <c r="D1438" i="21"/>
  <c r="E1438" i="21"/>
  <c r="F1438" i="21"/>
  <c r="D1439" i="21"/>
  <c r="F1439" i="21"/>
  <c r="E1439" i="21"/>
  <c r="D1440" i="21"/>
  <c r="E1440" i="21"/>
  <c r="F1440" i="21"/>
  <c r="D1441" i="21"/>
  <c r="F1441" i="21"/>
  <c r="E1441" i="21"/>
  <c r="D1442" i="21"/>
  <c r="F1442" i="21"/>
  <c r="E1442" i="21"/>
  <c r="D1443" i="21"/>
  <c r="E1443" i="21"/>
  <c r="F1443" i="21"/>
  <c r="D1444" i="21"/>
  <c r="E1444" i="21"/>
  <c r="F1444" i="21"/>
  <c r="D1445" i="21"/>
  <c r="E1445" i="21"/>
  <c r="F1445" i="21"/>
  <c r="D1446" i="21"/>
  <c r="E1446" i="21"/>
  <c r="F1446" i="21"/>
  <c r="D1447" i="21"/>
  <c r="F1447" i="21"/>
  <c r="E1447" i="21"/>
  <c r="D1448" i="21"/>
  <c r="F1448" i="21"/>
  <c r="E1448" i="21"/>
  <c r="D1449" i="21"/>
  <c r="F1449" i="21"/>
  <c r="E1449" i="21"/>
  <c r="D1450" i="21"/>
  <c r="F1450" i="21"/>
  <c r="E1450" i="21"/>
  <c r="D1451" i="21"/>
  <c r="E1451" i="21"/>
  <c r="F1451" i="21"/>
  <c r="D1452" i="21"/>
  <c r="E1452" i="21"/>
  <c r="F1452" i="21"/>
  <c r="D1453" i="21"/>
  <c r="E1453" i="21"/>
  <c r="F1453" i="21"/>
  <c r="G7" i="29"/>
  <c r="I7" i="29"/>
  <c r="J7" i="29" l="1"/>
  <c r="H7" i="29"/>
  <c r="D1454" i="21"/>
  <c r="E1454" i="21"/>
  <c r="F1454" i="21"/>
  <c r="K7" i="29" l="1"/>
  <c r="D1455" i="21"/>
  <c r="E1455" i="21"/>
  <c r="F1455" i="21"/>
  <c r="D1456" i="21"/>
  <c r="E1456" i="21"/>
  <c r="F1456" i="21"/>
  <c r="D1457" i="21"/>
  <c r="F1457" i="21"/>
  <c r="E1457" i="21"/>
  <c r="D1458" i="21"/>
  <c r="F1458" i="21"/>
  <c r="E1458" i="21"/>
  <c r="D1459" i="21"/>
  <c r="F1459" i="21"/>
  <c r="E1459" i="21"/>
  <c r="D1460" i="21"/>
  <c r="F1460" i="21"/>
  <c r="E1460" i="21"/>
  <c r="D1461" i="21"/>
  <c r="D1462" i="21"/>
  <c r="E1461" i="21"/>
  <c r="F1461" i="21"/>
  <c r="F1462" i="21"/>
  <c r="E1462" i="21"/>
  <c r="D1463" i="21"/>
  <c r="F1463" i="21"/>
  <c r="E1463" i="21"/>
  <c r="D1464" i="21"/>
  <c r="E1464" i="21"/>
  <c r="F1464" i="21"/>
  <c r="D1465" i="21"/>
  <c r="E1465" i="21"/>
  <c r="F1465" i="21"/>
  <c r="D1466" i="21"/>
  <c r="E1466" i="21"/>
  <c r="F1466" i="21"/>
  <c r="D1467" i="21"/>
  <c r="F1467" i="21"/>
  <c r="E1467" i="21"/>
  <c r="D1468" i="21"/>
  <c r="F1468" i="21"/>
  <c r="E1468" i="21"/>
  <c r="D1469" i="21"/>
  <c r="F1469" i="21"/>
  <c r="E1469" i="21"/>
  <c r="D1470" i="21"/>
  <c r="E1470" i="21"/>
  <c r="F1470" i="21"/>
  <c r="D1471" i="21"/>
  <c r="E1471" i="21"/>
  <c r="F1471" i="21"/>
  <c r="D1472" i="21"/>
  <c r="F1472" i="21"/>
  <c r="E1472" i="21"/>
  <c r="D1473" i="21"/>
  <c r="E1473" i="21"/>
  <c r="F1473" i="21"/>
  <c r="D1474" i="21"/>
  <c r="E1474" i="21"/>
  <c r="F1474" i="21"/>
  <c r="D1475" i="21"/>
  <c r="E1475" i="21"/>
  <c r="F1475" i="21"/>
  <c r="D1476" i="21"/>
  <c r="F1476" i="21"/>
  <c r="E1476" i="21"/>
  <c r="D1477" i="21"/>
  <c r="F1477" i="21"/>
  <c r="E1477" i="21"/>
  <c r="D1478" i="21"/>
  <c r="E1478" i="21"/>
  <c r="F1478" i="21"/>
  <c r="D1479" i="21"/>
  <c r="E1479" i="21"/>
  <c r="F1479" i="21"/>
  <c r="D1480" i="21"/>
  <c r="E1480" i="21"/>
  <c r="F1480" i="21"/>
  <c r="D1481" i="21"/>
  <c r="F1481" i="21"/>
  <c r="E1481" i="21"/>
  <c r="D1482" i="21"/>
  <c r="E1482" i="21"/>
  <c r="F1482" i="21"/>
  <c r="D1483" i="21"/>
  <c r="F1483" i="21"/>
  <c r="E1483" i="21"/>
  <c r="D1484" i="21"/>
  <c r="F1484" i="21"/>
  <c r="E1484" i="21"/>
  <c r="D1485" i="21"/>
  <c r="F1485" i="21"/>
  <c r="E1485" i="21"/>
  <c r="D1486" i="21"/>
  <c r="E1486" i="21"/>
  <c r="F1486" i="21"/>
  <c r="D1487" i="21"/>
  <c r="F1487" i="21"/>
  <c r="E1487" i="21"/>
  <c r="D1488" i="21"/>
  <c r="E1488" i="21"/>
  <c r="F1488" i="21"/>
  <c r="D1489" i="21"/>
  <c r="E1489" i="21"/>
  <c r="F1489" i="21"/>
  <c r="D1490" i="21"/>
  <c r="F1490" i="21"/>
  <c r="E1490" i="21"/>
  <c r="D1491" i="21"/>
  <c r="E1491" i="21"/>
  <c r="F1491" i="21"/>
  <c r="D1492" i="21"/>
  <c r="F1492" i="21"/>
  <c r="E1492" i="21"/>
  <c r="D1493" i="21"/>
  <c r="F1493" i="21"/>
  <c r="E1493" i="21"/>
  <c r="D1494" i="21"/>
  <c r="F1494" i="21"/>
  <c r="E1494" i="21"/>
  <c r="D1495" i="21"/>
  <c r="F1495" i="21"/>
  <c r="E1495" i="21"/>
  <c r="D1496" i="21"/>
  <c r="F1496" i="21"/>
  <c r="E1496" i="21"/>
  <c r="D1497" i="21"/>
  <c r="E1497" i="21"/>
  <c r="F1497" i="21"/>
  <c r="D1498" i="21"/>
  <c r="F1498" i="21"/>
  <c r="E1498" i="21"/>
  <c r="D1499" i="21"/>
  <c r="F1499" i="21"/>
  <c r="E1499" i="21"/>
  <c r="D1500" i="21"/>
  <c r="E1500" i="21"/>
  <c r="F1500" i="21"/>
  <c r="D1501" i="21"/>
  <c r="E1501" i="21"/>
  <c r="F1501" i="21"/>
  <c r="D1502" i="21"/>
  <c r="E1502" i="21"/>
  <c r="F1502" i="21"/>
  <c r="D1503" i="21"/>
  <c r="F1503" i="21"/>
  <c r="E1503" i="21"/>
  <c r="D1504" i="21"/>
  <c r="F1504" i="21"/>
  <c r="E1504" i="21"/>
  <c r="D1505" i="21"/>
  <c r="F1505" i="21"/>
  <c r="E1505" i="21"/>
  <c r="D1506" i="21"/>
  <c r="E1506" i="21"/>
  <c r="F1506" i="21"/>
  <c r="D1507" i="21"/>
  <c r="E1507" i="21"/>
  <c r="F1507" i="21"/>
  <c r="D1508" i="21"/>
  <c r="F1508" i="21"/>
  <c r="E1508" i="21"/>
  <c r="D1509" i="21"/>
  <c r="E1509" i="21"/>
  <c r="F1509" i="21"/>
  <c r="D1510" i="21"/>
  <c r="E1510" i="21"/>
  <c r="F1510" i="21"/>
  <c r="D1511" i="21"/>
  <c r="F1511" i="21"/>
  <c r="E1511" i="21"/>
  <c r="D1512" i="21"/>
  <c r="F1512" i="21"/>
  <c r="E1512" i="21"/>
  <c r="D1513" i="21"/>
  <c r="F1513" i="21"/>
  <c r="E1513" i="21"/>
  <c r="D1514" i="21"/>
  <c r="E1514" i="21"/>
  <c r="F1514" i="21"/>
  <c r="D1515" i="21"/>
  <c r="F1515" i="21"/>
  <c r="E1515" i="21"/>
  <c r="D1516" i="21"/>
  <c r="F1516" i="21"/>
  <c r="E1516" i="21"/>
  <c r="D1517" i="21"/>
  <c r="F1517" i="21"/>
  <c r="E1517" i="21"/>
  <c r="D1518" i="21"/>
  <c r="E1518" i="21"/>
  <c r="F1518" i="21"/>
  <c r="D1519" i="21"/>
  <c r="F1519" i="21"/>
  <c r="E1519" i="21"/>
  <c r="D1520" i="21"/>
  <c r="F1520" i="21"/>
  <c r="E1520" i="21"/>
  <c r="D1521" i="21"/>
  <c r="E1521" i="21"/>
  <c r="F1521" i="21"/>
  <c r="D1522" i="21"/>
  <c r="F1522" i="21"/>
  <c r="E1522" i="21"/>
  <c r="D1523" i="21"/>
  <c r="E1523" i="21"/>
  <c r="F1523" i="21"/>
  <c r="D1524" i="21"/>
  <c r="E1524" i="21"/>
  <c r="F1524" i="21"/>
  <c r="D1525" i="21"/>
  <c r="E1525" i="21"/>
  <c r="F1525" i="21"/>
  <c r="D1526" i="21"/>
  <c r="F1526" i="21"/>
  <c r="E1526" i="21"/>
  <c r="D1527" i="21"/>
  <c r="E1527" i="21"/>
  <c r="F1527" i="21"/>
  <c r="D1528" i="21"/>
  <c r="E1528" i="21"/>
  <c r="F1528" i="21"/>
  <c r="D1529" i="21"/>
  <c r="E1529" i="21"/>
  <c r="F1529" i="21"/>
  <c r="D1530" i="21"/>
  <c r="E1530" i="21"/>
  <c r="F1530" i="21"/>
  <c r="D1531" i="21"/>
  <c r="F1531" i="21"/>
  <c r="E1531" i="21"/>
  <c r="D1532" i="21"/>
  <c r="E1532" i="21"/>
  <c r="F1532" i="21"/>
  <c r="D1533" i="21"/>
  <c r="F1533" i="21"/>
  <c r="E1533" i="21"/>
  <c r="D1534" i="21"/>
  <c r="F1534" i="21"/>
  <c r="E1534" i="21"/>
  <c r="D1535" i="21"/>
  <c r="E1535" i="21"/>
  <c r="F1535" i="21"/>
  <c r="D1536" i="21"/>
  <c r="E1536" i="21"/>
  <c r="F1536" i="21"/>
  <c r="D1537" i="21"/>
  <c r="E1537" i="21"/>
  <c r="F1537" i="21"/>
  <c r="D1538" i="21"/>
  <c r="F1538" i="21"/>
  <c r="E1538" i="21"/>
  <c r="D1539" i="21"/>
  <c r="F1539" i="21"/>
  <c r="E1539" i="21"/>
  <c r="D1540" i="21"/>
  <c r="E1540" i="21"/>
  <c r="F1540" i="21"/>
  <c r="D1541" i="21"/>
  <c r="F1541" i="21"/>
  <c r="E1541" i="21"/>
  <c r="D1542" i="21"/>
  <c r="E1542" i="21"/>
  <c r="F1542" i="21"/>
  <c r="D1543" i="21"/>
  <c r="F1543" i="21"/>
  <c r="E1543" i="21"/>
  <c r="D1544" i="21"/>
  <c r="E1544" i="21"/>
  <c r="F1544" i="21"/>
  <c r="D1545" i="21"/>
  <c r="E1545" i="21"/>
  <c r="F1545" i="21"/>
  <c r="D1546" i="21"/>
  <c r="F1546" i="21"/>
  <c r="E1546" i="21"/>
  <c r="D1547" i="21"/>
  <c r="F1547" i="21"/>
  <c r="E1547" i="21"/>
  <c r="D1548" i="21"/>
  <c r="E1548" i="21"/>
  <c r="F1548" i="21"/>
  <c r="D1549" i="21"/>
  <c r="E1549" i="21"/>
  <c r="F1549" i="21"/>
  <c r="D1550" i="21"/>
  <c r="E1550" i="21"/>
  <c r="F1550" i="21"/>
  <c r="D1551" i="21"/>
  <c r="E1551" i="21"/>
  <c r="F1551" i="21"/>
  <c r="D1552" i="21"/>
  <c r="E1552" i="21"/>
  <c r="F1552" i="21"/>
  <c r="D1553" i="21"/>
  <c r="F1553" i="21"/>
  <c r="E1553" i="21"/>
  <c r="D1554" i="21"/>
  <c r="F1554" i="21"/>
  <c r="E1554" i="21"/>
  <c r="D1555" i="21"/>
  <c r="F1555" i="21"/>
  <c r="E1555" i="21"/>
  <c r="D1556" i="21"/>
  <c r="F1556" i="21"/>
  <c r="E1556" i="21"/>
  <c r="D1557" i="21"/>
  <c r="F1557" i="21"/>
  <c r="E1557" i="21"/>
  <c r="D1558" i="21"/>
  <c r="E1558" i="21"/>
  <c r="F1558" i="21"/>
  <c r="D1559" i="21"/>
  <c r="E1559" i="21"/>
  <c r="F1559" i="21"/>
  <c r="D1560" i="21"/>
  <c r="E1560" i="21"/>
  <c r="F1560" i="21"/>
  <c r="D1561" i="21"/>
  <c r="F1561" i="21"/>
  <c r="E1561" i="21"/>
  <c r="D1562" i="21"/>
  <c r="E1562" i="21"/>
  <c r="F1562" i="21"/>
  <c r="D1563" i="21"/>
  <c r="E1563" i="21"/>
  <c r="F1563" i="21"/>
  <c r="D1564" i="21"/>
  <c r="E1564" i="21"/>
  <c r="F1564" i="21"/>
  <c r="D1565" i="21"/>
  <c r="E1565" i="21"/>
  <c r="F1565" i="21"/>
  <c r="D1566" i="21"/>
  <c r="F1566" i="21"/>
  <c r="E1566" i="21"/>
  <c r="D1567" i="21"/>
  <c r="E1567" i="21"/>
  <c r="F1567" i="21"/>
  <c r="D1568" i="21"/>
  <c r="E1568" i="21"/>
  <c r="F1568" i="21"/>
  <c r="D1569" i="21"/>
  <c r="F1569" i="21"/>
  <c r="E1569" i="21"/>
  <c r="D1570" i="21"/>
  <c r="F1570" i="21"/>
  <c r="E1570" i="21"/>
  <c r="D1571" i="21"/>
  <c r="E1571" i="21"/>
  <c r="F1571" i="21"/>
  <c r="D1572" i="21"/>
  <c r="E1572" i="21"/>
  <c r="F1572" i="21"/>
  <c r="D1573" i="21"/>
  <c r="E1573" i="21"/>
  <c r="F1573" i="21"/>
  <c r="D1574" i="21"/>
  <c r="E1574" i="21"/>
  <c r="F1574" i="21"/>
  <c r="D1575" i="21"/>
  <c r="F1575" i="21"/>
  <c r="E1575" i="21"/>
  <c r="D1576" i="21"/>
  <c r="E1576" i="21"/>
  <c r="F1576" i="21"/>
  <c r="D1577" i="21"/>
  <c r="F1577" i="21"/>
  <c r="E1577" i="21"/>
  <c r="D1578" i="21"/>
  <c r="E1578" i="21"/>
  <c r="F1578" i="21"/>
  <c r="D1579" i="21"/>
  <c r="E1579" i="21"/>
  <c r="F1579" i="21"/>
  <c r="D1580" i="21"/>
  <c r="F1580" i="21"/>
  <c r="E1580" i="21"/>
  <c r="D1581" i="21"/>
  <c r="F1581" i="21"/>
  <c r="E1581" i="21"/>
  <c r="D1582" i="21"/>
  <c r="E1582" i="21"/>
  <c r="F1582" i="21"/>
  <c r="D1583" i="21"/>
  <c r="F1583" i="21"/>
  <c r="E1583" i="21"/>
  <c r="D1584" i="21"/>
  <c r="E1584" i="21"/>
  <c r="F1584" i="21"/>
  <c r="D1585" i="21"/>
  <c r="F1585" i="21"/>
  <c r="E1585" i="21"/>
  <c r="D1586" i="21"/>
  <c r="F1586" i="21"/>
  <c r="E1586" i="21"/>
  <c r="D1587" i="21"/>
  <c r="F1587" i="21"/>
  <c r="E1587" i="21"/>
  <c r="D1588" i="21"/>
  <c r="E1588" i="21"/>
  <c r="F1588" i="21"/>
  <c r="D1589" i="21"/>
  <c r="E1589" i="21"/>
  <c r="F1589" i="21"/>
  <c r="D1590" i="21"/>
  <c r="E1590" i="21"/>
  <c r="F1590" i="21"/>
  <c r="D1591" i="21"/>
  <c r="F1591" i="21"/>
  <c r="E1591" i="21"/>
  <c r="D1592" i="21"/>
  <c r="F1592" i="21"/>
  <c r="E1592" i="21"/>
  <c r="D1593" i="21"/>
  <c r="E1593" i="21"/>
  <c r="F1593" i="21"/>
  <c r="D1594" i="21"/>
  <c r="E1594" i="21"/>
  <c r="F1594" i="21"/>
  <c r="D1595" i="21"/>
  <c r="E1595" i="21"/>
  <c r="F1595" i="21"/>
  <c r="D1596" i="21"/>
  <c r="E1596" i="21"/>
  <c r="F1596" i="21"/>
  <c r="D1597" i="21"/>
  <c r="E1597" i="21"/>
  <c r="F1597" i="21"/>
  <c r="D1598" i="21"/>
  <c r="E1598" i="21"/>
  <c r="F1598" i="21"/>
  <c r="D1599" i="21"/>
  <c r="E1599" i="21"/>
  <c r="F1599" i="21"/>
  <c r="D1600" i="21"/>
  <c r="E1600" i="21"/>
  <c r="F1600" i="21"/>
  <c r="D1601" i="21"/>
  <c r="F1601" i="21"/>
  <c r="E1601" i="21"/>
  <c r="D1602" i="21"/>
  <c r="F1602" i="21"/>
  <c r="E1602" i="21"/>
  <c r="D1603" i="21"/>
  <c r="F1603" i="21"/>
  <c r="E1603" i="21"/>
  <c r="D1604" i="21"/>
  <c r="E1604" i="21"/>
  <c r="F1604" i="21"/>
  <c r="D1605" i="21"/>
  <c r="E1605" i="21"/>
  <c r="F1605" i="21"/>
  <c r="D1606" i="21"/>
  <c r="E1606" i="21"/>
  <c r="F1606" i="21"/>
  <c r="D1607" i="21"/>
  <c r="F1607" i="21"/>
  <c r="E1607" i="21"/>
  <c r="D1608" i="21"/>
  <c r="E1608" i="21"/>
  <c r="F1608" i="21"/>
  <c r="D1609" i="21"/>
  <c r="F1609" i="21"/>
  <c r="E1609" i="21"/>
  <c r="D1610" i="21"/>
  <c r="F1610" i="21"/>
  <c r="E1610" i="21"/>
  <c r="D1611" i="21"/>
  <c r="E1611" i="21"/>
  <c r="F1611" i="21"/>
  <c r="D1612" i="21"/>
  <c r="E1612" i="21"/>
  <c r="F1612" i="21"/>
  <c r="D1613" i="21"/>
  <c r="F1613" i="21"/>
  <c r="E1613" i="21"/>
  <c r="D1614" i="21"/>
  <c r="E1614" i="21"/>
  <c r="F1614" i="21"/>
  <c r="D1615" i="21"/>
  <c r="E1615" i="21"/>
  <c r="F1615" i="21"/>
  <c r="D1616" i="21"/>
  <c r="E1616" i="21"/>
  <c r="F1616" i="21"/>
  <c r="D1617" i="21"/>
  <c r="E1617" i="21"/>
  <c r="F1617" i="21"/>
  <c r="D1618" i="21"/>
  <c r="F1618" i="21"/>
  <c r="E1618" i="21"/>
  <c r="D1619" i="21"/>
  <c r="F1619" i="21"/>
  <c r="E1619" i="21"/>
  <c r="D1620" i="21"/>
  <c r="F1620" i="21"/>
  <c r="E1620" i="21"/>
  <c r="D1621" i="21"/>
  <c r="E1621" i="21"/>
  <c r="F1621" i="21"/>
  <c r="D1622" i="21"/>
  <c r="E1622" i="21"/>
  <c r="F1622" i="21"/>
  <c r="D1623" i="21"/>
  <c r="E1623" i="21"/>
  <c r="F1623" i="21"/>
  <c r="D1624" i="21"/>
  <c r="F1624" i="21"/>
  <c r="E1624" i="21"/>
  <c r="D1625" i="21"/>
  <c r="F1625" i="21"/>
  <c r="E1625" i="21"/>
  <c r="D1626" i="21"/>
  <c r="F1626" i="21"/>
  <c r="E1626" i="21"/>
  <c r="D1627" i="21"/>
  <c r="F1627" i="21"/>
  <c r="E1627" i="21"/>
  <c r="D1628" i="21"/>
  <c r="E1628" i="21"/>
  <c r="F1628" i="21"/>
  <c r="D1629" i="21"/>
  <c r="F1629" i="21"/>
  <c r="E1629" i="21"/>
  <c r="D1630" i="21"/>
  <c r="F1630" i="21"/>
  <c r="E1630" i="21"/>
  <c r="D1631" i="21"/>
  <c r="F1631" i="21"/>
  <c r="E1631" i="21"/>
  <c r="D1632" i="21"/>
  <c r="F1632" i="21"/>
  <c r="E1632" i="21"/>
  <c r="D1633" i="21"/>
  <c r="F1633" i="21"/>
  <c r="E1633" i="21"/>
  <c r="D1634" i="21"/>
  <c r="F1634" i="21"/>
  <c r="E1634" i="21"/>
  <c r="D1635" i="21"/>
  <c r="E1635" i="21"/>
  <c r="F1635" i="21"/>
  <c r="D1636" i="21"/>
  <c r="E1636" i="21"/>
  <c r="F1636" i="21"/>
  <c r="D1637" i="21"/>
  <c r="F1637" i="21"/>
  <c r="E1637" i="21"/>
  <c r="D1638" i="21"/>
  <c r="E1638" i="21"/>
  <c r="F1638" i="21"/>
  <c r="D1639" i="21"/>
  <c r="F1639" i="21"/>
  <c r="E1639" i="21"/>
  <c r="D1640" i="21"/>
  <c r="F1640" i="21"/>
  <c r="E1640" i="21"/>
  <c r="D1641" i="21"/>
  <c r="F1641" i="21"/>
  <c r="E1641" i="21"/>
  <c r="D1642" i="21"/>
  <c r="F1642" i="21"/>
  <c r="E1642" i="21"/>
  <c r="D1643" i="21"/>
  <c r="F1643" i="21"/>
  <c r="E1643" i="21"/>
  <c r="D1644" i="21"/>
  <c r="F1644" i="21"/>
  <c r="E1644" i="21"/>
  <c r="D1645" i="21"/>
  <c r="E1645" i="21"/>
  <c r="F1645" i="21"/>
  <c r="D1646" i="21"/>
  <c r="F1646" i="21"/>
  <c r="E1646" i="21"/>
  <c r="D1647" i="21"/>
  <c r="F1647" i="21"/>
  <c r="E1647" i="21"/>
  <c r="D1648" i="21"/>
  <c r="F1648" i="21"/>
  <c r="E1648" i="21"/>
  <c r="D1649" i="21"/>
  <c r="F1649" i="21"/>
  <c r="E1649" i="21"/>
  <c r="D1650" i="21"/>
  <c r="E1650" i="21"/>
  <c r="F1650" i="21"/>
  <c r="D1651" i="21"/>
  <c r="E1651" i="21"/>
  <c r="F1651" i="21"/>
  <c r="D1652" i="21"/>
  <c r="F1652" i="21"/>
  <c r="E1652" i="21"/>
  <c r="D1653" i="21"/>
  <c r="E1653" i="21"/>
  <c r="F1653" i="21"/>
  <c r="D1654" i="21"/>
  <c r="F1654" i="21"/>
  <c r="E1654" i="21"/>
  <c r="D1655" i="21"/>
  <c r="F1655" i="21"/>
  <c r="E1655" i="21"/>
  <c r="D1656" i="21"/>
  <c r="F1656" i="21"/>
  <c r="E1656" i="21"/>
  <c r="D1657" i="21"/>
  <c r="F1657" i="21"/>
  <c r="E1657" i="21"/>
  <c r="D1658" i="21"/>
  <c r="E1658" i="21"/>
  <c r="F1658" i="21"/>
  <c r="D1659" i="21"/>
  <c r="F1659" i="21"/>
  <c r="E1659" i="21"/>
  <c r="D1660" i="21"/>
  <c r="E1660" i="21"/>
  <c r="F1660" i="21"/>
  <c r="D1661" i="21"/>
  <c r="E1661" i="21"/>
  <c r="F1661" i="21"/>
  <c r="D1662" i="21"/>
  <c r="F1662" i="21"/>
  <c r="E1662" i="21"/>
  <c r="D1663" i="21"/>
  <c r="F1663" i="21"/>
  <c r="E1663" i="21"/>
  <c r="D1664" i="21"/>
  <c r="F1664" i="21"/>
  <c r="E1664" i="21"/>
  <c r="D1665" i="21"/>
  <c r="F1665" i="21"/>
  <c r="E1665" i="21"/>
  <c r="D1666" i="21"/>
  <c r="F1666" i="21"/>
  <c r="E1666" i="21"/>
  <c r="D1667" i="21"/>
  <c r="F1667" i="21"/>
  <c r="E1667" i="21"/>
  <c r="D1668" i="21"/>
  <c r="F1668" i="21"/>
  <c r="E1668" i="21"/>
  <c r="D1669" i="21"/>
  <c r="F1669" i="21"/>
  <c r="E1669" i="21"/>
  <c r="D1670" i="21"/>
  <c r="F1670" i="21"/>
  <c r="E1670" i="21"/>
  <c r="D1671" i="21"/>
  <c r="F1671" i="21"/>
  <c r="E1671" i="21"/>
  <c r="D1672" i="21"/>
  <c r="E1672" i="21"/>
  <c r="F1672" i="21"/>
  <c r="D1673" i="21"/>
  <c r="F1673" i="21"/>
  <c r="E1673" i="21"/>
  <c r="D1674" i="21"/>
  <c r="F1674" i="21"/>
  <c r="E1674" i="21"/>
  <c r="D1675" i="21"/>
  <c r="F1675" i="21"/>
  <c r="E1675" i="21"/>
  <c r="D1676" i="21"/>
  <c r="F1676" i="21"/>
  <c r="E1676" i="21"/>
  <c r="D1677" i="21"/>
  <c r="E1677" i="21"/>
  <c r="F1677" i="21"/>
  <c r="D1678" i="21"/>
  <c r="F1678" i="21"/>
  <c r="E1678" i="21"/>
  <c r="D1679" i="21"/>
  <c r="F1679" i="21"/>
  <c r="E1679" i="21"/>
  <c r="D1680" i="21"/>
  <c r="E1680" i="21"/>
  <c r="F1680" i="21"/>
  <c r="D1681" i="21"/>
  <c r="F1681" i="21"/>
  <c r="E1681" i="21"/>
  <c r="D1682" i="21"/>
  <c r="E1682" i="21"/>
  <c r="F1682" i="21"/>
  <c r="D1683" i="21"/>
  <c r="F1683" i="21"/>
  <c r="E1683" i="21"/>
  <c r="D1684" i="21"/>
  <c r="E1684" i="21"/>
  <c r="F1684" i="21"/>
  <c r="D1685" i="21"/>
  <c r="E1685" i="21"/>
  <c r="F1685" i="21"/>
  <c r="D1686" i="21"/>
  <c r="F1686" i="21"/>
  <c r="E1686" i="21"/>
  <c r="D1687" i="21"/>
  <c r="E1687" i="21"/>
  <c r="F1687" i="21"/>
  <c r="D1688" i="21"/>
  <c r="F1688" i="21"/>
  <c r="E1688" i="21"/>
  <c r="D1689" i="21"/>
  <c r="E1689" i="21"/>
  <c r="F1689" i="21"/>
  <c r="D1690" i="21"/>
  <c r="F1690" i="21"/>
  <c r="E1690" i="21"/>
  <c r="D1691" i="21"/>
  <c r="F1691" i="21"/>
  <c r="E1691" i="21"/>
  <c r="D1692" i="21"/>
  <c r="F1692" i="21"/>
  <c r="E1692" i="21"/>
  <c r="D1693" i="21"/>
  <c r="E1693" i="21"/>
  <c r="F1693" i="21"/>
  <c r="D1694" i="21"/>
  <c r="F1694" i="21"/>
  <c r="E1694" i="21"/>
  <c r="D1695" i="21"/>
  <c r="E1695" i="21"/>
  <c r="F1695" i="21"/>
  <c r="D1696" i="21"/>
  <c r="F1696" i="21"/>
  <c r="E1696" i="21"/>
  <c r="D1697" i="21"/>
  <c r="E1697" i="21"/>
  <c r="F1697" i="21"/>
  <c r="D1698" i="21"/>
  <c r="E1698" i="21"/>
  <c r="F1698" i="21"/>
  <c r="D1699" i="21"/>
  <c r="E1699" i="21"/>
  <c r="F1699" i="21"/>
  <c r="D1700" i="21"/>
  <c r="E1700" i="21"/>
  <c r="F1700" i="21"/>
  <c r="D1701" i="21"/>
  <c r="F1701" i="21"/>
  <c r="E1701" i="21"/>
  <c r="D1702" i="21"/>
  <c r="E1702" i="21"/>
  <c r="F1702" i="21"/>
  <c r="D1703" i="21"/>
  <c r="F1703" i="21"/>
  <c r="E1703" i="21"/>
  <c r="D1704" i="21"/>
  <c r="F1704" i="21"/>
  <c r="E1704" i="21"/>
  <c r="D1705" i="21"/>
  <c r="E1705" i="21"/>
  <c r="F1705" i="21"/>
  <c r="D1706" i="21"/>
  <c r="F1706" i="21"/>
  <c r="E1706" i="21"/>
  <c r="D1707" i="21"/>
  <c r="F1707" i="21"/>
  <c r="E1707" i="21"/>
  <c r="D1708" i="21"/>
  <c r="F1708" i="21"/>
  <c r="E1708" i="21"/>
  <c r="D1709" i="21"/>
  <c r="F1709" i="21"/>
  <c r="E1709" i="21"/>
  <c r="D1710" i="21"/>
  <c r="F1710" i="21"/>
  <c r="E1710" i="21"/>
  <c r="D1711" i="21"/>
  <c r="E1711" i="21"/>
  <c r="F1711" i="21"/>
  <c r="D1712" i="21"/>
  <c r="E1712" i="21"/>
  <c r="F1712" i="21"/>
  <c r="D1713" i="21"/>
  <c r="F1713" i="21"/>
  <c r="E1713" i="21"/>
  <c r="D1714" i="21"/>
  <c r="E1714" i="21"/>
  <c r="F1714" i="21"/>
  <c r="D1715" i="21"/>
  <c r="E1715" i="21"/>
  <c r="F1715" i="21"/>
  <c r="D1716" i="21"/>
  <c r="F1716" i="21"/>
  <c r="E1716" i="21"/>
  <c r="D1717" i="21"/>
  <c r="F1717" i="21"/>
  <c r="E1717" i="21"/>
  <c r="D1718" i="21"/>
  <c r="E1718" i="21"/>
  <c r="F1718" i="21"/>
  <c r="D1719" i="21"/>
  <c r="F1719" i="21"/>
  <c r="E1719" i="21"/>
  <c r="D1720" i="21"/>
  <c r="F1720" i="21"/>
  <c r="E1720" i="21"/>
  <c r="D1721" i="21"/>
  <c r="E1721" i="21"/>
  <c r="F1721" i="21"/>
  <c r="D1722" i="21"/>
  <c r="E1722" i="21"/>
  <c r="F1722" i="21"/>
  <c r="D1723" i="21"/>
  <c r="F1723" i="21"/>
  <c r="E1723" i="21"/>
  <c r="D1724" i="21"/>
  <c r="E1724" i="21"/>
  <c r="F1724" i="21"/>
  <c r="D1725" i="21"/>
  <c r="E1725" i="21"/>
  <c r="F1725" i="21"/>
  <c r="D1726" i="21"/>
  <c r="F1726" i="21"/>
  <c r="E1726" i="21"/>
  <c r="D1727" i="21"/>
  <c r="F1727" i="21"/>
  <c r="E1727" i="21"/>
  <c r="D1728" i="21"/>
  <c r="F1728" i="21"/>
  <c r="E1728" i="21"/>
  <c r="D1729" i="21"/>
  <c r="F1729" i="21"/>
  <c r="E1729" i="21"/>
  <c r="D1730" i="21"/>
  <c r="F1730" i="21"/>
  <c r="E1730" i="21"/>
  <c r="D1731" i="21"/>
  <c r="E1731" i="21"/>
  <c r="F1731" i="21"/>
  <c r="D1732" i="21"/>
  <c r="F1732" i="21"/>
  <c r="E1732" i="21"/>
  <c r="D1733" i="21"/>
  <c r="F1733" i="21"/>
  <c r="E1733" i="21"/>
  <c r="D1734" i="21"/>
  <c r="F1734" i="21"/>
  <c r="E1734" i="21"/>
  <c r="D1735" i="21"/>
  <c r="E1735" i="21"/>
  <c r="F1735" i="21"/>
  <c r="D1736" i="21"/>
  <c r="E1736" i="21"/>
  <c r="F1736" i="21"/>
  <c r="D1737" i="21"/>
  <c r="F1737" i="21"/>
  <c r="E1737" i="21"/>
  <c r="D1738" i="21"/>
  <c r="E1738" i="21"/>
  <c r="F1738" i="21"/>
  <c r="D1739" i="21"/>
  <c r="E1739" i="21"/>
  <c r="F1739" i="21"/>
  <c r="D1740" i="21"/>
  <c r="E1740" i="21"/>
  <c r="F1740" i="21"/>
  <c r="D1741" i="21"/>
  <c r="F1741" i="21"/>
  <c r="E1741" i="21"/>
  <c r="D1742" i="21"/>
  <c r="F1742" i="21"/>
  <c r="E1742" i="21"/>
  <c r="D1743" i="21"/>
  <c r="F1743" i="21"/>
  <c r="E1743" i="21"/>
  <c r="D1744" i="21"/>
  <c r="F1744" i="21"/>
  <c r="E1744" i="21"/>
  <c r="D1745" i="21"/>
  <c r="F1745" i="21"/>
  <c r="E1745" i="21"/>
  <c r="D1746" i="21"/>
  <c r="F1746" i="21"/>
  <c r="E1746" i="21"/>
  <c r="D1747" i="21"/>
  <c r="E1747" i="21"/>
  <c r="F1747" i="21"/>
  <c r="D1748" i="21"/>
  <c r="E1748" i="21"/>
  <c r="F1748" i="21"/>
  <c r="D1749" i="21"/>
  <c r="F1749" i="21"/>
  <c r="E1749" i="21"/>
  <c r="D1750" i="21"/>
  <c r="F1750" i="21"/>
  <c r="E1750" i="21"/>
  <c r="D1751" i="21"/>
  <c r="E1751" i="21"/>
  <c r="F1751" i="21"/>
  <c r="D1752" i="21"/>
  <c r="F1752" i="21"/>
  <c r="E1752" i="21"/>
  <c r="D1753" i="21"/>
  <c r="E1753" i="21"/>
  <c r="F1753" i="21"/>
  <c r="D1754" i="21"/>
  <c r="E1754" i="21"/>
  <c r="F1754" i="21"/>
  <c r="D1755" i="21"/>
  <c r="E1755" i="21"/>
  <c r="F1755" i="21"/>
  <c r="D1756" i="21"/>
  <c r="E1756" i="21"/>
  <c r="F1756" i="21"/>
  <c r="D1757" i="21"/>
  <c r="F1757" i="21"/>
  <c r="E1757" i="21"/>
  <c r="D1758" i="21"/>
  <c r="F1758" i="21"/>
  <c r="E1758" i="21"/>
  <c r="D1759" i="21"/>
  <c r="F1759" i="21"/>
  <c r="E1759" i="21"/>
  <c r="D1760" i="21"/>
  <c r="E1760" i="21"/>
  <c r="F1760" i="21"/>
  <c r="D1761" i="21"/>
  <c r="F1761" i="21"/>
  <c r="E1761" i="21"/>
  <c r="D1762" i="21"/>
  <c r="F1762" i="21"/>
  <c r="E1762" i="21"/>
  <c r="D1763" i="21"/>
  <c r="F1763" i="21"/>
  <c r="E1763" i="21"/>
  <c r="D1764" i="21"/>
  <c r="E1764" i="21"/>
  <c r="F1764" i="21"/>
  <c r="D1765" i="21"/>
  <c r="F1765" i="21"/>
  <c r="E1765" i="21"/>
  <c r="D1766" i="21"/>
  <c r="E1766" i="21"/>
  <c r="F1766" i="21"/>
  <c r="D1767" i="21"/>
  <c r="E1767" i="21"/>
  <c r="F1767" i="21"/>
  <c r="D1768" i="21"/>
  <c r="E1768" i="21"/>
  <c r="F1768" i="21"/>
  <c r="D1769" i="21"/>
  <c r="F1769" i="21"/>
  <c r="E1769" i="21"/>
  <c r="D1770" i="21"/>
  <c r="F1770" i="21"/>
  <c r="E1770" i="21"/>
  <c r="D1771" i="21"/>
  <c r="E1771" i="21"/>
  <c r="F1771" i="21"/>
  <c r="D1772" i="21"/>
  <c r="F1772" i="21"/>
  <c r="E1772" i="21"/>
  <c r="D1773" i="21"/>
  <c r="E1773" i="21"/>
  <c r="F1773" i="21"/>
  <c r="D1774" i="21"/>
  <c r="F1774" i="21"/>
  <c r="E1774" i="21"/>
  <c r="D1775" i="21"/>
  <c r="F1775" i="21"/>
  <c r="E1775" i="21"/>
  <c r="D1776" i="21"/>
  <c r="E1776" i="21"/>
  <c r="F1776" i="21"/>
  <c r="D1777" i="21"/>
  <c r="E1777" i="21"/>
  <c r="F1777" i="21"/>
  <c r="D1778" i="21"/>
  <c r="F1778" i="21"/>
  <c r="E1778" i="21"/>
  <c r="D1779" i="21"/>
  <c r="E1779" i="21"/>
  <c r="F1779" i="21"/>
  <c r="D1780" i="21"/>
  <c r="E1780" i="21"/>
  <c r="F1780" i="21"/>
  <c r="D1781" i="21"/>
  <c r="E1781" i="21"/>
  <c r="F1781" i="21"/>
  <c r="D1782" i="21"/>
  <c r="F1782" i="21"/>
  <c r="E1782" i="21"/>
  <c r="D1783" i="21"/>
  <c r="E1783" i="21"/>
  <c r="F1783" i="21"/>
  <c r="D1784" i="21"/>
  <c r="F1784" i="21"/>
  <c r="E1784" i="21"/>
  <c r="D1785" i="21"/>
  <c r="E1785" i="21"/>
  <c r="F1785" i="21"/>
  <c r="D1786" i="21"/>
  <c r="E1786" i="21"/>
  <c r="F1786" i="21"/>
  <c r="D1787" i="21"/>
  <c r="E1787" i="21"/>
  <c r="F1787" i="21"/>
  <c r="D1788" i="21"/>
  <c r="E1788" i="21"/>
  <c r="F1788" i="21"/>
  <c r="D1789" i="21"/>
  <c r="E1789" i="21"/>
  <c r="F1789" i="21"/>
  <c r="D1790" i="21"/>
  <c r="E1790" i="21"/>
  <c r="F1790" i="21"/>
  <c r="D1791" i="21"/>
  <c r="E1791" i="21"/>
  <c r="F1791" i="21"/>
  <c r="D1792" i="21"/>
  <c r="E1792" i="21"/>
  <c r="F1792" i="21"/>
  <c r="D1793" i="21"/>
  <c r="E1793" i="21"/>
  <c r="F1793" i="21"/>
  <c r="D1794" i="21"/>
  <c r="E1794" i="21"/>
  <c r="F1794" i="21"/>
  <c r="D1795" i="21"/>
  <c r="E1795" i="21"/>
  <c r="F1795" i="21"/>
  <c r="D1796" i="21"/>
  <c r="F1796" i="21"/>
  <c r="E1796" i="21"/>
  <c r="D1797" i="21"/>
  <c r="F1797" i="21"/>
  <c r="E1797" i="21"/>
  <c r="D1798" i="21"/>
  <c r="F1798" i="21"/>
  <c r="E1798" i="21"/>
  <c r="D1799" i="21"/>
  <c r="F1799" i="21"/>
  <c r="E1799" i="21"/>
  <c r="D1800" i="21"/>
  <c r="F1800" i="21"/>
  <c r="E1800" i="21"/>
  <c r="D1801" i="21"/>
  <c r="F1801" i="21"/>
  <c r="E1801" i="21"/>
  <c r="D1802" i="21"/>
  <c r="E1802" i="21"/>
  <c r="F1802" i="21"/>
  <c r="D1803" i="21"/>
  <c r="E1803" i="21"/>
  <c r="F1803" i="21"/>
  <c r="D1804" i="21"/>
  <c r="F1804" i="21"/>
  <c r="E1804" i="21"/>
  <c r="D1805" i="21"/>
  <c r="F1805" i="21"/>
  <c r="E1805" i="21"/>
  <c r="D1806" i="21"/>
  <c r="F1806" i="21"/>
  <c r="E1806" i="21"/>
  <c r="D1807" i="21"/>
  <c r="F1807" i="21"/>
  <c r="E1807" i="21"/>
  <c r="D1808" i="21"/>
  <c r="F1808" i="21"/>
  <c r="E1808" i="21"/>
  <c r="D1809" i="21"/>
  <c r="F1809" i="21"/>
  <c r="E1809" i="21"/>
  <c r="D1810" i="21"/>
  <c r="E1810" i="21"/>
  <c r="F1810" i="21"/>
  <c r="D1811" i="21"/>
  <c r="E1811" i="21"/>
  <c r="F1811" i="21"/>
  <c r="D1812" i="21"/>
  <c r="E1812" i="21"/>
  <c r="F1812" i="21"/>
  <c r="D1813" i="21"/>
  <c r="F1813" i="21"/>
  <c r="E1813" i="21"/>
  <c r="D1814" i="21"/>
  <c r="E1814" i="21"/>
  <c r="F1814" i="21"/>
  <c r="D1815" i="21"/>
  <c r="E1815" i="21"/>
  <c r="F1815" i="21"/>
  <c r="D1816" i="21"/>
  <c r="F1816" i="21"/>
  <c r="E1816" i="21"/>
  <c r="D1817" i="21"/>
  <c r="E1817" i="21"/>
  <c r="F1817" i="21"/>
  <c r="D1818" i="21"/>
  <c r="E1818" i="21"/>
  <c r="F1818" i="21"/>
  <c r="D1819" i="21"/>
  <c r="E1819" i="21"/>
  <c r="F1819" i="21"/>
  <c r="D1820" i="21"/>
  <c r="E1820" i="21"/>
  <c r="F1820" i="21"/>
  <c r="D1821" i="21"/>
  <c r="F1821" i="21"/>
  <c r="E1821" i="21"/>
  <c r="D1822" i="21"/>
  <c r="F1822" i="21"/>
  <c r="E1822" i="21"/>
  <c r="D1823" i="21"/>
  <c r="E1823" i="21"/>
  <c r="F1823" i="21"/>
  <c r="D1824" i="21"/>
  <c r="E1824" i="21"/>
  <c r="F1824" i="21"/>
  <c r="D1825" i="21"/>
  <c r="E1825" i="21"/>
  <c r="F1825" i="21"/>
  <c r="D1826" i="21"/>
  <c r="E1826" i="21"/>
  <c r="F1826" i="21"/>
  <c r="D1827" i="21"/>
  <c r="F1827" i="21"/>
  <c r="E1827" i="21"/>
  <c r="D1828" i="21"/>
  <c r="F1828" i="21"/>
  <c r="E1828" i="21"/>
  <c r="D1829" i="21"/>
  <c r="F1829" i="21"/>
  <c r="E1829" i="21"/>
  <c r="D1830" i="21"/>
  <c r="E1830" i="21"/>
  <c r="F1830" i="21"/>
  <c r="D1831" i="21"/>
  <c r="F1831" i="21"/>
  <c r="E1831" i="21"/>
  <c r="D1832" i="21"/>
  <c r="E1832" i="21"/>
  <c r="F1832" i="21"/>
  <c r="D1833" i="21"/>
  <c r="E1833" i="21"/>
  <c r="F1833" i="21"/>
  <c r="D1834" i="21"/>
  <c r="E1834" i="21"/>
  <c r="F1834" i="21"/>
  <c r="D1835" i="21"/>
  <c r="E1835" i="21"/>
  <c r="F1835" i="21"/>
  <c r="D1836" i="21"/>
  <c r="E1836" i="21"/>
  <c r="F1836" i="21"/>
  <c r="D1837" i="21"/>
  <c r="F1837" i="21"/>
  <c r="E1837" i="21"/>
  <c r="D1838" i="21"/>
  <c r="E1838" i="21"/>
  <c r="F1838" i="21"/>
  <c r="D1839" i="21"/>
  <c r="F1839" i="21"/>
  <c r="E1839" i="21"/>
  <c r="D1840" i="21"/>
  <c r="E1840" i="21"/>
  <c r="F1840" i="21"/>
  <c r="D1841" i="21"/>
  <c r="F1841" i="21"/>
  <c r="E1841" i="21"/>
  <c r="D1842" i="21"/>
  <c r="F1842" i="21"/>
  <c r="E1842" i="21"/>
  <c r="D1843" i="21"/>
  <c r="F1843" i="21"/>
  <c r="E1843" i="21"/>
  <c r="D1844" i="21"/>
  <c r="E1844" i="21"/>
  <c r="F1844" i="21"/>
  <c r="D1845" i="21"/>
  <c r="F1845" i="21"/>
  <c r="E1845" i="21"/>
  <c r="D1846" i="21"/>
  <c r="F1846" i="21"/>
  <c r="E1846" i="21"/>
  <c r="D1847" i="21"/>
  <c r="E1847" i="21"/>
  <c r="F1847" i="21"/>
  <c r="D1848" i="21"/>
  <c r="E1848" i="21"/>
  <c r="F1848" i="21"/>
  <c r="D1849" i="21"/>
  <c r="E1849" i="21"/>
  <c r="F1849" i="21"/>
  <c r="D1850" i="21"/>
  <c r="E1850" i="21"/>
  <c r="F1850" i="21"/>
  <c r="D1851" i="21"/>
  <c r="F1851" i="21"/>
  <c r="E1851" i="21"/>
  <c r="D1852" i="21"/>
  <c r="E1852" i="21"/>
  <c r="F1852" i="21"/>
  <c r="D1853" i="21"/>
  <c r="F1853" i="21"/>
  <c r="E1853" i="21"/>
  <c r="D1854" i="21"/>
  <c r="F1854" i="21"/>
  <c r="E1854" i="21"/>
  <c r="D1855" i="21"/>
  <c r="E1855" i="21"/>
  <c r="F1855" i="21"/>
  <c r="D1856" i="21"/>
  <c r="E1856" i="21"/>
  <c r="F1856" i="21"/>
  <c r="D1857" i="21"/>
  <c r="F1857" i="21"/>
  <c r="E1857" i="21"/>
  <c r="D1858" i="21"/>
  <c r="F1858" i="21"/>
  <c r="E1858" i="21"/>
  <c r="D1859" i="21"/>
  <c r="E1859" i="21"/>
  <c r="F1859" i="21"/>
  <c r="D1860" i="21"/>
  <c r="F1860" i="21"/>
  <c r="E1860" i="21"/>
  <c r="D1861" i="21"/>
  <c r="F1861" i="21"/>
  <c r="E1861" i="21"/>
  <c r="D1862" i="21"/>
  <c r="F1862" i="21"/>
  <c r="E1862" i="21"/>
  <c r="D1863" i="21"/>
  <c r="E1863" i="21"/>
  <c r="F1863" i="21"/>
  <c r="D1864" i="21"/>
  <c r="E1864" i="21"/>
  <c r="F1864" i="21"/>
  <c r="D1865" i="21"/>
  <c r="E1865" i="21"/>
  <c r="F1865" i="21"/>
  <c r="D1866" i="21"/>
  <c r="E1866" i="21"/>
  <c r="F1866" i="21"/>
  <c r="D1867" i="21"/>
  <c r="E1867" i="21"/>
  <c r="F1867" i="21"/>
  <c r="D1868" i="21"/>
  <c r="F1868" i="21"/>
  <c r="E1868" i="21"/>
  <c r="D1869" i="21"/>
  <c r="F1869" i="21"/>
  <c r="E1869" i="21"/>
  <c r="D1870" i="21"/>
  <c r="F1870" i="21"/>
  <c r="E1870" i="21"/>
  <c r="D1871" i="21"/>
  <c r="E1871" i="21"/>
  <c r="F1871" i="21"/>
  <c r="D1872" i="21"/>
  <c r="F1872" i="21"/>
  <c r="E1872" i="21"/>
  <c r="D1873" i="21"/>
  <c r="E1873" i="21"/>
  <c r="F1873" i="21"/>
  <c r="D1874" i="21"/>
  <c r="F1874" i="21"/>
  <c r="E1874" i="21"/>
  <c r="D1875" i="21"/>
  <c r="E1875" i="21"/>
  <c r="F1875" i="21"/>
  <c r="D1876" i="21"/>
  <c r="F1876" i="21"/>
  <c r="E1876" i="21"/>
  <c r="D1877" i="21"/>
  <c r="E1877" i="21"/>
  <c r="F1877" i="21"/>
  <c r="D1878" i="21"/>
  <c r="E1878" i="21"/>
  <c r="F1878" i="21"/>
  <c r="D1879" i="21"/>
  <c r="F1879" i="21"/>
  <c r="E1879" i="21"/>
  <c r="D1880" i="21"/>
  <c r="F1880" i="21"/>
  <c r="E1880" i="21"/>
  <c r="D1881" i="21"/>
  <c r="E1881" i="21"/>
  <c r="F1881" i="21"/>
  <c r="D1882" i="21"/>
  <c r="E1882" i="21"/>
  <c r="F1882" i="21"/>
  <c r="D1883" i="21"/>
  <c r="E1883" i="21"/>
  <c r="F1883" i="21"/>
  <c r="D1884" i="21"/>
  <c r="E1884" i="21"/>
  <c r="F1884" i="21"/>
  <c r="D1885" i="21"/>
  <c r="E1885" i="21"/>
  <c r="F1885" i="21"/>
  <c r="D1886" i="21"/>
  <c r="F1886" i="21"/>
  <c r="E1886" i="21"/>
  <c r="D1887" i="21"/>
  <c r="F1887" i="21"/>
  <c r="E1887" i="21"/>
  <c r="D1888" i="21"/>
  <c r="E1888" i="21"/>
  <c r="F1888" i="21"/>
  <c r="D1889" i="21"/>
  <c r="F1889" i="21"/>
  <c r="E1889" i="21"/>
  <c r="D1890" i="21"/>
  <c r="E1890" i="21"/>
  <c r="F1890" i="21"/>
  <c r="D1891" i="21"/>
  <c r="F1891" i="21"/>
  <c r="E1891" i="21"/>
  <c r="D1892" i="21"/>
  <c r="F1892" i="21"/>
  <c r="E1892" i="21"/>
  <c r="D1893" i="21"/>
  <c r="E1893" i="21"/>
  <c r="F1893" i="21"/>
  <c r="D1894" i="21"/>
  <c r="F1894" i="21"/>
  <c r="E1894" i="21"/>
  <c r="D1895" i="21"/>
  <c r="F1895" i="21"/>
  <c r="E1895" i="21"/>
  <c r="D1896" i="21"/>
  <c r="F1896" i="21"/>
  <c r="E1896" i="21"/>
  <c r="D1897" i="21"/>
  <c r="E1897" i="21"/>
  <c r="F1897" i="21"/>
  <c r="D1898" i="21"/>
  <c r="E1898" i="21"/>
  <c r="F1898" i="21"/>
  <c r="D1899" i="21"/>
  <c r="E1899" i="21"/>
  <c r="F1899" i="21"/>
  <c r="D1900" i="21"/>
  <c r="E1900" i="21"/>
  <c r="F1900" i="21"/>
  <c r="D1901" i="21"/>
  <c r="E1901" i="21"/>
  <c r="F1901" i="21"/>
  <c r="D1902" i="21"/>
  <c r="F1902" i="21"/>
  <c r="E1902" i="21"/>
  <c r="D1903" i="21"/>
  <c r="F1903" i="21"/>
  <c r="E1903" i="21"/>
  <c r="D1904" i="21"/>
  <c r="F1904" i="21"/>
  <c r="E1904" i="21"/>
  <c r="D1905" i="21"/>
  <c r="E1905" i="21"/>
  <c r="F1905" i="21"/>
  <c r="D1906" i="21"/>
  <c r="F1906" i="21"/>
  <c r="E1906" i="21"/>
  <c r="D1907" i="21"/>
  <c r="E1907" i="21"/>
  <c r="F1907" i="21"/>
  <c r="D1908" i="21"/>
  <c r="E1908" i="21"/>
  <c r="F1908" i="21"/>
  <c r="D1909" i="21"/>
  <c r="E1909" i="21"/>
  <c r="F1909" i="21"/>
  <c r="D1910" i="21"/>
  <c r="F1910" i="21"/>
  <c r="E1910" i="21"/>
  <c r="D1911" i="21"/>
  <c r="E1911" i="21"/>
  <c r="F1911" i="21"/>
  <c r="D1912" i="21"/>
  <c r="E1912" i="21"/>
  <c r="F1912" i="21"/>
  <c r="D1913" i="21"/>
  <c r="F1913" i="21"/>
  <c r="E1913" i="21"/>
  <c r="D1914" i="21"/>
  <c r="F1914" i="21"/>
  <c r="E1914" i="21"/>
  <c r="D1915" i="21"/>
  <c r="F1915" i="21"/>
  <c r="E1915" i="21"/>
  <c r="D1916" i="21"/>
  <c r="E1916" i="21"/>
  <c r="F1916" i="21"/>
  <c r="D1917" i="21"/>
  <c r="F1917" i="21"/>
  <c r="E1917" i="21"/>
  <c r="D1918" i="21"/>
  <c r="E1918" i="21"/>
  <c r="F1918" i="21"/>
  <c r="D1919" i="21"/>
  <c r="F1919" i="21"/>
  <c r="E1919" i="21"/>
  <c r="D1920" i="21"/>
  <c r="F1920" i="21"/>
  <c r="E1920" i="21"/>
  <c r="D1921" i="21"/>
  <c r="F1921" i="21"/>
  <c r="E1921" i="21"/>
  <c r="D1922" i="21"/>
  <c r="F1922" i="21"/>
  <c r="E1922" i="21"/>
  <c r="D1923" i="21"/>
  <c r="E1923" i="21"/>
  <c r="F1923" i="21"/>
  <c r="D1924" i="21"/>
  <c r="F1924" i="21"/>
  <c r="E1924" i="21"/>
  <c r="D1925" i="21"/>
  <c r="E1925" i="21"/>
  <c r="F1925" i="21"/>
  <c r="D1926" i="21"/>
  <c r="E1926" i="21"/>
  <c r="F1926" i="21"/>
  <c r="D1927" i="21"/>
  <c r="E1927" i="21"/>
  <c r="F1927" i="21"/>
  <c r="D1928" i="21"/>
  <c r="E1928" i="21"/>
  <c r="F1928" i="21"/>
  <c r="D1929" i="21"/>
  <c r="F1929" i="21"/>
  <c r="E1929" i="21"/>
  <c r="D1930" i="21"/>
  <c r="F1930" i="21"/>
  <c r="E1930" i="21"/>
  <c r="D1931" i="21"/>
  <c r="E1931" i="21"/>
  <c r="F1931" i="21"/>
  <c r="D1932" i="21"/>
  <c r="E1932" i="21"/>
  <c r="F1932" i="21"/>
  <c r="D1933" i="21"/>
  <c r="E1933" i="21"/>
  <c r="F1933" i="21"/>
  <c r="D1934" i="21"/>
  <c r="F1934" i="21"/>
  <c r="E1934" i="21"/>
  <c r="D1935" i="21"/>
  <c r="F1935" i="21"/>
  <c r="E1935" i="21"/>
  <c r="D1936" i="21"/>
  <c r="F1936" i="21"/>
  <c r="E1936" i="21"/>
  <c r="D1937" i="21"/>
  <c r="E1937" i="21"/>
  <c r="F1937" i="21"/>
  <c r="D1938" i="21"/>
  <c r="E1938" i="21"/>
  <c r="F1938" i="21"/>
  <c r="D1939" i="21"/>
  <c r="E1939" i="21"/>
  <c r="F1939" i="21"/>
  <c r="D1940" i="21"/>
  <c r="F1940" i="21"/>
  <c r="E1940" i="21"/>
  <c r="D1941" i="21"/>
  <c r="F1941" i="21"/>
  <c r="E1941" i="21"/>
  <c r="D1942" i="21"/>
  <c r="E1942" i="21"/>
  <c r="F1942" i="21"/>
  <c r="D1943" i="21"/>
  <c r="E1943" i="21"/>
  <c r="F1943" i="21"/>
  <c r="D1944" i="21"/>
  <c r="F1944" i="21"/>
  <c r="E1944" i="21"/>
  <c r="D1945" i="21"/>
  <c r="E1945" i="21"/>
  <c r="F1945" i="21"/>
  <c r="D1946" i="21"/>
  <c r="F1946" i="21"/>
  <c r="E1946" i="21"/>
  <c r="D1947" i="21"/>
  <c r="F1947" i="21"/>
  <c r="E1947" i="21"/>
  <c r="D1948" i="21"/>
  <c r="F1948" i="21"/>
  <c r="E1948" i="21"/>
  <c r="D1949" i="21"/>
  <c r="F1949" i="21"/>
  <c r="E1949" i="21"/>
  <c r="D1950" i="21"/>
  <c r="F1950" i="21"/>
  <c r="E1950" i="21"/>
  <c r="D1951" i="21"/>
  <c r="F1951" i="21"/>
  <c r="E1951" i="21"/>
  <c r="D1952" i="21"/>
  <c r="E1952" i="21"/>
  <c r="F1952" i="21"/>
  <c r="D1953" i="21"/>
  <c r="F1953" i="21"/>
  <c r="E1953" i="21"/>
  <c r="D1954" i="21"/>
  <c r="F1954" i="21"/>
  <c r="E1954" i="21"/>
  <c r="D1955" i="21"/>
  <c r="E1955" i="21"/>
  <c r="F1955" i="21"/>
  <c r="D1956" i="21"/>
  <c r="E1956" i="21"/>
  <c r="F1956" i="21"/>
  <c r="D1957" i="21"/>
  <c r="E1957" i="21"/>
  <c r="F1957" i="21"/>
  <c r="D1958" i="21"/>
  <c r="F1958" i="21"/>
  <c r="E1958" i="21"/>
  <c r="D1959" i="21"/>
  <c r="F1959" i="21"/>
  <c r="E1959" i="21"/>
  <c r="D1960" i="21"/>
  <c r="E1960" i="21"/>
  <c r="F1960" i="21"/>
  <c r="D1961" i="21"/>
  <c r="F1961" i="21"/>
  <c r="E1961" i="21"/>
  <c r="D1962" i="21"/>
  <c r="E1962" i="21"/>
  <c r="F1962" i="21"/>
  <c r="D1963" i="21"/>
  <c r="E1963" i="21"/>
  <c r="F1963" i="21"/>
  <c r="D1964" i="21"/>
  <c r="E1964" i="21"/>
  <c r="F1964" i="21"/>
  <c r="D1965" i="21"/>
  <c r="F1965" i="21"/>
  <c r="E1965" i="21"/>
  <c r="D1966" i="21"/>
  <c r="F1966" i="21"/>
  <c r="E1966" i="21"/>
  <c r="D1967" i="21"/>
  <c r="F1967" i="21"/>
  <c r="E1967" i="21"/>
  <c r="D1968" i="21"/>
  <c r="F1968" i="21"/>
  <c r="E1968" i="21"/>
  <c r="D1969" i="21"/>
  <c r="E1969" i="21"/>
  <c r="F1969" i="21"/>
  <c r="D1970" i="21"/>
  <c r="E1970" i="21"/>
  <c r="F1970" i="21"/>
  <c r="D1971" i="21"/>
  <c r="F1971" i="21"/>
  <c r="E1971" i="21"/>
  <c r="D1972" i="21"/>
  <c r="F1972" i="21"/>
  <c r="E1972" i="21"/>
  <c r="D1973" i="21"/>
  <c r="E1973" i="21"/>
  <c r="F1973" i="21"/>
  <c r="G8" i="29"/>
  <c r="I8" i="29"/>
  <c r="J8" i="29" l="1"/>
  <c r="H8" i="29"/>
  <c r="D1974" i="21"/>
  <c r="F1974" i="21"/>
  <c r="E1974" i="21"/>
  <c r="K8" i="29" l="1"/>
  <c r="D1975" i="21"/>
  <c r="E1975" i="21"/>
  <c r="F1975" i="21"/>
  <c r="D1976" i="21"/>
  <c r="E1976" i="21"/>
  <c r="F1976" i="21"/>
  <c r="D1977" i="21"/>
  <c r="E1977" i="21"/>
  <c r="F1977" i="21"/>
  <c r="D1978" i="21"/>
  <c r="D1979" i="21"/>
  <c r="E1978" i="21"/>
  <c r="F1978" i="21"/>
  <c r="F1979" i="21"/>
  <c r="E1979" i="21"/>
  <c r="D1980" i="21"/>
  <c r="E1980" i="21"/>
  <c r="F1980" i="21"/>
  <c r="D1981" i="21"/>
  <c r="E1981" i="21"/>
  <c r="F1981" i="21"/>
  <c r="D1982" i="21"/>
  <c r="E1982" i="21"/>
  <c r="F1982" i="21"/>
  <c r="D1983" i="21"/>
  <c r="F1983" i="21"/>
  <c r="E1983" i="21"/>
  <c r="D1984" i="21"/>
  <c r="E1984" i="21"/>
  <c r="F1984" i="21"/>
  <c r="D1985" i="21"/>
  <c r="F1985" i="21"/>
  <c r="E1985" i="21"/>
  <c r="D1986" i="21"/>
  <c r="F1986" i="21"/>
  <c r="E1986" i="21"/>
  <c r="D1987" i="21"/>
  <c r="F1987" i="21"/>
  <c r="E1987" i="21"/>
  <c r="D1988" i="21"/>
  <c r="E1988" i="21"/>
  <c r="F1988" i="21"/>
  <c r="D1989" i="21"/>
  <c r="F1989" i="21"/>
  <c r="E1989" i="21"/>
  <c r="D1990" i="21"/>
  <c r="F1990" i="21"/>
  <c r="E1990" i="21"/>
  <c r="D1991" i="21"/>
  <c r="F1991" i="21"/>
  <c r="E1991" i="21"/>
  <c r="D1992" i="21"/>
  <c r="E1992" i="21"/>
  <c r="F1992" i="21"/>
  <c r="D1993" i="21"/>
  <c r="E1993" i="21"/>
  <c r="F1993" i="21"/>
  <c r="D1994" i="21"/>
  <c r="E1994" i="21"/>
  <c r="F1994" i="21"/>
  <c r="D1995" i="21"/>
  <c r="F1995" i="21"/>
  <c r="E1995" i="21"/>
  <c r="D1996" i="21"/>
  <c r="F1996" i="21"/>
  <c r="E1996" i="21"/>
  <c r="D1997" i="21"/>
  <c r="E1997" i="21"/>
  <c r="F1997" i="21"/>
  <c r="D1998" i="21"/>
  <c r="E1998" i="21"/>
  <c r="F1998" i="21"/>
  <c r="D1999" i="21"/>
  <c r="F1999" i="21"/>
  <c r="E1999" i="21"/>
  <c r="D2000" i="21"/>
  <c r="F2000" i="21"/>
  <c r="E2000" i="21"/>
  <c r="D2001" i="21"/>
  <c r="E2001" i="21"/>
  <c r="F2001" i="21"/>
  <c r="D2002" i="21"/>
  <c r="F2002" i="21"/>
  <c r="E2002" i="21"/>
  <c r="D2003" i="21"/>
  <c r="E2003" i="21"/>
  <c r="F2003" i="21"/>
  <c r="D2004" i="21"/>
  <c r="F2004" i="21"/>
  <c r="E2004" i="21"/>
  <c r="D2005" i="21"/>
  <c r="F2005" i="21"/>
  <c r="E2005" i="21"/>
  <c r="D2006" i="21"/>
  <c r="F2006" i="21"/>
  <c r="E2006" i="21"/>
  <c r="D2007" i="21"/>
  <c r="F2007" i="21"/>
  <c r="E2007" i="21"/>
  <c r="D2008" i="21"/>
  <c r="E2008" i="21"/>
  <c r="F2008" i="21"/>
  <c r="D2009" i="21"/>
  <c r="F2009" i="21"/>
  <c r="E2009" i="21"/>
  <c r="D2010" i="21"/>
  <c r="E2010" i="21"/>
  <c r="F2010" i="21"/>
  <c r="D2011" i="21"/>
  <c r="F2011" i="21"/>
  <c r="E2011" i="21"/>
  <c r="D2012" i="21"/>
  <c r="F2012" i="21"/>
  <c r="E2012" i="21"/>
  <c r="D2013" i="21"/>
  <c r="F2013" i="21"/>
  <c r="E2013" i="21"/>
  <c r="D2014" i="21"/>
  <c r="E2014" i="21"/>
  <c r="F2014" i="21"/>
  <c r="D2015" i="21"/>
  <c r="E2015" i="21"/>
  <c r="F2015" i="21"/>
  <c r="D2016" i="21"/>
  <c r="E2016" i="21"/>
  <c r="F2016" i="21"/>
  <c r="D2017" i="21"/>
  <c r="E2017" i="21"/>
  <c r="F2017" i="21"/>
  <c r="D2018" i="21"/>
  <c r="F2018" i="21"/>
  <c r="E2018" i="21"/>
  <c r="D2019" i="21"/>
  <c r="E2019" i="21"/>
  <c r="F2019" i="21"/>
  <c r="D2020" i="21"/>
  <c r="E2020" i="21"/>
  <c r="F2020" i="21"/>
  <c r="D2021" i="21"/>
  <c r="F2021" i="21"/>
  <c r="E2021" i="21"/>
  <c r="D2022" i="21"/>
  <c r="E2022" i="21"/>
  <c r="F2022" i="21"/>
  <c r="D2023" i="21"/>
  <c r="E2023" i="21"/>
  <c r="F2023" i="21"/>
  <c r="D2024" i="21"/>
  <c r="F2024" i="21"/>
  <c r="E2024" i="21"/>
  <c r="D2025" i="21"/>
  <c r="E2025" i="21"/>
  <c r="F2025" i="21"/>
  <c r="D2026" i="21"/>
  <c r="F2026" i="21"/>
  <c r="E2026" i="21"/>
  <c r="D2027" i="21"/>
  <c r="E2027" i="21"/>
  <c r="F2027" i="21"/>
  <c r="D2028" i="21"/>
  <c r="E2028" i="21"/>
  <c r="F2028" i="21"/>
  <c r="D2029" i="21"/>
  <c r="E2029" i="21"/>
  <c r="F2029" i="21"/>
  <c r="D2030" i="21"/>
  <c r="E2030" i="21"/>
  <c r="F2030" i="21"/>
  <c r="D2031" i="21"/>
  <c r="E2031" i="21"/>
  <c r="F2031" i="21"/>
  <c r="D2032" i="21"/>
  <c r="F2032" i="21"/>
  <c r="E2032" i="21"/>
  <c r="D2033" i="21"/>
  <c r="F2033" i="21"/>
  <c r="E2033" i="21"/>
  <c r="D2034" i="21"/>
  <c r="E2034" i="21"/>
  <c r="F2034" i="21"/>
  <c r="D2035" i="21"/>
  <c r="F2035" i="21"/>
  <c r="E2035" i="21"/>
  <c r="D2036" i="21"/>
  <c r="E2036" i="21"/>
  <c r="F2036" i="21"/>
  <c r="D2037" i="21"/>
  <c r="E2037" i="21"/>
  <c r="F2037" i="21"/>
  <c r="D2038" i="21"/>
  <c r="F2038" i="21"/>
  <c r="E2038" i="21"/>
  <c r="D2039" i="21"/>
  <c r="E2039" i="21"/>
  <c r="F2039" i="21"/>
  <c r="D2040" i="21"/>
  <c r="E2040" i="21"/>
  <c r="F2040" i="21"/>
  <c r="D2041" i="21"/>
  <c r="E2041" i="21"/>
  <c r="F2041" i="21"/>
  <c r="D2042" i="21"/>
  <c r="E2042" i="21"/>
  <c r="F2042" i="21"/>
  <c r="D2043" i="21"/>
  <c r="E2043" i="21"/>
  <c r="F2043" i="21"/>
  <c r="D2044" i="21"/>
  <c r="F2044" i="21"/>
  <c r="E2044" i="21"/>
  <c r="D2045" i="21"/>
  <c r="E2045" i="21"/>
  <c r="F2045" i="21"/>
  <c r="D2046" i="21"/>
  <c r="E2046" i="21"/>
  <c r="F2046" i="21"/>
  <c r="D2047" i="21"/>
  <c r="E2047" i="21"/>
  <c r="F2047" i="21"/>
  <c r="D2048" i="21"/>
  <c r="E2048" i="21"/>
  <c r="F2048" i="21"/>
  <c r="D2049" i="21"/>
  <c r="E2049" i="21"/>
  <c r="F2049" i="21"/>
  <c r="D2050" i="21"/>
  <c r="E2050" i="21"/>
  <c r="F2050" i="21"/>
  <c r="D2051" i="21"/>
  <c r="F2051" i="21"/>
  <c r="E2051" i="21"/>
  <c r="D2052" i="21"/>
  <c r="E2052" i="21"/>
  <c r="F2052" i="21"/>
  <c r="D2053" i="21"/>
  <c r="F2053" i="21"/>
  <c r="E2053" i="21"/>
  <c r="D2054" i="21"/>
  <c r="E2054" i="21"/>
  <c r="F2054" i="21"/>
  <c r="D2055" i="21"/>
  <c r="E2055" i="21"/>
  <c r="F2055" i="21"/>
  <c r="D2056" i="21"/>
  <c r="F2056" i="21"/>
  <c r="E2056" i="21"/>
  <c r="D2057" i="21"/>
  <c r="F2057" i="21"/>
  <c r="E2057" i="21"/>
  <c r="D2058" i="21"/>
  <c r="E2058" i="21"/>
  <c r="F2058" i="21"/>
  <c r="D2059" i="21"/>
  <c r="F2059" i="21"/>
  <c r="E2059" i="21"/>
  <c r="D2060" i="21"/>
  <c r="E2060" i="21"/>
  <c r="F2060" i="21"/>
  <c r="D2061" i="21"/>
  <c r="E2061" i="21"/>
  <c r="F2061" i="21"/>
  <c r="D2062" i="21"/>
  <c r="F2062" i="21"/>
  <c r="E2062" i="21"/>
  <c r="D2063" i="21"/>
  <c r="F2063" i="21"/>
  <c r="E2063" i="21"/>
  <c r="D2064" i="21"/>
  <c r="F2064" i="21"/>
  <c r="E2064" i="21"/>
  <c r="D2065" i="21"/>
  <c r="E2065" i="21"/>
  <c r="F2065" i="21"/>
  <c r="D2066" i="21"/>
  <c r="E2066" i="21"/>
  <c r="F2066" i="21"/>
  <c r="D2067" i="21"/>
  <c r="F2067" i="21"/>
  <c r="E2067" i="21"/>
  <c r="D2068" i="21"/>
  <c r="E2068" i="21"/>
  <c r="F2068" i="21"/>
  <c r="D2069" i="21"/>
  <c r="F2069" i="21"/>
  <c r="E2069" i="21"/>
  <c r="D2070" i="21"/>
  <c r="F2070" i="21"/>
  <c r="E2070" i="21"/>
  <c r="D2071" i="21"/>
  <c r="F2071" i="21"/>
  <c r="E2071" i="21"/>
  <c r="D2072" i="21"/>
  <c r="F2072" i="21"/>
  <c r="E2072" i="21"/>
  <c r="D2073" i="21"/>
  <c r="E2073" i="21"/>
  <c r="F2073" i="21"/>
  <c r="D2074" i="21"/>
  <c r="E2074" i="21"/>
  <c r="F2074" i="21"/>
  <c r="D2075" i="21"/>
  <c r="F2075" i="21"/>
  <c r="E2075" i="21"/>
  <c r="D2076" i="21"/>
  <c r="E2076" i="21"/>
  <c r="F2076" i="21"/>
  <c r="D2077" i="21"/>
  <c r="F2077" i="21"/>
  <c r="E2077" i="21"/>
  <c r="D2078" i="21"/>
  <c r="F2078" i="21"/>
  <c r="E2078" i="21"/>
  <c r="D2079" i="21"/>
  <c r="F2079" i="21"/>
  <c r="E2079" i="21"/>
  <c r="D2080" i="21"/>
  <c r="F2080" i="21"/>
  <c r="E2080" i="21"/>
  <c r="D2081" i="21"/>
  <c r="E2081" i="21"/>
  <c r="F2081" i="21"/>
  <c r="D2082" i="21"/>
  <c r="E2082" i="21"/>
  <c r="F2082" i="21"/>
  <c r="D2083" i="21"/>
  <c r="F2083" i="21"/>
  <c r="E2083" i="21"/>
  <c r="D2084" i="21"/>
  <c r="F2084" i="21"/>
  <c r="E2084" i="21"/>
  <c r="D2085" i="21"/>
  <c r="E2085" i="21"/>
  <c r="F2085" i="21"/>
  <c r="D2086" i="21"/>
  <c r="E2086" i="21"/>
  <c r="F2086" i="21"/>
  <c r="D2087" i="21"/>
  <c r="E2087" i="21"/>
  <c r="F2087" i="21"/>
  <c r="D2088" i="21"/>
  <c r="F2088" i="21"/>
  <c r="E2088" i="21"/>
  <c r="D2089" i="21"/>
  <c r="F2089" i="21"/>
  <c r="E2089" i="21"/>
  <c r="D2090" i="21"/>
  <c r="F2090" i="21"/>
  <c r="E2090" i="21"/>
  <c r="D2091" i="21"/>
  <c r="F2091" i="21"/>
  <c r="E2091" i="21"/>
  <c r="D2092" i="21"/>
  <c r="F2092" i="21"/>
  <c r="E2092" i="21"/>
  <c r="D2093" i="21"/>
  <c r="F2093" i="21"/>
  <c r="E2093" i="21"/>
  <c r="D2094" i="21"/>
  <c r="F2094" i="21"/>
  <c r="E2094" i="21"/>
  <c r="D2095" i="21"/>
  <c r="F2095" i="21"/>
  <c r="E2095" i="21"/>
  <c r="D2096" i="21"/>
  <c r="E2096" i="21"/>
  <c r="F2096" i="21"/>
  <c r="D2097" i="21"/>
  <c r="F2097" i="21"/>
  <c r="E2097" i="21"/>
  <c r="D2098" i="21"/>
  <c r="E2098" i="21"/>
  <c r="F2098" i="21"/>
  <c r="D2099" i="21"/>
  <c r="F2099" i="21"/>
  <c r="E2099" i="21"/>
  <c r="D2100" i="21"/>
  <c r="E2100" i="21"/>
  <c r="F2100" i="21"/>
  <c r="D2101" i="21"/>
  <c r="E2101" i="21"/>
  <c r="F2101" i="21"/>
  <c r="D2102" i="21"/>
  <c r="F2102" i="21"/>
  <c r="E2102" i="21"/>
  <c r="D2103" i="21"/>
  <c r="F2103" i="21"/>
  <c r="E2103" i="21"/>
  <c r="D2104" i="21"/>
  <c r="E2104" i="21"/>
  <c r="F2104" i="21"/>
  <c r="D2105" i="21"/>
  <c r="F2105" i="21"/>
  <c r="E2105" i="21"/>
  <c r="D2106" i="21"/>
  <c r="F2106" i="21"/>
  <c r="E2106" i="21"/>
  <c r="D2107" i="21"/>
  <c r="F2107" i="21"/>
  <c r="E2107" i="21"/>
  <c r="D2108" i="21"/>
  <c r="F2108" i="21"/>
  <c r="E2108" i="21"/>
  <c r="D2109" i="21"/>
  <c r="E2109" i="21"/>
  <c r="F2109" i="21"/>
  <c r="D2110" i="21"/>
  <c r="E2110" i="21"/>
  <c r="F2110" i="21"/>
  <c r="D2111" i="21"/>
  <c r="E2111" i="21"/>
  <c r="F2111" i="21"/>
  <c r="D2112" i="21"/>
  <c r="F2112" i="21"/>
  <c r="E2112" i="21"/>
  <c r="D2113" i="21"/>
  <c r="F2113" i="21"/>
  <c r="E2113" i="21"/>
  <c r="D2114" i="21"/>
  <c r="F2114" i="21"/>
  <c r="E2114" i="21"/>
  <c r="D2115" i="21"/>
  <c r="E2115" i="21"/>
  <c r="F2115" i="21"/>
  <c r="D2116" i="21"/>
  <c r="E2116" i="21"/>
  <c r="F2116" i="21"/>
  <c r="D2117" i="21"/>
  <c r="E2117" i="21"/>
  <c r="F2117" i="21"/>
  <c r="D2118" i="21"/>
  <c r="E2118" i="21"/>
  <c r="F2118" i="21"/>
  <c r="D2119" i="21"/>
  <c r="F2119" i="21"/>
  <c r="E2119" i="21"/>
  <c r="D2120" i="21"/>
  <c r="F2120" i="21"/>
  <c r="E2120" i="21"/>
  <c r="D2121" i="21"/>
  <c r="E2121" i="21"/>
  <c r="F2121" i="21"/>
  <c r="D2122" i="21"/>
  <c r="E2122" i="21"/>
  <c r="F2122" i="21"/>
  <c r="D2123" i="21"/>
  <c r="F2123" i="21"/>
  <c r="E2123" i="21"/>
  <c r="D2124" i="21"/>
  <c r="F2124" i="21"/>
  <c r="E2124" i="21"/>
  <c r="D2125" i="21"/>
  <c r="F2125" i="21"/>
  <c r="E2125" i="21"/>
  <c r="D2126" i="21"/>
  <c r="F2126" i="21"/>
  <c r="E2126" i="21"/>
  <c r="D2127" i="21"/>
  <c r="E2127" i="21"/>
  <c r="F2127" i="21"/>
  <c r="D2128" i="21"/>
  <c r="E2128" i="21"/>
  <c r="F2128" i="21"/>
  <c r="D2129" i="21"/>
  <c r="E2129" i="21"/>
  <c r="F2129" i="21"/>
  <c r="D2130" i="21"/>
  <c r="E2130" i="21"/>
  <c r="F2130" i="21"/>
  <c r="D2131" i="21"/>
  <c r="E2131" i="21"/>
  <c r="F2131" i="21"/>
  <c r="D2132" i="21"/>
  <c r="E2132" i="21"/>
  <c r="F2132" i="21"/>
  <c r="D2133" i="21"/>
  <c r="E2133" i="21"/>
  <c r="F2133" i="21"/>
  <c r="D2134" i="21"/>
  <c r="E2134" i="21"/>
  <c r="F2134" i="21"/>
  <c r="D2135" i="21"/>
  <c r="F2135" i="21"/>
  <c r="E2135" i="21"/>
  <c r="D2136" i="21"/>
  <c r="E2136" i="21"/>
  <c r="F2136" i="21"/>
  <c r="D2137" i="21"/>
  <c r="E2137" i="21"/>
  <c r="F2137" i="21"/>
  <c r="D2138" i="21"/>
  <c r="E2138" i="21"/>
  <c r="F2138" i="21"/>
  <c r="D2139" i="21"/>
  <c r="E2139" i="21"/>
  <c r="F2139" i="21"/>
  <c r="D2140" i="21"/>
  <c r="E2140" i="21"/>
  <c r="F2140" i="21"/>
  <c r="D2141" i="21"/>
  <c r="F2141" i="21"/>
  <c r="E2141" i="21"/>
  <c r="D2142" i="21"/>
  <c r="E2142" i="21"/>
  <c r="F2142" i="21"/>
  <c r="D2143" i="21"/>
  <c r="F2143" i="21"/>
  <c r="E2143" i="21"/>
  <c r="D2144" i="21"/>
  <c r="F2144" i="21"/>
  <c r="E2144" i="21"/>
  <c r="D2145" i="21"/>
  <c r="E2145" i="21"/>
  <c r="F2145" i="21"/>
  <c r="D2146" i="21"/>
  <c r="F2146" i="21"/>
  <c r="E2146" i="21"/>
  <c r="D2147" i="21"/>
  <c r="E2147" i="21"/>
  <c r="F2147" i="21"/>
  <c r="D2148" i="21"/>
  <c r="E2148" i="21"/>
  <c r="F2148" i="21"/>
  <c r="D2149" i="21"/>
  <c r="F2149" i="21"/>
  <c r="E2149" i="21"/>
  <c r="D2150" i="21"/>
  <c r="F2150" i="21"/>
  <c r="E2150" i="21"/>
  <c r="D2151" i="21"/>
  <c r="E2151" i="21"/>
  <c r="F2151" i="21"/>
  <c r="D2152" i="21"/>
  <c r="F2152" i="21"/>
  <c r="E2152" i="21"/>
  <c r="D2153" i="21"/>
  <c r="E2153" i="21"/>
  <c r="F2153" i="21"/>
  <c r="D2154" i="21"/>
  <c r="F2154" i="21"/>
  <c r="E2154" i="21"/>
  <c r="D2155" i="21"/>
  <c r="E2155" i="21"/>
  <c r="F2155" i="21"/>
  <c r="D2156" i="21"/>
  <c r="F2156" i="21"/>
  <c r="E2156" i="21"/>
  <c r="D2157" i="21"/>
  <c r="F2157" i="21"/>
  <c r="E2157" i="21"/>
  <c r="D2158" i="21"/>
  <c r="E2158" i="21"/>
  <c r="F2158" i="21"/>
  <c r="D2159" i="21"/>
  <c r="E2159" i="21"/>
  <c r="F2159" i="21"/>
  <c r="D2160" i="21"/>
  <c r="F2160" i="21"/>
  <c r="E2160" i="21"/>
  <c r="D2161" i="21"/>
  <c r="F2161" i="21"/>
  <c r="E2161" i="21"/>
  <c r="D2162" i="21"/>
  <c r="E2162" i="21"/>
  <c r="F2162" i="21"/>
  <c r="D2163" i="21"/>
  <c r="F2163" i="21"/>
  <c r="E2163" i="21"/>
  <c r="D2164" i="21"/>
  <c r="E2164" i="21"/>
  <c r="F2164" i="21"/>
  <c r="D2165" i="21"/>
  <c r="F2165" i="21"/>
  <c r="E2165" i="21"/>
  <c r="D2166" i="21"/>
  <c r="F2166" i="21"/>
  <c r="E2166" i="21"/>
  <c r="D2167" i="21"/>
  <c r="F2167" i="21"/>
  <c r="E2167" i="21"/>
  <c r="D2168" i="21"/>
  <c r="E2168" i="21"/>
  <c r="F2168" i="21"/>
  <c r="D2169" i="21"/>
  <c r="E2169" i="21"/>
  <c r="F2169" i="21"/>
  <c r="D2170" i="21"/>
  <c r="E2170" i="21"/>
  <c r="F2170" i="21"/>
  <c r="D2171" i="21"/>
  <c r="E2171" i="21"/>
  <c r="F2171" i="21"/>
  <c r="D2172" i="21"/>
  <c r="E2172" i="21"/>
  <c r="F2172" i="21"/>
  <c r="D2173" i="21"/>
  <c r="E2173" i="21"/>
  <c r="F2173" i="21"/>
  <c r="D2174" i="21"/>
  <c r="E2174" i="21"/>
  <c r="F2174" i="21"/>
  <c r="D2175" i="21"/>
  <c r="F2175" i="21"/>
  <c r="E2175" i="21"/>
  <c r="D2176" i="21"/>
  <c r="E2176" i="21"/>
  <c r="F2176" i="21"/>
  <c r="D2177" i="21"/>
  <c r="E2177" i="21"/>
  <c r="F2177" i="21"/>
  <c r="D2178" i="21"/>
  <c r="E2178" i="21"/>
  <c r="F2178" i="21"/>
  <c r="D2179" i="21"/>
  <c r="F2179" i="21"/>
  <c r="E2179" i="21"/>
  <c r="D2180" i="21"/>
  <c r="F2180" i="21"/>
  <c r="E2180" i="21"/>
  <c r="D2181" i="21"/>
  <c r="F2181" i="21"/>
  <c r="E2181" i="21"/>
  <c r="D2182" i="21"/>
  <c r="E2182" i="21"/>
  <c r="F2182" i="21"/>
  <c r="D2183" i="21"/>
  <c r="F2183" i="21"/>
  <c r="E2183" i="21"/>
  <c r="D2184" i="21"/>
  <c r="F2184" i="21"/>
  <c r="E2184" i="21"/>
  <c r="D2185" i="21"/>
  <c r="E2185" i="21"/>
  <c r="F2185" i="21"/>
  <c r="D2186" i="21"/>
  <c r="E2186" i="21"/>
  <c r="F2186" i="21"/>
  <c r="D2187" i="21"/>
  <c r="F2187" i="21"/>
  <c r="E2187" i="21"/>
  <c r="D2188" i="21"/>
  <c r="F2188" i="21"/>
  <c r="E2188" i="21"/>
  <c r="D2189" i="21"/>
  <c r="E2189" i="21"/>
  <c r="F2189" i="21"/>
  <c r="D2190" i="21"/>
  <c r="E2190" i="21"/>
  <c r="F2190" i="21"/>
  <c r="D2191" i="21"/>
  <c r="F2191" i="21"/>
  <c r="E2191" i="21"/>
  <c r="D2192" i="21"/>
  <c r="E2192" i="21"/>
  <c r="F2192" i="21"/>
  <c r="D2193" i="21"/>
  <c r="E2193" i="21"/>
  <c r="F2193" i="21"/>
  <c r="D2194" i="21"/>
  <c r="F2194" i="21"/>
  <c r="E2194" i="21"/>
  <c r="D2195" i="21"/>
  <c r="F2195" i="21"/>
  <c r="E2195" i="21"/>
  <c r="D2196" i="21"/>
  <c r="E2196" i="21"/>
  <c r="F2196" i="21"/>
  <c r="D2197" i="21"/>
  <c r="F2197" i="21"/>
  <c r="E2197" i="21"/>
  <c r="D2198" i="21"/>
  <c r="E2198" i="21"/>
  <c r="F2198" i="21"/>
  <c r="D2199" i="21"/>
  <c r="F2199" i="21"/>
  <c r="E2199" i="21"/>
  <c r="D2200" i="21"/>
  <c r="E2200" i="21"/>
  <c r="F2200" i="21"/>
  <c r="D2201" i="21"/>
  <c r="E2201" i="21"/>
  <c r="F2201" i="21"/>
  <c r="D2202" i="21"/>
  <c r="E2202" i="21"/>
  <c r="F2202" i="21"/>
  <c r="D2203" i="21"/>
  <c r="E2203" i="21"/>
  <c r="F2203" i="21"/>
  <c r="D2204" i="21"/>
  <c r="E2204" i="21"/>
  <c r="F2204" i="21"/>
  <c r="D2205" i="21"/>
  <c r="E2205" i="21"/>
  <c r="F2205" i="21"/>
  <c r="D2206" i="21"/>
  <c r="E2206" i="21"/>
  <c r="F2206" i="21"/>
  <c r="D2207" i="21"/>
  <c r="E2207" i="21"/>
  <c r="F2207" i="21"/>
  <c r="D2208" i="21"/>
  <c r="E2208" i="21"/>
  <c r="F2208" i="21"/>
  <c r="D2209" i="21"/>
  <c r="E2209" i="21"/>
  <c r="F2209" i="21"/>
  <c r="D2210" i="21"/>
  <c r="F2210" i="21"/>
  <c r="E2210" i="21"/>
  <c r="D2211" i="21"/>
  <c r="E2211" i="21"/>
  <c r="F2211" i="21"/>
  <c r="D2212" i="21"/>
  <c r="E2212" i="21"/>
  <c r="F2212" i="21"/>
  <c r="D2213" i="21"/>
  <c r="E2213" i="21"/>
  <c r="F2213" i="21"/>
  <c r="D2214" i="21"/>
  <c r="F2214" i="21"/>
  <c r="E2214" i="21"/>
  <c r="D2215" i="21"/>
  <c r="F2215" i="21"/>
  <c r="E2215" i="21"/>
  <c r="D2216" i="21"/>
  <c r="E2216" i="21"/>
  <c r="F2216" i="21"/>
  <c r="D2217" i="21"/>
  <c r="E2217" i="21"/>
  <c r="F2217" i="21"/>
  <c r="D2218" i="21"/>
  <c r="E2218" i="21"/>
  <c r="F2218" i="21"/>
  <c r="D2219" i="21"/>
  <c r="F2219" i="21"/>
  <c r="E2219" i="21"/>
  <c r="D2220" i="21"/>
  <c r="E2220" i="21"/>
  <c r="F2220" i="21"/>
  <c r="D2221" i="21"/>
  <c r="F2221" i="21"/>
  <c r="E2221" i="21"/>
  <c r="D2222" i="21"/>
  <c r="F2222" i="21"/>
  <c r="E2222" i="21"/>
  <c r="D2223" i="21"/>
  <c r="E2223" i="21"/>
  <c r="F2223" i="21"/>
  <c r="D2224" i="21"/>
  <c r="F2224" i="21"/>
  <c r="E2224" i="21"/>
  <c r="D2225" i="21"/>
  <c r="F2225" i="21"/>
  <c r="E2225" i="21"/>
  <c r="D2226" i="21"/>
  <c r="E2226" i="21"/>
  <c r="F2226" i="21"/>
  <c r="D2227" i="21"/>
  <c r="F2227" i="21"/>
  <c r="E2227" i="21"/>
  <c r="D2228" i="21"/>
  <c r="F2228" i="21"/>
  <c r="E2228" i="21"/>
  <c r="D2229" i="21"/>
  <c r="E2229" i="21"/>
  <c r="F2229" i="21"/>
  <c r="D2230" i="21"/>
  <c r="F2230" i="21"/>
  <c r="E2230" i="21"/>
  <c r="D2231" i="21"/>
  <c r="E2231" i="21"/>
  <c r="F2231" i="21"/>
  <c r="D2232" i="21"/>
  <c r="F2232" i="21"/>
  <c r="E2232" i="21"/>
  <c r="D2233" i="21"/>
  <c r="E2233" i="21"/>
  <c r="F2233" i="21"/>
  <c r="D2234" i="21"/>
  <c r="E2234" i="21"/>
  <c r="F2234" i="21"/>
  <c r="D2235" i="21"/>
  <c r="F2235" i="21"/>
  <c r="E2235" i="21"/>
  <c r="D2236" i="21"/>
  <c r="E2236" i="21"/>
  <c r="F2236" i="21"/>
  <c r="D2237" i="21"/>
  <c r="E2237" i="21"/>
  <c r="F2237" i="21"/>
  <c r="D2238" i="21"/>
  <c r="F2238" i="21"/>
  <c r="E2238" i="21"/>
  <c r="D2239" i="21"/>
  <c r="E2239" i="21"/>
  <c r="F2239" i="21"/>
  <c r="D2240" i="21"/>
  <c r="F2240" i="21"/>
  <c r="E2240" i="21"/>
  <c r="D2241" i="21"/>
  <c r="F2241" i="21"/>
  <c r="E2241" i="21"/>
  <c r="D2242" i="21"/>
  <c r="E2242" i="21"/>
  <c r="F2242" i="21"/>
  <c r="D2243" i="21"/>
  <c r="E2243" i="21"/>
  <c r="F2243" i="21"/>
  <c r="D2244" i="21"/>
  <c r="E2244" i="21"/>
  <c r="F2244" i="21"/>
  <c r="D2245" i="21"/>
  <c r="F2245" i="21"/>
  <c r="E2245" i="21"/>
  <c r="D2246" i="21"/>
  <c r="F2246" i="21"/>
  <c r="E2246" i="21"/>
  <c r="D2247" i="21"/>
  <c r="E2247" i="21"/>
  <c r="F2247" i="21"/>
  <c r="D2248" i="21"/>
  <c r="E2248" i="21"/>
  <c r="F2248" i="21"/>
  <c r="D2249" i="21"/>
  <c r="F2249" i="21"/>
  <c r="E2249" i="21"/>
  <c r="D2250" i="21"/>
  <c r="F2250" i="21"/>
  <c r="E2250" i="21"/>
  <c r="D2251" i="21"/>
  <c r="E2251" i="21"/>
  <c r="F2251" i="21"/>
  <c r="D2252" i="21"/>
  <c r="E2252" i="21"/>
  <c r="F2252" i="21"/>
  <c r="D2253" i="21"/>
  <c r="E2253" i="21"/>
  <c r="F2253" i="21"/>
  <c r="D2254" i="21"/>
  <c r="E2254" i="21"/>
  <c r="F2254" i="21"/>
  <c r="D2255" i="21"/>
  <c r="E2255" i="21"/>
  <c r="F2255" i="21"/>
  <c r="D2256" i="21"/>
  <c r="E2256" i="21"/>
  <c r="F2256" i="21"/>
  <c r="D2257" i="21"/>
  <c r="E2257" i="21"/>
  <c r="F2257" i="21"/>
  <c r="D2258" i="21"/>
  <c r="E2258" i="21"/>
  <c r="F2258" i="21"/>
  <c r="D2259" i="21"/>
  <c r="F2259" i="21"/>
  <c r="E2259" i="21"/>
  <c r="D2260" i="21"/>
  <c r="F2260" i="21"/>
  <c r="E2260" i="21"/>
  <c r="D2261" i="21"/>
  <c r="E2261" i="21"/>
  <c r="F2261" i="21"/>
  <c r="D2262" i="21"/>
  <c r="E2262" i="21"/>
  <c r="F2262" i="21"/>
  <c r="D2263" i="21"/>
  <c r="F2263" i="21"/>
  <c r="E2263" i="21"/>
  <c r="D2264" i="21"/>
  <c r="F2264" i="21"/>
  <c r="E2264" i="21"/>
  <c r="D2265" i="21"/>
  <c r="E2265" i="21"/>
  <c r="F2265" i="21"/>
  <c r="D2266" i="21"/>
  <c r="E2266" i="21"/>
  <c r="F2266" i="21"/>
  <c r="D2267" i="21"/>
  <c r="F2267" i="21"/>
  <c r="E2267" i="21"/>
  <c r="D2268" i="21"/>
  <c r="F2268" i="21"/>
  <c r="E2268" i="21"/>
  <c r="D2269" i="21"/>
  <c r="E2269" i="21"/>
  <c r="F2269" i="21"/>
  <c r="D2270" i="21"/>
  <c r="E2270" i="21"/>
  <c r="F2270" i="21"/>
  <c r="D2271" i="21"/>
  <c r="E2271" i="21"/>
  <c r="F2271" i="21"/>
  <c r="D2272" i="21"/>
  <c r="E2272" i="21"/>
  <c r="F2272" i="21"/>
  <c r="D2273" i="21"/>
  <c r="E2273" i="21"/>
  <c r="F2273" i="21"/>
  <c r="D2274" i="21"/>
  <c r="E2274" i="21"/>
  <c r="F2274" i="21"/>
  <c r="D2275" i="21"/>
  <c r="F2275" i="21"/>
  <c r="E2275" i="21"/>
  <c r="D2276" i="21"/>
  <c r="E2276" i="21"/>
  <c r="F2276" i="21"/>
  <c r="D2277" i="21"/>
  <c r="F2277" i="21"/>
  <c r="E2277" i="21"/>
  <c r="D2278" i="21"/>
  <c r="F2278" i="21"/>
  <c r="E2278" i="21"/>
  <c r="D2279" i="21"/>
  <c r="F2279" i="21"/>
  <c r="E2279" i="21"/>
  <c r="D2280" i="21"/>
  <c r="F2280" i="21"/>
  <c r="E2280" i="21"/>
  <c r="D2281" i="21"/>
  <c r="F2281" i="21"/>
  <c r="E2281" i="21"/>
  <c r="D2282" i="21"/>
  <c r="F2282" i="21"/>
  <c r="E2282" i="21"/>
  <c r="D2283" i="21"/>
  <c r="E2283" i="21"/>
  <c r="F2283" i="21"/>
  <c r="D2284" i="21"/>
  <c r="F2284" i="21"/>
  <c r="E2284" i="21"/>
  <c r="D2285" i="21"/>
  <c r="F2285" i="21"/>
  <c r="E2285" i="21"/>
  <c r="D2286" i="21"/>
  <c r="E2286" i="21"/>
  <c r="F2286" i="21"/>
  <c r="D2287" i="21"/>
  <c r="F2287" i="21"/>
  <c r="E2287" i="21"/>
  <c r="D2288" i="21"/>
  <c r="F2288" i="21"/>
  <c r="E2288" i="21"/>
  <c r="D2289" i="21"/>
  <c r="E2289" i="21"/>
  <c r="F2289" i="21"/>
  <c r="D2290" i="21"/>
  <c r="F2290" i="21"/>
  <c r="E2290" i="21"/>
  <c r="D2291" i="21"/>
  <c r="F2291" i="21"/>
  <c r="E2291" i="21"/>
  <c r="D2292" i="21"/>
  <c r="E2292" i="21"/>
  <c r="F2292" i="21"/>
  <c r="D2293" i="21"/>
  <c r="F2293" i="21"/>
  <c r="E2293" i="21"/>
  <c r="D2294" i="21"/>
  <c r="E2294" i="21"/>
  <c r="F2294" i="21"/>
  <c r="D2295" i="21"/>
  <c r="E2295" i="21"/>
  <c r="F2295" i="21"/>
  <c r="D2296" i="21"/>
  <c r="E2296" i="21"/>
  <c r="F2296" i="21"/>
  <c r="D2297" i="21"/>
  <c r="F2297" i="21"/>
  <c r="E2297" i="21"/>
  <c r="D2298" i="21"/>
  <c r="E2298" i="21"/>
  <c r="F2298" i="21"/>
  <c r="D2299" i="21"/>
  <c r="F2299" i="21"/>
  <c r="E2299" i="21"/>
  <c r="D2300" i="21"/>
  <c r="F2300" i="21"/>
  <c r="E2300" i="21"/>
  <c r="D2301" i="21"/>
  <c r="F2301" i="21"/>
  <c r="E2301" i="21"/>
  <c r="D2302" i="21"/>
  <c r="E2302" i="21"/>
  <c r="F2302" i="21"/>
  <c r="D2303" i="21"/>
  <c r="E2303" i="21"/>
  <c r="F2303" i="21"/>
  <c r="D2304" i="21"/>
  <c r="F2304" i="21"/>
  <c r="E2304" i="21"/>
  <c r="D2305" i="21"/>
  <c r="E2305" i="21"/>
  <c r="F2305" i="21"/>
  <c r="D2306" i="21"/>
  <c r="F2306" i="21"/>
  <c r="E2306" i="21"/>
  <c r="D2307" i="21"/>
  <c r="E2307" i="21"/>
  <c r="F2307" i="21"/>
  <c r="D2308" i="21"/>
  <c r="E2308" i="21"/>
  <c r="F2308" i="21"/>
  <c r="D2309" i="21"/>
  <c r="F2309" i="21"/>
  <c r="E2309" i="21"/>
  <c r="D2310" i="21"/>
  <c r="F2310" i="21"/>
  <c r="E2310" i="21"/>
  <c r="D2311" i="21"/>
  <c r="F2311" i="21"/>
  <c r="E2311" i="21"/>
  <c r="D2312" i="21"/>
  <c r="E2312" i="21"/>
  <c r="F2312" i="21"/>
  <c r="D2313" i="21"/>
  <c r="E2313" i="21"/>
  <c r="F2313" i="21"/>
  <c r="D2314" i="21"/>
  <c r="E2314" i="21"/>
  <c r="F2314" i="21"/>
  <c r="D2315" i="21"/>
  <c r="E2315" i="21"/>
  <c r="F2315" i="21"/>
  <c r="D2316" i="21"/>
  <c r="E2316" i="21"/>
  <c r="F2316" i="21"/>
  <c r="D2317" i="21"/>
  <c r="F2317" i="21"/>
  <c r="E2317" i="21"/>
  <c r="D2318" i="21"/>
  <c r="E2318" i="21"/>
  <c r="F2318" i="21"/>
  <c r="D2319" i="21"/>
  <c r="E2319" i="21"/>
  <c r="F2319" i="21"/>
  <c r="D2320" i="21"/>
  <c r="E2320" i="21"/>
  <c r="F2320" i="21"/>
  <c r="D2321" i="21"/>
  <c r="E2321" i="21"/>
  <c r="F2321" i="21"/>
  <c r="D2322" i="21"/>
  <c r="E2322" i="21"/>
  <c r="F2322" i="21"/>
  <c r="D2323" i="21"/>
  <c r="F2323" i="21"/>
  <c r="E2323" i="21"/>
  <c r="D2324" i="21"/>
  <c r="F2324" i="21"/>
  <c r="E2324" i="21"/>
  <c r="D2325" i="21"/>
  <c r="E2325" i="21"/>
  <c r="F2325" i="21"/>
  <c r="D2326" i="21"/>
  <c r="E2326" i="21"/>
  <c r="F2326" i="21"/>
  <c r="D2327" i="21"/>
  <c r="F2327" i="21"/>
  <c r="E2327" i="21"/>
  <c r="D2328" i="21"/>
  <c r="F2328" i="21"/>
  <c r="E2328" i="21"/>
  <c r="D2329" i="21"/>
  <c r="F2329" i="21"/>
  <c r="E2329" i="21"/>
  <c r="D2330" i="21"/>
  <c r="F2330" i="21"/>
  <c r="E2330" i="21"/>
  <c r="D2331" i="21"/>
  <c r="E2331" i="21"/>
  <c r="F2331" i="21"/>
  <c r="D2332" i="21"/>
  <c r="E2332" i="21"/>
  <c r="F2332" i="21"/>
  <c r="D2333" i="21"/>
  <c r="F2333" i="21"/>
  <c r="E2333" i="21"/>
  <c r="D2334" i="21"/>
  <c r="E2334" i="21"/>
  <c r="F2334" i="21"/>
  <c r="D2335" i="21"/>
  <c r="F2335" i="21"/>
  <c r="E2335" i="21"/>
  <c r="D2336" i="21"/>
  <c r="F2336" i="21"/>
  <c r="E2336" i="21"/>
  <c r="D2337" i="21"/>
  <c r="F2337" i="21"/>
  <c r="E2337" i="21"/>
  <c r="D2338" i="21"/>
  <c r="F2338" i="21"/>
  <c r="E2338" i="21"/>
  <c r="D2339" i="21"/>
  <c r="F2339" i="21"/>
  <c r="E2339" i="21"/>
  <c r="D2340" i="21"/>
  <c r="F2340" i="21"/>
  <c r="E2340" i="21"/>
  <c r="D2341" i="21"/>
  <c r="E2341" i="21"/>
  <c r="F2341" i="21"/>
  <c r="D2342" i="21"/>
  <c r="E2342" i="21"/>
  <c r="F2342" i="21"/>
  <c r="D2343" i="21"/>
  <c r="F2343" i="21"/>
  <c r="E2343" i="21"/>
  <c r="D2344" i="21"/>
  <c r="F2344" i="21"/>
  <c r="E2344" i="21"/>
  <c r="D2345" i="21"/>
  <c r="E2345" i="21"/>
  <c r="F2345" i="21"/>
  <c r="D2346" i="21"/>
  <c r="F2346" i="21"/>
  <c r="E2346" i="21"/>
  <c r="D2347" i="21"/>
  <c r="F2347" i="21"/>
  <c r="E2347" i="21"/>
  <c r="D2348" i="21"/>
  <c r="E2348" i="21"/>
  <c r="F2348" i="21"/>
  <c r="D2349" i="21"/>
  <c r="E2349" i="21"/>
  <c r="F2349" i="21"/>
  <c r="D2350" i="21"/>
  <c r="E2350" i="21"/>
  <c r="F2350" i="21"/>
  <c r="D2351" i="21"/>
  <c r="E2351" i="21"/>
  <c r="F2351" i="21"/>
  <c r="D2352" i="21"/>
  <c r="F2352" i="21"/>
  <c r="E2352" i="21"/>
  <c r="D2353" i="21"/>
  <c r="F2353" i="21"/>
  <c r="E2353" i="21"/>
  <c r="D2354" i="21"/>
  <c r="E2354" i="21"/>
  <c r="F2354" i="21"/>
  <c r="D2355" i="21"/>
  <c r="E2355" i="21"/>
  <c r="F2355" i="21"/>
  <c r="D2356" i="21"/>
  <c r="E2356" i="21"/>
  <c r="F2356" i="21"/>
  <c r="D2357" i="21"/>
  <c r="E2357" i="21"/>
  <c r="F2357" i="21"/>
  <c r="D2358" i="21"/>
  <c r="F2358" i="21"/>
  <c r="E2358" i="21"/>
  <c r="D2359" i="21"/>
  <c r="F2359" i="21"/>
  <c r="E2359" i="21"/>
  <c r="D2360" i="21"/>
  <c r="F2360" i="21"/>
  <c r="E2360" i="21"/>
  <c r="D2361" i="21"/>
  <c r="E2361" i="21"/>
  <c r="F2361" i="21"/>
  <c r="D2362" i="21"/>
  <c r="F2362" i="21"/>
  <c r="E2362" i="21"/>
  <c r="D2363" i="21"/>
  <c r="F2363" i="21"/>
  <c r="E2363" i="21"/>
  <c r="D2364" i="21"/>
  <c r="F2364" i="21"/>
  <c r="E2364" i="21"/>
  <c r="D2365" i="21"/>
  <c r="F2365" i="21"/>
  <c r="E2365" i="21"/>
  <c r="D2366" i="21"/>
  <c r="F2366" i="21"/>
  <c r="E2366" i="21"/>
  <c r="D2367" i="21"/>
  <c r="F2367" i="21"/>
  <c r="E2367" i="21"/>
  <c r="D2368" i="21"/>
  <c r="F2368" i="21"/>
  <c r="E2368" i="21"/>
  <c r="D2369" i="21"/>
  <c r="E2369" i="21"/>
  <c r="F2369" i="21"/>
  <c r="D2370" i="21"/>
  <c r="E2370" i="21"/>
  <c r="F2370" i="21"/>
  <c r="D2371" i="21"/>
  <c r="E2371" i="21"/>
  <c r="F2371" i="21"/>
  <c r="D2372" i="21"/>
  <c r="E2372" i="21"/>
  <c r="F2372" i="21"/>
  <c r="D2373" i="21"/>
  <c r="F2373" i="21"/>
  <c r="E2373" i="21"/>
  <c r="D2374" i="21"/>
  <c r="F2374" i="21"/>
  <c r="E2374" i="21"/>
  <c r="D2375" i="21"/>
  <c r="F2375" i="21"/>
  <c r="E2375" i="21"/>
  <c r="D2376" i="21"/>
  <c r="E2376" i="21"/>
  <c r="F2376" i="21"/>
  <c r="D2377" i="21"/>
  <c r="E2377" i="21"/>
  <c r="F2377" i="21"/>
  <c r="D2378" i="21"/>
  <c r="E2378" i="21"/>
  <c r="F2378" i="21"/>
  <c r="D2379" i="21"/>
  <c r="E2379" i="21"/>
  <c r="F2379" i="21"/>
  <c r="D2380" i="21"/>
  <c r="F2380" i="21"/>
  <c r="E2380" i="21"/>
  <c r="D2381" i="21"/>
  <c r="F2381" i="21"/>
  <c r="E2381" i="21"/>
  <c r="D2382" i="21"/>
  <c r="E2382" i="21"/>
  <c r="F2382" i="21"/>
  <c r="D2383" i="21"/>
  <c r="F2383" i="21"/>
  <c r="E2383" i="21"/>
  <c r="D2384" i="21"/>
  <c r="E2384" i="21"/>
  <c r="F2384" i="21"/>
  <c r="D2385" i="21"/>
  <c r="F2385" i="21"/>
  <c r="E2385" i="21"/>
  <c r="D2386" i="21"/>
  <c r="F2386" i="21"/>
  <c r="E2386" i="21"/>
  <c r="D2387" i="21"/>
  <c r="E2387" i="21"/>
  <c r="F2387" i="21"/>
  <c r="D2388" i="21"/>
  <c r="E2388" i="21"/>
  <c r="F2388" i="21"/>
  <c r="D2389" i="21"/>
  <c r="E2389" i="21"/>
  <c r="F2389" i="21"/>
  <c r="D2390" i="21"/>
  <c r="E2390" i="21"/>
  <c r="F2390" i="21"/>
  <c r="D2391" i="21"/>
  <c r="F2391" i="21"/>
  <c r="E2391" i="21"/>
  <c r="D2392" i="21"/>
  <c r="F2392" i="21"/>
  <c r="E2392" i="21"/>
  <c r="D2393" i="21"/>
  <c r="E2393" i="21"/>
  <c r="F2393" i="21"/>
  <c r="D2394" i="21"/>
  <c r="E2394" i="21"/>
  <c r="F2394" i="21"/>
  <c r="D2395" i="21"/>
  <c r="E2395" i="21"/>
  <c r="F2395" i="21"/>
  <c r="D2396" i="21"/>
  <c r="E2396" i="21"/>
  <c r="F2396" i="21"/>
  <c r="D2397" i="21"/>
  <c r="E2397" i="21"/>
  <c r="F2397" i="21"/>
  <c r="D2398" i="21"/>
  <c r="E2398" i="21"/>
  <c r="F2398" i="21"/>
  <c r="D2399" i="21"/>
  <c r="F2399" i="21"/>
  <c r="E2399" i="21"/>
  <c r="D2400" i="21"/>
  <c r="E2400" i="21"/>
  <c r="F2400" i="21"/>
  <c r="D2401" i="21"/>
  <c r="E2401" i="21"/>
  <c r="F2401" i="21"/>
  <c r="D2402" i="21"/>
  <c r="F2402" i="21"/>
  <c r="E2402" i="21"/>
  <c r="D2403" i="21"/>
  <c r="E2403" i="21"/>
  <c r="F2403" i="21"/>
  <c r="D2404" i="21"/>
  <c r="E2404" i="21"/>
  <c r="F2404" i="21"/>
  <c r="D2405" i="21"/>
  <c r="E2405" i="21"/>
  <c r="F2405" i="21"/>
  <c r="D2406" i="21"/>
  <c r="E2406" i="21"/>
  <c r="F2406" i="21"/>
  <c r="D2407" i="21"/>
  <c r="E2407" i="21"/>
  <c r="F2407" i="21"/>
  <c r="D2408" i="21"/>
  <c r="F2408" i="21"/>
  <c r="E2408" i="21"/>
  <c r="D2409" i="21"/>
  <c r="E2409" i="21"/>
  <c r="F2409" i="21"/>
  <c r="D2410" i="21"/>
  <c r="F2410" i="21"/>
  <c r="E2410" i="21"/>
  <c r="D2411" i="21"/>
  <c r="E2411" i="21"/>
  <c r="F2411" i="21"/>
  <c r="D2412" i="21"/>
  <c r="F2412" i="21"/>
  <c r="E2412" i="21"/>
  <c r="D2413" i="21"/>
  <c r="F2413" i="21"/>
  <c r="E2413" i="21"/>
  <c r="D2414" i="21"/>
  <c r="E2414" i="21"/>
  <c r="F2414" i="21"/>
  <c r="D2415" i="21"/>
  <c r="F2415" i="21"/>
  <c r="E2415" i="21"/>
  <c r="D2416" i="21"/>
  <c r="E2416" i="21"/>
  <c r="F2416" i="21"/>
  <c r="D2417" i="21"/>
  <c r="F2417" i="21"/>
  <c r="E2417" i="21"/>
  <c r="D2418" i="21"/>
  <c r="E2418" i="21"/>
  <c r="F2418" i="21"/>
  <c r="D2419" i="21"/>
  <c r="F2419" i="21"/>
  <c r="E2419" i="21"/>
  <c r="D2420" i="21"/>
  <c r="F2420" i="21"/>
  <c r="E2420" i="21"/>
  <c r="D2421" i="21"/>
  <c r="F2421" i="21"/>
  <c r="E2421" i="21"/>
  <c r="D2422" i="21"/>
  <c r="F2422" i="21"/>
  <c r="E2422" i="21"/>
  <c r="D2423" i="21"/>
  <c r="E2423" i="21"/>
  <c r="F2423" i="21"/>
  <c r="D2424" i="21"/>
  <c r="E2424" i="21"/>
  <c r="F2424" i="21"/>
  <c r="D2425" i="21"/>
  <c r="F2425" i="21"/>
  <c r="E2425" i="21"/>
  <c r="D2426" i="21"/>
  <c r="E2426" i="21"/>
  <c r="F2426" i="21"/>
  <c r="D2427" i="21"/>
  <c r="F2427" i="21"/>
  <c r="E2427" i="21"/>
  <c r="D2428" i="21"/>
  <c r="E2428" i="21"/>
  <c r="F2428" i="21"/>
  <c r="D2429" i="21"/>
  <c r="F2429" i="21"/>
  <c r="E2429" i="21"/>
  <c r="D2430" i="21"/>
  <c r="F2430" i="21"/>
  <c r="E2430" i="21"/>
  <c r="D2431" i="21"/>
  <c r="F2431" i="21"/>
  <c r="E2431" i="21"/>
  <c r="D2432" i="21"/>
  <c r="F2432" i="21"/>
  <c r="E2432" i="21"/>
  <c r="D2433" i="21"/>
  <c r="F2433" i="21"/>
  <c r="E2433" i="21"/>
  <c r="D2434" i="21"/>
  <c r="F2434" i="21"/>
  <c r="E2434" i="21"/>
  <c r="D2435" i="21"/>
  <c r="F2435" i="21"/>
  <c r="E2435" i="21"/>
  <c r="D2436" i="21"/>
  <c r="E2436" i="21"/>
  <c r="F2436" i="21"/>
  <c r="D2437" i="21"/>
  <c r="E2437" i="21"/>
  <c r="F2437" i="21"/>
  <c r="D2438" i="21"/>
  <c r="F2438" i="21"/>
  <c r="E2438" i="21"/>
  <c r="D2439" i="21"/>
  <c r="F2439" i="21"/>
  <c r="E2439" i="21"/>
  <c r="D2440" i="21"/>
  <c r="E2440" i="21"/>
  <c r="F2440" i="21"/>
  <c r="D2441" i="21"/>
  <c r="E2441" i="21"/>
  <c r="F2441" i="21"/>
  <c r="D2442" i="21"/>
  <c r="F2442" i="21"/>
  <c r="E2442" i="21"/>
  <c r="D2443" i="21"/>
  <c r="E2443" i="21"/>
  <c r="F2443" i="21"/>
  <c r="D2444" i="21"/>
  <c r="E2444" i="21"/>
  <c r="F2444" i="21"/>
  <c r="D2445" i="21"/>
  <c r="F2445" i="21"/>
  <c r="E2445" i="21"/>
  <c r="D2446" i="21"/>
  <c r="E2446" i="21"/>
  <c r="F2446" i="21"/>
  <c r="D2447" i="21"/>
  <c r="F2447" i="21"/>
  <c r="E2447" i="21"/>
  <c r="D2448" i="21"/>
  <c r="E2448" i="21"/>
  <c r="F2448" i="21"/>
  <c r="D2449" i="21"/>
  <c r="F2449" i="21"/>
  <c r="E2449" i="21"/>
  <c r="D2450" i="21"/>
  <c r="F2450" i="21"/>
  <c r="E2450" i="21"/>
  <c r="D2451" i="21"/>
  <c r="E2451" i="21"/>
  <c r="F2451" i="21"/>
  <c r="D2452" i="21"/>
  <c r="F2452" i="21"/>
  <c r="E2452" i="21"/>
  <c r="D2453" i="21"/>
  <c r="F2453" i="21"/>
  <c r="E2453" i="21"/>
  <c r="D2454" i="21"/>
  <c r="E2454" i="21"/>
  <c r="F2454" i="21"/>
  <c r="D2455" i="21"/>
  <c r="F2455" i="21"/>
  <c r="E2455" i="21"/>
  <c r="D2456" i="21"/>
  <c r="E2456" i="21"/>
  <c r="F2456" i="21"/>
  <c r="D2457" i="21"/>
  <c r="E2457" i="21"/>
  <c r="F2457" i="21"/>
  <c r="D2458" i="21"/>
  <c r="F2458" i="21"/>
  <c r="E2458" i="21"/>
  <c r="D2459" i="21"/>
  <c r="F2459" i="21"/>
  <c r="E2459" i="21"/>
  <c r="D2460" i="21"/>
  <c r="E2460" i="21"/>
  <c r="F2460" i="21"/>
  <c r="D2461" i="21"/>
  <c r="F2461" i="21"/>
  <c r="E2461" i="21"/>
  <c r="D2462" i="21"/>
  <c r="E2462" i="21"/>
  <c r="F2462" i="21"/>
  <c r="D2463" i="21"/>
  <c r="E2463" i="21"/>
  <c r="F2463" i="21"/>
  <c r="D2464" i="21"/>
  <c r="E2464" i="21"/>
  <c r="F2464" i="21"/>
  <c r="D2465" i="21"/>
  <c r="F2465" i="21"/>
  <c r="E2465" i="21"/>
  <c r="D2466" i="21"/>
  <c r="E2466" i="21"/>
  <c r="F2466" i="21"/>
  <c r="D2467" i="21"/>
  <c r="E2467" i="21"/>
  <c r="F2467" i="21"/>
  <c r="D2468" i="21"/>
  <c r="E2468" i="21"/>
  <c r="F2468" i="21"/>
  <c r="D2469" i="21"/>
  <c r="E2469" i="21"/>
  <c r="F2469" i="21"/>
  <c r="D2470" i="21"/>
  <c r="E2470" i="21"/>
  <c r="F2470" i="21"/>
  <c r="D2471" i="21"/>
  <c r="F2471" i="21"/>
  <c r="E2471" i="21"/>
  <c r="D2472" i="21"/>
  <c r="F2472" i="21"/>
  <c r="E2472" i="21"/>
  <c r="D2473" i="21"/>
  <c r="F2473" i="21"/>
  <c r="E2473" i="21"/>
  <c r="D2474" i="21"/>
  <c r="F2474" i="21"/>
  <c r="E2474" i="21"/>
  <c r="D2475" i="21"/>
  <c r="F2475" i="21"/>
  <c r="E2475" i="21"/>
  <c r="D2476" i="21"/>
  <c r="F2476" i="21"/>
  <c r="E2476" i="21"/>
  <c r="D2477" i="21"/>
  <c r="F2477" i="21"/>
  <c r="E2477" i="21"/>
  <c r="D2478" i="21"/>
  <c r="E2478" i="21"/>
  <c r="F2478" i="21"/>
  <c r="D2479" i="21"/>
  <c r="E2479" i="21"/>
  <c r="F2479" i="21"/>
  <c r="D2480" i="21"/>
  <c r="E2480" i="21"/>
  <c r="F2480" i="21"/>
  <c r="D2481" i="21"/>
  <c r="F2481" i="21"/>
  <c r="E2481" i="21"/>
  <c r="D2482" i="21"/>
  <c r="F2482" i="21"/>
  <c r="E2482" i="21"/>
  <c r="D2483" i="21"/>
  <c r="F2483" i="21"/>
  <c r="E2483" i="21"/>
  <c r="D2484" i="21"/>
  <c r="E2484" i="21"/>
  <c r="F2484" i="21"/>
  <c r="D2485" i="21"/>
  <c r="E2485" i="21"/>
  <c r="F2485" i="21"/>
  <c r="D2486" i="21"/>
  <c r="F2486" i="21"/>
  <c r="E2486" i="21"/>
  <c r="D2487" i="21"/>
  <c r="F2487" i="21"/>
  <c r="E2487" i="21"/>
  <c r="D2488" i="21"/>
  <c r="F2488" i="21"/>
  <c r="E2488" i="21"/>
  <c r="D2489" i="21"/>
  <c r="E2489" i="21"/>
  <c r="F2489" i="21"/>
  <c r="D2490" i="21"/>
  <c r="F2490" i="21"/>
  <c r="E2490" i="21"/>
  <c r="D2491" i="21"/>
  <c r="F2491" i="21"/>
  <c r="E2491" i="21"/>
  <c r="D2492" i="21"/>
  <c r="F2492" i="21"/>
  <c r="E2492" i="21"/>
  <c r="D2493" i="21"/>
  <c r="F2493" i="21"/>
  <c r="E2493" i="21"/>
  <c r="D2494" i="21"/>
  <c r="E2494" i="21"/>
  <c r="F2494" i="21"/>
  <c r="D2495" i="21"/>
  <c r="E2495" i="21"/>
  <c r="F2495" i="21"/>
  <c r="D2496" i="21"/>
  <c r="E2496" i="21"/>
  <c r="F2496" i="21"/>
  <c r="D2497" i="21"/>
  <c r="F2497" i="21"/>
  <c r="E2497" i="21"/>
  <c r="D2498" i="21"/>
  <c r="E2498" i="21"/>
  <c r="F2498" i="21"/>
  <c r="D2499" i="21"/>
  <c r="E2499" i="21"/>
  <c r="F2499" i="21"/>
  <c r="D2500" i="21"/>
  <c r="E2500" i="21"/>
  <c r="F2500" i="21"/>
  <c r="D2501" i="21"/>
  <c r="E2501" i="21"/>
  <c r="F2501" i="21"/>
  <c r="D2502" i="21"/>
  <c r="E2502" i="21"/>
  <c r="F2502" i="21"/>
  <c r="D2503" i="21"/>
  <c r="E2503" i="21"/>
  <c r="F2503" i="21"/>
  <c r="D2504" i="21"/>
  <c r="F2504" i="21"/>
  <c r="E2504" i="21"/>
  <c r="D2505" i="21"/>
  <c r="E2505" i="21"/>
  <c r="F2505" i="21"/>
  <c r="D2506" i="21"/>
  <c r="E2506" i="21"/>
  <c r="F2506" i="21"/>
  <c r="D2507" i="21"/>
  <c r="F2507" i="21"/>
  <c r="E2507" i="21"/>
  <c r="D2508" i="21"/>
  <c r="E2508" i="21"/>
  <c r="F2508" i="21"/>
  <c r="D2509" i="21"/>
  <c r="F2509" i="21"/>
  <c r="E2509" i="21"/>
  <c r="D2510" i="21"/>
  <c r="E2510" i="21"/>
  <c r="F2510" i="21"/>
  <c r="D2511" i="21"/>
  <c r="F2511" i="21"/>
  <c r="E2511" i="21"/>
  <c r="D2512" i="21"/>
  <c r="F2512" i="21"/>
  <c r="E2512" i="21"/>
  <c r="D2513" i="21"/>
  <c r="F2513" i="21"/>
  <c r="E2513" i="21"/>
  <c r="D2514" i="21"/>
  <c r="E2514" i="21"/>
  <c r="F2514" i="21"/>
  <c r="D2515" i="21"/>
  <c r="F2515" i="21"/>
  <c r="E2515" i="21"/>
  <c r="D2516" i="21"/>
  <c r="E2516" i="21"/>
  <c r="F2516" i="21"/>
  <c r="D2517" i="21"/>
  <c r="E2517" i="21"/>
  <c r="F2517" i="21"/>
  <c r="D2518" i="21"/>
  <c r="E2518" i="21"/>
  <c r="F2518" i="21"/>
  <c r="D2519" i="21"/>
  <c r="E2519" i="21"/>
  <c r="F2519" i="21"/>
  <c r="D2520" i="21"/>
  <c r="E2520" i="21"/>
  <c r="F2520" i="21"/>
  <c r="D2521" i="21"/>
  <c r="F2521" i="21"/>
  <c r="E2521" i="21"/>
  <c r="D2522" i="21"/>
  <c r="F2522" i="21"/>
  <c r="E2522" i="21"/>
  <c r="D2523" i="21"/>
  <c r="F2523" i="21"/>
  <c r="E2523" i="21"/>
  <c r="D2524" i="21"/>
  <c r="E2524" i="21"/>
  <c r="F2524" i="21"/>
  <c r="D2525" i="21"/>
  <c r="F2525" i="21"/>
  <c r="E2525" i="21"/>
  <c r="D2526" i="21"/>
  <c r="F2526" i="21"/>
  <c r="E2526" i="21"/>
  <c r="D2527" i="21"/>
  <c r="F2527" i="21"/>
  <c r="E2527" i="21"/>
  <c r="D2528" i="21"/>
  <c r="F2528" i="21"/>
  <c r="E2528" i="21"/>
  <c r="D2529" i="21"/>
  <c r="E2529" i="21"/>
  <c r="F2529" i="21"/>
  <c r="D2530" i="21"/>
  <c r="F2530" i="21"/>
  <c r="E2530" i="21"/>
  <c r="D2531" i="21"/>
  <c r="F2531" i="21"/>
  <c r="E2531" i="21"/>
  <c r="D2532" i="21"/>
  <c r="E2532" i="21"/>
  <c r="F2532" i="21"/>
  <c r="D2533" i="21"/>
  <c r="F2533" i="21"/>
  <c r="E2533" i="21"/>
  <c r="D2534" i="21"/>
  <c r="F2534" i="21"/>
  <c r="E2534" i="21"/>
  <c r="D2535" i="21"/>
  <c r="F2535" i="21"/>
  <c r="E2535" i="21"/>
  <c r="D2536" i="21"/>
  <c r="F2536" i="21"/>
  <c r="E2536" i="21"/>
  <c r="D2537" i="21"/>
  <c r="E2537" i="21"/>
  <c r="F2537" i="21"/>
  <c r="D2538" i="21"/>
  <c r="F2538" i="21"/>
  <c r="E2538" i="21"/>
  <c r="D2539" i="21"/>
  <c r="E2539" i="21"/>
  <c r="F2539" i="21"/>
  <c r="D2540" i="21"/>
  <c r="F2540" i="21"/>
  <c r="E2540" i="21"/>
  <c r="D2541" i="21"/>
  <c r="F2541" i="21"/>
  <c r="E2541" i="21"/>
  <c r="D2542" i="21"/>
  <c r="F2542" i="21"/>
  <c r="E2542" i="21"/>
  <c r="D2543" i="21"/>
  <c r="E2543" i="21"/>
  <c r="F2543" i="21"/>
  <c r="D2544" i="21"/>
  <c r="F2544" i="21"/>
  <c r="E2544" i="21"/>
  <c r="D2545" i="21"/>
  <c r="E2545" i="21"/>
  <c r="F2545" i="21"/>
  <c r="D2546" i="21"/>
  <c r="E2546" i="21"/>
  <c r="F2546" i="21"/>
  <c r="D2547" i="21"/>
  <c r="F2547" i="21"/>
  <c r="E2547" i="21"/>
  <c r="D2548" i="21"/>
  <c r="E2548" i="21"/>
  <c r="F2548" i="21"/>
  <c r="D2549" i="21"/>
  <c r="F2549" i="21"/>
  <c r="E2549" i="21"/>
  <c r="D2550" i="21"/>
  <c r="F2550" i="21"/>
  <c r="E2550" i="21"/>
  <c r="D2551" i="21"/>
  <c r="E2551" i="21"/>
  <c r="F2551" i="21"/>
  <c r="D2552" i="21"/>
  <c r="E2552" i="21"/>
  <c r="F2552" i="21"/>
  <c r="D2553" i="21"/>
  <c r="F2553" i="21"/>
  <c r="E2553" i="21"/>
  <c r="D2554" i="21"/>
  <c r="F2554" i="21"/>
  <c r="E2554" i="21"/>
  <c r="D2555" i="21"/>
  <c r="F2555" i="21"/>
  <c r="E2555" i="21"/>
  <c r="D2556" i="21"/>
  <c r="F2556" i="21"/>
  <c r="E2556" i="21"/>
  <c r="D2557" i="21"/>
  <c r="E2557" i="21"/>
  <c r="F2557" i="21"/>
  <c r="D2558" i="21"/>
  <c r="F2558" i="21"/>
  <c r="E2558" i="21"/>
  <c r="D2559" i="21"/>
  <c r="F2559" i="21"/>
  <c r="E2559" i="21"/>
  <c r="D2560" i="21"/>
  <c r="F2560" i="21"/>
  <c r="E2560" i="21"/>
  <c r="D2561" i="21"/>
  <c r="F2561" i="21"/>
  <c r="E2561" i="21"/>
  <c r="D2562" i="21"/>
  <c r="F2562" i="21"/>
  <c r="E2562" i="21"/>
  <c r="D2563" i="21"/>
  <c r="E2563" i="21"/>
  <c r="F2563" i="21"/>
  <c r="D2564" i="21"/>
  <c r="F2564" i="21"/>
  <c r="E2564" i="21"/>
  <c r="D2565" i="21"/>
  <c r="E2565" i="21"/>
  <c r="F2565" i="21"/>
  <c r="D2566" i="21"/>
  <c r="F2566" i="21"/>
  <c r="E2566" i="21"/>
  <c r="D2567" i="21"/>
  <c r="F2567" i="21"/>
  <c r="E2567" i="21"/>
  <c r="D2568" i="21"/>
  <c r="E2568" i="21"/>
  <c r="F2568" i="21"/>
  <c r="D2569" i="21"/>
  <c r="F2569" i="21"/>
  <c r="E2569" i="21"/>
  <c r="D2570" i="21"/>
  <c r="F2570" i="21"/>
  <c r="E2570" i="21"/>
  <c r="D2571" i="21"/>
  <c r="F2571" i="21"/>
  <c r="E2571" i="21"/>
  <c r="D2572" i="21"/>
  <c r="F2572" i="21"/>
  <c r="E2572" i="21"/>
  <c r="D2573" i="21"/>
  <c r="E2573" i="21"/>
  <c r="F2573" i="21"/>
  <c r="D2574" i="21"/>
  <c r="E2574" i="21"/>
  <c r="F2574" i="21"/>
  <c r="D2575" i="21"/>
  <c r="E2575" i="21"/>
  <c r="F2575" i="21"/>
  <c r="D2576" i="21"/>
  <c r="F2576" i="21"/>
  <c r="E2576" i="21"/>
  <c r="D2577" i="21"/>
  <c r="F2577" i="21"/>
  <c r="E2577" i="21"/>
  <c r="D2578" i="21"/>
  <c r="E2578" i="21"/>
  <c r="F2578" i="21"/>
  <c r="D2579" i="21"/>
  <c r="F2579" i="21"/>
  <c r="E2579" i="21"/>
  <c r="D2580" i="21"/>
  <c r="E2580" i="21"/>
  <c r="F2580" i="21"/>
  <c r="D2581" i="21"/>
  <c r="F2581" i="21"/>
  <c r="E2581" i="21"/>
  <c r="D2582" i="21"/>
  <c r="F2582" i="21"/>
  <c r="E2582" i="21"/>
  <c r="D2583" i="21"/>
  <c r="E2583" i="21"/>
  <c r="F2583" i="21"/>
  <c r="D2584" i="21"/>
  <c r="F2584" i="21"/>
  <c r="E2584" i="21"/>
  <c r="D2585" i="21"/>
  <c r="F2585" i="21"/>
  <c r="E2585" i="21"/>
  <c r="D2586" i="21"/>
  <c r="F2586" i="21"/>
  <c r="E2586" i="21"/>
  <c r="D2587" i="21"/>
  <c r="F2587" i="21"/>
  <c r="E2587" i="21"/>
  <c r="D2588" i="21"/>
  <c r="E2588" i="21"/>
  <c r="F2588" i="21"/>
  <c r="D2589" i="21"/>
  <c r="E2589" i="21"/>
  <c r="F2589" i="21"/>
  <c r="D2590" i="21"/>
  <c r="E2590" i="21"/>
  <c r="F2590" i="21"/>
  <c r="D2591" i="21"/>
  <c r="F2591" i="21"/>
  <c r="E2591" i="21"/>
  <c r="D2592" i="21"/>
  <c r="E2592" i="21"/>
  <c r="F2592" i="21"/>
  <c r="D2593" i="21"/>
  <c r="E2593" i="21"/>
  <c r="F2593" i="21"/>
  <c r="D2594" i="21"/>
  <c r="E2594" i="21"/>
  <c r="F2594" i="21"/>
  <c r="D2595" i="21"/>
  <c r="E2595" i="21"/>
  <c r="F2595" i="21"/>
  <c r="D2596" i="21"/>
  <c r="E2596" i="21"/>
  <c r="F2596" i="21"/>
  <c r="D2597" i="21"/>
  <c r="E2597" i="21"/>
  <c r="F2597" i="21"/>
  <c r="D2598" i="21"/>
  <c r="E2598" i="21"/>
  <c r="F2598" i="21"/>
  <c r="D2599" i="21"/>
  <c r="F2599" i="21"/>
  <c r="E2599" i="21"/>
  <c r="D2600" i="21"/>
  <c r="E2600" i="21"/>
  <c r="F2600" i="21"/>
  <c r="D2601" i="21"/>
  <c r="E2601" i="21"/>
  <c r="F2601" i="21"/>
  <c r="D2602" i="21"/>
  <c r="E2602" i="21"/>
  <c r="F2602" i="21"/>
  <c r="D2603" i="21"/>
  <c r="F2603" i="21"/>
  <c r="E2603" i="21"/>
  <c r="D2604" i="21"/>
  <c r="F2604" i="21"/>
  <c r="E2604" i="21"/>
  <c r="D2605" i="21"/>
  <c r="F2605" i="21"/>
  <c r="E2605" i="21"/>
  <c r="D2606" i="21"/>
  <c r="E2606" i="21"/>
  <c r="F2606" i="21"/>
  <c r="D2607" i="21"/>
  <c r="E2607" i="21"/>
  <c r="F2607" i="21"/>
  <c r="D2608" i="21"/>
  <c r="E2608" i="21"/>
  <c r="F2608" i="21"/>
  <c r="D2609" i="21"/>
  <c r="E2609" i="21"/>
  <c r="F2609" i="21"/>
  <c r="D2610" i="21"/>
  <c r="F2610" i="21"/>
  <c r="E2610" i="21"/>
  <c r="D2611" i="21"/>
  <c r="E2611" i="21"/>
  <c r="F2611" i="21"/>
  <c r="D2612" i="21"/>
  <c r="E2612" i="21"/>
  <c r="F2612" i="21"/>
  <c r="D2613" i="21"/>
  <c r="E2613" i="21"/>
  <c r="F2613" i="21"/>
  <c r="D2614" i="21"/>
  <c r="E2614" i="21"/>
  <c r="F2614" i="21"/>
  <c r="D2615" i="21"/>
  <c r="F2615" i="21"/>
  <c r="E2615" i="21"/>
  <c r="D2616" i="21"/>
  <c r="F2616" i="21"/>
  <c r="E2616" i="21"/>
  <c r="D2617" i="21"/>
  <c r="E2617" i="21"/>
  <c r="F2617" i="21"/>
  <c r="D2618" i="21"/>
  <c r="F2618" i="21"/>
  <c r="E2618" i="21"/>
  <c r="D2619" i="21"/>
  <c r="F2619" i="21"/>
  <c r="E2619" i="21"/>
  <c r="D2620" i="21"/>
  <c r="E2620" i="21"/>
  <c r="F2620" i="21"/>
  <c r="D2621" i="21"/>
  <c r="E2621" i="21"/>
  <c r="F2621" i="21"/>
  <c r="D2622" i="21"/>
  <c r="F2622" i="21"/>
  <c r="E2622" i="21"/>
  <c r="D2623" i="21"/>
  <c r="F2623" i="21"/>
  <c r="E2623" i="21"/>
  <c r="D2624" i="21"/>
  <c r="E2624" i="21"/>
  <c r="F2624" i="21"/>
  <c r="D2625" i="21"/>
  <c r="E2625" i="21"/>
  <c r="F2625" i="21"/>
  <c r="D2626" i="21"/>
  <c r="E2626" i="21"/>
  <c r="F2626" i="21"/>
  <c r="D2627" i="21"/>
  <c r="F2627" i="21"/>
  <c r="E2627" i="21"/>
  <c r="D2628" i="21"/>
  <c r="E2628" i="21"/>
  <c r="F2628" i="21"/>
  <c r="D2629" i="21"/>
  <c r="F2629" i="21"/>
  <c r="E2629" i="21"/>
  <c r="D2630" i="21"/>
  <c r="E2630" i="21"/>
  <c r="F2630" i="21"/>
  <c r="D2631" i="21"/>
  <c r="F2631" i="21"/>
  <c r="E2631" i="21"/>
  <c r="D2632" i="21"/>
  <c r="E2632" i="21"/>
  <c r="F2632" i="21"/>
  <c r="D2633" i="21"/>
  <c r="E2633" i="21"/>
  <c r="F2633" i="21"/>
  <c r="D2634" i="21"/>
  <c r="E2634" i="21"/>
  <c r="F2634" i="21"/>
  <c r="D2635" i="21"/>
  <c r="F2635" i="21"/>
  <c r="E2635" i="21"/>
  <c r="D2636" i="21"/>
  <c r="E2636" i="21"/>
  <c r="F2636" i="21"/>
  <c r="D2637" i="21"/>
  <c r="F2637" i="21"/>
  <c r="E2637" i="21"/>
  <c r="D2638" i="21"/>
  <c r="E2638" i="21"/>
  <c r="F2638" i="21"/>
  <c r="D2639" i="21"/>
  <c r="F2639" i="21"/>
  <c r="E2639" i="21"/>
  <c r="D2640" i="21"/>
  <c r="E2640" i="21"/>
  <c r="F2640" i="21"/>
  <c r="D2641" i="21"/>
  <c r="F2641" i="21"/>
  <c r="E2641" i="21"/>
  <c r="D2642" i="21"/>
  <c r="F2642" i="21"/>
  <c r="E2642" i="21"/>
  <c r="D2643" i="21"/>
  <c r="F2643" i="21"/>
  <c r="E2643" i="21"/>
  <c r="D2644" i="21"/>
  <c r="F2644" i="21"/>
  <c r="E2644" i="21"/>
  <c r="D2645" i="21"/>
  <c r="E2645" i="21"/>
  <c r="F2645" i="21"/>
  <c r="D2646" i="21"/>
  <c r="E2646" i="21"/>
  <c r="F2646" i="21"/>
  <c r="D2647" i="21"/>
  <c r="E2647" i="21"/>
  <c r="F2647" i="21"/>
  <c r="D2648" i="21"/>
  <c r="F2648" i="21"/>
  <c r="E2648" i="21"/>
  <c r="D2649" i="21"/>
  <c r="F2649" i="21"/>
  <c r="E2649" i="21"/>
  <c r="D2650" i="21"/>
  <c r="E2650" i="21"/>
  <c r="F2650" i="21"/>
  <c r="D2651" i="21"/>
  <c r="E2651" i="21"/>
  <c r="F2651" i="21"/>
  <c r="D2652" i="21"/>
  <c r="E2652" i="21"/>
  <c r="F2652" i="21"/>
  <c r="D2653" i="21"/>
  <c r="F2653" i="21"/>
  <c r="E2653" i="21"/>
  <c r="D2654" i="21"/>
  <c r="F2654" i="21"/>
  <c r="E2654" i="21"/>
  <c r="D2655" i="21"/>
  <c r="E2655" i="21"/>
  <c r="F2655" i="21"/>
  <c r="D2656" i="21"/>
  <c r="E2656" i="21"/>
  <c r="F2656" i="21"/>
  <c r="D2657" i="21"/>
  <c r="E2657" i="21"/>
  <c r="F2657" i="21"/>
  <c r="D2658" i="21"/>
  <c r="E2658" i="21"/>
  <c r="F2658" i="21"/>
  <c r="D2659" i="21"/>
  <c r="F2659" i="21"/>
  <c r="E2659" i="21"/>
  <c r="D2660" i="21"/>
  <c r="E2660" i="21"/>
  <c r="F2660" i="21"/>
  <c r="D2661" i="21"/>
  <c r="F2661" i="21"/>
  <c r="E2661" i="21"/>
  <c r="D2662" i="21"/>
  <c r="F2662" i="21"/>
  <c r="E2662" i="21"/>
  <c r="D2663" i="21"/>
  <c r="E2663" i="21"/>
  <c r="F2663" i="21"/>
  <c r="D2664" i="21"/>
  <c r="E2664" i="21"/>
  <c r="F2664" i="21"/>
  <c r="D2665" i="21"/>
  <c r="E2665" i="21"/>
  <c r="F2665" i="21"/>
  <c r="D2666" i="21"/>
  <c r="E2666" i="21"/>
  <c r="F2666" i="21"/>
  <c r="D2667" i="21"/>
  <c r="E2667" i="21"/>
  <c r="F2667" i="21"/>
  <c r="D2668" i="21"/>
  <c r="F2668" i="21"/>
  <c r="E2668" i="21"/>
  <c r="D2669" i="21"/>
  <c r="E2669" i="21"/>
  <c r="F2669" i="21"/>
  <c r="D2670" i="21"/>
  <c r="F2670" i="21"/>
  <c r="E2670" i="21"/>
  <c r="D2671" i="21"/>
  <c r="F2671" i="21"/>
  <c r="E2671" i="21"/>
  <c r="D2672" i="21"/>
  <c r="E2672" i="21"/>
  <c r="F2672" i="21"/>
  <c r="D2673" i="21"/>
  <c r="E2673" i="21"/>
  <c r="F2673" i="21"/>
  <c r="D2674" i="21"/>
  <c r="E2674" i="21"/>
  <c r="F2674" i="21"/>
  <c r="D2675" i="21"/>
  <c r="E2675" i="21"/>
  <c r="F2675" i="21"/>
  <c r="D2676" i="21"/>
  <c r="E2676" i="21"/>
  <c r="F2676" i="21"/>
  <c r="D2677" i="21"/>
  <c r="E2677" i="21"/>
  <c r="F2677" i="21"/>
  <c r="D2678" i="21"/>
  <c r="E2678" i="21"/>
  <c r="F2678" i="21"/>
  <c r="D2679" i="21"/>
  <c r="F2679" i="21"/>
  <c r="E2679" i="21"/>
  <c r="D2680" i="21"/>
  <c r="E2680" i="21"/>
  <c r="F2680" i="21"/>
  <c r="D2681" i="21"/>
  <c r="F2681" i="21"/>
  <c r="E2681" i="21"/>
  <c r="D2682" i="21"/>
  <c r="F2682" i="21"/>
  <c r="E2682" i="21"/>
  <c r="D2683" i="21"/>
  <c r="E2683" i="21"/>
  <c r="F2683" i="21"/>
  <c r="D2684" i="21"/>
  <c r="F2684" i="21"/>
  <c r="E2684" i="21"/>
  <c r="D2685" i="21"/>
  <c r="F2685" i="21"/>
  <c r="E2685" i="21"/>
  <c r="D2686" i="21"/>
  <c r="F2686" i="21"/>
  <c r="E2686" i="21"/>
  <c r="D2687" i="21"/>
  <c r="F2687" i="21"/>
  <c r="E2687" i="21"/>
  <c r="D2688" i="21"/>
  <c r="E2688" i="21"/>
  <c r="F2688" i="21"/>
  <c r="D2689" i="21"/>
  <c r="F2689" i="21"/>
  <c r="E2689" i="21"/>
  <c r="D2690" i="21"/>
  <c r="F2690" i="21"/>
  <c r="E2690" i="21"/>
  <c r="D2691" i="21"/>
  <c r="F2691" i="21"/>
  <c r="E2691" i="21"/>
  <c r="D2692" i="21"/>
  <c r="E2692" i="21"/>
  <c r="F2692" i="21"/>
  <c r="D2693" i="21"/>
  <c r="F2693" i="21"/>
  <c r="E2693" i="21"/>
  <c r="D2694" i="21"/>
  <c r="E2694" i="21"/>
  <c r="F2694" i="21"/>
  <c r="D2695" i="21"/>
  <c r="F2695" i="21"/>
  <c r="E2695" i="21"/>
  <c r="D2696" i="21"/>
  <c r="F2696" i="21"/>
  <c r="E2696" i="21"/>
  <c r="D2697" i="21"/>
  <c r="F2697" i="21"/>
  <c r="E2697" i="21"/>
  <c r="D2698" i="21"/>
  <c r="E2698" i="21"/>
  <c r="F2698" i="21"/>
  <c r="D2699" i="21"/>
  <c r="F2699" i="21"/>
  <c r="E2699" i="21"/>
  <c r="D2700" i="21"/>
  <c r="F2700" i="21"/>
  <c r="E2700" i="21"/>
  <c r="D2701" i="21"/>
  <c r="F2701" i="21"/>
  <c r="E2701" i="21"/>
  <c r="D2702" i="21"/>
  <c r="E2702" i="21"/>
  <c r="F2702" i="21"/>
  <c r="D2703" i="21"/>
  <c r="F2703" i="21"/>
  <c r="E2703" i="21"/>
  <c r="D2704" i="21"/>
  <c r="E2704" i="21"/>
  <c r="F2704" i="21"/>
  <c r="D2705" i="21"/>
  <c r="E2705" i="21"/>
  <c r="F2705" i="21"/>
  <c r="D2706" i="21"/>
  <c r="F2706" i="21"/>
  <c r="E2706" i="21"/>
  <c r="D2707" i="21"/>
  <c r="F2707" i="21"/>
  <c r="E2707" i="21"/>
  <c r="D2708" i="21"/>
  <c r="F2708" i="21"/>
  <c r="E2708" i="21"/>
  <c r="D2709" i="21"/>
  <c r="E2709" i="21"/>
  <c r="F2709" i="21"/>
  <c r="D2710" i="21"/>
  <c r="F2710" i="21"/>
  <c r="E2710" i="21"/>
  <c r="D2711" i="21"/>
  <c r="E2711" i="21"/>
  <c r="F2711" i="21"/>
  <c r="D2712" i="21"/>
  <c r="F2712" i="21"/>
  <c r="E2712" i="21"/>
  <c r="D2713" i="21"/>
  <c r="E2713" i="21"/>
  <c r="F2713" i="21"/>
  <c r="D2714" i="21"/>
  <c r="E2714" i="21"/>
  <c r="F2714" i="21"/>
  <c r="D2715" i="21"/>
  <c r="E2715" i="21"/>
  <c r="F2715" i="21"/>
  <c r="D2716" i="21"/>
  <c r="E2716" i="21"/>
  <c r="F2716" i="21"/>
  <c r="D2717" i="21"/>
  <c r="E2717" i="21"/>
  <c r="F2717" i="21"/>
  <c r="D2718" i="21"/>
  <c r="F2718" i="21"/>
  <c r="E2718" i="21"/>
  <c r="D2719" i="21"/>
  <c r="F2719" i="21"/>
  <c r="E2719" i="21"/>
  <c r="D2720" i="21"/>
  <c r="F2720" i="21"/>
  <c r="E2720" i="21"/>
  <c r="D2721" i="21"/>
  <c r="F2721" i="21"/>
  <c r="E2721" i="21"/>
  <c r="D2722" i="21"/>
  <c r="F2722" i="21"/>
  <c r="E2722" i="21"/>
  <c r="D2723" i="21"/>
  <c r="E2723" i="21"/>
  <c r="F2723" i="21"/>
  <c r="D2724" i="21"/>
  <c r="E2724" i="21"/>
  <c r="F2724" i="21"/>
  <c r="D2725" i="21"/>
  <c r="E2725" i="21"/>
  <c r="F2725" i="21"/>
  <c r="D2726" i="21"/>
  <c r="E2726" i="21"/>
  <c r="F2726" i="21"/>
  <c r="D2727" i="21"/>
  <c r="E2727" i="21"/>
  <c r="F2727" i="21"/>
  <c r="D2728" i="21"/>
  <c r="F2728" i="21"/>
  <c r="E2728" i="21"/>
  <c r="D2729" i="21"/>
  <c r="F2729" i="21"/>
  <c r="E2729" i="21"/>
  <c r="D2730" i="21"/>
  <c r="F2730" i="21"/>
  <c r="E2730" i="21"/>
  <c r="D2731" i="21"/>
  <c r="E2731" i="21"/>
  <c r="F2731" i="21"/>
  <c r="D2732" i="21"/>
  <c r="E2732" i="21"/>
  <c r="F2732" i="21"/>
  <c r="D2733" i="21"/>
  <c r="E2733" i="21"/>
  <c r="F2733" i="21"/>
  <c r="D2734" i="21"/>
  <c r="F2734" i="21"/>
  <c r="E2734" i="21"/>
  <c r="D2735" i="21"/>
  <c r="E2735" i="21"/>
  <c r="F2735" i="21"/>
  <c r="D2736" i="21"/>
  <c r="E2736" i="21"/>
  <c r="F2736" i="21"/>
  <c r="D2737" i="21"/>
  <c r="E2737" i="21"/>
  <c r="F2737" i="21"/>
  <c r="D2738" i="21"/>
  <c r="F2738" i="21"/>
  <c r="E2738" i="21"/>
  <c r="D2739" i="21"/>
  <c r="F2739" i="21"/>
  <c r="E2739" i="21"/>
  <c r="D2740" i="21"/>
  <c r="F2740" i="21"/>
  <c r="E2740" i="21"/>
  <c r="D2741" i="21"/>
  <c r="F2741" i="21"/>
  <c r="E2741" i="21"/>
  <c r="D2742" i="21"/>
  <c r="F2742" i="21"/>
  <c r="E2742" i="21"/>
  <c r="D2743" i="21"/>
  <c r="E2743" i="21"/>
  <c r="F2743" i="21"/>
  <c r="D2744" i="21"/>
  <c r="E2744" i="21"/>
  <c r="F2744" i="21"/>
  <c r="D2745" i="21"/>
  <c r="E2745" i="21"/>
  <c r="F2745" i="21"/>
  <c r="D2746" i="21"/>
  <c r="E2746" i="21"/>
  <c r="F2746" i="21"/>
  <c r="D2747" i="21"/>
  <c r="F2747" i="21"/>
  <c r="E2747" i="21"/>
  <c r="D2748" i="21"/>
  <c r="F2748" i="21"/>
  <c r="E2748" i="21"/>
  <c r="D2749" i="21"/>
  <c r="E2749" i="21"/>
  <c r="F2749" i="21"/>
  <c r="D2750" i="21"/>
  <c r="E2750" i="21"/>
  <c r="F2750" i="21"/>
  <c r="D2751" i="21"/>
  <c r="E2751" i="21"/>
  <c r="F2751" i="21"/>
  <c r="D2752" i="21"/>
  <c r="E2752" i="21"/>
  <c r="F2752" i="21"/>
  <c r="D2753" i="21"/>
  <c r="F2753" i="21"/>
  <c r="E2753" i="21"/>
  <c r="D2754" i="21"/>
  <c r="E2754" i="21"/>
  <c r="F2754" i="21"/>
  <c r="D2755" i="21"/>
  <c r="E2755" i="21"/>
  <c r="F2755" i="21"/>
  <c r="D2756" i="21"/>
  <c r="E2756" i="21"/>
  <c r="F2756" i="21"/>
  <c r="D2757" i="21"/>
  <c r="E2757" i="21"/>
  <c r="F2757" i="21"/>
  <c r="D2758" i="21"/>
  <c r="E2758" i="21"/>
  <c r="F2758" i="21"/>
  <c r="D2759" i="21"/>
  <c r="F2759" i="21"/>
  <c r="E2759" i="21"/>
  <c r="D2760" i="21"/>
  <c r="E2760" i="21"/>
  <c r="F2760" i="21"/>
  <c r="D2761" i="21"/>
  <c r="E2761" i="21"/>
  <c r="F2761" i="21"/>
  <c r="D2762" i="21"/>
  <c r="E2762" i="21"/>
  <c r="F2762" i="21"/>
  <c r="D2763" i="21"/>
  <c r="E2763" i="21"/>
  <c r="F2763" i="21"/>
  <c r="D2764" i="21"/>
  <c r="E2764" i="21"/>
  <c r="F2764" i="21"/>
  <c r="D2765" i="21"/>
  <c r="E2765" i="21"/>
  <c r="F2765" i="21"/>
  <c r="D2766" i="21"/>
  <c r="E2766" i="21"/>
  <c r="F2766" i="21"/>
  <c r="D2767" i="21"/>
  <c r="F2767" i="21"/>
  <c r="E2767" i="21"/>
  <c r="D2768" i="21"/>
  <c r="F2768" i="21"/>
  <c r="E2768" i="21"/>
  <c r="D2769" i="21"/>
  <c r="F2769" i="21"/>
  <c r="E2769" i="21"/>
  <c r="D2770" i="21"/>
  <c r="F2770" i="21"/>
  <c r="E2770" i="21"/>
  <c r="D2771" i="21"/>
  <c r="F2771" i="21"/>
  <c r="E2771" i="21"/>
  <c r="D2772" i="21"/>
  <c r="F2772" i="21"/>
  <c r="E2772" i="21"/>
  <c r="D2773" i="21"/>
  <c r="E2773" i="21"/>
  <c r="F2773" i="21"/>
  <c r="D2774" i="21"/>
  <c r="F2774" i="21"/>
  <c r="E2774" i="21"/>
  <c r="D2775" i="21"/>
  <c r="F2775" i="21"/>
  <c r="E2775" i="21"/>
  <c r="D2776" i="21"/>
  <c r="F2776" i="21"/>
  <c r="E2776" i="21"/>
  <c r="D2777" i="21"/>
  <c r="E2777" i="21"/>
  <c r="F2777" i="21"/>
  <c r="D2778" i="21"/>
  <c r="F2778" i="21"/>
  <c r="E2778" i="21"/>
  <c r="D2779" i="21"/>
  <c r="F2779" i="21"/>
  <c r="E2779" i="21"/>
  <c r="D2780" i="21"/>
  <c r="F2780" i="21"/>
  <c r="E2780" i="21"/>
  <c r="D2781" i="21"/>
  <c r="E2781" i="21"/>
  <c r="F2781" i="21"/>
  <c r="D2782" i="21"/>
  <c r="F2782" i="21"/>
  <c r="E2782" i="21"/>
  <c r="D2783" i="21"/>
  <c r="E2783" i="21"/>
  <c r="F2783" i="21"/>
  <c r="D2784" i="21"/>
  <c r="F2784" i="21"/>
  <c r="E2784" i="21"/>
  <c r="D2785" i="21"/>
  <c r="E2785" i="21"/>
  <c r="F2785" i="21"/>
  <c r="D2786" i="21"/>
  <c r="F2786" i="21"/>
  <c r="E2786" i="21"/>
  <c r="D2787" i="21"/>
  <c r="F2787" i="21"/>
  <c r="E2787" i="21"/>
  <c r="D2788" i="21"/>
  <c r="E2788" i="21"/>
  <c r="F2788" i="21"/>
  <c r="D2789" i="21"/>
  <c r="E2789" i="21"/>
  <c r="F2789" i="21"/>
  <c r="D2790" i="21"/>
  <c r="F2790" i="21"/>
  <c r="E2790" i="21"/>
  <c r="D2791" i="21"/>
  <c r="F2791" i="21"/>
  <c r="E2791" i="21"/>
  <c r="D2792" i="21"/>
  <c r="E2792" i="21"/>
  <c r="F2792" i="21"/>
  <c r="D2793" i="21"/>
  <c r="E2793" i="21"/>
  <c r="F2793" i="21"/>
  <c r="D2794" i="21"/>
  <c r="E2794" i="21"/>
  <c r="F2794" i="21"/>
  <c r="D2795" i="21"/>
  <c r="F2795" i="21"/>
  <c r="E2795" i="21"/>
  <c r="D2796" i="21"/>
  <c r="F2796" i="21"/>
  <c r="E2796" i="21"/>
  <c r="D2797" i="21"/>
  <c r="F2797" i="21"/>
  <c r="E2797" i="21"/>
  <c r="D2798" i="21"/>
  <c r="E2798" i="21"/>
  <c r="F2798" i="21"/>
  <c r="D2799" i="21"/>
  <c r="F2799" i="21"/>
  <c r="E2799" i="21"/>
  <c r="D2800" i="21"/>
  <c r="E2800" i="21"/>
  <c r="F2800" i="21"/>
  <c r="D2801" i="21"/>
  <c r="E2801" i="21"/>
  <c r="F2801" i="21"/>
  <c r="D2802" i="21"/>
  <c r="E2802" i="21"/>
  <c r="F2802" i="21"/>
  <c r="D2803" i="21"/>
  <c r="E2803" i="21"/>
  <c r="F2803" i="21"/>
  <c r="D2804" i="21"/>
  <c r="E2804" i="21"/>
  <c r="F2804" i="21"/>
  <c r="D2805" i="21"/>
  <c r="E2805" i="21"/>
  <c r="F2805" i="21"/>
  <c r="D2806" i="21"/>
  <c r="E2806" i="21"/>
  <c r="F2806" i="21"/>
  <c r="D2807" i="21"/>
  <c r="E2807" i="21"/>
  <c r="F2807" i="21"/>
  <c r="D2808" i="21"/>
  <c r="F2808" i="21"/>
  <c r="E2808" i="21"/>
  <c r="D2809" i="21"/>
  <c r="F2809" i="21"/>
  <c r="E2809" i="21"/>
  <c r="D2810" i="21"/>
  <c r="F2810" i="21"/>
  <c r="E2810" i="21"/>
  <c r="D2811" i="21"/>
  <c r="E2811" i="21"/>
  <c r="F2811" i="21"/>
  <c r="D2812" i="21"/>
  <c r="F2812" i="21"/>
  <c r="E2812" i="21"/>
  <c r="D2813" i="21"/>
  <c r="F2813" i="21"/>
  <c r="E2813" i="21"/>
  <c r="D2814" i="21"/>
  <c r="E2814" i="21"/>
  <c r="F2814" i="21"/>
  <c r="D2815" i="21"/>
  <c r="F2815" i="21"/>
  <c r="E2815" i="21"/>
  <c r="D2816" i="21"/>
  <c r="F2816" i="21"/>
  <c r="E2816" i="21"/>
  <c r="D2817" i="21"/>
  <c r="E2817" i="21"/>
  <c r="F2817" i="21"/>
  <c r="D2818" i="21"/>
  <c r="E2818" i="21"/>
  <c r="F2818" i="21"/>
  <c r="D2819" i="21"/>
  <c r="E2819" i="21"/>
  <c r="F2819" i="21"/>
  <c r="D2820" i="21"/>
  <c r="E2820" i="21"/>
  <c r="F2820" i="21"/>
  <c r="D2821" i="21"/>
  <c r="F2821" i="21"/>
  <c r="E2821" i="21"/>
  <c r="D2822" i="21"/>
  <c r="F2822" i="21"/>
  <c r="E2822" i="21"/>
  <c r="D2823" i="21"/>
  <c r="F2823" i="21"/>
  <c r="E2823" i="21"/>
  <c r="D2824" i="21"/>
  <c r="E2824" i="21"/>
  <c r="F2824" i="21"/>
  <c r="D2825" i="21"/>
  <c r="E2825" i="21"/>
  <c r="F2825" i="21"/>
  <c r="D2826" i="21"/>
  <c r="F2826" i="21"/>
  <c r="E2826" i="21"/>
  <c r="D2827" i="21"/>
  <c r="E2827" i="21"/>
  <c r="F2827" i="21"/>
  <c r="D2828" i="21"/>
  <c r="F2828" i="21"/>
  <c r="E2828" i="21"/>
  <c r="D2829" i="21"/>
  <c r="E2829" i="21"/>
  <c r="F2829" i="21"/>
  <c r="D2830" i="21"/>
  <c r="F2830" i="21"/>
  <c r="E2830" i="21"/>
  <c r="D2831" i="21"/>
  <c r="F2831" i="21"/>
  <c r="E2831" i="21"/>
  <c r="D2832" i="21"/>
  <c r="E2832" i="21"/>
  <c r="F2832" i="21"/>
  <c r="D2833" i="21"/>
  <c r="F2833" i="21"/>
  <c r="E2833" i="21"/>
  <c r="D2834" i="21"/>
  <c r="F2834" i="21"/>
  <c r="E2834" i="21"/>
  <c r="D2835" i="21"/>
  <c r="E2835" i="21"/>
  <c r="F2835" i="21"/>
  <c r="D2836" i="21"/>
  <c r="F2836" i="21"/>
  <c r="E2836" i="21"/>
  <c r="D2837" i="21"/>
  <c r="E2837" i="21"/>
  <c r="F2837" i="21"/>
  <c r="D2838" i="21"/>
  <c r="E2838" i="21"/>
  <c r="F2838" i="21"/>
  <c r="D2839" i="21"/>
  <c r="E2839" i="21"/>
  <c r="F2839" i="21"/>
  <c r="D2840" i="21"/>
  <c r="E2840" i="21"/>
  <c r="F2840" i="21"/>
  <c r="D2841" i="21"/>
  <c r="F2841" i="21"/>
  <c r="E2841" i="21"/>
  <c r="D2842" i="21"/>
  <c r="E2842" i="21"/>
  <c r="F2842" i="21"/>
  <c r="D2843" i="21"/>
  <c r="F2843" i="21"/>
  <c r="E2843" i="21"/>
  <c r="D2844" i="21"/>
  <c r="F2844" i="21"/>
  <c r="E2844" i="21"/>
  <c r="D2845" i="21"/>
  <c r="E2845" i="21"/>
  <c r="F2845" i="21"/>
  <c r="D2846" i="21"/>
  <c r="F2846" i="21"/>
  <c r="E2846" i="21"/>
  <c r="D2847" i="21"/>
  <c r="E2847" i="21"/>
  <c r="F2847" i="21"/>
  <c r="D2848" i="21"/>
  <c r="F2848" i="21"/>
  <c r="E2848" i="21"/>
  <c r="D2849" i="21"/>
  <c r="E2849" i="21"/>
  <c r="F2849" i="21"/>
  <c r="D2850" i="21"/>
  <c r="F2850" i="21"/>
  <c r="E2850" i="21"/>
  <c r="D2851" i="21"/>
  <c r="F2851" i="21"/>
  <c r="E2851" i="21"/>
  <c r="D2852" i="21"/>
  <c r="F2852" i="21"/>
  <c r="E2852" i="21"/>
  <c r="D2853" i="21"/>
  <c r="E2853" i="21"/>
  <c r="F2853" i="21"/>
  <c r="D2854" i="21"/>
  <c r="F2854" i="21"/>
  <c r="E2854" i="21"/>
  <c r="D2855" i="21"/>
  <c r="F2855" i="21"/>
  <c r="E2855" i="21"/>
  <c r="D2856" i="21"/>
  <c r="F2856" i="21"/>
  <c r="E2856" i="21"/>
  <c r="D2857" i="21"/>
  <c r="F2857" i="21"/>
  <c r="E2857" i="21"/>
  <c r="D2858" i="21"/>
  <c r="F2858" i="21"/>
  <c r="E2858" i="21"/>
  <c r="D2859" i="21"/>
  <c r="E2859" i="21"/>
  <c r="F2859" i="21"/>
  <c r="D2860" i="21"/>
  <c r="E2860" i="21"/>
  <c r="F2860" i="21"/>
  <c r="D2861" i="21"/>
  <c r="E2861" i="21"/>
  <c r="F2861" i="21"/>
  <c r="D2862" i="21"/>
  <c r="F2862" i="21"/>
  <c r="E2862" i="21"/>
  <c r="D2863" i="21"/>
  <c r="E2863" i="21"/>
  <c r="F2863" i="21"/>
  <c r="D2864" i="21"/>
  <c r="E2864" i="21"/>
  <c r="F2864" i="21"/>
  <c r="D2865" i="21"/>
  <c r="F2865" i="21"/>
  <c r="E2865" i="21"/>
  <c r="D2866" i="21"/>
  <c r="F2866" i="21"/>
  <c r="E2866" i="21"/>
  <c r="D2867" i="21"/>
  <c r="F2867" i="21"/>
  <c r="E2867" i="21"/>
  <c r="D2868" i="21"/>
  <c r="E2868" i="21"/>
  <c r="F2868" i="21"/>
  <c r="D2869" i="21"/>
  <c r="E2869" i="21"/>
  <c r="F2869" i="21"/>
  <c r="D2870" i="21"/>
  <c r="E2870" i="21"/>
  <c r="F2870" i="21"/>
  <c r="D2871" i="21"/>
  <c r="E2871" i="21"/>
  <c r="F2871" i="21"/>
  <c r="D2872" i="21"/>
  <c r="E2872" i="21"/>
  <c r="F2872" i="21"/>
  <c r="D2873" i="21"/>
  <c r="E2873" i="21"/>
  <c r="F2873" i="21"/>
  <c r="D2874" i="21"/>
  <c r="E2874" i="21"/>
  <c r="F2874" i="21"/>
  <c r="D2875" i="21"/>
  <c r="E2875" i="21"/>
  <c r="F2875" i="21"/>
  <c r="D2876" i="21"/>
  <c r="F2876" i="21"/>
  <c r="E2876" i="21"/>
  <c r="D2877" i="21"/>
  <c r="E2877" i="21"/>
  <c r="F2877" i="21"/>
  <c r="D2878" i="21"/>
  <c r="F2878" i="21"/>
  <c r="E2878" i="21"/>
  <c r="D2879" i="21"/>
  <c r="E2879" i="21"/>
  <c r="F2879" i="21"/>
  <c r="D2880" i="21"/>
  <c r="E2880" i="21"/>
  <c r="F2880" i="21"/>
  <c r="D2881" i="21"/>
  <c r="E2881" i="21"/>
  <c r="F2881" i="21"/>
  <c r="D2882" i="21"/>
  <c r="E2882" i="21"/>
  <c r="F2882" i="21"/>
  <c r="D2883" i="21"/>
  <c r="E2883" i="21"/>
  <c r="F2883" i="21"/>
  <c r="D2884" i="21"/>
  <c r="F2884" i="21"/>
  <c r="E2884" i="21"/>
  <c r="D2885" i="21"/>
  <c r="E2885" i="21"/>
  <c r="F2885" i="21"/>
  <c r="D2886" i="21"/>
  <c r="F2886" i="21"/>
  <c r="E2886" i="21"/>
  <c r="D2887" i="21"/>
  <c r="F2887" i="21"/>
  <c r="E2887" i="21"/>
  <c r="D2888" i="21"/>
  <c r="F2888" i="21"/>
  <c r="E2888" i="21"/>
  <c r="D2889" i="21"/>
  <c r="F2889" i="21"/>
  <c r="E2889" i="21"/>
  <c r="D2890" i="21"/>
  <c r="E2890" i="21"/>
  <c r="F2890" i="21"/>
  <c r="D2891" i="21"/>
  <c r="F2891" i="21"/>
  <c r="E2891" i="21"/>
  <c r="D2892" i="21"/>
  <c r="F2892" i="21"/>
  <c r="E2892" i="21"/>
  <c r="D2893" i="21"/>
  <c r="F2893" i="21"/>
  <c r="E2893" i="21"/>
  <c r="D2894" i="21"/>
  <c r="F2894" i="21"/>
  <c r="E2894" i="21"/>
  <c r="D2895" i="21"/>
  <c r="E2895" i="21"/>
  <c r="F2895" i="21"/>
  <c r="D2896" i="21"/>
  <c r="F2896" i="21"/>
  <c r="E2896" i="21"/>
  <c r="D2897" i="21"/>
  <c r="E2897" i="21"/>
  <c r="F2897" i="21"/>
  <c r="D2898" i="21"/>
  <c r="F2898" i="21"/>
  <c r="E2898" i="21"/>
  <c r="D2899" i="21"/>
  <c r="F2899" i="21"/>
  <c r="E2899" i="21"/>
  <c r="D2900" i="21"/>
  <c r="E2900" i="21"/>
  <c r="F2900" i="21"/>
  <c r="D2901" i="21"/>
  <c r="F2901" i="21"/>
  <c r="E2901" i="21"/>
  <c r="D2902" i="21"/>
  <c r="E2902" i="21"/>
  <c r="F2902" i="21"/>
  <c r="D2903" i="21"/>
  <c r="E2903" i="21"/>
  <c r="F2903" i="21"/>
  <c r="D2904" i="21"/>
  <c r="E2904" i="21"/>
  <c r="F2904" i="21"/>
  <c r="D2905" i="21"/>
  <c r="F2905" i="21"/>
  <c r="E2905" i="21"/>
  <c r="D2906" i="21"/>
  <c r="F2906" i="21"/>
  <c r="E2906" i="21"/>
  <c r="D2907" i="21"/>
  <c r="E2907" i="21"/>
  <c r="F2907" i="21"/>
  <c r="D2908" i="21"/>
  <c r="E2908" i="21"/>
  <c r="F2908" i="21"/>
  <c r="D2909" i="21"/>
  <c r="F2909" i="21"/>
  <c r="E2909" i="21"/>
  <c r="D2910" i="21"/>
  <c r="F2910" i="21"/>
  <c r="E2910" i="21"/>
  <c r="D2911" i="21"/>
  <c r="E2911" i="21"/>
  <c r="F2911" i="21"/>
  <c r="D2912" i="21"/>
  <c r="F2912" i="21"/>
  <c r="E2912" i="21"/>
  <c r="D2913" i="21"/>
  <c r="E2913" i="21"/>
  <c r="F2913" i="21"/>
  <c r="D2914" i="21"/>
  <c r="F2914" i="21"/>
  <c r="E2914" i="21"/>
  <c r="D2915" i="21"/>
  <c r="E2915" i="21"/>
  <c r="F2915" i="21"/>
  <c r="D2916" i="21"/>
  <c r="F2916" i="21"/>
  <c r="E2916" i="21"/>
  <c r="D2917" i="21"/>
  <c r="F2917" i="21"/>
  <c r="E2917" i="21"/>
  <c r="D2918" i="21"/>
  <c r="E2918" i="21"/>
  <c r="F2918" i="21"/>
  <c r="D2919" i="21"/>
  <c r="F2919" i="21"/>
  <c r="E2919" i="21"/>
  <c r="D2920" i="21"/>
  <c r="E2920" i="21"/>
  <c r="F2920" i="21"/>
  <c r="D2921" i="21"/>
  <c r="F2921" i="21"/>
  <c r="E2921" i="21"/>
  <c r="D2922" i="21"/>
  <c r="F2922" i="21"/>
  <c r="E2922" i="21"/>
  <c r="D2923" i="21"/>
  <c r="F2923" i="21"/>
  <c r="E2923" i="21"/>
  <c r="D2924" i="21"/>
  <c r="E2924" i="21"/>
  <c r="F2924" i="21"/>
  <c r="D2925" i="21"/>
  <c r="F2925" i="21"/>
  <c r="E2925" i="21"/>
  <c r="D2926" i="21"/>
  <c r="F2926" i="21"/>
  <c r="E2926" i="21"/>
  <c r="D2927" i="21"/>
  <c r="E2927" i="21"/>
  <c r="F2927" i="21"/>
  <c r="D2928" i="21"/>
  <c r="E2928" i="21"/>
  <c r="F2928" i="21"/>
  <c r="D2929" i="21"/>
  <c r="F2929" i="21"/>
  <c r="E2929" i="21"/>
  <c r="D2930" i="21"/>
  <c r="E2930" i="21"/>
  <c r="F2930" i="21"/>
  <c r="D2931" i="21"/>
  <c r="F2931" i="21"/>
  <c r="E2931" i="21"/>
  <c r="D2932" i="21"/>
  <c r="E2932" i="21"/>
  <c r="F2932" i="21"/>
  <c r="D2933" i="21"/>
  <c r="F2933" i="21"/>
  <c r="E2933" i="21"/>
  <c r="D2934" i="21"/>
  <c r="F2934" i="21"/>
  <c r="E2934" i="21"/>
  <c r="D2935" i="21"/>
  <c r="F2935" i="21"/>
  <c r="E2935" i="21"/>
  <c r="D2936" i="21"/>
  <c r="E2936" i="21"/>
  <c r="F2936" i="21"/>
  <c r="D2937" i="21"/>
  <c r="E2937" i="21"/>
  <c r="F2937" i="21"/>
  <c r="D2938" i="21"/>
  <c r="E2938" i="21"/>
  <c r="F2938" i="21"/>
  <c r="D2939" i="21"/>
  <c r="F2939" i="21"/>
  <c r="E2939" i="21"/>
  <c r="D2940" i="21"/>
  <c r="E2940" i="21"/>
  <c r="F2940" i="21"/>
  <c r="D2941" i="21"/>
  <c r="E2941" i="21"/>
  <c r="F2941" i="21"/>
  <c r="D2942" i="21"/>
  <c r="F2942" i="21"/>
  <c r="E2942" i="21"/>
  <c r="D2943" i="21"/>
  <c r="E2943" i="21"/>
  <c r="F2943" i="21"/>
  <c r="D2944" i="21"/>
  <c r="F2944" i="21"/>
  <c r="E2944" i="21"/>
  <c r="D2945" i="21"/>
  <c r="E2945" i="21"/>
  <c r="F2945" i="21"/>
  <c r="D2946" i="21"/>
  <c r="E2946" i="21"/>
  <c r="F2946" i="21"/>
  <c r="D2947" i="21"/>
  <c r="F2947" i="21"/>
  <c r="E2947" i="21"/>
  <c r="D2948" i="21"/>
  <c r="F2948" i="21"/>
  <c r="E2948" i="21"/>
  <c r="D2949" i="21"/>
  <c r="F2949" i="21"/>
  <c r="E2949" i="21"/>
  <c r="D2950" i="21"/>
  <c r="F2950" i="21"/>
  <c r="E2950" i="21"/>
  <c r="D2951" i="21"/>
  <c r="F2951" i="21"/>
  <c r="E2951" i="21"/>
  <c r="D2952" i="21"/>
  <c r="E2952" i="21"/>
  <c r="F2952" i="21"/>
  <c r="D2953" i="21"/>
  <c r="E2953" i="21"/>
  <c r="F2953" i="21"/>
  <c r="D2954" i="21"/>
  <c r="E2954" i="21"/>
  <c r="F2954" i="21"/>
  <c r="D2955" i="21"/>
  <c r="E2955" i="21"/>
  <c r="F2955" i="21"/>
  <c r="D2956" i="21"/>
  <c r="E2956" i="21"/>
  <c r="F2956" i="21"/>
  <c r="D2957" i="21"/>
  <c r="E2957" i="21"/>
  <c r="F2957" i="21"/>
  <c r="D2958" i="21"/>
  <c r="E2958" i="21"/>
  <c r="F2958" i="21"/>
  <c r="D2959" i="21"/>
  <c r="F2959" i="21"/>
  <c r="E2959" i="21"/>
  <c r="D2960" i="21"/>
  <c r="E2960" i="21"/>
  <c r="F2960" i="21"/>
  <c r="D2961" i="21"/>
  <c r="F2961" i="21"/>
  <c r="E2961" i="21"/>
  <c r="D2962" i="21"/>
  <c r="E2962" i="21"/>
  <c r="F2962" i="21"/>
  <c r="D2963" i="21"/>
  <c r="F2963" i="21"/>
  <c r="E2963" i="21"/>
  <c r="D2964" i="21"/>
  <c r="E2964" i="21"/>
  <c r="F2964" i="21"/>
  <c r="D2965" i="21"/>
  <c r="E2965" i="21"/>
  <c r="F2965" i="21"/>
  <c r="D2966" i="21"/>
  <c r="F2966" i="21"/>
  <c r="E2966" i="21"/>
  <c r="D2967" i="21"/>
  <c r="F2967" i="21"/>
  <c r="E2967" i="21"/>
  <c r="D2968" i="21"/>
  <c r="E2968" i="21"/>
  <c r="F2968" i="21"/>
  <c r="D2969" i="21"/>
  <c r="F2969" i="21"/>
  <c r="E2969" i="21"/>
  <c r="D2970" i="21"/>
  <c r="E2970" i="21"/>
  <c r="F2970" i="21"/>
  <c r="D2971" i="21"/>
  <c r="F2971" i="21"/>
  <c r="E2971" i="21"/>
  <c r="D2972" i="21"/>
  <c r="F2972" i="21"/>
  <c r="E2972" i="21"/>
  <c r="D2973" i="21"/>
  <c r="E2973" i="21"/>
  <c r="F2973" i="21"/>
  <c r="D2974" i="21"/>
  <c r="E2974" i="21"/>
  <c r="F2974" i="21"/>
  <c r="D2975" i="21"/>
  <c r="F2975" i="21"/>
  <c r="E2975" i="21"/>
  <c r="D2976" i="21"/>
  <c r="E2976" i="21"/>
  <c r="F2976" i="21"/>
  <c r="D2977" i="21"/>
  <c r="F2977" i="21"/>
  <c r="E2977" i="21"/>
  <c r="D2978" i="21"/>
  <c r="E2978" i="21"/>
  <c r="F2978" i="21"/>
  <c r="D2979" i="21"/>
  <c r="F2979" i="21"/>
  <c r="E2979" i="21"/>
  <c r="D2980" i="21"/>
  <c r="F2980" i="21"/>
  <c r="E2980" i="21"/>
  <c r="D2981" i="21"/>
  <c r="F2981" i="21"/>
  <c r="E2981" i="21"/>
  <c r="D2982" i="21"/>
  <c r="E2982" i="21"/>
  <c r="F2982" i="21"/>
  <c r="D2983" i="21"/>
  <c r="F2983" i="21"/>
  <c r="E2983" i="21"/>
  <c r="D2984" i="21"/>
  <c r="E2984" i="21"/>
  <c r="F2984" i="21"/>
  <c r="D2985" i="21"/>
  <c r="E2985" i="21"/>
  <c r="F2985" i="21"/>
  <c r="D2986" i="21"/>
  <c r="E2986" i="21"/>
  <c r="F2986" i="21"/>
  <c r="D2987" i="21"/>
  <c r="E2987" i="21"/>
  <c r="F2987" i="21"/>
  <c r="D2988" i="21"/>
  <c r="F2988" i="21"/>
  <c r="E2988" i="21"/>
  <c r="D2989" i="21"/>
  <c r="E2989" i="21"/>
  <c r="F2989" i="21"/>
  <c r="D2990" i="21"/>
  <c r="E2990" i="21"/>
  <c r="F2990" i="21"/>
  <c r="D2991" i="21"/>
  <c r="E2991" i="21"/>
  <c r="F2991" i="21"/>
  <c r="D2992" i="21"/>
  <c r="F2992" i="21"/>
  <c r="E2992" i="21"/>
  <c r="D2993" i="21"/>
  <c r="E2993" i="21"/>
  <c r="F2993" i="21"/>
  <c r="D2994" i="21"/>
  <c r="E2994" i="21"/>
  <c r="F2994" i="21"/>
  <c r="D2995" i="21"/>
  <c r="E2995" i="21"/>
  <c r="F2995" i="21"/>
  <c r="D2996" i="21"/>
  <c r="E2996" i="21"/>
  <c r="F2996" i="21"/>
  <c r="D2997" i="21"/>
  <c r="E2997" i="21"/>
  <c r="F2997" i="21"/>
  <c r="D2998" i="21"/>
  <c r="E2998" i="21"/>
  <c r="F2998" i="21"/>
  <c r="D2999" i="21"/>
  <c r="F2999" i="21"/>
  <c r="E2999" i="21"/>
  <c r="D3000" i="21"/>
  <c r="F3000" i="21"/>
  <c r="E3000" i="21"/>
  <c r="D3001" i="21"/>
  <c r="E3001" i="21"/>
  <c r="F3001" i="21"/>
  <c r="D3002" i="21"/>
  <c r="E3002" i="21"/>
  <c r="F3002" i="21"/>
  <c r="D3003" i="21"/>
  <c r="E3003" i="21"/>
  <c r="F3003" i="21"/>
  <c r="D3004" i="21"/>
  <c r="E3004" i="21"/>
  <c r="F3004" i="21"/>
  <c r="D3005" i="21"/>
  <c r="E3005" i="21"/>
  <c r="F3005" i="21"/>
  <c r="D3006" i="21"/>
  <c r="E3006" i="21"/>
  <c r="F3006" i="21"/>
  <c r="D3007" i="21"/>
  <c r="F3007" i="21"/>
  <c r="E3007" i="21"/>
  <c r="D3008" i="21"/>
  <c r="F3008" i="21"/>
  <c r="E3008" i="21"/>
  <c r="D3009" i="21"/>
  <c r="F3009" i="21"/>
  <c r="E3009" i="21"/>
  <c r="D3010" i="21"/>
  <c r="F3010" i="21"/>
  <c r="E3010" i="21"/>
  <c r="D3011" i="21"/>
  <c r="F3011" i="21"/>
  <c r="E3011" i="21"/>
  <c r="D3012" i="21"/>
  <c r="F3012" i="21"/>
  <c r="E3012" i="21"/>
  <c r="D3013" i="21"/>
  <c r="F3013" i="21"/>
  <c r="E3013" i="21"/>
  <c r="D3014" i="21"/>
  <c r="E3014" i="21"/>
  <c r="F3014" i="21"/>
  <c r="D3015" i="21"/>
  <c r="F3015" i="21"/>
  <c r="E3015" i="21"/>
  <c r="D3016" i="21"/>
  <c r="E3016" i="21"/>
  <c r="F3016" i="21"/>
  <c r="D3017" i="21"/>
  <c r="E3017" i="21"/>
  <c r="F3017" i="21"/>
  <c r="D3018" i="21"/>
  <c r="F3018" i="21"/>
  <c r="E3018" i="21"/>
  <c r="D3019" i="21"/>
  <c r="F3019" i="21"/>
  <c r="E3019" i="21"/>
  <c r="D3020" i="21"/>
  <c r="F3020" i="21"/>
  <c r="E3020" i="21"/>
  <c r="D3021" i="21"/>
  <c r="E3021" i="21"/>
  <c r="F3021" i="21"/>
  <c r="D3022" i="21"/>
  <c r="F3022" i="21"/>
  <c r="E3022" i="21"/>
  <c r="D3023" i="21"/>
  <c r="F3023" i="21"/>
  <c r="E3023" i="21"/>
  <c r="D3024" i="21"/>
  <c r="E3024" i="21"/>
  <c r="F3024" i="21"/>
  <c r="D3025" i="21"/>
  <c r="E3025" i="21"/>
  <c r="F3025" i="21"/>
  <c r="D3026" i="21"/>
  <c r="F3026" i="21"/>
  <c r="E3026" i="21"/>
  <c r="D3027" i="21"/>
  <c r="F3027" i="21"/>
  <c r="E3027" i="21"/>
  <c r="D3028" i="21"/>
  <c r="E3028" i="21"/>
  <c r="F3028" i="21"/>
  <c r="D3029" i="21"/>
  <c r="E3029" i="21"/>
  <c r="F3029" i="21"/>
  <c r="D3030" i="21"/>
  <c r="E3030" i="21"/>
  <c r="F3030" i="21"/>
  <c r="D3031" i="21"/>
  <c r="E3031" i="21"/>
  <c r="F3031" i="21"/>
  <c r="D3032" i="21"/>
  <c r="F3032" i="21"/>
  <c r="E3032" i="21"/>
  <c r="D3033" i="21"/>
  <c r="E3033" i="21"/>
  <c r="F3033" i="21"/>
  <c r="D3034" i="21"/>
  <c r="F3034" i="21"/>
  <c r="E3034" i="21"/>
  <c r="D3035" i="21"/>
  <c r="E3035" i="21"/>
  <c r="F3035" i="21"/>
  <c r="D3036" i="21"/>
  <c r="F3036" i="21"/>
  <c r="E3036" i="21"/>
  <c r="D3037" i="21"/>
  <c r="F3037" i="21"/>
  <c r="E3037" i="21"/>
  <c r="D3038" i="21"/>
  <c r="F3038" i="21"/>
  <c r="E3038" i="21"/>
  <c r="D3039" i="21"/>
  <c r="F3039" i="21"/>
  <c r="E3039" i="21"/>
  <c r="D3040" i="21"/>
  <c r="F3040" i="21"/>
  <c r="E3040" i="21"/>
  <c r="D3041" i="21"/>
  <c r="E3041" i="21"/>
  <c r="F3041" i="21"/>
  <c r="D3042" i="21"/>
  <c r="E3042" i="21"/>
  <c r="F3042" i="21"/>
  <c r="D3043" i="21"/>
  <c r="E3043" i="21"/>
  <c r="F3043" i="21"/>
  <c r="D3044" i="21"/>
  <c r="F3044" i="21"/>
  <c r="E3044" i="21"/>
  <c r="D3045" i="21"/>
  <c r="F3045" i="21"/>
  <c r="E3045" i="21"/>
  <c r="D3046" i="21"/>
  <c r="F3046" i="21"/>
  <c r="E3046" i="21"/>
  <c r="D3047" i="21"/>
  <c r="E3047" i="21"/>
  <c r="F3047" i="21"/>
  <c r="D3048" i="21"/>
  <c r="F3048" i="21"/>
  <c r="E3048" i="21"/>
  <c r="D3049" i="21"/>
  <c r="F3049" i="21"/>
  <c r="E3049" i="21"/>
  <c r="D3050" i="21"/>
  <c r="E3050" i="21"/>
  <c r="F3050" i="21"/>
  <c r="D3051" i="21"/>
  <c r="E3051" i="21"/>
  <c r="F3051" i="21"/>
  <c r="D3052" i="21"/>
  <c r="E3052" i="21"/>
  <c r="F3052" i="21"/>
  <c r="D3053" i="21"/>
  <c r="F3053" i="21"/>
  <c r="E3053" i="21"/>
  <c r="D3054" i="21"/>
  <c r="F3054" i="21"/>
  <c r="E3054" i="21"/>
  <c r="D3055" i="21"/>
  <c r="E3055" i="21"/>
  <c r="F3055" i="21"/>
  <c r="D3056" i="21"/>
  <c r="F3056" i="21"/>
  <c r="E3056" i="21"/>
  <c r="D3057" i="21"/>
  <c r="E3057" i="21"/>
  <c r="F3057" i="21"/>
  <c r="D3058" i="21"/>
  <c r="E3058" i="21"/>
  <c r="F3058" i="21"/>
  <c r="D3059" i="21"/>
  <c r="F3059" i="21"/>
  <c r="E3059" i="21"/>
  <c r="D3060" i="21"/>
  <c r="E3060" i="21"/>
  <c r="F3060" i="21"/>
  <c r="D3061" i="21"/>
  <c r="E3061" i="21"/>
  <c r="F3061" i="21"/>
  <c r="D3062" i="21"/>
  <c r="F3062" i="21"/>
  <c r="E3062" i="21"/>
  <c r="D3063" i="21"/>
  <c r="F3063" i="21"/>
  <c r="E3063" i="21"/>
  <c r="D3064" i="21"/>
  <c r="E3064" i="21"/>
  <c r="F3064" i="21"/>
  <c r="D3065" i="21"/>
  <c r="F3065" i="21"/>
  <c r="E3065" i="21"/>
  <c r="D3066" i="21"/>
  <c r="F3066" i="21"/>
  <c r="E3066" i="21"/>
  <c r="D3067" i="21"/>
  <c r="E3067" i="21"/>
  <c r="F3067" i="21"/>
  <c r="D3068" i="21"/>
  <c r="E3068" i="21"/>
  <c r="F3068" i="21"/>
  <c r="D3069" i="21"/>
  <c r="E3069" i="21"/>
  <c r="F3069" i="21"/>
  <c r="D3070" i="21"/>
  <c r="F3070" i="21"/>
  <c r="E3070" i="21"/>
  <c r="D3071" i="21"/>
  <c r="E3071" i="21"/>
  <c r="F3071" i="21"/>
  <c r="D3072" i="21"/>
  <c r="E3072" i="21"/>
  <c r="F3072" i="21"/>
  <c r="D3073" i="21"/>
  <c r="E3073" i="21"/>
  <c r="F3073" i="21"/>
  <c r="D3074" i="21"/>
  <c r="F3074" i="21"/>
  <c r="E3074" i="21"/>
  <c r="D3075" i="21"/>
  <c r="E3075" i="21"/>
  <c r="F3075" i="21"/>
  <c r="D3076" i="21"/>
  <c r="F3076" i="21"/>
  <c r="E3076" i="21"/>
  <c r="D3077" i="21"/>
  <c r="F3077" i="21"/>
  <c r="E3077" i="21"/>
  <c r="D3078" i="21"/>
  <c r="E3078" i="21"/>
  <c r="F3078" i="21"/>
  <c r="D3079" i="21"/>
  <c r="E3079" i="21"/>
  <c r="F3079" i="21"/>
  <c r="D3080" i="21"/>
  <c r="F3080" i="21"/>
  <c r="E3080" i="21"/>
  <c r="D3081" i="21"/>
  <c r="E3081" i="21"/>
  <c r="F3081" i="21"/>
  <c r="D3082" i="21"/>
  <c r="F3082" i="21"/>
  <c r="E3082" i="21"/>
  <c r="D3083" i="21"/>
  <c r="F3083" i="21"/>
  <c r="E3083" i="21"/>
  <c r="D3084" i="21"/>
  <c r="E3084" i="21"/>
  <c r="F3084" i="21"/>
  <c r="D3085" i="21"/>
  <c r="E3085" i="21"/>
  <c r="F3085" i="21"/>
  <c r="D3086" i="21"/>
  <c r="E3086" i="21"/>
  <c r="F3086" i="21"/>
  <c r="D3087" i="21"/>
  <c r="E3087" i="21"/>
  <c r="F3087" i="21"/>
  <c r="D3088" i="21"/>
  <c r="F3088" i="21"/>
  <c r="E3088" i="21"/>
  <c r="D3089" i="21"/>
  <c r="F3089" i="21"/>
  <c r="E3089" i="21"/>
  <c r="D3090" i="21"/>
  <c r="E3090" i="21"/>
  <c r="F3090" i="21"/>
  <c r="D3091" i="21"/>
  <c r="E3091" i="21"/>
  <c r="F3091" i="21"/>
  <c r="D3092" i="21"/>
  <c r="F3092" i="21"/>
  <c r="E3092" i="21"/>
  <c r="D3093" i="21"/>
  <c r="F3093" i="21"/>
  <c r="E3093" i="21"/>
  <c r="D3094" i="21"/>
  <c r="F3094" i="21"/>
  <c r="E3094" i="21"/>
  <c r="D3095" i="21"/>
  <c r="F3095" i="21"/>
  <c r="E3095" i="21"/>
  <c r="D3096" i="21"/>
  <c r="E3096" i="21"/>
  <c r="F3096" i="21"/>
  <c r="D3097" i="21"/>
  <c r="E3097" i="21"/>
  <c r="F3097" i="21"/>
  <c r="D3098" i="21"/>
  <c r="E3098" i="21"/>
  <c r="F3098" i="21"/>
  <c r="D3099" i="21"/>
  <c r="F3099" i="21"/>
  <c r="E3099" i="21"/>
  <c r="D3100" i="21"/>
  <c r="F3100" i="21"/>
  <c r="E3100" i="21"/>
  <c r="D3101" i="21"/>
  <c r="E3101" i="21"/>
  <c r="F3101" i="21"/>
  <c r="D3102" i="21"/>
  <c r="F3102" i="21"/>
  <c r="E3102" i="21"/>
  <c r="D3103" i="21"/>
  <c r="E3103" i="21"/>
  <c r="F3103" i="21"/>
  <c r="D3104" i="21"/>
  <c r="F3104" i="21"/>
  <c r="E3104" i="21"/>
  <c r="D3105" i="21"/>
  <c r="E3105" i="21"/>
  <c r="F3105" i="21"/>
  <c r="D3106" i="21"/>
  <c r="E3106" i="21"/>
  <c r="F3106" i="21"/>
  <c r="D3107" i="21"/>
  <c r="F3107" i="21"/>
  <c r="E3107" i="21"/>
  <c r="D3108" i="21"/>
  <c r="F3108" i="21"/>
  <c r="E3108" i="21"/>
  <c r="D3109" i="21"/>
  <c r="E3109" i="21"/>
  <c r="F3109" i="21"/>
  <c r="D3110" i="21"/>
  <c r="E3110" i="21"/>
  <c r="F3110" i="21"/>
  <c r="D3111" i="21"/>
  <c r="F3111" i="21"/>
  <c r="E3111" i="21"/>
  <c r="D3112" i="21"/>
  <c r="F3112" i="21"/>
  <c r="E3112" i="21"/>
  <c r="D3113" i="21"/>
  <c r="F3113" i="21"/>
  <c r="E3113" i="21"/>
  <c r="D3114" i="21"/>
  <c r="F3114" i="21"/>
  <c r="E3114" i="21"/>
  <c r="D3115" i="21"/>
  <c r="F3115" i="21"/>
  <c r="E3115" i="21"/>
  <c r="D3116" i="21"/>
  <c r="E3116" i="21"/>
  <c r="F3116" i="21"/>
  <c r="D3117" i="21"/>
  <c r="E3117" i="21"/>
  <c r="F3117" i="21"/>
  <c r="D3118" i="21"/>
  <c r="F3118" i="21"/>
  <c r="E3118" i="21"/>
  <c r="D3119" i="21"/>
  <c r="F3119" i="21"/>
  <c r="E3119" i="21"/>
  <c r="D3120" i="21"/>
  <c r="F3120" i="21"/>
  <c r="E3120" i="21"/>
  <c r="D3121" i="21"/>
  <c r="E3121" i="21"/>
  <c r="F3121" i="21"/>
  <c r="D3122" i="21"/>
  <c r="F3122" i="21"/>
  <c r="E3122" i="21"/>
  <c r="D3123" i="21"/>
  <c r="E3123" i="21"/>
  <c r="F3123" i="21"/>
  <c r="D3124" i="21"/>
  <c r="E3124" i="21"/>
  <c r="F3124" i="21"/>
  <c r="D3125" i="21"/>
  <c r="E3125" i="21"/>
  <c r="F3125" i="21"/>
  <c r="D3126" i="21"/>
  <c r="F3126" i="21"/>
  <c r="E3126" i="21"/>
  <c r="D3127" i="21"/>
  <c r="F3127" i="21"/>
  <c r="E3127" i="21"/>
  <c r="D3128" i="21"/>
  <c r="E3128" i="21"/>
  <c r="F3128" i="21"/>
  <c r="D3129" i="21"/>
  <c r="E3129" i="21"/>
  <c r="F3129" i="21"/>
  <c r="D3130" i="21"/>
  <c r="F3130" i="21"/>
  <c r="E3130" i="21"/>
  <c r="D3131" i="21"/>
  <c r="E3131" i="21"/>
  <c r="F3131" i="21"/>
  <c r="D3132" i="21"/>
  <c r="E3132" i="21"/>
  <c r="F3132" i="21"/>
  <c r="D3133" i="21"/>
  <c r="F3133" i="21"/>
  <c r="E3133" i="21"/>
  <c r="D3134" i="21"/>
  <c r="F3134" i="21"/>
  <c r="E3134" i="21"/>
  <c r="D3135" i="21"/>
  <c r="F3135" i="21"/>
  <c r="E3135" i="21"/>
  <c r="D3136" i="21"/>
  <c r="F3136" i="21"/>
  <c r="E3136" i="21"/>
  <c r="D3137" i="21"/>
  <c r="F3137" i="21"/>
  <c r="E3137" i="21"/>
  <c r="D3138" i="21"/>
  <c r="F3138" i="21"/>
  <c r="E3138" i="21"/>
  <c r="D3139" i="21"/>
  <c r="F3139" i="21"/>
  <c r="E3139" i="21"/>
  <c r="D3140" i="21"/>
  <c r="E3140" i="21"/>
  <c r="F3140" i="21"/>
  <c r="D3141" i="21"/>
  <c r="E3141" i="21"/>
  <c r="F3141" i="21"/>
  <c r="D3142" i="21"/>
  <c r="E3142" i="21"/>
  <c r="F3142" i="21"/>
  <c r="D3143" i="21"/>
  <c r="E3143" i="21"/>
  <c r="F3143" i="21"/>
  <c r="D3144" i="21"/>
  <c r="E3144" i="21"/>
  <c r="F3144" i="21"/>
  <c r="D3145" i="21"/>
  <c r="E3145" i="21"/>
  <c r="F3145" i="21"/>
  <c r="D3146" i="21"/>
  <c r="F3146" i="21"/>
  <c r="E3146" i="21"/>
  <c r="D3147" i="21"/>
  <c r="F3147" i="21"/>
  <c r="E3147" i="21"/>
  <c r="D3148" i="21"/>
  <c r="E3148" i="21"/>
  <c r="F3148" i="21"/>
  <c r="D3149" i="21"/>
  <c r="F3149" i="21"/>
  <c r="E3149" i="21"/>
  <c r="D3150" i="21"/>
  <c r="F3150" i="21"/>
  <c r="E3150" i="21"/>
  <c r="D3151" i="21"/>
  <c r="E3151" i="21"/>
  <c r="F3151" i="21"/>
  <c r="D3152" i="21"/>
  <c r="F3152" i="21"/>
  <c r="E3152" i="21"/>
  <c r="D3153" i="21"/>
  <c r="F3153" i="21"/>
  <c r="E3153" i="21"/>
  <c r="D3154" i="21"/>
  <c r="F3154" i="21"/>
  <c r="E3154" i="21"/>
  <c r="D3155" i="21"/>
  <c r="E3155" i="21"/>
  <c r="F3155" i="21"/>
  <c r="D3156" i="21"/>
  <c r="E3156" i="21"/>
  <c r="F3156" i="21"/>
  <c r="D3157" i="21"/>
  <c r="F3157" i="21"/>
  <c r="E3157" i="21"/>
  <c r="D3158" i="21"/>
  <c r="F3158" i="21"/>
  <c r="E3158" i="21"/>
  <c r="D3159" i="21"/>
  <c r="E3159" i="21"/>
  <c r="F3159" i="21"/>
  <c r="D3160" i="21"/>
  <c r="F3160" i="21"/>
  <c r="E3160" i="21"/>
  <c r="D3161" i="21"/>
  <c r="F3161" i="21"/>
  <c r="E3161" i="21"/>
  <c r="D3162" i="21"/>
  <c r="F3162" i="21"/>
  <c r="E3162" i="21"/>
  <c r="D3163" i="21"/>
  <c r="F3163" i="21"/>
  <c r="E3163" i="21"/>
  <c r="D3164" i="21"/>
  <c r="E3164" i="21"/>
  <c r="F3164" i="21"/>
  <c r="D3165" i="21"/>
  <c r="E3165" i="21"/>
  <c r="F3165" i="21"/>
  <c r="D3166" i="21"/>
  <c r="F3166" i="21"/>
  <c r="E3166" i="21"/>
  <c r="D3167" i="21"/>
  <c r="E3167" i="21"/>
  <c r="F3167" i="21"/>
  <c r="D3168" i="21"/>
  <c r="F3168" i="21"/>
  <c r="E3168" i="21"/>
  <c r="D3169" i="21"/>
  <c r="E3169" i="21"/>
  <c r="F3169" i="21"/>
  <c r="D3170" i="21"/>
  <c r="E3170" i="21"/>
  <c r="F3170" i="21"/>
  <c r="D3171" i="21"/>
  <c r="E3171" i="21"/>
  <c r="F3171" i="21"/>
  <c r="D3172" i="21"/>
  <c r="F3172" i="21"/>
  <c r="E3172" i="21"/>
  <c r="D3173" i="21"/>
  <c r="E3173" i="21"/>
  <c r="F3173" i="21"/>
  <c r="D3174" i="21"/>
  <c r="E3174" i="21"/>
  <c r="F3174" i="21"/>
  <c r="D3175" i="21"/>
  <c r="E3175" i="21"/>
  <c r="F3175" i="21"/>
  <c r="D3176" i="21"/>
  <c r="F3176" i="21"/>
  <c r="E3176" i="21"/>
  <c r="D3177" i="21"/>
  <c r="E3177" i="21"/>
  <c r="F3177" i="21"/>
  <c r="D3178" i="21"/>
  <c r="F3178" i="21"/>
  <c r="E3178" i="21"/>
  <c r="D3179" i="21"/>
  <c r="F3179" i="21"/>
  <c r="E3179" i="21"/>
  <c r="D3180" i="21"/>
  <c r="F3180" i="21"/>
  <c r="E3180" i="21"/>
  <c r="D3181" i="21"/>
  <c r="F3181" i="21"/>
  <c r="E3181" i="21"/>
  <c r="D3182" i="21"/>
  <c r="F3182" i="21"/>
  <c r="E3182" i="21"/>
  <c r="D3183" i="21"/>
  <c r="E3183" i="21"/>
  <c r="F3183" i="21"/>
  <c r="D3184" i="21"/>
  <c r="E3184" i="21"/>
  <c r="F3184" i="21"/>
  <c r="D3185" i="21"/>
  <c r="E3185" i="21"/>
  <c r="F3185" i="21"/>
  <c r="D3186" i="21"/>
  <c r="E3186" i="21"/>
  <c r="F3186" i="21"/>
  <c r="D3187" i="21"/>
  <c r="F3187" i="21"/>
  <c r="E3187" i="21"/>
  <c r="D3188" i="21"/>
  <c r="F3188" i="21"/>
  <c r="E3188" i="21"/>
  <c r="D3189" i="21"/>
  <c r="E3189" i="21"/>
  <c r="F3189" i="21"/>
  <c r="D3190" i="21"/>
  <c r="E3190" i="21"/>
  <c r="F3190" i="21"/>
  <c r="D3191" i="21"/>
  <c r="F3191" i="21"/>
  <c r="E3191" i="21"/>
  <c r="D3192" i="21"/>
  <c r="E3192" i="21"/>
  <c r="F3192" i="21"/>
  <c r="D3193" i="21"/>
  <c r="E3193" i="21"/>
  <c r="F3193" i="21"/>
  <c r="D3194" i="21"/>
  <c r="F3194" i="21"/>
  <c r="E3194" i="21"/>
  <c r="D3195" i="21"/>
  <c r="F3195" i="21"/>
  <c r="E3195" i="21"/>
  <c r="D3196" i="21"/>
  <c r="E3196" i="21"/>
  <c r="F3196" i="21"/>
  <c r="D3197" i="21"/>
  <c r="F3197" i="21"/>
  <c r="E3197" i="21"/>
  <c r="D3198" i="21"/>
  <c r="F3198" i="21"/>
  <c r="E3198" i="21"/>
  <c r="D3199" i="21"/>
  <c r="F3199" i="21"/>
  <c r="E3199" i="21"/>
  <c r="D3200" i="21"/>
  <c r="F3200" i="21"/>
  <c r="E3200" i="21"/>
  <c r="D3201" i="21"/>
  <c r="E3201" i="21"/>
  <c r="F3201" i="21"/>
  <c r="D3202" i="21"/>
  <c r="E3202" i="21"/>
  <c r="F3202" i="21"/>
  <c r="D3203" i="21"/>
  <c r="F3203" i="21"/>
  <c r="E3203" i="21"/>
  <c r="D3204" i="21"/>
  <c r="F3204" i="21"/>
  <c r="E3204" i="21"/>
  <c r="D3205" i="21"/>
  <c r="F3205" i="21"/>
  <c r="E3205" i="21"/>
  <c r="D3206" i="21"/>
  <c r="E3206" i="21"/>
  <c r="F3206" i="21"/>
  <c r="D3207" i="21"/>
  <c r="E3207" i="21"/>
  <c r="F3207" i="21"/>
  <c r="D3208" i="21"/>
  <c r="F3208" i="21"/>
  <c r="E3208" i="21"/>
  <c r="D3209" i="21"/>
  <c r="F3209" i="21"/>
  <c r="E3209" i="21"/>
  <c r="D3210" i="21"/>
  <c r="F3210" i="21"/>
  <c r="E3210" i="21"/>
  <c r="D3211" i="21"/>
  <c r="F3211" i="21"/>
  <c r="E3211" i="21"/>
  <c r="D3212" i="21"/>
  <c r="E3212" i="21"/>
  <c r="F3212" i="21"/>
  <c r="D3213" i="21"/>
  <c r="F3213" i="21"/>
  <c r="E3213" i="21"/>
  <c r="D3214" i="21"/>
  <c r="F3214" i="21"/>
  <c r="E3214" i="21"/>
  <c r="D3215" i="21"/>
  <c r="F3215" i="21"/>
  <c r="E3215" i="21"/>
  <c r="D3216" i="21"/>
  <c r="E3216" i="21"/>
  <c r="F3216" i="21"/>
  <c r="D3217" i="21"/>
  <c r="E3217" i="21"/>
  <c r="F3217" i="21"/>
  <c r="D3218" i="21"/>
  <c r="E3218" i="21"/>
  <c r="F3218" i="21"/>
  <c r="D3219" i="21"/>
  <c r="F3219" i="21"/>
  <c r="E3219" i="21"/>
  <c r="D3220" i="21"/>
  <c r="F3220" i="21"/>
  <c r="E3220" i="21"/>
  <c r="D3221" i="21"/>
  <c r="E3221" i="21"/>
  <c r="F3221" i="21"/>
  <c r="D3222" i="21"/>
  <c r="F3222" i="21"/>
  <c r="E3222" i="21"/>
  <c r="D3223" i="21"/>
  <c r="E3223" i="21"/>
  <c r="F3223" i="21"/>
  <c r="D3224" i="21"/>
  <c r="F3224" i="21"/>
  <c r="E3224" i="21"/>
  <c r="D3225" i="21"/>
  <c r="F3225" i="21"/>
  <c r="E3225" i="21"/>
  <c r="D3226" i="21"/>
  <c r="F3226" i="21"/>
  <c r="E3226" i="21"/>
  <c r="D3227" i="21"/>
  <c r="E3227" i="21"/>
  <c r="F3227" i="21"/>
  <c r="D3228" i="21"/>
  <c r="F3228" i="21"/>
  <c r="E3228" i="21"/>
  <c r="D3229" i="21"/>
  <c r="E3229" i="21"/>
  <c r="F3229" i="21"/>
  <c r="D3230" i="21"/>
  <c r="E3230" i="21"/>
  <c r="F3230" i="21"/>
  <c r="D3231" i="21"/>
  <c r="F3231" i="21"/>
  <c r="E3231" i="21"/>
  <c r="D3232" i="21"/>
  <c r="F3232" i="21"/>
  <c r="E3232" i="21"/>
  <c r="D3233" i="21"/>
  <c r="F3233" i="21"/>
  <c r="E3233" i="21"/>
  <c r="D3234" i="21"/>
  <c r="E3234" i="21"/>
  <c r="F3234" i="21"/>
  <c r="D3235" i="21"/>
  <c r="F3235" i="21"/>
  <c r="E3235" i="21"/>
  <c r="D3236" i="21"/>
  <c r="F3236" i="21"/>
  <c r="E3236" i="21"/>
  <c r="D3237" i="21"/>
  <c r="E3237" i="21"/>
  <c r="F3237" i="21"/>
  <c r="D3238" i="21"/>
  <c r="F3238" i="21"/>
  <c r="E3238" i="21"/>
  <c r="D3239" i="21"/>
  <c r="F3239" i="21"/>
  <c r="E3239" i="21"/>
  <c r="D3240" i="21"/>
  <c r="E3240" i="21"/>
  <c r="F3240" i="21"/>
  <c r="D3241" i="21"/>
  <c r="F3241" i="21"/>
  <c r="E3241" i="21"/>
  <c r="D3242" i="21"/>
  <c r="E3242" i="21"/>
  <c r="F3242" i="21"/>
  <c r="D3243" i="21"/>
  <c r="E3243" i="21"/>
  <c r="F3243" i="21"/>
  <c r="D3244" i="21"/>
  <c r="E3244" i="21"/>
  <c r="F3244" i="21"/>
  <c r="D3245" i="21"/>
  <c r="E3245" i="21"/>
  <c r="F3245" i="21"/>
  <c r="D3246" i="21"/>
  <c r="E3246" i="21"/>
  <c r="F3246" i="21"/>
  <c r="D3247" i="21"/>
  <c r="F3247" i="21"/>
  <c r="E3247" i="21"/>
  <c r="D3248" i="21"/>
  <c r="E3248" i="21"/>
  <c r="F3248" i="21"/>
  <c r="D3249" i="21"/>
  <c r="F3249" i="21"/>
  <c r="E3249" i="21"/>
  <c r="D3250" i="21"/>
  <c r="F3250" i="21"/>
  <c r="E3250" i="21"/>
  <c r="D3251" i="21"/>
  <c r="F3251" i="21"/>
  <c r="E3251" i="21"/>
  <c r="D3252" i="21"/>
  <c r="F3252" i="21"/>
  <c r="E3252" i="21"/>
  <c r="D3253" i="21"/>
  <c r="F3253" i="21"/>
  <c r="E3253" i="21"/>
  <c r="D3254" i="21"/>
  <c r="F3254" i="21"/>
  <c r="E3254" i="21"/>
  <c r="D3255" i="21"/>
  <c r="F3255" i="21"/>
  <c r="E3255" i="21"/>
  <c r="D3256" i="21"/>
  <c r="F3256" i="21"/>
  <c r="E3256" i="21"/>
  <c r="D3257" i="21"/>
  <c r="F3257" i="21"/>
  <c r="E3257" i="21"/>
  <c r="D3258" i="21"/>
  <c r="F3258" i="21"/>
  <c r="E3258" i="21"/>
  <c r="D3259" i="21"/>
  <c r="F3259" i="21"/>
  <c r="E3259" i="21"/>
  <c r="D3260" i="21"/>
  <c r="E3260" i="21"/>
  <c r="F3260" i="21"/>
  <c r="D3261" i="21"/>
  <c r="E3261" i="21"/>
  <c r="F3261" i="21"/>
  <c r="D3262" i="21"/>
  <c r="F3262" i="21"/>
  <c r="E3262" i="21"/>
  <c r="D3263" i="21"/>
  <c r="F3263" i="21"/>
  <c r="E3263" i="21"/>
  <c r="D3264" i="21"/>
  <c r="F3264" i="21"/>
  <c r="E3264" i="21"/>
  <c r="D3265" i="21"/>
  <c r="E3265" i="21"/>
  <c r="F3265" i="21"/>
  <c r="D3266" i="21"/>
  <c r="E3266" i="21"/>
  <c r="F3266" i="21"/>
  <c r="D3267" i="21"/>
  <c r="E3267" i="21"/>
  <c r="F3267" i="21"/>
  <c r="D3268" i="21"/>
  <c r="F3268" i="21"/>
  <c r="E3268" i="21"/>
  <c r="D3269" i="21"/>
  <c r="F3269" i="21"/>
  <c r="E3269" i="21"/>
  <c r="D3270" i="21"/>
  <c r="F3270" i="21"/>
  <c r="E3270" i="21"/>
  <c r="D3271" i="21"/>
  <c r="E3271" i="21"/>
  <c r="F3271" i="21"/>
  <c r="D3272" i="21"/>
  <c r="F3272" i="21"/>
  <c r="E3272" i="21"/>
  <c r="D3273" i="21"/>
  <c r="E3273" i="21"/>
  <c r="F3273" i="21"/>
  <c r="D3274" i="21"/>
  <c r="F3274" i="21"/>
  <c r="E3274" i="21"/>
  <c r="D3275" i="21"/>
  <c r="F3275" i="21"/>
  <c r="E3275" i="21"/>
  <c r="D3276" i="21"/>
  <c r="F3276" i="21"/>
  <c r="E3276" i="21"/>
  <c r="D3277" i="21"/>
  <c r="E3277" i="21"/>
  <c r="F3277" i="21"/>
  <c r="D3278" i="21"/>
  <c r="E3278" i="21"/>
  <c r="F3278" i="21"/>
  <c r="D3279" i="21"/>
  <c r="E3279" i="21"/>
  <c r="F3279" i="21"/>
  <c r="D3280" i="21"/>
  <c r="E3280" i="21"/>
  <c r="F3280" i="21"/>
  <c r="D3281" i="21"/>
  <c r="E3281" i="21"/>
  <c r="F3281" i="21"/>
  <c r="D3282" i="21"/>
  <c r="F3282" i="21"/>
  <c r="E3282" i="21"/>
  <c r="D3283" i="21"/>
  <c r="F3283" i="21"/>
  <c r="E3283" i="21"/>
  <c r="D3284" i="21"/>
  <c r="E3284" i="21"/>
  <c r="F3284" i="21"/>
  <c r="D3285" i="21"/>
  <c r="F3285" i="21"/>
  <c r="E3285" i="21"/>
  <c r="D3286" i="21"/>
  <c r="E3286" i="21"/>
  <c r="F3286" i="21"/>
  <c r="D3287" i="21"/>
  <c r="F3287" i="21"/>
  <c r="E3287" i="21"/>
  <c r="D3288" i="21"/>
  <c r="E3288" i="21"/>
  <c r="F3288" i="21"/>
  <c r="D3289" i="21"/>
  <c r="E3289" i="21"/>
  <c r="F3289" i="21"/>
  <c r="D3290" i="21"/>
  <c r="E3290" i="21"/>
  <c r="F3290" i="21"/>
  <c r="D3291" i="21"/>
  <c r="E3291" i="21"/>
  <c r="F3291" i="21"/>
  <c r="D3292" i="21"/>
  <c r="F3292" i="21"/>
  <c r="E3292" i="21"/>
  <c r="D3293" i="21"/>
  <c r="E3293" i="21"/>
  <c r="F3293" i="21"/>
  <c r="D3294" i="21"/>
  <c r="F3294" i="21"/>
  <c r="E3294" i="21"/>
  <c r="D3295" i="21"/>
  <c r="F3295" i="21"/>
  <c r="E3295" i="21"/>
  <c r="D3296" i="21"/>
  <c r="E3296" i="21"/>
  <c r="F3296" i="21"/>
  <c r="D3297" i="21"/>
  <c r="F3297" i="21"/>
  <c r="E3297" i="21"/>
  <c r="D3298" i="21"/>
  <c r="F3298" i="21"/>
  <c r="E3298" i="21"/>
  <c r="D3299" i="21"/>
  <c r="E3299" i="21"/>
  <c r="F3299" i="21"/>
  <c r="D3300" i="21"/>
  <c r="F3300" i="21"/>
  <c r="E3300" i="21"/>
  <c r="D3301" i="21"/>
  <c r="E3301" i="21"/>
  <c r="F3301" i="21"/>
  <c r="D3302" i="21"/>
  <c r="F3302" i="21"/>
  <c r="E3302" i="21"/>
  <c r="D3303" i="21"/>
  <c r="F3303" i="21"/>
  <c r="E3303" i="21"/>
  <c r="D3304" i="21"/>
  <c r="E3304" i="21"/>
  <c r="F3304" i="21"/>
  <c r="D3305" i="21"/>
  <c r="F3305" i="21"/>
  <c r="E3305" i="21"/>
  <c r="D3306" i="21"/>
  <c r="E3306" i="21"/>
  <c r="F3306" i="21"/>
  <c r="D3307" i="21"/>
  <c r="E3307" i="21"/>
  <c r="F3307" i="21"/>
  <c r="D3308" i="21"/>
  <c r="E3308" i="21"/>
  <c r="F3308" i="21"/>
  <c r="D3309" i="21"/>
  <c r="E3309" i="21"/>
  <c r="F3309" i="21"/>
  <c r="D3310" i="21"/>
  <c r="F3310" i="21"/>
  <c r="E3310" i="21"/>
  <c r="D3311" i="21"/>
  <c r="E3311" i="21"/>
  <c r="F3311" i="21"/>
  <c r="D3312" i="21"/>
  <c r="E3312" i="21"/>
  <c r="F3312" i="21"/>
  <c r="D3313" i="21"/>
  <c r="E3313" i="21"/>
  <c r="F3313" i="21"/>
  <c r="D3314" i="21"/>
  <c r="E3314" i="21"/>
  <c r="F3314" i="21"/>
  <c r="D3315" i="21"/>
  <c r="E3315" i="21"/>
  <c r="F3315" i="21"/>
  <c r="D3316" i="21"/>
  <c r="E3316" i="21"/>
  <c r="F3316" i="21"/>
  <c r="D3317" i="21"/>
  <c r="F3317" i="21"/>
  <c r="E3317" i="21"/>
  <c r="D3318" i="21"/>
  <c r="F3318" i="21"/>
  <c r="E3318" i="21"/>
  <c r="D3319" i="21"/>
  <c r="F3319" i="21"/>
  <c r="E3319" i="21"/>
  <c r="D3320" i="21"/>
  <c r="F3320" i="21"/>
  <c r="E3320" i="21"/>
  <c r="D3321" i="21"/>
  <c r="F3321" i="21"/>
  <c r="E3321" i="21"/>
  <c r="D3322" i="21"/>
  <c r="F3322" i="21"/>
  <c r="E3322" i="21"/>
  <c r="D3323" i="21"/>
  <c r="F3323" i="21"/>
  <c r="E3323" i="21"/>
  <c r="D3324" i="21"/>
  <c r="E3324" i="21"/>
  <c r="F3324" i="21"/>
  <c r="D3325" i="21"/>
  <c r="F3325" i="21"/>
  <c r="E3325" i="21"/>
  <c r="D3326" i="21"/>
  <c r="F3326" i="21"/>
  <c r="E3326" i="21"/>
  <c r="D3327" i="21"/>
  <c r="F3327" i="21"/>
  <c r="E3327" i="21"/>
  <c r="D3328" i="21"/>
  <c r="F3328" i="21"/>
  <c r="E3328" i="21"/>
  <c r="D3329" i="21"/>
  <c r="E3329" i="21"/>
  <c r="F3329" i="21"/>
  <c r="D3330" i="21"/>
  <c r="F3330" i="21"/>
  <c r="E3330" i="21"/>
  <c r="D3331" i="21"/>
  <c r="F3331" i="21"/>
  <c r="E3331" i="21"/>
  <c r="D3332" i="21"/>
  <c r="E3332" i="21"/>
  <c r="F3332" i="21"/>
  <c r="D3333" i="21"/>
  <c r="F3333" i="21"/>
  <c r="E3333" i="21"/>
  <c r="D3334" i="21"/>
  <c r="E3334" i="21"/>
  <c r="F3334" i="21"/>
  <c r="D3335" i="21"/>
  <c r="F3335" i="21"/>
  <c r="E3335" i="21"/>
  <c r="D3336" i="21"/>
  <c r="F3336" i="21"/>
  <c r="E3336" i="21"/>
  <c r="D3337" i="21"/>
  <c r="F3337" i="21"/>
  <c r="E3337" i="21"/>
  <c r="D3338" i="21"/>
  <c r="E3338" i="21"/>
  <c r="F3338" i="21"/>
  <c r="D3339" i="21"/>
  <c r="E3339" i="21"/>
  <c r="F3339" i="21"/>
  <c r="D3340" i="21"/>
  <c r="F3340" i="21"/>
  <c r="E3340" i="21"/>
  <c r="D3341" i="21"/>
  <c r="E3341" i="21"/>
  <c r="F3341" i="21"/>
  <c r="D3342" i="21"/>
  <c r="F3342" i="21"/>
  <c r="E3342" i="21"/>
  <c r="D3343" i="21"/>
  <c r="F3343" i="21"/>
  <c r="E3343" i="21"/>
  <c r="D3344" i="21"/>
  <c r="F3344" i="21"/>
  <c r="E3344" i="21"/>
  <c r="D3345" i="21"/>
  <c r="E3345" i="21"/>
  <c r="F3345" i="21"/>
  <c r="D3346" i="21"/>
  <c r="E3346" i="21"/>
  <c r="F3346" i="21"/>
  <c r="D3347" i="21"/>
  <c r="E3347" i="21"/>
  <c r="F3347" i="21"/>
  <c r="D3348" i="21"/>
  <c r="F3348" i="21"/>
  <c r="E3348" i="21"/>
  <c r="D3349" i="21"/>
  <c r="E3349" i="21"/>
  <c r="F3349" i="21"/>
  <c r="D3350" i="21"/>
  <c r="F3350" i="21"/>
  <c r="E3350" i="21"/>
  <c r="D3351" i="21"/>
  <c r="F3351" i="21"/>
  <c r="E3351" i="21"/>
  <c r="D3352" i="21"/>
  <c r="F3352" i="21"/>
  <c r="E3352" i="21"/>
  <c r="D3353" i="21"/>
  <c r="E3353" i="21"/>
  <c r="F3353" i="21"/>
  <c r="D3354" i="21"/>
  <c r="F3354" i="21"/>
  <c r="E3354" i="21"/>
  <c r="D3355" i="21"/>
  <c r="F3355" i="21"/>
  <c r="E3355" i="21"/>
  <c r="D3356" i="21"/>
  <c r="F3356" i="21"/>
  <c r="E3356" i="21"/>
  <c r="D3357" i="21"/>
  <c r="F3357" i="21"/>
  <c r="E3357" i="21"/>
  <c r="D3358" i="21"/>
  <c r="F3358" i="21"/>
  <c r="E3358" i="21"/>
  <c r="D3359" i="21"/>
  <c r="E3359" i="21"/>
  <c r="F3359" i="21"/>
  <c r="D3360" i="21"/>
  <c r="E3360" i="21"/>
  <c r="F3360" i="21"/>
  <c r="D3361" i="21"/>
  <c r="E3361" i="21"/>
  <c r="F3361" i="21"/>
  <c r="D3362" i="21"/>
  <c r="E3362" i="21"/>
  <c r="F3362" i="21"/>
  <c r="D3363" i="21"/>
  <c r="F3363" i="21"/>
  <c r="E3363" i="21"/>
  <c r="D3364" i="21"/>
  <c r="E3364" i="21"/>
  <c r="F3364" i="21"/>
  <c r="D3365" i="21"/>
  <c r="E3365" i="21"/>
  <c r="F3365" i="21"/>
  <c r="D3366" i="21"/>
  <c r="F3366" i="21"/>
  <c r="E3366" i="21"/>
  <c r="D3367" i="21"/>
  <c r="F3367" i="21"/>
  <c r="E3367" i="21"/>
  <c r="D3368" i="21"/>
  <c r="E3368" i="21"/>
  <c r="F3368" i="21"/>
  <c r="D3369" i="21"/>
  <c r="E3369" i="21"/>
  <c r="F3369" i="21"/>
  <c r="D3370" i="21"/>
  <c r="E3370" i="21"/>
  <c r="F3370" i="21"/>
  <c r="D3371" i="21"/>
  <c r="F3371" i="21"/>
  <c r="E3371" i="21"/>
  <c r="D3372" i="21"/>
  <c r="F3372" i="21"/>
  <c r="E3372" i="21"/>
  <c r="D3373" i="21"/>
  <c r="E3373" i="21"/>
  <c r="F3373" i="21"/>
  <c r="D3374" i="21"/>
  <c r="F3374" i="21"/>
  <c r="E3374" i="21"/>
  <c r="D3375" i="21"/>
  <c r="E3375" i="21"/>
  <c r="F3375" i="21"/>
  <c r="D3376" i="21"/>
  <c r="E3376" i="21"/>
  <c r="F3376" i="21"/>
  <c r="D3377" i="21"/>
  <c r="E3377" i="21"/>
  <c r="F3377" i="21"/>
  <c r="D3378" i="21"/>
  <c r="F3378" i="21"/>
  <c r="E3378" i="21"/>
  <c r="D3379" i="21"/>
  <c r="F3379" i="21"/>
  <c r="E3379" i="21"/>
  <c r="D3380" i="21"/>
  <c r="F3380" i="21"/>
  <c r="E3380" i="21"/>
  <c r="D3381" i="21"/>
  <c r="F3381" i="21"/>
  <c r="E3381" i="21"/>
  <c r="D3382" i="21"/>
  <c r="F3382" i="21"/>
  <c r="E3382" i="21"/>
  <c r="D3383" i="21"/>
  <c r="F3383" i="21"/>
  <c r="E3383" i="21"/>
  <c r="D3384" i="21"/>
  <c r="E3384" i="21"/>
  <c r="F3384" i="21"/>
  <c r="D3385" i="21"/>
  <c r="F3385" i="21"/>
  <c r="E3385" i="21"/>
  <c r="D3386" i="21"/>
  <c r="E3386" i="21"/>
  <c r="F3386" i="21"/>
  <c r="D3387" i="21"/>
  <c r="F3387" i="21"/>
  <c r="E3387" i="21"/>
  <c r="D3388" i="21"/>
  <c r="E3388" i="21"/>
  <c r="F3388" i="21"/>
  <c r="D3389" i="21"/>
  <c r="F3389" i="21"/>
  <c r="E3389" i="21"/>
  <c r="D3390" i="21"/>
  <c r="F3390" i="21"/>
  <c r="E3390" i="21"/>
  <c r="D3391" i="21"/>
  <c r="F3391" i="21"/>
  <c r="E3391" i="21"/>
  <c r="D3392" i="21"/>
  <c r="F3392" i="21"/>
  <c r="E3392" i="21"/>
  <c r="D3393" i="21"/>
  <c r="E3393" i="21"/>
  <c r="F3393" i="21"/>
  <c r="D3394" i="21"/>
  <c r="E3394" i="21"/>
  <c r="F3394" i="21"/>
  <c r="D3395" i="21"/>
  <c r="E3395" i="21"/>
  <c r="F3395" i="21"/>
  <c r="D3396" i="21"/>
  <c r="F3396" i="21"/>
  <c r="E3396" i="21"/>
  <c r="D3397" i="21"/>
  <c r="F3397" i="21"/>
  <c r="E3397" i="21"/>
  <c r="D3398" i="21"/>
  <c r="E3398" i="21"/>
  <c r="F3398" i="21"/>
  <c r="D3399" i="21"/>
  <c r="F3399" i="21"/>
  <c r="E3399" i="21"/>
  <c r="D3400" i="21"/>
  <c r="E3400" i="21"/>
  <c r="F3400" i="21"/>
  <c r="D3401" i="21"/>
  <c r="E3401" i="21"/>
  <c r="F3401" i="21"/>
  <c r="D3402" i="21"/>
  <c r="E3402" i="21"/>
  <c r="F3402" i="21"/>
  <c r="D3403" i="21"/>
  <c r="E3403" i="21"/>
  <c r="F3403" i="21"/>
  <c r="D3404" i="21"/>
  <c r="F3404" i="21"/>
  <c r="E3404" i="21"/>
  <c r="D3405" i="21"/>
  <c r="E3405" i="21"/>
  <c r="F3405" i="21"/>
  <c r="D3406" i="21"/>
  <c r="F3406" i="21"/>
  <c r="E3406" i="21"/>
  <c r="D3407" i="21"/>
  <c r="F3407" i="21"/>
  <c r="E3407" i="21"/>
  <c r="D3408" i="21"/>
  <c r="E3408" i="21"/>
  <c r="F3408" i="21"/>
  <c r="D3409" i="21"/>
  <c r="E3409" i="21"/>
  <c r="F3409" i="21"/>
  <c r="D3410" i="21"/>
  <c r="F3410" i="21"/>
  <c r="E3410" i="21"/>
  <c r="D3411" i="21"/>
  <c r="E3411" i="21"/>
  <c r="F3411" i="21"/>
  <c r="D3412" i="21"/>
  <c r="F3412" i="21"/>
  <c r="E3412" i="21"/>
  <c r="D3413" i="21"/>
  <c r="F3413" i="21"/>
  <c r="E3413" i="21"/>
  <c r="D3414" i="21"/>
  <c r="F3414" i="21"/>
  <c r="E3414" i="21"/>
  <c r="D3415" i="21"/>
  <c r="F3415" i="21"/>
  <c r="E3415" i="21"/>
  <c r="D3416" i="21"/>
  <c r="F3416" i="21"/>
  <c r="E3416" i="21"/>
  <c r="D3417" i="21"/>
  <c r="F3417" i="21"/>
  <c r="E3417" i="21"/>
  <c r="D3418" i="21"/>
  <c r="F3418" i="21"/>
  <c r="E3418" i="21"/>
  <c r="D3419" i="21"/>
  <c r="F3419" i="21"/>
  <c r="E3419" i="21"/>
  <c r="D3420" i="21"/>
  <c r="F3420" i="21"/>
  <c r="E3420" i="21"/>
  <c r="D3421" i="21"/>
  <c r="F3421" i="21"/>
  <c r="E3421" i="21"/>
  <c r="D3422" i="21"/>
  <c r="E3422" i="21"/>
  <c r="F3422" i="21"/>
  <c r="D3423" i="21"/>
  <c r="E3423" i="21"/>
  <c r="F3423" i="21"/>
  <c r="D3424" i="21"/>
  <c r="F3424" i="21"/>
  <c r="E3424" i="21"/>
  <c r="D3425" i="21"/>
  <c r="E3425" i="21"/>
  <c r="F3425" i="21"/>
  <c r="D3426" i="21"/>
  <c r="F3426" i="21"/>
  <c r="E3426" i="21"/>
  <c r="D3427" i="21"/>
  <c r="E3427" i="21"/>
  <c r="F3427" i="21"/>
  <c r="D3428" i="21"/>
  <c r="E3428" i="21"/>
  <c r="F3428" i="21"/>
  <c r="D3429" i="21"/>
  <c r="F3429" i="21"/>
  <c r="E3429" i="21"/>
  <c r="D3430" i="21"/>
  <c r="E3430" i="21"/>
  <c r="F3430" i="21"/>
  <c r="D3431" i="21"/>
  <c r="E3431" i="21"/>
  <c r="F3431" i="21"/>
  <c r="D3432" i="21"/>
  <c r="E3432" i="21"/>
  <c r="F3432" i="21"/>
  <c r="D3433" i="21"/>
  <c r="E3433" i="21"/>
  <c r="F3433" i="21"/>
  <c r="D3434" i="21"/>
  <c r="E3434" i="21"/>
  <c r="F3434" i="21"/>
  <c r="D3435" i="21"/>
  <c r="F3435" i="21"/>
  <c r="E3435" i="21"/>
  <c r="D3436" i="21"/>
  <c r="F3436" i="21"/>
  <c r="E3436" i="21"/>
  <c r="D3437" i="21"/>
  <c r="F3437" i="21"/>
  <c r="E3437" i="21"/>
  <c r="D3438" i="21"/>
  <c r="F3438" i="21"/>
  <c r="E3438" i="21"/>
  <c r="D3439" i="21"/>
  <c r="F3439" i="21"/>
  <c r="E3439" i="21"/>
  <c r="D3440" i="21"/>
  <c r="F3440" i="21"/>
  <c r="E3440" i="21"/>
  <c r="D3441" i="21"/>
  <c r="F3441" i="21"/>
  <c r="E3441" i="21"/>
  <c r="D3442" i="21"/>
  <c r="E3442" i="21"/>
  <c r="F3442" i="21"/>
  <c r="D3443" i="21"/>
  <c r="F3443" i="21"/>
  <c r="E3443" i="21"/>
  <c r="D3444" i="21"/>
  <c r="E3444" i="21"/>
  <c r="F3444" i="21"/>
  <c r="D3445" i="21"/>
  <c r="E3445" i="21"/>
  <c r="F3445" i="21"/>
  <c r="D3446" i="21"/>
  <c r="F3446" i="21"/>
  <c r="E3446" i="21"/>
  <c r="D3447" i="21"/>
  <c r="F3447" i="21"/>
  <c r="E3447" i="21"/>
  <c r="D3448" i="21"/>
  <c r="E3448" i="21"/>
  <c r="F3448" i="21"/>
  <c r="D3449" i="21"/>
  <c r="F3449" i="21"/>
  <c r="E3449" i="21"/>
  <c r="D3450" i="21"/>
  <c r="F3450" i="21"/>
  <c r="E3450" i="21"/>
  <c r="D3451" i="21"/>
  <c r="F3451" i="21"/>
  <c r="E3451" i="21"/>
  <c r="D3452" i="21"/>
  <c r="F3452" i="21"/>
  <c r="E3452" i="21"/>
  <c r="D3453" i="21"/>
  <c r="F3453" i="21"/>
  <c r="E3453" i="21"/>
  <c r="D3454" i="21"/>
  <c r="F3454" i="21"/>
  <c r="E3454" i="21"/>
  <c r="D3455" i="21"/>
  <c r="F3455" i="21"/>
  <c r="E3455" i="21"/>
  <c r="D3456" i="21"/>
  <c r="E3456" i="21"/>
  <c r="F3456" i="21"/>
  <c r="D3457" i="21"/>
  <c r="F3457" i="21"/>
  <c r="E3457" i="21"/>
  <c r="D3458" i="21"/>
  <c r="E3458" i="21"/>
  <c r="F3458" i="21"/>
  <c r="D3459" i="21"/>
  <c r="E3459" i="21"/>
  <c r="F3459" i="21"/>
  <c r="D3460" i="21"/>
  <c r="F3460" i="21"/>
  <c r="E3460" i="21"/>
  <c r="D3461" i="21"/>
  <c r="F3461" i="21"/>
  <c r="E3461" i="21"/>
  <c r="D3462" i="21"/>
  <c r="F3462" i="21"/>
  <c r="E3462" i="21"/>
  <c r="D3463" i="21"/>
  <c r="E3463" i="21"/>
  <c r="F3463" i="21"/>
  <c r="D3464" i="21"/>
  <c r="F3464" i="21"/>
  <c r="E3464" i="21"/>
  <c r="D3465" i="21"/>
  <c r="E3465" i="21"/>
  <c r="F3465" i="21"/>
  <c r="D3466" i="21"/>
  <c r="F3466" i="21"/>
  <c r="E3466" i="21"/>
  <c r="D3467" i="21"/>
  <c r="E3467" i="21"/>
  <c r="F3467" i="21"/>
  <c r="D3468" i="21"/>
  <c r="E3468" i="21"/>
  <c r="F3468" i="21"/>
  <c r="D3469" i="21"/>
  <c r="E3469" i="21"/>
  <c r="F3469" i="21"/>
  <c r="D3470" i="21"/>
  <c r="F3470" i="21"/>
  <c r="E3470" i="21"/>
  <c r="D3471" i="21"/>
  <c r="F3471" i="21"/>
  <c r="E3471" i="21"/>
  <c r="D3472" i="21"/>
  <c r="E3472" i="21"/>
  <c r="F3472" i="21"/>
  <c r="D3473" i="21"/>
  <c r="F3473" i="21"/>
  <c r="E3473" i="21"/>
  <c r="D3474" i="21"/>
  <c r="E3474" i="21"/>
  <c r="F3474" i="21"/>
  <c r="D3475" i="21"/>
  <c r="E3475" i="21"/>
  <c r="F3475" i="21"/>
  <c r="D3476" i="21"/>
  <c r="E3476" i="21"/>
  <c r="F3476" i="21"/>
  <c r="D3477" i="21"/>
  <c r="F3477" i="21"/>
  <c r="E3477" i="21"/>
  <c r="D3478" i="21"/>
  <c r="F3478" i="21"/>
  <c r="E3478" i="21"/>
  <c r="D3479" i="21"/>
  <c r="E3479" i="21"/>
  <c r="F3479" i="21"/>
  <c r="D3480" i="21"/>
  <c r="E3480" i="21"/>
  <c r="F3480" i="21"/>
  <c r="D3481" i="21"/>
  <c r="E3481" i="21"/>
  <c r="F3481" i="21"/>
  <c r="D3482" i="21"/>
  <c r="E3482" i="21"/>
  <c r="F3482" i="21"/>
  <c r="D3483" i="21"/>
  <c r="E3483" i="21"/>
  <c r="F3483" i="21"/>
  <c r="D3484" i="21"/>
  <c r="E3484" i="21"/>
  <c r="F3484" i="21"/>
  <c r="D3485" i="21"/>
  <c r="F3485" i="21"/>
  <c r="E3485" i="21"/>
  <c r="D3486" i="21"/>
  <c r="F3486" i="21"/>
  <c r="E3486" i="21"/>
  <c r="D3487" i="21"/>
  <c r="F3487" i="21"/>
  <c r="E3487" i="21"/>
  <c r="D3488" i="21"/>
  <c r="E3488" i="21"/>
  <c r="F3488" i="21"/>
  <c r="D3489" i="21"/>
  <c r="F3489" i="21"/>
  <c r="E3489" i="21"/>
  <c r="D3490" i="21"/>
  <c r="F3490" i="21"/>
  <c r="E3490" i="21"/>
  <c r="D3491" i="21"/>
  <c r="E3491" i="21"/>
  <c r="F3491" i="21"/>
  <c r="D3492" i="21"/>
  <c r="F3492" i="21"/>
  <c r="E3492" i="21"/>
  <c r="D3493" i="21"/>
  <c r="F3493" i="21"/>
  <c r="E3493" i="21"/>
  <c r="D3494" i="21"/>
  <c r="F3494" i="21"/>
  <c r="E3494" i="21"/>
  <c r="D3495" i="21"/>
  <c r="E3495" i="21"/>
  <c r="F3495" i="21"/>
  <c r="D3496" i="21"/>
  <c r="F3496" i="21"/>
  <c r="E3496" i="21"/>
  <c r="D3497" i="21"/>
  <c r="F3497" i="21"/>
  <c r="E3497" i="21"/>
  <c r="D3498" i="21"/>
  <c r="F3498" i="21"/>
  <c r="E3498" i="21"/>
  <c r="D3499" i="21"/>
  <c r="E3499" i="21"/>
  <c r="F3499" i="21"/>
  <c r="D3500" i="21"/>
  <c r="E3500" i="21"/>
  <c r="F3500" i="21"/>
  <c r="D3501" i="21"/>
  <c r="E3501" i="21"/>
  <c r="F3501" i="21"/>
  <c r="D3502" i="21"/>
  <c r="E3502" i="21"/>
  <c r="F3502" i="21"/>
  <c r="D3503" i="21"/>
  <c r="F3503" i="21"/>
  <c r="E3503" i="21"/>
  <c r="D3504" i="21"/>
  <c r="E3504" i="21"/>
  <c r="F3504" i="21"/>
  <c r="D3505" i="21"/>
  <c r="E3505" i="21"/>
  <c r="F3505" i="21"/>
  <c r="D3506" i="21"/>
  <c r="E3506" i="21"/>
  <c r="F3506" i="21"/>
  <c r="D3507" i="21"/>
  <c r="E3507" i="21"/>
  <c r="F3507" i="21"/>
  <c r="D3508" i="21"/>
  <c r="E3508" i="21"/>
  <c r="F3508" i="21"/>
  <c r="D3509" i="21"/>
  <c r="E3509" i="21"/>
  <c r="F3509" i="21"/>
  <c r="D3510" i="21"/>
  <c r="E3510" i="21"/>
  <c r="F3510" i="21"/>
  <c r="D3511" i="21"/>
  <c r="E3511" i="21"/>
  <c r="F3511" i="21"/>
  <c r="D3512" i="21"/>
  <c r="E3512" i="21"/>
  <c r="F3512" i="21"/>
  <c r="D3513" i="21"/>
  <c r="F3513" i="21"/>
  <c r="E3513" i="21"/>
  <c r="D3514" i="21"/>
  <c r="E3514" i="21"/>
  <c r="F3514" i="21"/>
  <c r="D3515" i="21"/>
  <c r="E3515" i="21"/>
  <c r="F3515" i="21"/>
  <c r="D3516" i="21"/>
  <c r="F3516" i="21"/>
  <c r="E3516" i="21"/>
  <c r="D3517" i="21"/>
  <c r="E3517" i="21"/>
  <c r="F3517" i="21"/>
  <c r="D3518" i="21"/>
  <c r="F3518" i="21"/>
  <c r="E3518" i="21"/>
  <c r="D3519" i="21"/>
  <c r="F3519" i="21"/>
  <c r="E3519" i="21"/>
  <c r="D3520" i="21"/>
  <c r="E3520" i="21"/>
  <c r="F3520" i="21"/>
  <c r="D3521" i="21"/>
  <c r="F3521" i="21"/>
  <c r="E3521" i="21"/>
  <c r="D3522" i="21"/>
  <c r="E3522" i="21"/>
  <c r="F3522" i="21"/>
  <c r="D3523" i="21"/>
  <c r="E3523" i="21"/>
  <c r="F3523" i="21"/>
  <c r="D3524" i="21"/>
  <c r="E3524" i="21"/>
  <c r="F3524" i="21"/>
  <c r="D3525" i="21"/>
  <c r="E3525" i="21"/>
  <c r="F3525" i="21"/>
  <c r="D3526" i="21"/>
  <c r="F3526" i="21"/>
  <c r="E3526" i="21"/>
  <c r="D3527" i="21"/>
  <c r="F3527" i="21"/>
  <c r="E3527" i="21"/>
  <c r="D3528" i="21"/>
  <c r="F3528" i="21"/>
  <c r="E3528" i="21"/>
  <c r="D3529" i="21"/>
  <c r="E3529" i="21"/>
  <c r="F3529" i="21"/>
  <c r="D3530" i="21"/>
  <c r="E3530" i="21"/>
  <c r="F3530" i="21"/>
  <c r="D3531" i="21"/>
  <c r="E3531" i="21"/>
  <c r="F3531" i="21"/>
  <c r="D3532" i="21"/>
  <c r="E3532" i="21"/>
  <c r="F3532" i="21"/>
  <c r="D3533" i="21"/>
  <c r="E3533" i="21"/>
  <c r="F3533" i="21"/>
  <c r="G9" i="29"/>
  <c r="I9" i="29"/>
  <c r="J9" i="29" l="1"/>
  <c r="H9" i="29"/>
  <c r="D3534" i="21"/>
  <c r="F3534" i="21"/>
  <c r="E3534" i="21"/>
  <c r="D3535" i="21"/>
  <c r="D3536" i="21"/>
  <c r="E3535" i="21"/>
  <c r="F3535" i="21"/>
  <c r="E3536" i="21"/>
  <c r="F3536" i="21"/>
  <c r="D3537" i="21"/>
  <c r="E3537" i="21"/>
  <c r="F3537" i="21"/>
  <c r="K9" i="29" l="1"/>
</calcChain>
</file>

<file path=xl/sharedStrings.xml><?xml version="1.0" encoding="utf-8"?>
<sst xmlns="http://schemas.openxmlformats.org/spreadsheetml/2006/main" count="4207" uniqueCount="161">
  <si>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</si>
  <si>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</si>
  <si>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</si>
  <si>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</si>
  <si>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</si>
  <si>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</si>
  <si>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</si>
  <si>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</si>
  <si>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</si>
  <si>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</si>
  <si>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</si>
  <si>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</si>
  <si>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</si>
  <si>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</si>
  <si>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</si>
  <si>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</si>
  <si>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</si>
  <si>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</si>
  <si>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</si>
  <si>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</si>
  <si>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</si>
  <si>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</si>
  <si>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</si>
  <si>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</si>
  <si>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</si>
  <si>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</si>
  <si>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</si>
  <si>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</si>
  <si>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</si>
  <si>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</si>
  <si>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</si>
  <si>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</si>
  <si>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</si>
  <si>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</si>
  <si>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</si>
  <si>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</si>
  <si>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</si>
  <si>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</si>
  <si>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</si>
  <si>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</si>
  <si>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</si>
  <si>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</si>
  <si>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</si>
  <si>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</si>
  <si>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</si>
  <si>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</si>
  <si>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</si>
  <si>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</si>
  <si>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</si>
  <si>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</si>
  <si>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</si>
  <si>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</si>
  <si>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</si>
  <si>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</si>
  <si>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</si>
  <si>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</si>
  <si>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</si>
  <si>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</si>
  <si>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</si>
  <si>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</si>
  <si>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</si>
  <si>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</si>
  <si>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</si>
  <si>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</si>
  <si>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</si>
  <si>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</si>
  <si>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</si>
  <si>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</si>
  <si>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</si>
  <si>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</si>
  <si>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</si>
  <si>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</si>
  <si>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</si>
  <si>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</si>
  <si>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</si>
  <si>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</si>
  <si>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</si>
  <si>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</si>
  <si>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</si>
  <si>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</si>
  <si>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</si>
  <si>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</si>
  <si>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</si>
  <si>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</si>
  <si>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</si>
  <si>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</si>
  <si>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</si>
  <si>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</si>
  <si>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</si>
  <si>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</si>
  <si>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</si>
  <si>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</si>
  <si>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</si>
  <si>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</si>
  <si>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</si>
  <si>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</si>
  <si>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</si>
  <si>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</si>
  <si>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</si>
  <si>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</si>
  <si>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</si>
  <si>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</si>
  <si>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</si>
  <si>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</si>
  <si>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</si>
  <si>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</si>
  <si>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</si>
  <si>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</si>
  <si>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</si>
  <si>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</si>
  <si>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</si>
  <si>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</si>
  <si>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</si>
  <si>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</si>
  <si>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</si>
  <si>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</si>
  <si>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</si>
  <si>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</si>
  <si>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</si>
  <si>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</si>
  <si>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</si>
  <si>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</si>
  <si>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</si>
  <si>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</si>
  <si>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</si>
  <si>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</si>
  <si>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</si>
  <si>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</si>
  <si>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</si>
  <si>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</si>
  <si>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</si>
  <si>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</si>
  <si>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</si>
  <si>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</si>
  <si>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</si>
  <si>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</si>
  <si>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</si>
  <si>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</si>
  <si>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</si>
  <si>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</si>
  <si>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</si>
  <si>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</si>
  <si>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</si>
  <si>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</si>
  <si>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</si>
  <si>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</si>
  <si>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</si>
  <si>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</si>
  <si>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</si>
  <si>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</si>
  <si>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</si>
  <si>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6M Swap</t>
  </si>
  <si>
    <t>GBP</t>
  </si>
  <si>
    <t>UnitedKingdom::Exchange</t>
  </si>
  <si>
    <t>Sonia</t>
  </si>
  <si>
    <t>Libor</t>
  </si>
  <si>
    <t>MPC</t>
  </si>
  <si>
    <t>MPC OIS</t>
  </si>
  <si>
    <t>Actual/365 (Fixed)</t>
  </si>
  <si>
    <t>3M Swap Annual</t>
  </si>
  <si>
    <t>3M Swap Semiannual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</si>
</sst>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</fonts>
  <fills count="12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  <fill>
      <patternFill patternType="lightUp">
        <bgColor theme="0"/>
      </patternFill>
    </fill>
  </fills>
  <borders count="3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208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0" borderId="22" xfId="1" applyFont="1" applyFill="1" applyBorder="1"/>
    <xf numFmtId="169" fontId="9" fillId="0" borderId="22" xfId="1" applyNumberFormat="1" applyFont="1" applyFill="1" applyBorder="1"/>
    <xf numFmtId="166" fontId="9" fillId="0" borderId="22" xfId="1" applyNumberFormat="1" applyFont="1" applyFill="1" applyBorder="1"/>
    <xf numFmtId="2" fontId="9" fillId="0" borderId="2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0" xfId="1" applyNumberFormat="1" applyFont="1" applyFill="1" applyBorder="1" applyAlignment="1">
      <alignment horizontal="right"/>
    </xf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173" fontId="9" fillId="9" borderId="23" xfId="1" applyNumberFormat="1" applyFont="1" applyFill="1" applyBorder="1" applyAlignment="1">
      <alignment horizontal="center" vertical="center"/>
    </xf>
    <xf numFmtId="169" fontId="9" fillId="0" borderId="23" xfId="1" applyNumberFormat="1" applyFont="1" applyFill="1" applyBorder="1"/>
    <xf numFmtId="166" fontId="9" fillId="0" borderId="23" xfId="1" applyNumberFormat="1" applyFont="1" applyFill="1" applyBorder="1"/>
    <xf numFmtId="2" fontId="9" fillId="0" borderId="23" xfId="1" applyNumberFormat="1" applyFont="1" applyFill="1" applyBorder="1" applyAlignment="1">
      <alignment horizontal="right"/>
    </xf>
    <xf numFmtId="173" fontId="9" fillId="9" borderId="22" xfId="1" applyNumberFormat="1" applyFont="1" applyFill="1" applyBorder="1" applyAlignment="1">
      <alignment horizontal="center" vertical="center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/>
    <xf numFmtId="2" fontId="9" fillId="0" borderId="11" xfId="1" applyNumberFormat="1" applyFont="1" applyFill="1" applyBorder="1"/>
    <xf numFmtId="0" fontId="9" fillId="3" borderId="18" xfId="1" applyFont="1" applyFill="1" applyBorder="1"/>
    <xf numFmtId="173" fontId="9" fillId="11" borderId="11" xfId="1" applyNumberFormat="1" applyFont="1" applyFill="1" applyBorder="1" applyAlignment="1">
      <alignment horizontal="center" vertical="center"/>
    </xf>
    <xf numFmtId="173" fontId="9" fillId="11" borderId="10" xfId="1" applyNumberFormat="1" applyFont="1" applyFill="1" applyBorder="1" applyAlignment="1">
      <alignment horizontal="center" vertical="center"/>
    </xf>
    <xf numFmtId="0" fontId="9" fillId="3" borderId="11" xfId="1" applyFont="1" applyFill="1" applyBorder="1" applyAlignment="1">
      <alignment vertical="center"/>
    </xf>
    <xf numFmtId="2" fontId="9" fillId="3" borderId="12" xfId="0" applyNumberFormat="1" applyFont="1" applyFill="1" applyBorder="1" applyAlignment="1" applyProtection="1">
      <alignment horizontal="center"/>
      <protection locked="0"/>
    </xf>
    <xf numFmtId="2" fontId="21" fillId="3" borderId="10" xfId="0" applyNumberFormat="1" applyFont="1" applyFill="1" applyBorder="1" applyAlignment="1" applyProtection="1">
      <alignment horizontal="center"/>
      <protection locked="0"/>
    </xf>
    <xf numFmtId="2" fontId="9" fillId="3" borderId="12" xfId="0" applyNumberFormat="1" applyFont="1" applyFill="1" applyBorder="1" applyAlignment="1">
      <alignment horizontal="center"/>
    </xf>
    <xf numFmtId="2" fontId="21" fillId="3" borderId="11" xfId="0" applyNumberFormat="1" applyFont="1" applyFill="1" applyBorder="1" applyAlignment="1" applyProtection="1">
      <alignment horizontal="center"/>
      <protection locked="0"/>
    </xf>
    <xf numFmtId="2" fontId="9" fillId="3" borderId="11" xfId="0" applyNumberFormat="1" applyFont="1" applyFill="1" applyBorder="1" applyAlignment="1" applyProtection="1">
      <alignment horizontal="center"/>
      <protection locked="0"/>
    </xf>
    <xf numFmtId="2" fontId="9" fillId="3" borderId="10" xfId="0" applyNumberFormat="1" applyFont="1" applyFill="1" applyBorder="1" applyAlignment="1" applyProtection="1">
      <alignment horizontal="center"/>
      <protection locked="0"/>
    </xf>
    <xf numFmtId="2" fontId="9" fillId="3" borderId="3" xfId="0" applyNumberFormat="1" applyFont="1" applyFill="1" applyBorder="1" applyAlignment="1" applyProtection="1">
      <alignment horizontal="center"/>
      <protection locked="0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42521</c:v>
                </c:pt>
                <c:pt idx="112">
                  <c:v>42522</c:v>
                </c:pt>
                <c:pt idx="113">
                  <c:v>42523</c:v>
                </c:pt>
                <c:pt idx="114">
                  <c:v>42524</c:v>
                </c:pt>
                <c:pt idx="115">
                  <c:v>42527</c:v>
                </c:pt>
                <c:pt idx="116">
                  <c:v>42528</c:v>
                </c:pt>
                <c:pt idx="117">
                  <c:v>42529</c:v>
                </c:pt>
                <c:pt idx="118">
                  <c:v>42530</c:v>
                </c:pt>
                <c:pt idx="119">
                  <c:v>42531</c:v>
                </c:pt>
                <c:pt idx="120">
                  <c:v>42534</c:v>
                </c:pt>
                <c:pt idx="121">
                  <c:v>42535</c:v>
                </c:pt>
                <c:pt idx="122">
                  <c:v>42536</c:v>
                </c:pt>
                <c:pt idx="123">
                  <c:v>42537</c:v>
                </c:pt>
                <c:pt idx="124">
                  <c:v>42538</c:v>
                </c:pt>
                <c:pt idx="125">
                  <c:v>42541</c:v>
                </c:pt>
                <c:pt idx="126">
                  <c:v>42542</c:v>
                </c:pt>
                <c:pt idx="127">
                  <c:v>42543</c:v>
                </c:pt>
                <c:pt idx="128">
                  <c:v>42544</c:v>
                </c:pt>
                <c:pt idx="129">
                  <c:v>42545</c:v>
                </c:pt>
                <c:pt idx="130">
                  <c:v>42548</c:v>
                </c:pt>
                <c:pt idx="131">
                  <c:v>42549</c:v>
                </c:pt>
                <c:pt idx="132">
                  <c:v>42550</c:v>
                </c:pt>
                <c:pt idx="133">
                  <c:v>42551</c:v>
                </c:pt>
                <c:pt idx="134">
                  <c:v>42552</c:v>
                </c:pt>
                <c:pt idx="135">
                  <c:v>42555</c:v>
                </c:pt>
                <c:pt idx="136">
                  <c:v>42556</c:v>
                </c:pt>
                <c:pt idx="137">
                  <c:v>42557</c:v>
                </c:pt>
                <c:pt idx="138">
                  <c:v>42558</c:v>
                </c:pt>
                <c:pt idx="139">
                  <c:v>42559</c:v>
                </c:pt>
                <c:pt idx="140">
                  <c:v>42562</c:v>
                </c:pt>
                <c:pt idx="141">
                  <c:v>42563</c:v>
                </c:pt>
                <c:pt idx="142">
                  <c:v>42564</c:v>
                </c:pt>
                <c:pt idx="143">
                  <c:v>42565</c:v>
                </c:pt>
                <c:pt idx="144">
                  <c:v>42566</c:v>
                </c:pt>
                <c:pt idx="145">
                  <c:v>42569</c:v>
                </c:pt>
                <c:pt idx="146">
                  <c:v>42570</c:v>
                </c:pt>
                <c:pt idx="147">
                  <c:v>42571</c:v>
                </c:pt>
                <c:pt idx="148">
                  <c:v>42572</c:v>
                </c:pt>
                <c:pt idx="149">
                  <c:v>42573</c:v>
                </c:pt>
                <c:pt idx="150">
                  <c:v>42576</c:v>
                </c:pt>
                <c:pt idx="151">
                  <c:v>42577</c:v>
                </c:pt>
                <c:pt idx="152">
                  <c:v>42578</c:v>
                </c:pt>
                <c:pt idx="153">
                  <c:v>42579</c:v>
                </c:pt>
                <c:pt idx="154">
                  <c:v>42580</c:v>
                </c:pt>
                <c:pt idx="155">
                  <c:v>42583</c:v>
                </c:pt>
                <c:pt idx="156">
                  <c:v>42584</c:v>
                </c:pt>
                <c:pt idx="157">
                  <c:v>42585</c:v>
                </c:pt>
                <c:pt idx="158">
                  <c:v>42586</c:v>
                </c:pt>
                <c:pt idx="159">
                  <c:v>42587</c:v>
                </c:pt>
                <c:pt idx="160">
                  <c:v>42590</c:v>
                </c:pt>
                <c:pt idx="161">
                  <c:v>42591</c:v>
                </c:pt>
                <c:pt idx="162">
                  <c:v>42592</c:v>
                </c:pt>
                <c:pt idx="163">
                  <c:v>42593</c:v>
                </c:pt>
                <c:pt idx="164">
                  <c:v>42594</c:v>
                </c:pt>
                <c:pt idx="165">
                  <c:v>42597</c:v>
                </c:pt>
                <c:pt idx="166">
                  <c:v>42598</c:v>
                </c:pt>
                <c:pt idx="167">
                  <c:v>42599</c:v>
                </c:pt>
                <c:pt idx="168">
                  <c:v>42600</c:v>
                </c:pt>
                <c:pt idx="169">
                  <c:v>42601</c:v>
                </c:pt>
                <c:pt idx="170">
                  <c:v>42604</c:v>
                </c:pt>
                <c:pt idx="171">
                  <c:v>42605</c:v>
                </c:pt>
                <c:pt idx="172">
                  <c:v>42606</c:v>
                </c:pt>
                <c:pt idx="173">
                  <c:v>42607</c:v>
                </c:pt>
                <c:pt idx="174">
                  <c:v>42608</c:v>
                </c:pt>
                <c:pt idx="175">
                  <c:v>42612</c:v>
                </c:pt>
                <c:pt idx="176">
                  <c:v>42613</c:v>
                </c:pt>
                <c:pt idx="177">
                  <c:v>42614</c:v>
                </c:pt>
                <c:pt idx="178">
                  <c:v>42615</c:v>
                </c:pt>
                <c:pt idx="179">
                  <c:v>42618</c:v>
                </c:pt>
                <c:pt idx="180">
                  <c:v>42619</c:v>
                </c:pt>
                <c:pt idx="181">
                  <c:v>42620</c:v>
                </c:pt>
                <c:pt idx="182">
                  <c:v>42621</c:v>
                </c:pt>
                <c:pt idx="183">
                  <c:v>42622</c:v>
                </c:pt>
                <c:pt idx="184">
                  <c:v>42625</c:v>
                </c:pt>
                <c:pt idx="185">
                  <c:v>42626</c:v>
                </c:pt>
                <c:pt idx="186">
                  <c:v>42627</c:v>
                </c:pt>
                <c:pt idx="187">
                  <c:v>42628</c:v>
                </c:pt>
                <c:pt idx="188">
                  <c:v>42629</c:v>
                </c:pt>
                <c:pt idx="189">
                  <c:v>42632</c:v>
                </c:pt>
                <c:pt idx="190">
                  <c:v>42633</c:v>
                </c:pt>
                <c:pt idx="191">
                  <c:v>42634</c:v>
                </c:pt>
                <c:pt idx="192">
                  <c:v>42635</c:v>
                </c:pt>
                <c:pt idx="193">
                  <c:v>42636</c:v>
                </c:pt>
                <c:pt idx="194">
                  <c:v>42639</c:v>
                </c:pt>
                <c:pt idx="195">
                  <c:v>42640</c:v>
                </c:pt>
                <c:pt idx="196">
                  <c:v>42641</c:v>
                </c:pt>
                <c:pt idx="197">
                  <c:v>42642</c:v>
                </c:pt>
                <c:pt idx="198">
                  <c:v>42643</c:v>
                </c:pt>
                <c:pt idx="199">
                  <c:v>42646</c:v>
                </c:pt>
                <c:pt idx="200">
                  <c:v>42647</c:v>
                </c:pt>
                <c:pt idx="201">
                  <c:v>42648</c:v>
                </c:pt>
                <c:pt idx="202">
                  <c:v>42649</c:v>
                </c:pt>
                <c:pt idx="203">
                  <c:v>42650</c:v>
                </c:pt>
                <c:pt idx="204">
                  <c:v>42653</c:v>
                </c:pt>
                <c:pt idx="205">
                  <c:v>42654</c:v>
                </c:pt>
                <c:pt idx="206">
                  <c:v>42655</c:v>
                </c:pt>
                <c:pt idx="207">
                  <c:v>42656</c:v>
                </c:pt>
                <c:pt idx="208">
                  <c:v>42657</c:v>
                </c:pt>
                <c:pt idx="209">
                  <c:v>42660</c:v>
                </c:pt>
                <c:pt idx="210">
                  <c:v>42661</c:v>
                </c:pt>
                <c:pt idx="211">
                  <c:v>42662</c:v>
                </c:pt>
                <c:pt idx="212">
                  <c:v>42663</c:v>
                </c:pt>
                <c:pt idx="213">
                  <c:v>42664</c:v>
                </c:pt>
                <c:pt idx="214">
                  <c:v>42667</c:v>
                </c:pt>
                <c:pt idx="215">
                  <c:v>42668</c:v>
                </c:pt>
                <c:pt idx="216">
                  <c:v>42669</c:v>
                </c:pt>
                <c:pt idx="217">
                  <c:v>42670</c:v>
                </c:pt>
                <c:pt idx="218">
                  <c:v>42671</c:v>
                </c:pt>
                <c:pt idx="219">
                  <c:v>42674</c:v>
                </c:pt>
                <c:pt idx="220">
                  <c:v>42675</c:v>
                </c:pt>
                <c:pt idx="221">
                  <c:v>42676</c:v>
                </c:pt>
                <c:pt idx="222">
                  <c:v>42677</c:v>
                </c:pt>
                <c:pt idx="223">
                  <c:v>42678</c:v>
                </c:pt>
                <c:pt idx="224">
                  <c:v>42681</c:v>
                </c:pt>
                <c:pt idx="225">
                  <c:v>42682</c:v>
                </c:pt>
                <c:pt idx="226">
                  <c:v>42683</c:v>
                </c:pt>
                <c:pt idx="227">
                  <c:v>42684</c:v>
                </c:pt>
                <c:pt idx="228">
                  <c:v>42685</c:v>
                </c:pt>
                <c:pt idx="229">
                  <c:v>42688</c:v>
                </c:pt>
                <c:pt idx="230">
                  <c:v>42689</c:v>
                </c:pt>
                <c:pt idx="231">
                  <c:v>42690</c:v>
                </c:pt>
                <c:pt idx="232">
                  <c:v>42691</c:v>
                </c:pt>
                <c:pt idx="233">
                  <c:v>42692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42702</c:v>
                </c:pt>
                <c:pt idx="240">
                  <c:v>42703</c:v>
                </c:pt>
                <c:pt idx="241">
                  <c:v>42704</c:v>
                </c:pt>
                <c:pt idx="242">
                  <c:v>42705</c:v>
                </c:pt>
                <c:pt idx="243">
                  <c:v>42706</c:v>
                </c:pt>
                <c:pt idx="244">
                  <c:v>42709</c:v>
                </c:pt>
                <c:pt idx="245">
                  <c:v>42710</c:v>
                </c:pt>
                <c:pt idx="246">
                  <c:v>42711</c:v>
                </c:pt>
                <c:pt idx="247">
                  <c:v>42712</c:v>
                </c:pt>
                <c:pt idx="248">
                  <c:v>42713</c:v>
                </c:pt>
                <c:pt idx="249">
                  <c:v>42716</c:v>
                </c:pt>
                <c:pt idx="250">
                  <c:v>42717</c:v>
                </c:pt>
                <c:pt idx="251">
                  <c:v>42718</c:v>
                </c:pt>
                <c:pt idx="252">
                  <c:v>42719</c:v>
                </c:pt>
                <c:pt idx="253">
                  <c:v>42720</c:v>
                </c:pt>
                <c:pt idx="254">
                  <c:v>42723</c:v>
                </c:pt>
                <c:pt idx="255">
                  <c:v>42724</c:v>
                </c:pt>
                <c:pt idx="256">
                  <c:v>42725</c:v>
                </c:pt>
                <c:pt idx="257">
                  <c:v>42726</c:v>
                </c:pt>
                <c:pt idx="258">
                  <c:v>42727</c:v>
                </c:pt>
                <c:pt idx="259">
                  <c:v>42732</c:v>
                </c:pt>
                <c:pt idx="260">
                  <c:v>42733</c:v>
                </c:pt>
                <c:pt idx="261">
                  <c:v>42734</c:v>
                </c:pt>
                <c:pt idx="262">
                  <c:v>42738</c:v>
                </c:pt>
                <c:pt idx="263">
                  <c:v>42739</c:v>
                </c:pt>
                <c:pt idx="264">
                  <c:v>42740</c:v>
                </c:pt>
                <c:pt idx="265">
                  <c:v>42741</c:v>
                </c:pt>
                <c:pt idx="266">
                  <c:v>42744</c:v>
                </c:pt>
                <c:pt idx="267">
                  <c:v>42745</c:v>
                </c:pt>
                <c:pt idx="268">
                  <c:v>42746</c:v>
                </c:pt>
                <c:pt idx="269">
                  <c:v>42747</c:v>
                </c:pt>
                <c:pt idx="270">
                  <c:v>42748</c:v>
                </c:pt>
                <c:pt idx="271">
                  <c:v>42751</c:v>
                </c:pt>
                <c:pt idx="272">
                  <c:v>42752</c:v>
                </c:pt>
                <c:pt idx="273">
                  <c:v>42753</c:v>
                </c:pt>
                <c:pt idx="274">
                  <c:v>42754</c:v>
                </c:pt>
                <c:pt idx="275">
                  <c:v>42755</c:v>
                </c:pt>
                <c:pt idx="276">
                  <c:v>42758</c:v>
                </c:pt>
                <c:pt idx="277">
                  <c:v>42759</c:v>
                </c:pt>
                <c:pt idx="278">
                  <c:v>42760</c:v>
                </c:pt>
                <c:pt idx="279">
                  <c:v>42761</c:v>
                </c:pt>
                <c:pt idx="280">
                  <c:v>42762</c:v>
                </c:pt>
                <c:pt idx="281">
                  <c:v>42765</c:v>
                </c:pt>
                <c:pt idx="282">
                  <c:v>42766</c:v>
                </c:pt>
                <c:pt idx="283">
                  <c:v>42767</c:v>
                </c:pt>
                <c:pt idx="284">
                  <c:v>42768</c:v>
                </c:pt>
                <c:pt idx="285">
                  <c:v>42769</c:v>
                </c:pt>
                <c:pt idx="286">
                  <c:v>42772</c:v>
                </c:pt>
                <c:pt idx="287">
                  <c:v>42773</c:v>
                </c:pt>
                <c:pt idx="288">
                  <c:v>42774</c:v>
                </c:pt>
                <c:pt idx="289">
                  <c:v>42775</c:v>
                </c:pt>
                <c:pt idx="290">
                  <c:v>42776</c:v>
                </c:pt>
                <c:pt idx="291">
                  <c:v>42779</c:v>
                </c:pt>
                <c:pt idx="292">
                  <c:v>42780</c:v>
                </c:pt>
                <c:pt idx="293">
                  <c:v>42781</c:v>
                </c:pt>
                <c:pt idx="294">
                  <c:v>42782</c:v>
                </c:pt>
                <c:pt idx="295">
                  <c:v>42783</c:v>
                </c:pt>
                <c:pt idx="296">
                  <c:v>42786</c:v>
                </c:pt>
                <c:pt idx="297">
                  <c:v>42787</c:v>
                </c:pt>
                <c:pt idx="298">
                  <c:v>42788</c:v>
                </c:pt>
                <c:pt idx="299">
                  <c:v>42789</c:v>
                </c:pt>
                <c:pt idx="300">
                  <c:v>42790</c:v>
                </c:pt>
                <c:pt idx="301">
                  <c:v>42793</c:v>
                </c:pt>
                <c:pt idx="302">
                  <c:v>42794</c:v>
                </c:pt>
                <c:pt idx="303">
                  <c:v>42795</c:v>
                </c:pt>
                <c:pt idx="304">
                  <c:v>42796</c:v>
                </c:pt>
                <c:pt idx="305">
                  <c:v>42797</c:v>
                </c:pt>
                <c:pt idx="306">
                  <c:v>42800</c:v>
                </c:pt>
                <c:pt idx="307">
                  <c:v>42801</c:v>
                </c:pt>
                <c:pt idx="308">
                  <c:v>42802</c:v>
                </c:pt>
                <c:pt idx="309">
                  <c:v>42803</c:v>
                </c:pt>
                <c:pt idx="310">
                  <c:v>42804</c:v>
                </c:pt>
                <c:pt idx="311">
                  <c:v>42807</c:v>
                </c:pt>
                <c:pt idx="312">
                  <c:v>42808</c:v>
                </c:pt>
                <c:pt idx="313">
                  <c:v>42809</c:v>
                </c:pt>
                <c:pt idx="314">
                  <c:v>42810</c:v>
                </c:pt>
                <c:pt idx="315">
                  <c:v>42811</c:v>
                </c:pt>
                <c:pt idx="316">
                  <c:v>42814</c:v>
                </c:pt>
                <c:pt idx="317">
                  <c:v>42815</c:v>
                </c:pt>
                <c:pt idx="318">
                  <c:v>42816</c:v>
                </c:pt>
                <c:pt idx="319">
                  <c:v>42817</c:v>
                </c:pt>
                <c:pt idx="320">
                  <c:v>42818</c:v>
                </c:pt>
                <c:pt idx="321">
                  <c:v>42821</c:v>
                </c:pt>
                <c:pt idx="322">
                  <c:v>42822</c:v>
                </c:pt>
                <c:pt idx="323">
                  <c:v>42823</c:v>
                </c:pt>
                <c:pt idx="324">
                  <c:v>42824</c:v>
                </c:pt>
                <c:pt idx="325">
                  <c:v>42825</c:v>
                </c:pt>
                <c:pt idx="326">
                  <c:v>42828</c:v>
                </c:pt>
                <c:pt idx="327">
                  <c:v>42829</c:v>
                </c:pt>
                <c:pt idx="328">
                  <c:v>42830</c:v>
                </c:pt>
                <c:pt idx="329">
                  <c:v>42831</c:v>
                </c:pt>
                <c:pt idx="330">
                  <c:v>42832</c:v>
                </c:pt>
                <c:pt idx="331">
                  <c:v>42835</c:v>
                </c:pt>
                <c:pt idx="332">
                  <c:v>42836</c:v>
                </c:pt>
                <c:pt idx="333">
                  <c:v>42837</c:v>
                </c:pt>
                <c:pt idx="334">
                  <c:v>42838</c:v>
                </c:pt>
                <c:pt idx="335">
                  <c:v>42843</c:v>
                </c:pt>
                <c:pt idx="336">
                  <c:v>42844</c:v>
                </c:pt>
                <c:pt idx="337">
                  <c:v>42845</c:v>
                </c:pt>
                <c:pt idx="338">
                  <c:v>42846</c:v>
                </c:pt>
                <c:pt idx="339">
                  <c:v>42849</c:v>
                </c:pt>
                <c:pt idx="340">
                  <c:v>42850</c:v>
                </c:pt>
                <c:pt idx="341">
                  <c:v>42851</c:v>
                </c:pt>
                <c:pt idx="342">
                  <c:v>42852</c:v>
                </c:pt>
                <c:pt idx="343">
                  <c:v>42853</c:v>
                </c:pt>
                <c:pt idx="344">
                  <c:v>42857</c:v>
                </c:pt>
                <c:pt idx="345">
                  <c:v>42858</c:v>
                </c:pt>
                <c:pt idx="346">
                  <c:v>42859</c:v>
                </c:pt>
                <c:pt idx="347">
                  <c:v>42860</c:v>
                </c:pt>
                <c:pt idx="348">
                  <c:v>42863</c:v>
                </c:pt>
                <c:pt idx="349">
                  <c:v>42864</c:v>
                </c:pt>
                <c:pt idx="350">
                  <c:v>42865</c:v>
                </c:pt>
                <c:pt idx="351">
                  <c:v>42866</c:v>
                </c:pt>
                <c:pt idx="352">
                  <c:v>42867</c:v>
                </c:pt>
                <c:pt idx="353">
                  <c:v>42870</c:v>
                </c:pt>
                <c:pt idx="354">
                  <c:v>42871</c:v>
                </c:pt>
                <c:pt idx="355">
                  <c:v>42872</c:v>
                </c:pt>
                <c:pt idx="356">
                  <c:v>42873</c:v>
                </c:pt>
                <c:pt idx="357">
                  <c:v>42874</c:v>
                </c:pt>
                <c:pt idx="358">
                  <c:v>42877</c:v>
                </c:pt>
                <c:pt idx="359">
                  <c:v>42878</c:v>
                </c:pt>
                <c:pt idx="360">
                  <c:v>42879</c:v>
                </c:pt>
                <c:pt idx="361">
                  <c:v>42880</c:v>
                </c:pt>
                <c:pt idx="362">
                  <c:v>42881</c:v>
                </c:pt>
                <c:pt idx="363">
                  <c:v>42885</c:v>
                </c:pt>
                <c:pt idx="364">
                  <c:v>42886</c:v>
                </c:pt>
                <c:pt idx="365">
                  <c:v>42887</c:v>
                </c:pt>
                <c:pt idx="366">
                  <c:v>42888</c:v>
                </c:pt>
                <c:pt idx="367">
                  <c:v>42891</c:v>
                </c:pt>
                <c:pt idx="368">
                  <c:v>42892</c:v>
                </c:pt>
                <c:pt idx="369">
                  <c:v>42893</c:v>
                </c:pt>
                <c:pt idx="370">
                  <c:v>42894</c:v>
                </c:pt>
                <c:pt idx="371">
                  <c:v>42895</c:v>
                </c:pt>
                <c:pt idx="372">
                  <c:v>42898</c:v>
                </c:pt>
                <c:pt idx="373">
                  <c:v>42899</c:v>
                </c:pt>
                <c:pt idx="374">
                  <c:v>42900</c:v>
                </c:pt>
                <c:pt idx="375">
                  <c:v>42901</c:v>
                </c:pt>
                <c:pt idx="376">
                  <c:v>42902</c:v>
                </c:pt>
                <c:pt idx="377">
                  <c:v>42905</c:v>
                </c:pt>
                <c:pt idx="378">
                  <c:v>42906</c:v>
                </c:pt>
                <c:pt idx="379">
                  <c:v>42907</c:v>
                </c:pt>
                <c:pt idx="380">
                  <c:v>42908</c:v>
                </c:pt>
                <c:pt idx="381">
                  <c:v>42909</c:v>
                </c:pt>
                <c:pt idx="382">
                  <c:v>42912</c:v>
                </c:pt>
                <c:pt idx="383">
                  <c:v>42913</c:v>
                </c:pt>
                <c:pt idx="384">
                  <c:v>42914</c:v>
                </c:pt>
                <c:pt idx="385">
                  <c:v>42915</c:v>
                </c:pt>
                <c:pt idx="386">
                  <c:v>42916</c:v>
                </c:pt>
                <c:pt idx="387">
                  <c:v>42919</c:v>
                </c:pt>
                <c:pt idx="388">
                  <c:v>42920</c:v>
                </c:pt>
                <c:pt idx="389">
                  <c:v>42921</c:v>
                </c:pt>
                <c:pt idx="390">
                  <c:v>42922</c:v>
                </c:pt>
                <c:pt idx="391">
                  <c:v>42923</c:v>
                </c:pt>
                <c:pt idx="392">
                  <c:v>42926</c:v>
                </c:pt>
                <c:pt idx="393">
                  <c:v>42927</c:v>
                </c:pt>
                <c:pt idx="394">
                  <c:v>42928</c:v>
                </c:pt>
                <c:pt idx="395">
                  <c:v>42929</c:v>
                </c:pt>
                <c:pt idx="396">
                  <c:v>42930</c:v>
                </c:pt>
                <c:pt idx="397">
                  <c:v>42933</c:v>
                </c:pt>
                <c:pt idx="398">
                  <c:v>42934</c:v>
                </c:pt>
                <c:pt idx="399">
                  <c:v>42935</c:v>
                </c:pt>
                <c:pt idx="400">
                  <c:v>42936</c:v>
                </c:pt>
                <c:pt idx="401">
                  <c:v>42937</c:v>
                </c:pt>
                <c:pt idx="402">
                  <c:v>42940</c:v>
                </c:pt>
                <c:pt idx="403">
                  <c:v>42941</c:v>
                </c:pt>
                <c:pt idx="404">
                  <c:v>42942</c:v>
                </c:pt>
                <c:pt idx="405">
                  <c:v>42943</c:v>
                </c:pt>
                <c:pt idx="406">
                  <c:v>42944</c:v>
                </c:pt>
                <c:pt idx="407">
                  <c:v>42947</c:v>
                </c:pt>
                <c:pt idx="408">
                  <c:v>42948</c:v>
                </c:pt>
                <c:pt idx="409">
                  <c:v>42949</c:v>
                </c:pt>
                <c:pt idx="410">
                  <c:v>42950</c:v>
                </c:pt>
                <c:pt idx="411">
                  <c:v>42951</c:v>
                </c:pt>
                <c:pt idx="412">
                  <c:v>42954</c:v>
                </c:pt>
                <c:pt idx="413">
                  <c:v>42955</c:v>
                </c:pt>
                <c:pt idx="414">
                  <c:v>42956</c:v>
                </c:pt>
                <c:pt idx="415">
                  <c:v>42957</c:v>
                </c:pt>
                <c:pt idx="416">
                  <c:v>42958</c:v>
                </c:pt>
                <c:pt idx="417">
                  <c:v>42961</c:v>
                </c:pt>
                <c:pt idx="418">
                  <c:v>42962</c:v>
                </c:pt>
                <c:pt idx="419">
                  <c:v>42963</c:v>
                </c:pt>
                <c:pt idx="420">
                  <c:v>42964</c:v>
                </c:pt>
                <c:pt idx="421">
                  <c:v>42965</c:v>
                </c:pt>
                <c:pt idx="422">
                  <c:v>42968</c:v>
                </c:pt>
                <c:pt idx="423">
                  <c:v>42969</c:v>
                </c:pt>
                <c:pt idx="424">
                  <c:v>42970</c:v>
                </c:pt>
                <c:pt idx="425">
                  <c:v>42971</c:v>
                </c:pt>
                <c:pt idx="426">
                  <c:v>42972</c:v>
                </c:pt>
                <c:pt idx="427">
                  <c:v>42976</c:v>
                </c:pt>
                <c:pt idx="428">
                  <c:v>42977</c:v>
                </c:pt>
                <c:pt idx="429">
                  <c:v>42978</c:v>
                </c:pt>
                <c:pt idx="430">
                  <c:v>42979</c:v>
                </c:pt>
                <c:pt idx="431">
                  <c:v>42982</c:v>
                </c:pt>
                <c:pt idx="432">
                  <c:v>42983</c:v>
                </c:pt>
                <c:pt idx="433">
                  <c:v>42984</c:v>
                </c:pt>
                <c:pt idx="434">
                  <c:v>42985</c:v>
                </c:pt>
                <c:pt idx="435">
                  <c:v>42986</c:v>
                </c:pt>
                <c:pt idx="436">
                  <c:v>42989</c:v>
                </c:pt>
                <c:pt idx="437">
                  <c:v>42990</c:v>
                </c:pt>
                <c:pt idx="438">
                  <c:v>42991</c:v>
                </c:pt>
                <c:pt idx="439">
                  <c:v>42992</c:v>
                </c:pt>
                <c:pt idx="440">
                  <c:v>42993</c:v>
                </c:pt>
                <c:pt idx="441">
                  <c:v>42996</c:v>
                </c:pt>
                <c:pt idx="442">
                  <c:v>42997</c:v>
                </c:pt>
                <c:pt idx="443">
                  <c:v>42998</c:v>
                </c:pt>
                <c:pt idx="444">
                  <c:v>42999</c:v>
                </c:pt>
                <c:pt idx="445">
                  <c:v>43000</c:v>
                </c:pt>
                <c:pt idx="446">
                  <c:v>43003</c:v>
                </c:pt>
                <c:pt idx="447">
                  <c:v>43004</c:v>
                </c:pt>
                <c:pt idx="448">
                  <c:v>43005</c:v>
                </c:pt>
                <c:pt idx="449">
                  <c:v>43006</c:v>
                </c:pt>
                <c:pt idx="450">
                  <c:v>43007</c:v>
                </c:pt>
                <c:pt idx="451">
                  <c:v>43010</c:v>
                </c:pt>
                <c:pt idx="452">
                  <c:v>43011</c:v>
                </c:pt>
                <c:pt idx="453">
                  <c:v>43012</c:v>
                </c:pt>
                <c:pt idx="454">
                  <c:v>43013</c:v>
                </c:pt>
                <c:pt idx="455">
                  <c:v>43014</c:v>
                </c:pt>
                <c:pt idx="456">
                  <c:v>43017</c:v>
                </c:pt>
                <c:pt idx="457">
                  <c:v>43018</c:v>
                </c:pt>
                <c:pt idx="458">
                  <c:v>43019</c:v>
                </c:pt>
                <c:pt idx="459">
                  <c:v>43020</c:v>
                </c:pt>
                <c:pt idx="460">
                  <c:v>43021</c:v>
                </c:pt>
                <c:pt idx="461">
                  <c:v>43024</c:v>
                </c:pt>
                <c:pt idx="462">
                  <c:v>43025</c:v>
                </c:pt>
                <c:pt idx="463">
                  <c:v>43026</c:v>
                </c:pt>
                <c:pt idx="464">
                  <c:v>43027</c:v>
                </c:pt>
                <c:pt idx="465">
                  <c:v>43028</c:v>
                </c:pt>
                <c:pt idx="466">
                  <c:v>43031</c:v>
                </c:pt>
                <c:pt idx="467">
                  <c:v>43032</c:v>
                </c:pt>
                <c:pt idx="468">
                  <c:v>43033</c:v>
                </c:pt>
                <c:pt idx="469">
                  <c:v>43034</c:v>
                </c:pt>
                <c:pt idx="470">
                  <c:v>43035</c:v>
                </c:pt>
                <c:pt idx="471">
                  <c:v>43038</c:v>
                </c:pt>
                <c:pt idx="472">
                  <c:v>43039</c:v>
                </c:pt>
                <c:pt idx="473">
                  <c:v>43040</c:v>
                </c:pt>
                <c:pt idx="474">
                  <c:v>43041</c:v>
                </c:pt>
                <c:pt idx="475">
                  <c:v>43042</c:v>
                </c:pt>
                <c:pt idx="476">
                  <c:v>43045</c:v>
                </c:pt>
                <c:pt idx="477">
                  <c:v>43046</c:v>
                </c:pt>
                <c:pt idx="478">
                  <c:v>43047</c:v>
                </c:pt>
                <c:pt idx="479">
                  <c:v>43048</c:v>
                </c:pt>
                <c:pt idx="480">
                  <c:v>43049</c:v>
                </c:pt>
                <c:pt idx="481">
                  <c:v>43052</c:v>
                </c:pt>
                <c:pt idx="482">
                  <c:v>43053</c:v>
                </c:pt>
                <c:pt idx="483">
                  <c:v>43054</c:v>
                </c:pt>
                <c:pt idx="484">
                  <c:v>43055</c:v>
                </c:pt>
                <c:pt idx="485">
                  <c:v>43056</c:v>
                </c:pt>
                <c:pt idx="486">
                  <c:v>43059</c:v>
                </c:pt>
                <c:pt idx="487">
                  <c:v>43060</c:v>
                </c:pt>
                <c:pt idx="488">
                  <c:v>43061</c:v>
                </c:pt>
                <c:pt idx="489">
                  <c:v>43062</c:v>
                </c:pt>
                <c:pt idx="490">
                  <c:v>43063</c:v>
                </c:pt>
                <c:pt idx="491">
                  <c:v>43066</c:v>
                </c:pt>
                <c:pt idx="492">
                  <c:v>43067</c:v>
                </c:pt>
                <c:pt idx="493">
                  <c:v>43068</c:v>
                </c:pt>
                <c:pt idx="494">
                  <c:v>43069</c:v>
                </c:pt>
                <c:pt idx="495">
                  <c:v>43070</c:v>
                </c:pt>
                <c:pt idx="496">
                  <c:v>43073</c:v>
                </c:pt>
                <c:pt idx="497">
                  <c:v>43074</c:v>
                </c:pt>
                <c:pt idx="498">
                  <c:v>43075</c:v>
                </c:pt>
                <c:pt idx="499">
                  <c:v>43076</c:v>
                </c:pt>
                <c:pt idx="500">
                  <c:v>43077</c:v>
                </c:pt>
                <c:pt idx="501">
                  <c:v>43080</c:v>
                </c:pt>
                <c:pt idx="502">
                  <c:v>43081</c:v>
                </c:pt>
                <c:pt idx="503">
                  <c:v>43082</c:v>
                </c:pt>
                <c:pt idx="504">
                  <c:v>43083</c:v>
                </c:pt>
                <c:pt idx="505">
                  <c:v>43084</c:v>
                </c:pt>
                <c:pt idx="506">
                  <c:v>43087</c:v>
                </c:pt>
                <c:pt idx="507">
                  <c:v>43088</c:v>
                </c:pt>
                <c:pt idx="508">
                  <c:v>43089</c:v>
                </c:pt>
                <c:pt idx="509">
                  <c:v>43090</c:v>
                </c:pt>
                <c:pt idx="510">
                  <c:v>43091</c:v>
                </c:pt>
                <c:pt idx="511">
                  <c:v>43096</c:v>
                </c:pt>
                <c:pt idx="512">
                  <c:v>43097</c:v>
                </c:pt>
                <c:pt idx="513">
                  <c:v>43098</c:v>
                </c:pt>
                <c:pt idx="514">
                  <c:v>43102</c:v>
                </c:pt>
                <c:pt idx="515">
                  <c:v>43103</c:v>
                </c:pt>
                <c:pt idx="516">
                  <c:v>43104</c:v>
                </c:pt>
                <c:pt idx="517">
                  <c:v>43105</c:v>
                </c:pt>
                <c:pt idx="518">
                  <c:v>43112</c:v>
                </c:pt>
                <c:pt idx="519">
                  <c:v>43119</c:v>
                </c:pt>
                <c:pt idx="520">
                  <c:v>43126</c:v>
                </c:pt>
                <c:pt idx="521">
                  <c:v>43133</c:v>
                </c:pt>
                <c:pt idx="522">
                  <c:v>43140</c:v>
                </c:pt>
                <c:pt idx="523">
                  <c:v>43147</c:v>
                </c:pt>
                <c:pt idx="524">
                  <c:v>43154</c:v>
                </c:pt>
                <c:pt idx="525">
                  <c:v>43161</c:v>
                </c:pt>
                <c:pt idx="526">
                  <c:v>43168</c:v>
                </c:pt>
                <c:pt idx="527">
                  <c:v>43175</c:v>
                </c:pt>
                <c:pt idx="528">
                  <c:v>43182</c:v>
                </c:pt>
                <c:pt idx="529">
                  <c:v>43193</c:v>
                </c:pt>
                <c:pt idx="530">
                  <c:v>43200</c:v>
                </c:pt>
                <c:pt idx="531">
                  <c:v>43207</c:v>
                </c:pt>
                <c:pt idx="532">
                  <c:v>43214</c:v>
                </c:pt>
                <c:pt idx="533">
                  <c:v>43221</c:v>
                </c:pt>
                <c:pt idx="534">
                  <c:v>43228</c:v>
                </c:pt>
                <c:pt idx="535">
                  <c:v>43235</c:v>
                </c:pt>
                <c:pt idx="536">
                  <c:v>43242</c:v>
                </c:pt>
                <c:pt idx="537">
                  <c:v>43249</c:v>
                </c:pt>
                <c:pt idx="538">
                  <c:v>43256</c:v>
                </c:pt>
                <c:pt idx="539">
                  <c:v>43263</c:v>
                </c:pt>
                <c:pt idx="540">
                  <c:v>43270</c:v>
                </c:pt>
                <c:pt idx="541">
                  <c:v>43277</c:v>
                </c:pt>
                <c:pt idx="542">
                  <c:v>43284</c:v>
                </c:pt>
                <c:pt idx="543">
                  <c:v>43291</c:v>
                </c:pt>
                <c:pt idx="544">
                  <c:v>43298</c:v>
                </c:pt>
                <c:pt idx="545">
                  <c:v>43305</c:v>
                </c:pt>
                <c:pt idx="546">
                  <c:v>43312</c:v>
                </c:pt>
                <c:pt idx="547">
                  <c:v>43319</c:v>
                </c:pt>
                <c:pt idx="548">
                  <c:v>43326</c:v>
                </c:pt>
                <c:pt idx="549">
                  <c:v>43333</c:v>
                </c:pt>
                <c:pt idx="550">
                  <c:v>43340</c:v>
                </c:pt>
                <c:pt idx="551">
                  <c:v>43347</c:v>
                </c:pt>
                <c:pt idx="552">
                  <c:v>43354</c:v>
                </c:pt>
                <c:pt idx="553">
                  <c:v>43361</c:v>
                </c:pt>
                <c:pt idx="554">
                  <c:v>43368</c:v>
                </c:pt>
                <c:pt idx="555">
                  <c:v>43375</c:v>
                </c:pt>
                <c:pt idx="556">
                  <c:v>43382</c:v>
                </c:pt>
                <c:pt idx="557">
                  <c:v>43389</c:v>
                </c:pt>
                <c:pt idx="558">
                  <c:v>43396</c:v>
                </c:pt>
                <c:pt idx="559">
                  <c:v>43403</c:v>
                </c:pt>
                <c:pt idx="560">
                  <c:v>43410</c:v>
                </c:pt>
                <c:pt idx="561">
                  <c:v>43417</c:v>
                </c:pt>
                <c:pt idx="562">
                  <c:v>43424</c:v>
                </c:pt>
                <c:pt idx="563">
                  <c:v>43431</c:v>
                </c:pt>
                <c:pt idx="564">
                  <c:v>43438</c:v>
                </c:pt>
                <c:pt idx="565">
                  <c:v>43445</c:v>
                </c:pt>
                <c:pt idx="566">
                  <c:v>43452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43580</c:v>
                </c:pt>
                <c:pt idx="585">
                  <c:v>43587</c:v>
                </c:pt>
                <c:pt idx="586">
                  <c:v>43594</c:v>
                </c:pt>
                <c:pt idx="587">
                  <c:v>43601</c:v>
                </c:pt>
                <c:pt idx="588">
                  <c:v>43608</c:v>
                </c:pt>
                <c:pt idx="589">
                  <c:v>43615</c:v>
                </c:pt>
                <c:pt idx="590">
                  <c:v>43622</c:v>
                </c:pt>
                <c:pt idx="591">
                  <c:v>43629</c:v>
                </c:pt>
                <c:pt idx="592">
                  <c:v>43636</c:v>
                </c:pt>
                <c:pt idx="593">
                  <c:v>43643</c:v>
                </c:pt>
                <c:pt idx="594">
                  <c:v>43650</c:v>
                </c:pt>
                <c:pt idx="595">
                  <c:v>43657</c:v>
                </c:pt>
                <c:pt idx="596">
                  <c:v>43664</c:v>
                </c:pt>
                <c:pt idx="597">
                  <c:v>43671</c:v>
                </c:pt>
                <c:pt idx="598">
                  <c:v>43678</c:v>
                </c:pt>
                <c:pt idx="599">
                  <c:v>43685</c:v>
                </c:pt>
                <c:pt idx="600">
                  <c:v>43692</c:v>
                </c:pt>
                <c:pt idx="601">
                  <c:v>43699</c:v>
                </c:pt>
                <c:pt idx="602">
                  <c:v>43706</c:v>
                </c:pt>
                <c:pt idx="603">
                  <c:v>43713</c:v>
                </c:pt>
                <c:pt idx="604">
                  <c:v>43720</c:v>
                </c:pt>
                <c:pt idx="605">
                  <c:v>43727</c:v>
                </c:pt>
                <c:pt idx="606">
                  <c:v>43734</c:v>
                </c:pt>
                <c:pt idx="607">
                  <c:v>43741</c:v>
                </c:pt>
                <c:pt idx="608">
                  <c:v>43748</c:v>
                </c:pt>
                <c:pt idx="609">
                  <c:v>43755</c:v>
                </c:pt>
                <c:pt idx="610">
                  <c:v>43762</c:v>
                </c:pt>
                <c:pt idx="611">
                  <c:v>43769</c:v>
                </c:pt>
                <c:pt idx="612">
                  <c:v>43776</c:v>
                </c:pt>
                <c:pt idx="613">
                  <c:v>43783</c:v>
                </c:pt>
                <c:pt idx="614">
                  <c:v>43790</c:v>
                </c:pt>
                <c:pt idx="615">
                  <c:v>43797</c:v>
                </c:pt>
                <c:pt idx="616">
                  <c:v>43804</c:v>
                </c:pt>
                <c:pt idx="617">
                  <c:v>43811</c:v>
                </c:pt>
                <c:pt idx="618">
                  <c:v>43818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44222</c:v>
                </c:pt>
                <c:pt idx="676">
                  <c:v>44229</c:v>
                </c:pt>
                <c:pt idx="677">
                  <c:v>44236</c:v>
                </c:pt>
                <c:pt idx="678">
                  <c:v>44243</c:v>
                </c:pt>
                <c:pt idx="679">
                  <c:v>44250</c:v>
                </c:pt>
                <c:pt idx="680">
                  <c:v>44257</c:v>
                </c:pt>
                <c:pt idx="681">
                  <c:v>44264</c:v>
                </c:pt>
                <c:pt idx="682">
                  <c:v>44271</c:v>
                </c:pt>
                <c:pt idx="683">
                  <c:v>44278</c:v>
                </c:pt>
                <c:pt idx="684">
                  <c:v>44285</c:v>
                </c:pt>
                <c:pt idx="685">
                  <c:v>44292</c:v>
                </c:pt>
                <c:pt idx="686">
                  <c:v>44299</c:v>
                </c:pt>
                <c:pt idx="687">
                  <c:v>44306</c:v>
                </c:pt>
                <c:pt idx="688">
                  <c:v>44313</c:v>
                </c:pt>
                <c:pt idx="689">
                  <c:v>44320</c:v>
                </c:pt>
                <c:pt idx="690">
                  <c:v>44327</c:v>
                </c:pt>
                <c:pt idx="691">
                  <c:v>44334</c:v>
                </c:pt>
                <c:pt idx="692">
                  <c:v>44341</c:v>
                </c:pt>
                <c:pt idx="693">
                  <c:v>44348</c:v>
                </c:pt>
                <c:pt idx="694">
                  <c:v>44355</c:v>
                </c:pt>
                <c:pt idx="695">
                  <c:v>44362</c:v>
                </c:pt>
                <c:pt idx="696">
                  <c:v>44369</c:v>
                </c:pt>
                <c:pt idx="697">
                  <c:v>44376</c:v>
                </c:pt>
                <c:pt idx="698">
                  <c:v>44383</c:v>
                </c:pt>
                <c:pt idx="699">
                  <c:v>44390</c:v>
                </c:pt>
                <c:pt idx="700">
                  <c:v>44397</c:v>
                </c:pt>
                <c:pt idx="701">
                  <c:v>44404</c:v>
                </c:pt>
                <c:pt idx="702">
                  <c:v>44411</c:v>
                </c:pt>
                <c:pt idx="703">
                  <c:v>44418</c:v>
                </c:pt>
                <c:pt idx="704">
                  <c:v>44425</c:v>
                </c:pt>
                <c:pt idx="705">
                  <c:v>44432</c:v>
                </c:pt>
                <c:pt idx="706">
                  <c:v>44439</c:v>
                </c:pt>
                <c:pt idx="707">
                  <c:v>44446</c:v>
                </c:pt>
                <c:pt idx="708">
                  <c:v>44453</c:v>
                </c:pt>
                <c:pt idx="709">
                  <c:v>44460</c:v>
                </c:pt>
                <c:pt idx="710">
                  <c:v>44467</c:v>
                </c:pt>
                <c:pt idx="711">
                  <c:v>44474</c:v>
                </c:pt>
                <c:pt idx="712">
                  <c:v>44481</c:v>
                </c:pt>
                <c:pt idx="713">
                  <c:v>44488</c:v>
                </c:pt>
                <c:pt idx="714">
                  <c:v>44495</c:v>
                </c:pt>
                <c:pt idx="715">
                  <c:v>44502</c:v>
                </c:pt>
                <c:pt idx="716">
                  <c:v>44509</c:v>
                </c:pt>
                <c:pt idx="717">
                  <c:v>44516</c:v>
                </c:pt>
                <c:pt idx="718">
                  <c:v>44523</c:v>
                </c:pt>
                <c:pt idx="719">
                  <c:v>44530</c:v>
                </c:pt>
                <c:pt idx="720">
                  <c:v>44537</c:v>
                </c:pt>
                <c:pt idx="721">
                  <c:v>44544</c:v>
                </c:pt>
                <c:pt idx="722">
                  <c:v>44551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44587</c:v>
                </c:pt>
                <c:pt idx="728">
                  <c:v>44594</c:v>
                </c:pt>
                <c:pt idx="729">
                  <c:v>44601</c:v>
                </c:pt>
                <c:pt idx="730">
                  <c:v>44608</c:v>
                </c:pt>
                <c:pt idx="731">
                  <c:v>44615</c:v>
                </c:pt>
                <c:pt idx="732">
                  <c:v>44622</c:v>
                </c:pt>
                <c:pt idx="733">
                  <c:v>44629</c:v>
                </c:pt>
                <c:pt idx="734">
                  <c:v>44636</c:v>
                </c:pt>
                <c:pt idx="735">
                  <c:v>44643</c:v>
                </c:pt>
                <c:pt idx="736">
                  <c:v>44650</c:v>
                </c:pt>
                <c:pt idx="737">
                  <c:v>44657</c:v>
                </c:pt>
                <c:pt idx="738">
                  <c:v>44664</c:v>
                </c:pt>
                <c:pt idx="739">
                  <c:v>44671</c:v>
                </c:pt>
                <c:pt idx="740">
                  <c:v>44678</c:v>
                </c:pt>
                <c:pt idx="741">
                  <c:v>44685</c:v>
                </c:pt>
                <c:pt idx="742">
                  <c:v>44692</c:v>
                </c:pt>
                <c:pt idx="743">
                  <c:v>44699</c:v>
                </c:pt>
                <c:pt idx="744">
                  <c:v>44706</c:v>
                </c:pt>
                <c:pt idx="745">
                  <c:v>44713</c:v>
                </c:pt>
                <c:pt idx="746">
                  <c:v>44720</c:v>
                </c:pt>
                <c:pt idx="747">
                  <c:v>44727</c:v>
                </c:pt>
                <c:pt idx="748">
                  <c:v>44734</c:v>
                </c:pt>
                <c:pt idx="749">
                  <c:v>44741</c:v>
                </c:pt>
                <c:pt idx="750">
                  <c:v>44748</c:v>
                </c:pt>
                <c:pt idx="751">
                  <c:v>44755</c:v>
                </c:pt>
                <c:pt idx="752">
                  <c:v>44762</c:v>
                </c:pt>
                <c:pt idx="753">
                  <c:v>44769</c:v>
                </c:pt>
                <c:pt idx="754">
                  <c:v>44776</c:v>
                </c:pt>
                <c:pt idx="755">
                  <c:v>44783</c:v>
                </c:pt>
                <c:pt idx="756">
                  <c:v>44790</c:v>
                </c:pt>
                <c:pt idx="757">
                  <c:v>44797</c:v>
                </c:pt>
                <c:pt idx="758">
                  <c:v>44804</c:v>
                </c:pt>
                <c:pt idx="759">
                  <c:v>44811</c:v>
                </c:pt>
                <c:pt idx="760">
                  <c:v>44818</c:v>
                </c:pt>
                <c:pt idx="761">
                  <c:v>44825</c:v>
                </c:pt>
                <c:pt idx="762">
                  <c:v>44832</c:v>
                </c:pt>
                <c:pt idx="763">
                  <c:v>44839</c:v>
                </c:pt>
                <c:pt idx="764">
                  <c:v>44846</c:v>
                </c:pt>
                <c:pt idx="765">
                  <c:v>44853</c:v>
                </c:pt>
                <c:pt idx="766">
                  <c:v>44860</c:v>
                </c:pt>
                <c:pt idx="767">
                  <c:v>44867</c:v>
                </c:pt>
                <c:pt idx="768">
                  <c:v>44874</c:v>
                </c:pt>
                <c:pt idx="769">
                  <c:v>44881</c:v>
                </c:pt>
                <c:pt idx="770">
                  <c:v>44888</c:v>
                </c:pt>
                <c:pt idx="771">
                  <c:v>44895</c:v>
                </c:pt>
                <c:pt idx="772">
                  <c:v>44902</c:v>
                </c:pt>
                <c:pt idx="773">
                  <c:v>44909</c:v>
                </c:pt>
                <c:pt idx="774">
                  <c:v>44916</c:v>
                </c:pt>
                <c:pt idx="775">
                  <c:v>44923</c:v>
                </c:pt>
                <c:pt idx="776">
                  <c:v>44930</c:v>
                </c:pt>
                <c:pt idx="777">
                  <c:v>44937</c:v>
                </c:pt>
                <c:pt idx="778">
                  <c:v>44944</c:v>
                </c:pt>
                <c:pt idx="779">
                  <c:v>44951</c:v>
                </c:pt>
                <c:pt idx="780">
                  <c:v>44958</c:v>
                </c:pt>
                <c:pt idx="781">
                  <c:v>44965</c:v>
                </c:pt>
                <c:pt idx="782">
                  <c:v>44972</c:v>
                </c:pt>
                <c:pt idx="783">
                  <c:v>44979</c:v>
                </c:pt>
                <c:pt idx="784">
                  <c:v>44986</c:v>
                </c:pt>
                <c:pt idx="785">
                  <c:v>44993</c:v>
                </c:pt>
                <c:pt idx="786">
                  <c:v>45000</c:v>
                </c:pt>
                <c:pt idx="787">
                  <c:v>45007</c:v>
                </c:pt>
                <c:pt idx="788">
                  <c:v>45014</c:v>
                </c:pt>
                <c:pt idx="789">
                  <c:v>45021</c:v>
                </c:pt>
                <c:pt idx="790">
                  <c:v>45028</c:v>
                </c:pt>
                <c:pt idx="791">
                  <c:v>45035</c:v>
                </c:pt>
                <c:pt idx="792">
                  <c:v>45042</c:v>
                </c:pt>
                <c:pt idx="793">
                  <c:v>45049</c:v>
                </c:pt>
                <c:pt idx="794">
                  <c:v>45056</c:v>
                </c:pt>
                <c:pt idx="795">
                  <c:v>45063</c:v>
                </c:pt>
                <c:pt idx="796">
                  <c:v>45070</c:v>
                </c:pt>
                <c:pt idx="797">
                  <c:v>45077</c:v>
                </c:pt>
                <c:pt idx="798">
                  <c:v>45084</c:v>
                </c:pt>
                <c:pt idx="799">
                  <c:v>45091</c:v>
                </c:pt>
                <c:pt idx="800">
                  <c:v>45098</c:v>
                </c:pt>
                <c:pt idx="801">
                  <c:v>45105</c:v>
                </c:pt>
                <c:pt idx="802">
                  <c:v>45112</c:v>
                </c:pt>
                <c:pt idx="803">
                  <c:v>45119</c:v>
                </c:pt>
                <c:pt idx="804">
                  <c:v>45126</c:v>
                </c:pt>
                <c:pt idx="805">
                  <c:v>45133</c:v>
                </c:pt>
                <c:pt idx="806">
                  <c:v>45140</c:v>
                </c:pt>
                <c:pt idx="807">
                  <c:v>45147</c:v>
                </c:pt>
                <c:pt idx="808">
                  <c:v>45154</c:v>
                </c:pt>
                <c:pt idx="809">
                  <c:v>45161</c:v>
                </c:pt>
                <c:pt idx="810">
                  <c:v>45168</c:v>
                </c:pt>
                <c:pt idx="811">
                  <c:v>45175</c:v>
                </c:pt>
                <c:pt idx="812">
                  <c:v>45182</c:v>
                </c:pt>
                <c:pt idx="813">
                  <c:v>45189</c:v>
                </c:pt>
                <c:pt idx="814">
                  <c:v>45196</c:v>
                </c:pt>
                <c:pt idx="815">
                  <c:v>45203</c:v>
                </c:pt>
                <c:pt idx="816">
                  <c:v>45210</c:v>
                </c:pt>
                <c:pt idx="817">
                  <c:v>45217</c:v>
                </c:pt>
                <c:pt idx="818">
                  <c:v>45224</c:v>
                </c:pt>
                <c:pt idx="819">
                  <c:v>45231</c:v>
                </c:pt>
                <c:pt idx="820">
                  <c:v>45238</c:v>
                </c:pt>
                <c:pt idx="821">
                  <c:v>45245</c:v>
                </c:pt>
                <c:pt idx="822">
                  <c:v>45252</c:v>
                </c:pt>
                <c:pt idx="823">
                  <c:v>45259</c:v>
                </c:pt>
                <c:pt idx="824">
                  <c:v>45266</c:v>
                </c:pt>
                <c:pt idx="825">
                  <c:v>45273</c:v>
                </c:pt>
                <c:pt idx="826">
                  <c:v>45280</c:v>
                </c:pt>
                <c:pt idx="827">
                  <c:v>45287</c:v>
                </c:pt>
                <c:pt idx="828">
                  <c:v>45294</c:v>
                </c:pt>
                <c:pt idx="829">
                  <c:v>45301</c:v>
                </c:pt>
                <c:pt idx="830">
                  <c:v>45308</c:v>
                </c:pt>
                <c:pt idx="831">
                  <c:v>45315</c:v>
                </c:pt>
                <c:pt idx="832">
                  <c:v>45322</c:v>
                </c:pt>
                <c:pt idx="833">
                  <c:v>45329</c:v>
                </c:pt>
                <c:pt idx="834">
                  <c:v>45336</c:v>
                </c:pt>
                <c:pt idx="835">
                  <c:v>45343</c:v>
                </c:pt>
                <c:pt idx="836">
                  <c:v>45350</c:v>
                </c:pt>
                <c:pt idx="837">
                  <c:v>45357</c:v>
                </c:pt>
                <c:pt idx="838">
                  <c:v>45364</c:v>
                </c:pt>
                <c:pt idx="839">
                  <c:v>45371</c:v>
                </c:pt>
                <c:pt idx="840">
                  <c:v>45378</c:v>
                </c:pt>
                <c:pt idx="841">
                  <c:v>45385</c:v>
                </c:pt>
                <c:pt idx="842">
                  <c:v>45392</c:v>
                </c:pt>
                <c:pt idx="843">
                  <c:v>45399</c:v>
                </c:pt>
                <c:pt idx="844">
                  <c:v>45406</c:v>
                </c:pt>
                <c:pt idx="845">
                  <c:v>45413</c:v>
                </c:pt>
                <c:pt idx="846">
                  <c:v>45420</c:v>
                </c:pt>
                <c:pt idx="847">
                  <c:v>45427</c:v>
                </c:pt>
                <c:pt idx="848">
                  <c:v>45434</c:v>
                </c:pt>
                <c:pt idx="849">
                  <c:v>45441</c:v>
                </c:pt>
                <c:pt idx="850">
                  <c:v>45448</c:v>
                </c:pt>
                <c:pt idx="851">
                  <c:v>45455</c:v>
                </c:pt>
                <c:pt idx="852">
                  <c:v>45462</c:v>
                </c:pt>
                <c:pt idx="853">
                  <c:v>45469</c:v>
                </c:pt>
                <c:pt idx="854">
                  <c:v>45476</c:v>
                </c:pt>
                <c:pt idx="855">
                  <c:v>45483</c:v>
                </c:pt>
                <c:pt idx="856">
                  <c:v>45490</c:v>
                </c:pt>
                <c:pt idx="857">
                  <c:v>45497</c:v>
                </c:pt>
                <c:pt idx="858">
                  <c:v>45504</c:v>
                </c:pt>
                <c:pt idx="859">
                  <c:v>45511</c:v>
                </c:pt>
                <c:pt idx="860">
                  <c:v>45518</c:v>
                </c:pt>
                <c:pt idx="861">
                  <c:v>45525</c:v>
                </c:pt>
                <c:pt idx="862">
                  <c:v>45532</c:v>
                </c:pt>
                <c:pt idx="863">
                  <c:v>45539</c:v>
                </c:pt>
                <c:pt idx="864">
                  <c:v>45546</c:v>
                </c:pt>
                <c:pt idx="865">
                  <c:v>45553</c:v>
                </c:pt>
                <c:pt idx="866">
                  <c:v>45560</c:v>
                </c:pt>
                <c:pt idx="867">
                  <c:v>45567</c:v>
                </c:pt>
                <c:pt idx="868">
                  <c:v>45574</c:v>
                </c:pt>
                <c:pt idx="869">
                  <c:v>45581</c:v>
                </c:pt>
                <c:pt idx="870">
                  <c:v>45588</c:v>
                </c:pt>
                <c:pt idx="871">
                  <c:v>45595</c:v>
                </c:pt>
                <c:pt idx="872">
                  <c:v>45602</c:v>
                </c:pt>
                <c:pt idx="873">
                  <c:v>45609</c:v>
                </c:pt>
                <c:pt idx="874">
                  <c:v>45616</c:v>
                </c:pt>
                <c:pt idx="875">
                  <c:v>45623</c:v>
                </c:pt>
                <c:pt idx="876">
                  <c:v>45630</c:v>
                </c:pt>
                <c:pt idx="877">
                  <c:v>45637</c:v>
                </c:pt>
                <c:pt idx="878">
                  <c:v>45644</c:v>
                </c:pt>
                <c:pt idx="879">
                  <c:v>45653</c:v>
                </c:pt>
                <c:pt idx="880">
                  <c:v>45660</c:v>
                </c:pt>
                <c:pt idx="881">
                  <c:v>45667</c:v>
                </c:pt>
                <c:pt idx="882">
                  <c:v>45674</c:v>
                </c:pt>
                <c:pt idx="883">
                  <c:v>45681</c:v>
                </c:pt>
                <c:pt idx="884">
                  <c:v>45688</c:v>
                </c:pt>
                <c:pt idx="885">
                  <c:v>45695</c:v>
                </c:pt>
                <c:pt idx="886">
                  <c:v>45702</c:v>
                </c:pt>
                <c:pt idx="887">
                  <c:v>45709</c:v>
                </c:pt>
                <c:pt idx="888">
                  <c:v>45716</c:v>
                </c:pt>
                <c:pt idx="889">
                  <c:v>45723</c:v>
                </c:pt>
                <c:pt idx="890">
                  <c:v>45730</c:v>
                </c:pt>
                <c:pt idx="891">
                  <c:v>45737</c:v>
                </c:pt>
                <c:pt idx="892">
                  <c:v>45744</c:v>
                </c:pt>
                <c:pt idx="893">
                  <c:v>45751</c:v>
                </c:pt>
                <c:pt idx="894">
                  <c:v>45758</c:v>
                </c:pt>
                <c:pt idx="895">
                  <c:v>45769</c:v>
                </c:pt>
                <c:pt idx="896">
                  <c:v>45776</c:v>
                </c:pt>
                <c:pt idx="897">
                  <c:v>45783</c:v>
                </c:pt>
                <c:pt idx="898">
                  <c:v>45790</c:v>
                </c:pt>
                <c:pt idx="899">
                  <c:v>45797</c:v>
                </c:pt>
                <c:pt idx="900">
                  <c:v>45804</c:v>
                </c:pt>
                <c:pt idx="901">
                  <c:v>45811</c:v>
                </c:pt>
                <c:pt idx="902">
                  <c:v>45818</c:v>
                </c:pt>
                <c:pt idx="903">
                  <c:v>45825</c:v>
                </c:pt>
                <c:pt idx="904">
                  <c:v>45832</c:v>
                </c:pt>
                <c:pt idx="905">
                  <c:v>45839</c:v>
                </c:pt>
                <c:pt idx="906">
                  <c:v>45846</c:v>
                </c:pt>
                <c:pt idx="907">
                  <c:v>45853</c:v>
                </c:pt>
                <c:pt idx="908">
                  <c:v>45860</c:v>
                </c:pt>
                <c:pt idx="909">
                  <c:v>45867</c:v>
                </c:pt>
                <c:pt idx="910">
                  <c:v>45874</c:v>
                </c:pt>
                <c:pt idx="911">
                  <c:v>45881</c:v>
                </c:pt>
                <c:pt idx="912">
                  <c:v>45888</c:v>
                </c:pt>
                <c:pt idx="913">
                  <c:v>45895</c:v>
                </c:pt>
                <c:pt idx="914">
                  <c:v>45902</c:v>
                </c:pt>
                <c:pt idx="915">
                  <c:v>45909</c:v>
                </c:pt>
                <c:pt idx="916">
                  <c:v>45916</c:v>
                </c:pt>
                <c:pt idx="917">
                  <c:v>45923</c:v>
                </c:pt>
                <c:pt idx="918">
                  <c:v>45930</c:v>
                </c:pt>
                <c:pt idx="919">
                  <c:v>45937</c:v>
                </c:pt>
                <c:pt idx="920">
                  <c:v>45944</c:v>
                </c:pt>
                <c:pt idx="921">
                  <c:v>45951</c:v>
                </c:pt>
                <c:pt idx="922">
                  <c:v>45958</c:v>
                </c:pt>
                <c:pt idx="923">
                  <c:v>45965</c:v>
                </c:pt>
                <c:pt idx="924">
                  <c:v>45972</c:v>
                </c:pt>
                <c:pt idx="925">
                  <c:v>45979</c:v>
                </c:pt>
                <c:pt idx="926">
                  <c:v>45986</c:v>
                </c:pt>
                <c:pt idx="927">
                  <c:v>45993</c:v>
                </c:pt>
                <c:pt idx="928">
                  <c:v>46000</c:v>
                </c:pt>
                <c:pt idx="929">
                  <c:v>46007</c:v>
                </c:pt>
                <c:pt idx="930">
                  <c:v>46014</c:v>
                </c:pt>
                <c:pt idx="931">
                  <c:v>46021</c:v>
                </c:pt>
                <c:pt idx="932">
                  <c:v>46028</c:v>
                </c:pt>
                <c:pt idx="933">
                  <c:v>46035</c:v>
                </c:pt>
                <c:pt idx="934">
                  <c:v>46042</c:v>
                </c:pt>
                <c:pt idx="935">
                  <c:v>46049</c:v>
                </c:pt>
                <c:pt idx="936">
                  <c:v>46056</c:v>
                </c:pt>
                <c:pt idx="937">
                  <c:v>46063</c:v>
                </c:pt>
                <c:pt idx="938">
                  <c:v>46070</c:v>
                </c:pt>
                <c:pt idx="939">
                  <c:v>46077</c:v>
                </c:pt>
                <c:pt idx="940">
                  <c:v>46084</c:v>
                </c:pt>
                <c:pt idx="941">
                  <c:v>46091</c:v>
                </c:pt>
                <c:pt idx="942">
                  <c:v>46098</c:v>
                </c:pt>
                <c:pt idx="943">
                  <c:v>46105</c:v>
                </c:pt>
                <c:pt idx="944">
                  <c:v>46112</c:v>
                </c:pt>
                <c:pt idx="945">
                  <c:v>46119</c:v>
                </c:pt>
                <c:pt idx="946">
                  <c:v>46126</c:v>
                </c:pt>
                <c:pt idx="947">
                  <c:v>46133</c:v>
                </c:pt>
                <c:pt idx="948">
                  <c:v>46140</c:v>
                </c:pt>
                <c:pt idx="949">
                  <c:v>46147</c:v>
                </c:pt>
                <c:pt idx="950">
                  <c:v>46154</c:v>
                </c:pt>
                <c:pt idx="951">
                  <c:v>46161</c:v>
                </c:pt>
                <c:pt idx="952">
                  <c:v>46168</c:v>
                </c:pt>
                <c:pt idx="953">
                  <c:v>46175</c:v>
                </c:pt>
                <c:pt idx="954">
                  <c:v>46182</c:v>
                </c:pt>
                <c:pt idx="955">
                  <c:v>46189</c:v>
                </c:pt>
                <c:pt idx="956">
                  <c:v>46196</c:v>
                </c:pt>
                <c:pt idx="957">
                  <c:v>46203</c:v>
                </c:pt>
                <c:pt idx="958">
                  <c:v>46210</c:v>
                </c:pt>
                <c:pt idx="959">
                  <c:v>46217</c:v>
                </c:pt>
                <c:pt idx="960">
                  <c:v>46224</c:v>
                </c:pt>
                <c:pt idx="961">
                  <c:v>46231</c:v>
                </c:pt>
                <c:pt idx="962">
                  <c:v>46238</c:v>
                </c:pt>
                <c:pt idx="963">
                  <c:v>46245</c:v>
                </c:pt>
                <c:pt idx="964">
                  <c:v>46252</c:v>
                </c:pt>
                <c:pt idx="965">
                  <c:v>46259</c:v>
                </c:pt>
                <c:pt idx="966">
                  <c:v>46266</c:v>
                </c:pt>
                <c:pt idx="967">
                  <c:v>46273</c:v>
                </c:pt>
                <c:pt idx="968">
                  <c:v>46280</c:v>
                </c:pt>
                <c:pt idx="969">
                  <c:v>46287</c:v>
                </c:pt>
                <c:pt idx="970">
                  <c:v>46294</c:v>
                </c:pt>
                <c:pt idx="971">
                  <c:v>46301</c:v>
                </c:pt>
                <c:pt idx="972">
                  <c:v>46308</c:v>
                </c:pt>
                <c:pt idx="973">
                  <c:v>46315</c:v>
                </c:pt>
                <c:pt idx="974">
                  <c:v>46322</c:v>
                </c:pt>
                <c:pt idx="975">
                  <c:v>46329</c:v>
                </c:pt>
                <c:pt idx="976">
                  <c:v>46336</c:v>
                </c:pt>
                <c:pt idx="977">
                  <c:v>46343</c:v>
                </c:pt>
                <c:pt idx="978">
                  <c:v>46350</c:v>
                </c:pt>
                <c:pt idx="979">
                  <c:v>46357</c:v>
                </c:pt>
                <c:pt idx="980">
                  <c:v>46364</c:v>
                </c:pt>
                <c:pt idx="981">
                  <c:v>46371</c:v>
                </c:pt>
                <c:pt idx="982">
                  <c:v>46378</c:v>
                </c:pt>
                <c:pt idx="983">
                  <c:v>46385</c:v>
                </c:pt>
                <c:pt idx="984">
                  <c:v>46392</c:v>
                </c:pt>
                <c:pt idx="985">
                  <c:v>46399</c:v>
                </c:pt>
                <c:pt idx="986">
                  <c:v>46406</c:v>
                </c:pt>
                <c:pt idx="987">
                  <c:v>46413</c:v>
                </c:pt>
                <c:pt idx="988">
                  <c:v>46420</c:v>
                </c:pt>
                <c:pt idx="989">
                  <c:v>46427</c:v>
                </c:pt>
                <c:pt idx="990">
                  <c:v>46434</c:v>
                </c:pt>
                <c:pt idx="991">
                  <c:v>46441</c:v>
                </c:pt>
                <c:pt idx="992">
                  <c:v>46448</c:v>
                </c:pt>
                <c:pt idx="993">
                  <c:v>46455</c:v>
                </c:pt>
                <c:pt idx="994">
                  <c:v>46462</c:v>
                </c:pt>
                <c:pt idx="995">
                  <c:v>46469</c:v>
                </c:pt>
                <c:pt idx="996">
                  <c:v>46476</c:v>
                </c:pt>
                <c:pt idx="997">
                  <c:v>46483</c:v>
                </c:pt>
                <c:pt idx="998">
                  <c:v>46490</c:v>
                </c:pt>
                <c:pt idx="999">
                  <c:v>46497</c:v>
                </c:pt>
                <c:pt idx="1000">
                  <c:v>46504</c:v>
                </c:pt>
                <c:pt idx="1001">
                  <c:v>46511</c:v>
                </c:pt>
                <c:pt idx="1002">
                  <c:v>46518</c:v>
                </c:pt>
                <c:pt idx="1003">
                  <c:v>46525</c:v>
                </c:pt>
                <c:pt idx="1004">
                  <c:v>46532</c:v>
                </c:pt>
                <c:pt idx="1005">
                  <c:v>46539</c:v>
                </c:pt>
                <c:pt idx="1006">
                  <c:v>46546</c:v>
                </c:pt>
                <c:pt idx="1007">
                  <c:v>46553</c:v>
                </c:pt>
                <c:pt idx="1008">
                  <c:v>46560</c:v>
                </c:pt>
                <c:pt idx="1009">
                  <c:v>46567</c:v>
                </c:pt>
                <c:pt idx="1010">
                  <c:v>46574</c:v>
                </c:pt>
                <c:pt idx="1011">
                  <c:v>46581</c:v>
                </c:pt>
                <c:pt idx="1012">
                  <c:v>46588</c:v>
                </c:pt>
                <c:pt idx="1013">
                  <c:v>46595</c:v>
                </c:pt>
                <c:pt idx="1014">
                  <c:v>46602</c:v>
                </c:pt>
                <c:pt idx="1015">
                  <c:v>46609</c:v>
                </c:pt>
                <c:pt idx="1016">
                  <c:v>46616</c:v>
                </c:pt>
                <c:pt idx="1017">
                  <c:v>46623</c:v>
                </c:pt>
                <c:pt idx="1018">
                  <c:v>46630</c:v>
                </c:pt>
                <c:pt idx="1019">
                  <c:v>46637</c:v>
                </c:pt>
                <c:pt idx="1020">
                  <c:v>46644</c:v>
                </c:pt>
                <c:pt idx="1021">
                  <c:v>46651</c:v>
                </c:pt>
                <c:pt idx="1022">
                  <c:v>46658</c:v>
                </c:pt>
                <c:pt idx="1023">
                  <c:v>46665</c:v>
                </c:pt>
                <c:pt idx="1024">
                  <c:v>46672</c:v>
                </c:pt>
                <c:pt idx="1025">
                  <c:v>46679</c:v>
                </c:pt>
                <c:pt idx="1026">
                  <c:v>46686</c:v>
                </c:pt>
                <c:pt idx="1027">
                  <c:v>46693</c:v>
                </c:pt>
                <c:pt idx="1028">
                  <c:v>46700</c:v>
                </c:pt>
                <c:pt idx="1029">
                  <c:v>46707</c:v>
                </c:pt>
                <c:pt idx="1030">
                  <c:v>46714</c:v>
                </c:pt>
                <c:pt idx="1031">
                  <c:v>46721</c:v>
                </c:pt>
                <c:pt idx="1032">
                  <c:v>46728</c:v>
                </c:pt>
                <c:pt idx="1033">
                  <c:v>46735</c:v>
                </c:pt>
                <c:pt idx="1034">
                  <c:v>46742</c:v>
                </c:pt>
                <c:pt idx="1035">
                  <c:v>46750</c:v>
                </c:pt>
                <c:pt idx="1036">
                  <c:v>46757</c:v>
                </c:pt>
                <c:pt idx="1037">
                  <c:v>46764</c:v>
                </c:pt>
                <c:pt idx="1038">
                  <c:v>46771</c:v>
                </c:pt>
                <c:pt idx="1039">
                  <c:v>46778</c:v>
                </c:pt>
                <c:pt idx="1040">
                  <c:v>46785</c:v>
                </c:pt>
                <c:pt idx="1041">
                  <c:v>46792</c:v>
                </c:pt>
                <c:pt idx="1042">
                  <c:v>46799</c:v>
                </c:pt>
                <c:pt idx="1043">
                  <c:v>46806</c:v>
                </c:pt>
                <c:pt idx="1044">
                  <c:v>46813</c:v>
                </c:pt>
                <c:pt idx="1045">
                  <c:v>46820</c:v>
                </c:pt>
                <c:pt idx="1046">
                  <c:v>46827</c:v>
                </c:pt>
                <c:pt idx="1047">
                  <c:v>46834</c:v>
                </c:pt>
                <c:pt idx="1048">
                  <c:v>46841</c:v>
                </c:pt>
                <c:pt idx="1049">
                  <c:v>46848</c:v>
                </c:pt>
                <c:pt idx="1050">
                  <c:v>46855</c:v>
                </c:pt>
                <c:pt idx="1051">
                  <c:v>46862</c:v>
                </c:pt>
                <c:pt idx="1052">
                  <c:v>46869</c:v>
                </c:pt>
                <c:pt idx="1053">
                  <c:v>46876</c:v>
                </c:pt>
                <c:pt idx="1054">
                  <c:v>46883</c:v>
                </c:pt>
                <c:pt idx="1055">
                  <c:v>46890</c:v>
                </c:pt>
                <c:pt idx="1056">
                  <c:v>46897</c:v>
                </c:pt>
                <c:pt idx="1057">
                  <c:v>46904</c:v>
                </c:pt>
                <c:pt idx="1058">
                  <c:v>46911</c:v>
                </c:pt>
                <c:pt idx="1059">
                  <c:v>46918</c:v>
                </c:pt>
                <c:pt idx="1060">
                  <c:v>46925</c:v>
                </c:pt>
                <c:pt idx="1061">
                  <c:v>46932</c:v>
                </c:pt>
                <c:pt idx="1062">
                  <c:v>46939</c:v>
                </c:pt>
                <c:pt idx="1063">
                  <c:v>46946</c:v>
                </c:pt>
                <c:pt idx="1064">
                  <c:v>46953</c:v>
                </c:pt>
                <c:pt idx="1065">
                  <c:v>46960</c:v>
                </c:pt>
                <c:pt idx="1066">
                  <c:v>46967</c:v>
                </c:pt>
                <c:pt idx="1067">
                  <c:v>46974</c:v>
                </c:pt>
                <c:pt idx="1068">
                  <c:v>46981</c:v>
                </c:pt>
                <c:pt idx="1069">
                  <c:v>46988</c:v>
                </c:pt>
                <c:pt idx="1070">
                  <c:v>46995</c:v>
                </c:pt>
                <c:pt idx="1071">
                  <c:v>47002</c:v>
                </c:pt>
                <c:pt idx="1072">
                  <c:v>47009</c:v>
                </c:pt>
                <c:pt idx="1073">
                  <c:v>47016</c:v>
                </c:pt>
                <c:pt idx="1074">
                  <c:v>47023</c:v>
                </c:pt>
                <c:pt idx="1075">
                  <c:v>47030</c:v>
                </c:pt>
                <c:pt idx="1076">
                  <c:v>47037</c:v>
                </c:pt>
                <c:pt idx="1077">
                  <c:v>47044</c:v>
                </c:pt>
                <c:pt idx="1078">
                  <c:v>47051</c:v>
                </c:pt>
                <c:pt idx="1079">
                  <c:v>47058</c:v>
                </c:pt>
                <c:pt idx="1080">
                  <c:v>47065</c:v>
                </c:pt>
                <c:pt idx="1081">
                  <c:v>47072</c:v>
                </c:pt>
                <c:pt idx="1082">
                  <c:v>47079</c:v>
                </c:pt>
                <c:pt idx="1083">
                  <c:v>47086</c:v>
                </c:pt>
                <c:pt idx="1084">
                  <c:v>47093</c:v>
                </c:pt>
                <c:pt idx="1085">
                  <c:v>47100</c:v>
                </c:pt>
                <c:pt idx="1086">
                  <c:v>47107</c:v>
                </c:pt>
                <c:pt idx="1087">
                  <c:v>47114</c:v>
                </c:pt>
                <c:pt idx="1088">
                  <c:v>47121</c:v>
                </c:pt>
                <c:pt idx="1089">
                  <c:v>47128</c:v>
                </c:pt>
                <c:pt idx="1090">
                  <c:v>47135</c:v>
                </c:pt>
                <c:pt idx="1091">
                  <c:v>47142</c:v>
                </c:pt>
                <c:pt idx="1092">
                  <c:v>47149</c:v>
                </c:pt>
                <c:pt idx="1093">
                  <c:v>47156</c:v>
                </c:pt>
                <c:pt idx="1094">
                  <c:v>47163</c:v>
                </c:pt>
                <c:pt idx="1095">
                  <c:v>47170</c:v>
                </c:pt>
                <c:pt idx="1096">
                  <c:v>47177</c:v>
                </c:pt>
                <c:pt idx="1097">
                  <c:v>47184</c:v>
                </c:pt>
                <c:pt idx="1098">
                  <c:v>47191</c:v>
                </c:pt>
                <c:pt idx="1099">
                  <c:v>47198</c:v>
                </c:pt>
                <c:pt idx="1100">
                  <c:v>47205</c:v>
                </c:pt>
                <c:pt idx="1101">
                  <c:v>47212</c:v>
                </c:pt>
                <c:pt idx="1102">
                  <c:v>47219</c:v>
                </c:pt>
                <c:pt idx="1103">
                  <c:v>47226</c:v>
                </c:pt>
                <c:pt idx="1104">
                  <c:v>47233</c:v>
                </c:pt>
                <c:pt idx="1105">
                  <c:v>47240</c:v>
                </c:pt>
                <c:pt idx="1106">
                  <c:v>47247</c:v>
                </c:pt>
                <c:pt idx="1107">
                  <c:v>47254</c:v>
                </c:pt>
                <c:pt idx="1108">
                  <c:v>47261</c:v>
                </c:pt>
                <c:pt idx="1109">
                  <c:v>47268</c:v>
                </c:pt>
                <c:pt idx="1110">
                  <c:v>47275</c:v>
                </c:pt>
                <c:pt idx="1111">
                  <c:v>47282</c:v>
                </c:pt>
                <c:pt idx="1112">
                  <c:v>47289</c:v>
                </c:pt>
                <c:pt idx="1113">
                  <c:v>47296</c:v>
                </c:pt>
                <c:pt idx="1114">
                  <c:v>47303</c:v>
                </c:pt>
                <c:pt idx="1115">
                  <c:v>47310</c:v>
                </c:pt>
                <c:pt idx="1116">
                  <c:v>47317</c:v>
                </c:pt>
                <c:pt idx="1117">
                  <c:v>47324</c:v>
                </c:pt>
                <c:pt idx="1118">
                  <c:v>47331</c:v>
                </c:pt>
                <c:pt idx="1119">
                  <c:v>47338</c:v>
                </c:pt>
                <c:pt idx="1120">
                  <c:v>47345</c:v>
                </c:pt>
                <c:pt idx="1121">
                  <c:v>47352</c:v>
                </c:pt>
                <c:pt idx="1122">
                  <c:v>47359</c:v>
                </c:pt>
                <c:pt idx="1123">
                  <c:v>47366</c:v>
                </c:pt>
                <c:pt idx="1124">
                  <c:v>47373</c:v>
                </c:pt>
                <c:pt idx="1125">
                  <c:v>47380</c:v>
                </c:pt>
                <c:pt idx="1126">
                  <c:v>47387</c:v>
                </c:pt>
                <c:pt idx="1127">
                  <c:v>47394</c:v>
                </c:pt>
                <c:pt idx="1128">
                  <c:v>47401</c:v>
                </c:pt>
                <c:pt idx="1129">
                  <c:v>47408</c:v>
                </c:pt>
                <c:pt idx="1130">
                  <c:v>47415</c:v>
                </c:pt>
                <c:pt idx="1131">
                  <c:v>47422</c:v>
                </c:pt>
                <c:pt idx="1132">
                  <c:v>47429</c:v>
                </c:pt>
                <c:pt idx="1133">
                  <c:v>47436</c:v>
                </c:pt>
                <c:pt idx="1134">
                  <c:v>47443</c:v>
                </c:pt>
                <c:pt idx="1135">
                  <c:v>47450</c:v>
                </c:pt>
                <c:pt idx="1136">
                  <c:v>47457</c:v>
                </c:pt>
                <c:pt idx="1137">
                  <c:v>47464</c:v>
                </c:pt>
                <c:pt idx="1138">
                  <c:v>47471</c:v>
                </c:pt>
                <c:pt idx="1139">
                  <c:v>47479</c:v>
                </c:pt>
                <c:pt idx="1140">
                  <c:v>47486</c:v>
                </c:pt>
                <c:pt idx="1141">
                  <c:v>47493</c:v>
                </c:pt>
                <c:pt idx="1142">
                  <c:v>47500</c:v>
                </c:pt>
                <c:pt idx="1143">
                  <c:v>47507</c:v>
                </c:pt>
                <c:pt idx="1144">
                  <c:v>47514</c:v>
                </c:pt>
                <c:pt idx="1145">
                  <c:v>47521</c:v>
                </c:pt>
                <c:pt idx="1146">
                  <c:v>47528</c:v>
                </c:pt>
                <c:pt idx="1147">
                  <c:v>47535</c:v>
                </c:pt>
                <c:pt idx="1148">
                  <c:v>47542</c:v>
                </c:pt>
                <c:pt idx="1149">
                  <c:v>47549</c:v>
                </c:pt>
                <c:pt idx="1150">
                  <c:v>47556</c:v>
                </c:pt>
                <c:pt idx="1151">
                  <c:v>47563</c:v>
                </c:pt>
                <c:pt idx="1152">
                  <c:v>47570</c:v>
                </c:pt>
                <c:pt idx="1153">
                  <c:v>47577</c:v>
                </c:pt>
                <c:pt idx="1154">
                  <c:v>47584</c:v>
                </c:pt>
                <c:pt idx="1155">
                  <c:v>47591</c:v>
                </c:pt>
                <c:pt idx="1156">
                  <c:v>47598</c:v>
                </c:pt>
                <c:pt idx="1157">
                  <c:v>47605</c:v>
                </c:pt>
                <c:pt idx="1158">
                  <c:v>47612</c:v>
                </c:pt>
                <c:pt idx="1159">
                  <c:v>47619</c:v>
                </c:pt>
                <c:pt idx="1160">
                  <c:v>47626</c:v>
                </c:pt>
                <c:pt idx="1161">
                  <c:v>47633</c:v>
                </c:pt>
                <c:pt idx="1162">
                  <c:v>47640</c:v>
                </c:pt>
                <c:pt idx="1163">
                  <c:v>47647</c:v>
                </c:pt>
                <c:pt idx="1164">
                  <c:v>47654</c:v>
                </c:pt>
                <c:pt idx="1165">
                  <c:v>47661</c:v>
                </c:pt>
                <c:pt idx="1166">
                  <c:v>47668</c:v>
                </c:pt>
                <c:pt idx="1167">
                  <c:v>47675</c:v>
                </c:pt>
                <c:pt idx="1168">
                  <c:v>47682</c:v>
                </c:pt>
                <c:pt idx="1169">
                  <c:v>47689</c:v>
                </c:pt>
                <c:pt idx="1170">
                  <c:v>47696</c:v>
                </c:pt>
                <c:pt idx="1171">
                  <c:v>47703</c:v>
                </c:pt>
                <c:pt idx="1172">
                  <c:v>47710</c:v>
                </c:pt>
                <c:pt idx="1173">
                  <c:v>47717</c:v>
                </c:pt>
                <c:pt idx="1174">
                  <c:v>47724</c:v>
                </c:pt>
                <c:pt idx="1175">
                  <c:v>47731</c:v>
                </c:pt>
                <c:pt idx="1176">
                  <c:v>47738</c:v>
                </c:pt>
                <c:pt idx="1177">
                  <c:v>47745</c:v>
                </c:pt>
                <c:pt idx="1178">
                  <c:v>47752</c:v>
                </c:pt>
                <c:pt idx="1179">
                  <c:v>47759</c:v>
                </c:pt>
                <c:pt idx="1180">
                  <c:v>47766</c:v>
                </c:pt>
                <c:pt idx="1181">
                  <c:v>47773</c:v>
                </c:pt>
                <c:pt idx="1182">
                  <c:v>47780</c:v>
                </c:pt>
                <c:pt idx="1183">
                  <c:v>47787</c:v>
                </c:pt>
                <c:pt idx="1184">
                  <c:v>47794</c:v>
                </c:pt>
                <c:pt idx="1185">
                  <c:v>47801</c:v>
                </c:pt>
                <c:pt idx="1186">
                  <c:v>47808</c:v>
                </c:pt>
                <c:pt idx="1187">
                  <c:v>47815</c:v>
                </c:pt>
                <c:pt idx="1188">
                  <c:v>47822</c:v>
                </c:pt>
                <c:pt idx="1189">
                  <c:v>47829</c:v>
                </c:pt>
                <c:pt idx="1190">
                  <c:v>47836</c:v>
                </c:pt>
                <c:pt idx="1191">
                  <c:v>47844</c:v>
                </c:pt>
                <c:pt idx="1192">
                  <c:v>47851</c:v>
                </c:pt>
                <c:pt idx="1193">
                  <c:v>47858</c:v>
                </c:pt>
                <c:pt idx="1194">
                  <c:v>47865</c:v>
                </c:pt>
                <c:pt idx="1195">
                  <c:v>47872</c:v>
                </c:pt>
                <c:pt idx="1196">
                  <c:v>47879</c:v>
                </c:pt>
                <c:pt idx="1197">
                  <c:v>47886</c:v>
                </c:pt>
                <c:pt idx="1198">
                  <c:v>47893</c:v>
                </c:pt>
                <c:pt idx="1199">
                  <c:v>47900</c:v>
                </c:pt>
                <c:pt idx="1200">
                  <c:v>47907</c:v>
                </c:pt>
                <c:pt idx="1201">
                  <c:v>47914</c:v>
                </c:pt>
                <c:pt idx="1202">
                  <c:v>47921</c:v>
                </c:pt>
                <c:pt idx="1203">
                  <c:v>47928</c:v>
                </c:pt>
                <c:pt idx="1204">
                  <c:v>47935</c:v>
                </c:pt>
                <c:pt idx="1205">
                  <c:v>47942</c:v>
                </c:pt>
                <c:pt idx="1206">
                  <c:v>47953</c:v>
                </c:pt>
                <c:pt idx="1207">
                  <c:v>47960</c:v>
                </c:pt>
                <c:pt idx="1208">
                  <c:v>47967</c:v>
                </c:pt>
                <c:pt idx="1209">
                  <c:v>47974</c:v>
                </c:pt>
                <c:pt idx="1210">
                  <c:v>47981</c:v>
                </c:pt>
                <c:pt idx="1211">
                  <c:v>47988</c:v>
                </c:pt>
                <c:pt idx="1212">
                  <c:v>47995</c:v>
                </c:pt>
                <c:pt idx="1213">
                  <c:v>48002</c:v>
                </c:pt>
                <c:pt idx="1214">
                  <c:v>48009</c:v>
                </c:pt>
                <c:pt idx="1215">
                  <c:v>48016</c:v>
                </c:pt>
                <c:pt idx="1216">
                  <c:v>48023</c:v>
                </c:pt>
                <c:pt idx="1217">
                  <c:v>48030</c:v>
                </c:pt>
                <c:pt idx="1218">
                  <c:v>48037</c:v>
                </c:pt>
                <c:pt idx="1219">
                  <c:v>48044</c:v>
                </c:pt>
                <c:pt idx="1220">
                  <c:v>48051</c:v>
                </c:pt>
                <c:pt idx="1221">
                  <c:v>48058</c:v>
                </c:pt>
                <c:pt idx="1222">
                  <c:v>48065</c:v>
                </c:pt>
                <c:pt idx="1223">
                  <c:v>48072</c:v>
                </c:pt>
                <c:pt idx="1224">
                  <c:v>48079</c:v>
                </c:pt>
                <c:pt idx="1225">
                  <c:v>48086</c:v>
                </c:pt>
                <c:pt idx="1226">
                  <c:v>48093</c:v>
                </c:pt>
                <c:pt idx="1227">
                  <c:v>48100</c:v>
                </c:pt>
                <c:pt idx="1228">
                  <c:v>48107</c:v>
                </c:pt>
                <c:pt idx="1229">
                  <c:v>48114</c:v>
                </c:pt>
                <c:pt idx="1230">
                  <c:v>48121</c:v>
                </c:pt>
                <c:pt idx="1231">
                  <c:v>48128</c:v>
                </c:pt>
                <c:pt idx="1232">
                  <c:v>48135</c:v>
                </c:pt>
                <c:pt idx="1233">
                  <c:v>48142</c:v>
                </c:pt>
                <c:pt idx="1234">
                  <c:v>48149</c:v>
                </c:pt>
                <c:pt idx="1235">
                  <c:v>48156</c:v>
                </c:pt>
                <c:pt idx="1236">
                  <c:v>48163</c:v>
                </c:pt>
                <c:pt idx="1237">
                  <c:v>48170</c:v>
                </c:pt>
                <c:pt idx="1238">
                  <c:v>48177</c:v>
                </c:pt>
                <c:pt idx="1239">
                  <c:v>48184</c:v>
                </c:pt>
                <c:pt idx="1240">
                  <c:v>48191</c:v>
                </c:pt>
                <c:pt idx="1241">
                  <c:v>48198</c:v>
                </c:pt>
                <c:pt idx="1242">
                  <c:v>48205</c:v>
                </c:pt>
                <c:pt idx="1243">
                  <c:v>48212</c:v>
                </c:pt>
                <c:pt idx="1244">
                  <c:v>48219</c:v>
                </c:pt>
                <c:pt idx="1245">
                  <c:v>48226</c:v>
                </c:pt>
                <c:pt idx="1246">
                  <c:v>48233</c:v>
                </c:pt>
                <c:pt idx="1247">
                  <c:v>48240</c:v>
                </c:pt>
                <c:pt idx="1248">
                  <c:v>48247</c:v>
                </c:pt>
                <c:pt idx="1249">
                  <c:v>48254</c:v>
                </c:pt>
                <c:pt idx="1250">
                  <c:v>48261</c:v>
                </c:pt>
                <c:pt idx="1251">
                  <c:v>48268</c:v>
                </c:pt>
                <c:pt idx="1252">
                  <c:v>48275</c:v>
                </c:pt>
                <c:pt idx="1253">
                  <c:v>48282</c:v>
                </c:pt>
                <c:pt idx="1254">
                  <c:v>48289</c:v>
                </c:pt>
                <c:pt idx="1255">
                  <c:v>48296</c:v>
                </c:pt>
                <c:pt idx="1256">
                  <c:v>48303</c:v>
                </c:pt>
                <c:pt idx="1257">
                  <c:v>48310</c:v>
                </c:pt>
                <c:pt idx="1258">
                  <c:v>48317</c:v>
                </c:pt>
                <c:pt idx="1259">
                  <c:v>48324</c:v>
                </c:pt>
                <c:pt idx="1260">
                  <c:v>48331</c:v>
                </c:pt>
                <c:pt idx="1261">
                  <c:v>48338</c:v>
                </c:pt>
                <c:pt idx="1262">
                  <c:v>48345</c:v>
                </c:pt>
                <c:pt idx="1263">
                  <c:v>48352</c:v>
                </c:pt>
                <c:pt idx="1264">
                  <c:v>48359</c:v>
                </c:pt>
                <c:pt idx="1265">
                  <c:v>48366</c:v>
                </c:pt>
                <c:pt idx="1266">
                  <c:v>48373</c:v>
                </c:pt>
                <c:pt idx="1267">
                  <c:v>48380</c:v>
                </c:pt>
                <c:pt idx="1268">
                  <c:v>48387</c:v>
                </c:pt>
                <c:pt idx="1269">
                  <c:v>48394</c:v>
                </c:pt>
                <c:pt idx="1270">
                  <c:v>48401</c:v>
                </c:pt>
                <c:pt idx="1271">
                  <c:v>48408</c:v>
                </c:pt>
                <c:pt idx="1272">
                  <c:v>48415</c:v>
                </c:pt>
                <c:pt idx="1273">
                  <c:v>48422</c:v>
                </c:pt>
                <c:pt idx="1274">
                  <c:v>48429</c:v>
                </c:pt>
                <c:pt idx="1275">
                  <c:v>48436</c:v>
                </c:pt>
                <c:pt idx="1276">
                  <c:v>48443</c:v>
                </c:pt>
                <c:pt idx="1277">
                  <c:v>48450</c:v>
                </c:pt>
                <c:pt idx="1278">
                  <c:v>48457</c:v>
                </c:pt>
                <c:pt idx="1279">
                  <c:v>48464</c:v>
                </c:pt>
                <c:pt idx="1280">
                  <c:v>48471</c:v>
                </c:pt>
                <c:pt idx="1281">
                  <c:v>48478</c:v>
                </c:pt>
                <c:pt idx="1282">
                  <c:v>48485</c:v>
                </c:pt>
                <c:pt idx="1283">
                  <c:v>48492</c:v>
                </c:pt>
                <c:pt idx="1284">
                  <c:v>48499</c:v>
                </c:pt>
                <c:pt idx="1285">
                  <c:v>48506</c:v>
                </c:pt>
                <c:pt idx="1286">
                  <c:v>48513</c:v>
                </c:pt>
                <c:pt idx="1287">
                  <c:v>48520</c:v>
                </c:pt>
                <c:pt idx="1288">
                  <c:v>48527</c:v>
                </c:pt>
                <c:pt idx="1289">
                  <c:v>48534</c:v>
                </c:pt>
                <c:pt idx="1290">
                  <c:v>48541</c:v>
                </c:pt>
                <c:pt idx="1291">
                  <c:v>48548</c:v>
                </c:pt>
                <c:pt idx="1292">
                  <c:v>48555</c:v>
                </c:pt>
                <c:pt idx="1293">
                  <c:v>48562</c:v>
                </c:pt>
                <c:pt idx="1294">
                  <c:v>48569</c:v>
                </c:pt>
                <c:pt idx="1295">
                  <c:v>48577</c:v>
                </c:pt>
                <c:pt idx="1296">
                  <c:v>48584</c:v>
                </c:pt>
                <c:pt idx="1297">
                  <c:v>48591</c:v>
                </c:pt>
                <c:pt idx="1298">
                  <c:v>48598</c:v>
                </c:pt>
                <c:pt idx="1299">
                  <c:v>48605</c:v>
                </c:pt>
                <c:pt idx="1300">
                  <c:v>48612</c:v>
                </c:pt>
                <c:pt idx="1301">
                  <c:v>48619</c:v>
                </c:pt>
                <c:pt idx="1302">
                  <c:v>48626</c:v>
                </c:pt>
                <c:pt idx="1303">
                  <c:v>48633</c:v>
                </c:pt>
                <c:pt idx="1304">
                  <c:v>48640</c:v>
                </c:pt>
                <c:pt idx="1305">
                  <c:v>48647</c:v>
                </c:pt>
                <c:pt idx="1306">
                  <c:v>48654</c:v>
                </c:pt>
                <c:pt idx="1307">
                  <c:v>48661</c:v>
                </c:pt>
                <c:pt idx="1308">
                  <c:v>48668</c:v>
                </c:pt>
                <c:pt idx="1309">
                  <c:v>48675</c:v>
                </c:pt>
                <c:pt idx="1310">
                  <c:v>48682</c:v>
                </c:pt>
                <c:pt idx="1311">
                  <c:v>48689</c:v>
                </c:pt>
                <c:pt idx="1312">
                  <c:v>48696</c:v>
                </c:pt>
                <c:pt idx="1313">
                  <c:v>48703</c:v>
                </c:pt>
                <c:pt idx="1314">
                  <c:v>48710</c:v>
                </c:pt>
                <c:pt idx="1315">
                  <c:v>48717</c:v>
                </c:pt>
                <c:pt idx="1316">
                  <c:v>48724</c:v>
                </c:pt>
                <c:pt idx="1317">
                  <c:v>48731</c:v>
                </c:pt>
                <c:pt idx="1318">
                  <c:v>48738</c:v>
                </c:pt>
                <c:pt idx="1319">
                  <c:v>48745</c:v>
                </c:pt>
                <c:pt idx="1320">
                  <c:v>48752</c:v>
                </c:pt>
                <c:pt idx="1321">
                  <c:v>48759</c:v>
                </c:pt>
                <c:pt idx="1322">
                  <c:v>48766</c:v>
                </c:pt>
                <c:pt idx="1323">
                  <c:v>48773</c:v>
                </c:pt>
                <c:pt idx="1324">
                  <c:v>48780</c:v>
                </c:pt>
                <c:pt idx="1325">
                  <c:v>48787</c:v>
                </c:pt>
                <c:pt idx="1326">
                  <c:v>48794</c:v>
                </c:pt>
                <c:pt idx="1327">
                  <c:v>48801</c:v>
                </c:pt>
                <c:pt idx="1328">
                  <c:v>48808</c:v>
                </c:pt>
                <c:pt idx="1329">
                  <c:v>48815</c:v>
                </c:pt>
                <c:pt idx="1330">
                  <c:v>48822</c:v>
                </c:pt>
                <c:pt idx="1331">
                  <c:v>48829</c:v>
                </c:pt>
                <c:pt idx="1332">
                  <c:v>48836</c:v>
                </c:pt>
                <c:pt idx="1333">
                  <c:v>48843</c:v>
                </c:pt>
                <c:pt idx="1334">
                  <c:v>48850</c:v>
                </c:pt>
                <c:pt idx="1335">
                  <c:v>48857</c:v>
                </c:pt>
                <c:pt idx="1336">
                  <c:v>48864</c:v>
                </c:pt>
                <c:pt idx="1337">
                  <c:v>48871</c:v>
                </c:pt>
                <c:pt idx="1338">
                  <c:v>48878</c:v>
                </c:pt>
                <c:pt idx="1339">
                  <c:v>48885</c:v>
                </c:pt>
                <c:pt idx="1340">
                  <c:v>48892</c:v>
                </c:pt>
                <c:pt idx="1341">
                  <c:v>48899</c:v>
                </c:pt>
                <c:pt idx="1342">
                  <c:v>48906</c:v>
                </c:pt>
                <c:pt idx="1343">
                  <c:v>48913</c:v>
                </c:pt>
                <c:pt idx="1344">
                  <c:v>48920</c:v>
                </c:pt>
                <c:pt idx="1345">
                  <c:v>48927</c:v>
                </c:pt>
                <c:pt idx="1346">
                  <c:v>48934</c:v>
                </c:pt>
                <c:pt idx="1347">
                  <c:v>48941</c:v>
                </c:pt>
                <c:pt idx="1348">
                  <c:v>48948</c:v>
                </c:pt>
                <c:pt idx="1349">
                  <c:v>48955</c:v>
                </c:pt>
                <c:pt idx="1350">
                  <c:v>48962</c:v>
                </c:pt>
                <c:pt idx="1351">
                  <c:v>48969</c:v>
                </c:pt>
                <c:pt idx="1352">
                  <c:v>48976</c:v>
                </c:pt>
                <c:pt idx="1353">
                  <c:v>48983</c:v>
                </c:pt>
                <c:pt idx="1354">
                  <c:v>48990</c:v>
                </c:pt>
                <c:pt idx="1355">
                  <c:v>48997</c:v>
                </c:pt>
                <c:pt idx="1356">
                  <c:v>49004</c:v>
                </c:pt>
                <c:pt idx="1357">
                  <c:v>49011</c:v>
                </c:pt>
                <c:pt idx="1358">
                  <c:v>49018</c:v>
                </c:pt>
                <c:pt idx="1359">
                  <c:v>49025</c:v>
                </c:pt>
                <c:pt idx="1360">
                  <c:v>49032</c:v>
                </c:pt>
                <c:pt idx="1361">
                  <c:v>49039</c:v>
                </c:pt>
                <c:pt idx="1362">
                  <c:v>49046</c:v>
                </c:pt>
                <c:pt idx="1363">
                  <c:v>49053</c:v>
                </c:pt>
                <c:pt idx="1364">
                  <c:v>49060</c:v>
                </c:pt>
                <c:pt idx="1365">
                  <c:v>49067</c:v>
                </c:pt>
                <c:pt idx="1366">
                  <c:v>49074</c:v>
                </c:pt>
                <c:pt idx="1367">
                  <c:v>49081</c:v>
                </c:pt>
                <c:pt idx="1368">
                  <c:v>49088</c:v>
                </c:pt>
                <c:pt idx="1369">
                  <c:v>49095</c:v>
                </c:pt>
                <c:pt idx="1370">
                  <c:v>49102</c:v>
                </c:pt>
                <c:pt idx="1371">
                  <c:v>49109</c:v>
                </c:pt>
                <c:pt idx="1372">
                  <c:v>49116</c:v>
                </c:pt>
                <c:pt idx="1373">
                  <c:v>49123</c:v>
                </c:pt>
                <c:pt idx="1374">
                  <c:v>49130</c:v>
                </c:pt>
                <c:pt idx="1375">
                  <c:v>49137</c:v>
                </c:pt>
                <c:pt idx="1376">
                  <c:v>49144</c:v>
                </c:pt>
                <c:pt idx="1377">
                  <c:v>49151</c:v>
                </c:pt>
                <c:pt idx="1378">
                  <c:v>49158</c:v>
                </c:pt>
                <c:pt idx="1379">
                  <c:v>49165</c:v>
                </c:pt>
                <c:pt idx="1380">
                  <c:v>49172</c:v>
                </c:pt>
                <c:pt idx="1381">
                  <c:v>49179</c:v>
                </c:pt>
                <c:pt idx="1382">
                  <c:v>49186</c:v>
                </c:pt>
                <c:pt idx="1383">
                  <c:v>49193</c:v>
                </c:pt>
                <c:pt idx="1384">
                  <c:v>49200</c:v>
                </c:pt>
                <c:pt idx="1385">
                  <c:v>49207</c:v>
                </c:pt>
                <c:pt idx="1386">
                  <c:v>49214</c:v>
                </c:pt>
                <c:pt idx="1387">
                  <c:v>49221</c:v>
                </c:pt>
                <c:pt idx="1388">
                  <c:v>49228</c:v>
                </c:pt>
                <c:pt idx="1389">
                  <c:v>49235</c:v>
                </c:pt>
                <c:pt idx="1390">
                  <c:v>49242</c:v>
                </c:pt>
                <c:pt idx="1391">
                  <c:v>49249</c:v>
                </c:pt>
                <c:pt idx="1392">
                  <c:v>49256</c:v>
                </c:pt>
                <c:pt idx="1393">
                  <c:v>49263</c:v>
                </c:pt>
                <c:pt idx="1394">
                  <c:v>49270</c:v>
                </c:pt>
                <c:pt idx="1395">
                  <c:v>49277</c:v>
                </c:pt>
                <c:pt idx="1396">
                  <c:v>49284</c:v>
                </c:pt>
                <c:pt idx="1397">
                  <c:v>49291</c:v>
                </c:pt>
                <c:pt idx="1398">
                  <c:v>49298</c:v>
                </c:pt>
                <c:pt idx="1399">
                  <c:v>49305</c:v>
                </c:pt>
                <c:pt idx="1400">
                  <c:v>49312</c:v>
                </c:pt>
                <c:pt idx="1401">
                  <c:v>49319</c:v>
                </c:pt>
                <c:pt idx="1402">
                  <c:v>49326</c:v>
                </c:pt>
                <c:pt idx="1403">
                  <c:v>49333</c:v>
                </c:pt>
                <c:pt idx="1404">
                  <c:v>49340</c:v>
                </c:pt>
                <c:pt idx="1405">
                  <c:v>49347</c:v>
                </c:pt>
                <c:pt idx="1406">
                  <c:v>49354</c:v>
                </c:pt>
                <c:pt idx="1407">
                  <c:v>49361</c:v>
                </c:pt>
                <c:pt idx="1408">
                  <c:v>49368</c:v>
                </c:pt>
                <c:pt idx="1409">
                  <c:v>49375</c:v>
                </c:pt>
                <c:pt idx="1410">
                  <c:v>49382</c:v>
                </c:pt>
                <c:pt idx="1411">
                  <c:v>49389</c:v>
                </c:pt>
                <c:pt idx="1412">
                  <c:v>49396</c:v>
                </c:pt>
                <c:pt idx="1413">
                  <c:v>49403</c:v>
                </c:pt>
                <c:pt idx="1414">
                  <c:v>49410</c:v>
                </c:pt>
                <c:pt idx="1415">
                  <c:v>49417</c:v>
                </c:pt>
                <c:pt idx="1416">
                  <c:v>49424</c:v>
                </c:pt>
                <c:pt idx="1417">
                  <c:v>49431</c:v>
                </c:pt>
                <c:pt idx="1418">
                  <c:v>49438</c:v>
                </c:pt>
                <c:pt idx="1419">
                  <c:v>49445</c:v>
                </c:pt>
                <c:pt idx="1420">
                  <c:v>49452</c:v>
                </c:pt>
                <c:pt idx="1421">
                  <c:v>49459</c:v>
                </c:pt>
                <c:pt idx="1422">
                  <c:v>49466</c:v>
                </c:pt>
                <c:pt idx="1423">
                  <c:v>49473</c:v>
                </c:pt>
                <c:pt idx="1424">
                  <c:v>49480</c:v>
                </c:pt>
                <c:pt idx="1425">
                  <c:v>49487</c:v>
                </c:pt>
                <c:pt idx="1426">
                  <c:v>49494</c:v>
                </c:pt>
                <c:pt idx="1427">
                  <c:v>49501</c:v>
                </c:pt>
                <c:pt idx="1428">
                  <c:v>49508</c:v>
                </c:pt>
                <c:pt idx="1429">
                  <c:v>49515</c:v>
                </c:pt>
                <c:pt idx="1430">
                  <c:v>49522</c:v>
                </c:pt>
                <c:pt idx="1431">
                  <c:v>49529</c:v>
                </c:pt>
                <c:pt idx="1432">
                  <c:v>49536</c:v>
                </c:pt>
                <c:pt idx="1433">
                  <c:v>49543</c:v>
                </c:pt>
                <c:pt idx="1434">
                  <c:v>49550</c:v>
                </c:pt>
                <c:pt idx="1435">
                  <c:v>49557</c:v>
                </c:pt>
                <c:pt idx="1436">
                  <c:v>49564</c:v>
                </c:pt>
                <c:pt idx="1437">
                  <c:v>49571</c:v>
                </c:pt>
                <c:pt idx="1438">
                  <c:v>49578</c:v>
                </c:pt>
                <c:pt idx="1439">
                  <c:v>49585</c:v>
                </c:pt>
                <c:pt idx="1440">
                  <c:v>49592</c:v>
                </c:pt>
                <c:pt idx="1441">
                  <c:v>49599</c:v>
                </c:pt>
                <c:pt idx="1442">
                  <c:v>49606</c:v>
                </c:pt>
                <c:pt idx="1443">
                  <c:v>49613</c:v>
                </c:pt>
                <c:pt idx="1444">
                  <c:v>49620</c:v>
                </c:pt>
                <c:pt idx="1445">
                  <c:v>49627</c:v>
                </c:pt>
                <c:pt idx="1446">
                  <c:v>49634</c:v>
                </c:pt>
                <c:pt idx="1447">
                  <c:v>49641</c:v>
                </c:pt>
                <c:pt idx="1448">
                  <c:v>49648</c:v>
                </c:pt>
                <c:pt idx="1449">
                  <c:v>49655</c:v>
                </c:pt>
                <c:pt idx="1450">
                  <c:v>49662</c:v>
                </c:pt>
                <c:pt idx="1451">
                  <c:v>49670</c:v>
                </c:pt>
                <c:pt idx="1452">
                  <c:v>49677</c:v>
                </c:pt>
                <c:pt idx="1453">
                  <c:v>49684</c:v>
                </c:pt>
                <c:pt idx="1454">
                  <c:v>49691</c:v>
                </c:pt>
                <c:pt idx="1455">
                  <c:v>49698</c:v>
                </c:pt>
                <c:pt idx="1456">
                  <c:v>49705</c:v>
                </c:pt>
                <c:pt idx="1457">
                  <c:v>49712</c:v>
                </c:pt>
                <c:pt idx="1458">
                  <c:v>49719</c:v>
                </c:pt>
                <c:pt idx="1459">
                  <c:v>49726</c:v>
                </c:pt>
                <c:pt idx="1460">
                  <c:v>49733</c:v>
                </c:pt>
                <c:pt idx="1461">
                  <c:v>49740</c:v>
                </c:pt>
                <c:pt idx="1462">
                  <c:v>49747</c:v>
                </c:pt>
                <c:pt idx="1463">
                  <c:v>49754</c:v>
                </c:pt>
                <c:pt idx="1464">
                  <c:v>49761</c:v>
                </c:pt>
                <c:pt idx="1465">
                  <c:v>49768</c:v>
                </c:pt>
                <c:pt idx="1466">
                  <c:v>49775</c:v>
                </c:pt>
                <c:pt idx="1467">
                  <c:v>49782</c:v>
                </c:pt>
                <c:pt idx="1468">
                  <c:v>49789</c:v>
                </c:pt>
                <c:pt idx="1469">
                  <c:v>49796</c:v>
                </c:pt>
                <c:pt idx="1470">
                  <c:v>49803</c:v>
                </c:pt>
                <c:pt idx="1471">
                  <c:v>49810</c:v>
                </c:pt>
                <c:pt idx="1472">
                  <c:v>49817</c:v>
                </c:pt>
                <c:pt idx="1473">
                  <c:v>49824</c:v>
                </c:pt>
                <c:pt idx="1474">
                  <c:v>49831</c:v>
                </c:pt>
                <c:pt idx="1475">
                  <c:v>49838</c:v>
                </c:pt>
                <c:pt idx="1476">
                  <c:v>49845</c:v>
                </c:pt>
                <c:pt idx="1477">
                  <c:v>49852</c:v>
                </c:pt>
                <c:pt idx="1478">
                  <c:v>49859</c:v>
                </c:pt>
                <c:pt idx="1479">
                  <c:v>49866</c:v>
                </c:pt>
                <c:pt idx="1480">
                  <c:v>49873</c:v>
                </c:pt>
                <c:pt idx="1481">
                  <c:v>49880</c:v>
                </c:pt>
                <c:pt idx="1482">
                  <c:v>49887</c:v>
                </c:pt>
                <c:pt idx="1483">
                  <c:v>49894</c:v>
                </c:pt>
                <c:pt idx="1484">
                  <c:v>49901</c:v>
                </c:pt>
                <c:pt idx="1485">
                  <c:v>49908</c:v>
                </c:pt>
                <c:pt idx="1486">
                  <c:v>49915</c:v>
                </c:pt>
                <c:pt idx="1487">
                  <c:v>49922</c:v>
                </c:pt>
                <c:pt idx="1488">
                  <c:v>49929</c:v>
                </c:pt>
                <c:pt idx="1489">
                  <c:v>49936</c:v>
                </c:pt>
                <c:pt idx="1490">
                  <c:v>49943</c:v>
                </c:pt>
                <c:pt idx="1491">
                  <c:v>49950</c:v>
                </c:pt>
                <c:pt idx="1492">
                  <c:v>49957</c:v>
                </c:pt>
                <c:pt idx="1493">
                  <c:v>49964</c:v>
                </c:pt>
                <c:pt idx="1494">
                  <c:v>49971</c:v>
                </c:pt>
                <c:pt idx="1495">
                  <c:v>49978</c:v>
                </c:pt>
                <c:pt idx="1496">
                  <c:v>49985</c:v>
                </c:pt>
                <c:pt idx="1497">
                  <c:v>49992</c:v>
                </c:pt>
                <c:pt idx="1498">
                  <c:v>49999</c:v>
                </c:pt>
                <c:pt idx="1499">
                  <c:v>50006</c:v>
                </c:pt>
                <c:pt idx="1500">
                  <c:v>50013</c:v>
                </c:pt>
                <c:pt idx="1501">
                  <c:v>50020</c:v>
                </c:pt>
                <c:pt idx="1502">
                  <c:v>50027</c:v>
                </c:pt>
                <c:pt idx="1503">
                  <c:v>50038</c:v>
                </c:pt>
                <c:pt idx="1504">
                  <c:v>50045</c:v>
                </c:pt>
                <c:pt idx="1505">
                  <c:v>50052</c:v>
                </c:pt>
                <c:pt idx="1506">
                  <c:v>50059</c:v>
                </c:pt>
                <c:pt idx="1507">
                  <c:v>50066</c:v>
                </c:pt>
                <c:pt idx="1508">
                  <c:v>50073</c:v>
                </c:pt>
                <c:pt idx="1509">
                  <c:v>50080</c:v>
                </c:pt>
                <c:pt idx="1510">
                  <c:v>50087</c:v>
                </c:pt>
                <c:pt idx="1511">
                  <c:v>50094</c:v>
                </c:pt>
                <c:pt idx="1512">
                  <c:v>50101</c:v>
                </c:pt>
                <c:pt idx="1513">
                  <c:v>50108</c:v>
                </c:pt>
                <c:pt idx="1514">
                  <c:v>50115</c:v>
                </c:pt>
                <c:pt idx="1515">
                  <c:v>50122</c:v>
                </c:pt>
                <c:pt idx="1516">
                  <c:v>50129</c:v>
                </c:pt>
                <c:pt idx="1517">
                  <c:v>50137</c:v>
                </c:pt>
                <c:pt idx="1518">
                  <c:v>50144</c:v>
                </c:pt>
                <c:pt idx="1519">
                  <c:v>50151</c:v>
                </c:pt>
                <c:pt idx="1520">
                  <c:v>50158</c:v>
                </c:pt>
                <c:pt idx="1521">
                  <c:v>50165</c:v>
                </c:pt>
                <c:pt idx="1522">
                  <c:v>50172</c:v>
                </c:pt>
                <c:pt idx="1523">
                  <c:v>50179</c:v>
                </c:pt>
                <c:pt idx="1524">
                  <c:v>50186</c:v>
                </c:pt>
                <c:pt idx="1525">
                  <c:v>50193</c:v>
                </c:pt>
                <c:pt idx="1526">
                  <c:v>50200</c:v>
                </c:pt>
                <c:pt idx="1527">
                  <c:v>50207</c:v>
                </c:pt>
                <c:pt idx="1528">
                  <c:v>50214</c:v>
                </c:pt>
                <c:pt idx="1529">
                  <c:v>50221</c:v>
                </c:pt>
                <c:pt idx="1530">
                  <c:v>50228</c:v>
                </c:pt>
                <c:pt idx="1531">
                  <c:v>50235</c:v>
                </c:pt>
                <c:pt idx="1532">
                  <c:v>50242</c:v>
                </c:pt>
                <c:pt idx="1533">
                  <c:v>50249</c:v>
                </c:pt>
                <c:pt idx="1534">
                  <c:v>50256</c:v>
                </c:pt>
                <c:pt idx="1535">
                  <c:v>50263</c:v>
                </c:pt>
                <c:pt idx="1536">
                  <c:v>50270</c:v>
                </c:pt>
                <c:pt idx="1537">
                  <c:v>50277</c:v>
                </c:pt>
                <c:pt idx="1538">
                  <c:v>50284</c:v>
                </c:pt>
                <c:pt idx="1539">
                  <c:v>50291</c:v>
                </c:pt>
                <c:pt idx="1540">
                  <c:v>50298</c:v>
                </c:pt>
                <c:pt idx="1541">
                  <c:v>50305</c:v>
                </c:pt>
                <c:pt idx="1542">
                  <c:v>50312</c:v>
                </c:pt>
                <c:pt idx="1543">
                  <c:v>50319</c:v>
                </c:pt>
                <c:pt idx="1544">
                  <c:v>50326</c:v>
                </c:pt>
                <c:pt idx="1545">
                  <c:v>50333</c:v>
                </c:pt>
                <c:pt idx="1546">
                  <c:v>50340</c:v>
                </c:pt>
                <c:pt idx="1547">
                  <c:v>50347</c:v>
                </c:pt>
                <c:pt idx="1548">
                  <c:v>50354</c:v>
                </c:pt>
                <c:pt idx="1549">
                  <c:v>50361</c:v>
                </c:pt>
                <c:pt idx="1550">
                  <c:v>50368</c:v>
                </c:pt>
                <c:pt idx="1551">
                  <c:v>50375</c:v>
                </c:pt>
                <c:pt idx="1552">
                  <c:v>50382</c:v>
                </c:pt>
                <c:pt idx="1553">
                  <c:v>50389</c:v>
                </c:pt>
                <c:pt idx="1554">
                  <c:v>50396</c:v>
                </c:pt>
                <c:pt idx="1555">
                  <c:v>50403</c:v>
                </c:pt>
                <c:pt idx="1556">
                  <c:v>50410</c:v>
                </c:pt>
                <c:pt idx="1557">
                  <c:v>50417</c:v>
                </c:pt>
                <c:pt idx="1558">
                  <c:v>50424</c:v>
                </c:pt>
                <c:pt idx="1559">
                  <c:v>50431</c:v>
                </c:pt>
                <c:pt idx="1560">
                  <c:v>50438</c:v>
                </c:pt>
                <c:pt idx="1561">
                  <c:v>50445</c:v>
                </c:pt>
                <c:pt idx="1562">
                  <c:v>50452</c:v>
                </c:pt>
                <c:pt idx="1563">
                  <c:v>50459</c:v>
                </c:pt>
                <c:pt idx="1564">
                  <c:v>50466</c:v>
                </c:pt>
                <c:pt idx="1565">
                  <c:v>50473</c:v>
                </c:pt>
                <c:pt idx="1566">
                  <c:v>50480</c:v>
                </c:pt>
                <c:pt idx="1567">
                  <c:v>50487</c:v>
                </c:pt>
                <c:pt idx="1568">
                  <c:v>50494</c:v>
                </c:pt>
                <c:pt idx="1569">
                  <c:v>50501</c:v>
                </c:pt>
                <c:pt idx="1570">
                  <c:v>50508</c:v>
                </c:pt>
                <c:pt idx="1571">
                  <c:v>50515</c:v>
                </c:pt>
                <c:pt idx="1572">
                  <c:v>50522</c:v>
                </c:pt>
                <c:pt idx="1573">
                  <c:v>50529</c:v>
                </c:pt>
                <c:pt idx="1574">
                  <c:v>50536</c:v>
                </c:pt>
                <c:pt idx="1575">
                  <c:v>50543</c:v>
                </c:pt>
                <c:pt idx="1576">
                  <c:v>50550</c:v>
                </c:pt>
                <c:pt idx="1577">
                  <c:v>50557</c:v>
                </c:pt>
                <c:pt idx="1578">
                  <c:v>50564</c:v>
                </c:pt>
                <c:pt idx="1579">
                  <c:v>50571</c:v>
                </c:pt>
                <c:pt idx="1580">
                  <c:v>50578</c:v>
                </c:pt>
                <c:pt idx="1581">
                  <c:v>50585</c:v>
                </c:pt>
                <c:pt idx="1582">
                  <c:v>50592</c:v>
                </c:pt>
                <c:pt idx="1583">
                  <c:v>50599</c:v>
                </c:pt>
                <c:pt idx="1584">
                  <c:v>50606</c:v>
                </c:pt>
                <c:pt idx="1585">
                  <c:v>50613</c:v>
                </c:pt>
                <c:pt idx="1586">
                  <c:v>50620</c:v>
                </c:pt>
                <c:pt idx="1587">
                  <c:v>50627</c:v>
                </c:pt>
                <c:pt idx="1588">
                  <c:v>50634</c:v>
                </c:pt>
                <c:pt idx="1589">
                  <c:v>50641</c:v>
                </c:pt>
                <c:pt idx="1590">
                  <c:v>50648</c:v>
                </c:pt>
                <c:pt idx="1591">
                  <c:v>50655</c:v>
                </c:pt>
                <c:pt idx="1592">
                  <c:v>50662</c:v>
                </c:pt>
                <c:pt idx="1593">
                  <c:v>50669</c:v>
                </c:pt>
                <c:pt idx="1594">
                  <c:v>50676</c:v>
                </c:pt>
                <c:pt idx="1595">
                  <c:v>50683</c:v>
                </c:pt>
                <c:pt idx="1596">
                  <c:v>50690</c:v>
                </c:pt>
                <c:pt idx="1597">
                  <c:v>50697</c:v>
                </c:pt>
                <c:pt idx="1598">
                  <c:v>50704</c:v>
                </c:pt>
                <c:pt idx="1599">
                  <c:v>50711</c:v>
                </c:pt>
                <c:pt idx="1600">
                  <c:v>50718</c:v>
                </c:pt>
                <c:pt idx="1601">
                  <c:v>50725</c:v>
                </c:pt>
                <c:pt idx="1602">
                  <c:v>50732</c:v>
                </c:pt>
                <c:pt idx="1603">
                  <c:v>50739</c:v>
                </c:pt>
                <c:pt idx="1604">
                  <c:v>50746</c:v>
                </c:pt>
                <c:pt idx="1605">
                  <c:v>50753</c:v>
                </c:pt>
                <c:pt idx="1606">
                  <c:v>50760</c:v>
                </c:pt>
                <c:pt idx="1607">
                  <c:v>50768</c:v>
                </c:pt>
                <c:pt idx="1608">
                  <c:v>50775</c:v>
                </c:pt>
                <c:pt idx="1609">
                  <c:v>50782</c:v>
                </c:pt>
                <c:pt idx="1610">
                  <c:v>50789</c:v>
                </c:pt>
                <c:pt idx="1611">
                  <c:v>50796</c:v>
                </c:pt>
                <c:pt idx="1612">
                  <c:v>50803</c:v>
                </c:pt>
                <c:pt idx="1613">
                  <c:v>50810</c:v>
                </c:pt>
                <c:pt idx="1614">
                  <c:v>50817</c:v>
                </c:pt>
                <c:pt idx="1615">
                  <c:v>50824</c:v>
                </c:pt>
                <c:pt idx="1616">
                  <c:v>50831</c:v>
                </c:pt>
                <c:pt idx="1617">
                  <c:v>50838</c:v>
                </c:pt>
                <c:pt idx="1618">
                  <c:v>50845</c:v>
                </c:pt>
                <c:pt idx="1619">
                  <c:v>50852</c:v>
                </c:pt>
                <c:pt idx="1620">
                  <c:v>50859</c:v>
                </c:pt>
                <c:pt idx="1621">
                  <c:v>50866</c:v>
                </c:pt>
                <c:pt idx="1622">
                  <c:v>50873</c:v>
                </c:pt>
                <c:pt idx="1623">
                  <c:v>50880</c:v>
                </c:pt>
                <c:pt idx="1624">
                  <c:v>50887</c:v>
                </c:pt>
                <c:pt idx="1625">
                  <c:v>50894</c:v>
                </c:pt>
                <c:pt idx="1626">
                  <c:v>50901</c:v>
                </c:pt>
                <c:pt idx="1627">
                  <c:v>50908</c:v>
                </c:pt>
                <c:pt idx="1628">
                  <c:v>50915</c:v>
                </c:pt>
                <c:pt idx="1629">
                  <c:v>50922</c:v>
                </c:pt>
                <c:pt idx="1630">
                  <c:v>50929</c:v>
                </c:pt>
                <c:pt idx="1631">
                  <c:v>50936</c:v>
                </c:pt>
                <c:pt idx="1632">
                  <c:v>50943</c:v>
                </c:pt>
                <c:pt idx="1633">
                  <c:v>50950</c:v>
                </c:pt>
                <c:pt idx="1634">
                  <c:v>50957</c:v>
                </c:pt>
                <c:pt idx="1635">
                  <c:v>50964</c:v>
                </c:pt>
                <c:pt idx="1636">
                  <c:v>50971</c:v>
                </c:pt>
                <c:pt idx="1637">
                  <c:v>50978</c:v>
                </c:pt>
                <c:pt idx="1638">
                  <c:v>50985</c:v>
                </c:pt>
                <c:pt idx="1639">
                  <c:v>50992</c:v>
                </c:pt>
                <c:pt idx="1640">
                  <c:v>50999</c:v>
                </c:pt>
                <c:pt idx="1641">
                  <c:v>51006</c:v>
                </c:pt>
                <c:pt idx="1642">
                  <c:v>51013</c:v>
                </c:pt>
                <c:pt idx="1643">
                  <c:v>51020</c:v>
                </c:pt>
                <c:pt idx="1644">
                  <c:v>51027</c:v>
                </c:pt>
                <c:pt idx="1645">
                  <c:v>51034</c:v>
                </c:pt>
                <c:pt idx="1646">
                  <c:v>51041</c:v>
                </c:pt>
                <c:pt idx="1647">
                  <c:v>51048</c:v>
                </c:pt>
                <c:pt idx="1648">
                  <c:v>51055</c:v>
                </c:pt>
                <c:pt idx="1649">
                  <c:v>51062</c:v>
                </c:pt>
                <c:pt idx="1650">
                  <c:v>51069</c:v>
                </c:pt>
                <c:pt idx="1651">
                  <c:v>51076</c:v>
                </c:pt>
                <c:pt idx="1652">
                  <c:v>51083</c:v>
                </c:pt>
                <c:pt idx="1653">
                  <c:v>51090</c:v>
                </c:pt>
                <c:pt idx="1654">
                  <c:v>51097</c:v>
                </c:pt>
                <c:pt idx="1655">
                  <c:v>51104</c:v>
                </c:pt>
                <c:pt idx="1656">
                  <c:v>51111</c:v>
                </c:pt>
                <c:pt idx="1657">
                  <c:v>51118</c:v>
                </c:pt>
                <c:pt idx="1658">
                  <c:v>51125</c:v>
                </c:pt>
                <c:pt idx="1659">
                  <c:v>51132</c:v>
                </c:pt>
                <c:pt idx="1660">
                  <c:v>51139</c:v>
                </c:pt>
                <c:pt idx="1661">
                  <c:v>51146</c:v>
                </c:pt>
                <c:pt idx="1662">
                  <c:v>51153</c:v>
                </c:pt>
                <c:pt idx="1663">
                  <c:v>51160</c:v>
                </c:pt>
                <c:pt idx="1664">
                  <c:v>51167</c:v>
                </c:pt>
                <c:pt idx="1665">
                  <c:v>51174</c:v>
                </c:pt>
                <c:pt idx="1666">
                  <c:v>51181</c:v>
                </c:pt>
                <c:pt idx="1667">
                  <c:v>51188</c:v>
                </c:pt>
                <c:pt idx="1668">
                  <c:v>51195</c:v>
                </c:pt>
                <c:pt idx="1669">
                  <c:v>51202</c:v>
                </c:pt>
                <c:pt idx="1670">
                  <c:v>51209</c:v>
                </c:pt>
                <c:pt idx="1671">
                  <c:v>51216</c:v>
                </c:pt>
                <c:pt idx="1672">
                  <c:v>51223</c:v>
                </c:pt>
                <c:pt idx="1673">
                  <c:v>51230</c:v>
                </c:pt>
                <c:pt idx="1674">
                  <c:v>51237</c:v>
                </c:pt>
                <c:pt idx="1675">
                  <c:v>51244</c:v>
                </c:pt>
                <c:pt idx="1676">
                  <c:v>51251</c:v>
                </c:pt>
                <c:pt idx="1677">
                  <c:v>51258</c:v>
                </c:pt>
                <c:pt idx="1678">
                  <c:v>51265</c:v>
                </c:pt>
                <c:pt idx="1679">
                  <c:v>51272</c:v>
                </c:pt>
                <c:pt idx="1680">
                  <c:v>51279</c:v>
                </c:pt>
                <c:pt idx="1681">
                  <c:v>51286</c:v>
                </c:pt>
                <c:pt idx="1682">
                  <c:v>51293</c:v>
                </c:pt>
                <c:pt idx="1683">
                  <c:v>51300</c:v>
                </c:pt>
                <c:pt idx="1684">
                  <c:v>51307</c:v>
                </c:pt>
                <c:pt idx="1685">
                  <c:v>51314</c:v>
                </c:pt>
                <c:pt idx="1686">
                  <c:v>51321</c:v>
                </c:pt>
                <c:pt idx="1687">
                  <c:v>51328</c:v>
                </c:pt>
                <c:pt idx="1688">
                  <c:v>51335</c:v>
                </c:pt>
                <c:pt idx="1689">
                  <c:v>51342</c:v>
                </c:pt>
                <c:pt idx="1690">
                  <c:v>51349</c:v>
                </c:pt>
                <c:pt idx="1691">
                  <c:v>51356</c:v>
                </c:pt>
                <c:pt idx="1692">
                  <c:v>51363</c:v>
                </c:pt>
                <c:pt idx="1693">
                  <c:v>51370</c:v>
                </c:pt>
                <c:pt idx="1694">
                  <c:v>51377</c:v>
                </c:pt>
                <c:pt idx="1695">
                  <c:v>51384</c:v>
                </c:pt>
                <c:pt idx="1696">
                  <c:v>51391</c:v>
                </c:pt>
                <c:pt idx="1697">
                  <c:v>51398</c:v>
                </c:pt>
                <c:pt idx="1698">
                  <c:v>51405</c:v>
                </c:pt>
                <c:pt idx="1699">
                  <c:v>51412</c:v>
                </c:pt>
                <c:pt idx="1700">
                  <c:v>51419</c:v>
                </c:pt>
                <c:pt idx="1701">
                  <c:v>51426</c:v>
                </c:pt>
                <c:pt idx="1702">
                  <c:v>51433</c:v>
                </c:pt>
                <c:pt idx="1703">
                  <c:v>51440</c:v>
                </c:pt>
                <c:pt idx="1704">
                  <c:v>51447</c:v>
                </c:pt>
                <c:pt idx="1705">
                  <c:v>51454</c:v>
                </c:pt>
                <c:pt idx="1706">
                  <c:v>51461</c:v>
                </c:pt>
                <c:pt idx="1707">
                  <c:v>51468</c:v>
                </c:pt>
                <c:pt idx="1708">
                  <c:v>51475</c:v>
                </c:pt>
                <c:pt idx="1709">
                  <c:v>51482</c:v>
                </c:pt>
                <c:pt idx="1710">
                  <c:v>51489</c:v>
                </c:pt>
                <c:pt idx="1711">
                  <c:v>51497</c:v>
                </c:pt>
                <c:pt idx="1712">
                  <c:v>51504</c:v>
                </c:pt>
                <c:pt idx="1713">
                  <c:v>51511</c:v>
                </c:pt>
                <c:pt idx="1714">
                  <c:v>51518</c:v>
                </c:pt>
                <c:pt idx="1715">
                  <c:v>51525</c:v>
                </c:pt>
                <c:pt idx="1716">
                  <c:v>51532</c:v>
                </c:pt>
                <c:pt idx="1717">
                  <c:v>51539</c:v>
                </c:pt>
                <c:pt idx="1718">
                  <c:v>51546</c:v>
                </c:pt>
                <c:pt idx="1719">
                  <c:v>51553</c:v>
                </c:pt>
                <c:pt idx="1720">
                  <c:v>51560</c:v>
                </c:pt>
                <c:pt idx="1721">
                  <c:v>51567</c:v>
                </c:pt>
                <c:pt idx="1722">
                  <c:v>51574</c:v>
                </c:pt>
                <c:pt idx="1723">
                  <c:v>51581</c:v>
                </c:pt>
                <c:pt idx="1724">
                  <c:v>51588</c:v>
                </c:pt>
                <c:pt idx="1725">
                  <c:v>51595</c:v>
                </c:pt>
                <c:pt idx="1726">
                  <c:v>51602</c:v>
                </c:pt>
                <c:pt idx="1727">
                  <c:v>51609</c:v>
                </c:pt>
                <c:pt idx="1728">
                  <c:v>51616</c:v>
                </c:pt>
                <c:pt idx="1729">
                  <c:v>51623</c:v>
                </c:pt>
                <c:pt idx="1730">
                  <c:v>51630</c:v>
                </c:pt>
                <c:pt idx="1731">
                  <c:v>51637</c:v>
                </c:pt>
                <c:pt idx="1732">
                  <c:v>51644</c:v>
                </c:pt>
                <c:pt idx="1733">
                  <c:v>51651</c:v>
                </c:pt>
                <c:pt idx="1734">
                  <c:v>51658</c:v>
                </c:pt>
                <c:pt idx="1735">
                  <c:v>51665</c:v>
                </c:pt>
                <c:pt idx="1736">
                  <c:v>51672</c:v>
                </c:pt>
                <c:pt idx="1737">
                  <c:v>51679</c:v>
                </c:pt>
                <c:pt idx="1738">
                  <c:v>51686</c:v>
                </c:pt>
                <c:pt idx="1739">
                  <c:v>51693</c:v>
                </c:pt>
                <c:pt idx="1740">
                  <c:v>51700</c:v>
                </c:pt>
                <c:pt idx="1741">
                  <c:v>51707</c:v>
                </c:pt>
                <c:pt idx="1742">
                  <c:v>51714</c:v>
                </c:pt>
                <c:pt idx="1743">
                  <c:v>51721</c:v>
                </c:pt>
                <c:pt idx="1744">
                  <c:v>51728</c:v>
                </c:pt>
                <c:pt idx="1745">
                  <c:v>51735</c:v>
                </c:pt>
                <c:pt idx="1746">
                  <c:v>51742</c:v>
                </c:pt>
                <c:pt idx="1747">
                  <c:v>51749</c:v>
                </c:pt>
                <c:pt idx="1748">
                  <c:v>51756</c:v>
                </c:pt>
                <c:pt idx="1749">
                  <c:v>51763</c:v>
                </c:pt>
                <c:pt idx="1750">
                  <c:v>51770</c:v>
                </c:pt>
                <c:pt idx="1751">
                  <c:v>51777</c:v>
                </c:pt>
                <c:pt idx="1752">
                  <c:v>51784</c:v>
                </c:pt>
                <c:pt idx="1753">
                  <c:v>51791</c:v>
                </c:pt>
                <c:pt idx="1754">
                  <c:v>51798</c:v>
                </c:pt>
                <c:pt idx="1755">
                  <c:v>51805</c:v>
                </c:pt>
                <c:pt idx="1756">
                  <c:v>51812</c:v>
                </c:pt>
                <c:pt idx="1757">
                  <c:v>51819</c:v>
                </c:pt>
                <c:pt idx="1758">
                  <c:v>51826</c:v>
                </c:pt>
                <c:pt idx="1759">
                  <c:v>51833</c:v>
                </c:pt>
                <c:pt idx="1760">
                  <c:v>51840</c:v>
                </c:pt>
                <c:pt idx="1761">
                  <c:v>51847</c:v>
                </c:pt>
                <c:pt idx="1762">
                  <c:v>51854</c:v>
                </c:pt>
                <c:pt idx="1763">
                  <c:v>51862</c:v>
                </c:pt>
                <c:pt idx="1764">
                  <c:v>51869</c:v>
                </c:pt>
                <c:pt idx="1765">
                  <c:v>51876</c:v>
                </c:pt>
                <c:pt idx="1766">
                  <c:v>51883</c:v>
                </c:pt>
                <c:pt idx="1767">
                  <c:v>51890</c:v>
                </c:pt>
                <c:pt idx="1768">
                  <c:v>51897</c:v>
                </c:pt>
                <c:pt idx="1769">
                  <c:v>51904</c:v>
                </c:pt>
                <c:pt idx="1770">
                  <c:v>51911</c:v>
                </c:pt>
                <c:pt idx="1771">
                  <c:v>51918</c:v>
                </c:pt>
                <c:pt idx="1772">
                  <c:v>51925</c:v>
                </c:pt>
                <c:pt idx="1773">
                  <c:v>51932</c:v>
                </c:pt>
                <c:pt idx="1774">
                  <c:v>51939</c:v>
                </c:pt>
                <c:pt idx="1775">
                  <c:v>51946</c:v>
                </c:pt>
                <c:pt idx="1776">
                  <c:v>51953</c:v>
                </c:pt>
                <c:pt idx="1777">
                  <c:v>51964</c:v>
                </c:pt>
                <c:pt idx="1778">
                  <c:v>51971</c:v>
                </c:pt>
                <c:pt idx="1779">
                  <c:v>51978</c:v>
                </c:pt>
                <c:pt idx="1780">
                  <c:v>51985</c:v>
                </c:pt>
                <c:pt idx="1781">
                  <c:v>51992</c:v>
                </c:pt>
                <c:pt idx="1782">
                  <c:v>51999</c:v>
                </c:pt>
                <c:pt idx="1783">
                  <c:v>52006</c:v>
                </c:pt>
                <c:pt idx="1784">
                  <c:v>52013</c:v>
                </c:pt>
                <c:pt idx="1785">
                  <c:v>52020</c:v>
                </c:pt>
                <c:pt idx="1786">
                  <c:v>52027</c:v>
                </c:pt>
                <c:pt idx="1787">
                  <c:v>52034</c:v>
                </c:pt>
                <c:pt idx="1788">
                  <c:v>52041</c:v>
                </c:pt>
                <c:pt idx="1789">
                  <c:v>52048</c:v>
                </c:pt>
                <c:pt idx="1790">
                  <c:v>52055</c:v>
                </c:pt>
                <c:pt idx="1791">
                  <c:v>52062</c:v>
                </c:pt>
                <c:pt idx="1792">
                  <c:v>52069</c:v>
                </c:pt>
                <c:pt idx="1793">
                  <c:v>52076</c:v>
                </c:pt>
                <c:pt idx="1794">
                  <c:v>52083</c:v>
                </c:pt>
                <c:pt idx="1795">
                  <c:v>52090</c:v>
                </c:pt>
                <c:pt idx="1796">
                  <c:v>52097</c:v>
                </c:pt>
                <c:pt idx="1797">
                  <c:v>52104</c:v>
                </c:pt>
                <c:pt idx="1798">
                  <c:v>52111</c:v>
                </c:pt>
                <c:pt idx="1799">
                  <c:v>52118</c:v>
                </c:pt>
                <c:pt idx="1800">
                  <c:v>52125</c:v>
                </c:pt>
                <c:pt idx="1801">
                  <c:v>52132</c:v>
                </c:pt>
                <c:pt idx="1802">
                  <c:v>52139</c:v>
                </c:pt>
                <c:pt idx="1803">
                  <c:v>52146</c:v>
                </c:pt>
                <c:pt idx="1804">
                  <c:v>52153</c:v>
                </c:pt>
                <c:pt idx="1805">
                  <c:v>52160</c:v>
                </c:pt>
                <c:pt idx="1806">
                  <c:v>52167</c:v>
                </c:pt>
                <c:pt idx="1807">
                  <c:v>52174</c:v>
                </c:pt>
                <c:pt idx="1808">
                  <c:v>52181</c:v>
                </c:pt>
                <c:pt idx="1809">
                  <c:v>52188</c:v>
                </c:pt>
                <c:pt idx="1810">
                  <c:v>52195</c:v>
                </c:pt>
                <c:pt idx="1811">
                  <c:v>52202</c:v>
                </c:pt>
                <c:pt idx="1812">
                  <c:v>52209</c:v>
                </c:pt>
                <c:pt idx="1813">
                  <c:v>52216</c:v>
                </c:pt>
                <c:pt idx="1814">
                  <c:v>52223</c:v>
                </c:pt>
                <c:pt idx="1815">
                  <c:v>52230</c:v>
                </c:pt>
                <c:pt idx="1816">
                  <c:v>52237</c:v>
                </c:pt>
                <c:pt idx="1817">
                  <c:v>52244</c:v>
                </c:pt>
                <c:pt idx="1818">
                  <c:v>52251</c:v>
                </c:pt>
                <c:pt idx="1819">
                  <c:v>52258</c:v>
                </c:pt>
                <c:pt idx="1820">
                  <c:v>52265</c:v>
                </c:pt>
                <c:pt idx="1821">
                  <c:v>52272</c:v>
                </c:pt>
                <c:pt idx="1822">
                  <c:v>52279</c:v>
                </c:pt>
                <c:pt idx="1823">
                  <c:v>52286</c:v>
                </c:pt>
                <c:pt idx="1824">
                  <c:v>52293</c:v>
                </c:pt>
                <c:pt idx="1825">
                  <c:v>52300</c:v>
                </c:pt>
                <c:pt idx="1826">
                  <c:v>52307</c:v>
                </c:pt>
                <c:pt idx="1827">
                  <c:v>52314</c:v>
                </c:pt>
                <c:pt idx="1828">
                  <c:v>52321</c:v>
                </c:pt>
                <c:pt idx="1829">
                  <c:v>52328</c:v>
                </c:pt>
                <c:pt idx="1830">
                  <c:v>52335</c:v>
                </c:pt>
                <c:pt idx="1831">
                  <c:v>52342</c:v>
                </c:pt>
                <c:pt idx="1832">
                  <c:v>52349</c:v>
                </c:pt>
                <c:pt idx="1833">
                  <c:v>52356</c:v>
                </c:pt>
                <c:pt idx="1834">
                  <c:v>52363</c:v>
                </c:pt>
                <c:pt idx="1835">
                  <c:v>52370</c:v>
                </c:pt>
                <c:pt idx="1836">
                  <c:v>52377</c:v>
                </c:pt>
                <c:pt idx="1837">
                  <c:v>52384</c:v>
                </c:pt>
                <c:pt idx="1838">
                  <c:v>52391</c:v>
                </c:pt>
                <c:pt idx="1839">
                  <c:v>52398</c:v>
                </c:pt>
                <c:pt idx="1840">
                  <c:v>52405</c:v>
                </c:pt>
                <c:pt idx="1841">
                  <c:v>52412</c:v>
                </c:pt>
                <c:pt idx="1842">
                  <c:v>52419</c:v>
                </c:pt>
                <c:pt idx="1843">
                  <c:v>52426</c:v>
                </c:pt>
                <c:pt idx="1844">
                  <c:v>52433</c:v>
                </c:pt>
                <c:pt idx="1845">
                  <c:v>52440</c:v>
                </c:pt>
                <c:pt idx="1846">
                  <c:v>52447</c:v>
                </c:pt>
                <c:pt idx="1847">
                  <c:v>52454</c:v>
                </c:pt>
                <c:pt idx="1848">
                  <c:v>52461</c:v>
                </c:pt>
                <c:pt idx="1849">
                  <c:v>52468</c:v>
                </c:pt>
                <c:pt idx="1850">
                  <c:v>52475</c:v>
                </c:pt>
                <c:pt idx="1851">
                  <c:v>52482</c:v>
                </c:pt>
                <c:pt idx="1852">
                  <c:v>52489</c:v>
                </c:pt>
                <c:pt idx="1853">
                  <c:v>52496</c:v>
                </c:pt>
                <c:pt idx="1854">
                  <c:v>52503</c:v>
                </c:pt>
                <c:pt idx="1855">
                  <c:v>52510</c:v>
                </c:pt>
                <c:pt idx="1856">
                  <c:v>52517</c:v>
                </c:pt>
                <c:pt idx="1857">
                  <c:v>52524</c:v>
                </c:pt>
                <c:pt idx="1858">
                  <c:v>52531</c:v>
                </c:pt>
                <c:pt idx="1859">
                  <c:v>52538</c:v>
                </c:pt>
                <c:pt idx="1860">
                  <c:v>52545</c:v>
                </c:pt>
                <c:pt idx="1861">
                  <c:v>52552</c:v>
                </c:pt>
                <c:pt idx="1862">
                  <c:v>52559</c:v>
                </c:pt>
                <c:pt idx="1863">
                  <c:v>52566</c:v>
                </c:pt>
                <c:pt idx="1864">
                  <c:v>52573</c:v>
                </c:pt>
                <c:pt idx="1865">
                  <c:v>52580</c:v>
                </c:pt>
                <c:pt idx="1866">
                  <c:v>52587</c:v>
                </c:pt>
                <c:pt idx="1867">
                  <c:v>52594</c:v>
                </c:pt>
                <c:pt idx="1868">
                  <c:v>52601</c:v>
                </c:pt>
                <c:pt idx="1869">
                  <c:v>52608</c:v>
                </c:pt>
                <c:pt idx="1870">
                  <c:v>52615</c:v>
                </c:pt>
                <c:pt idx="1871">
                  <c:v>52622</c:v>
                </c:pt>
                <c:pt idx="1872">
                  <c:v>52629</c:v>
                </c:pt>
                <c:pt idx="1873">
                  <c:v>52636</c:v>
                </c:pt>
                <c:pt idx="1874">
                  <c:v>52643</c:v>
                </c:pt>
                <c:pt idx="1875">
                  <c:v>52650</c:v>
                </c:pt>
                <c:pt idx="1876">
                  <c:v>52657</c:v>
                </c:pt>
                <c:pt idx="1877">
                  <c:v>52664</c:v>
                </c:pt>
                <c:pt idx="1878">
                  <c:v>52671</c:v>
                </c:pt>
                <c:pt idx="1879">
                  <c:v>52678</c:v>
                </c:pt>
                <c:pt idx="1880">
                  <c:v>52685</c:v>
                </c:pt>
                <c:pt idx="1881">
                  <c:v>52692</c:v>
                </c:pt>
                <c:pt idx="1882">
                  <c:v>52699</c:v>
                </c:pt>
                <c:pt idx="1883">
                  <c:v>52706</c:v>
                </c:pt>
                <c:pt idx="1884">
                  <c:v>52713</c:v>
                </c:pt>
                <c:pt idx="1885">
                  <c:v>52720</c:v>
                </c:pt>
                <c:pt idx="1886">
                  <c:v>52727</c:v>
                </c:pt>
                <c:pt idx="1887">
                  <c:v>52734</c:v>
                </c:pt>
                <c:pt idx="1888">
                  <c:v>52741</c:v>
                </c:pt>
                <c:pt idx="1889">
                  <c:v>52748</c:v>
                </c:pt>
                <c:pt idx="1890">
                  <c:v>52755</c:v>
                </c:pt>
                <c:pt idx="1891">
                  <c:v>52762</c:v>
                </c:pt>
                <c:pt idx="1892">
                  <c:v>52769</c:v>
                </c:pt>
                <c:pt idx="1893">
                  <c:v>52776</c:v>
                </c:pt>
                <c:pt idx="1894">
                  <c:v>52783</c:v>
                </c:pt>
                <c:pt idx="1895">
                  <c:v>52790</c:v>
                </c:pt>
                <c:pt idx="1896">
                  <c:v>52797</c:v>
                </c:pt>
                <c:pt idx="1897">
                  <c:v>52804</c:v>
                </c:pt>
                <c:pt idx="1898">
                  <c:v>52811</c:v>
                </c:pt>
                <c:pt idx="1899">
                  <c:v>52818</c:v>
                </c:pt>
                <c:pt idx="1900">
                  <c:v>52825</c:v>
                </c:pt>
                <c:pt idx="1901">
                  <c:v>52832</c:v>
                </c:pt>
                <c:pt idx="1902">
                  <c:v>52839</c:v>
                </c:pt>
                <c:pt idx="1903">
                  <c:v>52846</c:v>
                </c:pt>
                <c:pt idx="1904">
                  <c:v>52853</c:v>
                </c:pt>
                <c:pt idx="1905">
                  <c:v>52860</c:v>
                </c:pt>
                <c:pt idx="1906">
                  <c:v>52867</c:v>
                </c:pt>
                <c:pt idx="1907">
                  <c:v>52874</c:v>
                </c:pt>
                <c:pt idx="1908">
                  <c:v>52881</c:v>
                </c:pt>
                <c:pt idx="1909">
                  <c:v>52888</c:v>
                </c:pt>
                <c:pt idx="1910">
                  <c:v>52895</c:v>
                </c:pt>
                <c:pt idx="1911">
                  <c:v>52902</c:v>
                </c:pt>
                <c:pt idx="1912">
                  <c:v>52909</c:v>
                </c:pt>
                <c:pt idx="1913">
                  <c:v>52916</c:v>
                </c:pt>
                <c:pt idx="1914">
                  <c:v>52923</c:v>
                </c:pt>
                <c:pt idx="1915">
                  <c:v>52930</c:v>
                </c:pt>
                <c:pt idx="1916">
                  <c:v>52937</c:v>
                </c:pt>
                <c:pt idx="1917">
                  <c:v>52944</c:v>
                </c:pt>
                <c:pt idx="1918">
                  <c:v>52951</c:v>
                </c:pt>
                <c:pt idx="1919">
                  <c:v>52959</c:v>
                </c:pt>
                <c:pt idx="1920">
                  <c:v>52966</c:v>
                </c:pt>
                <c:pt idx="1921">
                  <c:v>52973</c:v>
                </c:pt>
                <c:pt idx="1922">
                  <c:v>52980</c:v>
                </c:pt>
                <c:pt idx="1923">
                  <c:v>52987</c:v>
                </c:pt>
                <c:pt idx="1924">
                  <c:v>52994</c:v>
                </c:pt>
                <c:pt idx="1925">
                  <c:v>53001</c:v>
                </c:pt>
                <c:pt idx="1926">
                  <c:v>53008</c:v>
                </c:pt>
                <c:pt idx="1927">
                  <c:v>53015</c:v>
                </c:pt>
                <c:pt idx="1928">
                  <c:v>53022</c:v>
                </c:pt>
                <c:pt idx="1929">
                  <c:v>53029</c:v>
                </c:pt>
                <c:pt idx="1930">
                  <c:v>53036</c:v>
                </c:pt>
                <c:pt idx="1931">
                  <c:v>53043</c:v>
                </c:pt>
                <c:pt idx="1932">
                  <c:v>53050</c:v>
                </c:pt>
                <c:pt idx="1933">
                  <c:v>53057</c:v>
                </c:pt>
                <c:pt idx="1934">
                  <c:v>53064</c:v>
                </c:pt>
                <c:pt idx="1935">
                  <c:v>53071</c:v>
                </c:pt>
                <c:pt idx="1936">
                  <c:v>53078</c:v>
                </c:pt>
                <c:pt idx="1937">
                  <c:v>53085</c:v>
                </c:pt>
                <c:pt idx="1938">
                  <c:v>53092</c:v>
                </c:pt>
                <c:pt idx="1939">
                  <c:v>53099</c:v>
                </c:pt>
                <c:pt idx="1940">
                  <c:v>53106</c:v>
                </c:pt>
                <c:pt idx="1941">
                  <c:v>53113</c:v>
                </c:pt>
                <c:pt idx="1942">
                  <c:v>53120</c:v>
                </c:pt>
                <c:pt idx="1943">
                  <c:v>53127</c:v>
                </c:pt>
                <c:pt idx="1944">
                  <c:v>53134</c:v>
                </c:pt>
                <c:pt idx="1945">
                  <c:v>53141</c:v>
                </c:pt>
                <c:pt idx="1946">
                  <c:v>53148</c:v>
                </c:pt>
                <c:pt idx="1947">
                  <c:v>53155</c:v>
                </c:pt>
                <c:pt idx="1948">
                  <c:v>53162</c:v>
                </c:pt>
                <c:pt idx="1949">
                  <c:v>53169</c:v>
                </c:pt>
                <c:pt idx="1950">
                  <c:v>53176</c:v>
                </c:pt>
                <c:pt idx="1951">
                  <c:v>53183</c:v>
                </c:pt>
                <c:pt idx="1952">
                  <c:v>53190</c:v>
                </c:pt>
                <c:pt idx="1953">
                  <c:v>53197</c:v>
                </c:pt>
                <c:pt idx="1954">
                  <c:v>53204</c:v>
                </c:pt>
                <c:pt idx="1955">
                  <c:v>53211</c:v>
                </c:pt>
                <c:pt idx="1956">
                  <c:v>53218</c:v>
                </c:pt>
                <c:pt idx="1957">
                  <c:v>53225</c:v>
                </c:pt>
                <c:pt idx="1958">
                  <c:v>53232</c:v>
                </c:pt>
                <c:pt idx="1959">
                  <c:v>53239</c:v>
                </c:pt>
                <c:pt idx="1960">
                  <c:v>53246</c:v>
                </c:pt>
                <c:pt idx="1961">
                  <c:v>53253</c:v>
                </c:pt>
                <c:pt idx="1962">
                  <c:v>53260</c:v>
                </c:pt>
                <c:pt idx="1963">
                  <c:v>53267</c:v>
                </c:pt>
                <c:pt idx="1964">
                  <c:v>53274</c:v>
                </c:pt>
                <c:pt idx="1965">
                  <c:v>53281</c:v>
                </c:pt>
                <c:pt idx="1966">
                  <c:v>53288</c:v>
                </c:pt>
                <c:pt idx="1967">
                  <c:v>53295</c:v>
                </c:pt>
                <c:pt idx="1968">
                  <c:v>53302</c:v>
                </c:pt>
                <c:pt idx="1969">
                  <c:v>53309</c:v>
                </c:pt>
                <c:pt idx="1970">
                  <c:v>53316</c:v>
                </c:pt>
                <c:pt idx="1971">
                  <c:v>53323</c:v>
                </c:pt>
                <c:pt idx="1972">
                  <c:v>53330</c:v>
                </c:pt>
                <c:pt idx="1973">
                  <c:v>53337</c:v>
                </c:pt>
                <c:pt idx="1974">
                  <c:v>53344</c:v>
                </c:pt>
                <c:pt idx="1975">
                  <c:v>53351</c:v>
                </c:pt>
                <c:pt idx="1976">
                  <c:v>53358</c:v>
                </c:pt>
                <c:pt idx="1977">
                  <c:v>53365</c:v>
                </c:pt>
                <c:pt idx="1978">
                  <c:v>53372</c:v>
                </c:pt>
                <c:pt idx="1979">
                  <c:v>53379</c:v>
                </c:pt>
                <c:pt idx="1980">
                  <c:v>53386</c:v>
                </c:pt>
                <c:pt idx="1981">
                  <c:v>53393</c:v>
                </c:pt>
                <c:pt idx="1982">
                  <c:v>53400</c:v>
                </c:pt>
                <c:pt idx="1983">
                  <c:v>53407</c:v>
                </c:pt>
                <c:pt idx="1984">
                  <c:v>53414</c:v>
                </c:pt>
                <c:pt idx="1985">
                  <c:v>53421</c:v>
                </c:pt>
                <c:pt idx="1986">
                  <c:v>53428</c:v>
                </c:pt>
                <c:pt idx="1987">
                  <c:v>53435</c:v>
                </c:pt>
                <c:pt idx="1988">
                  <c:v>53442</c:v>
                </c:pt>
                <c:pt idx="1989">
                  <c:v>53449</c:v>
                </c:pt>
                <c:pt idx="1990">
                  <c:v>53456</c:v>
                </c:pt>
                <c:pt idx="1991">
                  <c:v>53463</c:v>
                </c:pt>
                <c:pt idx="1992">
                  <c:v>53470</c:v>
                </c:pt>
                <c:pt idx="1993">
                  <c:v>53477</c:v>
                </c:pt>
                <c:pt idx="1994">
                  <c:v>53484</c:v>
                </c:pt>
                <c:pt idx="1995">
                  <c:v>53491</c:v>
                </c:pt>
                <c:pt idx="1996">
                  <c:v>53498</c:v>
                </c:pt>
                <c:pt idx="1997">
                  <c:v>53505</c:v>
                </c:pt>
                <c:pt idx="1998">
                  <c:v>53512</c:v>
                </c:pt>
                <c:pt idx="1999">
                  <c:v>53519</c:v>
                </c:pt>
                <c:pt idx="2000">
                  <c:v>53526</c:v>
                </c:pt>
                <c:pt idx="2001">
                  <c:v>53533</c:v>
                </c:pt>
                <c:pt idx="2002">
                  <c:v>53540</c:v>
                </c:pt>
                <c:pt idx="2003">
                  <c:v>53547</c:v>
                </c:pt>
                <c:pt idx="2004">
                  <c:v>53554</c:v>
                </c:pt>
                <c:pt idx="2005">
                  <c:v>53561</c:v>
                </c:pt>
                <c:pt idx="2006">
                  <c:v>53568</c:v>
                </c:pt>
                <c:pt idx="2007">
                  <c:v>53575</c:v>
                </c:pt>
                <c:pt idx="2008">
                  <c:v>53582</c:v>
                </c:pt>
                <c:pt idx="2009">
                  <c:v>53589</c:v>
                </c:pt>
                <c:pt idx="2010">
                  <c:v>53596</c:v>
                </c:pt>
                <c:pt idx="2011">
                  <c:v>53603</c:v>
                </c:pt>
                <c:pt idx="2012">
                  <c:v>53610</c:v>
                </c:pt>
                <c:pt idx="2013">
                  <c:v>53617</c:v>
                </c:pt>
                <c:pt idx="2014">
                  <c:v>53624</c:v>
                </c:pt>
                <c:pt idx="2015">
                  <c:v>53631</c:v>
                </c:pt>
                <c:pt idx="2016">
                  <c:v>53638</c:v>
                </c:pt>
                <c:pt idx="2017">
                  <c:v>53645</c:v>
                </c:pt>
                <c:pt idx="2018">
                  <c:v>53652</c:v>
                </c:pt>
                <c:pt idx="2019">
                  <c:v>53659</c:v>
                </c:pt>
                <c:pt idx="2020">
                  <c:v>53666</c:v>
                </c:pt>
                <c:pt idx="2021">
                  <c:v>53673</c:v>
                </c:pt>
                <c:pt idx="2022">
                  <c:v>53680</c:v>
                </c:pt>
                <c:pt idx="2023">
                  <c:v>53688</c:v>
                </c:pt>
                <c:pt idx="2024">
                  <c:v>53695</c:v>
                </c:pt>
                <c:pt idx="2025">
                  <c:v>53702</c:v>
                </c:pt>
                <c:pt idx="2026">
                  <c:v>53709</c:v>
                </c:pt>
                <c:pt idx="2027">
                  <c:v>53716</c:v>
                </c:pt>
                <c:pt idx="2028">
                  <c:v>53723</c:v>
                </c:pt>
                <c:pt idx="2029">
                  <c:v>53730</c:v>
                </c:pt>
                <c:pt idx="2030">
                  <c:v>53737</c:v>
                </c:pt>
                <c:pt idx="2031">
                  <c:v>53744</c:v>
                </c:pt>
                <c:pt idx="2032">
                  <c:v>53751</c:v>
                </c:pt>
                <c:pt idx="2033">
                  <c:v>53758</c:v>
                </c:pt>
                <c:pt idx="2034">
                  <c:v>53765</c:v>
                </c:pt>
                <c:pt idx="2035">
                  <c:v>53772</c:v>
                </c:pt>
                <c:pt idx="2036">
                  <c:v>53779</c:v>
                </c:pt>
                <c:pt idx="2037">
                  <c:v>53786</c:v>
                </c:pt>
                <c:pt idx="2038">
                  <c:v>53793</c:v>
                </c:pt>
                <c:pt idx="2039">
                  <c:v>53800</c:v>
                </c:pt>
                <c:pt idx="2040">
                  <c:v>53807</c:v>
                </c:pt>
                <c:pt idx="2041">
                  <c:v>53814</c:v>
                </c:pt>
                <c:pt idx="2042">
                  <c:v>53821</c:v>
                </c:pt>
                <c:pt idx="2043">
                  <c:v>53828</c:v>
                </c:pt>
                <c:pt idx="2044">
                  <c:v>53835</c:v>
                </c:pt>
                <c:pt idx="2045">
                  <c:v>53842</c:v>
                </c:pt>
                <c:pt idx="2046">
                  <c:v>53849</c:v>
                </c:pt>
                <c:pt idx="2047">
                  <c:v>53856</c:v>
                </c:pt>
                <c:pt idx="2048">
                  <c:v>53863</c:v>
                </c:pt>
                <c:pt idx="2049">
                  <c:v>53870</c:v>
                </c:pt>
                <c:pt idx="2050">
                  <c:v>53877</c:v>
                </c:pt>
                <c:pt idx="2051">
                  <c:v>53884</c:v>
                </c:pt>
                <c:pt idx="2052">
                  <c:v>53891</c:v>
                </c:pt>
                <c:pt idx="2053">
                  <c:v>53898</c:v>
                </c:pt>
                <c:pt idx="2054">
                  <c:v>53905</c:v>
                </c:pt>
                <c:pt idx="2055">
                  <c:v>53912</c:v>
                </c:pt>
                <c:pt idx="2056">
                  <c:v>53919</c:v>
                </c:pt>
                <c:pt idx="2057">
                  <c:v>53926</c:v>
                </c:pt>
                <c:pt idx="2058">
                  <c:v>53933</c:v>
                </c:pt>
                <c:pt idx="2059">
                  <c:v>53940</c:v>
                </c:pt>
                <c:pt idx="2060">
                  <c:v>53947</c:v>
                </c:pt>
                <c:pt idx="2061">
                  <c:v>53954</c:v>
                </c:pt>
                <c:pt idx="2062">
                  <c:v>53961</c:v>
                </c:pt>
                <c:pt idx="2063">
                  <c:v>53968</c:v>
                </c:pt>
                <c:pt idx="2064">
                  <c:v>53975</c:v>
                </c:pt>
                <c:pt idx="2065">
                  <c:v>53982</c:v>
                </c:pt>
                <c:pt idx="2066">
                  <c:v>53989</c:v>
                </c:pt>
                <c:pt idx="2067">
                  <c:v>53996</c:v>
                </c:pt>
                <c:pt idx="2068">
                  <c:v>54003</c:v>
                </c:pt>
                <c:pt idx="2069">
                  <c:v>54010</c:v>
                </c:pt>
                <c:pt idx="2070">
                  <c:v>54017</c:v>
                </c:pt>
                <c:pt idx="2071">
                  <c:v>54024</c:v>
                </c:pt>
                <c:pt idx="2072">
                  <c:v>54031</c:v>
                </c:pt>
                <c:pt idx="2073">
                  <c:v>54038</c:v>
                </c:pt>
                <c:pt idx="2074">
                  <c:v>54045</c:v>
                </c:pt>
                <c:pt idx="2075">
                  <c:v>54053</c:v>
                </c:pt>
                <c:pt idx="2076">
                  <c:v>54060</c:v>
                </c:pt>
                <c:pt idx="2077">
                  <c:v>54067</c:v>
                </c:pt>
                <c:pt idx="2078">
                  <c:v>54074</c:v>
                </c:pt>
                <c:pt idx="2079">
                  <c:v>54081</c:v>
                </c:pt>
                <c:pt idx="2080">
                  <c:v>54088</c:v>
                </c:pt>
                <c:pt idx="2081">
                  <c:v>54095</c:v>
                </c:pt>
                <c:pt idx="2082">
                  <c:v>54102</c:v>
                </c:pt>
                <c:pt idx="2083">
                  <c:v>54109</c:v>
                </c:pt>
                <c:pt idx="2084">
                  <c:v>54116</c:v>
                </c:pt>
                <c:pt idx="2085">
                  <c:v>54123</c:v>
                </c:pt>
                <c:pt idx="2086">
                  <c:v>54130</c:v>
                </c:pt>
                <c:pt idx="2087">
                  <c:v>54137</c:v>
                </c:pt>
                <c:pt idx="2088">
                  <c:v>54144</c:v>
                </c:pt>
                <c:pt idx="2089">
                  <c:v>54155</c:v>
                </c:pt>
                <c:pt idx="2090">
                  <c:v>54162</c:v>
                </c:pt>
                <c:pt idx="2091">
                  <c:v>54169</c:v>
                </c:pt>
                <c:pt idx="2092">
                  <c:v>54176</c:v>
                </c:pt>
                <c:pt idx="2093">
                  <c:v>54183</c:v>
                </c:pt>
                <c:pt idx="2094">
                  <c:v>54190</c:v>
                </c:pt>
                <c:pt idx="2095">
                  <c:v>54197</c:v>
                </c:pt>
                <c:pt idx="2096">
                  <c:v>54204</c:v>
                </c:pt>
                <c:pt idx="2097">
                  <c:v>54211</c:v>
                </c:pt>
                <c:pt idx="2098">
                  <c:v>54218</c:v>
                </c:pt>
                <c:pt idx="2099">
                  <c:v>54225</c:v>
                </c:pt>
                <c:pt idx="2100">
                  <c:v>54232</c:v>
                </c:pt>
                <c:pt idx="2101">
                  <c:v>54239</c:v>
                </c:pt>
                <c:pt idx="2102">
                  <c:v>54246</c:v>
                </c:pt>
                <c:pt idx="2103">
                  <c:v>54253</c:v>
                </c:pt>
                <c:pt idx="2104">
                  <c:v>54260</c:v>
                </c:pt>
                <c:pt idx="2105">
                  <c:v>54267</c:v>
                </c:pt>
                <c:pt idx="2106">
                  <c:v>54274</c:v>
                </c:pt>
                <c:pt idx="2107">
                  <c:v>54281</c:v>
                </c:pt>
                <c:pt idx="2108">
                  <c:v>54288</c:v>
                </c:pt>
                <c:pt idx="2109">
                  <c:v>54295</c:v>
                </c:pt>
                <c:pt idx="2110">
                  <c:v>54302</c:v>
                </c:pt>
                <c:pt idx="2111">
                  <c:v>54309</c:v>
                </c:pt>
                <c:pt idx="2112">
                  <c:v>54316</c:v>
                </c:pt>
                <c:pt idx="2113">
                  <c:v>54323</c:v>
                </c:pt>
                <c:pt idx="2114">
                  <c:v>54330</c:v>
                </c:pt>
                <c:pt idx="2115">
                  <c:v>54337</c:v>
                </c:pt>
                <c:pt idx="2116">
                  <c:v>54344</c:v>
                </c:pt>
                <c:pt idx="2117">
                  <c:v>54351</c:v>
                </c:pt>
                <c:pt idx="2118">
                  <c:v>54358</c:v>
                </c:pt>
                <c:pt idx="2119">
                  <c:v>54365</c:v>
                </c:pt>
                <c:pt idx="2120">
                  <c:v>54372</c:v>
                </c:pt>
                <c:pt idx="2121">
                  <c:v>54379</c:v>
                </c:pt>
                <c:pt idx="2122">
                  <c:v>54386</c:v>
                </c:pt>
                <c:pt idx="2123">
                  <c:v>54393</c:v>
                </c:pt>
                <c:pt idx="2124">
                  <c:v>54400</c:v>
                </c:pt>
                <c:pt idx="2125">
                  <c:v>54407</c:v>
                </c:pt>
                <c:pt idx="2126">
                  <c:v>54414</c:v>
                </c:pt>
                <c:pt idx="2127">
                  <c:v>54421</c:v>
                </c:pt>
                <c:pt idx="2128">
                  <c:v>54428</c:v>
                </c:pt>
                <c:pt idx="2129">
                  <c:v>54435</c:v>
                </c:pt>
                <c:pt idx="2130">
                  <c:v>54442</c:v>
                </c:pt>
                <c:pt idx="2131">
                  <c:v>54449</c:v>
                </c:pt>
                <c:pt idx="2132">
                  <c:v>54456</c:v>
                </c:pt>
                <c:pt idx="2133">
                  <c:v>54463</c:v>
                </c:pt>
                <c:pt idx="2134">
                  <c:v>54470</c:v>
                </c:pt>
                <c:pt idx="2135">
                  <c:v>54477</c:v>
                </c:pt>
                <c:pt idx="2136">
                  <c:v>54484</c:v>
                </c:pt>
                <c:pt idx="2137">
                  <c:v>54491</c:v>
                </c:pt>
                <c:pt idx="2138">
                  <c:v>54498</c:v>
                </c:pt>
                <c:pt idx="2139">
                  <c:v>54505</c:v>
                </c:pt>
                <c:pt idx="2140">
                  <c:v>54512</c:v>
                </c:pt>
                <c:pt idx="2141">
                  <c:v>54519</c:v>
                </c:pt>
                <c:pt idx="2142">
                  <c:v>54526</c:v>
                </c:pt>
                <c:pt idx="2143">
                  <c:v>54533</c:v>
                </c:pt>
                <c:pt idx="2144">
                  <c:v>54540</c:v>
                </c:pt>
                <c:pt idx="2145">
                  <c:v>54547</c:v>
                </c:pt>
                <c:pt idx="2146">
                  <c:v>54554</c:v>
                </c:pt>
                <c:pt idx="2147">
                  <c:v>54561</c:v>
                </c:pt>
                <c:pt idx="2148">
                  <c:v>54568</c:v>
                </c:pt>
                <c:pt idx="2149">
                  <c:v>54575</c:v>
                </c:pt>
                <c:pt idx="2150">
                  <c:v>54582</c:v>
                </c:pt>
                <c:pt idx="2151">
                  <c:v>54589</c:v>
                </c:pt>
                <c:pt idx="2152">
                  <c:v>54596</c:v>
                </c:pt>
                <c:pt idx="2153">
                  <c:v>54603</c:v>
                </c:pt>
                <c:pt idx="2154">
                  <c:v>54610</c:v>
                </c:pt>
                <c:pt idx="2155">
                  <c:v>54617</c:v>
                </c:pt>
                <c:pt idx="2156">
                  <c:v>54624</c:v>
                </c:pt>
                <c:pt idx="2157">
                  <c:v>54631</c:v>
                </c:pt>
                <c:pt idx="2158">
                  <c:v>54638</c:v>
                </c:pt>
                <c:pt idx="2159">
                  <c:v>54645</c:v>
                </c:pt>
                <c:pt idx="2160">
                  <c:v>54652</c:v>
                </c:pt>
                <c:pt idx="2161">
                  <c:v>54659</c:v>
                </c:pt>
                <c:pt idx="2162">
                  <c:v>54666</c:v>
                </c:pt>
                <c:pt idx="2163">
                  <c:v>54673</c:v>
                </c:pt>
                <c:pt idx="2164">
                  <c:v>54680</c:v>
                </c:pt>
                <c:pt idx="2165">
                  <c:v>54687</c:v>
                </c:pt>
                <c:pt idx="2166">
                  <c:v>54694</c:v>
                </c:pt>
                <c:pt idx="2167">
                  <c:v>54701</c:v>
                </c:pt>
                <c:pt idx="2168">
                  <c:v>54708</c:v>
                </c:pt>
                <c:pt idx="2169">
                  <c:v>54715</c:v>
                </c:pt>
                <c:pt idx="2170">
                  <c:v>54722</c:v>
                </c:pt>
                <c:pt idx="2171">
                  <c:v>54729</c:v>
                </c:pt>
                <c:pt idx="2172">
                  <c:v>54736</c:v>
                </c:pt>
                <c:pt idx="2173">
                  <c:v>54743</c:v>
                </c:pt>
                <c:pt idx="2174">
                  <c:v>54750</c:v>
                </c:pt>
                <c:pt idx="2175">
                  <c:v>54757</c:v>
                </c:pt>
                <c:pt idx="2176">
                  <c:v>54764</c:v>
                </c:pt>
                <c:pt idx="2177">
                  <c:v>54771</c:v>
                </c:pt>
                <c:pt idx="2178">
                  <c:v>54778</c:v>
                </c:pt>
                <c:pt idx="2179">
                  <c:v>54786</c:v>
                </c:pt>
                <c:pt idx="2180">
                  <c:v>54793</c:v>
                </c:pt>
                <c:pt idx="2181">
                  <c:v>54800</c:v>
                </c:pt>
                <c:pt idx="2182">
                  <c:v>54807</c:v>
                </c:pt>
                <c:pt idx="2183">
                  <c:v>54814</c:v>
                </c:pt>
                <c:pt idx="2184">
                  <c:v>54821</c:v>
                </c:pt>
                <c:pt idx="2185">
                  <c:v>54828</c:v>
                </c:pt>
                <c:pt idx="2186">
                  <c:v>54835</c:v>
                </c:pt>
                <c:pt idx="2187">
                  <c:v>54842</c:v>
                </c:pt>
                <c:pt idx="2188">
                  <c:v>54849</c:v>
                </c:pt>
                <c:pt idx="2189">
                  <c:v>54856</c:v>
                </c:pt>
                <c:pt idx="2190">
                  <c:v>54863</c:v>
                </c:pt>
                <c:pt idx="2191">
                  <c:v>54870</c:v>
                </c:pt>
                <c:pt idx="2192">
                  <c:v>54877</c:v>
                </c:pt>
                <c:pt idx="2193">
                  <c:v>54884</c:v>
                </c:pt>
                <c:pt idx="2194">
                  <c:v>54891</c:v>
                </c:pt>
                <c:pt idx="2195">
                  <c:v>54898</c:v>
                </c:pt>
                <c:pt idx="2196">
                  <c:v>54905</c:v>
                </c:pt>
                <c:pt idx="2197">
                  <c:v>54912</c:v>
                </c:pt>
                <c:pt idx="2198">
                  <c:v>54919</c:v>
                </c:pt>
                <c:pt idx="2199">
                  <c:v>54926</c:v>
                </c:pt>
                <c:pt idx="2200">
                  <c:v>54933</c:v>
                </c:pt>
                <c:pt idx="2201">
                  <c:v>54940</c:v>
                </c:pt>
                <c:pt idx="2202">
                  <c:v>54947</c:v>
                </c:pt>
                <c:pt idx="2203">
                  <c:v>54954</c:v>
                </c:pt>
                <c:pt idx="2204">
                  <c:v>54961</c:v>
                </c:pt>
                <c:pt idx="2205">
                  <c:v>54968</c:v>
                </c:pt>
                <c:pt idx="2206">
                  <c:v>54975</c:v>
                </c:pt>
                <c:pt idx="2207">
                  <c:v>54982</c:v>
                </c:pt>
                <c:pt idx="2208">
                  <c:v>54989</c:v>
                </c:pt>
                <c:pt idx="2209">
                  <c:v>54996</c:v>
                </c:pt>
                <c:pt idx="2210">
                  <c:v>55003</c:v>
                </c:pt>
                <c:pt idx="2211">
                  <c:v>55010</c:v>
                </c:pt>
                <c:pt idx="2212">
                  <c:v>55017</c:v>
                </c:pt>
                <c:pt idx="2213">
                  <c:v>55024</c:v>
                </c:pt>
                <c:pt idx="2214">
                  <c:v>55031</c:v>
                </c:pt>
                <c:pt idx="2215">
                  <c:v>55038</c:v>
                </c:pt>
                <c:pt idx="2216">
                  <c:v>55045</c:v>
                </c:pt>
                <c:pt idx="2217">
                  <c:v>55052</c:v>
                </c:pt>
                <c:pt idx="2218">
                  <c:v>55059</c:v>
                </c:pt>
                <c:pt idx="2219">
                  <c:v>55066</c:v>
                </c:pt>
                <c:pt idx="2220">
                  <c:v>55073</c:v>
                </c:pt>
                <c:pt idx="2221">
                  <c:v>55080</c:v>
                </c:pt>
                <c:pt idx="2222">
                  <c:v>55087</c:v>
                </c:pt>
                <c:pt idx="2223">
                  <c:v>55094</c:v>
                </c:pt>
                <c:pt idx="2224">
                  <c:v>55101</c:v>
                </c:pt>
                <c:pt idx="2225">
                  <c:v>55108</c:v>
                </c:pt>
                <c:pt idx="2226">
                  <c:v>55115</c:v>
                </c:pt>
                <c:pt idx="2227">
                  <c:v>55122</c:v>
                </c:pt>
                <c:pt idx="2228">
                  <c:v>55129</c:v>
                </c:pt>
                <c:pt idx="2229">
                  <c:v>55136</c:v>
                </c:pt>
                <c:pt idx="2230">
                  <c:v>55143</c:v>
                </c:pt>
                <c:pt idx="2231">
                  <c:v>55150</c:v>
                </c:pt>
                <c:pt idx="2232">
                  <c:v>55157</c:v>
                </c:pt>
                <c:pt idx="2233">
                  <c:v>55164</c:v>
                </c:pt>
                <c:pt idx="2234">
                  <c:v>55171</c:v>
                </c:pt>
                <c:pt idx="2235">
                  <c:v>55178</c:v>
                </c:pt>
                <c:pt idx="2236">
                  <c:v>55185</c:v>
                </c:pt>
                <c:pt idx="2237">
                  <c:v>55192</c:v>
                </c:pt>
                <c:pt idx="2238">
                  <c:v>55199</c:v>
                </c:pt>
                <c:pt idx="2239">
                  <c:v>55206</c:v>
                </c:pt>
                <c:pt idx="2240">
                  <c:v>55213</c:v>
                </c:pt>
                <c:pt idx="2241">
                  <c:v>55220</c:v>
                </c:pt>
                <c:pt idx="2242">
                  <c:v>55227</c:v>
                </c:pt>
                <c:pt idx="2243">
                  <c:v>55234</c:v>
                </c:pt>
                <c:pt idx="2244">
                  <c:v>55241</c:v>
                </c:pt>
                <c:pt idx="2245">
                  <c:v>55248</c:v>
                </c:pt>
                <c:pt idx="2246">
                  <c:v>55255</c:v>
                </c:pt>
                <c:pt idx="2247">
                  <c:v>55262</c:v>
                </c:pt>
                <c:pt idx="2248">
                  <c:v>55269</c:v>
                </c:pt>
                <c:pt idx="2249">
                  <c:v>55276</c:v>
                </c:pt>
                <c:pt idx="2250">
                  <c:v>55283</c:v>
                </c:pt>
                <c:pt idx="2251">
                  <c:v>55290</c:v>
                </c:pt>
                <c:pt idx="2252">
                  <c:v>55297</c:v>
                </c:pt>
                <c:pt idx="2253">
                  <c:v>55304</c:v>
                </c:pt>
                <c:pt idx="2254">
                  <c:v>55311</c:v>
                </c:pt>
                <c:pt idx="2255">
                  <c:v>55318</c:v>
                </c:pt>
                <c:pt idx="2256">
                  <c:v>55325</c:v>
                </c:pt>
                <c:pt idx="2257">
                  <c:v>55332</c:v>
                </c:pt>
                <c:pt idx="2258">
                  <c:v>55339</c:v>
                </c:pt>
                <c:pt idx="2259">
                  <c:v>55346</c:v>
                </c:pt>
                <c:pt idx="2260">
                  <c:v>55353</c:v>
                </c:pt>
                <c:pt idx="2261">
                  <c:v>55360</c:v>
                </c:pt>
                <c:pt idx="2262">
                  <c:v>55367</c:v>
                </c:pt>
                <c:pt idx="2263">
                  <c:v>55374</c:v>
                </c:pt>
                <c:pt idx="2264">
                  <c:v>55381</c:v>
                </c:pt>
                <c:pt idx="2265">
                  <c:v>55388</c:v>
                </c:pt>
                <c:pt idx="2266">
                  <c:v>55395</c:v>
                </c:pt>
                <c:pt idx="2267">
                  <c:v>55402</c:v>
                </c:pt>
                <c:pt idx="2268">
                  <c:v>55409</c:v>
                </c:pt>
                <c:pt idx="2269">
                  <c:v>55416</c:v>
                </c:pt>
                <c:pt idx="2270">
                  <c:v>55423</c:v>
                </c:pt>
                <c:pt idx="2271">
                  <c:v>55430</c:v>
                </c:pt>
                <c:pt idx="2272">
                  <c:v>55437</c:v>
                </c:pt>
                <c:pt idx="2273">
                  <c:v>55444</c:v>
                </c:pt>
                <c:pt idx="2274">
                  <c:v>55451</c:v>
                </c:pt>
                <c:pt idx="2275">
                  <c:v>55458</c:v>
                </c:pt>
                <c:pt idx="2276">
                  <c:v>55465</c:v>
                </c:pt>
                <c:pt idx="2277">
                  <c:v>55472</c:v>
                </c:pt>
                <c:pt idx="2278">
                  <c:v>55479</c:v>
                </c:pt>
                <c:pt idx="2279">
                  <c:v>55486</c:v>
                </c:pt>
                <c:pt idx="2280">
                  <c:v>55493</c:v>
                </c:pt>
                <c:pt idx="2281">
                  <c:v>55500</c:v>
                </c:pt>
                <c:pt idx="2282">
                  <c:v>55507</c:v>
                </c:pt>
                <c:pt idx="2283">
                  <c:v>55514</c:v>
                </c:pt>
                <c:pt idx="2284">
                  <c:v>55521</c:v>
                </c:pt>
                <c:pt idx="2285">
                  <c:v>55528</c:v>
                </c:pt>
                <c:pt idx="2286">
                  <c:v>55535</c:v>
                </c:pt>
                <c:pt idx="2287">
                  <c:v>55542</c:v>
                </c:pt>
                <c:pt idx="2288">
                  <c:v>55549</c:v>
                </c:pt>
                <c:pt idx="2289">
                  <c:v>55556</c:v>
                </c:pt>
                <c:pt idx="2290">
                  <c:v>55563</c:v>
                </c:pt>
                <c:pt idx="2291">
                  <c:v>55570</c:v>
                </c:pt>
                <c:pt idx="2292">
                  <c:v>55577</c:v>
                </c:pt>
                <c:pt idx="2293">
                  <c:v>55584</c:v>
                </c:pt>
                <c:pt idx="2294">
                  <c:v>55591</c:v>
                </c:pt>
                <c:pt idx="2295">
                  <c:v>55598</c:v>
                </c:pt>
                <c:pt idx="2296">
                  <c:v>55605</c:v>
                </c:pt>
                <c:pt idx="2297">
                  <c:v>55612</c:v>
                </c:pt>
                <c:pt idx="2298">
                  <c:v>55619</c:v>
                </c:pt>
                <c:pt idx="2299">
                  <c:v>55626</c:v>
                </c:pt>
                <c:pt idx="2300">
                  <c:v>55633</c:v>
                </c:pt>
                <c:pt idx="2301">
                  <c:v>55640</c:v>
                </c:pt>
                <c:pt idx="2302">
                  <c:v>55647</c:v>
                </c:pt>
                <c:pt idx="2303">
                  <c:v>55654</c:v>
                </c:pt>
                <c:pt idx="2304">
                  <c:v>55661</c:v>
                </c:pt>
                <c:pt idx="2305">
                  <c:v>55668</c:v>
                </c:pt>
                <c:pt idx="2306">
                  <c:v>55675</c:v>
                </c:pt>
                <c:pt idx="2307">
                  <c:v>55682</c:v>
                </c:pt>
                <c:pt idx="2308">
                  <c:v>55689</c:v>
                </c:pt>
                <c:pt idx="2309">
                  <c:v>55696</c:v>
                </c:pt>
                <c:pt idx="2310">
                  <c:v>55703</c:v>
                </c:pt>
                <c:pt idx="2311">
                  <c:v>55710</c:v>
                </c:pt>
                <c:pt idx="2312">
                  <c:v>55717</c:v>
                </c:pt>
                <c:pt idx="2313">
                  <c:v>55724</c:v>
                </c:pt>
                <c:pt idx="2314">
                  <c:v>55731</c:v>
                </c:pt>
                <c:pt idx="2315">
                  <c:v>55738</c:v>
                </c:pt>
                <c:pt idx="2316">
                  <c:v>55745</c:v>
                </c:pt>
                <c:pt idx="2317">
                  <c:v>55752</c:v>
                </c:pt>
                <c:pt idx="2318">
                  <c:v>55759</c:v>
                </c:pt>
                <c:pt idx="2319">
                  <c:v>55766</c:v>
                </c:pt>
                <c:pt idx="2320">
                  <c:v>55773</c:v>
                </c:pt>
                <c:pt idx="2321">
                  <c:v>55780</c:v>
                </c:pt>
                <c:pt idx="2322">
                  <c:v>55787</c:v>
                </c:pt>
                <c:pt idx="2323">
                  <c:v>55794</c:v>
                </c:pt>
                <c:pt idx="2324">
                  <c:v>55801</c:v>
                </c:pt>
                <c:pt idx="2325">
                  <c:v>55808</c:v>
                </c:pt>
                <c:pt idx="2326">
                  <c:v>55815</c:v>
                </c:pt>
                <c:pt idx="2327">
                  <c:v>55822</c:v>
                </c:pt>
                <c:pt idx="2328">
                  <c:v>55829</c:v>
                </c:pt>
                <c:pt idx="2329">
                  <c:v>55836</c:v>
                </c:pt>
                <c:pt idx="2330">
                  <c:v>55843</c:v>
                </c:pt>
                <c:pt idx="2331">
                  <c:v>55850</c:v>
                </c:pt>
                <c:pt idx="2332">
                  <c:v>55857</c:v>
                </c:pt>
                <c:pt idx="2333">
                  <c:v>55864</c:v>
                </c:pt>
                <c:pt idx="2334">
                  <c:v>55871</c:v>
                </c:pt>
                <c:pt idx="2335">
                  <c:v>55880</c:v>
                </c:pt>
                <c:pt idx="2336">
                  <c:v>55887</c:v>
                </c:pt>
                <c:pt idx="2337">
                  <c:v>55894</c:v>
                </c:pt>
                <c:pt idx="2338">
                  <c:v>55901</c:v>
                </c:pt>
                <c:pt idx="2339">
                  <c:v>55908</c:v>
                </c:pt>
                <c:pt idx="2340">
                  <c:v>55915</c:v>
                </c:pt>
                <c:pt idx="2341">
                  <c:v>55922</c:v>
                </c:pt>
                <c:pt idx="2342">
                  <c:v>55929</c:v>
                </c:pt>
                <c:pt idx="2343">
                  <c:v>55936</c:v>
                </c:pt>
                <c:pt idx="2344">
                  <c:v>55943</c:v>
                </c:pt>
                <c:pt idx="2345">
                  <c:v>55950</c:v>
                </c:pt>
                <c:pt idx="2346">
                  <c:v>55957</c:v>
                </c:pt>
                <c:pt idx="2347">
                  <c:v>55964</c:v>
                </c:pt>
                <c:pt idx="2348">
                  <c:v>55971</c:v>
                </c:pt>
                <c:pt idx="2349">
                  <c:v>55982</c:v>
                </c:pt>
                <c:pt idx="2350">
                  <c:v>55989</c:v>
                </c:pt>
                <c:pt idx="2351">
                  <c:v>55996</c:v>
                </c:pt>
                <c:pt idx="2352">
                  <c:v>56003</c:v>
                </c:pt>
                <c:pt idx="2353">
                  <c:v>56010</c:v>
                </c:pt>
                <c:pt idx="2354">
                  <c:v>56017</c:v>
                </c:pt>
                <c:pt idx="2355">
                  <c:v>56024</c:v>
                </c:pt>
                <c:pt idx="2356">
                  <c:v>56031</c:v>
                </c:pt>
                <c:pt idx="2357">
                  <c:v>56038</c:v>
                </c:pt>
                <c:pt idx="2358">
                  <c:v>56045</c:v>
                </c:pt>
                <c:pt idx="2359">
                  <c:v>56052</c:v>
                </c:pt>
                <c:pt idx="2360">
                  <c:v>56059</c:v>
                </c:pt>
                <c:pt idx="2361">
                  <c:v>56066</c:v>
                </c:pt>
                <c:pt idx="2362">
                  <c:v>56073</c:v>
                </c:pt>
                <c:pt idx="2363">
                  <c:v>56080</c:v>
                </c:pt>
                <c:pt idx="2364">
                  <c:v>56087</c:v>
                </c:pt>
                <c:pt idx="2365">
                  <c:v>56094</c:v>
                </c:pt>
                <c:pt idx="2366">
                  <c:v>56101</c:v>
                </c:pt>
                <c:pt idx="2367">
                  <c:v>56108</c:v>
                </c:pt>
                <c:pt idx="2368">
                  <c:v>56115</c:v>
                </c:pt>
                <c:pt idx="2369">
                  <c:v>56122</c:v>
                </c:pt>
                <c:pt idx="2370">
                  <c:v>56129</c:v>
                </c:pt>
                <c:pt idx="2371">
                  <c:v>56136</c:v>
                </c:pt>
                <c:pt idx="2372">
                  <c:v>56143</c:v>
                </c:pt>
                <c:pt idx="2373">
                  <c:v>56150</c:v>
                </c:pt>
                <c:pt idx="2374">
                  <c:v>56157</c:v>
                </c:pt>
                <c:pt idx="2375">
                  <c:v>56164</c:v>
                </c:pt>
                <c:pt idx="2376">
                  <c:v>56171</c:v>
                </c:pt>
                <c:pt idx="2377">
                  <c:v>56178</c:v>
                </c:pt>
                <c:pt idx="2378">
                  <c:v>56185</c:v>
                </c:pt>
                <c:pt idx="2379">
                  <c:v>56192</c:v>
                </c:pt>
                <c:pt idx="2380">
                  <c:v>56199</c:v>
                </c:pt>
                <c:pt idx="2381">
                  <c:v>56206</c:v>
                </c:pt>
                <c:pt idx="2382">
                  <c:v>56213</c:v>
                </c:pt>
                <c:pt idx="2383">
                  <c:v>56220</c:v>
                </c:pt>
                <c:pt idx="2384">
                  <c:v>56227</c:v>
                </c:pt>
                <c:pt idx="2385">
                  <c:v>56234</c:v>
                </c:pt>
                <c:pt idx="2386">
                  <c:v>56241</c:v>
                </c:pt>
                <c:pt idx="2387">
                  <c:v>56248</c:v>
                </c:pt>
                <c:pt idx="2388">
                  <c:v>56255</c:v>
                </c:pt>
                <c:pt idx="2389">
                  <c:v>56262</c:v>
                </c:pt>
                <c:pt idx="2390">
                  <c:v>56269</c:v>
                </c:pt>
                <c:pt idx="2391">
                  <c:v>56276</c:v>
                </c:pt>
                <c:pt idx="2392">
                  <c:v>56283</c:v>
                </c:pt>
                <c:pt idx="2393">
                  <c:v>56290</c:v>
                </c:pt>
                <c:pt idx="2394">
                  <c:v>56297</c:v>
                </c:pt>
                <c:pt idx="2395">
                  <c:v>56304</c:v>
                </c:pt>
                <c:pt idx="2396">
                  <c:v>56311</c:v>
                </c:pt>
                <c:pt idx="2397">
                  <c:v>56318</c:v>
                </c:pt>
                <c:pt idx="2398">
                  <c:v>56325</c:v>
                </c:pt>
                <c:pt idx="2399">
                  <c:v>56332</c:v>
                </c:pt>
                <c:pt idx="2400">
                  <c:v>56339</c:v>
                </c:pt>
                <c:pt idx="2401">
                  <c:v>56346</c:v>
                </c:pt>
                <c:pt idx="2402">
                  <c:v>56353</c:v>
                </c:pt>
                <c:pt idx="2403">
                  <c:v>56360</c:v>
                </c:pt>
                <c:pt idx="2404">
                  <c:v>56367</c:v>
                </c:pt>
                <c:pt idx="2405">
                  <c:v>56374</c:v>
                </c:pt>
                <c:pt idx="2406">
                  <c:v>56381</c:v>
                </c:pt>
                <c:pt idx="2407">
                  <c:v>56388</c:v>
                </c:pt>
                <c:pt idx="2408">
                  <c:v>56395</c:v>
                </c:pt>
                <c:pt idx="2409">
                  <c:v>56402</c:v>
                </c:pt>
                <c:pt idx="2410">
                  <c:v>56409</c:v>
                </c:pt>
                <c:pt idx="2411">
                  <c:v>56416</c:v>
                </c:pt>
                <c:pt idx="2412">
                  <c:v>56423</c:v>
                </c:pt>
                <c:pt idx="2413">
                  <c:v>56430</c:v>
                </c:pt>
                <c:pt idx="2414">
                  <c:v>56437</c:v>
                </c:pt>
                <c:pt idx="2415">
                  <c:v>56444</c:v>
                </c:pt>
                <c:pt idx="2416">
                  <c:v>56451</c:v>
                </c:pt>
                <c:pt idx="2417">
                  <c:v>56458</c:v>
                </c:pt>
                <c:pt idx="2418">
                  <c:v>56465</c:v>
                </c:pt>
                <c:pt idx="2419">
                  <c:v>56472</c:v>
                </c:pt>
                <c:pt idx="2420">
                  <c:v>56479</c:v>
                </c:pt>
                <c:pt idx="2421">
                  <c:v>56486</c:v>
                </c:pt>
                <c:pt idx="2422">
                  <c:v>56493</c:v>
                </c:pt>
                <c:pt idx="2423">
                  <c:v>56500</c:v>
                </c:pt>
                <c:pt idx="2424">
                  <c:v>56507</c:v>
                </c:pt>
                <c:pt idx="2425">
                  <c:v>56514</c:v>
                </c:pt>
                <c:pt idx="2426">
                  <c:v>56521</c:v>
                </c:pt>
                <c:pt idx="2427">
                  <c:v>56528</c:v>
                </c:pt>
                <c:pt idx="2428">
                  <c:v>56535</c:v>
                </c:pt>
                <c:pt idx="2429">
                  <c:v>56542</c:v>
                </c:pt>
                <c:pt idx="2430">
                  <c:v>56549</c:v>
                </c:pt>
                <c:pt idx="2431">
                  <c:v>56556</c:v>
                </c:pt>
                <c:pt idx="2432">
                  <c:v>56563</c:v>
                </c:pt>
                <c:pt idx="2433">
                  <c:v>56570</c:v>
                </c:pt>
                <c:pt idx="2434">
                  <c:v>56577</c:v>
                </c:pt>
                <c:pt idx="2435">
                  <c:v>56584</c:v>
                </c:pt>
                <c:pt idx="2436">
                  <c:v>56591</c:v>
                </c:pt>
                <c:pt idx="2437">
                  <c:v>56598</c:v>
                </c:pt>
                <c:pt idx="2438">
                  <c:v>56605</c:v>
                </c:pt>
                <c:pt idx="2439">
                  <c:v>56612</c:v>
                </c:pt>
                <c:pt idx="2440">
                  <c:v>56619</c:v>
                </c:pt>
                <c:pt idx="2441">
                  <c:v>56626</c:v>
                </c:pt>
                <c:pt idx="2442">
                  <c:v>56633</c:v>
                </c:pt>
                <c:pt idx="2443">
                  <c:v>56640</c:v>
                </c:pt>
                <c:pt idx="2444">
                  <c:v>56647</c:v>
                </c:pt>
                <c:pt idx="2445">
                  <c:v>56654</c:v>
                </c:pt>
                <c:pt idx="2446">
                  <c:v>56661</c:v>
                </c:pt>
                <c:pt idx="2447">
                  <c:v>56668</c:v>
                </c:pt>
                <c:pt idx="2448">
                  <c:v>56675</c:v>
                </c:pt>
                <c:pt idx="2449">
                  <c:v>56682</c:v>
                </c:pt>
                <c:pt idx="2450">
                  <c:v>56689</c:v>
                </c:pt>
                <c:pt idx="2451">
                  <c:v>56696</c:v>
                </c:pt>
                <c:pt idx="2452">
                  <c:v>56703</c:v>
                </c:pt>
                <c:pt idx="2453">
                  <c:v>56710</c:v>
                </c:pt>
                <c:pt idx="2454">
                  <c:v>56717</c:v>
                </c:pt>
                <c:pt idx="2455">
                  <c:v>56724</c:v>
                </c:pt>
                <c:pt idx="2456">
                  <c:v>56731</c:v>
                </c:pt>
                <c:pt idx="2457">
                  <c:v>56738</c:v>
                </c:pt>
                <c:pt idx="2458">
                  <c:v>56745</c:v>
                </c:pt>
                <c:pt idx="2459">
                  <c:v>56752</c:v>
                </c:pt>
                <c:pt idx="2460">
                  <c:v>56759</c:v>
                </c:pt>
                <c:pt idx="2461">
                  <c:v>56766</c:v>
                </c:pt>
                <c:pt idx="2462">
                  <c:v>56773</c:v>
                </c:pt>
                <c:pt idx="2463">
                  <c:v>56780</c:v>
                </c:pt>
                <c:pt idx="2464">
                  <c:v>56787</c:v>
                </c:pt>
                <c:pt idx="2465">
                  <c:v>56794</c:v>
                </c:pt>
                <c:pt idx="2466">
                  <c:v>56801</c:v>
                </c:pt>
                <c:pt idx="2467">
                  <c:v>56808</c:v>
                </c:pt>
                <c:pt idx="2468">
                  <c:v>56815</c:v>
                </c:pt>
                <c:pt idx="2469">
                  <c:v>56822</c:v>
                </c:pt>
                <c:pt idx="2470">
                  <c:v>56829</c:v>
                </c:pt>
                <c:pt idx="2471">
                  <c:v>56836</c:v>
                </c:pt>
                <c:pt idx="2472">
                  <c:v>56843</c:v>
                </c:pt>
                <c:pt idx="2473">
                  <c:v>56850</c:v>
                </c:pt>
                <c:pt idx="2474">
                  <c:v>56857</c:v>
                </c:pt>
                <c:pt idx="2475">
                  <c:v>56864</c:v>
                </c:pt>
                <c:pt idx="2476">
                  <c:v>56871</c:v>
                </c:pt>
                <c:pt idx="2477">
                  <c:v>56878</c:v>
                </c:pt>
                <c:pt idx="2478">
                  <c:v>56885</c:v>
                </c:pt>
                <c:pt idx="2479">
                  <c:v>56892</c:v>
                </c:pt>
                <c:pt idx="2480">
                  <c:v>56899</c:v>
                </c:pt>
                <c:pt idx="2481">
                  <c:v>56906</c:v>
                </c:pt>
                <c:pt idx="2482">
                  <c:v>56913</c:v>
                </c:pt>
                <c:pt idx="2483">
                  <c:v>56920</c:v>
                </c:pt>
                <c:pt idx="2484">
                  <c:v>56927</c:v>
                </c:pt>
                <c:pt idx="2485">
                  <c:v>56934</c:v>
                </c:pt>
                <c:pt idx="2486">
                  <c:v>56941</c:v>
                </c:pt>
                <c:pt idx="2487">
                  <c:v>56948</c:v>
                </c:pt>
                <c:pt idx="2488">
                  <c:v>56955</c:v>
                </c:pt>
                <c:pt idx="2489">
                  <c:v>56962</c:v>
                </c:pt>
                <c:pt idx="2490">
                  <c:v>56969</c:v>
                </c:pt>
                <c:pt idx="2491">
                  <c:v>56977</c:v>
                </c:pt>
                <c:pt idx="2492">
                  <c:v>56984</c:v>
                </c:pt>
                <c:pt idx="2493">
                  <c:v>56991</c:v>
                </c:pt>
                <c:pt idx="2494">
                  <c:v>56998</c:v>
                </c:pt>
                <c:pt idx="2495">
                  <c:v>57005</c:v>
                </c:pt>
                <c:pt idx="2496">
                  <c:v>57012</c:v>
                </c:pt>
                <c:pt idx="2497">
                  <c:v>57019</c:v>
                </c:pt>
                <c:pt idx="2498">
                  <c:v>57026</c:v>
                </c:pt>
                <c:pt idx="2499">
                  <c:v>57033</c:v>
                </c:pt>
                <c:pt idx="2500">
                  <c:v>57040</c:v>
                </c:pt>
                <c:pt idx="2501">
                  <c:v>57047</c:v>
                </c:pt>
                <c:pt idx="2502">
                  <c:v>57054</c:v>
                </c:pt>
                <c:pt idx="2503">
                  <c:v>57061</c:v>
                </c:pt>
                <c:pt idx="2504">
                  <c:v>57068</c:v>
                </c:pt>
                <c:pt idx="2505">
                  <c:v>57075</c:v>
                </c:pt>
                <c:pt idx="2506">
                  <c:v>57082</c:v>
                </c:pt>
                <c:pt idx="2507">
                  <c:v>57089</c:v>
                </c:pt>
                <c:pt idx="2508">
                  <c:v>57096</c:v>
                </c:pt>
                <c:pt idx="2509">
                  <c:v>57103</c:v>
                </c:pt>
                <c:pt idx="2510">
                  <c:v>57110</c:v>
                </c:pt>
                <c:pt idx="2511">
                  <c:v>57117</c:v>
                </c:pt>
                <c:pt idx="2512">
                  <c:v>57124</c:v>
                </c:pt>
                <c:pt idx="2513">
                  <c:v>57131</c:v>
                </c:pt>
                <c:pt idx="2514">
                  <c:v>57138</c:v>
                </c:pt>
                <c:pt idx="2515">
                  <c:v>57145</c:v>
                </c:pt>
                <c:pt idx="2516">
                  <c:v>57152</c:v>
                </c:pt>
                <c:pt idx="2517">
                  <c:v>57159</c:v>
                </c:pt>
                <c:pt idx="2518">
                  <c:v>57166</c:v>
                </c:pt>
                <c:pt idx="2519">
                  <c:v>57173</c:v>
                </c:pt>
                <c:pt idx="2520">
                  <c:v>57180</c:v>
                </c:pt>
                <c:pt idx="2521">
                  <c:v>57187</c:v>
                </c:pt>
                <c:pt idx="2522">
                  <c:v>57194</c:v>
                </c:pt>
                <c:pt idx="2523">
                  <c:v>57201</c:v>
                </c:pt>
                <c:pt idx="2524">
                  <c:v>57208</c:v>
                </c:pt>
                <c:pt idx="2525">
                  <c:v>57215</c:v>
                </c:pt>
                <c:pt idx="2526">
                  <c:v>57222</c:v>
                </c:pt>
                <c:pt idx="2527">
                  <c:v>57229</c:v>
                </c:pt>
                <c:pt idx="2528">
                  <c:v>57236</c:v>
                </c:pt>
                <c:pt idx="2529">
                  <c:v>57243</c:v>
                </c:pt>
                <c:pt idx="2530">
                  <c:v>57250</c:v>
                </c:pt>
                <c:pt idx="2531">
                  <c:v>57257</c:v>
                </c:pt>
                <c:pt idx="2532">
                  <c:v>57264</c:v>
                </c:pt>
                <c:pt idx="2533">
                  <c:v>57271</c:v>
                </c:pt>
                <c:pt idx="2534">
                  <c:v>57278</c:v>
                </c:pt>
                <c:pt idx="2535">
                  <c:v>57285</c:v>
                </c:pt>
                <c:pt idx="2536">
                  <c:v>57292</c:v>
                </c:pt>
                <c:pt idx="2537">
                  <c:v>57299</c:v>
                </c:pt>
                <c:pt idx="2538">
                  <c:v>57306</c:v>
                </c:pt>
                <c:pt idx="2539">
                  <c:v>57313</c:v>
                </c:pt>
                <c:pt idx="2540">
                  <c:v>57320</c:v>
                </c:pt>
                <c:pt idx="2541">
                  <c:v>57327</c:v>
                </c:pt>
                <c:pt idx="2542">
                  <c:v>57334</c:v>
                </c:pt>
                <c:pt idx="2543">
                  <c:v>57341</c:v>
                </c:pt>
                <c:pt idx="2544">
                  <c:v>57348</c:v>
                </c:pt>
                <c:pt idx="2545">
                  <c:v>57355</c:v>
                </c:pt>
                <c:pt idx="2546">
                  <c:v>57362</c:v>
                </c:pt>
                <c:pt idx="2547">
                  <c:v>57369</c:v>
                </c:pt>
                <c:pt idx="2548">
                  <c:v>57376</c:v>
                </c:pt>
                <c:pt idx="2549">
                  <c:v>57383</c:v>
                </c:pt>
                <c:pt idx="2550">
                  <c:v>57390</c:v>
                </c:pt>
                <c:pt idx="2551">
                  <c:v>57397</c:v>
                </c:pt>
                <c:pt idx="2552">
                  <c:v>57404</c:v>
                </c:pt>
                <c:pt idx="2553">
                  <c:v>57411</c:v>
                </c:pt>
                <c:pt idx="2554">
                  <c:v>57418</c:v>
                </c:pt>
                <c:pt idx="2555">
                  <c:v>57425</c:v>
                </c:pt>
                <c:pt idx="2556">
                  <c:v>57432</c:v>
                </c:pt>
                <c:pt idx="2557">
                  <c:v>57439</c:v>
                </c:pt>
                <c:pt idx="2558">
                  <c:v>57446</c:v>
                </c:pt>
                <c:pt idx="2559">
                  <c:v>57453</c:v>
                </c:pt>
                <c:pt idx="2560">
                  <c:v>57460</c:v>
                </c:pt>
                <c:pt idx="2561">
                  <c:v>57467</c:v>
                </c:pt>
                <c:pt idx="2562">
                  <c:v>57474</c:v>
                </c:pt>
                <c:pt idx="2563">
                  <c:v>57481</c:v>
                </c:pt>
                <c:pt idx="2564">
                  <c:v>57488</c:v>
                </c:pt>
                <c:pt idx="2565">
                  <c:v>57495</c:v>
                </c:pt>
                <c:pt idx="2566">
                  <c:v>57502</c:v>
                </c:pt>
                <c:pt idx="2567">
                  <c:v>57509</c:v>
                </c:pt>
                <c:pt idx="2568">
                  <c:v>57516</c:v>
                </c:pt>
                <c:pt idx="2569">
                  <c:v>57523</c:v>
                </c:pt>
                <c:pt idx="2570">
                  <c:v>57530</c:v>
                </c:pt>
                <c:pt idx="2571">
                  <c:v>57537</c:v>
                </c:pt>
                <c:pt idx="2572">
                  <c:v>57544</c:v>
                </c:pt>
                <c:pt idx="2573">
                  <c:v>57551</c:v>
                </c:pt>
                <c:pt idx="2574">
                  <c:v>57558</c:v>
                </c:pt>
                <c:pt idx="2575">
                  <c:v>57565</c:v>
                </c:pt>
                <c:pt idx="2576">
                  <c:v>57572</c:v>
                </c:pt>
                <c:pt idx="2577">
                  <c:v>57579</c:v>
                </c:pt>
                <c:pt idx="2578">
                  <c:v>57586</c:v>
                </c:pt>
                <c:pt idx="2579">
                  <c:v>57593</c:v>
                </c:pt>
                <c:pt idx="2580">
                  <c:v>57600</c:v>
                </c:pt>
                <c:pt idx="2581">
                  <c:v>57607</c:v>
                </c:pt>
                <c:pt idx="2582">
                  <c:v>57614</c:v>
                </c:pt>
                <c:pt idx="2583">
                  <c:v>57621</c:v>
                </c:pt>
                <c:pt idx="2584">
                  <c:v>57628</c:v>
                </c:pt>
                <c:pt idx="2585">
                  <c:v>57635</c:v>
                </c:pt>
                <c:pt idx="2586">
                  <c:v>57642</c:v>
                </c:pt>
                <c:pt idx="2587">
                  <c:v>57649</c:v>
                </c:pt>
                <c:pt idx="2588">
                  <c:v>57656</c:v>
                </c:pt>
                <c:pt idx="2589">
                  <c:v>57663</c:v>
                </c:pt>
                <c:pt idx="2590">
                  <c:v>57670</c:v>
                </c:pt>
                <c:pt idx="2591">
                  <c:v>57677</c:v>
                </c:pt>
                <c:pt idx="2592">
                  <c:v>57684</c:v>
                </c:pt>
                <c:pt idx="2593">
                  <c:v>57691</c:v>
                </c:pt>
                <c:pt idx="2594">
                  <c:v>57698</c:v>
                </c:pt>
                <c:pt idx="2595">
                  <c:v>57706</c:v>
                </c:pt>
                <c:pt idx="2596">
                  <c:v>57713</c:v>
                </c:pt>
                <c:pt idx="2597">
                  <c:v>57720</c:v>
                </c:pt>
                <c:pt idx="2598">
                  <c:v>57727</c:v>
                </c:pt>
                <c:pt idx="2599">
                  <c:v>57734</c:v>
                </c:pt>
                <c:pt idx="2600">
                  <c:v>57741</c:v>
                </c:pt>
                <c:pt idx="2601">
                  <c:v>57748</c:v>
                </c:pt>
                <c:pt idx="2602">
                  <c:v>57755</c:v>
                </c:pt>
                <c:pt idx="2603">
                  <c:v>57762</c:v>
                </c:pt>
                <c:pt idx="2604">
                  <c:v>57769</c:v>
                </c:pt>
                <c:pt idx="2605">
                  <c:v>57776</c:v>
                </c:pt>
                <c:pt idx="2606">
                  <c:v>57783</c:v>
                </c:pt>
                <c:pt idx="2607">
                  <c:v>57790</c:v>
                </c:pt>
                <c:pt idx="2608">
                  <c:v>57797</c:v>
                </c:pt>
                <c:pt idx="2609">
                  <c:v>57804</c:v>
                </c:pt>
                <c:pt idx="2610">
                  <c:v>57811</c:v>
                </c:pt>
                <c:pt idx="2611">
                  <c:v>57818</c:v>
                </c:pt>
                <c:pt idx="2612">
                  <c:v>57825</c:v>
                </c:pt>
                <c:pt idx="2613">
                  <c:v>57832</c:v>
                </c:pt>
                <c:pt idx="2614">
                  <c:v>57839</c:v>
                </c:pt>
                <c:pt idx="2615">
                  <c:v>57846</c:v>
                </c:pt>
                <c:pt idx="2616">
                  <c:v>57853</c:v>
                </c:pt>
                <c:pt idx="2617">
                  <c:v>57860</c:v>
                </c:pt>
                <c:pt idx="2618">
                  <c:v>57867</c:v>
                </c:pt>
                <c:pt idx="2619">
                  <c:v>57874</c:v>
                </c:pt>
                <c:pt idx="2620">
                  <c:v>57881</c:v>
                </c:pt>
                <c:pt idx="2621">
                  <c:v>57888</c:v>
                </c:pt>
                <c:pt idx="2622">
                  <c:v>57895</c:v>
                </c:pt>
                <c:pt idx="2623">
                  <c:v>57902</c:v>
                </c:pt>
                <c:pt idx="2624">
                  <c:v>57909</c:v>
                </c:pt>
                <c:pt idx="2625">
                  <c:v>57916</c:v>
                </c:pt>
                <c:pt idx="2626">
                  <c:v>57923</c:v>
                </c:pt>
                <c:pt idx="2627">
                  <c:v>57930</c:v>
                </c:pt>
                <c:pt idx="2628">
                  <c:v>57937</c:v>
                </c:pt>
                <c:pt idx="2629">
                  <c:v>57944</c:v>
                </c:pt>
                <c:pt idx="2630">
                  <c:v>57951</c:v>
                </c:pt>
                <c:pt idx="2631">
                  <c:v>57958</c:v>
                </c:pt>
                <c:pt idx="2632">
                  <c:v>57965</c:v>
                </c:pt>
                <c:pt idx="2633">
                  <c:v>57972</c:v>
                </c:pt>
                <c:pt idx="2634">
                  <c:v>57979</c:v>
                </c:pt>
                <c:pt idx="2635">
                  <c:v>57986</c:v>
                </c:pt>
                <c:pt idx="2636">
                  <c:v>57993</c:v>
                </c:pt>
                <c:pt idx="2637">
                  <c:v>58000</c:v>
                </c:pt>
                <c:pt idx="2638">
                  <c:v>58007</c:v>
                </c:pt>
                <c:pt idx="2639">
                  <c:v>58014</c:v>
                </c:pt>
                <c:pt idx="2640">
                  <c:v>58021</c:v>
                </c:pt>
                <c:pt idx="2641">
                  <c:v>58028</c:v>
                </c:pt>
                <c:pt idx="2642">
                  <c:v>58035</c:v>
                </c:pt>
                <c:pt idx="2643">
                  <c:v>58042</c:v>
                </c:pt>
                <c:pt idx="2644">
                  <c:v>58049</c:v>
                </c:pt>
                <c:pt idx="2645">
                  <c:v>58056</c:v>
                </c:pt>
                <c:pt idx="2646">
                  <c:v>58063</c:v>
                </c:pt>
                <c:pt idx="2647">
                  <c:v>58071</c:v>
                </c:pt>
                <c:pt idx="2648">
                  <c:v>58078</c:v>
                </c:pt>
                <c:pt idx="2649">
                  <c:v>58085</c:v>
                </c:pt>
                <c:pt idx="2650">
                  <c:v>58092</c:v>
                </c:pt>
                <c:pt idx="2651">
                  <c:v>58099</c:v>
                </c:pt>
                <c:pt idx="2652">
                  <c:v>58106</c:v>
                </c:pt>
                <c:pt idx="2653">
                  <c:v>58113</c:v>
                </c:pt>
                <c:pt idx="2654">
                  <c:v>58120</c:v>
                </c:pt>
                <c:pt idx="2655">
                  <c:v>58127</c:v>
                </c:pt>
                <c:pt idx="2656">
                  <c:v>58134</c:v>
                </c:pt>
                <c:pt idx="2657">
                  <c:v>58141</c:v>
                </c:pt>
                <c:pt idx="2658">
                  <c:v>58148</c:v>
                </c:pt>
                <c:pt idx="2659">
                  <c:v>58155</c:v>
                </c:pt>
                <c:pt idx="2660">
                  <c:v>58166</c:v>
                </c:pt>
                <c:pt idx="2661">
                  <c:v>58173</c:v>
                </c:pt>
                <c:pt idx="2662">
                  <c:v>58180</c:v>
                </c:pt>
                <c:pt idx="2663">
                  <c:v>58187</c:v>
                </c:pt>
                <c:pt idx="2664">
                  <c:v>58194</c:v>
                </c:pt>
                <c:pt idx="2665">
                  <c:v>58201</c:v>
                </c:pt>
                <c:pt idx="2666">
                  <c:v>58208</c:v>
                </c:pt>
                <c:pt idx="2667">
                  <c:v>58215</c:v>
                </c:pt>
                <c:pt idx="2668">
                  <c:v>58222</c:v>
                </c:pt>
                <c:pt idx="2669">
                  <c:v>58229</c:v>
                </c:pt>
                <c:pt idx="2670">
                  <c:v>58236</c:v>
                </c:pt>
                <c:pt idx="2671">
                  <c:v>58243</c:v>
                </c:pt>
                <c:pt idx="2672">
                  <c:v>58250</c:v>
                </c:pt>
                <c:pt idx="2673">
                  <c:v>58257</c:v>
                </c:pt>
                <c:pt idx="2674">
                  <c:v>58264</c:v>
                </c:pt>
                <c:pt idx="2675">
                  <c:v>58271</c:v>
                </c:pt>
                <c:pt idx="2676">
                  <c:v>58278</c:v>
                </c:pt>
                <c:pt idx="2677">
                  <c:v>58285</c:v>
                </c:pt>
                <c:pt idx="2678">
                  <c:v>58292</c:v>
                </c:pt>
                <c:pt idx="2679">
                  <c:v>58299</c:v>
                </c:pt>
                <c:pt idx="2680">
                  <c:v>58306</c:v>
                </c:pt>
                <c:pt idx="2681">
                  <c:v>58313</c:v>
                </c:pt>
                <c:pt idx="2682">
                  <c:v>58320</c:v>
                </c:pt>
                <c:pt idx="2683">
                  <c:v>58327</c:v>
                </c:pt>
                <c:pt idx="2684">
                  <c:v>58334</c:v>
                </c:pt>
                <c:pt idx="2685">
                  <c:v>58341</c:v>
                </c:pt>
                <c:pt idx="2686">
                  <c:v>58348</c:v>
                </c:pt>
                <c:pt idx="2687">
                  <c:v>58355</c:v>
                </c:pt>
                <c:pt idx="2688">
                  <c:v>58362</c:v>
                </c:pt>
                <c:pt idx="2689">
                  <c:v>58369</c:v>
                </c:pt>
                <c:pt idx="2690">
                  <c:v>58376</c:v>
                </c:pt>
                <c:pt idx="2691">
                  <c:v>58383</c:v>
                </c:pt>
                <c:pt idx="2692">
                  <c:v>58390</c:v>
                </c:pt>
                <c:pt idx="2693">
                  <c:v>58397</c:v>
                </c:pt>
                <c:pt idx="2694">
                  <c:v>58404</c:v>
                </c:pt>
                <c:pt idx="2695">
                  <c:v>58411</c:v>
                </c:pt>
                <c:pt idx="2696">
                  <c:v>58418</c:v>
                </c:pt>
                <c:pt idx="2697">
                  <c:v>58425</c:v>
                </c:pt>
                <c:pt idx="2698">
                  <c:v>58432</c:v>
                </c:pt>
                <c:pt idx="2699">
                  <c:v>58439</c:v>
                </c:pt>
                <c:pt idx="2700">
                  <c:v>58446</c:v>
                </c:pt>
                <c:pt idx="2701">
                  <c:v>58453</c:v>
                </c:pt>
                <c:pt idx="2702">
                  <c:v>58460</c:v>
                </c:pt>
                <c:pt idx="2703">
                  <c:v>58467</c:v>
                </c:pt>
                <c:pt idx="2704">
                  <c:v>58474</c:v>
                </c:pt>
                <c:pt idx="2705">
                  <c:v>58481</c:v>
                </c:pt>
                <c:pt idx="2706">
                  <c:v>58488</c:v>
                </c:pt>
                <c:pt idx="2707">
                  <c:v>58495</c:v>
                </c:pt>
                <c:pt idx="2708">
                  <c:v>58502</c:v>
                </c:pt>
                <c:pt idx="2709">
                  <c:v>58509</c:v>
                </c:pt>
                <c:pt idx="2710">
                  <c:v>58516</c:v>
                </c:pt>
                <c:pt idx="2711">
                  <c:v>58523</c:v>
                </c:pt>
                <c:pt idx="2712">
                  <c:v>58530</c:v>
                </c:pt>
                <c:pt idx="2713">
                  <c:v>58537</c:v>
                </c:pt>
                <c:pt idx="2714">
                  <c:v>58544</c:v>
                </c:pt>
                <c:pt idx="2715">
                  <c:v>58551</c:v>
                </c:pt>
                <c:pt idx="2716">
                  <c:v>58558</c:v>
                </c:pt>
                <c:pt idx="2717">
                  <c:v>58565</c:v>
                </c:pt>
                <c:pt idx="2718">
                  <c:v>58572</c:v>
                </c:pt>
                <c:pt idx="2719">
                  <c:v>58579</c:v>
                </c:pt>
                <c:pt idx="2720">
                  <c:v>58586</c:v>
                </c:pt>
                <c:pt idx="2721">
                  <c:v>58593</c:v>
                </c:pt>
                <c:pt idx="2722">
                  <c:v>58600</c:v>
                </c:pt>
                <c:pt idx="2723">
                  <c:v>58607</c:v>
                </c:pt>
                <c:pt idx="2724">
                  <c:v>58614</c:v>
                </c:pt>
                <c:pt idx="2725">
                  <c:v>58621</c:v>
                </c:pt>
                <c:pt idx="2726">
                  <c:v>58628</c:v>
                </c:pt>
                <c:pt idx="2727">
                  <c:v>58635</c:v>
                </c:pt>
                <c:pt idx="2728">
                  <c:v>58642</c:v>
                </c:pt>
                <c:pt idx="2729">
                  <c:v>58649</c:v>
                </c:pt>
                <c:pt idx="2730">
                  <c:v>58656</c:v>
                </c:pt>
                <c:pt idx="2731">
                  <c:v>58663</c:v>
                </c:pt>
                <c:pt idx="2732">
                  <c:v>58670</c:v>
                </c:pt>
                <c:pt idx="2733">
                  <c:v>58677</c:v>
                </c:pt>
                <c:pt idx="2734">
                  <c:v>58684</c:v>
                </c:pt>
                <c:pt idx="2735">
                  <c:v>58691</c:v>
                </c:pt>
                <c:pt idx="2736">
                  <c:v>58698</c:v>
                </c:pt>
                <c:pt idx="2737">
                  <c:v>58705</c:v>
                </c:pt>
                <c:pt idx="2738">
                  <c:v>58712</c:v>
                </c:pt>
                <c:pt idx="2739">
                  <c:v>58719</c:v>
                </c:pt>
                <c:pt idx="2740">
                  <c:v>58726</c:v>
                </c:pt>
                <c:pt idx="2741">
                  <c:v>58733</c:v>
                </c:pt>
                <c:pt idx="2742">
                  <c:v>58740</c:v>
                </c:pt>
                <c:pt idx="2743">
                  <c:v>58747</c:v>
                </c:pt>
                <c:pt idx="2744">
                  <c:v>58754</c:v>
                </c:pt>
                <c:pt idx="2745">
                  <c:v>58761</c:v>
                </c:pt>
                <c:pt idx="2746">
                  <c:v>58768</c:v>
                </c:pt>
                <c:pt idx="2747">
                  <c:v>58775</c:v>
                </c:pt>
                <c:pt idx="2748">
                  <c:v>58782</c:v>
                </c:pt>
                <c:pt idx="2749">
                  <c:v>58789</c:v>
                </c:pt>
                <c:pt idx="2750">
                  <c:v>58796</c:v>
                </c:pt>
                <c:pt idx="2751">
                  <c:v>58804</c:v>
                </c:pt>
                <c:pt idx="2752">
                  <c:v>58811</c:v>
                </c:pt>
                <c:pt idx="2753">
                  <c:v>58818</c:v>
                </c:pt>
                <c:pt idx="2754">
                  <c:v>58825</c:v>
                </c:pt>
                <c:pt idx="2755">
                  <c:v>58832</c:v>
                </c:pt>
                <c:pt idx="2756">
                  <c:v>58839</c:v>
                </c:pt>
                <c:pt idx="2757">
                  <c:v>58846</c:v>
                </c:pt>
                <c:pt idx="2758">
                  <c:v>58853</c:v>
                </c:pt>
                <c:pt idx="2759">
                  <c:v>58860</c:v>
                </c:pt>
                <c:pt idx="2760">
                  <c:v>58867</c:v>
                </c:pt>
                <c:pt idx="2761">
                  <c:v>58874</c:v>
                </c:pt>
                <c:pt idx="2762">
                  <c:v>58881</c:v>
                </c:pt>
                <c:pt idx="2763">
                  <c:v>58888</c:v>
                </c:pt>
                <c:pt idx="2764">
                  <c:v>58895</c:v>
                </c:pt>
                <c:pt idx="2765">
                  <c:v>58902</c:v>
                </c:pt>
                <c:pt idx="2766">
                  <c:v>58909</c:v>
                </c:pt>
                <c:pt idx="2767">
                  <c:v>58916</c:v>
                </c:pt>
                <c:pt idx="2768">
                  <c:v>58923</c:v>
                </c:pt>
                <c:pt idx="2769">
                  <c:v>58930</c:v>
                </c:pt>
                <c:pt idx="2770">
                  <c:v>58937</c:v>
                </c:pt>
                <c:pt idx="2771">
                  <c:v>58944</c:v>
                </c:pt>
                <c:pt idx="2772">
                  <c:v>58951</c:v>
                </c:pt>
                <c:pt idx="2773">
                  <c:v>58958</c:v>
                </c:pt>
                <c:pt idx="2774">
                  <c:v>58965</c:v>
                </c:pt>
                <c:pt idx="2775">
                  <c:v>58972</c:v>
                </c:pt>
                <c:pt idx="2776">
                  <c:v>58979</c:v>
                </c:pt>
                <c:pt idx="2777">
                  <c:v>58986</c:v>
                </c:pt>
                <c:pt idx="2778">
                  <c:v>58993</c:v>
                </c:pt>
                <c:pt idx="2779">
                  <c:v>59000</c:v>
                </c:pt>
                <c:pt idx="2780">
                  <c:v>59007</c:v>
                </c:pt>
                <c:pt idx="2781">
                  <c:v>59014</c:v>
                </c:pt>
                <c:pt idx="2782">
                  <c:v>59021</c:v>
                </c:pt>
                <c:pt idx="2783">
                  <c:v>59028</c:v>
                </c:pt>
                <c:pt idx="2784">
                  <c:v>59035</c:v>
                </c:pt>
                <c:pt idx="2785">
                  <c:v>59042</c:v>
                </c:pt>
                <c:pt idx="2786">
                  <c:v>59049</c:v>
                </c:pt>
                <c:pt idx="2787">
                  <c:v>59056</c:v>
                </c:pt>
                <c:pt idx="2788">
                  <c:v>59063</c:v>
                </c:pt>
                <c:pt idx="2789">
                  <c:v>59070</c:v>
                </c:pt>
                <c:pt idx="2790">
                  <c:v>59077</c:v>
                </c:pt>
                <c:pt idx="2791">
                  <c:v>59084</c:v>
                </c:pt>
                <c:pt idx="2792">
                  <c:v>59091</c:v>
                </c:pt>
                <c:pt idx="2793">
                  <c:v>59098</c:v>
                </c:pt>
                <c:pt idx="2794">
                  <c:v>59105</c:v>
                </c:pt>
                <c:pt idx="2795">
                  <c:v>59112</c:v>
                </c:pt>
                <c:pt idx="2796">
                  <c:v>59119</c:v>
                </c:pt>
                <c:pt idx="2797">
                  <c:v>59126</c:v>
                </c:pt>
                <c:pt idx="2798">
                  <c:v>59133</c:v>
                </c:pt>
                <c:pt idx="2799">
                  <c:v>59140</c:v>
                </c:pt>
                <c:pt idx="2800">
                  <c:v>59147</c:v>
                </c:pt>
                <c:pt idx="2801">
                  <c:v>59154</c:v>
                </c:pt>
                <c:pt idx="2802">
                  <c:v>59161</c:v>
                </c:pt>
                <c:pt idx="2803">
                  <c:v>59168</c:v>
                </c:pt>
                <c:pt idx="2804">
                  <c:v>59175</c:v>
                </c:pt>
                <c:pt idx="2805">
                  <c:v>59182</c:v>
                </c:pt>
                <c:pt idx="2806">
                  <c:v>59189</c:v>
                </c:pt>
                <c:pt idx="2807">
                  <c:v>59196</c:v>
                </c:pt>
                <c:pt idx="2808">
                  <c:v>59203</c:v>
                </c:pt>
                <c:pt idx="2809">
                  <c:v>59210</c:v>
                </c:pt>
                <c:pt idx="2810">
                  <c:v>59217</c:v>
                </c:pt>
                <c:pt idx="2811">
                  <c:v>59224</c:v>
                </c:pt>
                <c:pt idx="2812">
                  <c:v>59231</c:v>
                </c:pt>
                <c:pt idx="2813">
                  <c:v>59238</c:v>
                </c:pt>
                <c:pt idx="2814">
                  <c:v>59245</c:v>
                </c:pt>
                <c:pt idx="2815">
                  <c:v>59252</c:v>
                </c:pt>
                <c:pt idx="2816">
                  <c:v>59259</c:v>
                </c:pt>
                <c:pt idx="2817">
                  <c:v>59266</c:v>
                </c:pt>
                <c:pt idx="2818">
                  <c:v>59273</c:v>
                </c:pt>
                <c:pt idx="2819">
                  <c:v>59280</c:v>
                </c:pt>
                <c:pt idx="2820">
                  <c:v>59287</c:v>
                </c:pt>
                <c:pt idx="2821">
                  <c:v>59294</c:v>
                </c:pt>
                <c:pt idx="2822">
                  <c:v>59301</c:v>
                </c:pt>
                <c:pt idx="2823">
                  <c:v>59308</c:v>
                </c:pt>
                <c:pt idx="2824">
                  <c:v>59315</c:v>
                </c:pt>
                <c:pt idx="2825">
                  <c:v>59322</c:v>
                </c:pt>
                <c:pt idx="2826">
                  <c:v>59329</c:v>
                </c:pt>
                <c:pt idx="2827">
                  <c:v>59336</c:v>
                </c:pt>
                <c:pt idx="2828">
                  <c:v>59343</c:v>
                </c:pt>
                <c:pt idx="2829">
                  <c:v>59350</c:v>
                </c:pt>
                <c:pt idx="2830">
                  <c:v>59357</c:v>
                </c:pt>
                <c:pt idx="2831">
                  <c:v>59364</c:v>
                </c:pt>
                <c:pt idx="2832">
                  <c:v>59371</c:v>
                </c:pt>
                <c:pt idx="2833">
                  <c:v>59378</c:v>
                </c:pt>
                <c:pt idx="2834">
                  <c:v>59385</c:v>
                </c:pt>
                <c:pt idx="2835">
                  <c:v>59392</c:v>
                </c:pt>
                <c:pt idx="2836">
                  <c:v>59399</c:v>
                </c:pt>
                <c:pt idx="2837">
                  <c:v>59406</c:v>
                </c:pt>
                <c:pt idx="2838">
                  <c:v>59413</c:v>
                </c:pt>
                <c:pt idx="2839">
                  <c:v>59420</c:v>
                </c:pt>
                <c:pt idx="2840">
                  <c:v>59427</c:v>
                </c:pt>
                <c:pt idx="2841">
                  <c:v>59434</c:v>
                </c:pt>
                <c:pt idx="2842">
                  <c:v>59441</c:v>
                </c:pt>
                <c:pt idx="2843">
                  <c:v>59448</c:v>
                </c:pt>
                <c:pt idx="2844">
                  <c:v>59455</c:v>
                </c:pt>
                <c:pt idx="2845">
                  <c:v>59462</c:v>
                </c:pt>
                <c:pt idx="2846">
                  <c:v>59469</c:v>
                </c:pt>
                <c:pt idx="2847">
                  <c:v>59476</c:v>
                </c:pt>
                <c:pt idx="2848">
                  <c:v>59483</c:v>
                </c:pt>
                <c:pt idx="2849">
                  <c:v>59490</c:v>
                </c:pt>
                <c:pt idx="2850">
                  <c:v>59497</c:v>
                </c:pt>
                <c:pt idx="2851">
                  <c:v>59504</c:v>
                </c:pt>
                <c:pt idx="2852">
                  <c:v>59511</c:v>
                </c:pt>
                <c:pt idx="2853">
                  <c:v>59518</c:v>
                </c:pt>
                <c:pt idx="2854">
                  <c:v>59525</c:v>
                </c:pt>
                <c:pt idx="2855">
                  <c:v>59532</c:v>
                </c:pt>
                <c:pt idx="2856">
                  <c:v>59539</c:v>
                </c:pt>
                <c:pt idx="2857">
                  <c:v>59546</c:v>
                </c:pt>
                <c:pt idx="2858">
                  <c:v>59553</c:v>
                </c:pt>
                <c:pt idx="2859">
                  <c:v>59560</c:v>
                </c:pt>
                <c:pt idx="2860">
                  <c:v>59567</c:v>
                </c:pt>
                <c:pt idx="2861">
                  <c:v>59574</c:v>
                </c:pt>
                <c:pt idx="2862">
                  <c:v>59581</c:v>
                </c:pt>
                <c:pt idx="2863">
                  <c:v>59588</c:v>
                </c:pt>
                <c:pt idx="2864">
                  <c:v>59595</c:v>
                </c:pt>
                <c:pt idx="2865">
                  <c:v>59602</c:v>
                </c:pt>
                <c:pt idx="2866">
                  <c:v>59609</c:v>
                </c:pt>
                <c:pt idx="2867">
                  <c:v>59616</c:v>
                </c:pt>
                <c:pt idx="2868">
                  <c:v>59623</c:v>
                </c:pt>
                <c:pt idx="2869">
                  <c:v>59630</c:v>
                </c:pt>
                <c:pt idx="2870">
                  <c:v>59637</c:v>
                </c:pt>
                <c:pt idx="2871">
                  <c:v>59644</c:v>
                </c:pt>
                <c:pt idx="2872">
                  <c:v>59651</c:v>
                </c:pt>
                <c:pt idx="2873">
                  <c:v>59658</c:v>
                </c:pt>
                <c:pt idx="2874">
                  <c:v>59665</c:v>
                </c:pt>
                <c:pt idx="2875">
                  <c:v>59672</c:v>
                </c:pt>
                <c:pt idx="2876">
                  <c:v>59679</c:v>
                </c:pt>
                <c:pt idx="2877">
                  <c:v>59686</c:v>
                </c:pt>
                <c:pt idx="2878">
                  <c:v>59693</c:v>
                </c:pt>
                <c:pt idx="2879">
                  <c:v>59700</c:v>
                </c:pt>
                <c:pt idx="2880">
                  <c:v>59707</c:v>
                </c:pt>
                <c:pt idx="2881">
                  <c:v>59714</c:v>
                </c:pt>
                <c:pt idx="2882">
                  <c:v>59721</c:v>
                </c:pt>
                <c:pt idx="2883">
                  <c:v>59728</c:v>
                </c:pt>
                <c:pt idx="2884">
                  <c:v>59735</c:v>
                </c:pt>
                <c:pt idx="2885">
                  <c:v>59742</c:v>
                </c:pt>
                <c:pt idx="2886">
                  <c:v>59749</c:v>
                </c:pt>
                <c:pt idx="2887">
                  <c:v>59756</c:v>
                </c:pt>
                <c:pt idx="2888">
                  <c:v>59763</c:v>
                </c:pt>
                <c:pt idx="2889">
                  <c:v>59770</c:v>
                </c:pt>
                <c:pt idx="2890">
                  <c:v>59777</c:v>
                </c:pt>
                <c:pt idx="2891">
                  <c:v>59784</c:v>
                </c:pt>
                <c:pt idx="2892">
                  <c:v>59791</c:v>
                </c:pt>
                <c:pt idx="2893">
                  <c:v>59798</c:v>
                </c:pt>
                <c:pt idx="2894">
                  <c:v>59805</c:v>
                </c:pt>
                <c:pt idx="2895">
                  <c:v>59812</c:v>
                </c:pt>
                <c:pt idx="2896">
                  <c:v>59819</c:v>
                </c:pt>
                <c:pt idx="2897">
                  <c:v>59826</c:v>
                </c:pt>
                <c:pt idx="2898">
                  <c:v>59833</c:v>
                </c:pt>
                <c:pt idx="2899">
                  <c:v>59840</c:v>
                </c:pt>
                <c:pt idx="2900">
                  <c:v>59847</c:v>
                </c:pt>
                <c:pt idx="2901">
                  <c:v>59854</c:v>
                </c:pt>
                <c:pt idx="2902">
                  <c:v>59861</c:v>
                </c:pt>
                <c:pt idx="2903">
                  <c:v>59868</c:v>
                </c:pt>
                <c:pt idx="2904">
                  <c:v>59875</c:v>
                </c:pt>
                <c:pt idx="2905">
                  <c:v>59882</c:v>
                </c:pt>
                <c:pt idx="2906">
                  <c:v>59889</c:v>
                </c:pt>
                <c:pt idx="2907">
                  <c:v>59897</c:v>
                </c:pt>
                <c:pt idx="2908">
                  <c:v>59904</c:v>
                </c:pt>
                <c:pt idx="2909">
                  <c:v>59911</c:v>
                </c:pt>
                <c:pt idx="2910">
                  <c:v>59918</c:v>
                </c:pt>
                <c:pt idx="2911">
                  <c:v>59925</c:v>
                </c:pt>
                <c:pt idx="2912">
                  <c:v>59932</c:v>
                </c:pt>
                <c:pt idx="2913">
                  <c:v>59939</c:v>
                </c:pt>
                <c:pt idx="2914">
                  <c:v>59946</c:v>
                </c:pt>
                <c:pt idx="2915">
                  <c:v>59953</c:v>
                </c:pt>
                <c:pt idx="2916">
                  <c:v>59960</c:v>
                </c:pt>
                <c:pt idx="2917">
                  <c:v>59967</c:v>
                </c:pt>
                <c:pt idx="2918">
                  <c:v>59974</c:v>
                </c:pt>
                <c:pt idx="2919">
                  <c:v>59981</c:v>
                </c:pt>
                <c:pt idx="2920">
                  <c:v>59988</c:v>
                </c:pt>
                <c:pt idx="2921">
                  <c:v>59995</c:v>
                </c:pt>
                <c:pt idx="2922">
                  <c:v>60002</c:v>
                </c:pt>
                <c:pt idx="2923">
                  <c:v>60009</c:v>
                </c:pt>
                <c:pt idx="2924">
                  <c:v>60016</c:v>
                </c:pt>
                <c:pt idx="2925">
                  <c:v>60023</c:v>
                </c:pt>
                <c:pt idx="2926">
                  <c:v>60030</c:v>
                </c:pt>
                <c:pt idx="2927">
                  <c:v>60037</c:v>
                </c:pt>
                <c:pt idx="2928">
                  <c:v>60044</c:v>
                </c:pt>
                <c:pt idx="2929">
                  <c:v>60051</c:v>
                </c:pt>
                <c:pt idx="2930">
                  <c:v>60058</c:v>
                </c:pt>
                <c:pt idx="2931">
                  <c:v>60065</c:v>
                </c:pt>
                <c:pt idx="2932">
                  <c:v>60072</c:v>
                </c:pt>
                <c:pt idx="2933">
                  <c:v>60079</c:v>
                </c:pt>
                <c:pt idx="2934">
                  <c:v>60086</c:v>
                </c:pt>
                <c:pt idx="2935">
                  <c:v>60093</c:v>
                </c:pt>
                <c:pt idx="2936">
                  <c:v>60100</c:v>
                </c:pt>
                <c:pt idx="2937">
                  <c:v>60107</c:v>
                </c:pt>
                <c:pt idx="2938">
                  <c:v>60114</c:v>
                </c:pt>
                <c:pt idx="2939">
                  <c:v>60121</c:v>
                </c:pt>
                <c:pt idx="2940">
                  <c:v>60128</c:v>
                </c:pt>
                <c:pt idx="2941">
                  <c:v>60135</c:v>
                </c:pt>
                <c:pt idx="2942">
                  <c:v>60142</c:v>
                </c:pt>
                <c:pt idx="2943">
                  <c:v>60149</c:v>
                </c:pt>
                <c:pt idx="2944">
                  <c:v>60156</c:v>
                </c:pt>
                <c:pt idx="2945">
                  <c:v>60163</c:v>
                </c:pt>
                <c:pt idx="2946">
                  <c:v>60170</c:v>
                </c:pt>
                <c:pt idx="2947">
                  <c:v>60177</c:v>
                </c:pt>
                <c:pt idx="2948">
                  <c:v>60184</c:v>
                </c:pt>
                <c:pt idx="2949">
                  <c:v>60191</c:v>
                </c:pt>
                <c:pt idx="2950">
                  <c:v>60198</c:v>
                </c:pt>
                <c:pt idx="2951">
                  <c:v>60205</c:v>
                </c:pt>
                <c:pt idx="2952">
                  <c:v>60212</c:v>
                </c:pt>
                <c:pt idx="2953">
                  <c:v>60219</c:v>
                </c:pt>
                <c:pt idx="2954">
                  <c:v>60226</c:v>
                </c:pt>
                <c:pt idx="2955">
                  <c:v>60233</c:v>
                </c:pt>
                <c:pt idx="2956">
                  <c:v>60240</c:v>
                </c:pt>
                <c:pt idx="2957">
                  <c:v>60247</c:v>
                </c:pt>
                <c:pt idx="2958">
                  <c:v>60254</c:v>
                </c:pt>
                <c:pt idx="2959">
                  <c:v>60265</c:v>
                </c:pt>
                <c:pt idx="2960">
                  <c:v>60272</c:v>
                </c:pt>
                <c:pt idx="2961">
                  <c:v>60279</c:v>
                </c:pt>
                <c:pt idx="2962">
                  <c:v>60286</c:v>
                </c:pt>
                <c:pt idx="2963">
                  <c:v>60293</c:v>
                </c:pt>
                <c:pt idx="2964">
                  <c:v>60300</c:v>
                </c:pt>
                <c:pt idx="2965">
                  <c:v>60307</c:v>
                </c:pt>
                <c:pt idx="2966">
                  <c:v>60314</c:v>
                </c:pt>
                <c:pt idx="2967">
                  <c:v>60321</c:v>
                </c:pt>
                <c:pt idx="2968">
                  <c:v>60328</c:v>
                </c:pt>
                <c:pt idx="2969">
                  <c:v>60335</c:v>
                </c:pt>
                <c:pt idx="2970">
                  <c:v>60342</c:v>
                </c:pt>
                <c:pt idx="2971">
                  <c:v>60349</c:v>
                </c:pt>
                <c:pt idx="2972">
                  <c:v>60357</c:v>
                </c:pt>
                <c:pt idx="2973">
                  <c:v>60364</c:v>
                </c:pt>
                <c:pt idx="2974">
                  <c:v>60371</c:v>
                </c:pt>
                <c:pt idx="2975">
                  <c:v>60378</c:v>
                </c:pt>
                <c:pt idx="2976">
                  <c:v>60385</c:v>
                </c:pt>
                <c:pt idx="2977">
                  <c:v>60392</c:v>
                </c:pt>
                <c:pt idx="2978">
                  <c:v>60399</c:v>
                </c:pt>
                <c:pt idx="2979">
                  <c:v>60406</c:v>
                </c:pt>
                <c:pt idx="2980">
                  <c:v>60413</c:v>
                </c:pt>
                <c:pt idx="2981">
                  <c:v>60420</c:v>
                </c:pt>
                <c:pt idx="2982">
                  <c:v>60427</c:v>
                </c:pt>
                <c:pt idx="2983">
                  <c:v>60434</c:v>
                </c:pt>
                <c:pt idx="2984">
                  <c:v>60441</c:v>
                </c:pt>
                <c:pt idx="2985">
                  <c:v>60448</c:v>
                </c:pt>
                <c:pt idx="2986">
                  <c:v>60455</c:v>
                </c:pt>
                <c:pt idx="2987">
                  <c:v>60462</c:v>
                </c:pt>
                <c:pt idx="2988">
                  <c:v>60469</c:v>
                </c:pt>
                <c:pt idx="2989">
                  <c:v>60476</c:v>
                </c:pt>
                <c:pt idx="2990">
                  <c:v>60483</c:v>
                </c:pt>
                <c:pt idx="2991">
                  <c:v>60490</c:v>
                </c:pt>
                <c:pt idx="2992">
                  <c:v>60497</c:v>
                </c:pt>
                <c:pt idx="2993">
                  <c:v>60504</c:v>
                </c:pt>
                <c:pt idx="2994">
                  <c:v>60511</c:v>
                </c:pt>
                <c:pt idx="2995">
                  <c:v>60518</c:v>
                </c:pt>
                <c:pt idx="2996">
                  <c:v>60525</c:v>
                </c:pt>
                <c:pt idx="2997">
                  <c:v>60532</c:v>
                </c:pt>
                <c:pt idx="2998">
                  <c:v>60539</c:v>
                </c:pt>
                <c:pt idx="2999">
                  <c:v>60546</c:v>
                </c:pt>
                <c:pt idx="3000">
                  <c:v>60553</c:v>
                </c:pt>
                <c:pt idx="3001">
                  <c:v>60560</c:v>
                </c:pt>
                <c:pt idx="3002">
                  <c:v>60567</c:v>
                </c:pt>
                <c:pt idx="3003">
                  <c:v>60574</c:v>
                </c:pt>
                <c:pt idx="3004">
                  <c:v>60581</c:v>
                </c:pt>
                <c:pt idx="3005">
                  <c:v>60588</c:v>
                </c:pt>
                <c:pt idx="3006">
                  <c:v>60595</c:v>
                </c:pt>
                <c:pt idx="3007">
                  <c:v>60602</c:v>
                </c:pt>
                <c:pt idx="3008">
                  <c:v>60609</c:v>
                </c:pt>
                <c:pt idx="3009">
                  <c:v>60616</c:v>
                </c:pt>
                <c:pt idx="3010">
                  <c:v>60623</c:v>
                </c:pt>
                <c:pt idx="3011">
                  <c:v>60630</c:v>
                </c:pt>
                <c:pt idx="3012">
                  <c:v>60637</c:v>
                </c:pt>
                <c:pt idx="3013">
                  <c:v>60644</c:v>
                </c:pt>
                <c:pt idx="3014">
                  <c:v>60651</c:v>
                </c:pt>
                <c:pt idx="3015">
                  <c:v>60658</c:v>
                </c:pt>
                <c:pt idx="3016">
                  <c:v>60665</c:v>
                </c:pt>
                <c:pt idx="3017">
                  <c:v>60672</c:v>
                </c:pt>
                <c:pt idx="3018">
                  <c:v>60679</c:v>
                </c:pt>
                <c:pt idx="3019">
                  <c:v>60686</c:v>
                </c:pt>
                <c:pt idx="3020">
                  <c:v>60693</c:v>
                </c:pt>
                <c:pt idx="3021">
                  <c:v>60700</c:v>
                </c:pt>
                <c:pt idx="3022">
                  <c:v>60707</c:v>
                </c:pt>
                <c:pt idx="3023">
                  <c:v>60714</c:v>
                </c:pt>
                <c:pt idx="3024">
                  <c:v>60721</c:v>
                </c:pt>
                <c:pt idx="3025">
                  <c:v>60728</c:v>
                </c:pt>
                <c:pt idx="3026">
                  <c:v>60735</c:v>
                </c:pt>
                <c:pt idx="3027">
                  <c:v>60742</c:v>
                </c:pt>
                <c:pt idx="3028">
                  <c:v>60749</c:v>
                </c:pt>
                <c:pt idx="3029">
                  <c:v>60756</c:v>
                </c:pt>
                <c:pt idx="3030">
                  <c:v>60763</c:v>
                </c:pt>
                <c:pt idx="3031">
                  <c:v>60770</c:v>
                </c:pt>
                <c:pt idx="3032">
                  <c:v>60777</c:v>
                </c:pt>
                <c:pt idx="3033">
                  <c:v>60784</c:v>
                </c:pt>
                <c:pt idx="3034">
                  <c:v>60791</c:v>
                </c:pt>
                <c:pt idx="3035">
                  <c:v>60798</c:v>
                </c:pt>
                <c:pt idx="3036">
                  <c:v>60805</c:v>
                </c:pt>
                <c:pt idx="3037">
                  <c:v>60812</c:v>
                </c:pt>
                <c:pt idx="3038">
                  <c:v>60819</c:v>
                </c:pt>
                <c:pt idx="3039">
                  <c:v>60826</c:v>
                </c:pt>
                <c:pt idx="3040">
                  <c:v>60833</c:v>
                </c:pt>
                <c:pt idx="3041">
                  <c:v>60840</c:v>
                </c:pt>
                <c:pt idx="3042">
                  <c:v>60847</c:v>
                </c:pt>
                <c:pt idx="3043">
                  <c:v>60854</c:v>
                </c:pt>
                <c:pt idx="3044">
                  <c:v>60861</c:v>
                </c:pt>
                <c:pt idx="3045">
                  <c:v>60868</c:v>
                </c:pt>
                <c:pt idx="3046">
                  <c:v>60875</c:v>
                </c:pt>
                <c:pt idx="3047">
                  <c:v>60882</c:v>
                </c:pt>
                <c:pt idx="3048">
                  <c:v>60889</c:v>
                </c:pt>
                <c:pt idx="3049">
                  <c:v>60896</c:v>
                </c:pt>
                <c:pt idx="3050">
                  <c:v>60903</c:v>
                </c:pt>
                <c:pt idx="3051">
                  <c:v>60910</c:v>
                </c:pt>
                <c:pt idx="3052">
                  <c:v>60917</c:v>
                </c:pt>
                <c:pt idx="3053">
                  <c:v>60924</c:v>
                </c:pt>
                <c:pt idx="3054">
                  <c:v>60931</c:v>
                </c:pt>
                <c:pt idx="3055">
                  <c:v>60938</c:v>
                </c:pt>
                <c:pt idx="3056">
                  <c:v>60945</c:v>
                </c:pt>
                <c:pt idx="3057">
                  <c:v>60952</c:v>
                </c:pt>
                <c:pt idx="3058">
                  <c:v>60959</c:v>
                </c:pt>
                <c:pt idx="3059">
                  <c:v>60966</c:v>
                </c:pt>
                <c:pt idx="3060">
                  <c:v>60973</c:v>
                </c:pt>
                <c:pt idx="3061">
                  <c:v>60980</c:v>
                </c:pt>
                <c:pt idx="3062">
                  <c:v>60987</c:v>
                </c:pt>
                <c:pt idx="3063">
                  <c:v>60995</c:v>
                </c:pt>
                <c:pt idx="3064">
                  <c:v>61002</c:v>
                </c:pt>
                <c:pt idx="3065">
                  <c:v>61009</c:v>
                </c:pt>
                <c:pt idx="3066">
                  <c:v>61016</c:v>
                </c:pt>
                <c:pt idx="3067">
                  <c:v>61023</c:v>
                </c:pt>
                <c:pt idx="3068">
                  <c:v>61030</c:v>
                </c:pt>
                <c:pt idx="3069">
                  <c:v>61037</c:v>
                </c:pt>
                <c:pt idx="3070">
                  <c:v>61044</c:v>
                </c:pt>
                <c:pt idx="3071">
                  <c:v>61051</c:v>
                </c:pt>
                <c:pt idx="3072">
                  <c:v>61058</c:v>
                </c:pt>
                <c:pt idx="3073">
                  <c:v>61065</c:v>
                </c:pt>
                <c:pt idx="3074">
                  <c:v>61072</c:v>
                </c:pt>
                <c:pt idx="3075">
                  <c:v>61079</c:v>
                </c:pt>
                <c:pt idx="3076">
                  <c:v>61086</c:v>
                </c:pt>
                <c:pt idx="3077">
                  <c:v>61093</c:v>
                </c:pt>
                <c:pt idx="3078">
                  <c:v>61100</c:v>
                </c:pt>
                <c:pt idx="3079">
                  <c:v>61107</c:v>
                </c:pt>
                <c:pt idx="3080">
                  <c:v>61114</c:v>
                </c:pt>
                <c:pt idx="3081">
                  <c:v>61121</c:v>
                </c:pt>
                <c:pt idx="3082">
                  <c:v>61128</c:v>
                </c:pt>
                <c:pt idx="3083">
                  <c:v>61135</c:v>
                </c:pt>
                <c:pt idx="3084">
                  <c:v>61142</c:v>
                </c:pt>
                <c:pt idx="3085">
                  <c:v>61149</c:v>
                </c:pt>
                <c:pt idx="3086">
                  <c:v>61156</c:v>
                </c:pt>
                <c:pt idx="3087">
                  <c:v>61163</c:v>
                </c:pt>
                <c:pt idx="3088">
                  <c:v>61170</c:v>
                </c:pt>
                <c:pt idx="3089">
                  <c:v>61177</c:v>
                </c:pt>
                <c:pt idx="3090">
                  <c:v>61184</c:v>
                </c:pt>
                <c:pt idx="3091">
                  <c:v>61191</c:v>
                </c:pt>
                <c:pt idx="3092">
                  <c:v>61198</c:v>
                </c:pt>
                <c:pt idx="3093">
                  <c:v>61205</c:v>
                </c:pt>
                <c:pt idx="3094">
                  <c:v>61212</c:v>
                </c:pt>
                <c:pt idx="3095">
                  <c:v>61219</c:v>
                </c:pt>
                <c:pt idx="3096">
                  <c:v>61226</c:v>
                </c:pt>
                <c:pt idx="3097">
                  <c:v>61233</c:v>
                </c:pt>
                <c:pt idx="3098">
                  <c:v>61240</c:v>
                </c:pt>
                <c:pt idx="3099">
                  <c:v>61247</c:v>
                </c:pt>
                <c:pt idx="3100">
                  <c:v>61254</c:v>
                </c:pt>
                <c:pt idx="3101">
                  <c:v>61261</c:v>
                </c:pt>
                <c:pt idx="3102">
                  <c:v>61268</c:v>
                </c:pt>
                <c:pt idx="3103">
                  <c:v>61275</c:v>
                </c:pt>
                <c:pt idx="3104">
                  <c:v>61282</c:v>
                </c:pt>
                <c:pt idx="3105">
                  <c:v>61289</c:v>
                </c:pt>
                <c:pt idx="3106">
                  <c:v>61296</c:v>
                </c:pt>
                <c:pt idx="3107">
                  <c:v>61303</c:v>
                </c:pt>
                <c:pt idx="3108">
                  <c:v>61310</c:v>
                </c:pt>
                <c:pt idx="3109">
                  <c:v>61317</c:v>
                </c:pt>
                <c:pt idx="3110">
                  <c:v>61324</c:v>
                </c:pt>
                <c:pt idx="3111">
                  <c:v>61331</c:v>
                </c:pt>
                <c:pt idx="3112">
                  <c:v>61338</c:v>
                </c:pt>
                <c:pt idx="3113">
                  <c:v>61345</c:v>
                </c:pt>
                <c:pt idx="3114">
                  <c:v>61352</c:v>
                </c:pt>
                <c:pt idx="3115">
                  <c:v>61359</c:v>
                </c:pt>
                <c:pt idx="3116">
                  <c:v>61366</c:v>
                </c:pt>
                <c:pt idx="3117">
                  <c:v>61373</c:v>
                </c:pt>
                <c:pt idx="3118">
                  <c:v>61380</c:v>
                </c:pt>
                <c:pt idx="3119">
                  <c:v>61387</c:v>
                </c:pt>
                <c:pt idx="3120">
                  <c:v>61394</c:v>
                </c:pt>
                <c:pt idx="3121">
                  <c:v>61401</c:v>
                </c:pt>
                <c:pt idx="3122">
                  <c:v>61408</c:v>
                </c:pt>
                <c:pt idx="3123">
                  <c:v>61415</c:v>
                </c:pt>
                <c:pt idx="3124">
                  <c:v>61422</c:v>
                </c:pt>
                <c:pt idx="3125">
                  <c:v>61429</c:v>
                </c:pt>
                <c:pt idx="3126">
                  <c:v>61436</c:v>
                </c:pt>
                <c:pt idx="3127">
                  <c:v>61443</c:v>
                </c:pt>
                <c:pt idx="3128">
                  <c:v>61450</c:v>
                </c:pt>
                <c:pt idx="3129">
                  <c:v>61457</c:v>
                </c:pt>
                <c:pt idx="3130">
                  <c:v>61464</c:v>
                </c:pt>
                <c:pt idx="3131">
                  <c:v>61471</c:v>
                </c:pt>
                <c:pt idx="3132">
                  <c:v>61478</c:v>
                </c:pt>
                <c:pt idx="3133">
                  <c:v>61485</c:v>
                </c:pt>
                <c:pt idx="3134">
                  <c:v>61492</c:v>
                </c:pt>
                <c:pt idx="3135">
                  <c:v>61499</c:v>
                </c:pt>
                <c:pt idx="3136">
                  <c:v>61506</c:v>
                </c:pt>
                <c:pt idx="3137">
                  <c:v>61513</c:v>
                </c:pt>
                <c:pt idx="3138">
                  <c:v>61520</c:v>
                </c:pt>
                <c:pt idx="3139">
                  <c:v>61527</c:v>
                </c:pt>
                <c:pt idx="3140">
                  <c:v>61534</c:v>
                </c:pt>
                <c:pt idx="3141">
                  <c:v>61541</c:v>
                </c:pt>
                <c:pt idx="3142">
                  <c:v>61548</c:v>
                </c:pt>
                <c:pt idx="3143">
                  <c:v>61555</c:v>
                </c:pt>
                <c:pt idx="3144">
                  <c:v>61562</c:v>
                </c:pt>
                <c:pt idx="3145">
                  <c:v>61569</c:v>
                </c:pt>
                <c:pt idx="3146">
                  <c:v>61576</c:v>
                </c:pt>
                <c:pt idx="3147">
                  <c:v>61583</c:v>
                </c:pt>
                <c:pt idx="3148">
                  <c:v>61590</c:v>
                </c:pt>
                <c:pt idx="3149">
                  <c:v>61597</c:v>
                </c:pt>
                <c:pt idx="3150">
                  <c:v>61604</c:v>
                </c:pt>
                <c:pt idx="3151">
                  <c:v>61611</c:v>
                </c:pt>
                <c:pt idx="3152">
                  <c:v>61618</c:v>
                </c:pt>
                <c:pt idx="3153">
                  <c:v>61625</c:v>
                </c:pt>
                <c:pt idx="3154">
                  <c:v>61632</c:v>
                </c:pt>
                <c:pt idx="3155">
                  <c:v>61639</c:v>
                </c:pt>
                <c:pt idx="3156">
                  <c:v>61646</c:v>
                </c:pt>
                <c:pt idx="3157">
                  <c:v>61653</c:v>
                </c:pt>
                <c:pt idx="3158">
                  <c:v>61660</c:v>
                </c:pt>
                <c:pt idx="3159">
                  <c:v>61667</c:v>
                </c:pt>
                <c:pt idx="3160">
                  <c:v>61674</c:v>
                </c:pt>
                <c:pt idx="3161">
                  <c:v>61681</c:v>
                </c:pt>
                <c:pt idx="3162">
                  <c:v>61688</c:v>
                </c:pt>
                <c:pt idx="3163">
                  <c:v>61695</c:v>
                </c:pt>
                <c:pt idx="3164">
                  <c:v>61702</c:v>
                </c:pt>
                <c:pt idx="3165">
                  <c:v>61709</c:v>
                </c:pt>
                <c:pt idx="3166">
                  <c:v>61716</c:v>
                </c:pt>
                <c:pt idx="3167">
                  <c:v>61724</c:v>
                </c:pt>
                <c:pt idx="3168">
                  <c:v>61731</c:v>
                </c:pt>
                <c:pt idx="3169">
                  <c:v>61738</c:v>
                </c:pt>
                <c:pt idx="3170">
                  <c:v>61745</c:v>
                </c:pt>
                <c:pt idx="3171">
                  <c:v>61752</c:v>
                </c:pt>
                <c:pt idx="3172">
                  <c:v>61759</c:v>
                </c:pt>
                <c:pt idx="3173">
                  <c:v>61766</c:v>
                </c:pt>
                <c:pt idx="3174">
                  <c:v>61773</c:v>
                </c:pt>
                <c:pt idx="3175">
                  <c:v>61780</c:v>
                </c:pt>
                <c:pt idx="3176">
                  <c:v>61787</c:v>
                </c:pt>
                <c:pt idx="3177">
                  <c:v>61794</c:v>
                </c:pt>
                <c:pt idx="3178">
                  <c:v>61801</c:v>
                </c:pt>
                <c:pt idx="3179">
                  <c:v>61808</c:v>
                </c:pt>
                <c:pt idx="3180">
                  <c:v>61815</c:v>
                </c:pt>
                <c:pt idx="3181">
                  <c:v>61822</c:v>
                </c:pt>
                <c:pt idx="3182">
                  <c:v>61829</c:v>
                </c:pt>
                <c:pt idx="3183">
                  <c:v>61836</c:v>
                </c:pt>
                <c:pt idx="3184">
                  <c:v>61843</c:v>
                </c:pt>
                <c:pt idx="3185">
                  <c:v>61850</c:v>
                </c:pt>
                <c:pt idx="3186">
                  <c:v>61857</c:v>
                </c:pt>
                <c:pt idx="3187">
                  <c:v>61864</c:v>
                </c:pt>
                <c:pt idx="3188">
                  <c:v>61871</c:v>
                </c:pt>
                <c:pt idx="3189">
                  <c:v>61878</c:v>
                </c:pt>
                <c:pt idx="3190">
                  <c:v>61885</c:v>
                </c:pt>
                <c:pt idx="3191">
                  <c:v>61892</c:v>
                </c:pt>
                <c:pt idx="3192">
                  <c:v>61899</c:v>
                </c:pt>
                <c:pt idx="3193">
                  <c:v>61906</c:v>
                </c:pt>
                <c:pt idx="3194">
                  <c:v>61913</c:v>
                </c:pt>
                <c:pt idx="3195">
                  <c:v>61920</c:v>
                </c:pt>
                <c:pt idx="3196">
                  <c:v>61927</c:v>
                </c:pt>
                <c:pt idx="3197">
                  <c:v>61934</c:v>
                </c:pt>
                <c:pt idx="3198">
                  <c:v>61941</c:v>
                </c:pt>
                <c:pt idx="3199">
                  <c:v>61948</c:v>
                </c:pt>
                <c:pt idx="3200">
                  <c:v>61955</c:v>
                </c:pt>
                <c:pt idx="3201">
                  <c:v>61962</c:v>
                </c:pt>
                <c:pt idx="3202">
                  <c:v>61969</c:v>
                </c:pt>
                <c:pt idx="3203">
                  <c:v>61976</c:v>
                </c:pt>
                <c:pt idx="3204">
                  <c:v>61983</c:v>
                </c:pt>
                <c:pt idx="3205">
                  <c:v>61990</c:v>
                </c:pt>
                <c:pt idx="3206">
                  <c:v>61997</c:v>
                </c:pt>
                <c:pt idx="3207">
                  <c:v>62004</c:v>
                </c:pt>
                <c:pt idx="3208">
                  <c:v>62011</c:v>
                </c:pt>
                <c:pt idx="3209">
                  <c:v>62018</c:v>
                </c:pt>
                <c:pt idx="3210">
                  <c:v>62025</c:v>
                </c:pt>
                <c:pt idx="3211">
                  <c:v>62032</c:v>
                </c:pt>
                <c:pt idx="3212">
                  <c:v>62039</c:v>
                </c:pt>
                <c:pt idx="3213">
                  <c:v>62046</c:v>
                </c:pt>
                <c:pt idx="3214">
                  <c:v>62053</c:v>
                </c:pt>
                <c:pt idx="3215">
                  <c:v>62060</c:v>
                </c:pt>
                <c:pt idx="3216">
                  <c:v>62067</c:v>
                </c:pt>
                <c:pt idx="3217">
                  <c:v>62074</c:v>
                </c:pt>
                <c:pt idx="3218">
                  <c:v>62081</c:v>
                </c:pt>
                <c:pt idx="3219">
                  <c:v>62089</c:v>
                </c:pt>
                <c:pt idx="3220">
                  <c:v>62096</c:v>
                </c:pt>
                <c:pt idx="3221">
                  <c:v>62103</c:v>
                </c:pt>
                <c:pt idx="3222">
                  <c:v>62110</c:v>
                </c:pt>
                <c:pt idx="3223">
                  <c:v>62117</c:v>
                </c:pt>
                <c:pt idx="3224">
                  <c:v>62124</c:v>
                </c:pt>
                <c:pt idx="3225">
                  <c:v>62131</c:v>
                </c:pt>
                <c:pt idx="3226">
                  <c:v>62138</c:v>
                </c:pt>
                <c:pt idx="3227">
                  <c:v>62145</c:v>
                </c:pt>
                <c:pt idx="3228">
                  <c:v>62152</c:v>
                </c:pt>
                <c:pt idx="3229">
                  <c:v>62159</c:v>
                </c:pt>
                <c:pt idx="3230">
                  <c:v>62166</c:v>
                </c:pt>
                <c:pt idx="3231">
                  <c:v>62173</c:v>
                </c:pt>
                <c:pt idx="3232">
                  <c:v>62184</c:v>
                </c:pt>
                <c:pt idx="3233">
                  <c:v>62191</c:v>
                </c:pt>
                <c:pt idx="3234">
                  <c:v>62198</c:v>
                </c:pt>
                <c:pt idx="3235">
                  <c:v>62205</c:v>
                </c:pt>
                <c:pt idx="3236">
                  <c:v>62212</c:v>
                </c:pt>
                <c:pt idx="3237">
                  <c:v>62219</c:v>
                </c:pt>
                <c:pt idx="3238">
                  <c:v>62226</c:v>
                </c:pt>
                <c:pt idx="3239">
                  <c:v>62233</c:v>
                </c:pt>
                <c:pt idx="3240">
                  <c:v>62240</c:v>
                </c:pt>
                <c:pt idx="3241">
                  <c:v>62247</c:v>
                </c:pt>
                <c:pt idx="3242">
                  <c:v>62254</c:v>
                </c:pt>
                <c:pt idx="3243">
                  <c:v>62261</c:v>
                </c:pt>
                <c:pt idx="3244">
                  <c:v>62268</c:v>
                </c:pt>
                <c:pt idx="3245">
                  <c:v>62275</c:v>
                </c:pt>
                <c:pt idx="3246">
                  <c:v>62282</c:v>
                </c:pt>
                <c:pt idx="3247">
                  <c:v>62289</c:v>
                </c:pt>
                <c:pt idx="3248">
                  <c:v>62296</c:v>
                </c:pt>
                <c:pt idx="3249">
                  <c:v>62303</c:v>
                </c:pt>
                <c:pt idx="3250">
                  <c:v>62310</c:v>
                </c:pt>
                <c:pt idx="3251">
                  <c:v>62317</c:v>
                </c:pt>
                <c:pt idx="3252">
                  <c:v>62324</c:v>
                </c:pt>
                <c:pt idx="3253">
                  <c:v>62331</c:v>
                </c:pt>
                <c:pt idx="3254">
                  <c:v>62338</c:v>
                </c:pt>
                <c:pt idx="3255">
                  <c:v>62345</c:v>
                </c:pt>
                <c:pt idx="3256">
                  <c:v>62352</c:v>
                </c:pt>
                <c:pt idx="3257">
                  <c:v>62359</c:v>
                </c:pt>
                <c:pt idx="3258">
                  <c:v>62366</c:v>
                </c:pt>
                <c:pt idx="3259">
                  <c:v>62373</c:v>
                </c:pt>
                <c:pt idx="3260">
                  <c:v>62380</c:v>
                </c:pt>
                <c:pt idx="3261">
                  <c:v>62387</c:v>
                </c:pt>
                <c:pt idx="3262">
                  <c:v>62394</c:v>
                </c:pt>
                <c:pt idx="3263">
                  <c:v>62401</c:v>
                </c:pt>
                <c:pt idx="3264">
                  <c:v>62408</c:v>
                </c:pt>
                <c:pt idx="3265">
                  <c:v>62415</c:v>
                </c:pt>
                <c:pt idx="3266">
                  <c:v>62422</c:v>
                </c:pt>
                <c:pt idx="3267">
                  <c:v>62429</c:v>
                </c:pt>
                <c:pt idx="3268">
                  <c:v>62436</c:v>
                </c:pt>
                <c:pt idx="3269">
                  <c:v>62443</c:v>
                </c:pt>
                <c:pt idx="3270">
                  <c:v>62450</c:v>
                </c:pt>
                <c:pt idx="3271">
                  <c:v>62457</c:v>
                </c:pt>
                <c:pt idx="3272">
                  <c:v>62464</c:v>
                </c:pt>
                <c:pt idx="3273">
                  <c:v>62471</c:v>
                </c:pt>
                <c:pt idx="3274">
                  <c:v>62478</c:v>
                </c:pt>
                <c:pt idx="3275">
                  <c:v>62485</c:v>
                </c:pt>
                <c:pt idx="3276">
                  <c:v>62492</c:v>
                </c:pt>
                <c:pt idx="3277">
                  <c:v>62499</c:v>
                </c:pt>
                <c:pt idx="3278">
                  <c:v>62506</c:v>
                </c:pt>
                <c:pt idx="3279">
                  <c:v>62513</c:v>
                </c:pt>
                <c:pt idx="3280">
                  <c:v>62520</c:v>
                </c:pt>
                <c:pt idx="3281">
                  <c:v>62527</c:v>
                </c:pt>
                <c:pt idx="3282">
                  <c:v>62534</c:v>
                </c:pt>
                <c:pt idx="3283">
                  <c:v>62541</c:v>
                </c:pt>
                <c:pt idx="3284">
                  <c:v>62548</c:v>
                </c:pt>
                <c:pt idx="3285">
                  <c:v>62555</c:v>
                </c:pt>
                <c:pt idx="3286">
                  <c:v>62562</c:v>
                </c:pt>
                <c:pt idx="3287">
                  <c:v>62569</c:v>
                </c:pt>
                <c:pt idx="3288">
                  <c:v>62576</c:v>
                </c:pt>
                <c:pt idx="3289">
                  <c:v>62583</c:v>
                </c:pt>
                <c:pt idx="3290">
                  <c:v>62590</c:v>
                </c:pt>
                <c:pt idx="3291">
                  <c:v>62597</c:v>
                </c:pt>
                <c:pt idx="3292">
                  <c:v>62604</c:v>
                </c:pt>
                <c:pt idx="3293">
                  <c:v>62611</c:v>
                </c:pt>
                <c:pt idx="3294">
                  <c:v>62618</c:v>
                </c:pt>
                <c:pt idx="3295">
                  <c:v>62625</c:v>
                </c:pt>
                <c:pt idx="3296">
                  <c:v>62632</c:v>
                </c:pt>
                <c:pt idx="3297">
                  <c:v>62639</c:v>
                </c:pt>
                <c:pt idx="3298">
                  <c:v>62646</c:v>
                </c:pt>
                <c:pt idx="3299">
                  <c:v>62653</c:v>
                </c:pt>
                <c:pt idx="3300">
                  <c:v>62660</c:v>
                </c:pt>
                <c:pt idx="3301">
                  <c:v>62667</c:v>
                </c:pt>
                <c:pt idx="3302">
                  <c:v>62674</c:v>
                </c:pt>
                <c:pt idx="3303">
                  <c:v>62681</c:v>
                </c:pt>
                <c:pt idx="3304">
                  <c:v>62688</c:v>
                </c:pt>
                <c:pt idx="3305">
                  <c:v>62695</c:v>
                </c:pt>
                <c:pt idx="3306">
                  <c:v>62702</c:v>
                </c:pt>
                <c:pt idx="3307">
                  <c:v>62709</c:v>
                </c:pt>
                <c:pt idx="3308">
                  <c:v>62716</c:v>
                </c:pt>
                <c:pt idx="3309">
                  <c:v>62723</c:v>
                </c:pt>
                <c:pt idx="3310">
                  <c:v>62730</c:v>
                </c:pt>
                <c:pt idx="3311">
                  <c:v>62737</c:v>
                </c:pt>
                <c:pt idx="3312">
                  <c:v>62744</c:v>
                </c:pt>
                <c:pt idx="3313">
                  <c:v>62751</c:v>
                </c:pt>
                <c:pt idx="3314">
                  <c:v>62758</c:v>
                </c:pt>
                <c:pt idx="3315">
                  <c:v>62765</c:v>
                </c:pt>
                <c:pt idx="3316">
                  <c:v>62772</c:v>
                </c:pt>
                <c:pt idx="3317">
                  <c:v>62779</c:v>
                </c:pt>
                <c:pt idx="3318">
                  <c:v>62786</c:v>
                </c:pt>
                <c:pt idx="3319">
                  <c:v>62793</c:v>
                </c:pt>
                <c:pt idx="3320">
                  <c:v>62800</c:v>
                </c:pt>
                <c:pt idx="3321">
                  <c:v>62807</c:v>
                </c:pt>
                <c:pt idx="3322">
                  <c:v>62814</c:v>
                </c:pt>
                <c:pt idx="3323">
                  <c:v>62821</c:v>
                </c:pt>
                <c:pt idx="3324">
                  <c:v>62828</c:v>
                </c:pt>
                <c:pt idx="3325">
                  <c:v>62835</c:v>
                </c:pt>
                <c:pt idx="3326">
                  <c:v>62842</c:v>
                </c:pt>
                <c:pt idx="3327">
                  <c:v>62849</c:v>
                </c:pt>
                <c:pt idx="3328">
                  <c:v>62856</c:v>
                </c:pt>
                <c:pt idx="3329">
                  <c:v>62863</c:v>
                </c:pt>
                <c:pt idx="3330">
                  <c:v>62870</c:v>
                </c:pt>
                <c:pt idx="3331">
                  <c:v>62877</c:v>
                </c:pt>
                <c:pt idx="3332">
                  <c:v>62884</c:v>
                </c:pt>
                <c:pt idx="3333">
                  <c:v>62891</c:v>
                </c:pt>
                <c:pt idx="3334">
                  <c:v>62898</c:v>
                </c:pt>
                <c:pt idx="3335">
                  <c:v>62905</c:v>
                </c:pt>
                <c:pt idx="3336">
                  <c:v>62912</c:v>
                </c:pt>
                <c:pt idx="3337">
                  <c:v>62919</c:v>
                </c:pt>
                <c:pt idx="3338">
                  <c:v>62926</c:v>
                </c:pt>
                <c:pt idx="3339">
                  <c:v>62933</c:v>
                </c:pt>
                <c:pt idx="3340">
                  <c:v>62940</c:v>
                </c:pt>
                <c:pt idx="3341">
                  <c:v>62947</c:v>
                </c:pt>
                <c:pt idx="3342">
                  <c:v>62954</c:v>
                </c:pt>
                <c:pt idx="3343">
                  <c:v>62961</c:v>
                </c:pt>
                <c:pt idx="3344">
                  <c:v>62968</c:v>
                </c:pt>
                <c:pt idx="3345">
                  <c:v>62975</c:v>
                </c:pt>
                <c:pt idx="3346">
                  <c:v>62982</c:v>
                </c:pt>
                <c:pt idx="3347">
                  <c:v>62989</c:v>
                </c:pt>
                <c:pt idx="3348">
                  <c:v>62996</c:v>
                </c:pt>
                <c:pt idx="3349">
                  <c:v>63003</c:v>
                </c:pt>
                <c:pt idx="3350">
                  <c:v>63010</c:v>
                </c:pt>
                <c:pt idx="3351">
                  <c:v>63017</c:v>
                </c:pt>
                <c:pt idx="3352">
                  <c:v>63024</c:v>
                </c:pt>
                <c:pt idx="3353">
                  <c:v>63031</c:v>
                </c:pt>
                <c:pt idx="3354">
                  <c:v>63038</c:v>
                </c:pt>
                <c:pt idx="3355">
                  <c:v>63045</c:v>
                </c:pt>
                <c:pt idx="3356">
                  <c:v>63052</c:v>
                </c:pt>
                <c:pt idx="3357">
                  <c:v>63059</c:v>
                </c:pt>
                <c:pt idx="3358">
                  <c:v>63066</c:v>
                </c:pt>
                <c:pt idx="3359">
                  <c:v>63073</c:v>
                </c:pt>
                <c:pt idx="3360">
                  <c:v>63080</c:v>
                </c:pt>
                <c:pt idx="3361">
                  <c:v>63087</c:v>
                </c:pt>
                <c:pt idx="3362">
                  <c:v>63094</c:v>
                </c:pt>
                <c:pt idx="3363">
                  <c:v>63101</c:v>
                </c:pt>
                <c:pt idx="3364">
                  <c:v>63108</c:v>
                </c:pt>
                <c:pt idx="3365">
                  <c:v>63115</c:v>
                </c:pt>
                <c:pt idx="3366">
                  <c:v>63122</c:v>
                </c:pt>
                <c:pt idx="3367">
                  <c:v>63129</c:v>
                </c:pt>
                <c:pt idx="3368">
                  <c:v>63136</c:v>
                </c:pt>
                <c:pt idx="3369">
                  <c:v>63143</c:v>
                </c:pt>
                <c:pt idx="3370">
                  <c:v>63150</c:v>
                </c:pt>
                <c:pt idx="3371">
                  <c:v>63157</c:v>
                </c:pt>
                <c:pt idx="3372">
                  <c:v>63164</c:v>
                </c:pt>
                <c:pt idx="3373">
                  <c:v>63171</c:v>
                </c:pt>
                <c:pt idx="3374">
                  <c:v>63178</c:v>
                </c:pt>
                <c:pt idx="3375">
                  <c:v>63186</c:v>
                </c:pt>
                <c:pt idx="3376">
                  <c:v>63193</c:v>
                </c:pt>
                <c:pt idx="3377">
                  <c:v>63200</c:v>
                </c:pt>
                <c:pt idx="3378">
                  <c:v>63207</c:v>
                </c:pt>
                <c:pt idx="3379">
                  <c:v>63214</c:v>
                </c:pt>
                <c:pt idx="3380">
                  <c:v>63221</c:v>
                </c:pt>
                <c:pt idx="3381">
                  <c:v>63228</c:v>
                </c:pt>
                <c:pt idx="3382">
                  <c:v>63235</c:v>
                </c:pt>
                <c:pt idx="3383">
                  <c:v>63242</c:v>
                </c:pt>
                <c:pt idx="3384">
                  <c:v>63249</c:v>
                </c:pt>
                <c:pt idx="3385">
                  <c:v>63256</c:v>
                </c:pt>
                <c:pt idx="3386">
                  <c:v>63263</c:v>
                </c:pt>
                <c:pt idx="3387">
                  <c:v>63270</c:v>
                </c:pt>
                <c:pt idx="3388">
                  <c:v>63277</c:v>
                </c:pt>
                <c:pt idx="3389">
                  <c:v>63284</c:v>
                </c:pt>
                <c:pt idx="3390">
                  <c:v>63291</c:v>
                </c:pt>
                <c:pt idx="3391">
                  <c:v>63298</c:v>
                </c:pt>
                <c:pt idx="3392">
                  <c:v>63305</c:v>
                </c:pt>
                <c:pt idx="3393">
                  <c:v>63312</c:v>
                </c:pt>
                <c:pt idx="3394">
                  <c:v>63319</c:v>
                </c:pt>
                <c:pt idx="3395">
                  <c:v>63326</c:v>
                </c:pt>
                <c:pt idx="3396">
                  <c:v>63333</c:v>
                </c:pt>
                <c:pt idx="3397">
                  <c:v>63340</c:v>
                </c:pt>
                <c:pt idx="3398">
                  <c:v>63347</c:v>
                </c:pt>
                <c:pt idx="3399">
                  <c:v>63354</c:v>
                </c:pt>
                <c:pt idx="3400">
                  <c:v>63361</c:v>
                </c:pt>
                <c:pt idx="3401">
                  <c:v>63368</c:v>
                </c:pt>
                <c:pt idx="3402">
                  <c:v>63375</c:v>
                </c:pt>
                <c:pt idx="3403">
                  <c:v>63382</c:v>
                </c:pt>
                <c:pt idx="3404">
                  <c:v>63389</c:v>
                </c:pt>
                <c:pt idx="3405">
                  <c:v>63396</c:v>
                </c:pt>
                <c:pt idx="3406">
                  <c:v>63403</c:v>
                </c:pt>
                <c:pt idx="3407">
                  <c:v>63410</c:v>
                </c:pt>
                <c:pt idx="3408">
                  <c:v>63417</c:v>
                </c:pt>
                <c:pt idx="3409">
                  <c:v>63424</c:v>
                </c:pt>
                <c:pt idx="3410">
                  <c:v>63431</c:v>
                </c:pt>
                <c:pt idx="3411">
                  <c:v>63438</c:v>
                </c:pt>
                <c:pt idx="3412">
                  <c:v>63445</c:v>
                </c:pt>
                <c:pt idx="3413">
                  <c:v>63452</c:v>
                </c:pt>
                <c:pt idx="3414">
                  <c:v>63459</c:v>
                </c:pt>
                <c:pt idx="3415">
                  <c:v>63466</c:v>
                </c:pt>
                <c:pt idx="3416">
                  <c:v>63473</c:v>
                </c:pt>
                <c:pt idx="3417">
                  <c:v>63480</c:v>
                </c:pt>
                <c:pt idx="3418">
                  <c:v>63487</c:v>
                </c:pt>
                <c:pt idx="3419">
                  <c:v>63494</c:v>
                </c:pt>
                <c:pt idx="3420">
                  <c:v>63501</c:v>
                </c:pt>
                <c:pt idx="3421">
                  <c:v>63508</c:v>
                </c:pt>
                <c:pt idx="3422">
                  <c:v>63515</c:v>
                </c:pt>
                <c:pt idx="3423">
                  <c:v>63522</c:v>
                </c:pt>
                <c:pt idx="3424">
                  <c:v>63529</c:v>
                </c:pt>
                <c:pt idx="3425">
                  <c:v>63536</c:v>
                </c:pt>
                <c:pt idx="3426">
                  <c:v>63543</c:v>
                </c:pt>
                <c:pt idx="3427">
                  <c:v>63550</c:v>
                </c:pt>
                <c:pt idx="3428">
                  <c:v>63557</c:v>
                </c:pt>
                <c:pt idx="3429">
                  <c:v>63564</c:v>
                </c:pt>
                <c:pt idx="3430">
                  <c:v>63571</c:v>
                </c:pt>
                <c:pt idx="3431">
                  <c:v>63578</c:v>
                </c:pt>
                <c:pt idx="3432">
                  <c:v>63585</c:v>
                </c:pt>
                <c:pt idx="3433">
                  <c:v>63592</c:v>
                </c:pt>
                <c:pt idx="3434">
                  <c:v>63599</c:v>
                </c:pt>
                <c:pt idx="3435">
                  <c:v>63606</c:v>
                </c:pt>
                <c:pt idx="3436">
                  <c:v>63613</c:v>
                </c:pt>
                <c:pt idx="3437">
                  <c:v>63620</c:v>
                </c:pt>
                <c:pt idx="3438">
                  <c:v>63627</c:v>
                </c:pt>
                <c:pt idx="3439">
                  <c:v>63634</c:v>
                </c:pt>
                <c:pt idx="3440">
                  <c:v>63641</c:v>
                </c:pt>
                <c:pt idx="3441">
                  <c:v>63648</c:v>
                </c:pt>
                <c:pt idx="3442">
                  <c:v>63655</c:v>
                </c:pt>
                <c:pt idx="3443">
                  <c:v>63662</c:v>
                </c:pt>
                <c:pt idx="3444">
                  <c:v>63669</c:v>
                </c:pt>
                <c:pt idx="3445">
                  <c:v>63676</c:v>
                </c:pt>
                <c:pt idx="3446">
                  <c:v>63683</c:v>
                </c:pt>
                <c:pt idx="3447">
                  <c:v>63690</c:v>
                </c:pt>
                <c:pt idx="3448">
                  <c:v>63697</c:v>
                </c:pt>
                <c:pt idx="3449">
                  <c:v>63704</c:v>
                </c:pt>
                <c:pt idx="3450">
                  <c:v>63711</c:v>
                </c:pt>
                <c:pt idx="3451">
                  <c:v>63718</c:v>
                </c:pt>
                <c:pt idx="3452">
                  <c:v>63725</c:v>
                </c:pt>
                <c:pt idx="3453">
                  <c:v>63732</c:v>
                </c:pt>
                <c:pt idx="3454">
                  <c:v>63739</c:v>
                </c:pt>
                <c:pt idx="3455">
                  <c:v>63746</c:v>
                </c:pt>
                <c:pt idx="3456">
                  <c:v>63753</c:v>
                </c:pt>
                <c:pt idx="3457">
                  <c:v>63760</c:v>
                </c:pt>
                <c:pt idx="3458">
                  <c:v>63767</c:v>
                </c:pt>
                <c:pt idx="3459">
                  <c:v>63774</c:v>
                </c:pt>
                <c:pt idx="3460">
                  <c:v>63781</c:v>
                </c:pt>
                <c:pt idx="3461">
                  <c:v>63788</c:v>
                </c:pt>
                <c:pt idx="3462">
                  <c:v>63795</c:v>
                </c:pt>
                <c:pt idx="3463">
                  <c:v>63802</c:v>
                </c:pt>
                <c:pt idx="3464">
                  <c:v>63809</c:v>
                </c:pt>
                <c:pt idx="3465">
                  <c:v>63816</c:v>
                </c:pt>
                <c:pt idx="3466">
                  <c:v>63823</c:v>
                </c:pt>
                <c:pt idx="3467">
                  <c:v>63830</c:v>
                </c:pt>
                <c:pt idx="3468">
                  <c:v>63837</c:v>
                </c:pt>
                <c:pt idx="3469">
                  <c:v>63844</c:v>
                </c:pt>
                <c:pt idx="3470">
                  <c:v>63851</c:v>
                </c:pt>
                <c:pt idx="3471">
                  <c:v>63858</c:v>
                </c:pt>
                <c:pt idx="3472">
                  <c:v>63865</c:v>
                </c:pt>
                <c:pt idx="3473">
                  <c:v>63872</c:v>
                </c:pt>
                <c:pt idx="3474">
                  <c:v>63879</c:v>
                </c:pt>
                <c:pt idx="3475">
                  <c:v>63886</c:v>
                </c:pt>
                <c:pt idx="3476">
                  <c:v>63893</c:v>
                </c:pt>
                <c:pt idx="3477">
                  <c:v>63900</c:v>
                </c:pt>
                <c:pt idx="3478">
                  <c:v>63907</c:v>
                </c:pt>
                <c:pt idx="3479">
                  <c:v>63915</c:v>
                </c:pt>
                <c:pt idx="3480">
                  <c:v>63922</c:v>
                </c:pt>
                <c:pt idx="3481">
                  <c:v>63929</c:v>
                </c:pt>
                <c:pt idx="3482">
                  <c:v>63936</c:v>
                </c:pt>
                <c:pt idx="3483">
                  <c:v>63943</c:v>
                </c:pt>
                <c:pt idx="3484">
                  <c:v>63950</c:v>
                </c:pt>
                <c:pt idx="3485">
                  <c:v>63957</c:v>
                </c:pt>
                <c:pt idx="3486">
                  <c:v>63964</c:v>
                </c:pt>
                <c:pt idx="3487">
                  <c:v>63971</c:v>
                </c:pt>
                <c:pt idx="3488">
                  <c:v>63978</c:v>
                </c:pt>
                <c:pt idx="3489">
                  <c:v>63985</c:v>
                </c:pt>
                <c:pt idx="3490">
                  <c:v>63992</c:v>
                </c:pt>
                <c:pt idx="3491">
                  <c:v>63999</c:v>
                </c:pt>
                <c:pt idx="3492">
                  <c:v>64006</c:v>
                </c:pt>
                <c:pt idx="3493">
                  <c:v>64013</c:v>
                </c:pt>
                <c:pt idx="3494">
                  <c:v>64020</c:v>
                </c:pt>
                <c:pt idx="3495">
                  <c:v>64027</c:v>
                </c:pt>
                <c:pt idx="3496">
                  <c:v>64034</c:v>
                </c:pt>
                <c:pt idx="3497">
                  <c:v>64041</c:v>
                </c:pt>
                <c:pt idx="3498">
                  <c:v>64048</c:v>
                </c:pt>
                <c:pt idx="3499">
                  <c:v>64055</c:v>
                </c:pt>
                <c:pt idx="3500">
                  <c:v>64062</c:v>
                </c:pt>
                <c:pt idx="3501">
                  <c:v>64069</c:v>
                </c:pt>
                <c:pt idx="3502">
                  <c:v>64076</c:v>
                </c:pt>
                <c:pt idx="3503">
                  <c:v>64083</c:v>
                </c:pt>
                <c:pt idx="3504">
                  <c:v>64090</c:v>
                </c:pt>
                <c:pt idx="3505">
                  <c:v>64097</c:v>
                </c:pt>
                <c:pt idx="3506">
                  <c:v>64104</c:v>
                </c:pt>
                <c:pt idx="3507">
                  <c:v>64111</c:v>
                </c:pt>
                <c:pt idx="3508">
                  <c:v>64118</c:v>
                </c:pt>
                <c:pt idx="3509">
                  <c:v>64125</c:v>
                </c:pt>
                <c:pt idx="3510">
                  <c:v>64132</c:v>
                </c:pt>
                <c:pt idx="3511">
                  <c:v>64139</c:v>
                </c:pt>
                <c:pt idx="3512">
                  <c:v>64146</c:v>
                </c:pt>
                <c:pt idx="3513">
                  <c:v>64153</c:v>
                </c:pt>
                <c:pt idx="3514">
                  <c:v>64160</c:v>
                </c:pt>
                <c:pt idx="3515">
                  <c:v>64167</c:v>
                </c:pt>
                <c:pt idx="3516">
                  <c:v>64174</c:v>
                </c:pt>
                <c:pt idx="3517">
                  <c:v>64181</c:v>
                </c:pt>
                <c:pt idx="3518">
                  <c:v>64188</c:v>
                </c:pt>
                <c:pt idx="3519">
                  <c:v>64195</c:v>
                </c:pt>
                <c:pt idx="3520">
                  <c:v>64202</c:v>
                </c:pt>
                <c:pt idx="3521">
                  <c:v>64209</c:v>
                </c:pt>
                <c:pt idx="3522">
                  <c:v>64216</c:v>
                </c:pt>
                <c:pt idx="3523">
                  <c:v>64223</c:v>
                </c:pt>
                <c:pt idx="3524">
                  <c:v>64230</c:v>
                </c:pt>
                <c:pt idx="3525">
                  <c:v>64237</c:v>
                </c:pt>
                <c:pt idx="3526">
                  <c:v>64244</c:v>
                </c:pt>
                <c:pt idx="3527">
                  <c:v>64251</c:v>
                </c:pt>
                <c:pt idx="3528">
                  <c:v>64258</c:v>
                </c:pt>
                <c:pt idx="3529">
                  <c:v>64265</c:v>
                </c:pt>
                <c:pt idx="3530">
                  <c:v>64272</c:v>
                </c:pt>
                <c:pt idx="3531">
                  <c:v>64280</c:v>
                </c:pt>
                <c:pt idx="3532">
                  <c:v>64287</c:v>
                </c:pt>
                <c:pt idx="3533">
                  <c:v>64294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4.8062999999487488E-3</c:v>
                </c:pt>
                <c:pt idx="1">
                  <c:v>4.6308748887010278E-3</c:v>
                </c:pt>
                <c:pt idx="2">
                  <c:v>4.525265871329065E-3</c:v>
                </c:pt>
                <c:pt idx="3">
                  <c:v>4.5197283713072078E-3</c:v>
                </c:pt>
                <c:pt idx="4">
                  <c:v>4.5425334464377354E-3</c:v>
                </c:pt>
                <c:pt idx="5">
                  <c:v>4.6247968316039945E-3</c:v>
                </c:pt>
                <c:pt idx="6">
                  <c:v>4.6023698377462008E-3</c:v>
                </c:pt>
                <c:pt idx="7">
                  <c:v>4.557652347998431E-3</c:v>
                </c:pt>
                <c:pt idx="8">
                  <c:v>4.4231900558028281E-3</c:v>
                </c:pt>
                <c:pt idx="9">
                  <c:v>4.3122431238851178E-3</c:v>
                </c:pt>
                <c:pt idx="10">
                  <c:v>4.2787954286738206E-3</c:v>
                </c:pt>
                <c:pt idx="11">
                  <c:v>4.2507971902350228E-3</c:v>
                </c:pt>
                <c:pt idx="12">
                  <c:v>4.2282484072719839E-3</c:v>
                </c:pt>
                <c:pt idx="13">
                  <c:v>4.2013640475472664E-3</c:v>
                </c:pt>
                <c:pt idx="14">
                  <c:v>4.1925478136439764E-3</c:v>
                </c:pt>
                <c:pt idx="15">
                  <c:v>4.1972462977668545E-3</c:v>
                </c:pt>
                <c:pt idx="16">
                  <c:v>4.2073942349341031E-3</c:v>
                </c:pt>
                <c:pt idx="17">
                  <c:v>4.2229916257130462E-3</c:v>
                </c:pt>
                <c:pt idx="18">
                  <c:v>4.2724012638447242E-3</c:v>
                </c:pt>
                <c:pt idx="19">
                  <c:v>4.338744664041938E-3</c:v>
                </c:pt>
                <c:pt idx="20">
                  <c:v>4.3748028713852527E-3</c:v>
                </c:pt>
                <c:pt idx="21">
                  <c:v>4.4095240716068851E-3</c:v>
                </c:pt>
                <c:pt idx="22">
                  <c:v>4.4429082643016038E-3</c:v>
                </c:pt>
                <c:pt idx="23">
                  <c:v>4.5052755635717947E-3</c:v>
                </c:pt>
                <c:pt idx="24">
                  <c:v>4.5630749522740377E-3</c:v>
                </c:pt>
                <c:pt idx="25">
                  <c:v>4.5897741019040872E-3</c:v>
                </c:pt>
                <c:pt idx="26">
                  <c:v>4.615136241981066E-3</c:v>
                </c:pt>
                <c:pt idx="27">
                  <c:v>4.6391613723428815E-3</c:v>
                </c:pt>
                <c:pt idx="28">
                  <c:v>4.6828150094095173E-3</c:v>
                </c:pt>
                <c:pt idx="29">
                  <c:v>4.7218917903979474E-3</c:v>
                </c:pt>
                <c:pt idx="30">
                  <c:v>4.73923186796954E-3</c:v>
                </c:pt>
                <c:pt idx="31">
                  <c:v>4.7552349343671363E-3</c:v>
                </c:pt>
                <c:pt idx="32">
                  <c:v>4.7699009894286437E-3</c:v>
                </c:pt>
                <c:pt idx="33">
                  <c:v>4.7948393803232134E-3</c:v>
                </c:pt>
                <c:pt idx="34">
                  <c:v>4.8151950929908871E-3</c:v>
                </c:pt>
                <c:pt idx="35">
                  <c:v>4.8231760891837006E-3</c:v>
                </c:pt>
                <c:pt idx="36">
                  <c:v>4.829820073148916E-3</c:v>
                </c:pt>
                <c:pt idx="37">
                  <c:v>4.8351270450486261E-3</c:v>
                </c:pt>
                <c:pt idx="38">
                  <c:v>4.8413484953365362E-3</c:v>
                </c:pt>
                <c:pt idx="39">
                  <c:v>4.8429848098041628E-3</c:v>
                </c:pt>
                <c:pt idx="40">
                  <c:v>4.8416067202416979E-3</c:v>
                </c:pt>
                <c:pt idx="41">
                  <c:v>4.8391368661182543E-3</c:v>
                </c:pt>
                <c:pt idx="42">
                  <c:v>4.8365562385865868E-3</c:v>
                </c:pt>
                <c:pt idx="43">
                  <c:v>4.8319071955046002E-3</c:v>
                </c:pt>
                <c:pt idx="44">
                  <c:v>4.8275784726647952E-3</c:v>
                </c:pt>
                <c:pt idx="45">
                  <c:v>4.8256702171545207E-3</c:v>
                </c:pt>
                <c:pt idx="46">
                  <c:v>4.8238964360647341E-3</c:v>
                </c:pt>
                <c:pt idx="47">
                  <c:v>4.822257129314389E-3</c:v>
                </c:pt>
                <c:pt idx="48">
                  <c:v>4.8194903993685019E-3</c:v>
                </c:pt>
                <c:pt idx="49">
                  <c:v>4.8170446463557948E-3</c:v>
                </c:pt>
                <c:pt idx="50">
                  <c:v>4.8160777114647502E-3</c:v>
                </c:pt>
                <c:pt idx="51">
                  <c:v>4.8152452510752397E-3</c:v>
                </c:pt>
                <c:pt idx="52">
                  <c:v>4.8145472650251708E-3</c:v>
                </c:pt>
                <c:pt idx="53">
                  <c:v>4.8136630226539951E-3</c:v>
                </c:pt>
                <c:pt idx="54">
                  <c:v>4.8131000646245425E-3</c:v>
                </c:pt>
                <c:pt idx="55">
                  <c:v>4.8130744505148204E-3</c:v>
                </c:pt>
                <c:pt idx="56">
                  <c:v>4.8131833107445399E-3</c:v>
                </c:pt>
                <c:pt idx="57">
                  <c:v>4.8134266453137009E-3</c:v>
                </c:pt>
                <c:pt idx="58">
                  <c:v>4.8144250643344941E-3</c:v>
                </c:pt>
                <c:pt idx="59">
                  <c:v>4.8157447275520848E-3</c:v>
                </c:pt>
                <c:pt idx="60">
                  <c:v>4.8166604340615926E-3</c:v>
                </c:pt>
                <c:pt idx="61">
                  <c:v>4.817710614910542E-3</c:v>
                </c:pt>
                <c:pt idx="62">
                  <c:v>4.8188590753972527E-3</c:v>
                </c:pt>
                <c:pt idx="63">
                  <c:v>4.8210164146296943E-3</c:v>
                </c:pt>
                <c:pt idx="64">
                  <c:v>4.8227707550130283E-3</c:v>
                </c:pt>
                <c:pt idx="65">
                  <c:v>4.8235419395514789E-3</c:v>
                </c:pt>
                <c:pt idx="66">
                  <c:v>4.8242304299761507E-3</c:v>
                </c:pt>
                <c:pt idx="67">
                  <c:v>4.8258446468727456E-3</c:v>
                </c:pt>
                <c:pt idx="68">
                  <c:v>4.8266247954054098E-3</c:v>
                </c:pt>
                <c:pt idx="69">
                  <c:v>4.826734426790491E-3</c:v>
                </c:pt>
                <c:pt idx="70">
                  <c:v>4.8267613639807472E-3</c:v>
                </c:pt>
                <c:pt idx="71">
                  <c:v>4.8266034149102586E-3</c:v>
                </c:pt>
                <c:pt idx="72">
                  <c:v>4.8260421716039836E-3</c:v>
                </c:pt>
                <c:pt idx="73">
                  <c:v>4.8256556380632531E-3</c:v>
                </c:pt>
                <c:pt idx="74">
                  <c:v>4.8251864104087439E-3</c:v>
                </c:pt>
                <c:pt idx="75">
                  <c:v>4.824634488721502E-3</c:v>
                </c:pt>
                <c:pt idx="76">
                  <c:v>4.8233187346902193E-3</c:v>
                </c:pt>
                <c:pt idx="77">
                  <c:v>4.8215998601863763E-3</c:v>
                </c:pt>
                <c:pt idx="78">
                  <c:v>4.8206344676871016E-3</c:v>
                </c:pt>
                <c:pt idx="79">
                  <c:v>4.819586381074048E-3</c:v>
                </c:pt>
                <c:pt idx="80">
                  <c:v>4.8184556002661694E-3</c:v>
                </c:pt>
                <c:pt idx="81">
                  <c:v>4.8159819345631556E-3</c:v>
                </c:pt>
                <c:pt idx="82">
                  <c:v>4.8132954999502431E-3</c:v>
                </c:pt>
                <c:pt idx="83">
                  <c:v>4.8128910331368679E-3</c:v>
                </c:pt>
                <c:pt idx="84">
                  <c:v>4.8135436566920653E-3</c:v>
                </c:pt>
                <c:pt idx="85">
                  <c:v>4.8152533707779277E-3</c:v>
                </c:pt>
                <c:pt idx="86">
                  <c:v>4.8222601427501868E-3</c:v>
                </c:pt>
                <c:pt idx="87">
                  <c:v>4.8326631324280278E-3</c:v>
                </c:pt>
                <c:pt idx="88">
                  <c:v>4.8396582994103543E-3</c:v>
                </c:pt>
                <c:pt idx="89">
                  <c:v>4.8477105570043921E-3</c:v>
                </c:pt>
                <c:pt idx="90">
                  <c:v>4.8568199053722338E-3</c:v>
                </c:pt>
                <c:pt idx="91">
                  <c:v>4.884976794782836E-3</c:v>
                </c:pt>
                <c:pt idx="92">
                  <c:v>4.9182230120603521E-3</c:v>
                </c:pt>
                <c:pt idx="93">
                  <c:v>4.9336749070971742E-3</c:v>
                </c:pt>
                <c:pt idx="94">
                  <c:v>4.9501838936372167E-3</c:v>
                </c:pt>
                <c:pt idx="95">
                  <c:v>4.9867936358608906E-3</c:v>
                </c:pt>
                <c:pt idx="96">
                  <c:v>5.0267907581524884E-3</c:v>
                </c:pt>
                <c:pt idx="97">
                  <c:v>5.0485852046400215E-3</c:v>
                </c:pt>
                <c:pt idx="98">
                  <c:v>5.0714367436843766E-3</c:v>
                </c:pt>
                <c:pt idx="99">
                  <c:v>5.0953453753666E-3</c:v>
                </c:pt>
                <c:pt idx="100">
                  <c:v>5.1467588529659682E-3</c:v>
                </c:pt>
                <c:pt idx="101">
                  <c:v>5.2015508339042782E-3</c:v>
                </c:pt>
                <c:pt idx="102">
                  <c:v>5.230355342707993E-3</c:v>
                </c:pt>
                <c:pt idx="103">
                  <c:v>5.2582689963853735E-3</c:v>
                </c:pt>
                <c:pt idx="104">
                  <c:v>5.2849022048162553E-3</c:v>
                </c:pt>
                <c:pt idx="105">
                  <c:v>5.3339784159012202E-3</c:v>
                </c:pt>
                <c:pt idx="106">
                  <c:v>5.3786305805636481E-3</c:v>
                </c:pt>
                <c:pt idx="107">
                  <c:v>5.3988615588718147E-3</c:v>
                </c:pt>
                <c:pt idx="108">
                  <c:v>5.4178120903936033E-3</c:v>
                </c:pt>
                <c:pt idx="109">
                  <c:v>5.4354821750479676E-3</c:v>
                </c:pt>
                <c:pt idx="110">
                  <c:v>5.4733782602289782E-3</c:v>
                </c:pt>
                <c:pt idx="111">
                  <c:v>5.5046258880953047E-3</c:v>
                </c:pt>
                <c:pt idx="112">
                  <c:v>5.5146132877359477E-3</c:v>
                </c:pt>
                <c:pt idx="113">
                  <c:v>5.5233202393745184E-3</c:v>
                </c:pt>
                <c:pt idx="114">
                  <c:v>5.5365499622335914E-3</c:v>
                </c:pt>
                <c:pt idx="115">
                  <c:v>5.5453435650165694E-3</c:v>
                </c:pt>
                <c:pt idx="116">
                  <c:v>5.5476482759153622E-3</c:v>
                </c:pt>
                <c:pt idx="117">
                  <c:v>5.5486725384068514E-3</c:v>
                </c:pt>
                <c:pt idx="118">
                  <c:v>5.5484163527341757E-3</c:v>
                </c:pt>
                <c:pt idx="119">
                  <c:v>5.5437200176614949E-3</c:v>
                </c:pt>
                <c:pt idx="120">
                  <c:v>5.5345871269429914E-3</c:v>
                </c:pt>
                <c:pt idx="121">
                  <c:v>5.5279287000442601E-3</c:v>
                </c:pt>
                <c:pt idx="122">
                  <c:v>5.5199898249813639E-3</c:v>
                </c:pt>
                <c:pt idx="123">
                  <c:v>5.5107705019974418E-3</c:v>
                </c:pt>
                <c:pt idx="124">
                  <c:v>5.4910880526711416E-3</c:v>
                </c:pt>
                <c:pt idx="125">
                  <c:v>5.4731825928677758E-3</c:v>
                </c:pt>
                <c:pt idx="126">
                  <c:v>5.4654056973069132E-3</c:v>
                </c:pt>
                <c:pt idx="127">
                  <c:v>5.4583095206428567E-3</c:v>
                </c:pt>
                <c:pt idx="128">
                  <c:v>5.4518940626324675E-3</c:v>
                </c:pt>
                <c:pt idx="129">
                  <c:v>5.4414133272295837E-3</c:v>
                </c:pt>
                <c:pt idx="130">
                  <c:v>5.4330394169654905E-3</c:v>
                </c:pt>
                <c:pt idx="131">
                  <c:v>5.430027552061345E-3</c:v>
                </c:pt>
                <c:pt idx="132">
                  <c:v>5.4276964056487742E-3</c:v>
                </c:pt>
                <c:pt idx="133">
                  <c:v>5.4260459778088244E-3</c:v>
                </c:pt>
                <c:pt idx="134">
                  <c:v>5.4250948165771957E-3</c:v>
                </c:pt>
                <c:pt idx="135">
                  <c:v>5.4262514517700033E-3</c:v>
                </c:pt>
                <c:pt idx="136">
                  <c:v>5.4280046165500195E-3</c:v>
                </c:pt>
                <c:pt idx="137">
                  <c:v>5.4304384998216104E-3</c:v>
                </c:pt>
                <c:pt idx="138">
                  <c:v>5.4335531016658223E-3</c:v>
                </c:pt>
                <c:pt idx="139">
                  <c:v>5.4421325073143274E-3</c:v>
                </c:pt>
                <c:pt idx="140">
                  <c:v>5.4528186951741109E-3</c:v>
                </c:pt>
                <c:pt idx="141">
                  <c:v>5.4593368901245665E-3</c:v>
                </c:pt>
                <c:pt idx="142">
                  <c:v>5.4665358038097356E-3</c:v>
                </c:pt>
                <c:pt idx="143">
                  <c:v>5.4744154363106645E-3</c:v>
                </c:pt>
                <c:pt idx="144">
                  <c:v>5.4925264134079539E-3</c:v>
                </c:pt>
                <c:pt idx="145">
                  <c:v>5.5127154568035408E-3</c:v>
                </c:pt>
                <c:pt idx="146">
                  <c:v>5.5238444969674116E-3</c:v>
                </c:pt>
                <c:pt idx="147">
                  <c:v>5.5355000694501388E-3</c:v>
                </c:pt>
                <c:pt idx="148">
                  <c:v>5.5476821741706761E-3</c:v>
                </c:pt>
                <c:pt idx="149">
                  <c:v>5.5738866078473377E-3</c:v>
                </c:pt>
                <c:pt idx="150">
                  <c:v>5.6016759177002218E-3</c:v>
                </c:pt>
                <c:pt idx="151">
                  <c:v>5.6164906849875962E-3</c:v>
                </c:pt>
                <c:pt idx="152">
                  <c:v>5.6318319848369658E-3</c:v>
                </c:pt>
                <c:pt idx="153">
                  <c:v>5.6476998175725157E-3</c:v>
                </c:pt>
                <c:pt idx="154">
                  <c:v>5.6812790197757765E-3</c:v>
                </c:pt>
                <c:pt idx="155">
                  <c:v>5.7164364771333798E-3</c:v>
                </c:pt>
                <c:pt idx="156">
                  <c:v>5.7349369746240164E-3</c:v>
                </c:pt>
                <c:pt idx="157">
                  <c:v>5.7539640052439722E-3</c:v>
                </c:pt>
                <c:pt idx="158">
                  <c:v>5.773517569236386E-3</c:v>
                </c:pt>
                <c:pt idx="159">
                  <c:v>5.814472430448748E-3</c:v>
                </c:pt>
                <c:pt idx="160">
                  <c:v>5.856997159416899E-3</c:v>
                </c:pt>
                <c:pt idx="161">
                  <c:v>5.8791833910010194E-3</c:v>
                </c:pt>
                <c:pt idx="162">
                  <c:v>5.9018961564438754E-3</c:v>
                </c:pt>
                <c:pt idx="163">
                  <c:v>5.9251354557454672E-3</c:v>
                </c:pt>
                <c:pt idx="164">
                  <c:v>5.9734669245596157E-3</c:v>
                </c:pt>
                <c:pt idx="165">
                  <c:v>6.0233579943758109E-3</c:v>
                </c:pt>
                <c:pt idx="166">
                  <c:v>6.0492299647540992E-3</c:v>
                </c:pt>
                <c:pt idx="167">
                  <c:v>6.0753462372320488E-3</c:v>
                </c:pt>
                <c:pt idx="168">
                  <c:v>6.1005778812883715E-3</c:v>
                </c:pt>
                <c:pt idx="169">
                  <c:v>6.1472551591486759E-3</c:v>
                </c:pt>
                <c:pt idx="170">
                  <c:v>6.1898358433065681E-3</c:v>
                </c:pt>
                <c:pt idx="171">
                  <c:v>6.2092331792462652E-3</c:v>
                </c:pt>
                <c:pt idx="172">
                  <c:v>6.2274636528980576E-3</c:v>
                </c:pt>
                <c:pt idx="173">
                  <c:v>6.2445272641808991E-3</c:v>
                </c:pt>
                <c:pt idx="174">
                  <c:v>6.2815141259064955E-3</c:v>
                </c:pt>
                <c:pt idx="175">
                  <c:v>6.3123423790634181E-3</c:v>
                </c:pt>
                <c:pt idx="176">
                  <c:v>6.3224048128907029E-3</c:v>
                </c:pt>
                <c:pt idx="177">
                  <c:v>6.3313003833764814E-3</c:v>
                </c:pt>
                <c:pt idx="178">
                  <c:v>6.3453122858636588E-3</c:v>
                </c:pt>
                <c:pt idx="179">
                  <c:v>6.355214030607792E-3</c:v>
                </c:pt>
                <c:pt idx="180">
                  <c:v>6.3582752834134837E-3</c:v>
                </c:pt>
                <c:pt idx="181">
                  <c:v>6.360169672553484E-3</c:v>
                </c:pt>
                <c:pt idx="182">
                  <c:v>6.3608971981088391E-3</c:v>
                </c:pt>
                <c:pt idx="183">
                  <c:v>6.3585734713481985E-3</c:v>
                </c:pt>
                <c:pt idx="184">
                  <c:v>6.3521386632681143E-3</c:v>
                </c:pt>
                <c:pt idx="185">
                  <c:v>6.3470318705760587E-3</c:v>
                </c:pt>
                <c:pt idx="186">
                  <c:v>6.3407582142183117E-3</c:v>
                </c:pt>
                <c:pt idx="187">
                  <c:v>6.3333176943569658E-3</c:v>
                </c:pt>
                <c:pt idx="188">
                  <c:v>6.3146563531738904E-3</c:v>
                </c:pt>
                <c:pt idx="189">
                  <c:v>6.2922530010889322E-3</c:v>
                </c:pt>
                <c:pt idx="190">
                  <c:v>6.2811742807777904E-3</c:v>
                </c:pt>
                <c:pt idx="191">
                  <c:v>6.2711248130586927E-3</c:v>
                </c:pt>
                <c:pt idx="192">
                  <c:v>6.2621045977695466E-3</c:v>
                </c:pt>
                <c:pt idx="193">
                  <c:v>6.2476019439509463E-3</c:v>
                </c:pt>
                <c:pt idx="194">
                  <c:v>6.2363162604262001E-3</c:v>
                </c:pt>
                <c:pt idx="195">
                  <c:v>6.2324423065573953E-3</c:v>
                </c:pt>
                <c:pt idx="196">
                  <c:v>6.2295976049564494E-3</c:v>
                </c:pt>
                <c:pt idx="197">
                  <c:v>6.2277821555423163E-3</c:v>
                </c:pt>
                <c:pt idx="198">
                  <c:v>6.2276883518204897E-3</c:v>
                </c:pt>
                <c:pt idx="199">
                  <c:v>6.230812878943448E-3</c:v>
                </c:pt>
                <c:pt idx="200">
                  <c:v>6.2341436900581471E-3</c:v>
                </c:pt>
                <c:pt idx="201">
                  <c:v>6.2385037534407051E-3</c:v>
                </c:pt>
                <c:pt idx="202">
                  <c:v>6.2438930690100758E-3</c:v>
                </c:pt>
                <c:pt idx="203">
                  <c:v>6.2582098398877859E-3</c:v>
                </c:pt>
                <c:pt idx="204">
                  <c:v>6.2757428545334726E-3</c:v>
                </c:pt>
                <c:pt idx="205">
                  <c:v>6.2862784320094622E-3</c:v>
                </c:pt>
                <c:pt idx="206">
                  <c:v>6.297843262077496E-3</c:v>
                </c:pt>
                <c:pt idx="207">
                  <c:v>6.3104373449807127E-3</c:v>
                </c:pt>
                <c:pt idx="208">
                  <c:v>6.3391664461365247E-3</c:v>
                </c:pt>
                <c:pt idx="209">
                  <c:v>6.3709368398578992E-3</c:v>
                </c:pt>
                <c:pt idx="210">
                  <c:v>6.3876609932511652E-3</c:v>
                </c:pt>
                <c:pt idx="211">
                  <c:v>6.4043982052264248E-3</c:v>
                </c:pt>
                <c:pt idx="212">
                  <c:v>6.4211484757026316E-3</c:v>
                </c:pt>
                <c:pt idx="213">
                  <c:v>6.4548066909516279E-3</c:v>
                </c:pt>
                <c:pt idx="214">
                  <c:v>6.4882801431032089E-3</c:v>
                </c:pt>
                <c:pt idx="215">
                  <c:v>6.505095706408337E-3</c:v>
                </c:pt>
                <c:pt idx="216">
                  <c:v>6.5219243282144124E-3</c:v>
                </c:pt>
                <c:pt idx="217">
                  <c:v>6.5387660086024813E-3</c:v>
                </c:pt>
                <c:pt idx="218">
                  <c:v>6.5726112480590801E-3</c:v>
                </c:pt>
                <c:pt idx="219">
                  <c:v>6.6062633156505068E-3</c:v>
                </c:pt>
                <c:pt idx="220">
                  <c:v>6.623170288867497E-3</c:v>
                </c:pt>
                <c:pt idx="221">
                  <c:v>6.6400903206664807E-3</c:v>
                </c:pt>
                <c:pt idx="222">
                  <c:v>6.6570234109664117E-3</c:v>
                </c:pt>
                <c:pt idx="223">
                  <c:v>6.6910557743985839E-3</c:v>
                </c:pt>
                <c:pt idx="224">
                  <c:v>6.7248863581481633E-3</c:v>
                </c:pt>
                <c:pt idx="225">
                  <c:v>6.7418847413580618E-3</c:v>
                </c:pt>
                <c:pt idx="226">
                  <c:v>6.7588961831499539E-3</c:v>
                </c:pt>
                <c:pt idx="227">
                  <c:v>6.7759206836048858E-3</c:v>
                </c:pt>
                <c:pt idx="228">
                  <c:v>6.8101402718342054E-3</c:v>
                </c:pt>
                <c:pt idx="229">
                  <c:v>6.8441492710824559E-3</c:v>
                </c:pt>
                <c:pt idx="230">
                  <c:v>6.8612390644473553E-3</c:v>
                </c:pt>
                <c:pt idx="231">
                  <c:v>6.8783419163942483E-3</c:v>
                </c:pt>
                <c:pt idx="232">
                  <c:v>6.8954083553818268E-3</c:v>
                </c:pt>
                <c:pt idx="233">
                  <c:v>6.9288257995825395E-3</c:v>
                </c:pt>
                <c:pt idx="234">
                  <c:v>6.9610342884074417E-3</c:v>
                </c:pt>
                <c:pt idx="235">
                  <c:v>6.9767313443103163E-3</c:v>
                </c:pt>
                <c:pt idx="236">
                  <c:v>6.9921446289800127E-3</c:v>
                </c:pt>
                <c:pt idx="237">
                  <c:v>7.0072741425786234E-3</c:v>
                </c:pt>
                <c:pt idx="238">
                  <c:v>7.0367229203086952E-3</c:v>
                </c:pt>
                <c:pt idx="239">
                  <c:v>7.0649544854517465E-3</c:v>
                </c:pt>
                <c:pt idx="240">
                  <c:v>7.0786651429655123E-3</c:v>
                </c:pt>
                <c:pt idx="241">
                  <c:v>7.0920920293271461E-3</c:v>
                </c:pt>
                <c:pt idx="242">
                  <c:v>7.1052351442935091E-3</c:v>
                </c:pt>
                <c:pt idx="243">
                  <c:v>7.1307147720578454E-3</c:v>
                </c:pt>
                <c:pt idx="244">
                  <c:v>7.1549698902872994E-3</c:v>
                </c:pt>
                <c:pt idx="245">
                  <c:v>7.1666941481152158E-3</c:v>
                </c:pt>
                <c:pt idx="246">
                  <c:v>7.1781346344668151E-3</c:v>
                </c:pt>
                <c:pt idx="247">
                  <c:v>7.1892913492610511E-3</c:v>
                </c:pt>
                <c:pt idx="248">
                  <c:v>7.2108013227086456E-3</c:v>
                </c:pt>
                <c:pt idx="249">
                  <c:v>7.2310804926212224E-3</c:v>
                </c:pt>
                <c:pt idx="250">
                  <c:v>7.2408183493855027E-3</c:v>
                </c:pt>
                <c:pt idx="251">
                  <c:v>7.2502724345113734E-3</c:v>
                </c:pt>
                <c:pt idx="252">
                  <c:v>7.2594427479177881E-3</c:v>
                </c:pt>
                <c:pt idx="253">
                  <c:v>7.2769825447323768E-3</c:v>
                </c:pt>
                <c:pt idx="254">
                  <c:v>7.2933411210729382E-3</c:v>
                </c:pt>
                <c:pt idx="255">
                  <c:v>7.3014215981714869E-3</c:v>
                </c:pt>
                <c:pt idx="256">
                  <c:v>7.309547326002086E-3</c:v>
                </c:pt>
                <c:pt idx="257">
                  <c:v>7.3177183046457817E-3</c:v>
                </c:pt>
                <c:pt idx="258">
                  <c:v>7.3428434152786881E-3</c:v>
                </c:pt>
                <c:pt idx="259">
                  <c:v>7.3676944422862434E-3</c:v>
                </c:pt>
                <c:pt idx="260">
                  <c:v>7.3761821762163837E-3</c:v>
                </c:pt>
                <c:pt idx="261">
                  <c:v>7.3978526647880405E-3</c:v>
                </c:pt>
                <c:pt idx="262">
                  <c:v>7.4192996077393492E-3</c:v>
                </c:pt>
                <c:pt idx="263">
                  <c:v>7.4280588464670227E-3</c:v>
                </c:pt>
                <c:pt idx="264">
                  <c:v>7.4368633359267466E-3</c:v>
                </c:pt>
                <c:pt idx="265">
                  <c:v>7.4547754022717232E-3</c:v>
                </c:pt>
                <c:pt idx="266">
                  <c:v>7.4725338018155618E-3</c:v>
                </c:pt>
                <c:pt idx="267">
                  <c:v>7.4815645453407686E-3</c:v>
                </c:pt>
                <c:pt idx="268">
                  <c:v>7.4906405396790721E-3</c:v>
                </c:pt>
                <c:pt idx="269">
                  <c:v>7.4997617847494258E-3</c:v>
                </c:pt>
                <c:pt idx="270">
                  <c:v>7.5183099687370367E-3</c:v>
                </c:pt>
                <c:pt idx="271">
                  <c:v>7.5366992736480842E-3</c:v>
                </c:pt>
                <c:pt idx="272">
                  <c:v>7.5460467729460134E-3</c:v>
                </c:pt>
                <c:pt idx="273">
                  <c:v>7.5554395230570393E-3</c:v>
                </c:pt>
                <c:pt idx="274">
                  <c:v>7.5648775240622079E-3</c:v>
                </c:pt>
                <c:pt idx="275">
                  <c:v>7.5840619401298017E-3</c:v>
                </c:pt>
                <c:pt idx="276">
                  <c:v>7.6030820364569873E-3</c:v>
                </c:pt>
                <c:pt idx="277">
                  <c:v>7.6127462916897315E-3</c:v>
                </c:pt>
                <c:pt idx="278">
                  <c:v>7.6224557978166185E-3</c:v>
                </c:pt>
                <c:pt idx="279">
                  <c:v>7.6322105548376484E-3</c:v>
                </c:pt>
                <c:pt idx="280">
                  <c:v>7.652031320070086E-3</c:v>
                </c:pt>
                <c:pt idx="281">
                  <c:v>7.6716820914579653E-3</c:v>
                </c:pt>
                <c:pt idx="282">
                  <c:v>7.6816631028686633E-3</c:v>
                </c:pt>
                <c:pt idx="283">
                  <c:v>7.6916893650924578E-3</c:v>
                </c:pt>
                <c:pt idx="284">
                  <c:v>7.7017608782914415E-3</c:v>
                </c:pt>
                <c:pt idx="285">
                  <c:v>7.722218112231987E-3</c:v>
                </c:pt>
                <c:pt idx="286">
                  <c:v>7.7424994399477587E-3</c:v>
                </c:pt>
                <c:pt idx="287">
                  <c:v>7.752797207698503E-3</c:v>
                </c:pt>
                <c:pt idx="288">
                  <c:v>7.7631402262623439E-3</c:v>
                </c:pt>
                <c:pt idx="289">
                  <c:v>7.7735284958013739E-3</c:v>
                </c:pt>
                <c:pt idx="290">
                  <c:v>7.7946223204516949E-3</c:v>
                </c:pt>
                <c:pt idx="291">
                  <c:v>7.8155340832231079E-3</c:v>
                </c:pt>
                <c:pt idx="292">
                  <c:v>7.8261486073949449E-3</c:v>
                </c:pt>
                <c:pt idx="293">
                  <c:v>7.836808382541971E-3</c:v>
                </c:pt>
                <c:pt idx="294">
                  <c:v>7.8475134086641862E-3</c:v>
                </c:pt>
                <c:pt idx="295">
                  <c:v>7.8692439487004773E-3</c:v>
                </c:pt>
                <c:pt idx="296">
                  <c:v>7.8907860225807536E-3</c:v>
                </c:pt>
                <c:pt idx="297">
                  <c:v>7.9017173034978683E-3</c:v>
                </c:pt>
                <c:pt idx="298">
                  <c:v>7.9126938353091258E-3</c:v>
                </c:pt>
                <c:pt idx="299">
                  <c:v>7.9237156181766188E-3</c:v>
                </c:pt>
                <c:pt idx="300">
                  <c:v>7.9460830010576657E-3</c:v>
                </c:pt>
                <c:pt idx="301">
                  <c:v>7.9682552593984823E-3</c:v>
                </c:pt>
                <c:pt idx="302">
                  <c:v>7.9795032972229674E-3</c:v>
                </c:pt>
                <c:pt idx="303">
                  <c:v>7.9907965859415953E-3</c:v>
                </c:pt>
                <c:pt idx="304">
                  <c:v>8.0021351257975049E-3</c:v>
                </c:pt>
                <c:pt idx="305">
                  <c:v>8.0251394817106494E-3</c:v>
                </c:pt>
                <c:pt idx="306">
                  <c:v>8.0479417951351273E-3</c:v>
                </c:pt>
                <c:pt idx="307">
                  <c:v>8.0595065900290752E-3</c:v>
                </c:pt>
                <c:pt idx="308">
                  <c:v>8.0711166358982123E-3</c:v>
                </c:pt>
                <c:pt idx="309">
                  <c:v>8.082771932904631E-3</c:v>
                </c:pt>
                <c:pt idx="310">
                  <c:v>8.1064133950089125E-3</c:v>
                </c:pt>
                <c:pt idx="311">
                  <c:v>8.1298456311684753E-3</c:v>
                </c:pt>
                <c:pt idx="312">
                  <c:v>8.1417271833750249E-3</c:v>
                </c:pt>
                <c:pt idx="313">
                  <c:v>8.1536539866378099E-3</c:v>
                </c:pt>
                <c:pt idx="314">
                  <c:v>8.1656260409568304E-3</c:v>
                </c:pt>
                <c:pt idx="315">
                  <c:v>8.1898472831106375E-3</c:v>
                </c:pt>
                <c:pt idx="316">
                  <c:v>8.2137305458751531E-3</c:v>
                </c:pt>
                <c:pt idx="317">
                  <c:v>8.2257756297821061E-3</c:v>
                </c:pt>
                <c:pt idx="318">
                  <c:v>8.2378276583017218E-3</c:v>
                </c:pt>
                <c:pt idx="319">
                  <c:v>8.2498866314340003E-3</c:v>
                </c:pt>
                <c:pt idx="320">
                  <c:v>8.2742152881139699E-3</c:v>
                </c:pt>
                <c:pt idx="321">
                  <c:v>8.2981919701707874E-3</c:v>
                </c:pt>
                <c:pt idx="322">
                  <c:v>8.3102856665284719E-3</c:v>
                </c:pt>
                <c:pt idx="323">
                  <c:v>8.3223863074177729E-3</c:v>
                </c:pt>
                <c:pt idx="324">
                  <c:v>8.3344938930007828E-3</c:v>
                </c:pt>
                <c:pt idx="325">
                  <c:v>8.3589236344113384E-3</c:v>
                </c:pt>
                <c:pt idx="326">
                  <c:v>8.3829936813784034E-3</c:v>
                </c:pt>
                <c:pt idx="327">
                  <c:v>8.3951359901057732E-3</c:v>
                </c:pt>
                <c:pt idx="328">
                  <c:v>8.4072852434458056E-3</c:v>
                </c:pt>
                <c:pt idx="329">
                  <c:v>8.4194414413985008E-3</c:v>
                </c:pt>
                <c:pt idx="330">
                  <c:v>8.4439723227321597E-3</c:v>
                </c:pt>
                <c:pt idx="331">
                  <c:v>8.4681356795790474E-3</c:v>
                </c:pt>
                <c:pt idx="332">
                  <c:v>8.4803266007571487E-3</c:v>
                </c:pt>
                <c:pt idx="333">
                  <c:v>8.4925244665479127E-3</c:v>
                </c:pt>
                <c:pt idx="334">
                  <c:v>8.5295652972674496E-3</c:v>
                </c:pt>
                <c:pt idx="335">
                  <c:v>8.5658574987257374E-3</c:v>
                </c:pt>
                <c:pt idx="336">
                  <c:v>8.5781039770482792E-3</c:v>
                </c:pt>
                <c:pt idx="337">
                  <c:v>8.5903573999024374E-3</c:v>
                </c:pt>
                <c:pt idx="338">
                  <c:v>8.6150907283618263E-3</c:v>
                </c:pt>
                <c:pt idx="339">
                  <c:v>8.6394405380940675E-3</c:v>
                </c:pt>
                <c:pt idx="340">
                  <c:v>8.6517286842546781E-3</c:v>
                </c:pt>
                <c:pt idx="341">
                  <c:v>8.6640237750279514E-3</c:v>
                </c:pt>
                <c:pt idx="342">
                  <c:v>8.67632581057598E-3</c:v>
                </c:pt>
                <c:pt idx="343">
                  <c:v>8.7074271909148848E-3</c:v>
                </c:pt>
                <c:pt idx="344">
                  <c:v>8.7379401575871096E-3</c:v>
                </c:pt>
                <c:pt idx="345">
                  <c:v>8.7502838608921607E-3</c:v>
                </c:pt>
                <c:pt idx="346">
                  <c:v>8.7626345089719671E-3</c:v>
                </c:pt>
                <c:pt idx="347">
                  <c:v>8.7875705107032243E-3</c:v>
                </c:pt>
                <c:pt idx="348">
                  <c:v>8.8121065475799121E-3</c:v>
                </c:pt>
                <c:pt idx="349">
                  <c:v>8.8244919188851245E-3</c:v>
                </c:pt>
                <c:pt idx="350">
                  <c:v>8.836884234884046E-3</c:v>
                </c:pt>
                <c:pt idx="351">
                  <c:v>8.8492834954956301E-3</c:v>
                </c:pt>
                <c:pt idx="352">
                  <c:v>8.8743209199474808E-3</c:v>
                </c:pt>
                <c:pt idx="353">
                  <c:v>8.8989499845548714E-3</c:v>
                </c:pt>
                <c:pt idx="354">
                  <c:v>8.9113839685539542E-3</c:v>
                </c:pt>
                <c:pt idx="355">
                  <c:v>8.9238248970846534E-3</c:v>
                </c:pt>
                <c:pt idx="356">
                  <c:v>8.9362727703901079E-3</c:v>
                </c:pt>
                <c:pt idx="357">
                  <c:v>8.9614116755376578E-3</c:v>
                </c:pt>
                <c:pt idx="358">
                  <c:v>8.9861337100627381E-3</c:v>
                </c:pt>
                <c:pt idx="359">
                  <c:v>8.9986163065935987E-3</c:v>
                </c:pt>
                <c:pt idx="360">
                  <c:v>9.0111058478992145E-3</c:v>
                </c:pt>
                <c:pt idx="361">
                  <c:v>9.0236023338985394E-3</c:v>
                </c:pt>
                <c:pt idx="362">
                  <c:v>9.0552152259046337E-3</c:v>
                </c:pt>
                <c:pt idx="363">
                  <c:v>9.0861889335713819E-3</c:v>
                </c:pt>
                <c:pt idx="364">
                  <c:v>9.0987270875708681E-3</c:v>
                </c:pt>
                <c:pt idx="365">
                  <c:v>9.111272186183017E-3</c:v>
                </c:pt>
                <c:pt idx="366">
                  <c:v>9.1366142287274705E-3</c:v>
                </c:pt>
                <c:pt idx="367">
                  <c:v>9.1615220274876563E-3</c:v>
                </c:pt>
                <c:pt idx="368">
                  <c:v>9.1741018494873039E-3</c:v>
                </c:pt>
                <c:pt idx="369">
                  <c:v>9.1866886160996142E-3</c:v>
                </c:pt>
                <c:pt idx="370">
                  <c:v>9.199282327567726E-3</c:v>
                </c:pt>
                <c:pt idx="371">
                  <c:v>9.2247260277859393E-3</c:v>
                </c:pt>
                <c:pt idx="372">
                  <c:v>9.2497266198909855E-3</c:v>
                </c:pt>
                <c:pt idx="373">
                  <c:v>9.2623550545845035E-3</c:v>
                </c:pt>
                <c:pt idx="374">
                  <c:v>9.2749904340527767E-3</c:v>
                </c:pt>
                <c:pt idx="375">
                  <c:v>9.2876327582147589E-3</c:v>
                </c:pt>
                <c:pt idx="376">
                  <c:v>9.3131781761350112E-3</c:v>
                </c:pt>
                <c:pt idx="377">
                  <c:v>9.3382647158757326E-3</c:v>
                </c:pt>
                <c:pt idx="378">
                  <c:v>9.3509010488534994E-3</c:v>
                </c:pt>
                <c:pt idx="379">
                  <c:v>9.3635036117911685E-3</c:v>
                </c:pt>
                <c:pt idx="380">
                  <c:v>9.3760724048508326E-3</c:v>
                </c:pt>
                <c:pt idx="381">
                  <c:v>9.4013395650623579E-3</c:v>
                </c:pt>
                <c:pt idx="382">
                  <c:v>9.4260098774179291E-3</c:v>
                </c:pt>
                <c:pt idx="383">
                  <c:v>9.4384098206823364E-3</c:v>
                </c:pt>
                <c:pt idx="384">
                  <c:v>9.450775993906646E-3</c:v>
                </c:pt>
                <c:pt idx="385">
                  <c:v>9.463108397090858E-3</c:v>
                </c:pt>
                <c:pt idx="386">
                  <c:v>9.4879072574116669E-3</c:v>
                </c:pt>
                <c:pt idx="387">
                  <c:v>9.5121003103182389E-3</c:v>
                </c:pt>
                <c:pt idx="388">
                  <c:v>9.5242638636261479E-3</c:v>
                </c:pt>
                <c:pt idx="389">
                  <c:v>9.5363936469750055E-3</c:v>
                </c:pt>
                <c:pt idx="390">
                  <c:v>9.5484896602837654E-3</c:v>
                </c:pt>
                <c:pt idx="391">
                  <c:v>9.572820174544491E-3</c:v>
                </c:pt>
                <c:pt idx="392">
                  <c:v>9.5965360134420141E-3</c:v>
                </c:pt>
                <c:pt idx="393">
                  <c:v>9.6084631767123785E-3</c:v>
                </c:pt>
                <c:pt idx="394">
                  <c:v>9.6203565699426452E-3</c:v>
                </c:pt>
                <c:pt idx="395">
                  <c:v>9.6322161931328143E-3</c:v>
                </c:pt>
                <c:pt idx="396">
                  <c:v>9.65607831300286E-3</c:v>
                </c:pt>
                <c:pt idx="397">
                  <c:v>9.6793169855735606E-3</c:v>
                </c:pt>
                <c:pt idx="398">
                  <c:v>9.6910077586442878E-3</c:v>
                </c:pt>
                <c:pt idx="399">
                  <c:v>9.702664761593871E-3</c:v>
                </c:pt>
                <c:pt idx="400">
                  <c:v>9.7142879945033567E-3</c:v>
                </c:pt>
                <c:pt idx="401">
                  <c:v>9.7376816694098416E-3</c:v>
                </c:pt>
                <c:pt idx="402">
                  <c:v>9.7604432256592766E-3</c:v>
                </c:pt>
                <c:pt idx="403">
                  <c:v>9.7718976082872278E-3</c:v>
                </c:pt>
                <c:pt idx="404">
                  <c:v>9.7833182209561276E-3</c:v>
                </c:pt>
                <c:pt idx="405">
                  <c:v>9.7947050634228372E-3</c:v>
                </c:pt>
                <c:pt idx="406">
                  <c:v>9.8176302403885102E-3</c:v>
                </c:pt>
                <c:pt idx="407">
                  <c:v>9.8399147326455605E-3</c:v>
                </c:pt>
                <c:pt idx="408">
                  <c:v>9.8511327247496894E-3</c:v>
                </c:pt>
                <c:pt idx="409">
                  <c:v>9.8623169467326743E-3</c:v>
                </c:pt>
                <c:pt idx="410">
                  <c:v>9.8734673986755617E-3</c:v>
                </c:pt>
                <c:pt idx="411">
                  <c:v>9.8959240227510428E-3</c:v>
                </c:pt>
                <c:pt idx="412">
                  <c:v>9.9177315053167181E-3</c:v>
                </c:pt>
                <c:pt idx="413">
                  <c:v>9.9287131067349321E-3</c:v>
                </c:pt>
                <c:pt idx="414">
                  <c:v>9.9396609380320022E-3</c:v>
                </c:pt>
                <c:pt idx="415">
                  <c:v>9.9505749992079284E-3</c:v>
                </c:pt>
                <c:pt idx="416">
                  <c:v>9.9725630132285765E-3</c:v>
                </c:pt>
                <c:pt idx="417">
                  <c:v>9.993893542700194E-3</c:v>
                </c:pt>
                <c:pt idx="418">
                  <c:v>1.0004638753270401E-2</c:v>
                </c:pt>
                <c:pt idx="419">
                  <c:v>1.0015350193638417E-2</c:v>
                </c:pt>
                <c:pt idx="420">
                  <c:v>1.0026027863966336E-2</c:v>
                </c:pt>
                <c:pt idx="421">
                  <c:v>1.0047547208741349E-2</c:v>
                </c:pt>
                <c:pt idx="422">
                  <c:v>1.0068400843742387E-2</c:v>
                </c:pt>
                <c:pt idx="423">
                  <c:v>1.0078909663221447E-2</c:v>
                </c:pt>
                <c:pt idx="424">
                  <c:v>1.0089384712741456E-2</c:v>
                </c:pt>
                <c:pt idx="425">
                  <c:v>1.0099825991978229E-2</c:v>
                </c:pt>
                <c:pt idx="426">
                  <c:v>1.0126181707284243E-2</c:v>
                </c:pt>
                <c:pt idx="427">
                  <c:v>1.0151525835777608E-2</c:v>
                </c:pt>
                <c:pt idx="428">
                  <c:v>1.0161764494125425E-2</c:v>
                </c:pt>
                <c:pt idx="429">
                  <c:v>1.0171969382190005E-2</c:v>
                </c:pt>
                <c:pt idx="430">
                  <c:v>1.0192551202688657E-2</c:v>
                </c:pt>
                <c:pt idx="431">
                  <c:v>1.0212451232750608E-2</c:v>
                </c:pt>
                <c:pt idx="432">
                  <c:v>1.0222487269885283E-2</c:v>
                </c:pt>
                <c:pt idx="433">
                  <c:v>1.0232489536898814E-2</c:v>
                </c:pt>
                <c:pt idx="434">
                  <c:v>1.0242458033629109E-2</c:v>
                </c:pt>
                <c:pt idx="435">
                  <c:v>1.02625709951798E-2</c:v>
                </c:pt>
                <c:pt idx="436">
                  <c:v>1.0281994318690479E-2</c:v>
                </c:pt>
                <c:pt idx="437">
                  <c:v>1.029179396449087E-2</c:v>
                </c:pt>
                <c:pt idx="438">
                  <c:v>1.0301559840008023E-2</c:v>
                </c:pt>
                <c:pt idx="439">
                  <c:v>1.0311291945322987E-2</c:v>
                </c:pt>
                <c:pt idx="440">
                  <c:v>1.0330935980846409E-2</c:v>
                </c:pt>
                <c:pt idx="441">
                  <c:v>1.0349882664479892E-2</c:v>
                </c:pt>
                <c:pt idx="442">
                  <c:v>1.0359445918702859E-2</c:v>
                </c:pt>
                <c:pt idx="443">
                  <c:v>1.0368975402642588E-2</c:v>
                </c:pt>
                <c:pt idx="444">
                  <c:v>1.0378471116380128E-2</c:v>
                </c:pt>
                <c:pt idx="445">
                  <c:v>1.0397646156959929E-2</c:v>
                </c:pt>
                <c:pt idx="446">
                  <c:v>1.0416116268984199E-2</c:v>
                </c:pt>
                <c:pt idx="447">
                  <c:v>1.0425443131548695E-2</c:v>
                </c:pt>
                <c:pt idx="448">
                  <c:v>1.0434736223829955E-2</c:v>
                </c:pt>
                <c:pt idx="449">
                  <c:v>1.0443995545909024E-2</c:v>
                </c:pt>
                <c:pt idx="450">
                  <c:v>1.0462701520710754E-2</c:v>
                </c:pt>
                <c:pt idx="451">
                  <c:v>1.0480695131473983E-2</c:v>
                </c:pt>
                <c:pt idx="452">
                  <c:v>1.0489785602217916E-2</c:v>
                </c:pt>
                <c:pt idx="453">
                  <c:v>1.0498842302678613E-2</c:v>
                </c:pt>
                <c:pt idx="454">
                  <c:v>1.0507865232937119E-2</c:v>
                </c:pt>
                <c:pt idx="455">
                  <c:v>1.0526102069478387E-2</c:v>
                </c:pt>
                <c:pt idx="456">
                  <c:v>1.0543619250976688E-2</c:v>
                </c:pt>
                <c:pt idx="457">
                  <c:v>1.0552473329819012E-2</c:v>
                </c:pt>
                <c:pt idx="458">
                  <c:v>1.0561293638297053E-2</c:v>
                </c:pt>
                <c:pt idx="459">
                  <c:v>1.0570080176572905E-2</c:v>
                </c:pt>
                <c:pt idx="460">
                  <c:v>1.0587847800723379E-2</c:v>
                </c:pt>
                <c:pt idx="461">
                  <c:v>1.0604888626681852E-2</c:v>
                </c:pt>
                <c:pt idx="462">
                  <c:v>1.0613506313460475E-2</c:v>
                </c:pt>
                <c:pt idx="463">
                  <c:v>1.0622090229955861E-2</c:v>
                </c:pt>
                <c:pt idx="464">
                  <c:v>1.0630640376086964E-2</c:v>
                </c:pt>
                <c:pt idx="465">
                  <c:v>1.0647938711879265E-2</c:v>
                </c:pt>
                <c:pt idx="466">
                  <c:v>1.0664503257697966E-2</c:v>
                </c:pt>
                <c:pt idx="467">
                  <c:v>1.0672884552331841E-2</c:v>
                </c:pt>
                <c:pt idx="468">
                  <c:v>1.0681232076601432E-2</c:v>
                </c:pt>
                <c:pt idx="469">
                  <c:v>1.0689545830587788E-2</c:v>
                </c:pt>
                <c:pt idx="470">
                  <c:v>1.0706374800487641E-2</c:v>
                </c:pt>
                <c:pt idx="471">
                  <c:v>1.0722463143295613E-2</c:v>
                </c:pt>
                <c:pt idx="472">
                  <c:v>1.0730608045541601E-2</c:v>
                </c:pt>
                <c:pt idx="473">
                  <c:v>1.0738719177585399E-2</c:v>
                </c:pt>
                <c:pt idx="474">
                  <c:v>1.0746796539264913E-2</c:v>
                </c:pt>
                <c:pt idx="475">
                  <c:v>1.0763156064171147E-2</c:v>
                </c:pt>
                <c:pt idx="476">
                  <c:v>1.0778768282583284E-2</c:v>
                </c:pt>
                <c:pt idx="477">
                  <c:v>1.0786676792522432E-2</c:v>
                </c:pt>
                <c:pt idx="478">
                  <c:v>1.0794551532097296E-2</c:v>
                </c:pt>
                <c:pt idx="479">
                  <c:v>1.0802392501307878E-2</c:v>
                </c:pt>
                <c:pt idx="480">
                  <c:v>1.0818282500633474E-2</c:v>
                </c:pt>
                <c:pt idx="481">
                  <c:v>1.0833418674831563E-2</c:v>
                </c:pt>
                <c:pt idx="482">
                  <c:v>1.0841090792301777E-2</c:v>
                </c:pt>
                <c:pt idx="483">
                  <c:v>1.0848729139407709E-2</c:v>
                </c:pt>
                <c:pt idx="484">
                  <c:v>1.0856333716149358E-2</c:v>
                </c:pt>
                <c:pt idx="485">
                  <c:v>1.0871754107605327E-2</c:v>
                </c:pt>
                <c:pt idx="486">
                  <c:v>1.0886414319392079E-2</c:v>
                </c:pt>
                <c:pt idx="487">
                  <c:v>1.0893850044231268E-2</c:v>
                </c:pt>
                <c:pt idx="488">
                  <c:v>1.0901251998706174E-2</c:v>
                </c:pt>
                <c:pt idx="489">
                  <c:v>1.0908620182816797E-2</c:v>
                </c:pt>
                <c:pt idx="490">
                  <c:v>1.0923570882898453E-2</c:v>
                </c:pt>
                <c:pt idx="491">
                  <c:v>1.093775521545437E-2</c:v>
                </c:pt>
                <c:pt idx="492">
                  <c:v>1.0944954547581487E-2</c:v>
                </c:pt>
                <c:pt idx="493">
                  <c:v>1.0952120109344321E-2</c:v>
                </c:pt>
                <c:pt idx="494">
                  <c:v>1.0959251900661826E-2</c:v>
                </c:pt>
                <c:pt idx="495">
                  <c:v>1.0973732824432666E-2</c:v>
                </c:pt>
                <c:pt idx="496">
                  <c:v>1.0987441362289019E-2</c:v>
                </c:pt>
                <c:pt idx="497">
                  <c:v>1.0994404301623018E-2</c:v>
                </c:pt>
                <c:pt idx="498">
                  <c:v>1.1001333470592733E-2</c:v>
                </c:pt>
                <c:pt idx="499">
                  <c:v>1.100822886911712E-2</c:v>
                </c:pt>
                <c:pt idx="500">
                  <c:v>1.1022239930154795E-2</c:v>
                </c:pt>
                <c:pt idx="501">
                  <c:v>1.1035472759247655E-2</c:v>
                </c:pt>
                <c:pt idx="502">
                  <c:v>1.104219930570749E-2</c:v>
                </c:pt>
                <c:pt idx="503">
                  <c:v>1.1048892081803041E-2</c:v>
                </c:pt>
                <c:pt idx="504">
                  <c:v>1.1055551087453264E-2</c:v>
                </c:pt>
                <c:pt idx="505">
                  <c:v>1.1069092198038682E-2</c:v>
                </c:pt>
                <c:pt idx="506">
                  <c:v>1.1081854137974245E-2</c:v>
                </c:pt>
                <c:pt idx="507">
                  <c:v>1.1088372684989745E-2</c:v>
                </c:pt>
                <c:pt idx="508">
                  <c:v>1.1094885854989744E-2</c:v>
                </c:pt>
                <c:pt idx="509">
                  <c:v>1.1101393648055291E-2</c:v>
                </c:pt>
                <c:pt idx="510">
                  <c:v>1.1121557074515342E-2</c:v>
                </c:pt>
                <c:pt idx="511">
                  <c:v>1.1140327490176682E-2</c:v>
                </c:pt>
                <c:pt idx="512">
                  <c:v>1.1146797644457918E-2</c:v>
                </c:pt>
                <c:pt idx="513">
                  <c:v>1.1163458257303638E-2</c:v>
                </c:pt>
                <c:pt idx="514">
                  <c:v>1.1179067761604156E-2</c:v>
                </c:pt>
                <c:pt idx="515">
                  <c:v>1.1185505654035532E-2</c:v>
                </c:pt>
                <c:pt idx="516">
                  <c:v>1.1191938169694549E-2</c:v>
                </c:pt>
                <c:pt idx="517">
                  <c:v>1.120512924601284E-2</c:v>
                </c:pt>
                <c:pt idx="518">
                  <c:v>1.1249933778574677E-2</c:v>
                </c:pt>
                <c:pt idx="519">
                  <c:v>1.129447483440534E-2</c:v>
                </c:pt>
                <c:pt idx="520">
                  <c:v>1.1338752413153632E-2</c:v>
                </c:pt>
                <c:pt idx="521">
                  <c:v>1.138276651463044E-2</c:v>
                </c:pt>
                <c:pt idx="522">
                  <c:v>1.142651713851158E-2</c:v>
                </c:pt>
                <c:pt idx="523">
                  <c:v>1.147000428447287E-2</c:v>
                </c:pt>
                <c:pt idx="524">
                  <c:v>1.1513227952271167E-2</c:v>
                </c:pt>
                <c:pt idx="525">
                  <c:v>1.1556188141636319E-2</c:v>
                </c:pt>
                <c:pt idx="526">
                  <c:v>1.1598884852244142E-2</c:v>
                </c:pt>
                <c:pt idx="527">
                  <c:v>1.1641318083878509E-2</c:v>
                </c:pt>
                <c:pt idx="528">
                  <c:v>1.1683487836215239E-2</c:v>
                </c:pt>
                <c:pt idx="529">
                  <c:v>1.1742897275203168E-2</c:v>
                </c:pt>
                <c:pt idx="530">
                  <c:v>1.1784424471391608E-2</c:v>
                </c:pt>
                <c:pt idx="531">
                  <c:v>1.1825688194874173E-2</c:v>
                </c:pt>
                <c:pt idx="532">
                  <c:v>1.186668844573191E-2</c:v>
                </c:pt>
                <c:pt idx="533">
                  <c:v>1.1907425223802726E-2</c:v>
                </c:pt>
                <c:pt idx="534">
                  <c:v>1.194789852908662E-2</c:v>
                </c:pt>
                <c:pt idx="535">
                  <c:v>1.1988108361259409E-2</c:v>
                </c:pt>
                <c:pt idx="536">
                  <c:v>1.202805472056423E-2</c:v>
                </c:pt>
                <c:pt idx="537">
                  <c:v>1.2067737606595852E-2</c:v>
                </c:pt>
                <c:pt idx="538">
                  <c:v>1.2107157019597414E-2</c:v>
                </c:pt>
                <c:pt idx="539">
                  <c:v>1.2146312959163685E-2</c:v>
                </c:pt>
                <c:pt idx="540">
                  <c:v>1.2185205425456758E-2</c:v>
                </c:pt>
                <c:pt idx="541">
                  <c:v>1.2223834418152446E-2</c:v>
                </c:pt>
                <c:pt idx="542">
                  <c:v>1.2262199937412843E-2</c:v>
                </c:pt>
                <c:pt idx="543">
                  <c:v>1.2300301983075856E-2</c:v>
                </c:pt>
                <c:pt idx="544">
                  <c:v>1.2338140554979393E-2</c:v>
                </c:pt>
                <c:pt idx="545">
                  <c:v>1.2375715653042407E-2</c:v>
                </c:pt>
                <c:pt idx="546">
                  <c:v>1.2413027277264899E-2</c:v>
                </c:pt>
                <c:pt idx="547">
                  <c:v>1.2450075427565821E-2</c:v>
                </c:pt>
                <c:pt idx="548">
                  <c:v>1.2486860103783082E-2</c:v>
                </c:pt>
                <c:pt idx="549">
                  <c:v>1.2523381305916681E-2</c:v>
                </c:pt>
                <c:pt idx="550">
                  <c:v>1.2559639033885572E-2</c:v>
                </c:pt>
                <c:pt idx="551">
                  <c:v>1.259563328760871E-2</c:v>
                </c:pt>
                <c:pt idx="552">
                  <c:v>1.2631364066924E-2</c:v>
                </c:pt>
                <c:pt idx="553">
                  <c:v>1.2666831371750398E-2</c:v>
                </c:pt>
                <c:pt idx="554">
                  <c:v>1.2702035202168949E-2</c:v>
                </c:pt>
                <c:pt idx="555">
                  <c:v>1.273697555801756E-2</c:v>
                </c:pt>
                <c:pt idx="556">
                  <c:v>1.2771652439215186E-2</c:v>
                </c:pt>
                <c:pt idx="557">
                  <c:v>1.2806065845599734E-2</c:v>
                </c:pt>
                <c:pt idx="558">
                  <c:v>1.2840215777252251E-2</c:v>
                </c:pt>
                <c:pt idx="559">
                  <c:v>1.2874102234010643E-2</c:v>
                </c:pt>
                <c:pt idx="560">
                  <c:v>1.290772521587491E-2</c:v>
                </c:pt>
                <c:pt idx="561">
                  <c:v>1.2941084722601914E-2</c:v>
                </c:pt>
                <c:pt idx="562">
                  <c:v>1.2974180754272702E-2</c:v>
                </c:pt>
                <c:pt idx="563">
                  <c:v>1.3007013310806226E-2</c:v>
                </c:pt>
                <c:pt idx="564">
                  <c:v>1.3039582392040394E-2</c:v>
                </c:pt>
                <c:pt idx="565">
                  <c:v>1.3071887998056253E-2</c:v>
                </c:pt>
                <c:pt idx="566">
                  <c:v>1.310394011302618E-2</c:v>
                </c:pt>
                <c:pt idx="567">
                  <c:v>1.314521212624653E-2</c:v>
                </c:pt>
                <c:pt idx="568">
                  <c:v>1.3177490718078166E-2</c:v>
                </c:pt>
                <c:pt idx="569">
                  <c:v>1.3209925180062143E-2</c:v>
                </c:pt>
                <c:pt idx="570">
                  <c:v>1.3242515512036368E-2</c:v>
                </c:pt>
                <c:pt idx="571">
                  <c:v>1.327526171424398E-2</c:v>
                </c:pt>
                <c:pt idx="572">
                  <c:v>1.3308163786522886E-2</c:v>
                </c:pt>
                <c:pt idx="573">
                  <c:v>1.3341221729116226E-2</c:v>
                </c:pt>
                <c:pt idx="574">
                  <c:v>1.3374435541861907E-2</c:v>
                </c:pt>
                <c:pt idx="575">
                  <c:v>1.3407805225003067E-2</c:v>
                </c:pt>
                <c:pt idx="576">
                  <c:v>1.344133077845866E-2</c:v>
                </c:pt>
                <c:pt idx="577">
                  <c:v>1.3475012202309733E-2</c:v>
                </c:pt>
                <c:pt idx="578">
                  <c:v>1.3508849496637332E-2</c:v>
                </c:pt>
                <c:pt idx="579">
                  <c:v>1.354284266136041E-2</c:v>
                </c:pt>
                <c:pt idx="580">
                  <c:v>1.3576991696641061E-2</c:v>
                </c:pt>
                <c:pt idx="581">
                  <c:v>1.3611296602479284E-2</c:v>
                </c:pt>
                <c:pt idx="582">
                  <c:v>1.3645757378956125E-2</c:v>
                </c:pt>
                <c:pt idx="583">
                  <c:v>1.3691323327467142E-2</c:v>
                </c:pt>
                <c:pt idx="584">
                  <c:v>1.3715146543906709E-2</c:v>
                </c:pt>
                <c:pt idx="585">
                  <c:v>1.3750074932461498E-2</c:v>
                </c:pt>
                <c:pt idx="586">
                  <c:v>1.3785159191816998E-2</c:v>
                </c:pt>
                <c:pt idx="587">
                  <c:v>1.3820399321892163E-2</c:v>
                </c:pt>
                <c:pt idx="588">
                  <c:v>1.3855795322930131E-2</c:v>
                </c:pt>
                <c:pt idx="589">
                  <c:v>1.3891347194930903E-2</c:v>
                </c:pt>
                <c:pt idx="590">
                  <c:v>1.3927054937894479E-2</c:v>
                </c:pt>
                <c:pt idx="591">
                  <c:v>1.3962918551820858E-2</c:v>
                </c:pt>
                <c:pt idx="592">
                  <c:v>1.3998938036791087E-2</c:v>
                </c:pt>
                <c:pt idx="593">
                  <c:v>1.4035113392886212E-2</c:v>
                </c:pt>
                <c:pt idx="594">
                  <c:v>1.4071444620187279E-2</c:v>
                </c:pt>
                <c:pt idx="595">
                  <c:v>1.4107931718694289E-2</c:v>
                </c:pt>
                <c:pt idx="596">
                  <c:v>1.4144574688326195E-2</c:v>
                </c:pt>
                <c:pt idx="597">
                  <c:v>1.4181373529326136E-2</c:v>
                </c:pt>
                <c:pt idx="598">
                  <c:v>1.4218328241613065E-2</c:v>
                </c:pt>
                <c:pt idx="599">
                  <c:v>1.4255438825349076E-2</c:v>
                </c:pt>
                <c:pt idx="600">
                  <c:v>1.4292705280534168E-2</c:v>
                </c:pt>
                <c:pt idx="601">
                  <c:v>1.4330127607168341E-2</c:v>
                </c:pt>
                <c:pt idx="602">
                  <c:v>1.4367705805332642E-2</c:v>
                </c:pt>
                <c:pt idx="603">
                  <c:v>1.4405439875027071E-2</c:v>
                </c:pt>
                <c:pt idx="604">
                  <c:v>1.4443329816413719E-2</c:v>
                </c:pt>
                <c:pt idx="605">
                  <c:v>1.4481375629411541E-2</c:v>
                </c:pt>
                <c:pt idx="606">
                  <c:v>1.451957731418263E-2</c:v>
                </c:pt>
                <c:pt idx="607">
                  <c:v>1.4557934870726985E-2</c:v>
                </c:pt>
                <c:pt idx="608">
                  <c:v>1.4596448299125653E-2</c:v>
                </c:pt>
                <c:pt idx="609">
                  <c:v>1.4635117599297587E-2</c:v>
                </c:pt>
                <c:pt idx="610">
                  <c:v>1.467394277140488E-2</c:v>
                </c:pt>
                <c:pt idx="611">
                  <c:v>1.4712923815528578E-2</c:v>
                </c:pt>
                <c:pt idx="612">
                  <c:v>1.4752060731668681E-2</c:v>
                </c:pt>
                <c:pt idx="613">
                  <c:v>1.4791353519906236E-2</c:v>
                </c:pt>
                <c:pt idx="614">
                  <c:v>1.4830802180160196E-2</c:v>
                </c:pt>
                <c:pt idx="615">
                  <c:v>1.4870406712673701E-2</c:v>
                </c:pt>
                <c:pt idx="616">
                  <c:v>1.4910167117365702E-2</c:v>
                </c:pt>
                <c:pt idx="617">
                  <c:v>1.4950083394398295E-2</c:v>
                </c:pt>
                <c:pt idx="618">
                  <c:v>1.4990154650074139E-2</c:v>
                </c:pt>
                <c:pt idx="619">
                  <c:v>1.5042508104059125E-2</c:v>
                </c:pt>
                <c:pt idx="620">
                  <c:v>1.5082910236498364E-2</c:v>
                </c:pt>
                <c:pt idx="621">
                  <c:v>1.5123454434368876E-2</c:v>
                </c:pt>
                <c:pt idx="622">
                  <c:v>1.5164140697832749E-2</c:v>
                </c:pt>
                <c:pt idx="623">
                  <c:v>1.5204969026998048E-2</c:v>
                </c:pt>
                <c:pt idx="624">
                  <c:v>1.5245939422026865E-2</c:v>
                </c:pt>
                <c:pt idx="625">
                  <c:v>1.5287051883081292E-2</c:v>
                </c:pt>
                <c:pt idx="626">
                  <c:v>1.5328306410296404E-2</c:v>
                </c:pt>
                <c:pt idx="627">
                  <c:v>1.5369703003780268E-2</c:v>
                </c:pt>
                <c:pt idx="628">
                  <c:v>1.5411241663721988E-2</c:v>
                </c:pt>
                <c:pt idx="629">
                  <c:v>1.5452922390256642E-2</c:v>
                </c:pt>
                <c:pt idx="630">
                  <c:v>1.5494745183492292E-2</c:v>
                </c:pt>
                <c:pt idx="631">
                  <c:v>1.5536710043618045E-2</c:v>
                </c:pt>
                <c:pt idx="632">
                  <c:v>1.5578816970795996E-2</c:v>
                </c:pt>
                <c:pt idx="633">
                  <c:v>1.5621065965134205E-2</c:v>
                </c:pt>
                <c:pt idx="634">
                  <c:v>1.5680993457676262E-2</c:v>
                </c:pt>
                <c:pt idx="635">
                  <c:v>1.5723583808359143E-2</c:v>
                </c:pt>
                <c:pt idx="636">
                  <c:v>1.5766316204562925E-2</c:v>
                </c:pt>
                <c:pt idx="637">
                  <c:v>1.5809190646206561E-2</c:v>
                </c:pt>
                <c:pt idx="638">
                  <c:v>1.5852207133452145E-2</c:v>
                </c:pt>
                <c:pt idx="639">
                  <c:v>1.5895365666299677E-2</c:v>
                </c:pt>
                <c:pt idx="640">
                  <c:v>1.5938666244911248E-2</c:v>
                </c:pt>
                <c:pt idx="641">
                  <c:v>1.5982108869124767E-2</c:v>
                </c:pt>
                <c:pt idx="642">
                  <c:v>1.6025693539183372E-2</c:v>
                </c:pt>
                <c:pt idx="643">
                  <c:v>1.6069420255006017E-2</c:v>
                </c:pt>
                <c:pt idx="644">
                  <c:v>1.6113289016754795E-2</c:v>
                </c:pt>
                <c:pt idx="645">
                  <c:v>1.6157299824429705E-2</c:v>
                </c:pt>
                <c:pt idx="646">
                  <c:v>1.6201452678111794E-2</c:v>
                </c:pt>
                <c:pt idx="647">
                  <c:v>1.6245747577801062E-2</c:v>
                </c:pt>
                <c:pt idx="648">
                  <c:v>1.6290184523497508E-2</c:v>
                </c:pt>
                <c:pt idx="649">
                  <c:v>1.6334763515363226E-2</c:v>
                </c:pt>
                <c:pt idx="650">
                  <c:v>1.6379484553479262E-2</c:v>
                </c:pt>
                <c:pt idx="651">
                  <c:v>1.6424347637764569E-2</c:v>
                </c:pt>
                <c:pt idx="652">
                  <c:v>1.646935276838124E-2</c:v>
                </c:pt>
                <c:pt idx="653">
                  <c:v>1.6514499945329275E-2</c:v>
                </c:pt>
                <c:pt idx="654">
                  <c:v>1.655978916868972E-2</c:v>
                </c:pt>
                <c:pt idx="655">
                  <c:v>1.6605220438462576E-2</c:v>
                </c:pt>
                <c:pt idx="656">
                  <c:v>1.6650793754728888E-2</c:v>
                </c:pt>
                <c:pt idx="657">
                  <c:v>1.6696509117650749E-2</c:v>
                </c:pt>
                <c:pt idx="658">
                  <c:v>1.6742366527066066E-2</c:v>
                </c:pt>
                <c:pt idx="659">
                  <c:v>1.6788365983136933E-2</c:v>
                </c:pt>
                <c:pt idx="660">
                  <c:v>1.6834507485944394E-2</c:v>
                </c:pt>
                <c:pt idx="661">
                  <c:v>1.6880791035569498E-2</c:v>
                </c:pt>
                <c:pt idx="662">
                  <c:v>1.6927216632012243E-2</c:v>
                </c:pt>
                <c:pt idx="663">
                  <c:v>1.697378427527263E-2</c:v>
                </c:pt>
                <c:pt idx="664">
                  <c:v>1.7020493965512751E-2</c:v>
                </c:pt>
                <c:pt idx="665">
                  <c:v>1.7067345702732606E-2</c:v>
                </c:pt>
                <c:pt idx="666">
                  <c:v>1.7114339487013241E-2</c:v>
                </c:pt>
                <c:pt idx="667">
                  <c:v>1.7161475318354658E-2</c:v>
                </c:pt>
                <c:pt idx="668">
                  <c:v>1.72087531968379E-2</c:v>
                </c:pt>
                <c:pt idx="669">
                  <c:v>1.7256173122544016E-2</c:v>
                </c:pt>
                <c:pt idx="670">
                  <c:v>1.7303529708960763E-2</c:v>
                </c:pt>
                <c:pt idx="671">
                  <c:v>1.7350380585144931E-2</c:v>
                </c:pt>
                <c:pt idx="672">
                  <c:v>1.7396709951934541E-2</c:v>
                </c:pt>
                <c:pt idx="673">
                  <c:v>1.7442517809005409E-2</c:v>
                </c:pt>
                <c:pt idx="674">
                  <c:v>1.7487804156276487E-2</c:v>
                </c:pt>
                <c:pt idx="675">
                  <c:v>1.7532568993504638E-2</c:v>
                </c:pt>
                <c:pt idx="676">
                  <c:v>1.7576812320446722E-2</c:v>
                </c:pt>
                <c:pt idx="677">
                  <c:v>1.7620534137102739E-2</c:v>
                </c:pt>
                <c:pt idx="678">
                  <c:v>1.7663734443148504E-2</c:v>
                </c:pt>
                <c:pt idx="679">
                  <c:v>1.7706413238421925E-2</c:v>
                </c:pt>
                <c:pt idx="680">
                  <c:v>1.7748570522598817E-2</c:v>
                </c:pt>
                <c:pt idx="681">
                  <c:v>1.7790206295760225E-2</c:v>
                </c:pt>
                <c:pt idx="682">
                  <c:v>1.7831320557581964E-2</c:v>
                </c:pt>
                <c:pt idx="683">
                  <c:v>1.7871913307820897E-2</c:v>
                </c:pt>
                <c:pt idx="684">
                  <c:v>1.7911984546477022E-2</c:v>
                </c:pt>
                <c:pt idx="685">
                  <c:v>1.7951534273145109E-2</c:v>
                </c:pt>
                <c:pt idx="686">
                  <c:v>1.7990562487906203E-2</c:v>
                </c:pt>
                <c:pt idx="687">
                  <c:v>1.8029069190598213E-2</c:v>
                </c:pt>
                <c:pt idx="688">
                  <c:v>1.8067054380734859E-2</c:v>
                </c:pt>
                <c:pt idx="689">
                  <c:v>1.8104518058478236E-2</c:v>
                </c:pt>
                <c:pt idx="690">
                  <c:v>1.8141460223504158E-2</c:v>
                </c:pt>
                <c:pt idx="691">
                  <c:v>1.8177880875731578E-2</c:v>
                </c:pt>
                <c:pt idx="692">
                  <c:v>1.8213780014998404E-2</c:v>
                </c:pt>
                <c:pt idx="693">
                  <c:v>1.8249157641061498E-2</c:v>
                </c:pt>
                <c:pt idx="694">
                  <c:v>1.8284013753839812E-2</c:v>
                </c:pt>
                <c:pt idx="695">
                  <c:v>1.8318348353171254E-2</c:v>
                </c:pt>
                <c:pt idx="696">
                  <c:v>1.8352161438974779E-2</c:v>
                </c:pt>
                <c:pt idx="697">
                  <c:v>1.8385453011007247E-2</c:v>
                </c:pt>
                <c:pt idx="698">
                  <c:v>1.8418223069187611E-2</c:v>
                </c:pt>
                <c:pt idx="699">
                  <c:v>1.845047161335378E-2</c:v>
                </c:pt>
                <c:pt idx="700">
                  <c:v>1.8482198643262615E-2</c:v>
                </c:pt>
                <c:pt idx="701">
                  <c:v>1.8513404158914115E-2</c:v>
                </c:pt>
                <c:pt idx="702">
                  <c:v>1.8544088160227234E-2</c:v>
                </c:pt>
                <c:pt idx="703">
                  <c:v>1.8574250646958834E-2</c:v>
                </c:pt>
                <c:pt idx="704">
                  <c:v>1.8603891619027868E-2</c:v>
                </c:pt>
                <c:pt idx="705">
                  <c:v>1.8633011076191197E-2</c:v>
                </c:pt>
                <c:pt idx="706">
                  <c:v>1.8661609018529868E-2</c:v>
                </c:pt>
                <c:pt idx="707">
                  <c:v>1.8689685445719695E-2</c:v>
                </c:pt>
                <c:pt idx="708">
                  <c:v>1.8717240357760678E-2</c:v>
                </c:pt>
                <c:pt idx="709">
                  <c:v>1.8744273754490726E-2</c:v>
                </c:pt>
                <c:pt idx="710">
                  <c:v>1.8770785635828791E-2</c:v>
                </c:pt>
                <c:pt idx="711">
                  <c:v>1.8796776001612781E-2</c:v>
                </c:pt>
                <c:pt idx="712">
                  <c:v>1.8822244851842695E-2</c:v>
                </c:pt>
                <c:pt idx="713">
                  <c:v>1.8847192186275397E-2</c:v>
                </c:pt>
                <c:pt idx="714">
                  <c:v>1.8871618004829838E-2</c:v>
                </c:pt>
                <c:pt idx="715">
                  <c:v>1.8895522307424972E-2</c:v>
                </c:pt>
                <c:pt idx="716">
                  <c:v>1.8918905093979754E-2</c:v>
                </c:pt>
                <c:pt idx="717">
                  <c:v>1.8941766364332091E-2</c:v>
                </c:pt>
                <c:pt idx="718">
                  <c:v>1.8964106118481983E-2</c:v>
                </c:pt>
                <c:pt idx="719">
                  <c:v>1.898592435618629E-2</c:v>
                </c:pt>
                <c:pt idx="720">
                  <c:v>1.9007221077607106E-2</c:v>
                </c:pt>
                <c:pt idx="721">
                  <c:v>1.9027996282339199E-2</c:v>
                </c:pt>
                <c:pt idx="722">
                  <c:v>1.9048365887393004E-2</c:v>
                </c:pt>
                <c:pt idx="723">
                  <c:v>1.9071649680859615E-2</c:v>
                </c:pt>
                <c:pt idx="724">
                  <c:v>1.9092062819680011E-2</c:v>
                </c:pt>
                <c:pt idx="725">
                  <c:v>1.9112513123407116E-2</c:v>
                </c:pt>
                <c:pt idx="726">
                  <c:v>1.9133000591959881E-2</c:v>
                </c:pt>
                <c:pt idx="727">
                  <c:v>1.9153525225419354E-2</c:v>
                </c:pt>
                <c:pt idx="728">
                  <c:v>1.9174087023785535E-2</c:v>
                </c:pt>
                <c:pt idx="729">
                  <c:v>1.9194685987058424E-2</c:v>
                </c:pt>
                <c:pt idx="730">
                  <c:v>1.921532211523802E-2</c:v>
                </c:pt>
                <c:pt idx="731">
                  <c:v>1.9235995408405371E-2</c:v>
                </c:pt>
                <c:pt idx="732">
                  <c:v>1.9256705866398383E-2</c:v>
                </c:pt>
                <c:pt idx="733">
                  <c:v>1.9277453489379148E-2</c:v>
                </c:pt>
                <c:pt idx="734">
                  <c:v>1.9298238277266622E-2</c:v>
                </c:pt>
                <c:pt idx="735">
                  <c:v>1.9319060230141849E-2</c:v>
                </c:pt>
                <c:pt idx="736">
                  <c:v>1.9339919347923784E-2</c:v>
                </c:pt>
                <c:pt idx="737">
                  <c:v>1.9360815630693473E-2</c:v>
                </c:pt>
                <c:pt idx="738">
                  <c:v>1.9381749078450916E-2</c:v>
                </c:pt>
                <c:pt idx="739">
                  <c:v>1.9402719691115067E-2</c:v>
                </c:pt>
                <c:pt idx="740">
                  <c:v>1.9423727468766971E-2</c:v>
                </c:pt>
                <c:pt idx="741">
                  <c:v>1.944477241140663E-2</c:v>
                </c:pt>
                <c:pt idx="742">
                  <c:v>1.9465854519034043E-2</c:v>
                </c:pt>
                <c:pt idx="743">
                  <c:v>1.9486973791730255E-2</c:v>
                </c:pt>
                <c:pt idx="744">
                  <c:v>1.9508130229333176E-2</c:v>
                </c:pt>
                <c:pt idx="745">
                  <c:v>1.952932383192385E-2</c:v>
                </c:pt>
                <c:pt idx="746">
                  <c:v>1.9550554599583325E-2</c:v>
                </c:pt>
                <c:pt idx="747">
                  <c:v>1.95718225323116E-2</c:v>
                </c:pt>
                <c:pt idx="748">
                  <c:v>1.9593127630027629E-2</c:v>
                </c:pt>
                <c:pt idx="749">
                  <c:v>1.9614469892731412E-2</c:v>
                </c:pt>
                <c:pt idx="750">
                  <c:v>1.9635849320503995E-2</c:v>
                </c:pt>
                <c:pt idx="751">
                  <c:v>1.9657265913345379E-2</c:v>
                </c:pt>
                <c:pt idx="752">
                  <c:v>1.9678719671255562E-2</c:v>
                </c:pt>
                <c:pt idx="753">
                  <c:v>1.9700210594234546E-2</c:v>
                </c:pt>
                <c:pt idx="754">
                  <c:v>1.9721738682201284E-2</c:v>
                </c:pt>
                <c:pt idx="755">
                  <c:v>1.9743303935317869E-2</c:v>
                </c:pt>
                <c:pt idx="756">
                  <c:v>1.9764906353422207E-2</c:v>
                </c:pt>
                <c:pt idx="757">
                  <c:v>1.9786545936676392E-2</c:v>
                </c:pt>
                <c:pt idx="758">
                  <c:v>1.9808222685080423E-2</c:v>
                </c:pt>
                <c:pt idx="759">
                  <c:v>1.9829936598553255E-2</c:v>
                </c:pt>
                <c:pt idx="760">
                  <c:v>1.9851687677013841E-2</c:v>
                </c:pt>
                <c:pt idx="761">
                  <c:v>1.9873475920705319E-2</c:v>
                </c:pt>
                <c:pt idx="762">
                  <c:v>1.9895301329546644E-2</c:v>
                </c:pt>
                <c:pt idx="763">
                  <c:v>1.9917163903456769E-2</c:v>
                </c:pt>
                <c:pt idx="764">
                  <c:v>1.9939063642435695E-2</c:v>
                </c:pt>
                <c:pt idx="765">
                  <c:v>1.9961000546645513E-2</c:v>
                </c:pt>
                <c:pt idx="766">
                  <c:v>1.9982974616005178E-2</c:v>
                </c:pt>
                <c:pt idx="767">
                  <c:v>2.0004985850514689E-2</c:v>
                </c:pt>
                <c:pt idx="768">
                  <c:v>2.0027034250093001E-2</c:v>
                </c:pt>
                <c:pt idx="769">
                  <c:v>2.0049119814983252E-2</c:v>
                </c:pt>
                <c:pt idx="770">
                  <c:v>2.0071242544942303E-2</c:v>
                </c:pt>
                <c:pt idx="771">
                  <c:v>2.0093402440132246E-2</c:v>
                </c:pt>
                <c:pt idx="772">
                  <c:v>2.0115599500472037E-2</c:v>
                </c:pt>
                <c:pt idx="773">
                  <c:v>2.013783372604272E-2</c:v>
                </c:pt>
                <c:pt idx="774">
                  <c:v>2.0160095782744136E-2</c:v>
                </c:pt>
                <c:pt idx="775">
                  <c:v>2.0182280540339548E-2</c:v>
                </c:pt>
                <c:pt idx="776">
                  <c:v>2.0204358031480352E-2</c:v>
                </c:pt>
                <c:pt idx="777">
                  <c:v>2.0226328256409687E-2</c:v>
                </c:pt>
                <c:pt idx="778">
                  <c:v>2.0248191214884415E-2</c:v>
                </c:pt>
                <c:pt idx="779">
                  <c:v>2.0269946906985581E-2</c:v>
                </c:pt>
                <c:pt idx="780">
                  <c:v>2.0291595332713186E-2</c:v>
                </c:pt>
                <c:pt idx="781">
                  <c:v>2.031313649206723E-2</c:v>
                </c:pt>
                <c:pt idx="782">
                  <c:v>2.0334570384966666E-2</c:v>
                </c:pt>
                <c:pt idx="783">
                  <c:v>2.0355897011330448E-2</c:v>
                </c:pt>
                <c:pt idx="784">
                  <c:v>2.0377116371401716E-2</c:v>
                </c:pt>
                <c:pt idx="785">
                  <c:v>2.0398228464775237E-2</c:v>
                </c:pt>
                <c:pt idx="786">
                  <c:v>2.0419233291775196E-2</c:v>
                </c:pt>
                <c:pt idx="787">
                  <c:v>2.0440130852239502E-2</c:v>
                </c:pt>
                <c:pt idx="788">
                  <c:v>2.0460921146087108E-2</c:v>
                </c:pt>
                <c:pt idx="789">
                  <c:v>2.0481604173480106E-2</c:v>
                </c:pt>
                <c:pt idx="790">
                  <c:v>2.0502179934094311E-2</c:v>
                </c:pt>
                <c:pt idx="791">
                  <c:v>2.0522648428334955E-2</c:v>
                </c:pt>
                <c:pt idx="792">
                  <c:v>2.0543009655796807E-2</c:v>
                </c:pt>
                <c:pt idx="793">
                  <c:v>2.0563263616723004E-2</c:v>
                </c:pt>
                <c:pt idx="794">
                  <c:v>2.0583410310951455E-2</c:v>
                </c:pt>
                <c:pt idx="795">
                  <c:v>2.060344973848216E-2</c:v>
                </c:pt>
                <c:pt idx="796">
                  <c:v>2.0623381899396165E-2</c:v>
                </c:pt>
                <c:pt idx="797">
                  <c:v>2.0643206793612423E-2</c:v>
                </c:pt>
                <c:pt idx="798">
                  <c:v>2.0662924420968842E-2</c:v>
                </c:pt>
                <c:pt idx="799">
                  <c:v>2.0682534781708561E-2</c:v>
                </c:pt>
                <c:pt idx="800">
                  <c:v>2.0702037875588442E-2</c:v>
                </c:pt>
                <c:pt idx="801">
                  <c:v>2.0721433702770575E-2</c:v>
                </c:pt>
                <c:pt idx="802">
                  <c:v>2.0740722263173916E-2</c:v>
                </c:pt>
                <c:pt idx="803">
                  <c:v>2.0759903556717418E-2</c:v>
                </c:pt>
                <c:pt idx="804">
                  <c:v>2.0778977583482128E-2</c:v>
                </c:pt>
                <c:pt idx="805">
                  <c:v>2.0797944343305952E-2</c:v>
                </c:pt>
                <c:pt idx="806">
                  <c:v>2.0816803836350983E-2</c:v>
                </c:pt>
                <c:pt idx="807">
                  <c:v>2.0835556062455129E-2</c:v>
                </c:pt>
                <c:pt idx="808">
                  <c:v>2.0854201021780483E-2</c:v>
                </c:pt>
                <c:pt idx="809">
                  <c:v>2.0872738714083905E-2</c:v>
                </c:pt>
                <c:pt idx="810">
                  <c:v>2.0891169139446442E-2</c:v>
                </c:pt>
                <c:pt idx="811">
                  <c:v>2.0909492297949139E-2</c:v>
                </c:pt>
                <c:pt idx="812">
                  <c:v>2.0927708189510952E-2</c:v>
                </c:pt>
                <c:pt idx="813">
                  <c:v>2.0945816813969786E-2</c:v>
                </c:pt>
                <c:pt idx="814">
                  <c:v>2.0963818171487736E-2</c:v>
                </c:pt>
                <c:pt idx="815">
                  <c:v>2.09817122620648E-2</c:v>
                </c:pt>
                <c:pt idx="816">
                  <c:v>2.0999499085538886E-2</c:v>
                </c:pt>
                <c:pt idx="817">
                  <c:v>2.1017178641991041E-2</c:v>
                </c:pt>
                <c:pt idx="818">
                  <c:v>2.1034750931502311E-2</c:v>
                </c:pt>
                <c:pt idx="819">
                  <c:v>2.105221595374851E-2</c:v>
                </c:pt>
                <c:pt idx="820">
                  <c:v>2.1069573709053824E-2</c:v>
                </c:pt>
                <c:pt idx="821">
                  <c:v>2.108682419725616E-2</c:v>
                </c:pt>
                <c:pt idx="822">
                  <c:v>2.1103967418274472E-2</c:v>
                </c:pt>
                <c:pt idx="823">
                  <c:v>2.1121003372189806E-2</c:v>
                </c:pt>
                <c:pt idx="824">
                  <c:v>2.1137932058921116E-2</c:v>
                </c:pt>
                <c:pt idx="825">
                  <c:v>2.1154753478549448E-2</c:v>
                </c:pt>
                <c:pt idx="826">
                  <c:v>2.1171451371164718E-2</c:v>
                </c:pt>
                <c:pt idx="827">
                  <c:v>2.1187842600457474E-2</c:v>
                </c:pt>
                <c:pt idx="828">
                  <c:v>2.1203874963869884E-2</c:v>
                </c:pt>
                <c:pt idx="829">
                  <c:v>2.1219548461401949E-2</c:v>
                </c:pt>
                <c:pt idx="830">
                  <c:v>2.1234863092972622E-2</c:v>
                </c:pt>
                <c:pt idx="831">
                  <c:v>2.1249818858500857E-2</c:v>
                </c:pt>
                <c:pt idx="832">
                  <c:v>2.1264415758067701E-2</c:v>
                </c:pt>
                <c:pt idx="833">
                  <c:v>2.1278653791430013E-2</c:v>
                </c:pt>
                <c:pt idx="834">
                  <c:v>2.1292532958830934E-2</c:v>
                </c:pt>
                <c:pt idx="835">
                  <c:v>2.1306053259946278E-2</c:v>
                </c:pt>
                <c:pt idx="836">
                  <c:v>2.1319214694938138E-2</c:v>
                </c:pt>
                <c:pt idx="837">
                  <c:v>2.1332017263644421E-2</c:v>
                </c:pt>
                <c:pt idx="838">
                  <c:v>2.1344460966065126E-2</c:v>
                </c:pt>
                <c:pt idx="839">
                  <c:v>2.1356545802119209E-2</c:v>
                </c:pt>
                <c:pt idx="840">
                  <c:v>2.1368271771887715E-2</c:v>
                </c:pt>
                <c:pt idx="841">
                  <c:v>2.1379638875208551E-2</c:v>
                </c:pt>
                <c:pt idx="842">
                  <c:v>2.1390647112162764E-2</c:v>
                </c:pt>
                <c:pt idx="843">
                  <c:v>2.1401296482669308E-2</c:v>
                </c:pt>
                <c:pt idx="844">
                  <c:v>2.1411586986647135E-2</c:v>
                </c:pt>
                <c:pt idx="845">
                  <c:v>2.1421518624177294E-2</c:v>
                </c:pt>
                <c:pt idx="846">
                  <c:v>2.143109139509769E-2</c:v>
                </c:pt>
                <c:pt idx="847">
                  <c:v>2.1440305299408324E-2</c:v>
                </c:pt>
                <c:pt idx="848">
                  <c:v>2.1449160337109197E-2</c:v>
                </c:pt>
                <c:pt idx="849">
                  <c:v>2.1457656508281353E-2</c:v>
                </c:pt>
                <c:pt idx="850">
                  <c:v>2.1465793812762701E-2</c:v>
                </c:pt>
                <c:pt idx="851">
                  <c:v>2.1473572250472195E-2</c:v>
                </c:pt>
                <c:pt idx="852">
                  <c:v>2.1480991821571926E-2</c:v>
                </c:pt>
                <c:pt idx="853">
                  <c:v>2.148805252598085E-2</c:v>
                </c:pt>
                <c:pt idx="854">
                  <c:v>2.1494754363617918E-2</c:v>
                </c:pt>
                <c:pt idx="855">
                  <c:v>2.1501097334483132E-2</c:v>
                </c:pt>
                <c:pt idx="856">
                  <c:v>2.1507081438495446E-2</c:v>
                </c:pt>
                <c:pt idx="857">
                  <c:v>2.1512706675816951E-2</c:v>
                </c:pt>
                <c:pt idx="858">
                  <c:v>2.1517973046285555E-2</c:v>
                </c:pt>
                <c:pt idx="859">
                  <c:v>2.1522880549982304E-2</c:v>
                </c:pt>
                <c:pt idx="860">
                  <c:v>2.1527429186745106E-2</c:v>
                </c:pt>
                <c:pt idx="861">
                  <c:v>2.1531618956655008E-2</c:v>
                </c:pt>
                <c:pt idx="862">
                  <c:v>2.1535449859712008E-2</c:v>
                </c:pt>
                <c:pt idx="863">
                  <c:v>2.1538921895916108E-2</c:v>
                </c:pt>
                <c:pt idx="864">
                  <c:v>2.154203506518626E-2</c:v>
                </c:pt>
                <c:pt idx="865">
                  <c:v>2.1544789367603512E-2</c:v>
                </c:pt>
                <c:pt idx="866">
                  <c:v>2.1547184803086816E-2</c:v>
                </c:pt>
                <c:pt idx="867">
                  <c:v>2.1549221371636174E-2</c:v>
                </c:pt>
                <c:pt idx="868">
                  <c:v>2.1550899073251584E-2</c:v>
                </c:pt>
                <c:pt idx="869">
                  <c:v>2.1552217907933047E-2</c:v>
                </c:pt>
                <c:pt idx="870">
                  <c:v>2.1553177875680563E-2</c:v>
                </c:pt>
                <c:pt idx="871">
                  <c:v>2.1553778976575177E-2</c:v>
                </c:pt>
                <c:pt idx="872">
                  <c:v>2.1554021210454799E-2</c:v>
                </c:pt>
                <c:pt idx="873">
                  <c:v>2.1553904577400473E-2</c:v>
                </c:pt>
                <c:pt idx="874">
                  <c:v>2.1553429077412201E-2</c:v>
                </c:pt>
                <c:pt idx="875">
                  <c:v>2.1552594710571027E-2</c:v>
                </c:pt>
                <c:pt idx="876">
                  <c:v>2.155140147671486E-2</c:v>
                </c:pt>
                <c:pt idx="877">
                  <c:v>2.1549849375924746E-2</c:v>
                </c:pt>
                <c:pt idx="878">
                  <c:v>2.1547959078325185E-2</c:v>
                </c:pt>
                <c:pt idx="879">
                  <c:v>2.1547033546358934E-2</c:v>
                </c:pt>
                <c:pt idx="880">
                  <c:v>2.1546111247382854E-2</c:v>
                </c:pt>
                <c:pt idx="881">
                  <c:v>2.1545698286973284E-2</c:v>
                </c:pt>
                <c:pt idx="882">
                  <c:v>2.1545794665157235E-2</c:v>
                </c:pt>
                <c:pt idx="883">
                  <c:v>2.1546400381907697E-2</c:v>
                </c:pt>
                <c:pt idx="884">
                  <c:v>2.1547515437251679E-2</c:v>
                </c:pt>
                <c:pt idx="885">
                  <c:v>2.1549139831189189E-2</c:v>
                </c:pt>
                <c:pt idx="886">
                  <c:v>2.1551273563747236E-2</c:v>
                </c:pt>
                <c:pt idx="887">
                  <c:v>2.155391663495284E-2</c:v>
                </c:pt>
                <c:pt idx="888">
                  <c:v>2.1557069044833014E-2</c:v>
                </c:pt>
                <c:pt idx="889">
                  <c:v>2.1560730793441788E-2</c:v>
                </c:pt>
                <c:pt idx="890">
                  <c:v>2.1564901880833192E-2</c:v>
                </c:pt>
                <c:pt idx="891">
                  <c:v>2.1569582307007232E-2</c:v>
                </c:pt>
                <c:pt idx="892">
                  <c:v>2.1574772072071962E-2</c:v>
                </c:pt>
                <c:pt idx="893">
                  <c:v>2.1580471176108434E-2</c:v>
                </c:pt>
                <c:pt idx="894">
                  <c:v>2.1586679619116648E-2</c:v>
                </c:pt>
                <c:pt idx="895">
                  <c:v>2.1595151208060326E-2</c:v>
                </c:pt>
                <c:pt idx="896">
                  <c:v>2.160259573647072E-2</c:v>
                </c:pt>
                <c:pt idx="897">
                  <c:v>2.1610549543581437E-2</c:v>
                </c:pt>
                <c:pt idx="898">
                  <c:v>2.1619012629473522E-2</c:v>
                </c:pt>
                <c:pt idx="899">
                  <c:v>2.1627984994146976E-2</c:v>
                </c:pt>
                <c:pt idx="900">
                  <c:v>2.1637466637601799E-2</c:v>
                </c:pt>
                <c:pt idx="901">
                  <c:v>2.164745755983799E-2</c:v>
                </c:pt>
                <c:pt idx="902">
                  <c:v>2.165795776109869E-2</c:v>
                </c:pt>
                <c:pt idx="903">
                  <c:v>2.1668967241221804E-2</c:v>
                </c:pt>
                <c:pt idx="904">
                  <c:v>2.1680486000288379E-2</c:v>
                </c:pt>
                <c:pt idx="905">
                  <c:v>2.1692514038379462E-2</c:v>
                </c:pt>
                <c:pt idx="906">
                  <c:v>2.1705051355576099E-2</c:v>
                </c:pt>
                <c:pt idx="907">
                  <c:v>2.171809795187829E-2</c:v>
                </c:pt>
                <c:pt idx="908">
                  <c:v>2.1731653827367081E-2</c:v>
                </c:pt>
                <c:pt idx="909">
                  <c:v>2.1745718982042472E-2</c:v>
                </c:pt>
                <c:pt idx="910">
                  <c:v>2.1760293416066556E-2</c:v>
                </c:pt>
                <c:pt idx="911">
                  <c:v>2.1775377129439333E-2</c:v>
                </c:pt>
                <c:pt idx="912">
                  <c:v>2.1790970122241848E-2</c:v>
                </c:pt>
                <c:pt idx="913">
                  <c:v>2.1807072394555149E-2</c:v>
                </c:pt>
                <c:pt idx="914">
                  <c:v>2.1823683946379235E-2</c:v>
                </c:pt>
                <c:pt idx="915">
                  <c:v>2.1840804777876199E-2</c:v>
                </c:pt>
                <c:pt idx="916">
                  <c:v>2.1858434889046041E-2</c:v>
                </c:pt>
                <c:pt idx="917">
                  <c:v>2.1876574279888761E-2</c:v>
                </c:pt>
                <c:pt idx="918">
                  <c:v>2.1895222950647497E-2</c:v>
                </c:pt>
                <c:pt idx="919">
                  <c:v>2.1914380901403296E-2</c:v>
                </c:pt>
                <c:pt idx="920">
                  <c:v>2.1934048132075112E-2</c:v>
                </c:pt>
                <c:pt idx="921">
                  <c:v>2.1954224642825038E-2</c:v>
                </c:pt>
                <c:pt idx="922">
                  <c:v>2.1974910433815165E-2</c:v>
                </c:pt>
                <c:pt idx="923">
                  <c:v>2.1996105505045493E-2</c:v>
                </c:pt>
                <c:pt idx="924">
                  <c:v>2.2017809856516024E-2</c:v>
                </c:pt>
                <c:pt idx="925">
                  <c:v>2.2040023488469895E-2</c:v>
                </c:pt>
                <c:pt idx="926">
                  <c:v>2.2062746400988154E-2</c:v>
                </c:pt>
                <c:pt idx="927">
                  <c:v>2.2085978594151845E-2</c:v>
                </c:pt>
                <c:pt idx="928">
                  <c:v>2.2109720068042016E-2</c:v>
                </c:pt>
                <c:pt idx="929">
                  <c:v>2.2133970822739713E-2</c:v>
                </c:pt>
                <c:pt idx="930">
                  <c:v>2.2158407926502477E-2</c:v>
                </c:pt>
                <c:pt idx="931">
                  <c:v>2.2182609279763899E-2</c:v>
                </c:pt>
                <c:pt idx="932">
                  <c:v>2.2206572339534825E-2</c:v>
                </c:pt>
                <c:pt idx="933">
                  <c:v>2.2230297105896302E-2</c:v>
                </c:pt>
                <c:pt idx="934">
                  <c:v>2.2253783578686237E-2</c:v>
                </c:pt>
                <c:pt idx="935">
                  <c:v>2.2277031757985677E-2</c:v>
                </c:pt>
                <c:pt idx="936">
                  <c:v>2.2300041643632529E-2</c:v>
                </c:pt>
                <c:pt idx="937">
                  <c:v>2.2322813235626793E-2</c:v>
                </c:pt>
                <c:pt idx="938">
                  <c:v>2.2345346533887422E-2</c:v>
                </c:pt>
                <c:pt idx="939">
                  <c:v>2.2367641538414418E-2</c:v>
                </c:pt>
                <c:pt idx="940">
                  <c:v>2.2389698249207779E-2</c:v>
                </c:pt>
                <c:pt idx="941">
                  <c:v>2.2411516666105413E-2</c:v>
                </c:pt>
                <c:pt idx="942">
                  <c:v>2.2433096789188367E-2</c:v>
                </c:pt>
                <c:pt idx="943">
                  <c:v>2.2454438618294548E-2</c:v>
                </c:pt>
                <c:pt idx="944">
                  <c:v>2.2475542153505002E-2</c:v>
                </c:pt>
                <c:pt idx="945">
                  <c:v>2.2496407394738682E-2</c:v>
                </c:pt>
                <c:pt idx="946">
                  <c:v>2.2517034341833497E-2</c:v>
                </c:pt>
                <c:pt idx="947">
                  <c:v>2.2537422994951539E-2</c:v>
                </c:pt>
                <c:pt idx="948">
                  <c:v>2.2557573353849669E-2</c:v>
                </c:pt>
                <c:pt idx="949">
                  <c:v>2.257748541868998E-2</c:v>
                </c:pt>
                <c:pt idx="950">
                  <c:v>2.2597159189229332E-2</c:v>
                </c:pt>
                <c:pt idx="951">
                  <c:v>2.2616594665629819E-2</c:v>
                </c:pt>
                <c:pt idx="952">
                  <c:v>2.2635791847729347E-2</c:v>
                </c:pt>
                <c:pt idx="953">
                  <c:v>2.2654750735527918E-2</c:v>
                </c:pt>
                <c:pt idx="954">
                  <c:v>2.2673471328863437E-2</c:v>
                </c:pt>
                <c:pt idx="955">
                  <c:v>2.2691953627979045E-2</c:v>
                </c:pt>
                <c:pt idx="956">
                  <c:v>2.2710197632631601E-2</c:v>
                </c:pt>
                <c:pt idx="957">
                  <c:v>2.2728203342740061E-2</c:v>
                </c:pt>
                <c:pt idx="958">
                  <c:v>2.274597075838547E-2</c:v>
                </c:pt>
                <c:pt idx="959">
                  <c:v>2.2763499879567828E-2</c:v>
                </c:pt>
                <c:pt idx="960">
                  <c:v>2.2780790706125043E-2</c:v>
                </c:pt>
                <c:pt idx="961">
                  <c:v>2.279784323813816E-2</c:v>
                </c:pt>
                <c:pt idx="962">
                  <c:v>2.2814657475526134E-2</c:v>
                </c:pt>
                <c:pt idx="963">
                  <c:v>2.2831233418207919E-2</c:v>
                </c:pt>
                <c:pt idx="964">
                  <c:v>2.2847571066183514E-2</c:v>
                </c:pt>
                <c:pt idx="965">
                  <c:v>2.2863670419452919E-2</c:v>
                </c:pt>
                <c:pt idx="966">
                  <c:v>2.2879531477935089E-2</c:v>
                </c:pt>
                <c:pt idx="967">
                  <c:v>2.2895154241711069E-2</c:v>
                </c:pt>
                <c:pt idx="968">
                  <c:v>2.2910538710618766E-2</c:v>
                </c:pt>
                <c:pt idx="969">
                  <c:v>2.2925684884658182E-2</c:v>
                </c:pt>
                <c:pt idx="970">
                  <c:v>2.2940592763910361E-2</c:v>
                </c:pt>
                <c:pt idx="971">
                  <c:v>2.2955262348132166E-2</c:v>
                </c:pt>
                <c:pt idx="972">
                  <c:v>2.2969693637485689E-2</c:v>
                </c:pt>
                <c:pt idx="973">
                  <c:v>2.2983886631808836E-2</c:v>
                </c:pt>
                <c:pt idx="974">
                  <c:v>2.2997841331263702E-2</c:v>
                </c:pt>
                <c:pt idx="975">
                  <c:v>2.30115577355261E-2</c:v>
                </c:pt>
                <c:pt idx="976">
                  <c:v>2.302503584483917E-2</c:v>
                </c:pt>
                <c:pt idx="977">
                  <c:v>2.3038275659121865E-2</c:v>
                </c:pt>
                <c:pt idx="978">
                  <c:v>2.3051277178293139E-2</c:v>
                </c:pt>
                <c:pt idx="979">
                  <c:v>2.3064040402271946E-2</c:v>
                </c:pt>
                <c:pt idx="980">
                  <c:v>2.3076565331139332E-2</c:v>
                </c:pt>
                <c:pt idx="981">
                  <c:v>2.308885196481425E-2</c:v>
                </c:pt>
                <c:pt idx="982">
                  <c:v>2.3100900303296701E-2</c:v>
                </c:pt>
                <c:pt idx="983">
                  <c:v>2.3112710346505638E-2</c:v>
                </c:pt>
                <c:pt idx="984">
                  <c:v>2.3124282094603155E-2</c:v>
                </c:pt>
                <c:pt idx="985">
                  <c:v>2.3135615547265065E-2</c:v>
                </c:pt>
                <c:pt idx="986">
                  <c:v>2.3146710704734508E-2</c:v>
                </c:pt>
                <c:pt idx="987">
                  <c:v>2.3157567566930437E-2</c:v>
                </c:pt>
                <c:pt idx="988">
                  <c:v>2.316818613369076E-2</c:v>
                </c:pt>
                <c:pt idx="989">
                  <c:v>2.317856640517757E-2</c:v>
                </c:pt>
                <c:pt idx="990">
                  <c:v>2.3188708381228773E-2</c:v>
                </c:pt>
                <c:pt idx="991">
                  <c:v>2.3198612061925417E-2</c:v>
                </c:pt>
                <c:pt idx="992">
                  <c:v>2.3208277447186454E-2</c:v>
                </c:pt>
                <c:pt idx="993">
                  <c:v>2.3217704537011885E-2</c:v>
                </c:pt>
                <c:pt idx="994">
                  <c:v>2.322689333140171E-2</c:v>
                </c:pt>
                <c:pt idx="995">
                  <c:v>2.3235843830355929E-2</c:v>
                </c:pt>
                <c:pt idx="996">
                  <c:v>2.3244556033793495E-2</c:v>
                </c:pt>
                <c:pt idx="997">
                  <c:v>2.3253029941795456E-2</c:v>
                </c:pt>
                <c:pt idx="998">
                  <c:v>2.3261265554118671E-2</c:v>
                </c:pt>
                <c:pt idx="999">
                  <c:v>2.326926287100628E-2</c:v>
                </c:pt>
                <c:pt idx="1000">
                  <c:v>2.3277021892377237E-2</c:v>
                </c:pt>
                <c:pt idx="1001">
                  <c:v>2.3284542618069448E-2</c:v>
                </c:pt>
                <c:pt idx="1002">
                  <c:v>2.3291825048326054E-2</c:v>
                </c:pt>
                <c:pt idx="1003">
                  <c:v>2.3298869182822868E-2</c:v>
                </c:pt>
                <c:pt idx="1004">
                  <c:v>2.330567502180303E-2</c:v>
                </c:pt>
                <c:pt idx="1005">
                  <c:v>2.3312242565185493E-2</c:v>
                </c:pt>
                <c:pt idx="1006">
                  <c:v>2.3318571812808164E-2</c:v>
                </c:pt>
                <c:pt idx="1007">
                  <c:v>2.3324662764914184E-2</c:v>
                </c:pt>
                <c:pt idx="1008">
                  <c:v>2.3330515421341458E-2</c:v>
                </c:pt>
                <c:pt idx="1009">
                  <c:v>2.3336129782008941E-2</c:v>
                </c:pt>
                <c:pt idx="1010">
                  <c:v>2.3341505847078725E-2</c:v>
                </c:pt>
                <c:pt idx="1011">
                  <c:v>2.3346643616388718E-2</c:v>
                </c:pt>
                <c:pt idx="1012">
                  <c:v>2.3351543090019966E-2</c:v>
                </c:pt>
                <c:pt idx="1013">
                  <c:v>2.3356204267972469E-2</c:v>
                </c:pt>
                <c:pt idx="1014">
                  <c:v>2.3360627150165181E-2</c:v>
                </c:pt>
                <c:pt idx="1015">
                  <c:v>2.3364811736679147E-2</c:v>
                </c:pt>
                <c:pt idx="1016">
                  <c:v>2.3368758027352277E-2</c:v>
                </c:pt>
                <c:pt idx="1017">
                  <c:v>2.3372466022427707E-2</c:v>
                </c:pt>
                <c:pt idx="1018">
                  <c:v>2.33759357216623E-2</c:v>
                </c:pt>
                <c:pt idx="1019">
                  <c:v>2.3379167125056055E-2</c:v>
                </c:pt>
                <c:pt idx="1020">
                  <c:v>2.3382160232771065E-2</c:v>
                </c:pt>
                <c:pt idx="1021">
                  <c:v>2.3384915044726284E-2</c:v>
                </c:pt>
                <c:pt idx="1022">
                  <c:v>2.3387431560921712E-2</c:v>
                </c:pt>
                <c:pt idx="1023">
                  <c:v>2.3389709781276302E-2</c:v>
                </c:pt>
                <c:pt idx="1024">
                  <c:v>2.3391749705790055E-2</c:v>
                </c:pt>
                <c:pt idx="1025">
                  <c:v>2.3393551334706109E-2</c:v>
                </c:pt>
                <c:pt idx="1026">
                  <c:v>2.3395114667700279E-2</c:v>
                </c:pt>
                <c:pt idx="1027">
                  <c:v>2.3396439704853611E-2</c:v>
                </c:pt>
                <c:pt idx="1028">
                  <c:v>2.3397526446247152E-2</c:v>
                </c:pt>
                <c:pt idx="1029">
                  <c:v>2.3398374891799856E-2</c:v>
                </c:pt>
                <c:pt idx="1030">
                  <c:v>2.3398985041592768E-2</c:v>
                </c:pt>
                <c:pt idx="1031">
                  <c:v>2.3399356895625889E-2</c:v>
                </c:pt>
                <c:pt idx="1032">
                  <c:v>2.3399490453737126E-2</c:v>
                </c:pt>
                <c:pt idx="1033">
                  <c:v>2.3399385716169618E-2</c:v>
                </c:pt>
                <c:pt idx="1034">
                  <c:v>2.3399084978870111E-2</c:v>
                </c:pt>
                <c:pt idx="1035">
                  <c:v>2.3398684048430152E-2</c:v>
                </c:pt>
                <c:pt idx="1036">
                  <c:v>2.3398296331775814E-2</c:v>
                </c:pt>
                <c:pt idx="1037">
                  <c:v>2.3397874172883526E-2</c:v>
                </c:pt>
                <c:pt idx="1038">
                  <c:v>2.3397417571510148E-2</c:v>
                </c:pt>
                <c:pt idx="1039">
                  <c:v>2.3396926527817774E-2</c:v>
                </c:pt>
                <c:pt idx="1040">
                  <c:v>2.339640104164431E-2</c:v>
                </c:pt>
                <c:pt idx="1041">
                  <c:v>2.3395841113232896E-2</c:v>
                </c:pt>
                <c:pt idx="1042">
                  <c:v>2.3395246742340392E-2</c:v>
                </c:pt>
                <c:pt idx="1043">
                  <c:v>2.3394617929047845E-2</c:v>
                </c:pt>
                <c:pt idx="1044">
                  <c:v>2.3393954673436301E-2</c:v>
                </c:pt>
                <c:pt idx="1045">
                  <c:v>2.3393256975424714E-2</c:v>
                </c:pt>
                <c:pt idx="1046">
                  <c:v>2.3392524835094131E-2</c:v>
                </c:pt>
                <c:pt idx="1047">
                  <c:v>2.3391758252363504E-2</c:v>
                </c:pt>
                <c:pt idx="1048">
                  <c:v>2.3390957227232834E-2</c:v>
                </c:pt>
                <c:pt idx="1049">
                  <c:v>2.3390121759783167E-2</c:v>
                </c:pt>
                <c:pt idx="1050">
                  <c:v>2.3389251849933457E-2</c:v>
                </c:pt>
                <c:pt idx="1051">
                  <c:v>2.338834749776475E-2</c:v>
                </c:pt>
                <c:pt idx="1052">
                  <c:v>2.3387408703114954E-2</c:v>
                </c:pt>
                <c:pt idx="1053">
                  <c:v>2.338643546614616E-2</c:v>
                </c:pt>
                <c:pt idx="1054">
                  <c:v>2.3385427786777324E-2</c:v>
                </c:pt>
                <c:pt idx="1055">
                  <c:v>2.3384385665008445E-2</c:v>
                </c:pt>
                <c:pt idx="1056">
                  <c:v>2.3383309101001615E-2</c:v>
                </c:pt>
                <c:pt idx="1057">
                  <c:v>2.3382198094513695E-2</c:v>
                </c:pt>
                <c:pt idx="1058">
                  <c:v>2.3381052645706779E-2</c:v>
                </c:pt>
                <c:pt idx="1059">
                  <c:v>2.337987275449982E-2</c:v>
                </c:pt>
                <c:pt idx="1060">
                  <c:v>2.3378658420892817E-2</c:v>
                </c:pt>
                <c:pt idx="1061">
                  <c:v>2.3377409645047864E-2</c:v>
                </c:pt>
                <c:pt idx="1062">
                  <c:v>2.3376126426640775E-2</c:v>
                </c:pt>
                <c:pt idx="1063">
                  <c:v>2.3374808765995736E-2</c:v>
                </c:pt>
                <c:pt idx="1064">
                  <c:v>2.3373456662950653E-2</c:v>
                </c:pt>
                <c:pt idx="1065">
                  <c:v>2.3372070117505528E-2</c:v>
                </c:pt>
                <c:pt idx="1066">
                  <c:v>2.3370649129741405E-2</c:v>
                </c:pt>
                <c:pt idx="1067">
                  <c:v>2.3369193699658286E-2</c:v>
                </c:pt>
                <c:pt idx="1068">
                  <c:v>2.3367703827094077E-2</c:v>
                </c:pt>
                <c:pt idx="1069">
                  <c:v>2.3366179512210872E-2</c:v>
                </c:pt>
                <c:pt idx="1070">
                  <c:v>2.3364620754927623E-2</c:v>
                </c:pt>
                <c:pt idx="1071">
                  <c:v>2.3363027555325377E-2</c:v>
                </c:pt>
                <c:pt idx="1072">
                  <c:v>2.3361399913323089E-2</c:v>
                </c:pt>
                <c:pt idx="1073">
                  <c:v>2.3359737829001803E-2</c:v>
                </c:pt>
                <c:pt idx="1074">
                  <c:v>2.3358041302280474E-2</c:v>
                </c:pt>
                <c:pt idx="1075">
                  <c:v>2.3356310333240149E-2</c:v>
                </c:pt>
                <c:pt idx="1076">
                  <c:v>2.335454492179978E-2</c:v>
                </c:pt>
                <c:pt idx="1077">
                  <c:v>2.3352745068040415E-2</c:v>
                </c:pt>
                <c:pt idx="1078">
                  <c:v>2.3350910771881006E-2</c:v>
                </c:pt>
                <c:pt idx="1079">
                  <c:v>2.3349042033321554E-2</c:v>
                </c:pt>
                <c:pt idx="1080">
                  <c:v>2.3347138852443106E-2</c:v>
                </c:pt>
                <c:pt idx="1081">
                  <c:v>2.3345201229164614E-2</c:v>
                </c:pt>
                <c:pt idx="1082">
                  <c:v>2.3343229163567125E-2</c:v>
                </c:pt>
                <c:pt idx="1083">
                  <c:v>2.334122265565064E-2</c:v>
                </c:pt>
                <c:pt idx="1084">
                  <c:v>2.3339181705334111E-2</c:v>
                </c:pt>
                <c:pt idx="1085">
                  <c:v>2.3337106312617539E-2</c:v>
                </c:pt>
                <c:pt idx="1086">
                  <c:v>2.3334996477581971E-2</c:v>
                </c:pt>
                <c:pt idx="1087">
                  <c:v>2.3332852200146359E-2</c:v>
                </c:pt>
                <c:pt idx="1088">
                  <c:v>2.333067348039175E-2</c:v>
                </c:pt>
                <c:pt idx="1089">
                  <c:v>2.3328460318318145E-2</c:v>
                </c:pt>
                <c:pt idx="1090">
                  <c:v>2.3326212713844496E-2</c:v>
                </c:pt>
                <c:pt idx="1091">
                  <c:v>2.3323930666970805E-2</c:v>
                </c:pt>
                <c:pt idx="1092">
                  <c:v>2.3321614177859162E-2</c:v>
                </c:pt>
                <c:pt idx="1093">
                  <c:v>2.3319263246266431E-2</c:v>
                </c:pt>
                <c:pt idx="1094">
                  <c:v>2.3316877872435748E-2</c:v>
                </c:pt>
                <c:pt idx="1095">
                  <c:v>2.3314458056123977E-2</c:v>
                </c:pt>
                <c:pt idx="1096">
                  <c:v>2.3312003797574254E-2</c:v>
                </c:pt>
                <c:pt idx="1097">
                  <c:v>2.3309515096705535E-2</c:v>
                </c:pt>
                <c:pt idx="1098">
                  <c:v>2.3306991953355727E-2</c:v>
                </c:pt>
                <c:pt idx="1099">
                  <c:v>2.3304434367686921E-2</c:v>
                </c:pt>
                <c:pt idx="1100">
                  <c:v>2.3301842339699119E-2</c:v>
                </c:pt>
                <c:pt idx="1101">
                  <c:v>2.329921586939232E-2</c:v>
                </c:pt>
                <c:pt idx="1102">
                  <c:v>2.3296554956685478E-2</c:v>
                </c:pt>
                <c:pt idx="1103">
                  <c:v>2.3293859601659639E-2</c:v>
                </c:pt>
                <c:pt idx="1104">
                  <c:v>2.3291129804314803E-2</c:v>
                </c:pt>
                <c:pt idx="1105">
                  <c:v>2.3288365564569924E-2</c:v>
                </c:pt>
                <c:pt idx="1106">
                  <c:v>2.3285566882506048E-2</c:v>
                </c:pt>
                <c:pt idx="1107">
                  <c:v>2.3282733758042129E-2</c:v>
                </c:pt>
                <c:pt idx="1108">
                  <c:v>2.3279866191340259E-2</c:v>
                </c:pt>
                <c:pt idx="1109">
                  <c:v>2.3276964182238347E-2</c:v>
                </c:pt>
                <c:pt idx="1110">
                  <c:v>2.3274027730817437E-2</c:v>
                </c:pt>
                <c:pt idx="1111">
                  <c:v>2.3271056837077531E-2</c:v>
                </c:pt>
                <c:pt idx="1112">
                  <c:v>2.3268051500937581E-2</c:v>
                </c:pt>
                <c:pt idx="1113">
                  <c:v>2.3265011722478635E-2</c:v>
                </c:pt>
                <c:pt idx="1114">
                  <c:v>2.3261937501619645E-2</c:v>
                </c:pt>
                <c:pt idx="1115">
                  <c:v>2.3258828838603751E-2</c:v>
                </c:pt>
                <c:pt idx="1116">
                  <c:v>2.3255685733106768E-2</c:v>
                </c:pt>
                <c:pt idx="1117">
                  <c:v>2.3252508185290788E-2</c:v>
                </c:pt>
                <c:pt idx="1118">
                  <c:v>2.3249296195155811E-2</c:v>
                </c:pt>
                <c:pt idx="1119">
                  <c:v>2.3246049762701837E-2</c:v>
                </c:pt>
                <c:pt idx="1120">
                  <c:v>2.3242768887928866E-2</c:v>
                </c:pt>
                <c:pt idx="1121">
                  <c:v>2.3239453570755852E-2</c:v>
                </c:pt>
                <c:pt idx="1122">
                  <c:v>2.3236103811263842E-2</c:v>
                </c:pt>
                <c:pt idx="1123">
                  <c:v>2.3232719609533881E-2</c:v>
                </c:pt>
                <c:pt idx="1124">
                  <c:v>2.3229300965403876E-2</c:v>
                </c:pt>
                <c:pt idx="1125">
                  <c:v>2.3225847878954875E-2</c:v>
                </c:pt>
                <c:pt idx="1126">
                  <c:v>2.3222360350267923E-2</c:v>
                </c:pt>
                <c:pt idx="1127">
                  <c:v>2.3218838379180928E-2</c:v>
                </c:pt>
                <c:pt idx="1128">
                  <c:v>2.321528196569389E-2</c:v>
                </c:pt>
                <c:pt idx="1129">
                  <c:v>2.3211691109968902E-2</c:v>
                </c:pt>
                <c:pt idx="1130">
                  <c:v>2.320806581184387E-2</c:v>
                </c:pt>
                <c:pt idx="1131">
                  <c:v>2.3204406071480888E-2</c:v>
                </c:pt>
                <c:pt idx="1132">
                  <c:v>2.3200711888717862E-2</c:v>
                </c:pt>
                <c:pt idx="1133">
                  <c:v>2.3196983263716886E-2</c:v>
                </c:pt>
                <c:pt idx="1134">
                  <c:v>2.3193220196396913E-2</c:v>
                </c:pt>
                <c:pt idx="1135">
                  <c:v>2.3189422686757943E-2</c:v>
                </c:pt>
                <c:pt idx="1136">
                  <c:v>2.3185590734799977E-2</c:v>
                </c:pt>
                <c:pt idx="1137">
                  <c:v>2.3181724340441967E-2</c:v>
                </c:pt>
                <c:pt idx="1138">
                  <c:v>2.3177823503846007E-2</c:v>
                </c:pt>
                <c:pt idx="1139">
                  <c:v>2.3173323230559761E-2</c:v>
                </c:pt>
                <c:pt idx="1140">
                  <c:v>2.3169348589087146E-2</c:v>
                </c:pt>
                <c:pt idx="1141">
                  <c:v>2.3165339505214488E-2</c:v>
                </c:pt>
                <c:pt idx="1142">
                  <c:v>2.3161295978941787E-2</c:v>
                </c:pt>
                <c:pt idx="1143">
                  <c:v>2.3157218010512182E-2</c:v>
                </c:pt>
                <c:pt idx="1144">
                  <c:v>2.3153105599682533E-2</c:v>
                </c:pt>
                <c:pt idx="1145">
                  <c:v>2.3148958746614934E-2</c:v>
                </c:pt>
                <c:pt idx="1146">
                  <c:v>2.3144777451147291E-2</c:v>
                </c:pt>
                <c:pt idx="1147">
                  <c:v>2.3140561713441699E-2</c:v>
                </c:pt>
                <c:pt idx="1148">
                  <c:v>2.3136311533498155E-2</c:v>
                </c:pt>
                <c:pt idx="1149">
                  <c:v>2.3132026911073522E-2</c:v>
                </c:pt>
                <c:pt idx="1150">
                  <c:v>2.3127707846491985E-2</c:v>
                </c:pt>
                <c:pt idx="1151">
                  <c:v>2.3123354339591451E-2</c:v>
                </c:pt>
                <c:pt idx="1152">
                  <c:v>2.311896639037192E-2</c:v>
                </c:pt>
                <c:pt idx="1153">
                  <c:v>2.3114543998833392E-2</c:v>
                </c:pt>
                <c:pt idx="1154">
                  <c:v>2.3110087165056914E-2</c:v>
                </c:pt>
                <c:pt idx="1155">
                  <c:v>2.3107230803813827E-2</c:v>
                </c:pt>
                <c:pt idx="1156">
                  <c:v>2.3101070170546967E-2</c:v>
                </c:pt>
                <c:pt idx="1157">
                  <c:v>2.3096510009894544E-2</c:v>
                </c:pt>
                <c:pt idx="1158">
                  <c:v>2.3091915406923125E-2</c:v>
                </c:pt>
                <c:pt idx="1159">
                  <c:v>2.3087286361632708E-2</c:v>
                </c:pt>
                <c:pt idx="1160">
                  <c:v>2.3082622874104342E-2</c:v>
                </c:pt>
                <c:pt idx="1161">
                  <c:v>2.3077924944256978E-2</c:v>
                </c:pt>
                <c:pt idx="1162">
                  <c:v>2.3073192572090617E-2</c:v>
                </c:pt>
                <c:pt idx="1163">
                  <c:v>2.3068425757767352E-2</c:v>
                </c:pt>
                <c:pt idx="1164">
                  <c:v>2.3063624501044044E-2</c:v>
                </c:pt>
                <c:pt idx="1165">
                  <c:v>2.3058788802082786E-2</c:v>
                </c:pt>
                <c:pt idx="1166">
                  <c:v>2.305391866080253E-2</c:v>
                </c:pt>
                <c:pt idx="1167">
                  <c:v>2.3049014077365371E-2</c:v>
                </c:pt>
                <c:pt idx="1168">
                  <c:v>2.3044075051528168E-2</c:v>
                </c:pt>
                <c:pt idx="1169">
                  <c:v>2.3039101583453014E-2</c:v>
                </c:pt>
                <c:pt idx="1170">
                  <c:v>2.3034093673058864E-2</c:v>
                </c:pt>
                <c:pt idx="1171">
                  <c:v>2.302905132050781E-2</c:v>
                </c:pt>
                <c:pt idx="1172">
                  <c:v>2.3023974525556712E-2</c:v>
                </c:pt>
                <c:pt idx="1173">
                  <c:v>2.301886328844871E-2</c:v>
                </c:pt>
                <c:pt idx="1174">
                  <c:v>2.3013717609021711E-2</c:v>
                </c:pt>
                <c:pt idx="1175">
                  <c:v>2.3008537487356762E-2</c:v>
                </c:pt>
                <c:pt idx="1176">
                  <c:v>2.3003322923372815E-2</c:v>
                </c:pt>
                <c:pt idx="1177">
                  <c:v>2.2998073917069872E-2</c:v>
                </c:pt>
                <c:pt idx="1178">
                  <c:v>2.2992790468610025E-2</c:v>
                </c:pt>
                <c:pt idx="1179">
                  <c:v>2.2987472577912227E-2</c:v>
                </c:pt>
                <c:pt idx="1180">
                  <c:v>2.2982120244895432E-2</c:v>
                </c:pt>
                <c:pt idx="1181">
                  <c:v>2.2976733469640687E-2</c:v>
                </c:pt>
                <c:pt idx="1182">
                  <c:v>2.2971312252066944E-2</c:v>
                </c:pt>
                <c:pt idx="1183">
                  <c:v>2.2965856592336298E-2</c:v>
                </c:pt>
                <c:pt idx="1184">
                  <c:v>2.2960366490286654E-2</c:v>
                </c:pt>
                <c:pt idx="1185">
                  <c:v>2.2954841946080107E-2</c:v>
                </c:pt>
                <c:pt idx="1186">
                  <c:v>2.2949282959473516E-2</c:v>
                </c:pt>
                <c:pt idx="1187">
                  <c:v>2.2943689530710021E-2</c:v>
                </c:pt>
                <c:pt idx="1188">
                  <c:v>2.2938061659708575E-2</c:v>
                </c:pt>
                <c:pt idx="1189">
                  <c:v>2.2932399346388133E-2</c:v>
                </c:pt>
                <c:pt idx="1190">
                  <c:v>2.2926703048903319E-2</c:v>
                </c:pt>
                <c:pt idx="1191">
                  <c:v>2.2920776162889865E-2</c:v>
                </c:pt>
                <c:pt idx="1192">
                  <c:v>2.2915015145141087E-2</c:v>
                </c:pt>
                <c:pt idx="1193">
                  <c:v>2.2909226768815426E-2</c:v>
                </c:pt>
                <c:pt idx="1194">
                  <c:v>2.2903411033939895E-2</c:v>
                </c:pt>
                <c:pt idx="1195">
                  <c:v>2.289756794046046E-2</c:v>
                </c:pt>
                <c:pt idx="1196">
                  <c:v>2.2891697488431156E-2</c:v>
                </c:pt>
                <c:pt idx="1197">
                  <c:v>2.2885799677851985E-2</c:v>
                </c:pt>
                <c:pt idx="1198">
                  <c:v>2.2879874508695924E-2</c:v>
                </c:pt>
                <c:pt idx="1199">
                  <c:v>2.2873921980962979E-2</c:v>
                </c:pt>
                <c:pt idx="1200">
                  <c:v>2.2867942094734198E-2</c:v>
                </c:pt>
                <c:pt idx="1201">
                  <c:v>2.2861934849901514E-2</c:v>
                </c:pt>
                <c:pt idx="1202">
                  <c:v>2.285590024651896E-2</c:v>
                </c:pt>
                <c:pt idx="1203">
                  <c:v>2.2849838284667582E-2</c:v>
                </c:pt>
                <c:pt idx="1204">
                  <c:v>2.2843748964212301E-2</c:v>
                </c:pt>
                <c:pt idx="1205">
                  <c:v>2.2837632285261183E-2</c:v>
                </c:pt>
                <c:pt idx="1206">
                  <c:v>2.2827419223327983E-2</c:v>
                </c:pt>
                <c:pt idx="1207">
                  <c:v>2.28212368754932E-2</c:v>
                </c:pt>
                <c:pt idx="1208">
                  <c:v>2.2815027172350399E-2</c:v>
                </c:pt>
                <c:pt idx="1209">
                  <c:v>2.2808790113818533E-2</c:v>
                </c:pt>
                <c:pt idx="1210">
                  <c:v>2.2802525699978649E-2</c:v>
                </c:pt>
                <c:pt idx="1211">
                  <c:v>2.2796233930911791E-2</c:v>
                </c:pt>
                <c:pt idx="1212">
                  <c:v>2.2789914806536915E-2</c:v>
                </c:pt>
                <c:pt idx="1213">
                  <c:v>2.278356832685402E-2</c:v>
                </c:pt>
                <c:pt idx="1214">
                  <c:v>2.2777194491863106E-2</c:v>
                </c:pt>
                <c:pt idx="1215">
                  <c:v>2.2770793301564174E-2</c:v>
                </c:pt>
                <c:pt idx="1216">
                  <c:v>2.2764364755957223E-2</c:v>
                </c:pt>
                <c:pt idx="1217">
                  <c:v>2.2757908855042253E-2</c:v>
                </c:pt>
                <c:pt idx="1218">
                  <c:v>2.275142559890031E-2</c:v>
                </c:pt>
                <c:pt idx="1219">
                  <c:v>2.2744914987450349E-2</c:v>
                </c:pt>
                <c:pt idx="1220">
                  <c:v>2.2738377020692369E-2</c:v>
                </c:pt>
                <c:pt idx="1221">
                  <c:v>2.2731811698707416E-2</c:v>
                </c:pt>
                <c:pt idx="1222">
                  <c:v>2.2725219021333398E-2</c:v>
                </c:pt>
                <c:pt idx="1223">
                  <c:v>2.2718598988732408E-2</c:v>
                </c:pt>
                <c:pt idx="1224">
                  <c:v>2.2711951600823399E-2</c:v>
                </c:pt>
                <c:pt idx="1225">
                  <c:v>2.2705276857606371E-2</c:v>
                </c:pt>
                <c:pt idx="1226">
                  <c:v>2.2698574759162371E-2</c:v>
                </c:pt>
                <c:pt idx="1227">
                  <c:v>2.2691845305410352E-2</c:v>
                </c:pt>
                <c:pt idx="1228">
                  <c:v>2.268508849643136E-2</c:v>
                </c:pt>
                <c:pt idx="1229">
                  <c:v>2.2678304332063304E-2</c:v>
                </c:pt>
                <c:pt idx="1230">
                  <c:v>2.2671492812549321E-2</c:v>
                </c:pt>
                <c:pt idx="1231">
                  <c:v>2.2664653937727319E-2</c:v>
                </c:pt>
                <c:pt idx="1232">
                  <c:v>2.2657787707597299E-2</c:v>
                </c:pt>
                <c:pt idx="1233">
                  <c:v>2.265089412215926E-2</c:v>
                </c:pt>
                <c:pt idx="1234">
                  <c:v>2.2643973181494248E-2</c:v>
                </c:pt>
                <c:pt idx="1235">
                  <c:v>2.2637024885602264E-2</c:v>
                </c:pt>
                <c:pt idx="1236">
                  <c:v>2.2630049234402261E-2</c:v>
                </c:pt>
                <c:pt idx="1237">
                  <c:v>2.2623046227975285E-2</c:v>
                </c:pt>
                <c:pt idx="1238">
                  <c:v>2.2616015866240291E-2</c:v>
                </c:pt>
                <c:pt idx="1239">
                  <c:v>2.2608958149278324E-2</c:v>
                </c:pt>
                <c:pt idx="1240">
                  <c:v>2.2601873077008339E-2</c:v>
                </c:pt>
                <c:pt idx="1241">
                  <c:v>2.2594760649511381E-2</c:v>
                </c:pt>
                <c:pt idx="1242">
                  <c:v>2.258762086678745E-2</c:v>
                </c:pt>
                <c:pt idx="1243">
                  <c:v>2.2580453728836547E-2</c:v>
                </c:pt>
                <c:pt idx="1244">
                  <c:v>2.2573259235577625E-2</c:v>
                </c:pt>
                <c:pt idx="1245">
                  <c:v>2.2566037387010685E-2</c:v>
                </c:pt>
                <c:pt idx="1246">
                  <c:v>2.2558788183378864E-2</c:v>
                </c:pt>
                <c:pt idx="1247">
                  <c:v>2.2551511624276932E-2</c:v>
                </c:pt>
                <c:pt idx="1248">
                  <c:v>2.2544207710029074E-2</c:v>
                </c:pt>
                <c:pt idx="1249">
                  <c:v>2.2536876440554243E-2</c:v>
                </c:pt>
                <c:pt idx="1250">
                  <c:v>2.2529517815771394E-2</c:v>
                </c:pt>
                <c:pt idx="1251">
                  <c:v>2.2522131835842618E-2</c:v>
                </c:pt>
                <c:pt idx="1252">
                  <c:v>2.2514718500605824E-2</c:v>
                </c:pt>
                <c:pt idx="1253">
                  <c:v>2.2507277810142057E-2</c:v>
                </c:pt>
                <c:pt idx="1254">
                  <c:v>2.2499809764451317E-2</c:v>
                </c:pt>
                <c:pt idx="1255">
                  <c:v>2.2492314363533605E-2</c:v>
                </c:pt>
                <c:pt idx="1256">
                  <c:v>2.2484791607307875E-2</c:v>
                </c:pt>
                <c:pt idx="1257">
                  <c:v>2.2477241496017264E-2</c:v>
                </c:pt>
                <c:pt idx="1258">
                  <c:v>2.2469664029337588E-2</c:v>
                </c:pt>
                <c:pt idx="1259">
                  <c:v>2.2462059207511986E-2</c:v>
                </c:pt>
                <c:pt idx="1260">
                  <c:v>2.2454427030378366E-2</c:v>
                </c:pt>
                <c:pt idx="1261">
                  <c:v>2.2446767498098819E-2</c:v>
                </c:pt>
                <c:pt idx="1262">
                  <c:v>2.2439080610592299E-2</c:v>
                </c:pt>
                <c:pt idx="1263">
                  <c:v>2.2431366367858807E-2</c:v>
                </c:pt>
                <c:pt idx="1264">
                  <c:v>2.2423624769898343E-2</c:v>
                </c:pt>
                <c:pt idx="1265">
                  <c:v>2.2415855816710906E-2</c:v>
                </c:pt>
                <c:pt idx="1266">
                  <c:v>2.240805950821545E-2</c:v>
                </c:pt>
                <c:pt idx="1267">
                  <c:v>2.240023584473616E-2</c:v>
                </c:pt>
                <c:pt idx="1268">
                  <c:v>2.2392384825867806E-2</c:v>
                </c:pt>
                <c:pt idx="1269">
                  <c:v>2.2384506451853525E-2</c:v>
                </c:pt>
                <c:pt idx="1270">
                  <c:v>2.2376600722531226E-2</c:v>
                </c:pt>
                <c:pt idx="1271">
                  <c:v>2.2368667638144046E-2</c:v>
                </c:pt>
                <c:pt idx="1272">
                  <c:v>2.2360707198529894E-2</c:v>
                </c:pt>
                <c:pt idx="1273">
                  <c:v>2.2352719403607724E-2</c:v>
                </c:pt>
                <c:pt idx="1274">
                  <c:v>2.2344704253539627E-2</c:v>
                </c:pt>
                <c:pt idx="1275">
                  <c:v>2.2336661748325604E-2</c:v>
                </c:pt>
                <c:pt idx="1276">
                  <c:v>2.2328591887803562E-2</c:v>
                </c:pt>
                <c:pt idx="1277">
                  <c:v>2.232049467221664E-2</c:v>
                </c:pt>
                <c:pt idx="1278">
                  <c:v>2.2312370101321699E-2</c:v>
                </c:pt>
                <c:pt idx="1279">
                  <c:v>2.2304218175280832E-2</c:v>
                </c:pt>
                <c:pt idx="1280">
                  <c:v>2.2296038894094039E-2</c:v>
                </c:pt>
                <c:pt idx="1281">
                  <c:v>2.2287832257680273E-2</c:v>
                </c:pt>
                <c:pt idx="1282">
                  <c:v>2.2279598266120582E-2</c:v>
                </c:pt>
                <c:pt idx="1283">
                  <c:v>2.2271336919252871E-2</c:v>
                </c:pt>
                <c:pt idx="1284">
                  <c:v>2.226304821732028E-2</c:v>
                </c:pt>
                <c:pt idx="1285">
                  <c:v>2.2254732160160717E-2</c:v>
                </c:pt>
                <c:pt idx="1286">
                  <c:v>2.2246388747774182E-2</c:v>
                </c:pt>
                <c:pt idx="1287">
                  <c:v>2.223801798024172E-2</c:v>
                </c:pt>
                <c:pt idx="1288">
                  <c:v>2.2229619857563332E-2</c:v>
                </c:pt>
                <c:pt idx="1289">
                  <c:v>2.2221194379739018E-2</c:v>
                </c:pt>
                <c:pt idx="1290">
                  <c:v>2.2212741546687731E-2</c:v>
                </c:pt>
                <c:pt idx="1291">
                  <c:v>2.2204261358490518E-2</c:v>
                </c:pt>
                <c:pt idx="1292">
                  <c:v>2.2195753815066332E-2</c:v>
                </c:pt>
                <c:pt idx="1293">
                  <c:v>2.2187218916577267E-2</c:v>
                </c:pt>
                <c:pt idx="1294">
                  <c:v>2.2178656662861229E-2</c:v>
                </c:pt>
                <c:pt idx="1295">
                  <c:v>2.2168837733962388E-2</c:v>
                </c:pt>
                <c:pt idx="1296">
                  <c:v>2.216021686206493E-2</c:v>
                </c:pt>
                <c:pt idx="1297">
                  <c:v>2.2151568634859453E-2</c:v>
                </c:pt>
                <c:pt idx="1298">
                  <c:v>2.2142893052751189E-2</c:v>
                </c:pt>
                <c:pt idx="1299">
                  <c:v>2.2134190115334906E-2</c:v>
                </c:pt>
                <c:pt idx="1300">
                  <c:v>2.2125459822853744E-2</c:v>
                </c:pt>
                <c:pt idx="1301">
                  <c:v>2.2116702175064562E-2</c:v>
                </c:pt>
                <c:pt idx="1302">
                  <c:v>2.2107917172210501E-2</c:v>
                </c:pt>
                <c:pt idx="1303">
                  <c:v>2.2099104814291559E-2</c:v>
                </c:pt>
                <c:pt idx="1304">
                  <c:v>2.2090265101226692E-2</c:v>
                </c:pt>
                <c:pt idx="1305">
                  <c:v>2.2081398032934851E-2</c:v>
                </c:pt>
                <c:pt idx="1306">
                  <c:v>2.2072503609497085E-2</c:v>
                </c:pt>
                <c:pt idx="1307">
                  <c:v>2.2063581830994439E-2</c:v>
                </c:pt>
                <c:pt idx="1308">
                  <c:v>2.205463269726482E-2</c:v>
                </c:pt>
                <c:pt idx="1309">
                  <c:v>2.2045656208470321E-2</c:v>
                </c:pt>
                <c:pt idx="1310">
                  <c:v>2.2036652364529896E-2</c:v>
                </c:pt>
                <c:pt idx="1311">
                  <c:v>2.2027621165524591E-2</c:v>
                </c:pt>
                <c:pt idx="1312">
                  <c:v>2.2018562611211268E-2</c:v>
                </c:pt>
                <c:pt idx="1313">
                  <c:v>2.200947670191411E-2</c:v>
                </c:pt>
                <c:pt idx="1314">
                  <c:v>2.2000363437471027E-2</c:v>
                </c:pt>
                <c:pt idx="1315">
                  <c:v>2.1991222817882017E-2</c:v>
                </c:pt>
                <c:pt idx="1316">
                  <c:v>2.1982054843228127E-2</c:v>
                </c:pt>
                <c:pt idx="1317">
                  <c:v>2.1972859513347265E-2</c:v>
                </c:pt>
                <c:pt idx="1318">
                  <c:v>2.1963636828482569E-2</c:v>
                </c:pt>
                <c:pt idx="1319">
                  <c:v>2.1954386788309854E-2</c:v>
                </c:pt>
                <c:pt idx="1320">
                  <c:v>2.1945109393234352E-2</c:v>
                </c:pt>
                <c:pt idx="1321">
                  <c:v>2.1935804642931878E-2</c:v>
                </c:pt>
                <c:pt idx="1322">
                  <c:v>2.1926472537564523E-2</c:v>
                </c:pt>
                <c:pt idx="1323">
                  <c:v>2.1917113077051242E-2</c:v>
                </c:pt>
                <c:pt idx="1324">
                  <c:v>2.1907726261473082E-2</c:v>
                </c:pt>
                <c:pt idx="1325">
                  <c:v>2.1898312090830041E-2</c:v>
                </c:pt>
                <c:pt idx="1326">
                  <c:v>2.1888870564960028E-2</c:v>
                </c:pt>
                <c:pt idx="1327">
                  <c:v>2.1879401684187227E-2</c:v>
                </c:pt>
                <c:pt idx="1328">
                  <c:v>2.1869905448187454E-2</c:v>
                </c:pt>
                <c:pt idx="1329">
                  <c:v>2.1860381857041755E-2</c:v>
                </c:pt>
                <c:pt idx="1330">
                  <c:v>2.1850830910912222E-2</c:v>
                </c:pt>
                <c:pt idx="1331">
                  <c:v>2.1841252609636763E-2</c:v>
                </c:pt>
                <c:pt idx="1332">
                  <c:v>2.1831646953296424E-2</c:v>
                </c:pt>
                <c:pt idx="1333">
                  <c:v>2.1822013941891205E-2</c:v>
                </c:pt>
                <c:pt idx="1334">
                  <c:v>2.1812353575421106E-2</c:v>
                </c:pt>
                <c:pt idx="1335">
                  <c:v>2.1802665853724035E-2</c:v>
                </c:pt>
                <c:pt idx="1336">
                  <c:v>2.1792950777124176E-2</c:v>
                </c:pt>
                <c:pt idx="1337">
                  <c:v>2.1783208345378391E-2</c:v>
                </c:pt>
                <c:pt idx="1338">
                  <c:v>2.1773438558567726E-2</c:v>
                </c:pt>
                <c:pt idx="1339">
                  <c:v>2.1763641416611135E-2</c:v>
                </c:pt>
                <c:pt idx="1340">
                  <c:v>2.1753816919751756E-2</c:v>
                </c:pt>
                <c:pt idx="1341">
                  <c:v>2.1743965067665405E-2</c:v>
                </c:pt>
                <c:pt idx="1342">
                  <c:v>2.173408586059522E-2</c:v>
                </c:pt>
                <c:pt idx="1343">
                  <c:v>2.1724179298460156E-2</c:v>
                </c:pt>
                <c:pt idx="1344">
                  <c:v>2.1714245381179165E-2</c:v>
                </c:pt>
                <c:pt idx="1345">
                  <c:v>2.1704284108995386E-2</c:v>
                </c:pt>
                <c:pt idx="1346">
                  <c:v>2.1694295481665682E-2</c:v>
                </c:pt>
                <c:pt idx="1347">
                  <c:v>2.1684279499271097E-2</c:v>
                </c:pt>
                <c:pt idx="1348">
                  <c:v>2.1674236161811633E-2</c:v>
                </c:pt>
                <c:pt idx="1349">
                  <c:v>2.1664165469368335E-2</c:v>
                </c:pt>
                <c:pt idx="1350">
                  <c:v>2.1654067421860157E-2</c:v>
                </c:pt>
                <c:pt idx="1351">
                  <c:v>2.1643942019206053E-2</c:v>
                </c:pt>
                <c:pt idx="1352">
                  <c:v>2.1633789261649161E-2</c:v>
                </c:pt>
                <c:pt idx="1353">
                  <c:v>2.162360914902739E-2</c:v>
                </c:pt>
                <c:pt idx="1354">
                  <c:v>2.1613401681340738E-2</c:v>
                </c:pt>
                <c:pt idx="1355">
                  <c:v>2.1603166858589207E-2</c:v>
                </c:pt>
                <c:pt idx="1356">
                  <c:v>2.1592904680853842E-2</c:v>
                </c:pt>
                <c:pt idx="1357">
                  <c:v>2.1582615148053597E-2</c:v>
                </c:pt>
                <c:pt idx="1358">
                  <c:v>2.1572298260269518E-2</c:v>
                </c:pt>
                <c:pt idx="1359">
                  <c:v>2.1561954017420559E-2</c:v>
                </c:pt>
                <c:pt idx="1360">
                  <c:v>2.1551582419506721E-2</c:v>
                </c:pt>
                <c:pt idx="1361">
                  <c:v>2.1541183466609048E-2</c:v>
                </c:pt>
                <c:pt idx="1362">
                  <c:v>2.1530757158646496E-2</c:v>
                </c:pt>
                <c:pt idx="1363">
                  <c:v>2.1520303495862203E-2</c:v>
                </c:pt>
                <c:pt idx="1364">
                  <c:v>2.1509822477850937E-2</c:v>
                </c:pt>
                <c:pt idx="1365">
                  <c:v>2.1499314104855838E-2</c:v>
                </c:pt>
                <c:pt idx="1366">
                  <c:v>2.1488778376957951E-2</c:v>
                </c:pt>
                <c:pt idx="1367">
                  <c:v>2.1478215293995184E-2</c:v>
                </c:pt>
                <c:pt idx="1368">
                  <c:v>2.1467624855967538E-2</c:v>
                </c:pt>
                <c:pt idx="1369">
                  <c:v>2.1457007063037103E-2</c:v>
                </c:pt>
                <c:pt idx="1370">
                  <c:v>2.1446361915041789E-2</c:v>
                </c:pt>
                <c:pt idx="1371">
                  <c:v>2.1435689412062642E-2</c:v>
                </c:pt>
                <c:pt idx="1372">
                  <c:v>2.142498955409966E-2</c:v>
                </c:pt>
                <c:pt idx="1373">
                  <c:v>2.1414262341152845E-2</c:v>
                </c:pt>
                <c:pt idx="1374">
                  <c:v>2.1403507773222197E-2</c:v>
                </c:pt>
                <c:pt idx="1375">
                  <c:v>2.1392725850226668E-2</c:v>
                </c:pt>
                <c:pt idx="1376">
                  <c:v>2.1381916572328352E-2</c:v>
                </c:pt>
                <c:pt idx="1377">
                  <c:v>2.1371079939365156E-2</c:v>
                </c:pt>
                <c:pt idx="1378">
                  <c:v>2.1360215951418127E-2</c:v>
                </c:pt>
                <c:pt idx="1379">
                  <c:v>2.1349324608649356E-2</c:v>
                </c:pt>
                <c:pt idx="1380">
                  <c:v>2.1338405910815705E-2</c:v>
                </c:pt>
                <c:pt idx="1381">
                  <c:v>2.1327459857998221E-2</c:v>
                </c:pt>
                <c:pt idx="1382">
                  <c:v>2.1316486450196903E-2</c:v>
                </c:pt>
                <c:pt idx="1383">
                  <c:v>2.1305485687330705E-2</c:v>
                </c:pt>
                <c:pt idx="1384">
                  <c:v>2.1294457569642766E-2</c:v>
                </c:pt>
                <c:pt idx="1385">
                  <c:v>2.1283402096970994E-2</c:v>
                </c:pt>
                <c:pt idx="1386">
                  <c:v>2.1272319269315387E-2</c:v>
                </c:pt>
                <c:pt idx="1387">
                  <c:v>2.1261209086756994E-2</c:v>
                </c:pt>
                <c:pt idx="1388">
                  <c:v>2.125007154913372E-2</c:v>
                </c:pt>
                <c:pt idx="1389">
                  <c:v>2.1238906656607659E-2</c:v>
                </c:pt>
                <c:pt idx="1390">
                  <c:v>2.1227714409178811E-2</c:v>
                </c:pt>
                <c:pt idx="1391">
                  <c:v>2.1216494806685082E-2</c:v>
                </c:pt>
                <c:pt idx="1392">
                  <c:v>2.1205247849369613E-2</c:v>
                </c:pt>
                <c:pt idx="1393">
                  <c:v>2.119397353707031E-2</c:v>
                </c:pt>
                <c:pt idx="1394">
                  <c:v>2.1182671869787173E-2</c:v>
                </c:pt>
                <c:pt idx="1395">
                  <c:v>2.1171342847601249E-2</c:v>
                </c:pt>
                <c:pt idx="1396">
                  <c:v>2.1159986470512537E-2</c:v>
                </c:pt>
                <c:pt idx="1397">
                  <c:v>2.1148602738439992E-2</c:v>
                </c:pt>
                <c:pt idx="1398">
                  <c:v>2.113719165146466E-2</c:v>
                </c:pt>
                <c:pt idx="1399">
                  <c:v>2.112575320958654E-2</c:v>
                </c:pt>
                <c:pt idx="1400">
                  <c:v>2.1114287412724586E-2</c:v>
                </c:pt>
                <c:pt idx="1401">
                  <c:v>2.1102794260959845E-2</c:v>
                </c:pt>
                <c:pt idx="1402">
                  <c:v>2.109127375421127E-2</c:v>
                </c:pt>
                <c:pt idx="1403">
                  <c:v>2.1079725892640955E-2</c:v>
                </c:pt>
                <c:pt idx="1404">
                  <c:v>2.1068150676086805E-2</c:v>
                </c:pt>
                <c:pt idx="1405">
                  <c:v>2.1056548104629869E-2</c:v>
                </c:pt>
                <c:pt idx="1406">
                  <c:v>2.1044918178270144E-2</c:v>
                </c:pt>
                <c:pt idx="1407">
                  <c:v>2.1033260897007633E-2</c:v>
                </c:pt>
                <c:pt idx="1408">
                  <c:v>2.102157626092338E-2</c:v>
                </c:pt>
                <c:pt idx="1409">
                  <c:v>2.1009864269774248E-2</c:v>
                </c:pt>
                <c:pt idx="1410">
                  <c:v>2.099812492388442E-2</c:v>
                </c:pt>
                <c:pt idx="1411">
                  <c:v>2.0986358223010759E-2</c:v>
                </c:pt>
                <c:pt idx="1412">
                  <c:v>2.0974564167234311E-2</c:v>
                </c:pt>
                <c:pt idx="1413">
                  <c:v>2.0962742756555075E-2</c:v>
                </c:pt>
                <c:pt idx="1414">
                  <c:v>2.0950893991135144E-2</c:v>
                </c:pt>
                <c:pt idx="1415">
                  <c:v>2.093901787073138E-2</c:v>
                </c:pt>
                <c:pt idx="1416">
                  <c:v>2.0927114395343782E-2</c:v>
                </c:pt>
                <c:pt idx="1417">
                  <c:v>2.0915183565134443E-2</c:v>
                </c:pt>
                <c:pt idx="1418">
                  <c:v>2.0903225380184409E-2</c:v>
                </c:pt>
                <c:pt idx="1419">
                  <c:v>2.0891239840250542E-2</c:v>
                </c:pt>
                <c:pt idx="1420">
                  <c:v>2.0879226945413887E-2</c:v>
                </c:pt>
                <c:pt idx="1421">
                  <c:v>2.0867186695674445E-2</c:v>
                </c:pt>
                <c:pt idx="1422">
                  <c:v>2.0855119091113261E-2</c:v>
                </c:pt>
                <c:pt idx="1423">
                  <c:v>2.0843024131730337E-2</c:v>
                </c:pt>
                <c:pt idx="1424">
                  <c:v>2.0830901817444625E-2</c:v>
                </c:pt>
                <c:pt idx="1425">
                  <c:v>2.0818752148337172E-2</c:v>
                </c:pt>
                <c:pt idx="1426">
                  <c:v>2.0806575124326931E-2</c:v>
                </c:pt>
                <c:pt idx="1427">
                  <c:v>2.079437074549495E-2</c:v>
                </c:pt>
                <c:pt idx="1428">
                  <c:v>2.0782139011841227E-2</c:v>
                </c:pt>
                <c:pt idx="1429">
                  <c:v>2.0769879923203671E-2</c:v>
                </c:pt>
                <c:pt idx="1430">
                  <c:v>2.075759347982542E-2</c:v>
                </c:pt>
                <c:pt idx="1431">
                  <c:v>2.0745279681544382E-2</c:v>
                </c:pt>
                <c:pt idx="1432">
                  <c:v>2.0732938528603695E-2</c:v>
                </c:pt>
                <c:pt idx="1433">
                  <c:v>2.0720570020679174E-2</c:v>
                </c:pt>
                <c:pt idx="1434">
                  <c:v>2.0708174157851866E-2</c:v>
                </c:pt>
                <c:pt idx="1435">
                  <c:v>2.0695750940283864E-2</c:v>
                </c:pt>
                <c:pt idx="1436">
                  <c:v>2.068330036789412E-2</c:v>
                </c:pt>
                <c:pt idx="1437">
                  <c:v>2.0670822440682635E-2</c:v>
                </c:pt>
                <c:pt idx="1438">
                  <c:v>2.0658317158568362E-2</c:v>
                </c:pt>
                <c:pt idx="1439">
                  <c:v>2.0645784521794441E-2</c:v>
                </c:pt>
                <c:pt idx="1440">
                  <c:v>2.0633224530036687E-2</c:v>
                </c:pt>
                <c:pt idx="1441">
                  <c:v>2.0620637183538237E-2</c:v>
                </c:pt>
                <c:pt idx="1442">
                  <c:v>2.0608022482137001E-2</c:v>
                </c:pt>
                <c:pt idx="1443">
                  <c:v>2.0595380426076115E-2</c:v>
                </c:pt>
                <c:pt idx="1444">
                  <c:v>2.0582711015112443E-2</c:v>
                </c:pt>
                <c:pt idx="1445">
                  <c:v>2.0570014249408075E-2</c:v>
                </c:pt>
                <c:pt idx="1446">
                  <c:v>2.0557290128881966E-2</c:v>
                </c:pt>
                <c:pt idx="1447">
                  <c:v>2.0544538653453071E-2</c:v>
                </c:pt>
                <c:pt idx="1448">
                  <c:v>2.0531759823364526E-2</c:v>
                </c:pt>
                <c:pt idx="1449">
                  <c:v>2.0518953638373194E-2</c:v>
                </c:pt>
                <c:pt idx="1450">
                  <c:v>2.0506125152525145E-2</c:v>
                </c:pt>
                <c:pt idx="1451">
                  <c:v>2.0491507743791715E-2</c:v>
                </c:pt>
                <c:pt idx="1452">
                  <c:v>2.0478771989801414E-2</c:v>
                </c:pt>
                <c:pt idx="1453">
                  <c:v>2.0466087082545714E-2</c:v>
                </c:pt>
                <c:pt idx="1454">
                  <c:v>2.0453453022105661E-2</c:v>
                </c:pt>
                <c:pt idx="1455">
                  <c:v>2.0440869808400208E-2</c:v>
                </c:pt>
                <c:pt idx="1456">
                  <c:v>2.0428337441429356E-2</c:v>
                </c:pt>
                <c:pt idx="1457">
                  <c:v>2.0415855921274151E-2</c:v>
                </c:pt>
                <c:pt idx="1458">
                  <c:v>2.0403425247853546E-2</c:v>
                </c:pt>
                <c:pt idx="1459">
                  <c:v>2.0391045421167542E-2</c:v>
                </c:pt>
                <c:pt idx="1460">
                  <c:v>2.0378716441135092E-2</c:v>
                </c:pt>
                <c:pt idx="1461">
                  <c:v>2.0366438307918289E-2</c:v>
                </c:pt>
                <c:pt idx="1462">
                  <c:v>2.035421102135504E-2</c:v>
                </c:pt>
                <c:pt idx="1463">
                  <c:v>2.0342034581526391E-2</c:v>
                </c:pt>
                <c:pt idx="1464">
                  <c:v>2.032990898851339E-2</c:v>
                </c:pt>
                <c:pt idx="1465">
                  <c:v>2.0317834242153943E-2</c:v>
                </c:pt>
                <c:pt idx="1466">
                  <c:v>2.0304644003086958E-2</c:v>
                </c:pt>
                <c:pt idx="1467">
                  <c:v>2.0293837289476757E-2</c:v>
                </c:pt>
                <c:pt idx="1468">
                  <c:v>2.0281915083159019E-2</c:v>
                </c:pt>
                <c:pt idx="1469">
                  <c:v>2.0270043723575881E-2</c:v>
                </c:pt>
                <c:pt idx="1470">
                  <c:v>2.0258223210646298E-2</c:v>
                </c:pt>
                <c:pt idx="1471">
                  <c:v>2.0246453544370269E-2</c:v>
                </c:pt>
                <c:pt idx="1472">
                  <c:v>2.023473472482884E-2</c:v>
                </c:pt>
                <c:pt idx="1473">
                  <c:v>2.0223066751859919E-2</c:v>
                </c:pt>
                <c:pt idx="1474">
                  <c:v>2.0211449625706646E-2</c:v>
                </c:pt>
                <c:pt idx="1475">
                  <c:v>2.0199883346044833E-2</c:v>
                </c:pt>
                <c:pt idx="1476">
                  <c:v>2.0188367913198668E-2</c:v>
                </c:pt>
                <c:pt idx="1477">
                  <c:v>2.0176903326843965E-2</c:v>
                </c:pt>
                <c:pt idx="1478">
                  <c:v>2.0165489587304908E-2</c:v>
                </c:pt>
                <c:pt idx="1479">
                  <c:v>2.0154126694176266E-2</c:v>
                </c:pt>
                <c:pt idx="1480">
                  <c:v>2.0142814647944318E-2</c:v>
                </c:pt>
                <c:pt idx="1481">
                  <c:v>2.0131553448122785E-2</c:v>
                </c:pt>
                <c:pt idx="1482">
                  <c:v>2.0120343095035853E-2</c:v>
                </c:pt>
                <c:pt idx="1483">
                  <c:v>2.0109183588602475E-2</c:v>
                </c:pt>
                <c:pt idx="1484">
                  <c:v>2.0098074928660559E-2</c:v>
                </c:pt>
                <c:pt idx="1485">
                  <c:v>2.0087017115453243E-2</c:v>
                </c:pt>
                <c:pt idx="1486">
                  <c:v>2.0076010148818435E-2</c:v>
                </c:pt>
                <c:pt idx="1487">
                  <c:v>2.0065054028756135E-2</c:v>
                </c:pt>
                <c:pt idx="1488">
                  <c:v>2.005414875534739E-2</c:v>
                </c:pt>
                <c:pt idx="1489">
                  <c:v>2.0043294328511152E-2</c:v>
                </c:pt>
                <c:pt idx="1490">
                  <c:v>2.003249074808533E-2</c:v>
                </c:pt>
                <c:pt idx="1491">
                  <c:v>2.0021738014475154E-2</c:v>
                </c:pt>
                <c:pt idx="1492">
                  <c:v>2.0011036127356441E-2</c:v>
                </c:pt>
                <c:pt idx="1493">
                  <c:v>2.0000385086891281E-2</c:v>
                </c:pt>
                <c:pt idx="1494">
                  <c:v>1.9989784892917584E-2</c:v>
                </c:pt>
                <c:pt idx="1495">
                  <c:v>1.9979235545516394E-2</c:v>
                </c:pt>
                <c:pt idx="1496">
                  <c:v>1.9968737044606666E-2</c:v>
                </c:pt>
                <c:pt idx="1497">
                  <c:v>1.9958289390350492E-2</c:v>
                </c:pt>
                <c:pt idx="1498">
                  <c:v>1.9947892582747873E-2</c:v>
                </c:pt>
                <c:pt idx="1499">
                  <c:v>1.9937546621474622E-2</c:v>
                </c:pt>
                <c:pt idx="1500">
                  <c:v>1.9927251506854926E-2</c:v>
                </c:pt>
                <c:pt idx="1501">
                  <c:v>1.9917007238726692E-2</c:v>
                </c:pt>
                <c:pt idx="1502">
                  <c:v>1.9906813817170965E-2</c:v>
                </c:pt>
                <c:pt idx="1503">
                  <c:v>1.9890898314066652E-2</c:v>
                </c:pt>
                <c:pt idx="1504">
                  <c:v>1.9880835640747607E-2</c:v>
                </c:pt>
                <c:pt idx="1505">
                  <c:v>1.9870823813920024E-2</c:v>
                </c:pt>
                <c:pt idx="1506">
                  <c:v>1.9860862833583903E-2</c:v>
                </c:pt>
                <c:pt idx="1507">
                  <c:v>1.985095269982029E-2</c:v>
                </c:pt>
                <c:pt idx="1508">
                  <c:v>1.9841093412548139E-2</c:v>
                </c:pt>
                <c:pt idx="1509">
                  <c:v>1.9831284971767449E-2</c:v>
                </c:pt>
                <c:pt idx="1510">
                  <c:v>1.9821527377478221E-2</c:v>
                </c:pt>
                <c:pt idx="1511">
                  <c:v>1.9811820629680454E-2</c:v>
                </c:pt>
                <c:pt idx="1512">
                  <c:v>1.980216472837415E-2</c:v>
                </c:pt>
                <c:pt idx="1513">
                  <c:v>1.9792559673478261E-2</c:v>
                </c:pt>
                <c:pt idx="1514">
                  <c:v>1.9783005465154879E-2</c:v>
                </c:pt>
                <c:pt idx="1515">
                  <c:v>1.977350210332296E-2</c:v>
                </c:pt>
                <c:pt idx="1516">
                  <c:v>1.9764049587982502E-2</c:v>
                </c:pt>
                <c:pt idx="1517">
                  <c:v>1.9753308974195249E-2</c:v>
                </c:pt>
                <c:pt idx="1518">
                  <c:v>1.9743965415610631E-2</c:v>
                </c:pt>
                <c:pt idx="1519">
                  <c:v>1.9734672703436429E-2</c:v>
                </c:pt>
                <c:pt idx="1520">
                  <c:v>1.9725430837753688E-2</c:v>
                </c:pt>
                <c:pt idx="1521">
                  <c:v>1.9716239818400316E-2</c:v>
                </c:pt>
                <c:pt idx="1522">
                  <c:v>1.9707099645619452E-2</c:v>
                </c:pt>
                <c:pt idx="1523">
                  <c:v>1.9698010319249004E-2</c:v>
                </c:pt>
                <c:pt idx="1524">
                  <c:v>1.9688971839288971E-2</c:v>
                </c:pt>
                <c:pt idx="1525">
                  <c:v>1.96799842058204E-2</c:v>
                </c:pt>
                <c:pt idx="1526">
                  <c:v>1.9671047418762244E-2</c:v>
                </c:pt>
                <c:pt idx="1527">
                  <c:v>1.966216147819555E-2</c:v>
                </c:pt>
                <c:pt idx="1528">
                  <c:v>1.9653326383958225E-2</c:v>
                </c:pt>
                <c:pt idx="1529">
                  <c:v>1.9644542136212362E-2</c:v>
                </c:pt>
                <c:pt idx="1530">
                  <c:v>1.9635808734876914E-2</c:v>
                </c:pt>
                <c:pt idx="1531">
                  <c:v>1.9627126179870835E-2</c:v>
                </c:pt>
                <c:pt idx="1532">
                  <c:v>1.9618494471437264E-2</c:v>
                </c:pt>
                <c:pt idx="1533">
                  <c:v>1.9609913609252017E-2</c:v>
                </c:pt>
                <c:pt idx="1534">
                  <c:v>1.960138359355823E-2</c:v>
                </c:pt>
                <c:pt idx="1535">
                  <c:v>1.9592904424355906E-2</c:v>
                </c:pt>
                <c:pt idx="1536">
                  <c:v>1.9584476101401904E-2</c:v>
                </c:pt>
                <c:pt idx="1537">
                  <c:v>1.9576098624939364E-2</c:v>
                </c:pt>
                <c:pt idx="1538">
                  <c:v>1.9567771994806193E-2</c:v>
                </c:pt>
                <c:pt idx="1539">
                  <c:v>1.9559496211083438E-2</c:v>
                </c:pt>
                <c:pt idx="1540">
                  <c:v>1.9551271273771098E-2</c:v>
                </c:pt>
                <c:pt idx="1541">
                  <c:v>1.9543097182788127E-2</c:v>
                </c:pt>
                <c:pt idx="1542">
                  <c:v>1.9534973938215572E-2</c:v>
                </c:pt>
                <c:pt idx="1543">
                  <c:v>1.9526901540053432E-2</c:v>
                </c:pt>
                <c:pt idx="1544">
                  <c:v>1.9518879988220661E-2</c:v>
                </c:pt>
                <c:pt idx="1545">
                  <c:v>1.9510909282798305E-2</c:v>
                </c:pt>
                <c:pt idx="1546">
                  <c:v>1.9502989423705319E-2</c:v>
                </c:pt>
                <c:pt idx="1547">
                  <c:v>1.9495120411022748E-2</c:v>
                </c:pt>
                <c:pt idx="1548">
                  <c:v>1.94873022445885E-2</c:v>
                </c:pt>
                <c:pt idx="1549">
                  <c:v>1.9479534924645714E-2</c:v>
                </c:pt>
                <c:pt idx="1550">
                  <c:v>1.9471818451032297E-2</c:v>
                </c:pt>
                <c:pt idx="1551">
                  <c:v>1.9464152823667202E-2</c:v>
                </c:pt>
                <c:pt idx="1552">
                  <c:v>1.9456538042712523E-2</c:v>
                </c:pt>
                <c:pt idx="1553">
                  <c:v>1.9448974108087214E-2</c:v>
                </c:pt>
                <c:pt idx="1554">
                  <c:v>1.9441461019872319E-2</c:v>
                </c:pt>
                <c:pt idx="1555">
                  <c:v>1.9433998777905748E-2</c:v>
                </c:pt>
                <c:pt idx="1556">
                  <c:v>1.9426587382268545E-2</c:v>
                </c:pt>
                <c:pt idx="1557">
                  <c:v>1.9419226832960712E-2</c:v>
                </c:pt>
                <c:pt idx="1558">
                  <c:v>1.9411917130063294E-2</c:v>
                </c:pt>
                <c:pt idx="1559">
                  <c:v>1.9404658273414199E-2</c:v>
                </c:pt>
                <c:pt idx="1560">
                  <c:v>1.9397450263094473E-2</c:v>
                </c:pt>
                <c:pt idx="1561">
                  <c:v>1.9390293099104117E-2</c:v>
                </c:pt>
                <c:pt idx="1562">
                  <c:v>1.9383186781443129E-2</c:v>
                </c:pt>
                <c:pt idx="1563">
                  <c:v>1.9376131310111511E-2</c:v>
                </c:pt>
                <c:pt idx="1564">
                  <c:v>1.9369126685109261E-2</c:v>
                </c:pt>
                <c:pt idx="1565">
                  <c:v>1.9362172906355335E-2</c:v>
                </c:pt>
                <c:pt idx="1566">
                  <c:v>1.9355269973930778E-2</c:v>
                </c:pt>
                <c:pt idx="1567">
                  <c:v>1.9348417887754543E-2</c:v>
                </c:pt>
                <c:pt idx="1568">
                  <c:v>1.9341616647907678E-2</c:v>
                </c:pt>
                <c:pt idx="1569">
                  <c:v>1.9334866254390182E-2</c:v>
                </c:pt>
                <c:pt idx="1570">
                  <c:v>1.9328166707202055E-2</c:v>
                </c:pt>
                <c:pt idx="1571">
                  <c:v>1.9321518006181204E-2</c:v>
                </c:pt>
                <c:pt idx="1572">
                  <c:v>1.9314920151489723E-2</c:v>
                </c:pt>
                <c:pt idx="1573">
                  <c:v>1.9308373143127611E-2</c:v>
                </c:pt>
                <c:pt idx="1574">
                  <c:v>1.9301876981013821E-2</c:v>
                </c:pt>
                <c:pt idx="1575">
                  <c:v>1.9295431665229401E-2</c:v>
                </c:pt>
                <c:pt idx="1576">
                  <c:v>1.9289037195612257E-2</c:v>
                </c:pt>
                <c:pt idx="1577">
                  <c:v>1.9282693572324483E-2</c:v>
                </c:pt>
                <c:pt idx="1578">
                  <c:v>1.9276400795366078E-2</c:v>
                </c:pt>
                <c:pt idx="1579">
                  <c:v>1.9270158864574949E-2</c:v>
                </c:pt>
                <c:pt idx="1580">
                  <c:v>1.9263967780032143E-2</c:v>
                </c:pt>
                <c:pt idx="1581">
                  <c:v>1.9257827541899752E-2</c:v>
                </c:pt>
                <c:pt idx="1582">
                  <c:v>1.9251738149934638E-2</c:v>
                </c:pt>
                <c:pt idx="1583">
                  <c:v>1.9245699604298894E-2</c:v>
                </c:pt>
                <c:pt idx="1584">
                  <c:v>1.9239711904830425E-2</c:v>
                </c:pt>
                <c:pt idx="1585">
                  <c:v>1.923377505161028E-2</c:v>
                </c:pt>
                <c:pt idx="1586">
                  <c:v>1.9227889044638458E-2</c:v>
                </c:pt>
                <c:pt idx="1587">
                  <c:v>1.9222053883914958E-2</c:v>
                </c:pt>
                <c:pt idx="1588">
                  <c:v>1.9216269569520827E-2</c:v>
                </c:pt>
                <c:pt idx="1589">
                  <c:v>1.9210536101293973E-2</c:v>
                </c:pt>
                <c:pt idx="1590">
                  <c:v>1.9204853479315442E-2</c:v>
                </c:pt>
                <c:pt idx="1591">
                  <c:v>1.9199221703585234E-2</c:v>
                </c:pt>
                <c:pt idx="1592">
                  <c:v>1.9193640774103349E-2</c:v>
                </c:pt>
                <c:pt idx="1593">
                  <c:v>1.9188110690869786E-2</c:v>
                </c:pt>
                <c:pt idx="1594">
                  <c:v>1.91826314538035E-2</c:v>
                </c:pt>
                <c:pt idx="1595">
                  <c:v>1.9177203063066584E-2</c:v>
                </c:pt>
                <c:pt idx="1596">
                  <c:v>1.9171825518415897E-2</c:v>
                </c:pt>
                <c:pt idx="1597">
                  <c:v>1.9166498820013533E-2</c:v>
                </c:pt>
                <c:pt idx="1598">
                  <c:v>1.9161222967940539E-2</c:v>
                </c:pt>
                <c:pt idx="1599">
                  <c:v>1.9155997962034821E-2</c:v>
                </c:pt>
                <c:pt idx="1600">
                  <c:v>1.9150823802377426E-2</c:v>
                </c:pt>
                <c:pt idx="1601">
                  <c:v>1.9145700488887307E-2</c:v>
                </c:pt>
                <c:pt idx="1602">
                  <c:v>1.9140628021645512E-2</c:v>
                </c:pt>
                <c:pt idx="1603">
                  <c:v>1.9135606400570992E-2</c:v>
                </c:pt>
                <c:pt idx="1604">
                  <c:v>1.9130635625744796E-2</c:v>
                </c:pt>
                <c:pt idx="1605">
                  <c:v>1.9125715697085877E-2</c:v>
                </c:pt>
                <c:pt idx="1606">
                  <c:v>1.912084661467528E-2</c:v>
                </c:pt>
                <c:pt idx="1607">
                  <c:v>1.9115344209719165E-2</c:v>
                </c:pt>
                <c:pt idx="1608">
                  <c:v>1.9110584083416038E-2</c:v>
                </c:pt>
                <c:pt idx="1609">
                  <c:v>1.9105874803280187E-2</c:v>
                </c:pt>
                <c:pt idx="1610">
                  <c:v>1.910121636939266E-2</c:v>
                </c:pt>
                <c:pt idx="1611">
                  <c:v>1.9096608781753455E-2</c:v>
                </c:pt>
                <c:pt idx="1612">
                  <c:v>1.909205204020048E-2</c:v>
                </c:pt>
                <c:pt idx="1613">
                  <c:v>1.9087546144976875E-2</c:v>
                </c:pt>
                <c:pt idx="1614">
                  <c:v>1.9083091095758453E-2</c:v>
                </c:pt>
                <c:pt idx="1615">
                  <c:v>1.9078686892869401E-2</c:v>
                </c:pt>
                <c:pt idx="1616">
                  <c:v>1.9074333536066579E-2</c:v>
                </c:pt>
                <c:pt idx="1617">
                  <c:v>1.9070031025593126E-2</c:v>
                </c:pt>
                <c:pt idx="1618">
                  <c:v>1.9065779361124857E-2</c:v>
                </c:pt>
                <c:pt idx="1619">
                  <c:v>1.9061578542904911E-2</c:v>
                </c:pt>
                <c:pt idx="1620">
                  <c:v>1.9057428570933288E-2</c:v>
                </c:pt>
                <c:pt idx="1621">
                  <c:v>1.9053329445047895E-2</c:v>
                </c:pt>
                <c:pt idx="1622">
                  <c:v>1.9049281165329779E-2</c:v>
                </c:pt>
                <c:pt idx="1623">
                  <c:v>1.9045283731859985E-2</c:v>
                </c:pt>
                <c:pt idx="1624">
                  <c:v>1.9041337144557469E-2</c:v>
                </c:pt>
                <c:pt idx="1625">
                  <c:v>1.9037441403341182E-2</c:v>
                </c:pt>
                <c:pt idx="1626">
                  <c:v>1.9033596508292172E-2</c:v>
                </c:pt>
                <c:pt idx="1627">
                  <c:v>1.9029802459572531E-2</c:v>
                </c:pt>
                <c:pt idx="1628">
                  <c:v>1.9026059256858074E-2</c:v>
                </c:pt>
                <c:pt idx="1629">
                  <c:v>1.902236690039194E-2</c:v>
                </c:pt>
                <c:pt idx="1630">
                  <c:v>1.9018725390012037E-2</c:v>
                </c:pt>
                <c:pt idx="1631">
                  <c:v>1.9015134725880456E-2</c:v>
                </c:pt>
                <c:pt idx="1632">
                  <c:v>1.9011594907754059E-2</c:v>
                </c:pt>
                <c:pt idx="1633">
                  <c:v>1.9008105935957031E-2</c:v>
                </c:pt>
                <c:pt idx="1634">
                  <c:v>1.9004667810246234E-2</c:v>
                </c:pt>
                <c:pt idx="1635">
                  <c:v>1.9001280530702713E-2</c:v>
                </c:pt>
                <c:pt idx="1636">
                  <c:v>1.8997944097326469E-2</c:v>
                </c:pt>
                <c:pt idx="1637">
                  <c:v>1.8994658509955409E-2</c:v>
                </c:pt>
                <c:pt idx="1638">
                  <c:v>1.8991423768913718E-2</c:v>
                </c:pt>
                <c:pt idx="1639">
                  <c:v>1.8988239873958257E-2</c:v>
                </c:pt>
                <c:pt idx="1640">
                  <c:v>1.8985106825170073E-2</c:v>
                </c:pt>
                <c:pt idx="1641">
                  <c:v>1.8982024622468119E-2</c:v>
                </c:pt>
                <c:pt idx="1642">
                  <c:v>1.8978993265933441E-2</c:v>
                </c:pt>
                <c:pt idx="1643">
                  <c:v>1.8976012755647087E-2</c:v>
                </c:pt>
                <c:pt idx="1644">
                  <c:v>1.8973083091446963E-2</c:v>
                </c:pt>
                <c:pt idx="1645">
                  <c:v>1.8970204273252023E-2</c:v>
                </c:pt>
                <c:pt idx="1646">
                  <c:v>1.8967376301305405E-2</c:v>
                </c:pt>
                <c:pt idx="1647">
                  <c:v>1.8964599175526065E-2</c:v>
                </c:pt>
                <c:pt idx="1648">
                  <c:v>1.8961872895832954E-2</c:v>
                </c:pt>
                <c:pt idx="1649">
                  <c:v>1.8959197462388166E-2</c:v>
                </c:pt>
                <c:pt idx="1650">
                  <c:v>1.8956572874867517E-2</c:v>
                </c:pt>
                <c:pt idx="1651">
                  <c:v>1.895399913359519E-2</c:v>
                </c:pt>
                <c:pt idx="1652">
                  <c:v>1.8951476238490139E-2</c:v>
                </c:pt>
                <c:pt idx="1653">
                  <c:v>1.8949004189471319E-2</c:v>
                </c:pt>
                <c:pt idx="1654">
                  <c:v>1.8946582986619775E-2</c:v>
                </c:pt>
                <c:pt idx="1655">
                  <c:v>1.8944212629854462E-2</c:v>
                </c:pt>
                <c:pt idx="1656">
                  <c:v>1.8941893119256425E-2</c:v>
                </c:pt>
                <c:pt idx="1657">
                  <c:v>1.8939624454825665E-2</c:v>
                </c:pt>
                <c:pt idx="1658">
                  <c:v>1.8937406636400089E-2</c:v>
                </c:pt>
                <c:pt idx="1659">
                  <c:v>1.893523966414179E-2</c:v>
                </c:pt>
                <c:pt idx="1660">
                  <c:v>1.8933123538050767E-2</c:v>
                </c:pt>
                <c:pt idx="1661">
                  <c:v>1.893105825812702E-2</c:v>
                </c:pt>
                <c:pt idx="1662">
                  <c:v>1.8929043824289504E-2</c:v>
                </c:pt>
                <c:pt idx="1663">
                  <c:v>1.8927080236457172E-2</c:v>
                </c:pt>
                <c:pt idx="1664">
                  <c:v>1.8925167494954209E-2</c:v>
                </c:pt>
                <c:pt idx="1665">
                  <c:v>1.8923305599375384E-2</c:v>
                </c:pt>
                <c:pt idx="1666">
                  <c:v>1.8921494550044882E-2</c:v>
                </c:pt>
                <c:pt idx="1667">
                  <c:v>1.891973434680061E-2</c:v>
                </c:pt>
                <c:pt idx="1668">
                  <c:v>1.8918024989561522E-2</c:v>
                </c:pt>
                <c:pt idx="1669">
                  <c:v>1.8916366478651803E-2</c:v>
                </c:pt>
                <c:pt idx="1670">
                  <c:v>1.8914758813747268E-2</c:v>
                </c:pt>
                <c:pt idx="1671">
                  <c:v>1.8913201994928963E-2</c:v>
                </c:pt>
                <c:pt idx="1672">
                  <c:v>1.8911696022277935E-2</c:v>
                </c:pt>
                <c:pt idx="1673">
                  <c:v>1.8910240895713137E-2</c:v>
                </c:pt>
                <c:pt idx="1674">
                  <c:v>1.890883661523457E-2</c:v>
                </c:pt>
                <c:pt idx="1675">
                  <c:v>1.8907483180923279E-2</c:v>
                </c:pt>
                <c:pt idx="1676">
                  <c:v>1.8906180592698218E-2</c:v>
                </c:pt>
                <c:pt idx="1677">
                  <c:v>1.8904928850559388E-2</c:v>
                </c:pt>
                <c:pt idx="1678">
                  <c:v>1.8903727954668881E-2</c:v>
                </c:pt>
                <c:pt idx="1679">
                  <c:v>1.8902577904783557E-2</c:v>
                </c:pt>
                <c:pt idx="1680">
                  <c:v>1.8901478701065511E-2</c:v>
                </c:pt>
                <c:pt idx="1681">
                  <c:v>1.8900430343352648E-2</c:v>
                </c:pt>
                <c:pt idx="1682">
                  <c:v>1.8899432831726015E-2</c:v>
                </c:pt>
                <c:pt idx="1683">
                  <c:v>1.8898486166347706E-2</c:v>
                </c:pt>
                <c:pt idx="1684">
                  <c:v>1.889759034697458E-2</c:v>
                </c:pt>
                <c:pt idx="1685">
                  <c:v>1.8896745373768731E-2</c:v>
                </c:pt>
                <c:pt idx="1686">
                  <c:v>1.8895951246730158E-2</c:v>
                </c:pt>
                <c:pt idx="1687">
                  <c:v>1.8895207965777816E-2</c:v>
                </c:pt>
                <c:pt idx="1688">
                  <c:v>1.8894515530830658E-2</c:v>
                </c:pt>
                <c:pt idx="1689">
                  <c:v>1.8893873942131822E-2</c:v>
                </c:pt>
                <c:pt idx="1690">
                  <c:v>1.8893283199357125E-2</c:v>
                </c:pt>
                <c:pt idx="1691">
                  <c:v>1.889274330283075E-2</c:v>
                </c:pt>
                <c:pt idx="1692">
                  <c:v>1.8892254252309559E-2</c:v>
                </c:pt>
                <c:pt idx="1693">
                  <c:v>1.8891816048036691E-2</c:v>
                </c:pt>
                <c:pt idx="1694">
                  <c:v>1.8891428689769008E-2</c:v>
                </c:pt>
                <c:pt idx="1695">
                  <c:v>1.88910921776686E-2</c:v>
                </c:pt>
                <c:pt idx="1696">
                  <c:v>1.8890806511573377E-2</c:v>
                </c:pt>
                <c:pt idx="1697">
                  <c:v>1.889057169164543E-2</c:v>
                </c:pt>
                <c:pt idx="1698">
                  <c:v>1.8890387717965806E-2</c:v>
                </c:pt>
                <c:pt idx="1699">
                  <c:v>1.889025459021032E-2</c:v>
                </c:pt>
                <c:pt idx="1700">
                  <c:v>1.8890172308622111E-2</c:v>
                </c:pt>
                <c:pt idx="1701">
                  <c:v>1.8890140873120131E-2</c:v>
                </c:pt>
                <c:pt idx="1702">
                  <c:v>1.8890160283704382E-2</c:v>
                </c:pt>
                <c:pt idx="1703">
                  <c:v>1.8890230540374864E-2</c:v>
                </c:pt>
                <c:pt idx="1704">
                  <c:v>1.8890351643293668E-2</c:v>
                </c:pt>
                <c:pt idx="1705">
                  <c:v>1.889052359213661E-2</c:v>
                </c:pt>
                <c:pt idx="1706">
                  <c:v>1.8890746387227875E-2</c:v>
                </c:pt>
                <c:pt idx="1707">
                  <c:v>1.889102002840537E-2</c:v>
                </c:pt>
                <c:pt idx="1708">
                  <c:v>1.8891344515588049E-2</c:v>
                </c:pt>
                <c:pt idx="1709">
                  <c:v>1.8891719849019051E-2</c:v>
                </c:pt>
                <c:pt idx="1710">
                  <c:v>1.8892140469166652E-2</c:v>
                </c:pt>
                <c:pt idx="1711">
                  <c:v>1.8892598503357227E-2</c:v>
                </c:pt>
                <c:pt idx="1712">
                  <c:v>1.88929615950717E-2</c:v>
                </c:pt>
                <c:pt idx="1713">
                  <c:v>1.8893289510836242E-2</c:v>
                </c:pt>
                <c:pt idx="1714">
                  <c:v>1.88935822507319E-2</c:v>
                </c:pt>
                <c:pt idx="1715">
                  <c:v>1.8893839814920765E-2</c:v>
                </c:pt>
                <c:pt idx="1716">
                  <c:v>1.8894062203240747E-2</c:v>
                </c:pt>
                <c:pt idx="1717">
                  <c:v>1.889424941577289E-2</c:v>
                </c:pt>
                <c:pt idx="1718">
                  <c:v>1.8894401452517195E-2</c:v>
                </c:pt>
                <c:pt idx="1719">
                  <c:v>1.8894518313392616E-2</c:v>
                </c:pt>
                <c:pt idx="1720">
                  <c:v>1.8894599998480199E-2</c:v>
                </c:pt>
                <c:pt idx="1721">
                  <c:v>1.889464650786099E-2</c:v>
                </c:pt>
                <c:pt idx="1722">
                  <c:v>1.8894657841372897E-2</c:v>
                </c:pt>
                <c:pt idx="1723">
                  <c:v>1.889463399901592E-2</c:v>
                </c:pt>
                <c:pt idx="1724">
                  <c:v>1.8894574980871104E-2</c:v>
                </c:pt>
                <c:pt idx="1725">
                  <c:v>1.889448078693845E-2</c:v>
                </c:pt>
                <c:pt idx="1726">
                  <c:v>1.8894351417217958E-2</c:v>
                </c:pt>
                <c:pt idx="1727">
                  <c:v>1.8896088881145134E-2</c:v>
                </c:pt>
                <c:pt idx="1728">
                  <c:v>1.8893987150332414E-2</c:v>
                </c:pt>
                <c:pt idx="1729">
                  <c:v>1.8893752253086316E-2</c:v>
                </c:pt>
                <c:pt idx="1730">
                  <c:v>1.8893482180133425E-2</c:v>
                </c:pt>
                <c:pt idx="1731">
                  <c:v>1.889317693131165E-2</c:v>
                </c:pt>
                <c:pt idx="1732">
                  <c:v>1.8892836506783084E-2</c:v>
                </c:pt>
                <c:pt idx="1733">
                  <c:v>1.8892460906385633E-2</c:v>
                </c:pt>
                <c:pt idx="1734">
                  <c:v>1.8892050130119298E-2</c:v>
                </c:pt>
                <c:pt idx="1735">
                  <c:v>1.8891604178146171E-2</c:v>
                </c:pt>
                <c:pt idx="1736">
                  <c:v>1.8891123050223113E-2</c:v>
                </c:pt>
                <c:pt idx="1737">
                  <c:v>1.889060674667431E-2</c:v>
                </c:pt>
                <c:pt idx="1738">
                  <c:v>1.8890055267256622E-2</c:v>
                </c:pt>
                <c:pt idx="1739">
                  <c:v>1.8889468611889004E-2</c:v>
                </c:pt>
                <c:pt idx="1740">
                  <c:v>1.8888846780895641E-2</c:v>
                </c:pt>
                <c:pt idx="1741">
                  <c:v>1.8888189774033393E-2</c:v>
                </c:pt>
                <c:pt idx="1742">
                  <c:v>1.8887497591383307E-2</c:v>
                </c:pt>
                <c:pt idx="1743">
                  <c:v>1.8886770232864336E-2</c:v>
                </c:pt>
                <c:pt idx="1744">
                  <c:v>1.8886007698557528E-2</c:v>
                </c:pt>
                <c:pt idx="1745">
                  <c:v>1.8885209988543927E-2</c:v>
                </c:pt>
                <c:pt idx="1746">
                  <c:v>1.8884377102661443E-2</c:v>
                </c:pt>
                <c:pt idx="1747">
                  <c:v>1.8883509040910074E-2</c:v>
                </c:pt>
                <c:pt idx="1748">
                  <c:v>1.8882605803370867E-2</c:v>
                </c:pt>
                <c:pt idx="1749">
                  <c:v>1.8881667390124868E-2</c:v>
                </c:pt>
                <c:pt idx="1750">
                  <c:v>1.8880693801009985E-2</c:v>
                </c:pt>
                <c:pt idx="1751">
                  <c:v>1.8879685036026217E-2</c:v>
                </c:pt>
                <c:pt idx="1752">
                  <c:v>1.8878641095335658E-2</c:v>
                </c:pt>
                <c:pt idx="1753">
                  <c:v>1.8877561978776214E-2</c:v>
                </c:pt>
                <c:pt idx="1754">
                  <c:v>1.8876447686509978E-2</c:v>
                </c:pt>
                <c:pt idx="1755">
                  <c:v>1.8875298218293812E-2</c:v>
                </c:pt>
                <c:pt idx="1756">
                  <c:v>1.8874113574370854E-2</c:v>
                </c:pt>
                <c:pt idx="1757">
                  <c:v>1.8872893754660058E-2</c:v>
                </c:pt>
                <c:pt idx="1758">
                  <c:v>1.8871638759080378E-2</c:v>
                </c:pt>
                <c:pt idx="1759">
                  <c:v>1.8870348587793906E-2</c:v>
                </c:pt>
                <c:pt idx="1760">
                  <c:v>1.8869023240557503E-2</c:v>
                </c:pt>
                <c:pt idx="1761">
                  <c:v>1.8867662717695355E-2</c:v>
                </c:pt>
                <c:pt idx="1762">
                  <c:v>1.8866267018883276E-2</c:v>
                </c:pt>
                <c:pt idx="1763">
                  <c:v>1.8865395616025998E-2</c:v>
                </c:pt>
                <c:pt idx="1764">
                  <c:v>1.8863919362830016E-2</c:v>
                </c:pt>
                <c:pt idx="1765">
                  <c:v>1.8862407930253143E-2</c:v>
                </c:pt>
                <c:pt idx="1766">
                  <c:v>1.8860861318268366E-2</c:v>
                </c:pt>
                <c:pt idx="1767">
                  <c:v>1.8859279526821652E-2</c:v>
                </c:pt>
                <c:pt idx="1768">
                  <c:v>1.8857662555994047E-2</c:v>
                </c:pt>
                <c:pt idx="1769">
                  <c:v>1.8856010405731521E-2</c:v>
                </c:pt>
                <c:pt idx="1770">
                  <c:v>1.8854323076061091E-2</c:v>
                </c:pt>
                <c:pt idx="1771">
                  <c:v>1.885260056695574E-2</c:v>
                </c:pt>
                <c:pt idx="1772">
                  <c:v>1.8850842878442485E-2</c:v>
                </c:pt>
                <c:pt idx="1773">
                  <c:v>1.8849050010548339E-2</c:v>
                </c:pt>
                <c:pt idx="1774">
                  <c:v>1.8847221963192256E-2</c:v>
                </c:pt>
                <c:pt idx="1775">
                  <c:v>1.8845358736455285E-2</c:v>
                </c:pt>
                <c:pt idx="1776">
                  <c:v>1.8843460330310407E-2</c:v>
                </c:pt>
                <c:pt idx="1777">
                  <c:v>1.8839715094360887E-2</c:v>
                </c:pt>
                <c:pt idx="1778">
                  <c:v>1.8837731457299611E-2</c:v>
                </c:pt>
                <c:pt idx="1779">
                  <c:v>1.8835712644450497E-2</c:v>
                </c:pt>
                <c:pt idx="1780">
                  <c:v>1.8833658655732499E-2</c:v>
                </c:pt>
                <c:pt idx="1781">
                  <c:v>1.8831569491226663E-2</c:v>
                </c:pt>
                <c:pt idx="1782">
                  <c:v>1.8829445151014035E-2</c:v>
                </c:pt>
                <c:pt idx="1783">
                  <c:v>1.8827285635013569E-2</c:v>
                </c:pt>
                <c:pt idx="1784">
                  <c:v>1.8825090943225264E-2</c:v>
                </c:pt>
                <c:pt idx="1785">
                  <c:v>1.8822861075649122E-2</c:v>
                </c:pt>
                <c:pt idx="1786">
                  <c:v>1.8820596032285142E-2</c:v>
                </c:pt>
                <c:pt idx="1787">
                  <c:v>1.8818295813052277E-2</c:v>
                </c:pt>
                <c:pt idx="1788">
                  <c:v>1.8815960418031574E-2</c:v>
                </c:pt>
                <c:pt idx="1789">
                  <c:v>1.881358984730408E-2</c:v>
                </c:pt>
                <c:pt idx="1790">
                  <c:v>1.8811184100707701E-2</c:v>
                </c:pt>
                <c:pt idx="1791">
                  <c:v>1.880874317840453E-2</c:v>
                </c:pt>
                <c:pt idx="1792">
                  <c:v>1.8806267080313521E-2</c:v>
                </c:pt>
                <c:pt idx="1793">
                  <c:v>1.8803755806434674E-2</c:v>
                </c:pt>
                <c:pt idx="1794">
                  <c:v>1.8801209356767989E-2</c:v>
                </c:pt>
                <c:pt idx="1795">
                  <c:v>1.879862773123242E-2</c:v>
                </c:pt>
                <c:pt idx="1796">
                  <c:v>1.8796010930071105E-2</c:v>
                </c:pt>
                <c:pt idx="1797">
                  <c:v>1.8793358953121952E-2</c:v>
                </c:pt>
                <c:pt idx="1798">
                  <c:v>1.8790671800222869E-2</c:v>
                </c:pt>
                <c:pt idx="1799">
                  <c:v>1.8787949471616994E-2</c:v>
                </c:pt>
                <c:pt idx="1800">
                  <c:v>1.8785191967304327E-2</c:v>
                </c:pt>
                <c:pt idx="1801">
                  <c:v>1.8782399287203821E-2</c:v>
                </c:pt>
                <c:pt idx="1802">
                  <c:v>1.8779571431153386E-2</c:v>
                </c:pt>
                <c:pt idx="1803">
                  <c:v>1.8776708399558251E-2</c:v>
                </c:pt>
                <c:pt idx="1804">
                  <c:v>1.8773810192094231E-2</c:v>
                </c:pt>
                <c:pt idx="1805">
                  <c:v>1.8770876808842374E-2</c:v>
                </c:pt>
                <c:pt idx="1806">
                  <c:v>1.8767908249883725E-2</c:v>
                </c:pt>
                <c:pt idx="1807">
                  <c:v>1.8764904515137237E-2</c:v>
                </c:pt>
                <c:pt idx="1808">
                  <c:v>1.8761865604521866E-2</c:v>
                </c:pt>
                <c:pt idx="1809">
                  <c:v>1.8758791518199702E-2</c:v>
                </c:pt>
                <c:pt idx="1810">
                  <c:v>1.8755682256089701E-2</c:v>
                </c:pt>
                <c:pt idx="1811">
                  <c:v>1.8752537818272907E-2</c:v>
                </c:pt>
                <c:pt idx="1812">
                  <c:v>1.8749358204668276E-2</c:v>
                </c:pt>
                <c:pt idx="1813">
                  <c:v>1.8746143415356853E-2</c:v>
                </c:pt>
                <c:pt idx="1814">
                  <c:v>1.8742893450176545E-2</c:v>
                </c:pt>
                <c:pt idx="1815">
                  <c:v>1.87396083092084E-2</c:v>
                </c:pt>
                <c:pt idx="1816">
                  <c:v>1.8736287992452416E-2</c:v>
                </c:pt>
                <c:pt idx="1817">
                  <c:v>1.8732932500070687E-2</c:v>
                </c:pt>
                <c:pt idx="1818">
                  <c:v>1.872954183190112E-2</c:v>
                </c:pt>
                <c:pt idx="1819">
                  <c:v>1.8726115987943714E-2</c:v>
                </c:pt>
                <c:pt idx="1820">
                  <c:v>1.8722654968198471E-2</c:v>
                </c:pt>
                <c:pt idx="1821">
                  <c:v>1.8719158772746436E-2</c:v>
                </c:pt>
                <c:pt idx="1822">
                  <c:v>1.8715627401425516E-2</c:v>
                </c:pt>
                <c:pt idx="1823">
                  <c:v>1.8712060854397805E-2</c:v>
                </c:pt>
                <c:pt idx="1824">
                  <c:v>1.8708459131663302E-2</c:v>
                </c:pt>
                <c:pt idx="1825">
                  <c:v>1.8704822233140961E-2</c:v>
                </c:pt>
                <c:pt idx="1826">
                  <c:v>1.8701150158830782E-2</c:v>
                </c:pt>
                <c:pt idx="1827">
                  <c:v>1.8697442908894857E-2</c:v>
                </c:pt>
                <c:pt idx="1828">
                  <c:v>1.8693700483009001E-2</c:v>
                </c:pt>
                <c:pt idx="1829">
                  <c:v>1.8689922881497401E-2</c:v>
                </c:pt>
                <c:pt idx="1830">
                  <c:v>1.8686110104279008E-2</c:v>
                </c:pt>
                <c:pt idx="1831">
                  <c:v>1.8682262151353823E-2</c:v>
                </c:pt>
                <c:pt idx="1832">
                  <c:v>1.8678379022397662E-2</c:v>
                </c:pt>
                <c:pt idx="1833">
                  <c:v>1.8674460717977848E-2</c:v>
                </c:pt>
                <c:pt idx="1834">
                  <c:v>1.8670507237689149E-2</c:v>
                </c:pt>
                <c:pt idx="1835">
                  <c:v>1.8666518581693659E-2</c:v>
                </c:pt>
                <c:pt idx="1836">
                  <c:v>1.866249474991033E-2</c:v>
                </c:pt>
                <c:pt idx="1837">
                  <c:v>1.865843574242021E-2</c:v>
                </c:pt>
                <c:pt idx="1838">
                  <c:v>1.8654341559223298E-2</c:v>
                </c:pt>
                <c:pt idx="1839">
                  <c:v>1.8650212200238547E-2</c:v>
                </c:pt>
                <c:pt idx="1840">
                  <c:v>1.8646047665465959E-2</c:v>
                </c:pt>
                <c:pt idx="1841">
                  <c:v>1.8641847955067625E-2</c:v>
                </c:pt>
                <c:pt idx="1842">
                  <c:v>1.8637613068881453E-2</c:v>
                </c:pt>
                <c:pt idx="1843">
                  <c:v>1.8633343006907443E-2</c:v>
                </c:pt>
                <c:pt idx="1844">
                  <c:v>1.8629037769388734E-2</c:v>
                </c:pt>
                <c:pt idx="1845">
                  <c:v>1.8624697355920095E-2</c:v>
                </c:pt>
                <c:pt idx="1846">
                  <c:v>1.8620321766825709E-2</c:v>
                </c:pt>
                <c:pt idx="1847">
                  <c:v>1.8615911002024532E-2</c:v>
                </c:pt>
                <c:pt idx="1848">
                  <c:v>1.8611465061435517E-2</c:v>
                </c:pt>
                <c:pt idx="1849">
                  <c:v>1.8606983945058664E-2</c:v>
                </c:pt>
                <c:pt idx="1850">
                  <c:v>1.8602467653056065E-2</c:v>
                </c:pt>
                <c:pt idx="1851">
                  <c:v>1.8597916185346675E-2</c:v>
                </c:pt>
                <c:pt idx="1852">
                  <c:v>1.8593329541849446E-2</c:v>
                </c:pt>
                <c:pt idx="1853">
                  <c:v>1.8588707722726472E-2</c:v>
                </c:pt>
                <c:pt idx="1854">
                  <c:v>1.8584050727734613E-2</c:v>
                </c:pt>
                <c:pt idx="1855">
                  <c:v>1.8579358557198056E-2</c:v>
                </c:pt>
                <c:pt idx="1856">
                  <c:v>1.857463121087366E-2</c:v>
                </c:pt>
                <c:pt idx="1857">
                  <c:v>1.856986868868038E-2</c:v>
                </c:pt>
                <c:pt idx="1858">
                  <c:v>1.8565070990942401E-2</c:v>
                </c:pt>
                <c:pt idx="1859">
                  <c:v>1.8560238117497629E-2</c:v>
                </c:pt>
                <c:pt idx="1860">
                  <c:v>1.855537006826502E-2</c:v>
                </c:pt>
                <c:pt idx="1861">
                  <c:v>1.8550466843325619E-2</c:v>
                </c:pt>
                <c:pt idx="1862">
                  <c:v>1.8545528442679426E-2</c:v>
                </c:pt>
                <c:pt idx="1863">
                  <c:v>1.8540554866326442E-2</c:v>
                </c:pt>
                <c:pt idx="1864">
                  <c:v>1.8535546114347712E-2</c:v>
                </c:pt>
                <c:pt idx="1865">
                  <c:v>1.8530502186581144E-2</c:v>
                </c:pt>
                <c:pt idx="1866">
                  <c:v>1.852542308318883E-2</c:v>
                </c:pt>
                <c:pt idx="1867">
                  <c:v>1.8520308804008678E-2</c:v>
                </c:pt>
                <c:pt idx="1868">
                  <c:v>1.8515159349121735E-2</c:v>
                </c:pt>
                <c:pt idx="1869">
                  <c:v>1.8509974718609046E-2</c:v>
                </c:pt>
                <c:pt idx="1870">
                  <c:v>1.8504754912389565E-2</c:v>
                </c:pt>
                <c:pt idx="1871">
                  <c:v>1.8499499930382246E-2</c:v>
                </c:pt>
                <c:pt idx="1872">
                  <c:v>1.8494209772830228E-2</c:v>
                </c:pt>
                <c:pt idx="1873">
                  <c:v>1.8488884439409325E-2</c:v>
                </c:pt>
                <c:pt idx="1874">
                  <c:v>1.8483523930362677E-2</c:v>
                </c:pt>
                <c:pt idx="1875">
                  <c:v>1.8478128245690284E-2</c:v>
                </c:pt>
                <c:pt idx="1876">
                  <c:v>1.8472697385311099E-2</c:v>
                </c:pt>
                <c:pt idx="1877">
                  <c:v>1.8467231349225122E-2</c:v>
                </c:pt>
                <c:pt idx="1878">
                  <c:v>1.8461730137513399E-2</c:v>
                </c:pt>
                <c:pt idx="1879">
                  <c:v>1.8456193750013838E-2</c:v>
                </c:pt>
                <c:pt idx="1880">
                  <c:v>1.8450622186888532E-2</c:v>
                </c:pt>
                <c:pt idx="1881">
                  <c:v>1.8445015448056434E-2</c:v>
                </c:pt>
                <c:pt idx="1882">
                  <c:v>1.8439373533517545E-2</c:v>
                </c:pt>
                <c:pt idx="1883">
                  <c:v>1.8433696443352909E-2</c:v>
                </c:pt>
                <c:pt idx="1884">
                  <c:v>1.8427984177562529E-2</c:v>
                </c:pt>
                <c:pt idx="1885">
                  <c:v>1.8422236736065356E-2</c:v>
                </c:pt>
                <c:pt idx="1886">
                  <c:v>1.8416454118780345E-2</c:v>
                </c:pt>
                <c:pt idx="1887">
                  <c:v>1.8410636325869589E-2</c:v>
                </c:pt>
                <c:pt idx="1888">
                  <c:v>1.8404783357333088E-2</c:v>
                </c:pt>
                <c:pt idx="1889">
                  <c:v>1.8398895213170841E-2</c:v>
                </c:pt>
                <c:pt idx="1890">
                  <c:v>1.8392971893301802E-2</c:v>
                </c:pt>
                <c:pt idx="1891">
                  <c:v>1.8387013397888063E-2</c:v>
                </c:pt>
                <c:pt idx="1892">
                  <c:v>1.8381019726524395E-2</c:v>
                </c:pt>
                <c:pt idx="1893">
                  <c:v>1.8374990879697073E-2</c:v>
                </c:pt>
                <c:pt idx="1894">
                  <c:v>1.8368926857162959E-2</c:v>
                </c:pt>
                <c:pt idx="1895">
                  <c:v>1.83628276590031E-2</c:v>
                </c:pt>
                <c:pt idx="1896">
                  <c:v>1.8356693285298542E-2</c:v>
                </c:pt>
                <c:pt idx="1897">
                  <c:v>1.8350523735806146E-2</c:v>
                </c:pt>
                <c:pt idx="1898">
                  <c:v>1.8344319010606958E-2</c:v>
                </c:pt>
                <c:pt idx="1899">
                  <c:v>1.833807910986307E-2</c:v>
                </c:pt>
                <c:pt idx="1900">
                  <c:v>1.8331804033412391E-2</c:v>
                </c:pt>
                <c:pt idx="1901">
                  <c:v>1.8325493781417013E-2</c:v>
                </c:pt>
                <c:pt idx="1902">
                  <c:v>1.8319148353633796E-2</c:v>
                </c:pt>
                <c:pt idx="1903">
                  <c:v>1.8312767750386927E-2</c:v>
                </c:pt>
                <c:pt idx="1904">
                  <c:v>1.8306351971271173E-2</c:v>
                </c:pt>
                <c:pt idx="1905">
                  <c:v>1.829990101661072E-2</c:v>
                </c:pt>
                <c:pt idx="1906">
                  <c:v>1.8293414886405568E-2</c:v>
                </c:pt>
                <c:pt idx="1907">
                  <c:v>1.8286893580493624E-2</c:v>
                </c:pt>
                <c:pt idx="1908">
                  <c:v>1.8280337098874888E-2</c:v>
                </c:pt>
                <c:pt idx="1909">
                  <c:v>1.8273745441711453E-2</c:v>
                </c:pt>
                <c:pt idx="1910">
                  <c:v>1.8267118608922273E-2</c:v>
                </c:pt>
                <c:pt idx="1911">
                  <c:v>1.8260456600507347E-2</c:v>
                </c:pt>
                <c:pt idx="1912">
                  <c:v>1.8253759416466675E-2</c:v>
                </c:pt>
                <c:pt idx="1913">
                  <c:v>1.8247027056719212E-2</c:v>
                </c:pt>
                <c:pt idx="1914">
                  <c:v>1.8240259521508095E-2</c:v>
                </c:pt>
                <c:pt idx="1915">
                  <c:v>1.8233456810590187E-2</c:v>
                </c:pt>
                <c:pt idx="1916">
                  <c:v>1.8226618923965487E-2</c:v>
                </c:pt>
                <c:pt idx="1917">
                  <c:v>1.8219745861796088E-2</c:v>
                </c:pt>
                <c:pt idx="1918">
                  <c:v>1.821283762408199E-2</c:v>
                </c:pt>
                <c:pt idx="1919">
                  <c:v>1.8204899423081011E-2</c:v>
                </c:pt>
                <c:pt idx="1920">
                  <c:v>1.8197915808921827E-2</c:v>
                </c:pt>
                <c:pt idx="1921">
                  <c:v>1.8190897019298991E-2</c:v>
                </c:pt>
                <c:pt idx="1922">
                  <c:v>1.8183843053969362E-2</c:v>
                </c:pt>
                <c:pt idx="1923">
                  <c:v>1.8176753913095034E-2</c:v>
                </c:pt>
                <c:pt idx="1924">
                  <c:v>1.8169629596594961E-2</c:v>
                </c:pt>
                <c:pt idx="1925">
                  <c:v>1.8162470104550188E-2</c:v>
                </c:pt>
                <c:pt idx="1926">
                  <c:v>1.8155275436798624E-2</c:v>
                </c:pt>
                <c:pt idx="1927">
                  <c:v>1.814804559350236E-2</c:v>
                </c:pt>
                <c:pt idx="1928">
                  <c:v>1.8140780574661397E-2</c:v>
                </c:pt>
                <c:pt idx="1929">
                  <c:v>1.8133480380194689E-2</c:v>
                </c:pt>
                <c:pt idx="1930">
                  <c:v>1.8126145010102235E-2</c:v>
                </c:pt>
                <c:pt idx="1931">
                  <c:v>1.8118774464465082E-2</c:v>
                </c:pt>
                <c:pt idx="1932">
                  <c:v>1.8111368743283229E-2</c:v>
                </c:pt>
                <c:pt idx="1933">
                  <c:v>1.8103927846475631E-2</c:v>
                </c:pt>
                <c:pt idx="1934">
                  <c:v>1.8096451774123334E-2</c:v>
                </c:pt>
                <c:pt idx="1935">
                  <c:v>1.8088940526064246E-2</c:v>
                </c:pt>
                <c:pt idx="1936">
                  <c:v>1.8081394102541504E-2</c:v>
                </c:pt>
                <c:pt idx="1937">
                  <c:v>1.8073812503393016E-2</c:v>
                </c:pt>
                <c:pt idx="1938">
                  <c:v>1.806619572869983E-2</c:v>
                </c:pt>
                <c:pt idx="1939">
                  <c:v>1.805854377854299E-2</c:v>
                </c:pt>
                <c:pt idx="1940">
                  <c:v>1.8050856652598313E-2</c:v>
                </c:pt>
                <c:pt idx="1941">
                  <c:v>1.8043134351352075E-2</c:v>
                </c:pt>
                <c:pt idx="1942">
                  <c:v>1.8035376874236952E-2</c:v>
                </c:pt>
                <c:pt idx="1943">
                  <c:v>1.802758422182027E-2</c:v>
                </c:pt>
                <c:pt idx="1944">
                  <c:v>1.8019756393615749E-2</c:v>
                </c:pt>
                <c:pt idx="1945">
                  <c:v>1.8011893390028622E-2</c:v>
                </c:pt>
                <c:pt idx="1946">
                  <c:v>1.8003995210896795E-2</c:v>
                </c:pt>
                <c:pt idx="1947">
                  <c:v>1.7996061856220269E-2</c:v>
                </c:pt>
                <c:pt idx="1948">
                  <c:v>1.7988093325917998E-2</c:v>
                </c:pt>
                <c:pt idx="1949">
                  <c:v>1.7980089619989981E-2</c:v>
                </c:pt>
                <c:pt idx="1950">
                  <c:v>1.7972050738760403E-2</c:v>
                </c:pt>
                <c:pt idx="1951">
                  <c:v>1.7963976681742988E-2</c:v>
                </c:pt>
                <c:pt idx="1952">
                  <c:v>1.7955867449342966E-2</c:v>
                </c:pt>
                <c:pt idx="1953">
                  <c:v>1.7947723041317198E-2</c:v>
                </c:pt>
                <c:pt idx="1954">
                  <c:v>1.7939543457827778E-2</c:v>
                </c:pt>
                <c:pt idx="1955">
                  <c:v>1.7931328698712612E-2</c:v>
                </c:pt>
                <c:pt idx="1956">
                  <c:v>1.7923078764052747E-2</c:v>
                </c:pt>
                <c:pt idx="1957">
                  <c:v>1.7914793654010275E-2</c:v>
                </c:pt>
                <c:pt idx="1958">
                  <c:v>1.7906473368342057E-2</c:v>
                </c:pt>
                <c:pt idx="1959">
                  <c:v>1.7898117907210187E-2</c:v>
                </c:pt>
                <c:pt idx="1960">
                  <c:v>1.7889727270533617E-2</c:v>
                </c:pt>
                <c:pt idx="1961">
                  <c:v>1.7881301458474441E-2</c:v>
                </c:pt>
                <c:pt idx="1962">
                  <c:v>1.7872840470627427E-2</c:v>
                </c:pt>
                <c:pt idx="1963">
                  <c:v>1.7864344307397806E-2</c:v>
                </c:pt>
                <c:pt idx="1964">
                  <c:v>1.7855812968704532E-2</c:v>
                </c:pt>
                <c:pt idx="1965">
                  <c:v>1.7847246454385512E-2</c:v>
                </c:pt>
                <c:pt idx="1966">
                  <c:v>1.783864476460284E-2</c:v>
                </c:pt>
                <c:pt idx="1967">
                  <c:v>1.7830007899356515E-2</c:v>
                </c:pt>
                <c:pt idx="1968">
                  <c:v>1.7821335858646536E-2</c:v>
                </c:pt>
                <c:pt idx="1969">
                  <c:v>1.7812628642310813E-2</c:v>
                </c:pt>
                <c:pt idx="1970">
                  <c:v>1.7803889519675264E-2</c:v>
                </c:pt>
                <c:pt idx="1971">
                  <c:v>1.7795155310713628E-2</c:v>
                </c:pt>
                <c:pt idx="1972">
                  <c:v>1.7786436510757175E-2</c:v>
                </c:pt>
                <c:pt idx="1973">
                  <c:v>1.7777733120049044E-2</c:v>
                </c:pt>
                <c:pt idx="1974">
                  <c:v>1.7769045138427142E-2</c:v>
                </c:pt>
                <c:pt idx="1975">
                  <c:v>1.7760372566053562E-2</c:v>
                </c:pt>
                <c:pt idx="1976">
                  <c:v>1.7751715402685164E-2</c:v>
                </c:pt>
                <c:pt idx="1977">
                  <c:v>1.7743073648565089E-2</c:v>
                </c:pt>
                <c:pt idx="1978">
                  <c:v>1.7734447303531242E-2</c:v>
                </c:pt>
                <c:pt idx="1979">
                  <c:v>1.7725836367583625E-2</c:v>
                </c:pt>
                <c:pt idx="1980">
                  <c:v>1.7717240840722237E-2</c:v>
                </c:pt>
                <c:pt idx="1981">
                  <c:v>1.7708660723109171E-2</c:v>
                </c:pt>
                <c:pt idx="1982">
                  <c:v>1.7700096014501288E-2</c:v>
                </c:pt>
                <c:pt idx="1983">
                  <c:v>1.7691546715141726E-2</c:v>
                </c:pt>
                <c:pt idx="1984">
                  <c:v>1.7683012824868394E-2</c:v>
                </c:pt>
                <c:pt idx="1985">
                  <c:v>1.7674494343681291E-2</c:v>
                </c:pt>
                <c:pt idx="1986">
                  <c:v>1.7665991271661463E-2</c:v>
                </c:pt>
                <c:pt idx="1987">
                  <c:v>1.7657503608727865E-2</c:v>
                </c:pt>
                <c:pt idx="1988">
                  <c:v>1.7649031354961542E-2</c:v>
                </c:pt>
                <c:pt idx="1989">
                  <c:v>1.7640574510200402E-2</c:v>
                </c:pt>
                <c:pt idx="1990">
                  <c:v>1.7632133074687584E-2</c:v>
                </c:pt>
                <c:pt idx="1991">
                  <c:v>1.7623707048260995E-2</c:v>
                </c:pt>
                <c:pt idx="1992">
                  <c:v>1.7615296430839589E-2</c:v>
                </c:pt>
                <c:pt idx="1993">
                  <c:v>1.7606901222666504E-2</c:v>
                </c:pt>
                <c:pt idx="1994">
                  <c:v>1.7598521423498603E-2</c:v>
                </c:pt>
                <c:pt idx="1995">
                  <c:v>1.7590157033579024E-2</c:v>
                </c:pt>
                <c:pt idx="1996">
                  <c:v>1.7581808052745673E-2</c:v>
                </c:pt>
                <c:pt idx="1997">
                  <c:v>1.7573474480917506E-2</c:v>
                </c:pt>
                <c:pt idx="1998">
                  <c:v>1.7565156318256614E-2</c:v>
                </c:pt>
                <c:pt idx="1999">
                  <c:v>1.7556853564762998E-2</c:v>
                </c:pt>
                <c:pt idx="2000">
                  <c:v>1.7548566220274564E-2</c:v>
                </c:pt>
                <c:pt idx="2001">
                  <c:v>1.7540294284953406E-2</c:v>
                </c:pt>
                <c:pt idx="2002">
                  <c:v>1.7532037758718477E-2</c:v>
                </c:pt>
                <c:pt idx="2003">
                  <c:v>1.7523796641569778E-2</c:v>
                </c:pt>
                <c:pt idx="2004">
                  <c:v>1.7515570933588354E-2</c:v>
                </c:pt>
                <c:pt idx="2005">
                  <c:v>1.7507360634612112E-2</c:v>
                </c:pt>
                <c:pt idx="2006">
                  <c:v>1.7499165744884193E-2</c:v>
                </c:pt>
                <c:pt idx="2007">
                  <c:v>1.7490986264161457E-2</c:v>
                </c:pt>
                <c:pt idx="2008">
                  <c:v>1.7482822192524949E-2</c:v>
                </c:pt>
                <c:pt idx="2009">
                  <c:v>1.7474673529974671E-2</c:v>
                </c:pt>
                <c:pt idx="2010">
                  <c:v>1.7466540276591669E-2</c:v>
                </c:pt>
                <c:pt idx="2011">
                  <c:v>1.7458422432213849E-2</c:v>
                </c:pt>
                <c:pt idx="2012">
                  <c:v>1.7450319997003305E-2</c:v>
                </c:pt>
                <c:pt idx="2013">
                  <c:v>1.744223297087899E-2</c:v>
                </c:pt>
                <c:pt idx="2014">
                  <c:v>1.7434161353759858E-2</c:v>
                </c:pt>
                <c:pt idx="2015">
                  <c:v>1.7426105145889048E-2</c:v>
                </c:pt>
                <c:pt idx="2016">
                  <c:v>1.7418064347023421E-2</c:v>
                </c:pt>
                <c:pt idx="2017">
                  <c:v>1.7410038957244023E-2</c:v>
                </c:pt>
                <c:pt idx="2018">
                  <c:v>1.7402028976550854E-2</c:v>
                </c:pt>
                <c:pt idx="2019">
                  <c:v>1.7394034404943914E-2</c:v>
                </c:pt>
                <c:pt idx="2020">
                  <c:v>1.7386055242423204E-2</c:v>
                </c:pt>
                <c:pt idx="2021">
                  <c:v>1.7378091488988723E-2</c:v>
                </c:pt>
                <c:pt idx="2022">
                  <c:v>1.7370143144640471E-2</c:v>
                </c:pt>
                <c:pt idx="2023">
                  <c:v>1.7361078190831769E-2</c:v>
                </c:pt>
                <c:pt idx="2024">
                  <c:v>1.7353162865954008E-2</c:v>
                </c:pt>
                <c:pt idx="2025">
                  <c:v>1.7345262950162477E-2</c:v>
                </c:pt>
                <c:pt idx="2026">
                  <c:v>1.7337378443457174E-2</c:v>
                </c:pt>
                <c:pt idx="2027">
                  <c:v>1.7329509345838101E-2</c:v>
                </c:pt>
                <c:pt idx="2028">
                  <c:v>1.7321655657305257E-2</c:v>
                </c:pt>
                <c:pt idx="2029">
                  <c:v>1.7313817377939689E-2</c:v>
                </c:pt>
                <c:pt idx="2030">
                  <c:v>1.7305994507417211E-2</c:v>
                </c:pt>
                <c:pt idx="2031">
                  <c:v>1.7298187046143054E-2</c:v>
                </c:pt>
                <c:pt idx="2032">
                  <c:v>1.7290394993874081E-2</c:v>
                </c:pt>
                <c:pt idx="2033">
                  <c:v>1.7282618350691337E-2</c:v>
                </c:pt>
                <c:pt idx="2034">
                  <c:v>1.7274857116675868E-2</c:v>
                </c:pt>
                <c:pt idx="2035">
                  <c:v>1.7267111291584536E-2</c:v>
                </c:pt>
                <c:pt idx="2036">
                  <c:v>1.7259380875579433E-2</c:v>
                </c:pt>
                <c:pt idx="2037">
                  <c:v>1.7251665868822652E-2</c:v>
                </c:pt>
                <c:pt idx="2038">
                  <c:v>1.7243398531451515E-2</c:v>
                </c:pt>
                <c:pt idx="2039">
                  <c:v>1.72362820820815E-2</c:v>
                </c:pt>
                <c:pt idx="2040">
                  <c:v>1.7228613302583407E-2</c:v>
                </c:pt>
                <c:pt idx="2041">
                  <c:v>1.7220959931847357E-2</c:v>
                </c:pt>
                <c:pt idx="2042">
                  <c:v>1.721332197035963E-2</c:v>
                </c:pt>
                <c:pt idx="2043">
                  <c:v>1.7205699417877085E-2</c:v>
                </c:pt>
                <c:pt idx="2044">
                  <c:v>1.719809227448077E-2</c:v>
                </c:pt>
                <c:pt idx="2045">
                  <c:v>1.7190500540089637E-2</c:v>
                </c:pt>
                <c:pt idx="2046">
                  <c:v>1.7182924214784734E-2</c:v>
                </c:pt>
                <c:pt idx="2047">
                  <c:v>1.7175363298485014E-2</c:v>
                </c:pt>
                <c:pt idx="2048">
                  <c:v>1.7167817791352569E-2</c:v>
                </c:pt>
                <c:pt idx="2049">
                  <c:v>1.7160287693225307E-2</c:v>
                </c:pt>
                <c:pt idx="2050">
                  <c:v>1.715277300426532E-2</c:v>
                </c:pt>
                <c:pt idx="2051">
                  <c:v>1.7145273724148424E-2</c:v>
                </c:pt>
                <c:pt idx="2052">
                  <c:v>1.7137789853198804E-2</c:v>
                </c:pt>
                <c:pt idx="2053">
                  <c:v>1.7130321391335412E-2</c:v>
                </c:pt>
                <c:pt idx="2054">
                  <c:v>1.7122868338477204E-2</c:v>
                </c:pt>
                <c:pt idx="2055">
                  <c:v>1.7115430694705225E-2</c:v>
                </c:pt>
                <c:pt idx="2056">
                  <c:v>1.7108008459938429E-2</c:v>
                </c:pt>
                <c:pt idx="2057">
                  <c:v>1.7100601634176815E-2</c:v>
                </c:pt>
                <c:pt idx="2058">
                  <c:v>1.7093210217663524E-2</c:v>
                </c:pt>
                <c:pt idx="2059">
                  <c:v>1.7085834210074369E-2</c:v>
                </c:pt>
                <c:pt idx="2060">
                  <c:v>1.7078473611571443E-2</c:v>
                </c:pt>
                <c:pt idx="2061">
                  <c:v>1.70711284220737E-2</c:v>
                </c:pt>
                <c:pt idx="2062">
                  <c:v>1.706379864158114E-2</c:v>
                </c:pt>
                <c:pt idx="2063">
                  <c:v>1.705648427017481E-2</c:v>
                </c:pt>
                <c:pt idx="2064">
                  <c:v>1.7049185307854708E-2</c:v>
                </c:pt>
                <c:pt idx="2065">
                  <c:v>1.7041901754458744E-2</c:v>
                </c:pt>
                <c:pt idx="2066">
                  <c:v>1.7034633610230054E-2</c:v>
                </c:pt>
                <c:pt idx="2067">
                  <c:v>1.7027380875006548E-2</c:v>
                </c:pt>
                <c:pt idx="2068">
                  <c:v>1.7020143548788225E-2</c:v>
                </c:pt>
                <c:pt idx="2069">
                  <c:v>1.701292163165613E-2</c:v>
                </c:pt>
                <c:pt idx="2070">
                  <c:v>1.7005715123448173E-2</c:v>
                </c:pt>
                <c:pt idx="2071">
                  <c:v>1.6998524024488537E-2</c:v>
                </c:pt>
                <c:pt idx="2072">
                  <c:v>1.6991348334453038E-2</c:v>
                </c:pt>
                <c:pt idx="2073">
                  <c:v>1.6984188053422722E-2</c:v>
                </c:pt>
                <c:pt idx="2074">
                  <c:v>1.6977043181559681E-2</c:v>
                </c:pt>
                <c:pt idx="2075">
                  <c:v>1.6968668468018887E-2</c:v>
                </c:pt>
                <c:pt idx="2076">
                  <c:v>1.6961558155802841E-2</c:v>
                </c:pt>
                <c:pt idx="2077">
                  <c:v>1.6954463254320967E-2</c:v>
                </c:pt>
                <c:pt idx="2078">
                  <c:v>1.6947383763573264E-2</c:v>
                </c:pt>
                <c:pt idx="2079">
                  <c:v>1.6940319683586745E-2</c:v>
                </c:pt>
                <c:pt idx="2080">
                  <c:v>1.6933271014334395E-2</c:v>
                </c:pt>
                <c:pt idx="2081">
                  <c:v>1.6926237755789202E-2</c:v>
                </c:pt>
                <c:pt idx="2082">
                  <c:v>1.6919219907978178E-2</c:v>
                </c:pt>
                <c:pt idx="2083">
                  <c:v>1.6912217470928342E-2</c:v>
                </c:pt>
                <c:pt idx="2084">
                  <c:v>1.6905230444504614E-2</c:v>
                </c:pt>
                <c:pt idx="2085">
                  <c:v>1.6898258828869084E-2</c:v>
                </c:pt>
                <c:pt idx="2086">
                  <c:v>1.6891302623967729E-2</c:v>
                </c:pt>
                <c:pt idx="2087">
                  <c:v>1.6884361829746508E-2</c:v>
                </c:pt>
                <c:pt idx="2088">
                  <c:v>1.6877436446232446E-2</c:v>
                </c:pt>
                <c:pt idx="2089">
                  <c:v>1.6866790236422791E-2</c:v>
                </c:pt>
                <c:pt idx="2090">
                  <c:v>1.6859902915213887E-2</c:v>
                </c:pt>
                <c:pt idx="2091">
                  <c:v>1.6853031003172259E-2</c:v>
                </c:pt>
                <c:pt idx="2092">
                  <c:v>1.6846174500216859E-2</c:v>
                </c:pt>
                <c:pt idx="2093">
                  <c:v>1.6839333406185597E-2</c:v>
                </c:pt>
                <c:pt idx="2094">
                  <c:v>1.6832507721159518E-2</c:v>
                </c:pt>
                <c:pt idx="2095">
                  <c:v>1.6825697445219667E-2</c:v>
                </c:pt>
                <c:pt idx="2096">
                  <c:v>1.6818902578285E-2</c:v>
                </c:pt>
                <c:pt idx="2097">
                  <c:v>1.6812123120193423E-2</c:v>
                </c:pt>
                <c:pt idx="2098">
                  <c:v>1.6805359071188075E-2</c:v>
                </c:pt>
                <c:pt idx="2099">
                  <c:v>1.6798610431431049E-2</c:v>
                </c:pt>
                <c:pt idx="2100">
                  <c:v>1.6791877200517114E-2</c:v>
                </c:pt>
                <c:pt idx="2101">
                  <c:v>1.6785159378446268E-2</c:v>
                </c:pt>
                <c:pt idx="2102">
                  <c:v>1.6778456965623745E-2</c:v>
                </c:pt>
                <c:pt idx="2103">
                  <c:v>1.6771769961725358E-2</c:v>
                </c:pt>
                <c:pt idx="2104">
                  <c:v>1.6765098366832154E-2</c:v>
                </c:pt>
                <c:pt idx="2105">
                  <c:v>1.6758442180944133E-2</c:v>
                </c:pt>
                <c:pt idx="2106">
                  <c:v>1.6751801404061295E-2</c:v>
                </c:pt>
                <c:pt idx="2107">
                  <c:v>1.674517603618364E-2</c:v>
                </c:pt>
                <c:pt idx="2108">
                  <c:v>1.6738566077311168E-2</c:v>
                </c:pt>
                <c:pt idx="2109">
                  <c:v>1.6731971527443879E-2</c:v>
                </c:pt>
                <c:pt idx="2110">
                  <c:v>1.6725392386581772E-2</c:v>
                </c:pt>
                <c:pt idx="2111">
                  <c:v>1.6718828654724849E-2</c:v>
                </c:pt>
                <c:pt idx="2112">
                  <c:v>1.6712280331792062E-2</c:v>
                </c:pt>
                <c:pt idx="2113">
                  <c:v>1.6705747418026551E-2</c:v>
                </c:pt>
                <c:pt idx="2114">
                  <c:v>1.6699229913185176E-2</c:v>
                </c:pt>
                <c:pt idx="2115">
                  <c:v>1.6692727817267938E-2</c:v>
                </c:pt>
                <c:pt idx="2116">
                  <c:v>1.668624113043693E-2</c:v>
                </c:pt>
                <c:pt idx="2117">
                  <c:v>1.667976985269215E-2</c:v>
                </c:pt>
                <c:pt idx="2118">
                  <c:v>1.6673313983709415E-2</c:v>
                </c:pt>
                <c:pt idx="2119">
                  <c:v>1.6666873523812908E-2</c:v>
                </c:pt>
                <c:pt idx="2120">
                  <c:v>1.6660448473002631E-2</c:v>
                </c:pt>
                <c:pt idx="2121">
                  <c:v>1.6654038831116491E-2</c:v>
                </c:pt>
                <c:pt idx="2122">
                  <c:v>1.6647644598235534E-2</c:v>
                </c:pt>
                <c:pt idx="2123">
                  <c:v>1.6641265774197667E-2</c:v>
                </c:pt>
                <c:pt idx="2124">
                  <c:v>1.6634902359408121E-2</c:v>
                </c:pt>
                <c:pt idx="2125">
                  <c:v>1.6628554353623759E-2</c:v>
                </c:pt>
                <c:pt idx="2126">
                  <c:v>1.6622221756601441E-2</c:v>
                </c:pt>
                <c:pt idx="2127">
                  <c:v>1.6615904568584305E-2</c:v>
                </c:pt>
                <c:pt idx="2128">
                  <c:v>1.6609602789653399E-2</c:v>
                </c:pt>
                <c:pt idx="2129">
                  <c:v>1.6603316419808722E-2</c:v>
                </c:pt>
                <c:pt idx="2130">
                  <c:v>1.659704545872609E-2</c:v>
                </c:pt>
                <c:pt idx="2131">
                  <c:v>1.6590789906729686E-2</c:v>
                </c:pt>
                <c:pt idx="2132">
                  <c:v>1.6584549763900558E-2</c:v>
                </c:pt>
                <c:pt idx="2133">
                  <c:v>1.6578325029833474E-2</c:v>
                </c:pt>
                <c:pt idx="2134">
                  <c:v>1.6572115704771573E-2</c:v>
                </c:pt>
                <c:pt idx="2135">
                  <c:v>1.6565921788795901E-2</c:v>
                </c:pt>
                <c:pt idx="2136">
                  <c:v>1.6559743281744366E-2</c:v>
                </c:pt>
                <c:pt idx="2137">
                  <c:v>1.6553580183535921E-2</c:v>
                </c:pt>
                <c:pt idx="2138">
                  <c:v>1.6547432494413705E-2</c:v>
                </c:pt>
                <c:pt idx="2139">
                  <c:v>1.6541300214377719E-2</c:v>
                </c:pt>
                <c:pt idx="2140">
                  <c:v>1.6535183343184823E-2</c:v>
                </c:pt>
                <c:pt idx="2141">
                  <c:v>1.652908188099711E-2</c:v>
                </c:pt>
                <c:pt idx="2142">
                  <c:v>1.6522995827895626E-2</c:v>
                </c:pt>
                <c:pt idx="2143">
                  <c:v>1.6516925183718278E-2</c:v>
                </c:pt>
                <c:pt idx="2144">
                  <c:v>1.6510869948384022E-2</c:v>
                </c:pt>
                <c:pt idx="2145">
                  <c:v>1.6504830122054948E-2</c:v>
                </c:pt>
                <c:pt idx="2146">
                  <c:v>1.6498805704893149E-2</c:v>
                </c:pt>
                <c:pt idx="2147">
                  <c:v>1.6492796696655487E-2</c:v>
                </c:pt>
                <c:pt idx="2148">
                  <c:v>1.648680309717987E-2</c:v>
                </c:pt>
                <c:pt idx="2149">
                  <c:v>1.6480824906871527E-2</c:v>
                </c:pt>
                <c:pt idx="2150">
                  <c:v>1.6474862125487322E-2</c:v>
                </c:pt>
                <c:pt idx="2151">
                  <c:v>1.6468914753027253E-2</c:v>
                </c:pt>
                <c:pt idx="2152">
                  <c:v>1.6462982789572367E-2</c:v>
                </c:pt>
                <c:pt idx="2153">
                  <c:v>1.645706623520371E-2</c:v>
                </c:pt>
                <c:pt idx="2154">
                  <c:v>1.6451165089597097E-2</c:v>
                </c:pt>
                <c:pt idx="2155">
                  <c:v>1.6445279352995668E-2</c:v>
                </c:pt>
                <c:pt idx="2156">
                  <c:v>1.6439409025399421E-2</c:v>
                </c:pt>
                <c:pt idx="2157">
                  <c:v>1.6433554106808357E-2</c:v>
                </c:pt>
                <c:pt idx="2158">
                  <c:v>1.6427714597222476E-2</c:v>
                </c:pt>
                <c:pt idx="2159">
                  <c:v>1.6421890496398639E-2</c:v>
                </c:pt>
                <c:pt idx="2160">
                  <c:v>1.6416081804742078E-2</c:v>
                </c:pt>
                <c:pt idx="2161">
                  <c:v>1.6410288522009653E-2</c:v>
                </c:pt>
                <c:pt idx="2162">
                  <c:v>1.6404510648120318E-2</c:v>
                </c:pt>
                <c:pt idx="2163">
                  <c:v>1.639874818339826E-2</c:v>
                </c:pt>
                <c:pt idx="2164">
                  <c:v>1.6393001127600337E-2</c:v>
                </c:pt>
                <c:pt idx="2165">
                  <c:v>1.6387269480564459E-2</c:v>
                </c:pt>
                <c:pt idx="2166">
                  <c:v>1.6381553242533764E-2</c:v>
                </c:pt>
                <c:pt idx="2167">
                  <c:v>1.6375852413751391E-2</c:v>
                </c:pt>
                <c:pt idx="2168">
                  <c:v>1.6370166993650015E-2</c:v>
                </c:pt>
                <c:pt idx="2169">
                  <c:v>1.6364496982472776E-2</c:v>
                </c:pt>
                <c:pt idx="2170">
                  <c:v>1.6358842380381766E-2</c:v>
                </c:pt>
                <c:pt idx="2171">
                  <c:v>1.6353203187214893E-2</c:v>
                </c:pt>
                <c:pt idx="2172">
                  <c:v>1.6347579403053203E-2</c:v>
                </c:pt>
                <c:pt idx="2173">
                  <c:v>1.6341971027653557E-2</c:v>
                </c:pt>
                <c:pt idx="2174">
                  <c:v>1.6336378061421186E-2</c:v>
                </c:pt>
                <c:pt idx="2175">
                  <c:v>1.6330800504193999E-2</c:v>
                </c:pt>
                <c:pt idx="2176">
                  <c:v>1.6325238355647809E-2</c:v>
                </c:pt>
                <c:pt idx="2177">
                  <c:v>1.6319691616187848E-2</c:v>
                </c:pt>
                <c:pt idx="2178">
                  <c:v>1.6314160285814117E-2</c:v>
                </c:pt>
                <c:pt idx="2179">
                  <c:v>1.630785763328535E-2</c:v>
                </c:pt>
                <c:pt idx="2180">
                  <c:v>1.6302359321976878E-2</c:v>
                </c:pt>
                <c:pt idx="2181">
                  <c:v>1.6296876419592543E-2</c:v>
                </c:pt>
                <c:pt idx="2182">
                  <c:v>1.6291408926132345E-2</c:v>
                </c:pt>
                <c:pt idx="2183">
                  <c:v>1.6285956841758376E-2</c:v>
                </c:pt>
                <c:pt idx="2184">
                  <c:v>1.6280520166308543E-2</c:v>
                </c:pt>
                <c:pt idx="2185">
                  <c:v>1.6275098899620755E-2</c:v>
                </c:pt>
                <c:pt idx="2186">
                  <c:v>1.6269693041938149E-2</c:v>
                </c:pt>
                <c:pt idx="2187">
                  <c:v>1.6264302593260727E-2</c:v>
                </c:pt>
                <c:pt idx="2188">
                  <c:v>1.6258927553588487E-2</c:v>
                </c:pt>
                <c:pt idx="2189">
                  <c:v>1.6253567922759338E-2</c:v>
                </c:pt>
                <c:pt idx="2190">
                  <c:v>1.6248223700854325E-2</c:v>
                </c:pt>
                <c:pt idx="2191">
                  <c:v>1.6242894888035542E-2</c:v>
                </c:pt>
                <c:pt idx="2192">
                  <c:v>1.6237581483978802E-2</c:v>
                </c:pt>
                <c:pt idx="2193">
                  <c:v>1.62322834888462E-2</c:v>
                </c:pt>
                <c:pt idx="2194">
                  <c:v>1.6227000902880873E-2</c:v>
                </c:pt>
                <c:pt idx="2195">
                  <c:v>1.6221733725758636E-2</c:v>
                </c:pt>
                <c:pt idx="2196">
                  <c:v>1.6216481957479489E-2</c:v>
                </c:pt>
                <c:pt idx="2197">
                  <c:v>1.6211245598205526E-2</c:v>
                </c:pt>
                <c:pt idx="2198">
                  <c:v>1.6206024647774653E-2</c:v>
                </c:pt>
                <c:pt idx="2199">
                  <c:v>1.6200819106430009E-2</c:v>
                </c:pt>
                <c:pt idx="2200">
                  <c:v>1.6195628973928455E-2</c:v>
                </c:pt>
                <c:pt idx="2201">
                  <c:v>1.6190454250513131E-2</c:v>
                </c:pt>
                <c:pt idx="2202">
                  <c:v>1.6185294935778805E-2</c:v>
                </c:pt>
                <c:pt idx="2203">
                  <c:v>1.6180151030130707E-2</c:v>
                </c:pt>
                <c:pt idx="2204">
                  <c:v>1.61750225333257E-2</c:v>
                </c:pt>
                <c:pt idx="2205">
                  <c:v>1.6169909445606923E-2</c:v>
                </c:pt>
                <c:pt idx="2206">
                  <c:v>1.6164811766731235E-2</c:v>
                </c:pt>
                <c:pt idx="2207">
                  <c:v>1.6159729496779685E-2</c:v>
                </c:pt>
                <c:pt idx="2208">
                  <c:v>1.615466263575227E-2</c:v>
                </c:pt>
                <c:pt idx="2209">
                  <c:v>1.6149611183730039E-2</c:v>
                </c:pt>
                <c:pt idx="2210">
                  <c:v>1.6144575140550899E-2</c:v>
                </c:pt>
                <c:pt idx="2211">
                  <c:v>1.6139554506376941E-2</c:v>
                </c:pt>
                <c:pt idx="2212">
                  <c:v>1.6134549281046073E-2</c:v>
                </c:pt>
                <c:pt idx="2213">
                  <c:v>1.6129559464639343E-2</c:v>
                </c:pt>
                <c:pt idx="2214">
                  <c:v>1.6124585057237795E-2</c:v>
                </c:pt>
                <c:pt idx="2215">
                  <c:v>1.6119626058679337E-2</c:v>
                </c:pt>
                <c:pt idx="2216">
                  <c:v>1.6114682469126063E-2</c:v>
                </c:pt>
                <c:pt idx="2217">
                  <c:v>1.6109754288496925E-2</c:v>
                </c:pt>
                <c:pt idx="2218">
                  <c:v>1.6104841516710877E-2</c:v>
                </c:pt>
                <c:pt idx="2219">
                  <c:v>1.6099944154011059E-2</c:v>
                </c:pt>
                <c:pt idx="2220">
                  <c:v>1.6095062200073285E-2</c:v>
                </c:pt>
                <c:pt idx="2221">
                  <c:v>1.6090195654978601E-2</c:v>
                </c:pt>
                <c:pt idx="2222">
                  <c:v>1.6085344518970146E-2</c:v>
                </c:pt>
                <c:pt idx="2223">
                  <c:v>1.6080508791966874E-2</c:v>
                </c:pt>
                <c:pt idx="2224">
                  <c:v>1.6075688473725647E-2</c:v>
                </c:pt>
                <c:pt idx="2225">
                  <c:v>1.6070883564408556E-2</c:v>
                </c:pt>
                <c:pt idx="2226">
                  <c:v>1.6066094064015601E-2</c:v>
                </c:pt>
                <c:pt idx="2227">
                  <c:v>1.606131997262783E-2</c:v>
                </c:pt>
                <c:pt idx="2228">
                  <c:v>1.6056561290083149E-2</c:v>
                </c:pt>
                <c:pt idx="2229">
                  <c:v>1.6051818016462605E-2</c:v>
                </c:pt>
                <c:pt idx="2230">
                  <c:v>1.6047090151766197E-2</c:v>
                </c:pt>
                <c:pt idx="2231">
                  <c:v>1.6042377695993926E-2</c:v>
                </c:pt>
                <c:pt idx="2232">
                  <c:v>1.6037680649145791E-2</c:v>
                </c:pt>
                <c:pt idx="2233">
                  <c:v>1.6032999011140747E-2</c:v>
                </c:pt>
                <c:pt idx="2234">
                  <c:v>1.6028332782221932E-2</c:v>
                </c:pt>
                <c:pt idx="2235">
                  <c:v>1.6023681962065162E-2</c:v>
                </c:pt>
                <c:pt idx="2236">
                  <c:v>1.6019046550832527E-2</c:v>
                </c:pt>
                <c:pt idx="2237">
                  <c:v>1.601442654852403E-2</c:v>
                </c:pt>
                <c:pt idx="2238">
                  <c:v>1.6009821955139669E-2</c:v>
                </c:pt>
                <c:pt idx="2239">
                  <c:v>1.6005232770679445E-2</c:v>
                </c:pt>
                <c:pt idx="2240">
                  <c:v>1.6000658995143358E-2</c:v>
                </c:pt>
                <c:pt idx="2241">
                  <c:v>1.5996100628531407E-2</c:v>
                </c:pt>
                <c:pt idx="2242">
                  <c:v>1.5991557670762546E-2</c:v>
                </c:pt>
                <c:pt idx="2243">
                  <c:v>1.5987030121917822E-2</c:v>
                </c:pt>
                <c:pt idx="2244">
                  <c:v>1.5982517981916189E-2</c:v>
                </c:pt>
                <c:pt idx="2245">
                  <c:v>1.5978021251081831E-2</c:v>
                </c:pt>
                <c:pt idx="2246">
                  <c:v>1.5973539928928471E-2</c:v>
                </c:pt>
                <c:pt idx="2247">
                  <c:v>1.5969074015699247E-2</c:v>
                </c:pt>
                <c:pt idx="2248">
                  <c:v>1.5964623511475207E-2</c:v>
                </c:pt>
                <c:pt idx="2249">
                  <c:v>1.5960188416094256E-2</c:v>
                </c:pt>
                <c:pt idx="2250">
                  <c:v>1.5955768729637443E-2</c:v>
                </c:pt>
                <c:pt idx="2251">
                  <c:v>1.595136445202372E-2</c:v>
                </c:pt>
                <c:pt idx="2252">
                  <c:v>1.5946975583334133E-2</c:v>
                </c:pt>
                <c:pt idx="2253">
                  <c:v>1.594260212364973E-2</c:v>
                </c:pt>
                <c:pt idx="2254">
                  <c:v>1.5938244072808416E-2</c:v>
                </c:pt>
                <c:pt idx="2255">
                  <c:v>1.5933901430729147E-2</c:v>
                </c:pt>
                <c:pt idx="2256">
                  <c:v>1.5929574197736107E-2</c:v>
                </c:pt>
                <c:pt idx="2257">
                  <c:v>1.5925262373586158E-2</c:v>
                </c:pt>
                <c:pt idx="2258">
                  <c:v>1.5920965958279298E-2</c:v>
                </c:pt>
                <c:pt idx="2259">
                  <c:v>1.5916684951977622E-2</c:v>
                </c:pt>
                <c:pt idx="2260">
                  <c:v>1.5912419354519036E-2</c:v>
                </c:pt>
                <c:pt idx="2261">
                  <c:v>1.5908169165903541E-2</c:v>
                </c:pt>
                <c:pt idx="2262">
                  <c:v>1.5903934386293228E-2</c:v>
                </c:pt>
                <c:pt idx="2263">
                  <c:v>1.5899715015607052E-2</c:v>
                </c:pt>
                <c:pt idx="2264">
                  <c:v>1.589551105368292E-2</c:v>
                </c:pt>
                <c:pt idx="2265">
                  <c:v>1.5891322500682925E-2</c:v>
                </c:pt>
                <c:pt idx="2266">
                  <c:v>1.5887149356688113E-2</c:v>
                </c:pt>
                <c:pt idx="2267">
                  <c:v>1.5882991621536391E-2</c:v>
                </c:pt>
                <c:pt idx="2268">
                  <c:v>1.5878849295227759E-2</c:v>
                </c:pt>
                <c:pt idx="2269">
                  <c:v>1.5874722377843264E-2</c:v>
                </c:pt>
                <c:pt idx="2270">
                  <c:v>1.5870610869382906E-2</c:v>
                </c:pt>
                <c:pt idx="2271">
                  <c:v>1.5866514769765638E-2</c:v>
                </c:pt>
                <c:pt idx="2272">
                  <c:v>1.5862434079072507E-2</c:v>
                </c:pt>
                <c:pt idx="2273">
                  <c:v>1.5858368797303513E-2</c:v>
                </c:pt>
                <c:pt idx="2274">
                  <c:v>1.5854318924377608E-2</c:v>
                </c:pt>
                <c:pt idx="2275">
                  <c:v>1.5850284460375841E-2</c:v>
                </c:pt>
                <c:pt idx="2276">
                  <c:v>1.5846265405217164E-2</c:v>
                </c:pt>
                <c:pt idx="2277">
                  <c:v>1.5842261758982623E-2</c:v>
                </c:pt>
                <c:pt idx="2278">
                  <c:v>1.5838273521753266E-2</c:v>
                </c:pt>
                <c:pt idx="2279">
                  <c:v>1.5834300693123859E-2</c:v>
                </c:pt>
                <c:pt idx="2280">
                  <c:v>1.5830343273580683E-2</c:v>
                </c:pt>
                <c:pt idx="2281">
                  <c:v>1.5826401262961642E-2</c:v>
                </c:pt>
                <c:pt idx="2282">
                  <c:v>1.5822474661185693E-2</c:v>
                </c:pt>
                <c:pt idx="2283">
                  <c:v>1.5818563468333879E-2</c:v>
                </c:pt>
                <c:pt idx="2284">
                  <c:v>1.5814667684163064E-2</c:v>
                </c:pt>
                <c:pt idx="2285">
                  <c:v>1.5810787309159524E-2</c:v>
                </c:pt>
                <c:pt idx="2286">
                  <c:v>1.5806922342999075E-2</c:v>
                </c:pt>
                <c:pt idx="2287">
                  <c:v>1.5803072785519623E-2</c:v>
                </c:pt>
                <c:pt idx="2288">
                  <c:v>1.57992386371264E-2</c:v>
                </c:pt>
                <c:pt idx="2289">
                  <c:v>1.5795419897495222E-2</c:v>
                </c:pt>
                <c:pt idx="2290">
                  <c:v>1.579161656678818E-2</c:v>
                </c:pt>
                <c:pt idx="2291">
                  <c:v>1.5787828645005275E-2</c:v>
                </c:pt>
                <c:pt idx="2292">
                  <c:v>1.5784056132146507E-2</c:v>
                </c:pt>
                <c:pt idx="2293">
                  <c:v>1.5780299028049782E-2</c:v>
                </c:pt>
                <c:pt idx="2294">
                  <c:v>1.5776557332877195E-2</c:v>
                </c:pt>
                <c:pt idx="2295">
                  <c:v>1.5772831046628744E-2</c:v>
                </c:pt>
                <c:pt idx="2296">
                  <c:v>1.5769120169223383E-2</c:v>
                </c:pt>
                <c:pt idx="2297">
                  <c:v>1.5765424700661113E-2</c:v>
                </c:pt>
                <c:pt idx="2298">
                  <c:v>1.5761744640941933E-2</c:v>
                </c:pt>
                <c:pt idx="2299">
                  <c:v>1.5758079990227936E-2</c:v>
                </c:pt>
                <c:pt idx="2300">
                  <c:v>1.5754430748438075E-2</c:v>
                </c:pt>
                <c:pt idx="2301">
                  <c:v>1.5750796915329213E-2</c:v>
                </c:pt>
                <c:pt idx="2302">
                  <c:v>1.5747178491225533E-2</c:v>
                </c:pt>
                <c:pt idx="2303">
                  <c:v>1.5743575475964944E-2</c:v>
                </c:pt>
                <c:pt idx="2304">
                  <c:v>1.5739987869709537E-2</c:v>
                </c:pt>
                <c:pt idx="2305">
                  <c:v>1.5736415672216175E-2</c:v>
                </c:pt>
                <c:pt idx="2306">
                  <c:v>1.5732858883565903E-2</c:v>
                </c:pt>
                <c:pt idx="2307">
                  <c:v>1.5729317503839768E-2</c:v>
                </c:pt>
                <c:pt idx="2308">
                  <c:v>1.5725791532956723E-2</c:v>
                </c:pt>
                <c:pt idx="2309">
                  <c:v>1.5722280970997815E-2</c:v>
                </c:pt>
                <c:pt idx="2310">
                  <c:v>1.5718785817881997E-2</c:v>
                </c:pt>
                <c:pt idx="2311">
                  <c:v>1.5715306073690316E-2</c:v>
                </c:pt>
                <c:pt idx="2312">
                  <c:v>1.5711841738341725E-2</c:v>
                </c:pt>
                <c:pt idx="2313">
                  <c:v>1.5708392811917271E-2</c:v>
                </c:pt>
                <c:pt idx="2314">
                  <c:v>1.5704959294254861E-2</c:v>
                </c:pt>
                <c:pt idx="2315">
                  <c:v>1.5701541185597634E-2</c:v>
                </c:pt>
                <c:pt idx="2316">
                  <c:v>1.5698138485621405E-2</c:v>
                </c:pt>
                <c:pt idx="2317">
                  <c:v>1.5694751194650358E-2</c:v>
                </c:pt>
                <c:pt idx="2318">
                  <c:v>1.5691379312603448E-2</c:v>
                </c:pt>
                <c:pt idx="2319">
                  <c:v>1.5688022839318583E-2</c:v>
                </c:pt>
                <c:pt idx="2320">
                  <c:v>1.5684681774876807E-2</c:v>
                </c:pt>
                <c:pt idx="2321">
                  <c:v>1.5681356119440215E-2</c:v>
                </c:pt>
                <c:pt idx="2322">
                  <c:v>1.5678045872684621E-2</c:v>
                </c:pt>
                <c:pt idx="2323">
                  <c:v>1.5674751035015255E-2</c:v>
                </c:pt>
                <c:pt idx="2324">
                  <c:v>1.5671471606270027E-2</c:v>
                </c:pt>
                <c:pt idx="2325">
                  <c:v>1.5668207586124749E-2</c:v>
                </c:pt>
                <c:pt idx="2326">
                  <c:v>1.5664958974903609E-2</c:v>
                </c:pt>
                <c:pt idx="2327">
                  <c:v>1.5661725772687651E-2</c:v>
                </c:pt>
                <c:pt idx="2328">
                  <c:v>1.5658507979233738E-2</c:v>
                </c:pt>
                <c:pt idx="2329">
                  <c:v>1.5655305594622915E-2</c:v>
                </c:pt>
                <c:pt idx="2330">
                  <c:v>1.5652118618936228E-2</c:v>
                </c:pt>
                <c:pt idx="2331">
                  <c:v>1.5648947052173678E-2</c:v>
                </c:pt>
                <c:pt idx="2332">
                  <c:v>1.5645790894254219E-2</c:v>
                </c:pt>
                <c:pt idx="2333">
                  <c:v>1.564265014517785E-2</c:v>
                </c:pt>
                <c:pt idx="2334">
                  <c:v>1.5639524804863525E-2</c:v>
                </c:pt>
                <c:pt idx="2335">
                  <c:v>1.5635756619524953E-2</c:v>
                </c:pt>
                <c:pt idx="2336">
                  <c:v>1.5632668436282859E-2</c:v>
                </c:pt>
                <c:pt idx="2337">
                  <c:v>1.5629595663288663E-2</c:v>
                </c:pt>
                <c:pt idx="2338">
                  <c:v>1.562653830056937E-2</c:v>
                </c:pt>
                <c:pt idx="2339">
                  <c:v>1.5623496348043943E-2</c:v>
                </c:pt>
                <c:pt idx="2340">
                  <c:v>1.5620469805712377E-2</c:v>
                </c:pt>
                <c:pt idx="2341">
                  <c:v>1.5617458673682732E-2</c:v>
                </c:pt>
                <c:pt idx="2342">
                  <c:v>1.5614462951846951E-2</c:v>
                </c:pt>
                <c:pt idx="2343">
                  <c:v>1.561148264025906E-2</c:v>
                </c:pt>
                <c:pt idx="2344">
                  <c:v>1.5608517738892049E-2</c:v>
                </c:pt>
                <c:pt idx="2345">
                  <c:v>1.5605568247745914E-2</c:v>
                </c:pt>
                <c:pt idx="2346">
                  <c:v>1.5602634166820655E-2</c:v>
                </c:pt>
                <c:pt idx="2347">
                  <c:v>1.5599715496116275E-2</c:v>
                </c:pt>
                <c:pt idx="2348">
                  <c:v>1.5596812235659787E-2</c:v>
                </c:pt>
                <c:pt idx="2349">
                  <c:v>1.5592025280120048E-2</c:v>
                </c:pt>
                <c:pt idx="2350">
                  <c:v>1.5589159689326504E-2</c:v>
                </c:pt>
                <c:pt idx="2351">
                  <c:v>1.558630950737605E-2</c:v>
                </c:pt>
                <c:pt idx="2352">
                  <c:v>1.5583474734268687E-2</c:v>
                </c:pt>
                <c:pt idx="2353">
                  <c:v>1.5580655369923369E-2</c:v>
                </c:pt>
                <c:pt idx="2354">
                  <c:v>1.5577851414583233E-2</c:v>
                </c:pt>
                <c:pt idx="2355">
                  <c:v>1.5575062868005141E-2</c:v>
                </c:pt>
                <c:pt idx="2356">
                  <c:v>1.5572289730351185E-2</c:v>
                </c:pt>
                <c:pt idx="2357">
                  <c:v>1.5569532001459274E-2</c:v>
                </c:pt>
                <c:pt idx="2358">
                  <c:v>1.55667896814915E-2</c:v>
                </c:pt>
                <c:pt idx="2359">
                  <c:v>1.5564062770366816E-2</c:v>
                </c:pt>
                <c:pt idx="2360">
                  <c:v>1.5561351268004175E-2</c:v>
                </c:pt>
                <c:pt idx="2361">
                  <c:v>1.5558655174646718E-2</c:v>
                </c:pt>
                <c:pt idx="2362">
                  <c:v>1.5555974490132352E-2</c:v>
                </c:pt>
                <c:pt idx="2363">
                  <c:v>1.5553309214380029E-2</c:v>
                </c:pt>
                <c:pt idx="2364">
                  <c:v>1.5550659347470797E-2</c:v>
                </c:pt>
                <c:pt idx="2365">
                  <c:v>1.5548024889566747E-2</c:v>
                </c:pt>
                <c:pt idx="2366">
                  <c:v>1.5545405840424742E-2</c:v>
                </c:pt>
                <c:pt idx="2367">
                  <c:v>1.5542802200044781E-2</c:v>
                </c:pt>
                <c:pt idx="2368">
                  <c:v>1.5540213968670002E-2</c:v>
                </c:pt>
                <c:pt idx="2369">
                  <c:v>1.5537641146057268E-2</c:v>
                </c:pt>
                <c:pt idx="2370">
                  <c:v>1.5535083732368671E-2</c:v>
                </c:pt>
                <c:pt idx="2371">
                  <c:v>1.5532541727442117E-2</c:v>
                </c:pt>
                <c:pt idx="2372">
                  <c:v>1.5530015131439701E-2</c:v>
                </c:pt>
                <c:pt idx="2373">
                  <c:v>1.5527503944199328E-2</c:v>
                </c:pt>
                <c:pt idx="2374">
                  <c:v>1.5525008165883092E-2</c:v>
                </c:pt>
                <c:pt idx="2375">
                  <c:v>1.5522527796409946E-2</c:v>
                </c:pt>
                <c:pt idx="2376">
                  <c:v>1.5520062835779891E-2</c:v>
                </c:pt>
                <c:pt idx="2377">
                  <c:v>1.5517613283992926E-2</c:v>
                </c:pt>
                <c:pt idx="2378">
                  <c:v>1.5515179140968005E-2</c:v>
                </c:pt>
                <c:pt idx="2379">
                  <c:v>1.5512760406948267E-2</c:v>
                </c:pt>
                <c:pt idx="2380">
                  <c:v>1.551035708177162E-2</c:v>
                </c:pt>
                <c:pt idx="2381">
                  <c:v>1.5507969165357016E-2</c:v>
                </c:pt>
                <c:pt idx="2382">
                  <c:v>1.5505596657785503E-2</c:v>
                </c:pt>
                <c:pt idx="2383">
                  <c:v>1.5503239559138127E-2</c:v>
                </c:pt>
                <c:pt idx="2384">
                  <c:v>1.5500897869252794E-2</c:v>
                </c:pt>
                <c:pt idx="2385">
                  <c:v>1.5498571588291599E-2</c:v>
                </c:pt>
                <c:pt idx="2386">
                  <c:v>1.5496260716092447E-2</c:v>
                </c:pt>
                <c:pt idx="2387">
                  <c:v>1.5493965252817432E-2</c:v>
                </c:pt>
                <c:pt idx="2388">
                  <c:v>1.5491685198385508E-2</c:v>
                </c:pt>
                <c:pt idx="2389">
                  <c:v>1.5489420552715627E-2</c:v>
                </c:pt>
                <c:pt idx="2390">
                  <c:v>1.5487171315969883E-2</c:v>
                </c:pt>
                <c:pt idx="2391">
                  <c:v>1.548493748806723E-2</c:v>
                </c:pt>
                <c:pt idx="2392">
                  <c:v>1.548271906892662E-2</c:v>
                </c:pt>
                <c:pt idx="2393">
                  <c:v>1.5480516058710148E-2</c:v>
                </c:pt>
                <c:pt idx="2394">
                  <c:v>1.5478328457336765E-2</c:v>
                </c:pt>
                <c:pt idx="2395">
                  <c:v>1.5476156264806473E-2</c:v>
                </c:pt>
                <c:pt idx="2396">
                  <c:v>1.5473999481038225E-2</c:v>
                </c:pt>
                <c:pt idx="2397">
                  <c:v>1.5471858106194114E-2</c:v>
                </c:pt>
                <c:pt idx="2398">
                  <c:v>1.5469732140274139E-2</c:v>
                </c:pt>
                <c:pt idx="2399">
                  <c:v>1.5467621583116209E-2</c:v>
                </c:pt>
                <c:pt idx="2400">
                  <c:v>1.5465526434801369E-2</c:v>
                </c:pt>
                <c:pt idx="2401">
                  <c:v>1.5463446695248573E-2</c:v>
                </c:pt>
                <c:pt idx="2402">
                  <c:v>1.546138236470096E-2</c:v>
                </c:pt>
                <c:pt idx="2403">
                  <c:v>1.5459333442834344E-2</c:v>
                </c:pt>
                <c:pt idx="2404">
                  <c:v>1.5457299929891866E-2</c:v>
                </c:pt>
                <c:pt idx="2405">
                  <c:v>1.5455281825792477E-2</c:v>
                </c:pt>
                <c:pt idx="2406">
                  <c:v>1.5453279130536179E-2</c:v>
                </c:pt>
                <c:pt idx="2407">
                  <c:v>1.5451291843960879E-2</c:v>
                </c:pt>
                <c:pt idx="2408">
                  <c:v>1.5449319966471808E-2</c:v>
                </c:pt>
                <c:pt idx="2409">
                  <c:v>1.5447363497744782E-2</c:v>
                </c:pt>
                <c:pt idx="2410">
                  <c:v>1.5445422437860845E-2</c:v>
                </c:pt>
                <c:pt idx="2411">
                  <c:v>1.5443496786738953E-2</c:v>
                </c:pt>
                <c:pt idx="2412">
                  <c:v>1.5441586544541197E-2</c:v>
                </c:pt>
                <c:pt idx="2413">
                  <c:v>1.5439691711186532E-2</c:v>
                </c:pt>
                <c:pt idx="2414">
                  <c:v>1.543781228659391E-2</c:v>
                </c:pt>
                <c:pt idx="2415">
                  <c:v>1.543594827084438E-2</c:v>
                </c:pt>
                <c:pt idx="2416">
                  <c:v>1.5434099664100032E-2</c:v>
                </c:pt>
                <c:pt idx="2417">
                  <c:v>1.5432266465955635E-2</c:v>
                </c:pt>
                <c:pt idx="2418">
                  <c:v>1.5430448676816422E-2</c:v>
                </c:pt>
                <c:pt idx="2419">
                  <c:v>1.5428646296520299E-2</c:v>
                </c:pt>
                <c:pt idx="2420">
                  <c:v>1.542685932498622E-2</c:v>
                </c:pt>
                <c:pt idx="2421">
                  <c:v>1.5425087762295231E-2</c:v>
                </c:pt>
                <c:pt idx="2422">
                  <c:v>1.5423331608366286E-2</c:v>
                </c:pt>
                <c:pt idx="2423">
                  <c:v>1.5421590863442525E-2</c:v>
                </c:pt>
                <c:pt idx="2424">
                  <c:v>1.5419865527280807E-2</c:v>
                </c:pt>
                <c:pt idx="2425">
                  <c:v>1.541815559996218E-2</c:v>
                </c:pt>
                <c:pt idx="2426">
                  <c:v>1.5416461081405597E-2</c:v>
                </c:pt>
                <c:pt idx="2427">
                  <c:v>1.541478197177315E-2</c:v>
                </c:pt>
                <c:pt idx="2428">
                  <c:v>1.5413118270983794E-2</c:v>
                </c:pt>
                <c:pt idx="2429">
                  <c:v>1.5411469978956482E-2</c:v>
                </c:pt>
                <c:pt idx="2430">
                  <c:v>1.5409837095853307E-2</c:v>
                </c:pt>
                <c:pt idx="2431">
                  <c:v>1.5408219621512176E-2</c:v>
                </c:pt>
                <c:pt idx="2432">
                  <c:v>1.5406617556095181E-2</c:v>
                </c:pt>
                <c:pt idx="2433">
                  <c:v>1.5405030899440231E-2</c:v>
                </c:pt>
                <c:pt idx="2434">
                  <c:v>1.5403459651628371E-2</c:v>
                </c:pt>
                <c:pt idx="2435">
                  <c:v>1.5401903812659601E-2</c:v>
                </c:pt>
                <c:pt idx="2436">
                  <c:v>1.5400363382452875E-2</c:v>
                </c:pt>
                <c:pt idx="2437">
                  <c:v>1.5398838361251332E-2</c:v>
                </c:pt>
                <c:pt idx="2438">
                  <c:v>1.5397328748730787E-2</c:v>
                </c:pt>
                <c:pt idx="2439">
                  <c:v>1.5395834545053333E-2</c:v>
                </c:pt>
                <c:pt idx="2440">
                  <c:v>1.5394355750300015E-2</c:v>
                </c:pt>
                <c:pt idx="2441">
                  <c:v>1.5392892364389787E-2</c:v>
                </c:pt>
                <c:pt idx="2442">
                  <c:v>1.5391444387241604E-2</c:v>
                </c:pt>
                <c:pt idx="2443">
                  <c:v>1.5390011818855465E-2</c:v>
                </c:pt>
                <c:pt idx="2444">
                  <c:v>1.5388594659393462E-2</c:v>
                </c:pt>
                <c:pt idx="2445">
                  <c:v>1.5387192908855596E-2</c:v>
                </c:pt>
                <c:pt idx="2446">
                  <c:v>1.5385806567079774E-2</c:v>
                </c:pt>
                <c:pt idx="2447">
                  <c:v>1.5384435634065996E-2</c:v>
                </c:pt>
                <c:pt idx="2448">
                  <c:v>1.5383080109895308E-2</c:v>
                </c:pt>
                <c:pt idx="2449">
                  <c:v>1.5381739994567711E-2</c:v>
                </c:pt>
                <c:pt idx="2450">
                  <c:v>1.5380415288164251E-2</c:v>
                </c:pt>
                <c:pt idx="2451">
                  <c:v>1.5379105990522834E-2</c:v>
                </c:pt>
                <c:pt idx="2452">
                  <c:v>1.5377812101724508E-2</c:v>
                </c:pt>
                <c:pt idx="2453">
                  <c:v>1.5376533621769273E-2</c:v>
                </c:pt>
                <c:pt idx="2454">
                  <c:v>1.5375270550576081E-2</c:v>
                </c:pt>
                <c:pt idx="2455">
                  <c:v>1.5374022888307026E-2</c:v>
                </c:pt>
                <c:pt idx="2456">
                  <c:v>1.5372790634881062E-2</c:v>
                </c:pt>
                <c:pt idx="2457">
                  <c:v>1.5371573790217141E-2</c:v>
                </c:pt>
                <c:pt idx="2458">
                  <c:v>1.5370372354396311E-2</c:v>
                </c:pt>
                <c:pt idx="2459">
                  <c:v>1.5369186327337525E-2</c:v>
                </c:pt>
                <c:pt idx="2460">
                  <c:v>1.5368015709202876E-2</c:v>
                </c:pt>
                <c:pt idx="2461">
                  <c:v>1.536686049983027E-2</c:v>
                </c:pt>
                <c:pt idx="2462">
                  <c:v>1.5365720699381802E-2</c:v>
                </c:pt>
                <c:pt idx="2463">
                  <c:v>1.5364596307776424E-2</c:v>
                </c:pt>
                <c:pt idx="2464">
                  <c:v>1.5363487324933089E-2</c:v>
                </c:pt>
                <c:pt idx="2465">
                  <c:v>1.5362393750851799E-2</c:v>
                </c:pt>
                <c:pt idx="2466">
                  <c:v>1.5361315585775692E-2</c:v>
                </c:pt>
                <c:pt idx="2467">
                  <c:v>1.5360252829380583E-2</c:v>
                </c:pt>
                <c:pt idx="2468">
                  <c:v>1.5359205481828564E-2</c:v>
                </c:pt>
                <c:pt idx="2469">
                  <c:v>1.5358173543119635E-2</c:v>
                </c:pt>
                <c:pt idx="2470">
                  <c:v>1.5357157013334843E-2</c:v>
                </c:pt>
                <c:pt idx="2471">
                  <c:v>1.5356155892312096E-2</c:v>
                </c:pt>
                <c:pt idx="2472">
                  <c:v>1.5355170180051392E-2</c:v>
                </c:pt>
                <c:pt idx="2473">
                  <c:v>1.5354199876714825E-2</c:v>
                </c:pt>
                <c:pt idx="2474">
                  <c:v>1.5353244982221348E-2</c:v>
                </c:pt>
                <c:pt idx="2475">
                  <c:v>1.5352305496489915E-2</c:v>
                </c:pt>
                <c:pt idx="2476">
                  <c:v>1.5351381419520527E-2</c:v>
                </c:pt>
                <c:pt idx="2477">
                  <c:v>1.5350472751556321E-2</c:v>
                </c:pt>
                <c:pt idx="2478">
                  <c:v>1.5349579492273113E-2</c:v>
                </c:pt>
                <c:pt idx="2479">
                  <c:v>1.5348701641832996E-2</c:v>
                </c:pt>
                <c:pt idx="2480">
                  <c:v>1.5347839200317015E-2</c:v>
                </c:pt>
                <c:pt idx="2481">
                  <c:v>1.5346992167563078E-2</c:v>
                </c:pt>
                <c:pt idx="2482">
                  <c:v>1.5346160543652232E-2</c:v>
                </c:pt>
                <c:pt idx="2483">
                  <c:v>1.534534432850343E-2</c:v>
                </c:pt>
                <c:pt idx="2484">
                  <c:v>1.534454352235981E-2</c:v>
                </c:pt>
                <c:pt idx="2485">
                  <c:v>1.5343758124816143E-2</c:v>
                </c:pt>
                <c:pt idx="2486">
                  <c:v>1.5342988136277658E-2</c:v>
                </c:pt>
                <c:pt idx="2487">
                  <c:v>1.5342233556420171E-2</c:v>
                </c:pt>
                <c:pt idx="2488">
                  <c:v>1.5341494385567866E-2</c:v>
                </c:pt>
                <c:pt idx="2489">
                  <c:v>1.534077062339656E-2</c:v>
                </c:pt>
                <c:pt idx="2490">
                  <c:v>1.5340062547327671E-2</c:v>
                </c:pt>
                <c:pt idx="2491">
                  <c:v>1.5339273722823066E-2</c:v>
                </c:pt>
                <c:pt idx="2492">
                  <c:v>1.533860144238397E-2</c:v>
                </c:pt>
                <c:pt idx="2493">
                  <c:v>1.533794590691695E-2</c:v>
                </c:pt>
                <c:pt idx="2494">
                  <c:v>1.5337307116259913E-2</c:v>
                </c:pt>
                <c:pt idx="2495">
                  <c:v>1.5336685070574951E-2</c:v>
                </c:pt>
                <c:pt idx="2496">
                  <c:v>1.5336079769862065E-2</c:v>
                </c:pt>
                <c:pt idx="2497">
                  <c:v>1.5335491214040209E-2</c:v>
                </c:pt>
                <c:pt idx="2498">
                  <c:v>1.5334919403190428E-2</c:v>
                </c:pt>
                <c:pt idx="2499">
                  <c:v>1.533436433715063E-2</c:v>
                </c:pt>
                <c:pt idx="2500">
                  <c:v>1.5333826016163954E-2</c:v>
                </c:pt>
                <c:pt idx="2501">
                  <c:v>1.5333304440068307E-2</c:v>
                </c:pt>
                <c:pt idx="2502">
                  <c:v>1.533279960886369E-2</c:v>
                </c:pt>
                <c:pt idx="2503">
                  <c:v>1.5332311522631148E-2</c:v>
                </c:pt>
                <c:pt idx="2504">
                  <c:v>1.5331840181289635E-2</c:v>
                </c:pt>
                <c:pt idx="2505">
                  <c:v>1.5331385584920199E-2</c:v>
                </c:pt>
                <c:pt idx="2506">
                  <c:v>1.5330947733360745E-2</c:v>
                </c:pt>
                <c:pt idx="2507">
                  <c:v>1.5330526626773366E-2</c:v>
                </c:pt>
                <c:pt idx="2508">
                  <c:v>1.533012226523911E-2</c:v>
                </c:pt>
                <c:pt idx="2509">
                  <c:v>1.5329734648514837E-2</c:v>
                </c:pt>
                <c:pt idx="2510">
                  <c:v>1.5329363776762639E-2</c:v>
                </c:pt>
                <c:pt idx="2511">
                  <c:v>1.5329009649901471E-2</c:v>
                </c:pt>
                <c:pt idx="2512">
                  <c:v>1.5328672268012378E-2</c:v>
                </c:pt>
                <c:pt idx="2513">
                  <c:v>1.5328351630933268E-2</c:v>
                </c:pt>
                <c:pt idx="2514">
                  <c:v>1.5328047738826234E-2</c:v>
                </c:pt>
                <c:pt idx="2515">
                  <c:v>1.5327760591691275E-2</c:v>
                </c:pt>
                <c:pt idx="2516">
                  <c:v>1.5327490189528392E-2</c:v>
                </c:pt>
                <c:pt idx="2517">
                  <c:v>1.5327236532094446E-2</c:v>
                </c:pt>
                <c:pt idx="2518">
                  <c:v>1.5326999619794668E-2</c:v>
                </c:pt>
                <c:pt idx="2519">
                  <c:v>1.5326779452304873E-2</c:v>
                </c:pt>
                <c:pt idx="2520">
                  <c:v>1.53265760298682E-2</c:v>
                </c:pt>
                <c:pt idx="2521">
                  <c:v>1.5326389352160463E-2</c:v>
                </c:pt>
                <c:pt idx="2522">
                  <c:v>1.5326219419505849E-2</c:v>
                </c:pt>
                <c:pt idx="2523">
                  <c:v>1.532606623182331E-2</c:v>
                </c:pt>
                <c:pt idx="2524">
                  <c:v>1.5325929788950754E-2</c:v>
                </c:pt>
                <c:pt idx="2525">
                  <c:v>1.5325810091050274E-2</c:v>
                </c:pt>
                <c:pt idx="2526">
                  <c:v>1.5325707138040823E-2</c:v>
                </c:pt>
                <c:pt idx="2527">
                  <c:v>1.5325620930003447E-2</c:v>
                </c:pt>
                <c:pt idx="2528">
                  <c:v>1.5325551466776055E-2</c:v>
                </c:pt>
                <c:pt idx="2529">
                  <c:v>1.5325498748601785E-2</c:v>
                </c:pt>
                <c:pt idx="2530">
                  <c:v>1.5325462775318544E-2</c:v>
                </c:pt>
                <c:pt idx="2531">
                  <c:v>1.5325443547007378E-2</c:v>
                </c:pt>
                <c:pt idx="2532">
                  <c:v>1.5325441063587242E-2</c:v>
                </c:pt>
                <c:pt idx="2533">
                  <c:v>1.5325455325058135E-2</c:v>
                </c:pt>
                <c:pt idx="2534">
                  <c:v>1.5325486331420057E-2</c:v>
                </c:pt>
                <c:pt idx="2535">
                  <c:v>1.5325534082754055E-2</c:v>
                </c:pt>
                <c:pt idx="2536">
                  <c:v>1.5325598579060129E-2</c:v>
                </c:pt>
                <c:pt idx="2537">
                  <c:v>1.5325679820176186E-2</c:v>
                </c:pt>
                <c:pt idx="2538">
                  <c:v>1.5325777806345364E-2</c:v>
                </c:pt>
                <c:pt idx="2539">
                  <c:v>1.5325892537324526E-2</c:v>
                </c:pt>
                <c:pt idx="2540">
                  <c:v>1.5326024013356809E-2</c:v>
                </c:pt>
                <c:pt idx="2541">
                  <c:v>1.5326172234280122E-2</c:v>
                </c:pt>
                <c:pt idx="2542">
                  <c:v>1.5326337200013418E-2</c:v>
                </c:pt>
                <c:pt idx="2543">
                  <c:v>1.5326518910799836E-2</c:v>
                </c:pt>
                <c:pt idx="2544">
                  <c:v>1.5326717366396236E-2</c:v>
                </c:pt>
                <c:pt idx="2545">
                  <c:v>1.5326932567045759E-2</c:v>
                </c:pt>
                <c:pt idx="2546">
                  <c:v>1.5327164512424218E-2</c:v>
                </c:pt>
                <c:pt idx="2547">
                  <c:v>1.5327413202936846E-2</c:v>
                </c:pt>
                <c:pt idx="2548">
                  <c:v>1.5327678638259457E-2</c:v>
                </c:pt>
                <c:pt idx="2549">
                  <c:v>1.5327960818554143E-2</c:v>
                </c:pt>
                <c:pt idx="2550">
                  <c:v>1.5328259743658812E-2</c:v>
                </c:pt>
                <c:pt idx="2551">
                  <c:v>1.5328575413897649E-2</c:v>
                </c:pt>
                <c:pt idx="2552">
                  <c:v>1.532890782894647E-2</c:v>
                </c:pt>
                <c:pt idx="2553">
                  <c:v>1.5329256988967366E-2</c:v>
                </c:pt>
                <c:pt idx="2554">
                  <c:v>1.5329622893879291E-2</c:v>
                </c:pt>
                <c:pt idx="2555">
                  <c:v>1.5330005543682246E-2</c:v>
                </c:pt>
                <c:pt idx="2556">
                  <c:v>1.5330404938457276E-2</c:v>
                </c:pt>
                <c:pt idx="2557">
                  <c:v>1.5330821078123336E-2</c:v>
                </c:pt>
                <c:pt idx="2558">
                  <c:v>1.5331253962761471E-2</c:v>
                </c:pt>
                <c:pt idx="2559">
                  <c:v>1.5331703592209589E-2</c:v>
                </c:pt>
                <c:pt idx="2560">
                  <c:v>1.5332169966710829E-2</c:v>
                </c:pt>
                <c:pt idx="2561">
                  <c:v>1.5332653086103099E-2</c:v>
                </c:pt>
                <c:pt idx="2562">
                  <c:v>1.5333152950467444E-2</c:v>
                </c:pt>
                <c:pt idx="2563">
                  <c:v>1.5333669559641772E-2</c:v>
                </c:pt>
                <c:pt idx="2564">
                  <c:v>1.5334202913788175E-2</c:v>
                </c:pt>
                <c:pt idx="2565">
                  <c:v>1.5334753012906654E-2</c:v>
                </c:pt>
                <c:pt idx="2566">
                  <c:v>1.5335319856916163E-2</c:v>
                </c:pt>
                <c:pt idx="2567">
                  <c:v>1.5335903445816701E-2</c:v>
                </c:pt>
                <c:pt idx="2568">
                  <c:v>1.5336503779689314E-2</c:v>
                </c:pt>
                <c:pt idx="2569">
                  <c:v>1.5337120858534004E-2</c:v>
                </c:pt>
                <c:pt idx="2570">
                  <c:v>1.5337754682188676E-2</c:v>
                </c:pt>
                <c:pt idx="2571">
                  <c:v>1.5338405250815423E-2</c:v>
                </c:pt>
                <c:pt idx="2572">
                  <c:v>1.5339072564414247E-2</c:v>
                </c:pt>
                <c:pt idx="2573">
                  <c:v>1.5339756622904099E-2</c:v>
                </c:pt>
                <c:pt idx="2574">
                  <c:v>1.5340457426366028E-2</c:v>
                </c:pt>
                <c:pt idx="2575">
                  <c:v>1.5341174974637939E-2</c:v>
                </c:pt>
                <c:pt idx="2576">
                  <c:v>1.5341909267962972E-2</c:v>
                </c:pt>
                <c:pt idx="2577">
                  <c:v>1.5342660306179035E-2</c:v>
                </c:pt>
                <c:pt idx="2578">
                  <c:v>1.5343428089286126E-2</c:v>
                </c:pt>
                <c:pt idx="2579">
                  <c:v>1.5344212617365294E-2</c:v>
                </c:pt>
                <c:pt idx="2580">
                  <c:v>1.534501389033549E-2</c:v>
                </c:pt>
                <c:pt idx="2581">
                  <c:v>1.5345831908196716E-2</c:v>
                </c:pt>
                <c:pt idx="2582">
                  <c:v>1.5346666670948972E-2</c:v>
                </c:pt>
                <c:pt idx="2583">
                  <c:v>1.5347518178835395E-2</c:v>
                </c:pt>
                <c:pt idx="2584">
                  <c:v>1.5348386431531802E-2</c:v>
                </c:pt>
                <c:pt idx="2585">
                  <c:v>1.5349271429119238E-2</c:v>
                </c:pt>
                <c:pt idx="2586">
                  <c:v>1.5350173171597703E-2</c:v>
                </c:pt>
                <c:pt idx="2587">
                  <c:v>1.535109165912929E-2</c:v>
                </c:pt>
                <c:pt idx="2588">
                  <c:v>1.5352026891551906E-2</c:v>
                </c:pt>
                <c:pt idx="2589">
                  <c:v>1.5352978868865552E-2</c:v>
                </c:pt>
                <c:pt idx="2590">
                  <c:v>1.5353947591070227E-2</c:v>
                </c:pt>
                <c:pt idx="2591">
                  <c:v>1.5354933058328024E-2</c:v>
                </c:pt>
                <c:pt idx="2592">
                  <c:v>1.5355935270395804E-2</c:v>
                </c:pt>
                <c:pt idx="2593">
                  <c:v>1.535695422743566E-2</c:v>
                </c:pt>
                <c:pt idx="2594">
                  <c:v>1.5357989929447591E-2</c:v>
                </c:pt>
                <c:pt idx="2595">
                  <c:v>1.5359194092799955E-2</c:v>
                </c:pt>
                <c:pt idx="2596">
                  <c:v>1.5360265676837015E-2</c:v>
                </c:pt>
                <c:pt idx="2597">
                  <c:v>1.5361354005684058E-2</c:v>
                </c:pt>
                <c:pt idx="2598">
                  <c:v>1.5362459079503177E-2</c:v>
                </c:pt>
                <c:pt idx="2599">
                  <c:v>1.5363580898213325E-2</c:v>
                </c:pt>
                <c:pt idx="2600">
                  <c:v>1.5364719461976595E-2</c:v>
                </c:pt>
                <c:pt idx="2601">
                  <c:v>1.5365874770549848E-2</c:v>
                </c:pt>
                <c:pt idx="2602">
                  <c:v>1.5367046824095176E-2</c:v>
                </c:pt>
                <c:pt idx="2603">
                  <c:v>1.536823562261258E-2</c:v>
                </c:pt>
                <c:pt idx="2604">
                  <c:v>1.5369441165939968E-2</c:v>
                </c:pt>
                <c:pt idx="2605">
                  <c:v>1.537066345423943E-2</c:v>
                </c:pt>
                <c:pt idx="2606">
                  <c:v>1.5371902487510969E-2</c:v>
                </c:pt>
                <c:pt idx="2607">
                  <c:v>1.5373158265754583E-2</c:v>
                </c:pt>
                <c:pt idx="2608">
                  <c:v>1.5374430788889226E-2</c:v>
                </c:pt>
                <c:pt idx="2609">
                  <c:v>1.5375720056914899E-2</c:v>
                </c:pt>
                <c:pt idx="2610">
                  <c:v>1.5378698384365563E-2</c:v>
                </c:pt>
                <c:pt idx="2611">
                  <c:v>1.5378348827882471E-2</c:v>
                </c:pt>
                <c:pt idx="2612">
                  <c:v>1.5379688330743324E-2</c:v>
                </c:pt>
                <c:pt idx="2613">
                  <c:v>1.5381044578495207E-2</c:v>
                </c:pt>
                <c:pt idx="2614">
                  <c:v>1.5382417571219165E-2</c:v>
                </c:pt>
                <c:pt idx="2615">
                  <c:v>1.5383807308915198E-2</c:v>
                </c:pt>
                <c:pt idx="2616">
                  <c:v>1.5385213791421215E-2</c:v>
                </c:pt>
                <c:pt idx="2617">
                  <c:v>1.5386637018899307E-2</c:v>
                </c:pt>
                <c:pt idx="2618">
                  <c:v>1.5388076991430522E-2</c:v>
                </c:pt>
                <c:pt idx="2619">
                  <c:v>1.5389533708771719E-2</c:v>
                </c:pt>
                <c:pt idx="2620">
                  <c:v>1.5391007171003945E-2</c:v>
                </c:pt>
                <c:pt idx="2621">
                  <c:v>1.5392497378289294E-2</c:v>
                </c:pt>
                <c:pt idx="2622">
                  <c:v>1.5394004330546718E-2</c:v>
                </c:pt>
                <c:pt idx="2623">
                  <c:v>1.5395528027614125E-2</c:v>
                </c:pt>
                <c:pt idx="2624">
                  <c:v>1.5397068469653608E-2</c:v>
                </c:pt>
                <c:pt idx="2625">
                  <c:v>1.5398625656665166E-2</c:v>
                </c:pt>
                <c:pt idx="2626">
                  <c:v>1.5400199588567753E-2</c:v>
                </c:pt>
                <c:pt idx="2627">
                  <c:v>1.540179026536137E-2</c:v>
                </c:pt>
                <c:pt idx="2628">
                  <c:v>1.5403397687208109E-2</c:v>
                </c:pt>
                <c:pt idx="2629">
                  <c:v>1.5405021853945877E-2</c:v>
                </c:pt>
                <c:pt idx="2630">
                  <c:v>1.5406662765574675E-2</c:v>
                </c:pt>
                <c:pt idx="2631">
                  <c:v>1.5408320422175548E-2</c:v>
                </c:pt>
                <c:pt idx="2632">
                  <c:v>1.5409994823748496E-2</c:v>
                </c:pt>
                <c:pt idx="2633">
                  <c:v>1.5411685970131428E-2</c:v>
                </c:pt>
                <c:pt idx="2634">
                  <c:v>1.5413393861486435E-2</c:v>
                </c:pt>
                <c:pt idx="2635">
                  <c:v>1.5415118497894564E-2</c:v>
                </c:pt>
                <c:pt idx="2636">
                  <c:v>1.5416859879274769E-2</c:v>
                </c:pt>
                <c:pt idx="2637">
                  <c:v>1.5418618005464957E-2</c:v>
                </c:pt>
                <c:pt idx="2638">
                  <c:v>1.5420392876546174E-2</c:v>
                </c:pt>
                <c:pt idx="2639">
                  <c:v>1.5422184492680513E-2</c:v>
                </c:pt>
                <c:pt idx="2640">
                  <c:v>1.5423992853624835E-2</c:v>
                </c:pt>
                <c:pt idx="2641">
                  <c:v>1.5425817959622279E-2</c:v>
                </c:pt>
                <c:pt idx="2642">
                  <c:v>1.5427659810429706E-2</c:v>
                </c:pt>
                <c:pt idx="2643">
                  <c:v>1.5429518406371301E-2</c:v>
                </c:pt>
                <c:pt idx="2644">
                  <c:v>1.5431393747122879E-2</c:v>
                </c:pt>
                <c:pt idx="2645">
                  <c:v>1.5433285832846533E-2</c:v>
                </c:pt>
                <c:pt idx="2646">
                  <c:v>1.5435194663542262E-2</c:v>
                </c:pt>
                <c:pt idx="2647">
                  <c:v>1.543832653861821E-2</c:v>
                </c:pt>
                <c:pt idx="2648">
                  <c:v>1.544027380816012E-2</c:v>
                </c:pt>
                <c:pt idx="2649">
                  <c:v>1.5442237824078907E-2</c:v>
                </c:pt>
                <c:pt idx="2650">
                  <c:v>1.544421858632054E-2</c:v>
                </c:pt>
                <c:pt idx="2651">
                  <c:v>1.5446216094993083E-2</c:v>
                </c:pt>
                <c:pt idx="2652">
                  <c:v>1.5448230350042504E-2</c:v>
                </c:pt>
                <c:pt idx="2653">
                  <c:v>1.5450261351468802E-2</c:v>
                </c:pt>
                <c:pt idx="2654">
                  <c:v>1.5452309099271979E-2</c:v>
                </c:pt>
                <c:pt idx="2655">
                  <c:v>1.5454373593479048E-2</c:v>
                </c:pt>
                <c:pt idx="2656">
                  <c:v>1.5456454834008964E-2</c:v>
                </c:pt>
                <c:pt idx="2657">
                  <c:v>1.5458552820969789E-2</c:v>
                </c:pt>
                <c:pt idx="2658">
                  <c:v>1.5460667554307493E-2</c:v>
                </c:pt>
                <c:pt idx="2659">
                  <c:v>1.5462799034022073E-2</c:v>
                </c:pt>
                <c:pt idx="2660">
                  <c:v>1.5465217663302999E-2</c:v>
                </c:pt>
                <c:pt idx="2661">
                  <c:v>1.5467389628903705E-2</c:v>
                </c:pt>
                <c:pt idx="2662">
                  <c:v>1.5469578339233347E-2</c:v>
                </c:pt>
                <c:pt idx="2663">
                  <c:v>1.5471783794535066E-2</c:v>
                </c:pt>
                <c:pt idx="2664">
                  <c:v>1.5474005994808859E-2</c:v>
                </c:pt>
                <c:pt idx="2665">
                  <c:v>1.5476244940054729E-2</c:v>
                </c:pt>
                <c:pt idx="2666">
                  <c:v>1.5478500630272674E-2</c:v>
                </c:pt>
                <c:pt idx="2667">
                  <c:v>1.5480773065300601E-2</c:v>
                </c:pt>
                <c:pt idx="2668">
                  <c:v>1.5483062245462698E-2</c:v>
                </c:pt>
                <c:pt idx="2669">
                  <c:v>1.5485368170434777E-2</c:v>
                </c:pt>
                <c:pt idx="2670">
                  <c:v>1.5487690840459978E-2</c:v>
                </c:pt>
                <c:pt idx="2671">
                  <c:v>1.5490030255295162E-2</c:v>
                </c:pt>
                <c:pt idx="2672">
                  <c:v>1.5492386415183468E-2</c:v>
                </c:pt>
                <c:pt idx="2673">
                  <c:v>1.5494759320043849E-2</c:v>
                </c:pt>
                <c:pt idx="2674">
                  <c:v>1.5497148969714214E-2</c:v>
                </c:pt>
                <c:pt idx="2675">
                  <c:v>1.54995553644377E-2</c:v>
                </c:pt>
                <c:pt idx="2676">
                  <c:v>1.5501978504133263E-2</c:v>
                </c:pt>
                <c:pt idx="2677">
                  <c:v>1.5504418388638808E-2</c:v>
                </c:pt>
                <c:pt idx="2678">
                  <c:v>1.5506875018197475E-2</c:v>
                </c:pt>
                <c:pt idx="2679">
                  <c:v>1.5509348392728217E-2</c:v>
                </c:pt>
                <c:pt idx="2680">
                  <c:v>1.5511838512231035E-2</c:v>
                </c:pt>
                <c:pt idx="2681">
                  <c:v>1.5514345376543837E-2</c:v>
                </c:pt>
                <c:pt idx="2682">
                  <c:v>1.551686898590976E-2</c:v>
                </c:pt>
                <c:pt idx="2683">
                  <c:v>1.5519409340166712E-2</c:v>
                </c:pt>
                <c:pt idx="2684">
                  <c:v>1.552196643939574E-2</c:v>
                </c:pt>
                <c:pt idx="2685">
                  <c:v>1.5524540283596844E-2</c:v>
                </c:pt>
                <c:pt idx="2686">
                  <c:v>1.5527130872851069E-2</c:v>
                </c:pt>
                <c:pt idx="2687">
                  <c:v>1.5529738206915278E-2</c:v>
                </c:pt>
                <c:pt idx="2688">
                  <c:v>1.5532362285951562E-2</c:v>
                </c:pt>
                <c:pt idx="2689">
                  <c:v>1.5535003109959922E-2</c:v>
                </c:pt>
                <c:pt idx="2690">
                  <c:v>1.5537660678940357E-2</c:v>
                </c:pt>
                <c:pt idx="2691">
                  <c:v>1.5540334992892868E-2</c:v>
                </c:pt>
                <c:pt idx="2692">
                  <c:v>1.5543026051655362E-2</c:v>
                </c:pt>
                <c:pt idx="2693">
                  <c:v>1.5545733855552024E-2</c:v>
                </c:pt>
                <c:pt idx="2694">
                  <c:v>1.5548458404339716E-2</c:v>
                </c:pt>
                <c:pt idx="2695">
                  <c:v>1.5551199698018436E-2</c:v>
                </c:pt>
                <c:pt idx="2696">
                  <c:v>1.5553957736750279E-2</c:v>
                </c:pt>
                <c:pt idx="2697">
                  <c:v>1.5556732520373151E-2</c:v>
                </c:pt>
                <c:pt idx="2698">
                  <c:v>1.5559524048968099E-2</c:v>
                </c:pt>
                <c:pt idx="2699">
                  <c:v>1.5562332322535122E-2</c:v>
                </c:pt>
                <c:pt idx="2700">
                  <c:v>1.5565157341074221E-2</c:v>
                </c:pt>
                <c:pt idx="2701">
                  <c:v>1.5567999104585395E-2</c:v>
                </c:pt>
                <c:pt idx="2702">
                  <c:v>1.5570857612987599E-2</c:v>
                </c:pt>
                <c:pt idx="2703">
                  <c:v>1.5573732866361878E-2</c:v>
                </c:pt>
                <c:pt idx="2704">
                  <c:v>1.5576624864708233E-2</c:v>
                </c:pt>
                <c:pt idx="2705">
                  <c:v>1.5579533607945617E-2</c:v>
                </c:pt>
                <c:pt idx="2706">
                  <c:v>1.5582459096317169E-2</c:v>
                </c:pt>
                <c:pt idx="2707">
                  <c:v>1.5585401329417659E-2</c:v>
                </c:pt>
                <c:pt idx="2708">
                  <c:v>1.5588360307733362E-2</c:v>
                </c:pt>
                <c:pt idx="2709">
                  <c:v>1.5591336030859049E-2</c:v>
                </c:pt>
                <c:pt idx="2710">
                  <c:v>1.5594328498875765E-2</c:v>
                </c:pt>
                <c:pt idx="2711">
                  <c:v>1.5597337712026649E-2</c:v>
                </c:pt>
                <c:pt idx="2712">
                  <c:v>1.5600363669987516E-2</c:v>
                </c:pt>
                <c:pt idx="2713">
                  <c:v>1.5603406373001505E-2</c:v>
                </c:pt>
                <c:pt idx="2714">
                  <c:v>1.560646582098757E-2</c:v>
                </c:pt>
                <c:pt idx="2715">
                  <c:v>1.5609542013864663E-2</c:v>
                </c:pt>
                <c:pt idx="2716">
                  <c:v>1.5612634951794879E-2</c:v>
                </c:pt>
                <c:pt idx="2717">
                  <c:v>1.5615744634616124E-2</c:v>
                </c:pt>
                <c:pt idx="2718">
                  <c:v>1.5618871062409445E-2</c:v>
                </c:pt>
                <c:pt idx="2719">
                  <c:v>1.5622014235255888E-2</c:v>
                </c:pt>
                <c:pt idx="2720">
                  <c:v>1.562517415299336E-2</c:v>
                </c:pt>
                <c:pt idx="2721">
                  <c:v>1.5628350815621861E-2</c:v>
                </c:pt>
                <c:pt idx="2722">
                  <c:v>1.563154422338453E-2</c:v>
                </c:pt>
                <c:pt idx="2723">
                  <c:v>1.5634754375957183E-2</c:v>
                </c:pt>
                <c:pt idx="2724">
                  <c:v>1.5637981273582957E-2</c:v>
                </c:pt>
                <c:pt idx="2725">
                  <c:v>1.5641224916180807E-2</c:v>
                </c:pt>
                <c:pt idx="2726">
                  <c:v>1.5644485303750733E-2</c:v>
                </c:pt>
                <c:pt idx="2727">
                  <c:v>1.5647762436211687E-2</c:v>
                </c:pt>
                <c:pt idx="2728">
                  <c:v>1.5651056313644718E-2</c:v>
                </c:pt>
                <c:pt idx="2729">
                  <c:v>1.5654366936211916E-2</c:v>
                </c:pt>
                <c:pt idx="2730">
                  <c:v>1.5657694303589098E-2</c:v>
                </c:pt>
                <c:pt idx="2731">
                  <c:v>1.5661038415857309E-2</c:v>
                </c:pt>
                <c:pt idx="2732">
                  <c:v>1.5664399273259688E-2</c:v>
                </c:pt>
                <c:pt idx="2733">
                  <c:v>1.5667776875715189E-2</c:v>
                </c:pt>
                <c:pt idx="2734">
                  <c:v>1.5671171222899627E-2</c:v>
                </c:pt>
                <c:pt idx="2735">
                  <c:v>1.5674582315218233E-2</c:v>
                </c:pt>
                <c:pt idx="2736">
                  <c:v>1.5678010152508914E-2</c:v>
                </c:pt>
                <c:pt idx="2737">
                  <c:v>1.5681454734690625E-2</c:v>
                </c:pt>
                <c:pt idx="2738">
                  <c:v>1.5684916061925458E-2</c:v>
                </c:pt>
                <c:pt idx="2739">
                  <c:v>1.568839413405132E-2</c:v>
                </c:pt>
                <c:pt idx="2740">
                  <c:v>1.5691888951230304E-2</c:v>
                </c:pt>
                <c:pt idx="2741">
                  <c:v>1.5695400513300317E-2</c:v>
                </c:pt>
                <c:pt idx="2742">
                  <c:v>1.5698928820423452E-2</c:v>
                </c:pt>
                <c:pt idx="2743">
                  <c:v>1.5702473872437617E-2</c:v>
                </c:pt>
                <c:pt idx="2744">
                  <c:v>1.5706035669585949E-2</c:v>
                </c:pt>
                <c:pt idx="2745">
                  <c:v>1.5709614211544265E-2</c:v>
                </c:pt>
                <c:pt idx="2746">
                  <c:v>1.5713209498555702E-2</c:v>
                </c:pt>
                <c:pt idx="2747">
                  <c:v>1.5716821530539216E-2</c:v>
                </c:pt>
                <c:pt idx="2748">
                  <c:v>1.5720450307494804E-2</c:v>
                </c:pt>
                <c:pt idx="2749">
                  <c:v>1.5724095829503515E-2</c:v>
                </c:pt>
                <c:pt idx="2750">
                  <c:v>1.5727758096322209E-2</c:v>
                </c:pt>
                <c:pt idx="2751">
                  <c:v>1.5731964048256719E-2</c:v>
                </c:pt>
                <c:pt idx="2752">
                  <c:v>1.5735662197343681E-2</c:v>
                </c:pt>
                <c:pt idx="2753">
                  <c:v>1.5739377091321671E-2</c:v>
                </c:pt>
                <c:pt idx="2754">
                  <c:v>1.5743108730271738E-2</c:v>
                </c:pt>
                <c:pt idx="2755">
                  <c:v>1.5746857114274926E-2</c:v>
                </c:pt>
                <c:pt idx="2756">
                  <c:v>1.575062224325019E-2</c:v>
                </c:pt>
                <c:pt idx="2757">
                  <c:v>1.5754404117116483E-2</c:v>
                </c:pt>
                <c:pt idx="2758">
                  <c:v>1.5758202736035898E-2</c:v>
                </c:pt>
                <c:pt idx="2759">
                  <c:v>1.5762018099846342E-2</c:v>
                </c:pt>
                <c:pt idx="2760">
                  <c:v>1.5765850208790955E-2</c:v>
                </c:pt>
                <c:pt idx="2761">
                  <c:v>1.5769699062626596E-2</c:v>
                </c:pt>
                <c:pt idx="2762">
                  <c:v>1.577356466151536E-2</c:v>
                </c:pt>
                <c:pt idx="2763">
                  <c:v>1.5777447005376199E-2</c:v>
                </c:pt>
                <c:pt idx="2764">
                  <c:v>1.5781346094128068E-2</c:v>
                </c:pt>
                <c:pt idx="2765">
                  <c:v>1.5785261927933059E-2</c:v>
                </c:pt>
                <c:pt idx="2766">
                  <c:v>1.5789194506710125E-2</c:v>
                </c:pt>
                <c:pt idx="2767">
                  <c:v>1.5793143830540313E-2</c:v>
                </c:pt>
                <c:pt idx="2768">
                  <c:v>1.579710989926153E-2</c:v>
                </c:pt>
                <c:pt idx="2769">
                  <c:v>1.5801092713035869E-2</c:v>
                </c:pt>
                <c:pt idx="2770">
                  <c:v>1.580509227186333E-2</c:v>
                </c:pt>
                <c:pt idx="2771">
                  <c:v>1.5809108575581821E-2</c:v>
                </c:pt>
                <c:pt idx="2772">
                  <c:v>1.5813141624353433E-2</c:v>
                </c:pt>
                <c:pt idx="2773">
                  <c:v>1.5817191417935028E-2</c:v>
                </c:pt>
                <c:pt idx="2774">
                  <c:v>1.5821257956731838E-2</c:v>
                </c:pt>
                <c:pt idx="2775">
                  <c:v>1.5825341240500723E-2</c:v>
                </c:pt>
                <c:pt idx="2776">
                  <c:v>1.5829441269160638E-2</c:v>
                </c:pt>
                <c:pt idx="2777">
                  <c:v>1.5833558042873674E-2</c:v>
                </c:pt>
                <c:pt idx="2778">
                  <c:v>1.5837691561558787E-2</c:v>
                </c:pt>
                <c:pt idx="2779">
                  <c:v>1.5841841825215974E-2</c:v>
                </c:pt>
                <c:pt idx="2780">
                  <c:v>1.5846008833926284E-2</c:v>
                </c:pt>
                <c:pt idx="2781">
                  <c:v>1.5850192587608669E-2</c:v>
                </c:pt>
                <c:pt idx="2782">
                  <c:v>1.585439308626313E-2</c:v>
                </c:pt>
                <c:pt idx="2783">
                  <c:v>1.5858610329889666E-2</c:v>
                </c:pt>
                <c:pt idx="2784">
                  <c:v>1.5862844318569325E-2</c:v>
                </c:pt>
                <c:pt idx="2785">
                  <c:v>1.5867095052221059E-2</c:v>
                </c:pt>
                <c:pt idx="2786">
                  <c:v>1.5871362530925914E-2</c:v>
                </c:pt>
                <c:pt idx="2787">
                  <c:v>1.5875646754521799E-2</c:v>
                </c:pt>
                <c:pt idx="2788">
                  <c:v>1.5879947723251853E-2</c:v>
                </c:pt>
                <c:pt idx="2789">
                  <c:v>1.5884265436953982E-2</c:v>
                </c:pt>
                <c:pt idx="2790">
                  <c:v>1.588859989554714E-2</c:v>
                </c:pt>
                <c:pt idx="2791">
                  <c:v>1.589295109919342E-2</c:v>
                </c:pt>
                <c:pt idx="2792">
                  <c:v>1.5897319047973868E-2</c:v>
                </c:pt>
                <c:pt idx="2793">
                  <c:v>1.5901703741645346E-2</c:v>
                </c:pt>
                <c:pt idx="2794">
                  <c:v>1.5906105180288899E-2</c:v>
                </c:pt>
                <c:pt idx="2795">
                  <c:v>1.5910523363904527E-2</c:v>
                </c:pt>
                <c:pt idx="2796">
                  <c:v>1.5914958292735371E-2</c:v>
                </c:pt>
                <c:pt idx="2797">
                  <c:v>1.591940996629515E-2</c:v>
                </c:pt>
                <c:pt idx="2798">
                  <c:v>1.5923878385070145E-2</c:v>
                </c:pt>
                <c:pt idx="2799">
                  <c:v>1.5928363548817215E-2</c:v>
                </c:pt>
                <c:pt idx="2800">
                  <c:v>1.593286545753636E-2</c:v>
                </c:pt>
                <c:pt idx="2801">
                  <c:v>1.5937384111227582E-2</c:v>
                </c:pt>
                <c:pt idx="2802">
                  <c:v>1.5941919509971925E-2</c:v>
                </c:pt>
                <c:pt idx="2803">
                  <c:v>1.594647165376939E-2</c:v>
                </c:pt>
                <c:pt idx="2804">
                  <c:v>1.5951040542457884E-2</c:v>
                </c:pt>
                <c:pt idx="2805">
                  <c:v>1.59556261761995E-2</c:v>
                </c:pt>
                <c:pt idx="2806">
                  <c:v>1.5960228554913192E-2</c:v>
                </c:pt>
                <c:pt idx="2807">
                  <c:v>1.5964847678761052E-2</c:v>
                </c:pt>
                <c:pt idx="2808">
                  <c:v>1.5969483547580987E-2</c:v>
                </c:pt>
                <c:pt idx="2809">
                  <c:v>1.5974136161372998E-2</c:v>
                </c:pt>
                <c:pt idx="2810">
                  <c:v>1.5978805520218131E-2</c:v>
                </c:pt>
                <c:pt idx="2811">
                  <c:v>1.598349162403534E-2</c:v>
                </c:pt>
                <c:pt idx="2812">
                  <c:v>1.5988194472824624E-2</c:v>
                </c:pt>
                <c:pt idx="2813">
                  <c:v>1.5992914066748076E-2</c:v>
                </c:pt>
                <c:pt idx="2814">
                  <c:v>1.5997650405643604E-2</c:v>
                </c:pt>
                <c:pt idx="2815">
                  <c:v>1.6002403489592254E-2</c:v>
                </c:pt>
                <c:pt idx="2816">
                  <c:v>1.6007173318431933E-2</c:v>
                </c:pt>
                <c:pt idx="2817">
                  <c:v>1.6011959892486827E-2</c:v>
                </c:pt>
                <c:pt idx="2818">
                  <c:v>1.601676321143275E-2</c:v>
                </c:pt>
                <c:pt idx="2819">
                  <c:v>1.6021583275350748E-2</c:v>
                </c:pt>
                <c:pt idx="2820">
                  <c:v>1.6026420084321868E-2</c:v>
                </c:pt>
                <c:pt idx="2821">
                  <c:v>1.6031273638427157E-2</c:v>
                </c:pt>
                <c:pt idx="2822">
                  <c:v>1.6036143937504521E-2</c:v>
                </c:pt>
                <c:pt idx="2823">
                  <c:v>1.6041030981472915E-2</c:v>
                </c:pt>
                <c:pt idx="2824">
                  <c:v>1.6045934770575476E-2</c:v>
                </c:pt>
                <c:pt idx="2825">
                  <c:v>1.605085530473116E-2</c:v>
                </c:pt>
                <c:pt idx="2826">
                  <c:v>1.6055792583858919E-2</c:v>
                </c:pt>
                <c:pt idx="2827">
                  <c:v>1.6060746607958754E-2</c:v>
                </c:pt>
                <c:pt idx="2828">
                  <c:v>1.6065717377192756E-2</c:v>
                </c:pt>
                <c:pt idx="2829">
                  <c:v>1.6070704891398835E-2</c:v>
                </c:pt>
                <c:pt idx="2830">
                  <c:v>1.6075709150576989E-2</c:v>
                </c:pt>
                <c:pt idx="2831">
                  <c:v>1.6080730154889311E-2</c:v>
                </c:pt>
                <c:pt idx="2832">
                  <c:v>1.6085767904254755E-2</c:v>
                </c:pt>
                <c:pt idx="2833">
                  <c:v>1.6090822398511229E-2</c:v>
                </c:pt>
                <c:pt idx="2834">
                  <c:v>1.6095893637820824E-2</c:v>
                </c:pt>
                <c:pt idx="2835">
                  <c:v>1.6100981622264587E-2</c:v>
                </c:pt>
                <c:pt idx="2836">
                  <c:v>1.6106086351680426E-2</c:v>
                </c:pt>
                <c:pt idx="2837">
                  <c:v>1.6111207826068341E-2</c:v>
                </c:pt>
                <c:pt idx="2838">
                  <c:v>1.6116346045509378E-2</c:v>
                </c:pt>
                <c:pt idx="2839">
                  <c:v>1.6121501010084582E-2</c:v>
                </c:pt>
                <c:pt idx="2840">
                  <c:v>1.6126672719712909E-2</c:v>
                </c:pt>
                <c:pt idx="2841">
                  <c:v>1.6131861174151219E-2</c:v>
                </c:pt>
                <c:pt idx="2842">
                  <c:v>1.6137066373804743E-2</c:v>
                </c:pt>
                <c:pt idx="2843">
                  <c:v>1.6142288318511389E-2</c:v>
                </c:pt>
                <c:pt idx="2844">
                  <c:v>1.6147527008271156E-2</c:v>
                </c:pt>
                <c:pt idx="2845">
                  <c:v>1.6152782442921954E-2</c:v>
                </c:pt>
                <c:pt idx="2846">
                  <c:v>1.6158054622706919E-2</c:v>
                </c:pt>
                <c:pt idx="2847">
                  <c:v>1.6163343547545006E-2</c:v>
                </c:pt>
                <c:pt idx="2848">
                  <c:v>1.6168649217355169E-2</c:v>
                </c:pt>
                <c:pt idx="2849">
                  <c:v>1.6173971632218453E-2</c:v>
                </c:pt>
                <c:pt idx="2850">
                  <c:v>1.6179310792215906E-2</c:v>
                </c:pt>
                <c:pt idx="2851">
                  <c:v>1.6184666697104388E-2</c:v>
                </c:pt>
                <c:pt idx="2852">
                  <c:v>1.6190039347127039E-2</c:v>
                </c:pt>
                <c:pt idx="2853">
                  <c:v>1.6195428742202811E-2</c:v>
                </c:pt>
                <c:pt idx="2854">
                  <c:v>1.6200834882331705E-2</c:v>
                </c:pt>
                <c:pt idx="2855">
                  <c:v>1.6206257767513721E-2</c:v>
                </c:pt>
                <c:pt idx="2856">
                  <c:v>1.6211697397586766E-2</c:v>
                </c:pt>
                <c:pt idx="2857">
                  <c:v>1.6217153772956072E-2</c:v>
                </c:pt>
                <c:pt idx="2858">
                  <c:v>1.6222626893216407E-2</c:v>
                </c:pt>
                <c:pt idx="2859">
                  <c:v>1.6228116758448818E-2</c:v>
                </c:pt>
                <c:pt idx="2860">
                  <c:v>1.6233623368896444E-2</c:v>
                </c:pt>
                <c:pt idx="2861">
                  <c:v>1.6239146724316145E-2</c:v>
                </c:pt>
                <c:pt idx="2862">
                  <c:v>1.6244686824788968E-2</c:v>
                </c:pt>
                <c:pt idx="2863">
                  <c:v>1.6250243670233866E-2</c:v>
                </c:pt>
                <c:pt idx="2864">
                  <c:v>1.6255817260893979E-2</c:v>
                </c:pt>
                <c:pt idx="2865">
                  <c:v>1.6261407596607214E-2</c:v>
                </c:pt>
                <c:pt idx="2866">
                  <c:v>1.6267014677211478E-2</c:v>
                </c:pt>
                <c:pt idx="2867">
                  <c:v>1.627263850294991E-2</c:v>
                </c:pt>
                <c:pt idx="2868">
                  <c:v>1.627827907382251E-2</c:v>
                </c:pt>
                <c:pt idx="2869">
                  <c:v>1.628393638958614E-2</c:v>
                </c:pt>
                <c:pt idx="2870">
                  <c:v>1.6289610450483938E-2</c:v>
                </c:pt>
                <c:pt idx="2871">
                  <c:v>1.6295301256515904E-2</c:v>
                </c:pt>
                <c:pt idx="2872">
                  <c:v>1.6301008807519946E-2</c:v>
                </c:pt>
                <c:pt idx="2873">
                  <c:v>1.6306733103658155E-2</c:v>
                </c:pt>
                <c:pt idx="2874">
                  <c:v>1.6312474144768441E-2</c:v>
                </c:pt>
                <c:pt idx="2875">
                  <c:v>1.6318231931012894E-2</c:v>
                </c:pt>
                <c:pt idx="2876">
                  <c:v>1.6324006462229423E-2</c:v>
                </c:pt>
                <c:pt idx="2877">
                  <c:v>1.6329797738580121E-2</c:v>
                </c:pt>
                <c:pt idx="2878">
                  <c:v>1.6335605759902894E-2</c:v>
                </c:pt>
                <c:pt idx="2879">
                  <c:v>1.6341430526440881E-2</c:v>
                </c:pt>
                <c:pt idx="2880">
                  <c:v>1.6347272037950944E-2</c:v>
                </c:pt>
                <c:pt idx="2881">
                  <c:v>1.6353130294514129E-2</c:v>
                </c:pt>
                <c:pt idx="2882">
                  <c:v>1.6359005296211482E-2</c:v>
                </c:pt>
                <c:pt idx="2883">
                  <c:v>1.636489704288091E-2</c:v>
                </c:pt>
                <c:pt idx="2884">
                  <c:v>1.6370805534603461E-2</c:v>
                </c:pt>
                <c:pt idx="2885">
                  <c:v>1.6376730771541226E-2</c:v>
                </c:pt>
                <c:pt idx="2886">
                  <c:v>1.6382672753451066E-2</c:v>
                </c:pt>
                <c:pt idx="2887">
                  <c:v>1.6388631480495075E-2</c:v>
                </c:pt>
                <c:pt idx="2888">
                  <c:v>1.6394606952511159E-2</c:v>
                </c:pt>
                <c:pt idx="2889">
                  <c:v>1.6400599169661412E-2</c:v>
                </c:pt>
                <c:pt idx="2890">
                  <c:v>1.640660813178374E-2</c:v>
                </c:pt>
                <c:pt idx="2891">
                  <c:v>1.6412633839121282E-2</c:v>
                </c:pt>
                <c:pt idx="2892">
                  <c:v>1.64186762914309E-2</c:v>
                </c:pt>
                <c:pt idx="2893">
                  <c:v>1.6424735488874687E-2</c:v>
                </c:pt>
                <c:pt idx="2894">
                  <c:v>1.6430811431371595E-2</c:v>
                </c:pt>
                <c:pt idx="2895">
                  <c:v>1.6436904119002671E-2</c:v>
                </c:pt>
                <c:pt idx="2896">
                  <c:v>1.6443013551605823E-2</c:v>
                </c:pt>
                <c:pt idx="2897">
                  <c:v>1.6449139729424189E-2</c:v>
                </c:pt>
                <c:pt idx="2898">
                  <c:v>1.6455282652214631E-2</c:v>
                </c:pt>
                <c:pt idx="2899">
                  <c:v>1.6461442320058195E-2</c:v>
                </c:pt>
                <c:pt idx="2900">
                  <c:v>1.6467618733116973E-2</c:v>
                </c:pt>
                <c:pt idx="2901">
                  <c:v>1.6473811891147827E-2</c:v>
                </c:pt>
                <c:pt idx="2902">
                  <c:v>1.6480021794312849E-2</c:v>
                </c:pt>
                <c:pt idx="2903">
                  <c:v>1.6486248442449947E-2</c:v>
                </c:pt>
                <c:pt idx="2904">
                  <c:v>1.6492491835802259E-2</c:v>
                </c:pt>
                <c:pt idx="2905">
                  <c:v>1.6498751974126646E-2</c:v>
                </c:pt>
                <c:pt idx="2906">
                  <c:v>1.6505028857666248E-2</c:v>
                </c:pt>
                <c:pt idx="2907">
                  <c:v>1.6512222943019239E-2</c:v>
                </c:pt>
                <c:pt idx="2908">
                  <c:v>1.6518535708746063E-2</c:v>
                </c:pt>
                <c:pt idx="2909">
                  <c:v>1.6524865219688101E-2</c:v>
                </c:pt>
                <c:pt idx="2910">
                  <c:v>1.6531211475683261E-2</c:v>
                </c:pt>
                <c:pt idx="2911">
                  <c:v>1.6537574476731542E-2</c:v>
                </c:pt>
                <c:pt idx="2912">
                  <c:v>1.6543954222832946E-2</c:v>
                </c:pt>
                <c:pt idx="2913">
                  <c:v>1.6550350714230611E-2</c:v>
                </c:pt>
                <c:pt idx="2914">
                  <c:v>1.6556763950519304E-2</c:v>
                </c:pt>
                <c:pt idx="2915">
                  <c:v>1.6563193931942166E-2</c:v>
                </c:pt>
                <c:pt idx="2916">
                  <c:v>1.6569640658580242E-2</c:v>
                </c:pt>
                <c:pt idx="2917">
                  <c:v>1.6576104130190394E-2</c:v>
                </c:pt>
                <c:pt idx="2918">
                  <c:v>1.6582584346934715E-2</c:v>
                </c:pt>
                <c:pt idx="2919">
                  <c:v>1.6589081308732156E-2</c:v>
                </c:pt>
                <c:pt idx="2920">
                  <c:v>1.6595595015663767E-2</c:v>
                </c:pt>
                <c:pt idx="2921">
                  <c:v>1.6605505441826152E-2</c:v>
                </c:pt>
                <c:pt idx="2922">
                  <c:v>1.6608672664848445E-2</c:v>
                </c:pt>
                <c:pt idx="2923">
                  <c:v>1.6615236607020467E-2</c:v>
                </c:pt>
                <c:pt idx="2924">
                  <c:v>1.6621817294407704E-2</c:v>
                </c:pt>
                <c:pt idx="2925">
                  <c:v>1.6628414726848062E-2</c:v>
                </c:pt>
                <c:pt idx="2926">
                  <c:v>1.6635028904341542E-2</c:v>
                </c:pt>
                <c:pt idx="2927">
                  <c:v>1.6641659827050237E-2</c:v>
                </c:pt>
                <c:pt idx="2928">
                  <c:v>1.6648307494731007E-2</c:v>
                </c:pt>
                <c:pt idx="2929">
                  <c:v>1.6654971907626992E-2</c:v>
                </c:pt>
                <c:pt idx="2930">
                  <c:v>1.6661653065576099E-2</c:v>
                </c:pt>
                <c:pt idx="2931">
                  <c:v>1.666835096874042E-2</c:v>
                </c:pt>
                <c:pt idx="2932">
                  <c:v>1.6675065616876816E-2</c:v>
                </c:pt>
                <c:pt idx="2933">
                  <c:v>1.6681797010066335E-2</c:v>
                </c:pt>
                <c:pt idx="2934">
                  <c:v>1.6688545148552114E-2</c:v>
                </c:pt>
                <c:pt idx="2935">
                  <c:v>1.6695310032091015E-2</c:v>
                </c:pt>
                <c:pt idx="2936">
                  <c:v>1.6702091660683038E-2</c:v>
                </c:pt>
                <c:pt idx="2937">
                  <c:v>1.6708890034409229E-2</c:v>
                </c:pt>
                <c:pt idx="2938">
                  <c:v>1.6715705153269589E-2</c:v>
                </c:pt>
                <c:pt idx="2939">
                  <c:v>1.6722537017345163E-2</c:v>
                </c:pt>
                <c:pt idx="2940">
                  <c:v>1.6729385626392812E-2</c:v>
                </c:pt>
                <c:pt idx="2941">
                  <c:v>1.673625098057463E-2</c:v>
                </c:pt>
                <c:pt idx="2942">
                  <c:v>1.6743133079890615E-2</c:v>
                </c:pt>
                <c:pt idx="2943">
                  <c:v>1.6750031924340769E-2</c:v>
                </c:pt>
                <c:pt idx="2944">
                  <c:v>1.6756947513844045E-2</c:v>
                </c:pt>
                <c:pt idx="2945">
                  <c:v>1.6763879848643581E-2</c:v>
                </c:pt>
                <c:pt idx="2946">
                  <c:v>1.6770828928415193E-2</c:v>
                </c:pt>
                <c:pt idx="2947">
                  <c:v>1.6777794753320974E-2</c:v>
                </c:pt>
                <c:pt idx="2948">
                  <c:v>1.6784777323360922E-2</c:v>
                </c:pt>
                <c:pt idx="2949">
                  <c:v>1.6791776638616085E-2</c:v>
                </c:pt>
                <c:pt idx="2950">
                  <c:v>1.679879269892437E-2</c:v>
                </c:pt>
                <c:pt idx="2951">
                  <c:v>1.6805825504366823E-2</c:v>
                </c:pt>
                <c:pt idx="2952">
                  <c:v>1.6812875054943444E-2</c:v>
                </c:pt>
                <c:pt idx="2953">
                  <c:v>1.6819941350654233E-2</c:v>
                </c:pt>
                <c:pt idx="2954">
                  <c:v>1.6827024391418144E-2</c:v>
                </c:pt>
                <c:pt idx="2955">
                  <c:v>1.6834124177316223E-2</c:v>
                </c:pt>
                <c:pt idx="2956">
                  <c:v>1.6841240708510563E-2</c:v>
                </c:pt>
                <c:pt idx="2957">
                  <c:v>1.6848373984758025E-2</c:v>
                </c:pt>
                <c:pt idx="2958">
                  <c:v>1.6855524006058609E-2</c:v>
                </c:pt>
                <c:pt idx="2959">
                  <c:v>1.6866793585903483E-2</c:v>
                </c:pt>
                <c:pt idx="2960">
                  <c:v>1.6873986666201546E-2</c:v>
                </c:pt>
                <c:pt idx="2961">
                  <c:v>1.688119649155273E-2</c:v>
                </c:pt>
                <c:pt idx="2962">
                  <c:v>1.6888423062200175E-2</c:v>
                </c:pt>
                <c:pt idx="2963">
                  <c:v>1.6895666377819696E-2</c:v>
                </c:pt>
                <c:pt idx="2964">
                  <c:v>1.6902926438654431E-2</c:v>
                </c:pt>
                <c:pt idx="2965">
                  <c:v>1.691020324470438E-2</c:v>
                </c:pt>
                <c:pt idx="2966">
                  <c:v>1.6917496795807452E-2</c:v>
                </c:pt>
                <c:pt idx="2967">
                  <c:v>1.6924807092044691E-2</c:v>
                </c:pt>
                <c:pt idx="2968">
                  <c:v>1.6932134133497145E-2</c:v>
                </c:pt>
                <c:pt idx="2969">
                  <c:v>1.6939477920083768E-2</c:v>
                </c:pt>
                <c:pt idx="2970">
                  <c:v>1.6946838451723512E-2</c:v>
                </c:pt>
                <c:pt idx="2971">
                  <c:v>1.6954215728497424E-2</c:v>
                </c:pt>
                <c:pt idx="2972">
                  <c:v>1.6962667406315024E-2</c:v>
                </c:pt>
                <c:pt idx="2973">
                  <c:v>1.6970080565681389E-2</c:v>
                </c:pt>
                <c:pt idx="2974">
                  <c:v>1.6977510470181922E-2</c:v>
                </c:pt>
                <c:pt idx="2975">
                  <c:v>1.6984957119735578E-2</c:v>
                </c:pt>
                <c:pt idx="2976">
                  <c:v>1.6992420514504447E-2</c:v>
                </c:pt>
                <c:pt idx="2977">
                  <c:v>1.6999900654326439E-2</c:v>
                </c:pt>
                <c:pt idx="2978">
                  <c:v>1.7007397539525737E-2</c:v>
                </c:pt>
                <c:pt idx="2979">
                  <c:v>1.7014911169697111E-2</c:v>
                </c:pt>
                <c:pt idx="2980">
                  <c:v>1.7022441545002653E-2</c:v>
                </c:pt>
                <c:pt idx="2981">
                  <c:v>1.7029988665685503E-2</c:v>
                </c:pt>
                <c:pt idx="2982">
                  <c:v>1.7037552531340427E-2</c:v>
                </c:pt>
                <c:pt idx="2983">
                  <c:v>1.7045133142210567E-2</c:v>
                </c:pt>
                <c:pt idx="2984">
                  <c:v>1.7052730498133828E-2</c:v>
                </c:pt>
                <c:pt idx="2985">
                  <c:v>1.7060344599515442E-2</c:v>
                </c:pt>
                <c:pt idx="2986">
                  <c:v>1.7067975445788086E-2</c:v>
                </c:pt>
                <c:pt idx="2987">
                  <c:v>1.7075623037275944E-2</c:v>
                </c:pt>
                <c:pt idx="2988">
                  <c:v>1.7083287373979017E-2</c:v>
                </c:pt>
                <c:pt idx="2989">
                  <c:v>1.7090968455816258E-2</c:v>
                </c:pt>
                <c:pt idx="2990">
                  <c:v>1.7098666282868713E-2</c:v>
                </c:pt>
                <c:pt idx="2991">
                  <c:v>1.7106380855055336E-2</c:v>
                </c:pt>
                <c:pt idx="2992">
                  <c:v>1.7114112172376128E-2</c:v>
                </c:pt>
                <c:pt idx="2993">
                  <c:v>1.7121860234831088E-2</c:v>
                </c:pt>
                <c:pt idx="2994">
                  <c:v>1.7129625042582308E-2</c:v>
                </c:pt>
                <c:pt idx="2995">
                  <c:v>1.7137406595386651E-2</c:v>
                </c:pt>
                <c:pt idx="2996">
                  <c:v>1.7145204893487254E-2</c:v>
                </c:pt>
                <c:pt idx="2997">
                  <c:v>1.7153019936722025E-2</c:v>
                </c:pt>
                <c:pt idx="2998">
                  <c:v>1.7160851725090964E-2</c:v>
                </c:pt>
                <c:pt idx="2999">
                  <c:v>1.7168700258675118E-2</c:v>
                </c:pt>
                <c:pt idx="3000">
                  <c:v>1.7176565537474486E-2</c:v>
                </c:pt>
                <c:pt idx="3001">
                  <c:v>1.7184447561326976E-2</c:v>
                </c:pt>
                <c:pt idx="3002">
                  <c:v>1.7192346330394681E-2</c:v>
                </c:pt>
                <c:pt idx="3003">
                  <c:v>1.7200261844758646E-2</c:v>
                </c:pt>
                <c:pt idx="3004">
                  <c:v>1.720819410425678E-2</c:v>
                </c:pt>
                <c:pt idx="3005">
                  <c:v>1.7216143108889082E-2</c:v>
                </c:pt>
                <c:pt idx="3006">
                  <c:v>1.7224108858736598E-2</c:v>
                </c:pt>
                <c:pt idx="3007">
                  <c:v>1.7232091353718282E-2</c:v>
                </c:pt>
                <c:pt idx="3008">
                  <c:v>1.7240090593996227E-2</c:v>
                </c:pt>
                <c:pt idx="3009">
                  <c:v>1.7248106579327294E-2</c:v>
                </c:pt>
                <c:pt idx="3010">
                  <c:v>1.7256129364117134E-2</c:v>
                </c:pt>
                <c:pt idx="3011">
                  <c:v>1.7264137526536993E-2</c:v>
                </c:pt>
                <c:pt idx="3012">
                  <c:v>1.7272130301428934E-2</c:v>
                </c:pt>
                <c:pt idx="3013">
                  <c:v>1.7280107688874002E-2</c:v>
                </c:pt>
                <c:pt idx="3014">
                  <c:v>1.7288069688872199E-2</c:v>
                </c:pt>
                <c:pt idx="3015">
                  <c:v>1.7296016301504569E-2</c:v>
                </c:pt>
                <c:pt idx="3016">
                  <c:v>1.7303947526527974E-2</c:v>
                </c:pt>
                <c:pt idx="3017">
                  <c:v>1.7311863364185553E-2</c:v>
                </c:pt>
                <c:pt idx="3018">
                  <c:v>1.7319763814396261E-2</c:v>
                </c:pt>
                <c:pt idx="3019">
                  <c:v>1.7327648877160096E-2</c:v>
                </c:pt>
                <c:pt idx="3020">
                  <c:v>1.7335518552233919E-2</c:v>
                </c:pt>
                <c:pt idx="3021">
                  <c:v>1.734337284010401E-2</c:v>
                </c:pt>
                <c:pt idx="3022">
                  <c:v>1.7351211740446182E-2</c:v>
                </c:pt>
                <c:pt idx="3023">
                  <c:v>1.7359035253179389E-2</c:v>
                </c:pt>
                <c:pt idx="3024">
                  <c:v>1.7366843378627816E-2</c:v>
                </c:pt>
                <c:pt idx="3025">
                  <c:v>1.7374636116629372E-2</c:v>
                </c:pt>
                <c:pt idx="3026">
                  <c:v>1.7382413467103008E-2</c:v>
                </c:pt>
                <c:pt idx="3027">
                  <c:v>1.7390175430048727E-2</c:v>
                </c:pt>
                <c:pt idx="3028">
                  <c:v>1.7397922005547573E-2</c:v>
                </c:pt>
                <c:pt idx="3029">
                  <c:v>1.7405653193599546E-2</c:v>
                </c:pt>
                <c:pt idx="3030">
                  <c:v>1.7413368994042555E-2</c:v>
                </c:pt>
                <c:pt idx="3031">
                  <c:v>1.7421069407200784E-2</c:v>
                </c:pt>
                <c:pt idx="3032">
                  <c:v>1.7428754432912141E-2</c:v>
                </c:pt>
                <c:pt idx="3033">
                  <c:v>1.7436424070933487E-2</c:v>
                </c:pt>
                <c:pt idx="3034">
                  <c:v>1.7444078321589007E-2</c:v>
                </c:pt>
                <c:pt idx="3035">
                  <c:v>1.7451717184797655E-2</c:v>
                </c:pt>
                <c:pt idx="3036">
                  <c:v>1.745934066055943E-2</c:v>
                </c:pt>
                <c:pt idx="3037">
                  <c:v>1.7466948748793287E-2</c:v>
                </c:pt>
                <c:pt idx="3038">
                  <c:v>1.7474541449499226E-2</c:v>
                </c:pt>
                <c:pt idx="3039">
                  <c:v>1.7482118762839338E-2</c:v>
                </c:pt>
                <c:pt idx="3040">
                  <c:v>1.7489680688570486E-2</c:v>
                </c:pt>
                <c:pt idx="3041">
                  <c:v>1.7497227226854761E-2</c:v>
                </c:pt>
                <c:pt idx="3042">
                  <c:v>1.7504758377692164E-2</c:v>
                </c:pt>
                <c:pt idx="3043">
                  <c:v>1.7512274141001649E-2</c:v>
                </c:pt>
                <c:pt idx="3044">
                  <c:v>1.7519774516864262E-2</c:v>
                </c:pt>
                <c:pt idx="3045">
                  <c:v>1.7527259505198955E-2</c:v>
                </c:pt>
                <c:pt idx="3046">
                  <c:v>1.7534729106086777E-2</c:v>
                </c:pt>
                <c:pt idx="3047">
                  <c:v>1.7542183319365634E-2</c:v>
                </c:pt>
                <c:pt idx="3048">
                  <c:v>1.7549622145278665E-2</c:v>
                </c:pt>
                <c:pt idx="3049">
                  <c:v>1.7557045583663777E-2</c:v>
                </c:pt>
                <c:pt idx="3050">
                  <c:v>1.7564453634602017E-2</c:v>
                </c:pt>
                <c:pt idx="3051">
                  <c:v>1.7571846298012339E-2</c:v>
                </c:pt>
                <c:pt idx="3052">
                  <c:v>1.7579223573894742E-2</c:v>
                </c:pt>
                <c:pt idx="3053">
                  <c:v>1.7586585462411319E-2</c:v>
                </c:pt>
                <c:pt idx="3054">
                  <c:v>1.7593931963318932E-2</c:v>
                </c:pt>
                <c:pt idx="3055">
                  <c:v>1.7601263076779672E-2</c:v>
                </c:pt>
                <c:pt idx="3056">
                  <c:v>1.7608578802631447E-2</c:v>
                </c:pt>
                <c:pt idx="3057">
                  <c:v>1.7615879141117397E-2</c:v>
                </c:pt>
                <c:pt idx="3058">
                  <c:v>1.7623164092075427E-2</c:v>
                </c:pt>
                <c:pt idx="3059">
                  <c:v>1.763043365550554E-2</c:v>
                </c:pt>
                <c:pt idx="3060">
                  <c:v>1.7637687831326687E-2</c:v>
                </c:pt>
                <c:pt idx="3061">
                  <c:v>1.7644926619863055E-2</c:v>
                </c:pt>
                <c:pt idx="3062">
                  <c:v>1.7652150020790458E-2</c:v>
                </c:pt>
                <c:pt idx="3063">
                  <c:v>1.7660386494311453E-2</c:v>
                </c:pt>
                <c:pt idx="3064">
                  <c:v>1.7667576921964745E-2</c:v>
                </c:pt>
                <c:pt idx="3065">
                  <c:v>1.7674751962090118E-2</c:v>
                </c:pt>
                <c:pt idx="3066">
                  <c:v>1.7681911614849666E-2</c:v>
                </c:pt>
                <c:pt idx="3067">
                  <c:v>1.7689055880081295E-2</c:v>
                </c:pt>
                <c:pt idx="3068">
                  <c:v>1.7696184757703959E-2</c:v>
                </c:pt>
                <c:pt idx="3069">
                  <c:v>1.7703298247879751E-2</c:v>
                </c:pt>
                <c:pt idx="3070">
                  <c:v>1.771039635060867E-2</c:v>
                </c:pt>
                <c:pt idx="3071">
                  <c:v>1.7717479065728625E-2</c:v>
                </c:pt>
                <c:pt idx="3072">
                  <c:v>1.7724546393239615E-2</c:v>
                </c:pt>
                <c:pt idx="3073">
                  <c:v>1.7731598333465826E-2</c:v>
                </c:pt>
                <c:pt idx="3074">
                  <c:v>1.7738634886002025E-2</c:v>
                </c:pt>
                <c:pt idx="3075">
                  <c:v>1.7745656051091352E-2</c:v>
                </c:pt>
                <c:pt idx="3076">
                  <c:v>1.775266182865276E-2</c:v>
                </c:pt>
                <c:pt idx="3077">
                  <c:v>1.775965221868625E-2</c:v>
                </c:pt>
                <c:pt idx="3078">
                  <c:v>1.7766627221272868E-2</c:v>
                </c:pt>
                <c:pt idx="3079">
                  <c:v>1.7773586836250521E-2</c:v>
                </c:pt>
                <c:pt idx="3080">
                  <c:v>1.7780531063781302E-2</c:v>
                </c:pt>
                <c:pt idx="3081">
                  <c:v>1.778745990386521E-2</c:v>
                </c:pt>
                <c:pt idx="3082">
                  <c:v>1.7794373356178061E-2</c:v>
                </c:pt>
                <c:pt idx="3083">
                  <c:v>1.7801271421206133E-2</c:v>
                </c:pt>
                <c:pt idx="3084">
                  <c:v>1.780815409862524E-2</c:v>
                </c:pt>
                <c:pt idx="3085">
                  <c:v>1.7815021388516428E-2</c:v>
                </c:pt>
                <c:pt idx="3086">
                  <c:v>1.7821873290798651E-2</c:v>
                </c:pt>
                <c:pt idx="3087">
                  <c:v>1.7828709805796095E-2</c:v>
                </c:pt>
                <c:pt idx="3088">
                  <c:v>1.7835530933022481E-2</c:v>
                </c:pt>
                <c:pt idx="3089">
                  <c:v>1.7842336672801995E-2</c:v>
                </c:pt>
                <c:pt idx="3090">
                  <c:v>1.7849127025053591E-2</c:v>
                </c:pt>
                <c:pt idx="3091">
                  <c:v>1.7855901989777268E-2</c:v>
                </c:pt>
                <c:pt idx="3092">
                  <c:v>1.7862661566973026E-2</c:v>
                </c:pt>
                <c:pt idx="3093">
                  <c:v>1.786940575655982E-2</c:v>
                </c:pt>
                <c:pt idx="3094">
                  <c:v>1.7876134558780787E-2</c:v>
                </c:pt>
                <c:pt idx="3095">
                  <c:v>1.788284797339279E-2</c:v>
                </c:pt>
                <c:pt idx="3096">
                  <c:v>1.7889546000476875E-2</c:v>
                </c:pt>
                <c:pt idx="3097">
                  <c:v>1.7896228639870948E-2</c:v>
                </c:pt>
                <c:pt idx="3098">
                  <c:v>1.7902895891980242E-2</c:v>
                </c:pt>
                <c:pt idx="3099">
                  <c:v>1.7909547756480571E-2</c:v>
                </c:pt>
                <c:pt idx="3100">
                  <c:v>1.7916184233371935E-2</c:v>
                </c:pt>
                <c:pt idx="3101">
                  <c:v>1.792280532273538E-2</c:v>
                </c:pt>
                <c:pt idx="3102">
                  <c:v>1.7929411024651953E-2</c:v>
                </c:pt>
                <c:pt idx="3103">
                  <c:v>1.7936001338959562E-2</c:v>
                </c:pt>
                <c:pt idx="3104">
                  <c:v>1.7942576265739252E-2</c:v>
                </c:pt>
                <c:pt idx="3105">
                  <c:v>1.794913580507207E-2</c:v>
                </c:pt>
                <c:pt idx="3106">
                  <c:v>1.7955679956714876E-2</c:v>
                </c:pt>
                <c:pt idx="3107">
                  <c:v>1.7962208720748718E-2</c:v>
                </c:pt>
                <c:pt idx="3108">
                  <c:v>1.7968722097416734E-2</c:v>
                </c:pt>
                <c:pt idx="3109">
                  <c:v>1.7975220086556831E-2</c:v>
                </c:pt>
                <c:pt idx="3110">
                  <c:v>1.7981702688006918E-2</c:v>
                </c:pt>
                <c:pt idx="3111">
                  <c:v>1.7988169901929085E-2</c:v>
                </c:pt>
                <c:pt idx="3112">
                  <c:v>1.7994621728404381E-2</c:v>
                </c:pt>
                <c:pt idx="3113">
                  <c:v>1.8001058167351758E-2</c:v>
                </c:pt>
                <c:pt idx="3114">
                  <c:v>1.8007479218609124E-2</c:v>
                </c:pt>
                <c:pt idx="3115">
                  <c:v>1.8013884882338571E-2</c:v>
                </c:pt>
                <c:pt idx="3116">
                  <c:v>1.8020275158621146E-2</c:v>
                </c:pt>
                <c:pt idx="3117">
                  <c:v>1.8026650047375803E-2</c:v>
                </c:pt>
                <c:pt idx="3118">
                  <c:v>1.8033009548440448E-2</c:v>
                </c:pt>
                <c:pt idx="3119">
                  <c:v>1.8039353661977175E-2</c:v>
                </c:pt>
                <c:pt idx="3120">
                  <c:v>1.804568238806703E-2</c:v>
                </c:pt>
                <c:pt idx="3121">
                  <c:v>1.805199572654792E-2</c:v>
                </c:pt>
                <c:pt idx="3122">
                  <c:v>1.8058293677338799E-2</c:v>
                </c:pt>
                <c:pt idx="3123">
                  <c:v>1.8064576240763852E-2</c:v>
                </c:pt>
                <c:pt idx="3124">
                  <c:v>1.807084341657994E-2</c:v>
                </c:pt>
                <c:pt idx="3125">
                  <c:v>1.807709520486811E-2</c:v>
                </c:pt>
                <c:pt idx="3126">
                  <c:v>1.8083331605547315E-2</c:v>
                </c:pt>
                <c:pt idx="3127">
                  <c:v>1.8089552618617555E-2</c:v>
                </c:pt>
                <c:pt idx="3128">
                  <c:v>1.8095758244240923E-2</c:v>
                </c:pt>
                <c:pt idx="3129">
                  <c:v>1.8101948482174279E-2</c:v>
                </c:pt>
                <c:pt idx="3130">
                  <c:v>1.8108123332660764E-2</c:v>
                </c:pt>
                <c:pt idx="3131">
                  <c:v>1.8114282795700376E-2</c:v>
                </c:pt>
                <c:pt idx="3132">
                  <c:v>1.8120426870887885E-2</c:v>
                </c:pt>
                <c:pt idx="3133">
                  <c:v>1.8126555558628521E-2</c:v>
                </c:pt>
                <c:pt idx="3134">
                  <c:v>1.8132668858922285E-2</c:v>
                </c:pt>
                <c:pt idx="3135">
                  <c:v>1.8138766771526038E-2</c:v>
                </c:pt>
                <c:pt idx="3136">
                  <c:v>1.8144849296601873E-2</c:v>
                </c:pt>
                <c:pt idx="3137">
                  <c:v>1.8150916434068742E-2</c:v>
                </c:pt>
                <c:pt idx="3138">
                  <c:v>1.815696818408874E-2</c:v>
                </c:pt>
                <c:pt idx="3139">
                  <c:v>1.8163004546418726E-2</c:v>
                </c:pt>
                <c:pt idx="3140">
                  <c:v>1.8169025521139748E-2</c:v>
                </c:pt>
                <c:pt idx="3141">
                  <c:v>1.8175031108332851E-2</c:v>
                </c:pt>
                <c:pt idx="3142">
                  <c:v>1.8181021308079082E-2</c:v>
                </c:pt>
                <c:pt idx="3143">
                  <c:v>1.8186996120216348E-2</c:v>
                </c:pt>
                <c:pt idx="3144">
                  <c:v>1.8192955544663603E-2</c:v>
                </c:pt>
                <c:pt idx="3145">
                  <c:v>1.8198899581663985E-2</c:v>
                </c:pt>
                <c:pt idx="3146">
                  <c:v>1.8204828230974357E-2</c:v>
                </c:pt>
                <c:pt idx="3147">
                  <c:v>1.8210741492837856E-2</c:v>
                </c:pt>
                <c:pt idx="3148">
                  <c:v>1.8216639367011345E-2</c:v>
                </c:pt>
                <c:pt idx="3149">
                  <c:v>1.8222521853656914E-2</c:v>
                </c:pt>
                <c:pt idx="3150">
                  <c:v>1.8228388952693519E-2</c:v>
                </c:pt>
                <c:pt idx="3151">
                  <c:v>1.8234240664202206E-2</c:v>
                </c:pt>
                <c:pt idx="3152">
                  <c:v>1.8240076988182974E-2</c:v>
                </c:pt>
                <c:pt idx="3153">
                  <c:v>1.8245897924554777E-2</c:v>
                </c:pt>
                <c:pt idx="3154">
                  <c:v>1.8251703473236569E-2</c:v>
                </c:pt>
                <c:pt idx="3155">
                  <c:v>1.8257493634390443E-2</c:v>
                </c:pt>
                <c:pt idx="3156">
                  <c:v>1.8263268408016398E-2</c:v>
                </c:pt>
                <c:pt idx="3157">
                  <c:v>1.8269027794033388E-2</c:v>
                </c:pt>
                <c:pt idx="3158">
                  <c:v>1.827477179252246E-2</c:v>
                </c:pt>
                <c:pt idx="3159">
                  <c:v>1.828050040332152E-2</c:v>
                </c:pt>
                <c:pt idx="3160">
                  <c:v>1.8286213626592662E-2</c:v>
                </c:pt>
                <c:pt idx="3161">
                  <c:v>1.8291911462335886E-2</c:v>
                </c:pt>
                <c:pt idx="3162">
                  <c:v>1.8297593910389098E-2</c:v>
                </c:pt>
                <c:pt idx="3163">
                  <c:v>1.8303260970995439E-2</c:v>
                </c:pt>
                <c:pt idx="3164">
                  <c:v>1.8308912643830721E-2</c:v>
                </c:pt>
                <c:pt idx="3165">
                  <c:v>1.8314548929219132E-2</c:v>
                </c:pt>
                <c:pt idx="3166">
                  <c:v>1.8320169826836485E-2</c:v>
                </c:pt>
                <c:pt idx="3167">
                  <c:v>1.8326574868130496E-2</c:v>
                </c:pt>
                <c:pt idx="3168">
                  <c:v>1.8332162792554785E-2</c:v>
                </c:pt>
                <c:pt idx="3169">
                  <c:v>1.8337735329289062E-2</c:v>
                </c:pt>
                <c:pt idx="3170">
                  <c:v>1.8343292478414375E-2</c:v>
                </c:pt>
                <c:pt idx="3171">
                  <c:v>1.8348834239930722E-2</c:v>
                </c:pt>
                <c:pt idx="3172">
                  <c:v>1.8354360614000198E-2</c:v>
                </c:pt>
                <c:pt idx="3173">
                  <c:v>1.8359871600379662E-2</c:v>
                </c:pt>
                <c:pt idx="3174">
                  <c:v>1.8365367199150162E-2</c:v>
                </c:pt>
                <c:pt idx="3175">
                  <c:v>1.8370847410311697E-2</c:v>
                </c:pt>
                <c:pt idx="3176">
                  <c:v>1.8376312233945313E-2</c:v>
                </c:pt>
                <c:pt idx="3177">
                  <c:v>1.8381761669969965E-2</c:v>
                </c:pt>
                <c:pt idx="3178">
                  <c:v>1.8387195718385652E-2</c:v>
                </c:pt>
                <c:pt idx="3179">
                  <c:v>1.8392614379111327E-2</c:v>
                </c:pt>
                <c:pt idx="3180">
                  <c:v>1.8398017652390131E-2</c:v>
                </c:pt>
                <c:pt idx="3181">
                  <c:v>1.8403405538059969E-2</c:v>
                </c:pt>
                <c:pt idx="3182">
                  <c:v>1.8412167191642625E-2</c:v>
                </c:pt>
                <c:pt idx="3183">
                  <c:v>1.8414135146491706E-2</c:v>
                </c:pt>
                <c:pt idx="3184">
                  <c:v>1.841947686933465E-2</c:v>
                </c:pt>
                <c:pt idx="3185">
                  <c:v>1.8424803204487583E-2</c:v>
                </c:pt>
                <c:pt idx="3186">
                  <c:v>1.8430114152112598E-2</c:v>
                </c:pt>
                <c:pt idx="3187">
                  <c:v>1.8435409712209694E-2</c:v>
                </c:pt>
                <c:pt idx="3188">
                  <c:v>1.8440689884616779E-2</c:v>
                </c:pt>
                <c:pt idx="3189">
                  <c:v>1.8445954669414899E-2</c:v>
                </c:pt>
                <c:pt idx="3190">
                  <c:v>1.8451204066604054E-2</c:v>
                </c:pt>
                <c:pt idx="3191">
                  <c:v>1.8456438076265291E-2</c:v>
                </c:pt>
                <c:pt idx="3192">
                  <c:v>1.8461656698155471E-2</c:v>
                </c:pt>
                <c:pt idx="3193">
                  <c:v>1.8466859932598778E-2</c:v>
                </c:pt>
                <c:pt idx="3194">
                  <c:v>1.8472047779433121E-2</c:v>
                </c:pt>
                <c:pt idx="3195">
                  <c:v>1.8477220238577452E-2</c:v>
                </c:pt>
                <c:pt idx="3196">
                  <c:v>1.8482377310031772E-2</c:v>
                </c:pt>
                <c:pt idx="3197">
                  <c:v>1.8487518994120267E-2</c:v>
                </c:pt>
                <c:pt idx="3198">
                  <c:v>1.849264529051875E-2</c:v>
                </c:pt>
                <c:pt idx="3199">
                  <c:v>1.849775619906513E-2</c:v>
                </c:pt>
                <c:pt idx="3200">
                  <c:v>1.8502851720245683E-2</c:v>
                </c:pt>
                <c:pt idx="3201">
                  <c:v>1.8507931853817272E-2</c:v>
                </c:pt>
                <c:pt idx="3202">
                  <c:v>1.8512996599779896E-2</c:v>
                </c:pt>
                <c:pt idx="3203">
                  <c:v>1.8518045957971463E-2</c:v>
                </c:pt>
                <c:pt idx="3204">
                  <c:v>1.8523079928716157E-2</c:v>
                </c:pt>
                <c:pt idx="3205">
                  <c:v>1.8528098511770841E-2</c:v>
                </c:pt>
                <c:pt idx="3206">
                  <c:v>1.8533101707216559E-2</c:v>
                </c:pt>
                <c:pt idx="3207">
                  <c:v>1.8538089514972267E-2</c:v>
                </c:pt>
                <c:pt idx="3208">
                  <c:v>1.8543061935200056E-2</c:v>
                </c:pt>
                <c:pt idx="3209">
                  <c:v>1.854801896781888E-2</c:v>
                </c:pt>
                <c:pt idx="3210">
                  <c:v>1.8552960612747693E-2</c:v>
                </c:pt>
                <c:pt idx="3211">
                  <c:v>1.8557886870148588E-2</c:v>
                </c:pt>
                <c:pt idx="3212">
                  <c:v>1.8562797739940518E-2</c:v>
                </c:pt>
                <c:pt idx="3213">
                  <c:v>1.8567693222042436E-2</c:v>
                </c:pt>
                <c:pt idx="3214">
                  <c:v>1.857257331653539E-2</c:v>
                </c:pt>
                <c:pt idx="3215">
                  <c:v>1.8577438023500426E-2</c:v>
                </c:pt>
                <c:pt idx="3216">
                  <c:v>1.8582287342694404E-2</c:v>
                </c:pt>
                <c:pt idx="3217">
                  <c:v>1.8587121274360463E-2</c:v>
                </c:pt>
                <c:pt idx="3218">
                  <c:v>1.8591939818336511E-2</c:v>
                </c:pt>
                <c:pt idx="3219">
                  <c:v>1.8599060033516562E-2</c:v>
                </c:pt>
                <c:pt idx="3220">
                  <c:v>1.8603843893385544E-2</c:v>
                </c:pt>
                <c:pt idx="3221">
                  <c:v>1.8608612364186726E-2</c:v>
                </c:pt>
                <c:pt idx="3222">
                  <c:v>1.8613365445893097E-2</c:v>
                </c:pt>
                <c:pt idx="3223">
                  <c:v>1.8618103138531666E-2</c:v>
                </c:pt>
                <c:pt idx="3224">
                  <c:v>1.8622825442075424E-2</c:v>
                </c:pt>
                <c:pt idx="3225">
                  <c:v>1.8627532356551384E-2</c:v>
                </c:pt>
                <c:pt idx="3226">
                  <c:v>1.8632223881959547E-2</c:v>
                </c:pt>
                <c:pt idx="3227">
                  <c:v>1.8636900018299912E-2</c:v>
                </c:pt>
                <c:pt idx="3228">
                  <c:v>1.8641560765545465E-2</c:v>
                </c:pt>
                <c:pt idx="3229">
                  <c:v>1.8646206123750234E-2</c:v>
                </c:pt>
                <c:pt idx="3230">
                  <c:v>1.8650836092833172E-2</c:v>
                </c:pt>
                <c:pt idx="3231">
                  <c:v>1.8655450672848316E-2</c:v>
                </c:pt>
                <c:pt idx="3232">
                  <c:v>1.8661062253898519E-2</c:v>
                </c:pt>
                <c:pt idx="3233">
                  <c:v>1.8665638992405587E-2</c:v>
                </c:pt>
                <c:pt idx="3234">
                  <c:v>1.8670200343141596E-2</c:v>
                </c:pt>
                <c:pt idx="3235">
                  <c:v>1.8674746306268641E-2</c:v>
                </c:pt>
                <c:pt idx="3236">
                  <c:v>1.8679276881867768E-2</c:v>
                </c:pt>
                <c:pt idx="3237">
                  <c:v>1.8683792069776883E-2</c:v>
                </c:pt>
                <c:pt idx="3238">
                  <c:v>1.8688291870077034E-2</c:v>
                </c:pt>
                <c:pt idx="3239">
                  <c:v>1.8692776282687174E-2</c:v>
                </c:pt>
                <c:pt idx="3240">
                  <c:v>1.8697245307769395E-2</c:v>
                </c:pt>
                <c:pt idx="3241">
                  <c:v>1.8701698945080558E-2</c:v>
                </c:pt>
                <c:pt idx="3242">
                  <c:v>1.8706137194863803E-2</c:v>
                </c:pt>
                <c:pt idx="3243">
                  <c:v>1.8710560056957037E-2</c:v>
                </c:pt>
                <c:pt idx="3244">
                  <c:v>1.8714967531441307E-2</c:v>
                </c:pt>
                <c:pt idx="3245">
                  <c:v>1.8719359618235565E-2</c:v>
                </c:pt>
                <c:pt idx="3246">
                  <c:v>1.8723736317420858E-2</c:v>
                </c:pt>
                <c:pt idx="3247">
                  <c:v>1.872809762891614E-2</c:v>
                </c:pt>
                <c:pt idx="3248">
                  <c:v>1.8732443552883504E-2</c:v>
                </c:pt>
                <c:pt idx="3249">
                  <c:v>1.8736774089079811E-2</c:v>
                </c:pt>
                <c:pt idx="3250">
                  <c:v>1.8741089237748199E-2</c:v>
                </c:pt>
                <c:pt idx="3251">
                  <c:v>1.8745388998726575E-2</c:v>
                </c:pt>
                <c:pt idx="3252">
                  <c:v>1.8749673372177034E-2</c:v>
                </c:pt>
                <c:pt idx="3253">
                  <c:v>1.8753942357775388E-2</c:v>
                </c:pt>
                <c:pt idx="3254">
                  <c:v>1.8758195955764778E-2</c:v>
                </c:pt>
                <c:pt idx="3255">
                  <c:v>1.8762434166307296E-2</c:v>
                </c:pt>
                <c:pt idx="3256">
                  <c:v>1.876665698899771E-2</c:v>
                </c:pt>
                <c:pt idx="3257">
                  <c:v>1.8770864424160205E-2</c:v>
                </c:pt>
                <c:pt idx="3258">
                  <c:v>1.877505647163269E-2</c:v>
                </c:pt>
                <c:pt idx="3259">
                  <c:v>1.8779233131496209E-2</c:v>
                </c:pt>
                <c:pt idx="3260">
                  <c:v>1.8783394403669718E-2</c:v>
                </c:pt>
                <c:pt idx="3261">
                  <c:v>1.8787540288153215E-2</c:v>
                </c:pt>
                <c:pt idx="3262">
                  <c:v>1.8791670785027748E-2</c:v>
                </c:pt>
                <c:pt idx="3263">
                  <c:v>1.8795785894293315E-2</c:v>
                </c:pt>
                <c:pt idx="3264">
                  <c:v>1.8799885615868872E-2</c:v>
                </c:pt>
                <c:pt idx="3265">
                  <c:v>1.8803969949754418E-2</c:v>
                </c:pt>
                <c:pt idx="3266">
                  <c:v>1.8808038896030999E-2</c:v>
                </c:pt>
                <c:pt idx="3267">
                  <c:v>1.8812092454779661E-2</c:v>
                </c:pt>
                <c:pt idx="3268">
                  <c:v>1.8816130625757266E-2</c:v>
                </c:pt>
                <c:pt idx="3269">
                  <c:v>1.8820153409125906E-2</c:v>
                </c:pt>
                <c:pt idx="3270">
                  <c:v>1.8824160804804535E-2</c:v>
                </c:pt>
                <c:pt idx="3271">
                  <c:v>1.8828152812874199E-2</c:v>
                </c:pt>
                <c:pt idx="3272">
                  <c:v>1.8832129433172806E-2</c:v>
                </c:pt>
                <c:pt idx="3273">
                  <c:v>1.8836090665943495E-2</c:v>
                </c:pt>
                <c:pt idx="3274">
                  <c:v>1.8840036511024172E-2</c:v>
                </c:pt>
                <c:pt idx="3275">
                  <c:v>1.8843966968333792E-2</c:v>
                </c:pt>
                <c:pt idx="3276">
                  <c:v>1.884788203819654E-2</c:v>
                </c:pt>
                <c:pt idx="3277">
                  <c:v>1.8851781720369276E-2</c:v>
                </c:pt>
                <c:pt idx="3278">
                  <c:v>1.8855666014770955E-2</c:v>
                </c:pt>
                <c:pt idx="3279">
                  <c:v>1.8859534921482624E-2</c:v>
                </c:pt>
                <c:pt idx="3280">
                  <c:v>1.8863388440666373E-2</c:v>
                </c:pt>
                <c:pt idx="3281">
                  <c:v>1.8867226572241158E-2</c:v>
                </c:pt>
                <c:pt idx="3282">
                  <c:v>1.8871049315963839E-2</c:v>
                </c:pt>
                <c:pt idx="3283">
                  <c:v>1.8874856672158602E-2</c:v>
                </c:pt>
                <c:pt idx="3284">
                  <c:v>1.8878648640663354E-2</c:v>
                </c:pt>
                <c:pt idx="3285">
                  <c:v>1.888242522155914E-2</c:v>
                </c:pt>
                <c:pt idx="3286">
                  <c:v>1.888618641468387E-2</c:v>
                </c:pt>
                <c:pt idx="3287">
                  <c:v>1.8889932220280681E-2</c:v>
                </c:pt>
                <c:pt idx="3288">
                  <c:v>1.8893662638187481E-2</c:v>
                </c:pt>
                <c:pt idx="3289">
                  <c:v>1.8897377668404269E-2</c:v>
                </c:pt>
                <c:pt idx="3290">
                  <c:v>1.8901077310850001E-2</c:v>
                </c:pt>
                <c:pt idx="3291">
                  <c:v>1.8904761565767814E-2</c:v>
                </c:pt>
                <c:pt idx="3292">
                  <c:v>1.8908430433076662E-2</c:v>
                </c:pt>
                <c:pt idx="3293">
                  <c:v>1.8912083912533406E-2</c:v>
                </c:pt>
                <c:pt idx="3294">
                  <c:v>1.8915722004381186E-2</c:v>
                </c:pt>
                <c:pt idx="3295">
                  <c:v>1.8919344708701047E-2</c:v>
                </c:pt>
                <c:pt idx="3296">
                  <c:v>1.8922952025330897E-2</c:v>
                </c:pt>
                <c:pt idx="3297">
                  <c:v>1.8926543954108643E-2</c:v>
                </c:pt>
                <c:pt idx="3298">
                  <c:v>1.8930120495520564E-2</c:v>
                </c:pt>
                <c:pt idx="3299">
                  <c:v>1.8933681648999334E-2</c:v>
                </c:pt>
                <c:pt idx="3300">
                  <c:v>1.8937227414950186E-2</c:v>
                </c:pt>
                <c:pt idx="3301">
                  <c:v>1.8940757793129981E-2</c:v>
                </c:pt>
                <c:pt idx="3302">
                  <c:v>1.8944272783781857E-2</c:v>
                </c:pt>
                <c:pt idx="3303">
                  <c:v>1.8947772386581629E-2</c:v>
                </c:pt>
                <c:pt idx="3304">
                  <c:v>1.8951256601772437E-2</c:v>
                </c:pt>
                <c:pt idx="3305">
                  <c:v>1.8954725429435326E-2</c:v>
                </c:pt>
                <c:pt idx="3306">
                  <c:v>1.8958178869408204E-2</c:v>
                </c:pt>
                <c:pt idx="3307">
                  <c:v>1.8961616921528979E-2</c:v>
                </c:pt>
                <c:pt idx="3308">
                  <c:v>1.8965039586121835E-2</c:v>
                </c:pt>
                <c:pt idx="3309">
                  <c:v>1.8968446863105726E-2</c:v>
                </c:pt>
                <c:pt idx="3310">
                  <c:v>1.8971838752237513E-2</c:v>
                </c:pt>
                <c:pt idx="3311">
                  <c:v>1.8975215253841382E-2</c:v>
                </c:pt>
                <c:pt idx="3312">
                  <c:v>1.8978576367593147E-2</c:v>
                </c:pt>
                <c:pt idx="3313">
                  <c:v>1.8981922093979087E-2</c:v>
                </c:pt>
                <c:pt idx="3314">
                  <c:v>1.8985252432512922E-2</c:v>
                </c:pt>
                <c:pt idx="3315">
                  <c:v>1.8988567383194654E-2</c:v>
                </c:pt>
                <c:pt idx="3316">
                  <c:v>1.8991866946429514E-2</c:v>
                </c:pt>
                <c:pt idx="3317">
                  <c:v>1.8995151122055409E-2</c:v>
                </c:pt>
                <c:pt idx="3318">
                  <c:v>1.8998419909748154E-2</c:v>
                </c:pt>
                <c:pt idx="3319">
                  <c:v>1.9001673309994027E-2</c:v>
                </c:pt>
                <c:pt idx="3320">
                  <c:v>1.9004911322549889E-2</c:v>
                </c:pt>
                <c:pt idx="3321">
                  <c:v>1.9008133947334693E-2</c:v>
                </c:pt>
                <c:pt idx="3322">
                  <c:v>1.901134118434844E-2</c:v>
                </c:pt>
                <c:pt idx="3323">
                  <c:v>1.9014533033915315E-2</c:v>
                </c:pt>
                <c:pt idx="3324">
                  <c:v>1.9017709495792179E-2</c:v>
                </c:pt>
                <c:pt idx="3325">
                  <c:v>1.9020870569816939E-2</c:v>
                </c:pt>
                <c:pt idx="3326">
                  <c:v>1.9024016256232734E-2</c:v>
                </c:pt>
                <c:pt idx="3327">
                  <c:v>1.9027146555039565E-2</c:v>
                </c:pt>
                <c:pt idx="3328">
                  <c:v>1.9030261466075338E-2</c:v>
                </c:pt>
                <c:pt idx="3329">
                  <c:v>1.9033360989502146E-2</c:v>
                </c:pt>
                <c:pt idx="3330">
                  <c:v>1.9036445125238943E-2</c:v>
                </c:pt>
                <c:pt idx="3331">
                  <c:v>1.9039513873285729E-2</c:v>
                </c:pt>
                <c:pt idx="3332">
                  <c:v>1.9042567233642504E-2</c:v>
                </c:pt>
                <c:pt idx="3333">
                  <c:v>1.9045605206309268E-2</c:v>
                </c:pt>
                <c:pt idx="3334">
                  <c:v>1.9048627791367068E-2</c:v>
                </c:pt>
                <c:pt idx="3335">
                  <c:v>1.9051634988653809E-2</c:v>
                </c:pt>
                <c:pt idx="3336">
                  <c:v>1.9054626798412633E-2</c:v>
                </c:pt>
                <c:pt idx="3337">
                  <c:v>1.9057603220238306E-2</c:v>
                </c:pt>
                <c:pt idx="3338">
                  <c:v>1.9060564254617107E-2</c:v>
                </c:pt>
                <c:pt idx="3339">
                  <c:v>1.9063509901224851E-2</c:v>
                </c:pt>
                <c:pt idx="3340">
                  <c:v>1.9066440160061537E-2</c:v>
                </c:pt>
                <c:pt idx="3341">
                  <c:v>1.9069355031208213E-2</c:v>
                </c:pt>
                <c:pt idx="3342">
                  <c:v>1.907225451482697E-2</c:v>
                </c:pt>
                <c:pt idx="3343">
                  <c:v>1.9075138610755715E-2</c:v>
                </c:pt>
                <c:pt idx="3344">
                  <c:v>1.9078007318913404E-2</c:v>
                </c:pt>
                <c:pt idx="3345">
                  <c:v>1.9080860639462127E-2</c:v>
                </c:pt>
                <c:pt idx="3346">
                  <c:v>1.908369857232084E-2</c:v>
                </c:pt>
                <c:pt idx="3347">
                  <c:v>1.9086521117327448E-2</c:v>
                </c:pt>
                <c:pt idx="3348">
                  <c:v>1.9089328274806139E-2</c:v>
                </c:pt>
                <c:pt idx="3349">
                  <c:v>1.9092120044513772E-2</c:v>
                </c:pt>
                <c:pt idx="3350">
                  <c:v>1.909489642661244E-2</c:v>
                </c:pt>
                <c:pt idx="3351">
                  <c:v>1.9097657421021097E-2</c:v>
                </c:pt>
                <c:pt idx="3352">
                  <c:v>1.9100403027739743E-2</c:v>
                </c:pt>
                <c:pt idx="3353">
                  <c:v>1.9103133246687332E-2</c:v>
                </c:pt>
                <c:pt idx="3354">
                  <c:v>1.9105848078025955E-2</c:v>
                </c:pt>
                <c:pt idx="3355">
                  <c:v>1.9108547521674568E-2</c:v>
                </c:pt>
                <c:pt idx="3356">
                  <c:v>1.911123157763317E-2</c:v>
                </c:pt>
                <c:pt idx="3357">
                  <c:v>1.911390024590176E-2</c:v>
                </c:pt>
                <c:pt idx="3358">
                  <c:v>1.9116553526399294E-2</c:v>
                </c:pt>
                <c:pt idx="3359">
                  <c:v>1.9119191419287862E-2</c:v>
                </c:pt>
                <c:pt idx="3360">
                  <c:v>1.9121813924567466E-2</c:v>
                </c:pt>
                <c:pt idx="3361">
                  <c:v>1.9124421042076012E-2</c:v>
                </c:pt>
                <c:pt idx="3362">
                  <c:v>1.9127012771894547E-2</c:v>
                </c:pt>
                <c:pt idx="3363">
                  <c:v>1.9129589113942025E-2</c:v>
                </c:pt>
                <c:pt idx="3364">
                  <c:v>1.9132150068380538E-2</c:v>
                </c:pt>
                <c:pt idx="3365">
                  <c:v>1.913469563512904E-2</c:v>
                </c:pt>
                <c:pt idx="3366">
                  <c:v>1.9137225814187531E-2</c:v>
                </c:pt>
                <c:pt idx="3367">
                  <c:v>1.913974060555601E-2</c:v>
                </c:pt>
                <c:pt idx="3368">
                  <c:v>1.9142240009234479E-2</c:v>
                </c:pt>
                <c:pt idx="3369">
                  <c:v>1.914472402514189E-2</c:v>
                </c:pt>
                <c:pt idx="3370">
                  <c:v>1.9147192653440337E-2</c:v>
                </c:pt>
                <c:pt idx="3371">
                  <c:v>1.9149645894048772E-2</c:v>
                </c:pt>
                <c:pt idx="3372">
                  <c:v>1.9152083746967197E-2</c:v>
                </c:pt>
                <c:pt idx="3373">
                  <c:v>1.9154506212033517E-2</c:v>
                </c:pt>
                <c:pt idx="3374">
                  <c:v>1.9156913289652966E-2</c:v>
                </c:pt>
                <c:pt idx="3375">
                  <c:v>1.9159645393250768E-2</c:v>
                </c:pt>
                <c:pt idx="3376">
                  <c:v>1.9162019497190874E-2</c:v>
                </c:pt>
                <c:pt idx="3377">
                  <c:v>1.9164378213359923E-2</c:v>
                </c:pt>
                <c:pt idx="3378">
                  <c:v>1.9166721541757914E-2</c:v>
                </c:pt>
                <c:pt idx="3379">
                  <c:v>1.9169049482627987E-2</c:v>
                </c:pt>
                <c:pt idx="3380">
                  <c:v>1.9171362035727002E-2</c:v>
                </c:pt>
                <c:pt idx="3381">
                  <c:v>1.9173659200973914E-2</c:v>
                </c:pt>
                <c:pt idx="3382">
                  <c:v>1.9175940978854999E-2</c:v>
                </c:pt>
                <c:pt idx="3383">
                  <c:v>1.9178207368802935E-2</c:v>
                </c:pt>
                <c:pt idx="3384">
                  <c:v>1.9180458371141906E-2</c:v>
                </c:pt>
                <c:pt idx="3385">
                  <c:v>1.918269398570982E-2</c:v>
                </c:pt>
                <c:pt idx="3386">
                  <c:v>1.9184914212587723E-2</c:v>
                </c:pt>
                <c:pt idx="3387">
                  <c:v>1.9187119051775614E-2</c:v>
                </c:pt>
                <c:pt idx="3388">
                  <c:v>1.9189308503435587E-2</c:v>
                </c:pt>
                <c:pt idx="3389">
                  <c:v>1.9191482567081364E-2</c:v>
                </c:pt>
                <c:pt idx="3390">
                  <c:v>1.9193641243280268E-2</c:v>
                </c:pt>
                <c:pt idx="3391">
                  <c:v>1.9195784531627069E-2</c:v>
                </c:pt>
                <c:pt idx="3392">
                  <c:v>1.9197912432364905E-2</c:v>
                </c:pt>
                <c:pt idx="3393">
                  <c:v>1.9200024945331684E-2</c:v>
                </c:pt>
                <c:pt idx="3394">
                  <c:v>1.9202122070770544E-2</c:v>
                </c:pt>
                <c:pt idx="3395">
                  <c:v>1.9204203808357301E-2</c:v>
                </c:pt>
                <c:pt idx="3396">
                  <c:v>1.9206270158173E-2</c:v>
                </c:pt>
                <c:pt idx="3397">
                  <c:v>1.9208321120541827E-2</c:v>
                </c:pt>
                <c:pt idx="3398">
                  <c:v>1.921035669505855E-2</c:v>
                </c:pt>
                <c:pt idx="3399">
                  <c:v>1.9212376881804216E-2</c:v>
                </c:pt>
                <c:pt idx="3400">
                  <c:v>1.9214381680859871E-2</c:v>
                </c:pt>
                <c:pt idx="3401">
                  <c:v>1.9216371092387607E-2</c:v>
                </c:pt>
                <c:pt idx="3402">
                  <c:v>1.921834511606324E-2</c:v>
                </c:pt>
                <c:pt idx="3403">
                  <c:v>1.9220303752048862E-2</c:v>
                </c:pt>
                <c:pt idx="3404">
                  <c:v>1.9222247000344472E-2</c:v>
                </c:pt>
                <c:pt idx="3405">
                  <c:v>1.9224174861031118E-2</c:v>
                </c:pt>
                <c:pt idx="3406">
                  <c:v>1.9226087333946706E-2</c:v>
                </c:pt>
                <c:pt idx="3407">
                  <c:v>1.9227984419091237E-2</c:v>
                </c:pt>
                <c:pt idx="3408">
                  <c:v>1.9229866116545757E-2</c:v>
                </c:pt>
                <c:pt idx="3409">
                  <c:v>1.9231732426391313E-2</c:v>
                </c:pt>
                <c:pt idx="3410">
                  <c:v>1.9233583348384764E-2</c:v>
                </c:pt>
                <c:pt idx="3411">
                  <c:v>1.9235418882850297E-2</c:v>
                </c:pt>
                <c:pt idx="3412">
                  <c:v>1.9237239029544773E-2</c:v>
                </c:pt>
                <c:pt idx="3413">
                  <c:v>1.9239043788468191E-2</c:v>
                </c:pt>
                <c:pt idx="3414">
                  <c:v>1.9240833159701598E-2</c:v>
                </c:pt>
                <c:pt idx="3415">
                  <c:v>1.924260714332604E-2</c:v>
                </c:pt>
                <c:pt idx="3416">
                  <c:v>1.9244365739098379E-2</c:v>
                </c:pt>
                <c:pt idx="3417">
                  <c:v>1.9246108947261753E-2</c:v>
                </c:pt>
                <c:pt idx="3418">
                  <c:v>1.924783676765407E-2</c:v>
                </c:pt>
                <c:pt idx="3419">
                  <c:v>1.9249549200599514E-2</c:v>
                </c:pt>
                <c:pt idx="3420">
                  <c:v>1.9251246245611808E-2</c:v>
                </c:pt>
                <c:pt idx="3421">
                  <c:v>1.9252927902771999E-2</c:v>
                </c:pt>
                <c:pt idx="3422">
                  <c:v>1.9254594172566364E-2</c:v>
                </c:pt>
                <c:pt idx="3423">
                  <c:v>1.9256245054346532E-2</c:v>
                </c:pt>
                <c:pt idx="3424">
                  <c:v>1.9257880548598783E-2</c:v>
                </c:pt>
                <c:pt idx="3425">
                  <c:v>1.9259500655079975E-2</c:v>
                </c:pt>
                <c:pt idx="3426">
                  <c:v>1.9261105373871157E-2</c:v>
                </c:pt>
                <c:pt idx="3427">
                  <c:v>1.9262694705053374E-2</c:v>
                </c:pt>
                <c:pt idx="3428">
                  <c:v>1.9264268648302441E-2</c:v>
                </c:pt>
                <c:pt idx="3429">
                  <c:v>1.9265827204023589E-2</c:v>
                </c:pt>
                <c:pt idx="3430">
                  <c:v>1.926737037197368E-2</c:v>
                </c:pt>
                <c:pt idx="3431">
                  <c:v>1.926889815223376E-2</c:v>
                </c:pt>
                <c:pt idx="3432">
                  <c:v>1.9270410544803829E-2</c:v>
                </c:pt>
                <c:pt idx="3433">
                  <c:v>1.9271907549764933E-2</c:v>
                </c:pt>
                <c:pt idx="3434">
                  <c:v>1.9273389166711841E-2</c:v>
                </c:pt>
                <c:pt idx="3435">
                  <c:v>1.9274855396211876E-2</c:v>
                </c:pt>
                <c:pt idx="3436">
                  <c:v>1.9276306237940855E-2</c:v>
                </c:pt>
                <c:pt idx="3437">
                  <c:v>1.9277741691979822E-2</c:v>
                </c:pt>
                <c:pt idx="3438">
                  <c:v>1.9279161758247731E-2</c:v>
                </c:pt>
                <c:pt idx="3439">
                  <c:v>1.9280566436744584E-2</c:v>
                </c:pt>
                <c:pt idx="3440">
                  <c:v>1.9281955727632472E-2</c:v>
                </c:pt>
                <c:pt idx="3441">
                  <c:v>1.9283329630830348E-2</c:v>
                </c:pt>
                <c:pt idx="3442">
                  <c:v>1.9284688146257167E-2</c:v>
                </c:pt>
                <c:pt idx="3443">
                  <c:v>1.9286031274075022E-2</c:v>
                </c:pt>
                <c:pt idx="3444">
                  <c:v>1.9287359014121819E-2</c:v>
                </c:pt>
                <c:pt idx="3445">
                  <c:v>1.9288671366397558E-2</c:v>
                </c:pt>
                <c:pt idx="3446">
                  <c:v>1.9289968330983287E-2</c:v>
                </c:pt>
                <c:pt idx="3447">
                  <c:v>1.9291249907797958E-2</c:v>
                </c:pt>
                <c:pt idx="3448">
                  <c:v>1.9292516097084711E-2</c:v>
                </c:pt>
                <c:pt idx="3449">
                  <c:v>1.929376689851936E-2</c:v>
                </c:pt>
                <c:pt idx="3450">
                  <c:v>1.9295002312263998E-2</c:v>
                </c:pt>
                <c:pt idx="3451">
                  <c:v>1.9296222338237579E-2</c:v>
                </c:pt>
                <c:pt idx="3452">
                  <c:v>1.9297426976683241E-2</c:v>
                </c:pt>
                <c:pt idx="3453">
                  <c:v>1.9298616227357845E-2</c:v>
                </c:pt>
                <c:pt idx="3454">
                  <c:v>1.9299790090180347E-2</c:v>
                </c:pt>
                <c:pt idx="3455">
                  <c:v>1.9300948565555975E-2</c:v>
                </c:pt>
                <c:pt idx="3456">
                  <c:v>1.9302091652917408E-2</c:v>
                </c:pt>
                <c:pt idx="3457">
                  <c:v>1.9303219352750922E-2</c:v>
                </c:pt>
                <c:pt idx="3458">
                  <c:v>1.9304331664732333E-2</c:v>
                </c:pt>
                <c:pt idx="3459">
                  <c:v>1.9305428589104778E-2</c:v>
                </c:pt>
                <c:pt idx="3460">
                  <c:v>1.9306510125787213E-2</c:v>
                </c:pt>
                <c:pt idx="3461">
                  <c:v>1.9307576274617544E-2</c:v>
                </c:pt>
                <c:pt idx="3462">
                  <c:v>1.9308627036001003E-2</c:v>
                </c:pt>
                <c:pt idx="3463">
                  <c:v>1.9309662409289219E-2</c:v>
                </c:pt>
                <c:pt idx="3464">
                  <c:v>1.9310682395130563E-2</c:v>
                </c:pt>
                <c:pt idx="3465">
                  <c:v>1.9311686993200849E-2</c:v>
                </c:pt>
                <c:pt idx="3466">
                  <c:v>1.9312676203581125E-2</c:v>
                </c:pt>
                <c:pt idx="3467">
                  <c:v>1.9313650026271389E-2</c:v>
                </c:pt>
                <c:pt idx="3468">
                  <c:v>1.931460846110955E-2</c:v>
                </c:pt>
                <c:pt idx="3469">
                  <c:v>1.9315551508419793E-2</c:v>
                </c:pt>
                <c:pt idx="3470">
                  <c:v>1.9316479167958978E-2</c:v>
                </c:pt>
                <c:pt idx="3471">
                  <c:v>1.9317391439646059E-2</c:v>
                </c:pt>
                <c:pt idx="3472">
                  <c:v>1.9318288323724175E-2</c:v>
                </c:pt>
                <c:pt idx="3473">
                  <c:v>1.9319169820193327E-2</c:v>
                </c:pt>
                <c:pt idx="3474">
                  <c:v>1.9320035928729329E-2</c:v>
                </c:pt>
                <c:pt idx="3475">
                  <c:v>1.9320886649656366E-2</c:v>
                </c:pt>
                <c:pt idx="3476">
                  <c:v>1.9321721982893392E-2</c:v>
                </c:pt>
                <c:pt idx="3477">
                  <c:v>1.9322541928440407E-2</c:v>
                </c:pt>
                <c:pt idx="3478">
                  <c:v>1.9323346486216364E-2</c:v>
                </c:pt>
                <c:pt idx="3479">
                  <c:v>1.9324247138703399E-2</c:v>
                </c:pt>
                <c:pt idx="3480">
                  <c:v>1.9325018722718967E-2</c:v>
                </c:pt>
                <c:pt idx="3481">
                  <c:v>1.9325774919125571E-2</c:v>
                </c:pt>
                <c:pt idx="3482">
                  <c:v>1.9326515727842164E-2</c:v>
                </c:pt>
                <c:pt idx="3483">
                  <c:v>1.9327241148868746E-2</c:v>
                </c:pt>
                <c:pt idx="3484">
                  <c:v>1.9327951181962177E-2</c:v>
                </c:pt>
                <c:pt idx="3485">
                  <c:v>1.9328645827527691E-2</c:v>
                </c:pt>
                <c:pt idx="3486">
                  <c:v>1.9329325085322147E-2</c:v>
                </c:pt>
                <c:pt idx="3487">
                  <c:v>1.9329988955507638E-2</c:v>
                </c:pt>
                <c:pt idx="3488">
                  <c:v>1.9330637437759979E-2</c:v>
                </c:pt>
                <c:pt idx="3489">
                  <c:v>1.9331270532484401E-2</c:v>
                </c:pt>
                <c:pt idx="3490">
                  <c:v>1.9331888239437767E-2</c:v>
                </c:pt>
                <c:pt idx="3491">
                  <c:v>1.9332490558620075E-2</c:v>
                </c:pt>
                <c:pt idx="3492">
                  <c:v>1.9333077490112371E-2</c:v>
                </c:pt>
                <c:pt idx="3493">
                  <c:v>1.9335857498578246E-2</c:v>
                </c:pt>
                <c:pt idx="3494">
                  <c:v>1.9334205190107978E-2</c:v>
                </c:pt>
                <c:pt idx="3495">
                  <c:v>1.9334745958368149E-2</c:v>
                </c:pt>
                <c:pt idx="3496">
                  <c:v>1.9335271339100402E-2</c:v>
                </c:pt>
                <c:pt idx="3497">
                  <c:v>1.933578133198055E-2</c:v>
                </c:pt>
                <c:pt idx="3498">
                  <c:v>1.9336275937170688E-2</c:v>
                </c:pt>
                <c:pt idx="3499">
                  <c:v>1.9336755154670815E-2</c:v>
                </c:pt>
                <c:pt idx="3500">
                  <c:v>1.9337218984561977E-2</c:v>
                </c:pt>
                <c:pt idx="3501">
                  <c:v>1.9337667426519989E-2</c:v>
                </c:pt>
                <c:pt idx="3502">
                  <c:v>1.933810048078799E-2</c:v>
                </c:pt>
                <c:pt idx="3503">
                  <c:v>1.9338518147609118E-2</c:v>
                </c:pt>
                <c:pt idx="3504">
                  <c:v>1.9338920426335005E-2</c:v>
                </c:pt>
                <c:pt idx="3505">
                  <c:v>1.9339307317614018E-2</c:v>
                </c:pt>
                <c:pt idx="3506">
                  <c:v>1.9339678821040929E-2</c:v>
                </c:pt>
                <c:pt idx="3507">
                  <c:v>1.9340034936777828E-2</c:v>
                </c:pt>
                <c:pt idx="3508">
                  <c:v>1.9340375664905762E-2</c:v>
                </c:pt>
                <c:pt idx="3509">
                  <c:v>1.9340701005100547E-2</c:v>
                </c:pt>
                <c:pt idx="3510">
                  <c:v>1.9341010957686366E-2</c:v>
                </c:pt>
                <c:pt idx="3511">
                  <c:v>1.9341305522663221E-2</c:v>
                </c:pt>
                <c:pt idx="3512">
                  <c:v>1.9341584699869019E-2</c:v>
                </c:pt>
                <c:pt idx="3513">
                  <c:v>1.9341848489303759E-2</c:v>
                </c:pt>
                <c:pt idx="3514">
                  <c:v>1.9342096891048488E-2</c:v>
                </c:pt>
                <c:pt idx="3515">
                  <c:v>1.9342329904941113E-2</c:v>
                </c:pt>
                <c:pt idx="3516">
                  <c:v>1.9342547531386867E-2</c:v>
                </c:pt>
                <c:pt idx="3517">
                  <c:v>1.934274976989947E-2</c:v>
                </c:pt>
                <c:pt idx="3518">
                  <c:v>1.9342936620803108E-2</c:v>
                </c:pt>
                <c:pt idx="3519">
                  <c:v>1.9343108083935689E-2</c:v>
                </c:pt>
                <c:pt idx="3520">
                  <c:v>1.9343264159297213E-2</c:v>
                </c:pt>
                <c:pt idx="3521">
                  <c:v>1.9343404847049772E-2</c:v>
                </c:pt>
                <c:pt idx="3522">
                  <c:v>1.9343530147031274E-2</c:v>
                </c:pt>
                <c:pt idx="3523">
                  <c:v>1.9343640059322764E-2</c:v>
                </c:pt>
                <c:pt idx="3524">
                  <c:v>1.9343734583843197E-2</c:v>
                </c:pt>
                <c:pt idx="3525">
                  <c:v>1.9343813720673619E-2</c:v>
                </c:pt>
                <c:pt idx="3526">
                  <c:v>1.934387746981403E-2</c:v>
                </c:pt>
                <c:pt idx="3527">
                  <c:v>1.9343925831183384E-2</c:v>
                </c:pt>
                <c:pt idx="3528">
                  <c:v>1.9343958804862726E-2</c:v>
                </c:pt>
                <c:pt idx="3529">
                  <c:v>1.9343976390852058E-2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357888"/>
        <c:axId val="750336640"/>
      </c:lineChart>
      <c:dateAx>
        <c:axId val="750357888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33664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50336640"/>
        <c:scaling>
          <c:orientation val="minMax"/>
          <c:max val="0.01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5035788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42521</c:v>
                </c:pt>
                <c:pt idx="112">
                  <c:v>42522</c:v>
                </c:pt>
                <c:pt idx="113">
                  <c:v>42523</c:v>
                </c:pt>
                <c:pt idx="114">
                  <c:v>42524</c:v>
                </c:pt>
                <c:pt idx="115">
                  <c:v>42527</c:v>
                </c:pt>
                <c:pt idx="116">
                  <c:v>42528</c:v>
                </c:pt>
                <c:pt idx="117">
                  <c:v>42529</c:v>
                </c:pt>
                <c:pt idx="118">
                  <c:v>42530</c:v>
                </c:pt>
                <c:pt idx="119">
                  <c:v>42531</c:v>
                </c:pt>
                <c:pt idx="120">
                  <c:v>42534</c:v>
                </c:pt>
                <c:pt idx="121">
                  <c:v>42535</c:v>
                </c:pt>
                <c:pt idx="122">
                  <c:v>42536</c:v>
                </c:pt>
                <c:pt idx="123">
                  <c:v>42537</c:v>
                </c:pt>
                <c:pt idx="124">
                  <c:v>42538</c:v>
                </c:pt>
                <c:pt idx="125">
                  <c:v>42541</c:v>
                </c:pt>
                <c:pt idx="126">
                  <c:v>42542</c:v>
                </c:pt>
                <c:pt idx="127">
                  <c:v>42543</c:v>
                </c:pt>
                <c:pt idx="128">
                  <c:v>42544</c:v>
                </c:pt>
                <c:pt idx="129">
                  <c:v>42545</c:v>
                </c:pt>
                <c:pt idx="130">
                  <c:v>42548</c:v>
                </c:pt>
                <c:pt idx="131">
                  <c:v>42549</c:v>
                </c:pt>
                <c:pt idx="132">
                  <c:v>42550</c:v>
                </c:pt>
                <c:pt idx="133">
                  <c:v>42551</c:v>
                </c:pt>
                <c:pt idx="134">
                  <c:v>42552</c:v>
                </c:pt>
                <c:pt idx="135">
                  <c:v>42555</c:v>
                </c:pt>
                <c:pt idx="136">
                  <c:v>42556</c:v>
                </c:pt>
                <c:pt idx="137">
                  <c:v>42557</c:v>
                </c:pt>
                <c:pt idx="138">
                  <c:v>42558</c:v>
                </c:pt>
                <c:pt idx="139">
                  <c:v>42559</c:v>
                </c:pt>
                <c:pt idx="140">
                  <c:v>42562</c:v>
                </c:pt>
                <c:pt idx="141">
                  <c:v>42563</c:v>
                </c:pt>
                <c:pt idx="142">
                  <c:v>42564</c:v>
                </c:pt>
                <c:pt idx="143">
                  <c:v>42565</c:v>
                </c:pt>
                <c:pt idx="144">
                  <c:v>42566</c:v>
                </c:pt>
                <c:pt idx="145">
                  <c:v>42569</c:v>
                </c:pt>
                <c:pt idx="146">
                  <c:v>42570</c:v>
                </c:pt>
                <c:pt idx="147">
                  <c:v>42571</c:v>
                </c:pt>
                <c:pt idx="148">
                  <c:v>42572</c:v>
                </c:pt>
                <c:pt idx="149">
                  <c:v>42573</c:v>
                </c:pt>
                <c:pt idx="150">
                  <c:v>42576</c:v>
                </c:pt>
                <c:pt idx="151">
                  <c:v>42577</c:v>
                </c:pt>
                <c:pt idx="152">
                  <c:v>42578</c:v>
                </c:pt>
                <c:pt idx="153">
                  <c:v>42579</c:v>
                </c:pt>
                <c:pt idx="154">
                  <c:v>42580</c:v>
                </c:pt>
                <c:pt idx="155">
                  <c:v>42583</c:v>
                </c:pt>
                <c:pt idx="156">
                  <c:v>42584</c:v>
                </c:pt>
                <c:pt idx="157">
                  <c:v>42585</c:v>
                </c:pt>
                <c:pt idx="158">
                  <c:v>42586</c:v>
                </c:pt>
                <c:pt idx="159">
                  <c:v>42587</c:v>
                </c:pt>
                <c:pt idx="160">
                  <c:v>42590</c:v>
                </c:pt>
                <c:pt idx="161">
                  <c:v>42591</c:v>
                </c:pt>
                <c:pt idx="162">
                  <c:v>42592</c:v>
                </c:pt>
                <c:pt idx="163">
                  <c:v>42593</c:v>
                </c:pt>
                <c:pt idx="164">
                  <c:v>42594</c:v>
                </c:pt>
                <c:pt idx="165">
                  <c:v>42597</c:v>
                </c:pt>
                <c:pt idx="166">
                  <c:v>42598</c:v>
                </c:pt>
                <c:pt idx="167">
                  <c:v>42599</c:v>
                </c:pt>
                <c:pt idx="168">
                  <c:v>42600</c:v>
                </c:pt>
                <c:pt idx="169">
                  <c:v>42601</c:v>
                </c:pt>
                <c:pt idx="170">
                  <c:v>42604</c:v>
                </c:pt>
                <c:pt idx="171">
                  <c:v>42605</c:v>
                </c:pt>
                <c:pt idx="172">
                  <c:v>42606</c:v>
                </c:pt>
                <c:pt idx="173">
                  <c:v>42607</c:v>
                </c:pt>
                <c:pt idx="174">
                  <c:v>42608</c:v>
                </c:pt>
                <c:pt idx="175">
                  <c:v>42612</c:v>
                </c:pt>
                <c:pt idx="176">
                  <c:v>42613</c:v>
                </c:pt>
                <c:pt idx="177">
                  <c:v>42614</c:v>
                </c:pt>
                <c:pt idx="178">
                  <c:v>42615</c:v>
                </c:pt>
                <c:pt idx="179">
                  <c:v>42618</c:v>
                </c:pt>
                <c:pt idx="180">
                  <c:v>42619</c:v>
                </c:pt>
                <c:pt idx="181">
                  <c:v>42620</c:v>
                </c:pt>
                <c:pt idx="182">
                  <c:v>42621</c:v>
                </c:pt>
                <c:pt idx="183">
                  <c:v>42622</c:v>
                </c:pt>
                <c:pt idx="184">
                  <c:v>42625</c:v>
                </c:pt>
                <c:pt idx="185">
                  <c:v>42626</c:v>
                </c:pt>
                <c:pt idx="186">
                  <c:v>42627</c:v>
                </c:pt>
                <c:pt idx="187">
                  <c:v>42628</c:v>
                </c:pt>
                <c:pt idx="188">
                  <c:v>42629</c:v>
                </c:pt>
                <c:pt idx="189">
                  <c:v>42632</c:v>
                </c:pt>
                <c:pt idx="190">
                  <c:v>42633</c:v>
                </c:pt>
                <c:pt idx="191">
                  <c:v>42634</c:v>
                </c:pt>
                <c:pt idx="192">
                  <c:v>42635</c:v>
                </c:pt>
                <c:pt idx="193">
                  <c:v>42636</c:v>
                </c:pt>
                <c:pt idx="194">
                  <c:v>42639</c:v>
                </c:pt>
                <c:pt idx="195">
                  <c:v>42640</c:v>
                </c:pt>
                <c:pt idx="196">
                  <c:v>42641</c:v>
                </c:pt>
                <c:pt idx="197">
                  <c:v>42642</c:v>
                </c:pt>
                <c:pt idx="198">
                  <c:v>42643</c:v>
                </c:pt>
                <c:pt idx="199">
                  <c:v>42646</c:v>
                </c:pt>
                <c:pt idx="200">
                  <c:v>42647</c:v>
                </c:pt>
                <c:pt idx="201">
                  <c:v>42648</c:v>
                </c:pt>
                <c:pt idx="202">
                  <c:v>42649</c:v>
                </c:pt>
                <c:pt idx="203">
                  <c:v>42650</c:v>
                </c:pt>
                <c:pt idx="204">
                  <c:v>42653</c:v>
                </c:pt>
                <c:pt idx="205">
                  <c:v>42654</c:v>
                </c:pt>
                <c:pt idx="206">
                  <c:v>42655</c:v>
                </c:pt>
                <c:pt idx="207">
                  <c:v>42656</c:v>
                </c:pt>
                <c:pt idx="208">
                  <c:v>42657</c:v>
                </c:pt>
                <c:pt idx="209">
                  <c:v>42660</c:v>
                </c:pt>
                <c:pt idx="210">
                  <c:v>42661</c:v>
                </c:pt>
                <c:pt idx="211">
                  <c:v>42662</c:v>
                </c:pt>
                <c:pt idx="212">
                  <c:v>42663</c:v>
                </c:pt>
                <c:pt idx="213">
                  <c:v>42664</c:v>
                </c:pt>
                <c:pt idx="214">
                  <c:v>42667</c:v>
                </c:pt>
                <c:pt idx="215">
                  <c:v>42668</c:v>
                </c:pt>
                <c:pt idx="216">
                  <c:v>42669</c:v>
                </c:pt>
                <c:pt idx="217">
                  <c:v>42670</c:v>
                </c:pt>
                <c:pt idx="218">
                  <c:v>42671</c:v>
                </c:pt>
                <c:pt idx="219">
                  <c:v>42674</c:v>
                </c:pt>
                <c:pt idx="220">
                  <c:v>42675</c:v>
                </c:pt>
                <c:pt idx="221">
                  <c:v>42676</c:v>
                </c:pt>
                <c:pt idx="222">
                  <c:v>42677</c:v>
                </c:pt>
                <c:pt idx="223">
                  <c:v>42678</c:v>
                </c:pt>
                <c:pt idx="224">
                  <c:v>42681</c:v>
                </c:pt>
                <c:pt idx="225">
                  <c:v>42682</c:v>
                </c:pt>
                <c:pt idx="226">
                  <c:v>42683</c:v>
                </c:pt>
                <c:pt idx="227">
                  <c:v>42684</c:v>
                </c:pt>
                <c:pt idx="228">
                  <c:v>42685</c:v>
                </c:pt>
                <c:pt idx="229">
                  <c:v>42688</c:v>
                </c:pt>
                <c:pt idx="230">
                  <c:v>42689</c:v>
                </c:pt>
                <c:pt idx="231">
                  <c:v>42690</c:v>
                </c:pt>
                <c:pt idx="232">
                  <c:v>42691</c:v>
                </c:pt>
                <c:pt idx="233">
                  <c:v>42692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42702</c:v>
                </c:pt>
                <c:pt idx="240">
                  <c:v>42703</c:v>
                </c:pt>
                <c:pt idx="241">
                  <c:v>42704</c:v>
                </c:pt>
                <c:pt idx="242">
                  <c:v>42705</c:v>
                </c:pt>
                <c:pt idx="243">
                  <c:v>42706</c:v>
                </c:pt>
                <c:pt idx="244">
                  <c:v>42709</c:v>
                </c:pt>
                <c:pt idx="245">
                  <c:v>42710</c:v>
                </c:pt>
                <c:pt idx="246">
                  <c:v>42711</c:v>
                </c:pt>
                <c:pt idx="247">
                  <c:v>42712</c:v>
                </c:pt>
                <c:pt idx="248">
                  <c:v>42713</c:v>
                </c:pt>
                <c:pt idx="249">
                  <c:v>42716</c:v>
                </c:pt>
                <c:pt idx="250">
                  <c:v>42717</c:v>
                </c:pt>
                <c:pt idx="251">
                  <c:v>42718</c:v>
                </c:pt>
                <c:pt idx="252">
                  <c:v>42719</c:v>
                </c:pt>
                <c:pt idx="253">
                  <c:v>42720</c:v>
                </c:pt>
                <c:pt idx="254">
                  <c:v>42723</c:v>
                </c:pt>
                <c:pt idx="255">
                  <c:v>42724</c:v>
                </c:pt>
                <c:pt idx="256">
                  <c:v>42725</c:v>
                </c:pt>
                <c:pt idx="257">
                  <c:v>42726</c:v>
                </c:pt>
                <c:pt idx="258">
                  <c:v>42727</c:v>
                </c:pt>
                <c:pt idx="259">
                  <c:v>42732</c:v>
                </c:pt>
                <c:pt idx="260">
                  <c:v>42733</c:v>
                </c:pt>
                <c:pt idx="261">
                  <c:v>42734</c:v>
                </c:pt>
                <c:pt idx="262">
                  <c:v>42738</c:v>
                </c:pt>
                <c:pt idx="263">
                  <c:v>42739</c:v>
                </c:pt>
                <c:pt idx="264">
                  <c:v>42740</c:v>
                </c:pt>
                <c:pt idx="265">
                  <c:v>42741</c:v>
                </c:pt>
                <c:pt idx="266">
                  <c:v>42744</c:v>
                </c:pt>
                <c:pt idx="267">
                  <c:v>42745</c:v>
                </c:pt>
                <c:pt idx="268">
                  <c:v>42746</c:v>
                </c:pt>
                <c:pt idx="269">
                  <c:v>42747</c:v>
                </c:pt>
                <c:pt idx="270">
                  <c:v>42748</c:v>
                </c:pt>
                <c:pt idx="271">
                  <c:v>42751</c:v>
                </c:pt>
                <c:pt idx="272">
                  <c:v>42752</c:v>
                </c:pt>
                <c:pt idx="273">
                  <c:v>42753</c:v>
                </c:pt>
                <c:pt idx="274">
                  <c:v>42754</c:v>
                </c:pt>
                <c:pt idx="275">
                  <c:v>42755</c:v>
                </c:pt>
                <c:pt idx="276">
                  <c:v>42758</c:v>
                </c:pt>
                <c:pt idx="277">
                  <c:v>42759</c:v>
                </c:pt>
                <c:pt idx="278">
                  <c:v>42760</c:v>
                </c:pt>
                <c:pt idx="279">
                  <c:v>42761</c:v>
                </c:pt>
                <c:pt idx="280">
                  <c:v>42762</c:v>
                </c:pt>
                <c:pt idx="281">
                  <c:v>42765</c:v>
                </c:pt>
                <c:pt idx="282">
                  <c:v>42766</c:v>
                </c:pt>
                <c:pt idx="283">
                  <c:v>42767</c:v>
                </c:pt>
                <c:pt idx="284">
                  <c:v>42768</c:v>
                </c:pt>
                <c:pt idx="285">
                  <c:v>42769</c:v>
                </c:pt>
                <c:pt idx="286">
                  <c:v>42772</c:v>
                </c:pt>
                <c:pt idx="287">
                  <c:v>42773</c:v>
                </c:pt>
                <c:pt idx="288">
                  <c:v>42774</c:v>
                </c:pt>
                <c:pt idx="289">
                  <c:v>42775</c:v>
                </c:pt>
                <c:pt idx="290">
                  <c:v>42776</c:v>
                </c:pt>
                <c:pt idx="291">
                  <c:v>42779</c:v>
                </c:pt>
                <c:pt idx="292">
                  <c:v>42780</c:v>
                </c:pt>
                <c:pt idx="293">
                  <c:v>42781</c:v>
                </c:pt>
                <c:pt idx="294">
                  <c:v>42782</c:v>
                </c:pt>
                <c:pt idx="295">
                  <c:v>42783</c:v>
                </c:pt>
                <c:pt idx="296">
                  <c:v>42786</c:v>
                </c:pt>
                <c:pt idx="297">
                  <c:v>42787</c:v>
                </c:pt>
                <c:pt idx="298">
                  <c:v>42788</c:v>
                </c:pt>
                <c:pt idx="299">
                  <c:v>42789</c:v>
                </c:pt>
                <c:pt idx="300">
                  <c:v>42790</c:v>
                </c:pt>
                <c:pt idx="301">
                  <c:v>42793</c:v>
                </c:pt>
                <c:pt idx="302">
                  <c:v>42794</c:v>
                </c:pt>
                <c:pt idx="303">
                  <c:v>42795</c:v>
                </c:pt>
                <c:pt idx="304">
                  <c:v>42796</c:v>
                </c:pt>
                <c:pt idx="305">
                  <c:v>42797</c:v>
                </c:pt>
                <c:pt idx="306">
                  <c:v>42800</c:v>
                </c:pt>
                <c:pt idx="307">
                  <c:v>42801</c:v>
                </c:pt>
                <c:pt idx="308">
                  <c:v>42802</c:v>
                </c:pt>
                <c:pt idx="309">
                  <c:v>42803</c:v>
                </c:pt>
                <c:pt idx="310">
                  <c:v>42804</c:v>
                </c:pt>
                <c:pt idx="311">
                  <c:v>42807</c:v>
                </c:pt>
                <c:pt idx="312">
                  <c:v>42808</c:v>
                </c:pt>
                <c:pt idx="313">
                  <c:v>42809</c:v>
                </c:pt>
                <c:pt idx="314">
                  <c:v>42810</c:v>
                </c:pt>
                <c:pt idx="315">
                  <c:v>42811</c:v>
                </c:pt>
                <c:pt idx="316">
                  <c:v>42814</c:v>
                </c:pt>
                <c:pt idx="317">
                  <c:v>42815</c:v>
                </c:pt>
                <c:pt idx="318">
                  <c:v>42816</c:v>
                </c:pt>
                <c:pt idx="319">
                  <c:v>42817</c:v>
                </c:pt>
                <c:pt idx="320">
                  <c:v>42818</c:v>
                </c:pt>
                <c:pt idx="321">
                  <c:v>42821</c:v>
                </c:pt>
                <c:pt idx="322">
                  <c:v>42822</c:v>
                </c:pt>
                <c:pt idx="323">
                  <c:v>42823</c:v>
                </c:pt>
                <c:pt idx="324">
                  <c:v>42824</c:v>
                </c:pt>
                <c:pt idx="325">
                  <c:v>42825</c:v>
                </c:pt>
                <c:pt idx="326">
                  <c:v>42828</c:v>
                </c:pt>
                <c:pt idx="327">
                  <c:v>42829</c:v>
                </c:pt>
                <c:pt idx="328">
                  <c:v>42830</c:v>
                </c:pt>
                <c:pt idx="329">
                  <c:v>42831</c:v>
                </c:pt>
                <c:pt idx="330">
                  <c:v>42832</c:v>
                </c:pt>
                <c:pt idx="331">
                  <c:v>42835</c:v>
                </c:pt>
                <c:pt idx="332">
                  <c:v>42836</c:v>
                </c:pt>
                <c:pt idx="333">
                  <c:v>42837</c:v>
                </c:pt>
                <c:pt idx="334">
                  <c:v>42838</c:v>
                </c:pt>
                <c:pt idx="335">
                  <c:v>42843</c:v>
                </c:pt>
                <c:pt idx="336">
                  <c:v>42844</c:v>
                </c:pt>
                <c:pt idx="337">
                  <c:v>42845</c:v>
                </c:pt>
                <c:pt idx="338">
                  <c:v>42846</c:v>
                </c:pt>
                <c:pt idx="339">
                  <c:v>42849</c:v>
                </c:pt>
                <c:pt idx="340">
                  <c:v>42850</c:v>
                </c:pt>
                <c:pt idx="341">
                  <c:v>42851</c:v>
                </c:pt>
                <c:pt idx="342">
                  <c:v>42852</c:v>
                </c:pt>
                <c:pt idx="343">
                  <c:v>42853</c:v>
                </c:pt>
                <c:pt idx="344">
                  <c:v>42857</c:v>
                </c:pt>
                <c:pt idx="345">
                  <c:v>42858</c:v>
                </c:pt>
                <c:pt idx="346">
                  <c:v>42859</c:v>
                </c:pt>
                <c:pt idx="347">
                  <c:v>42860</c:v>
                </c:pt>
                <c:pt idx="348">
                  <c:v>42863</c:v>
                </c:pt>
                <c:pt idx="349">
                  <c:v>42864</c:v>
                </c:pt>
                <c:pt idx="350">
                  <c:v>42865</c:v>
                </c:pt>
                <c:pt idx="351">
                  <c:v>42866</c:v>
                </c:pt>
                <c:pt idx="352">
                  <c:v>42867</c:v>
                </c:pt>
                <c:pt idx="353">
                  <c:v>42870</c:v>
                </c:pt>
                <c:pt idx="354">
                  <c:v>42871</c:v>
                </c:pt>
                <c:pt idx="355">
                  <c:v>42872</c:v>
                </c:pt>
                <c:pt idx="356">
                  <c:v>42873</c:v>
                </c:pt>
                <c:pt idx="357">
                  <c:v>42874</c:v>
                </c:pt>
                <c:pt idx="358">
                  <c:v>42877</c:v>
                </c:pt>
                <c:pt idx="359">
                  <c:v>42878</c:v>
                </c:pt>
                <c:pt idx="360">
                  <c:v>42879</c:v>
                </c:pt>
                <c:pt idx="361">
                  <c:v>42880</c:v>
                </c:pt>
                <c:pt idx="362">
                  <c:v>42881</c:v>
                </c:pt>
                <c:pt idx="363">
                  <c:v>42885</c:v>
                </c:pt>
                <c:pt idx="364">
                  <c:v>42886</c:v>
                </c:pt>
                <c:pt idx="365">
                  <c:v>42887</c:v>
                </c:pt>
                <c:pt idx="366">
                  <c:v>42888</c:v>
                </c:pt>
                <c:pt idx="367">
                  <c:v>42891</c:v>
                </c:pt>
                <c:pt idx="368">
                  <c:v>42892</c:v>
                </c:pt>
                <c:pt idx="369">
                  <c:v>42893</c:v>
                </c:pt>
                <c:pt idx="370">
                  <c:v>42894</c:v>
                </c:pt>
                <c:pt idx="371">
                  <c:v>42895</c:v>
                </c:pt>
                <c:pt idx="372">
                  <c:v>42898</c:v>
                </c:pt>
                <c:pt idx="373">
                  <c:v>42899</c:v>
                </c:pt>
                <c:pt idx="374">
                  <c:v>42900</c:v>
                </c:pt>
                <c:pt idx="375">
                  <c:v>42901</c:v>
                </c:pt>
                <c:pt idx="376">
                  <c:v>42902</c:v>
                </c:pt>
                <c:pt idx="377">
                  <c:v>42905</c:v>
                </c:pt>
                <c:pt idx="378">
                  <c:v>42906</c:v>
                </c:pt>
                <c:pt idx="379">
                  <c:v>42907</c:v>
                </c:pt>
                <c:pt idx="380">
                  <c:v>42908</c:v>
                </c:pt>
                <c:pt idx="381">
                  <c:v>42909</c:v>
                </c:pt>
                <c:pt idx="382">
                  <c:v>42912</c:v>
                </c:pt>
                <c:pt idx="383">
                  <c:v>42913</c:v>
                </c:pt>
                <c:pt idx="384">
                  <c:v>42914</c:v>
                </c:pt>
                <c:pt idx="385">
                  <c:v>42915</c:v>
                </c:pt>
                <c:pt idx="386">
                  <c:v>42916</c:v>
                </c:pt>
                <c:pt idx="387">
                  <c:v>42919</c:v>
                </c:pt>
                <c:pt idx="388">
                  <c:v>42920</c:v>
                </c:pt>
                <c:pt idx="389">
                  <c:v>42921</c:v>
                </c:pt>
                <c:pt idx="390">
                  <c:v>42922</c:v>
                </c:pt>
                <c:pt idx="391">
                  <c:v>42923</c:v>
                </c:pt>
                <c:pt idx="392">
                  <c:v>42926</c:v>
                </c:pt>
                <c:pt idx="393">
                  <c:v>42927</c:v>
                </c:pt>
                <c:pt idx="394">
                  <c:v>42928</c:v>
                </c:pt>
                <c:pt idx="395">
                  <c:v>42929</c:v>
                </c:pt>
                <c:pt idx="396">
                  <c:v>42930</c:v>
                </c:pt>
                <c:pt idx="397">
                  <c:v>42933</c:v>
                </c:pt>
                <c:pt idx="398">
                  <c:v>42934</c:v>
                </c:pt>
                <c:pt idx="399">
                  <c:v>42935</c:v>
                </c:pt>
                <c:pt idx="400">
                  <c:v>42936</c:v>
                </c:pt>
                <c:pt idx="401">
                  <c:v>42937</c:v>
                </c:pt>
                <c:pt idx="402">
                  <c:v>42940</c:v>
                </c:pt>
                <c:pt idx="403">
                  <c:v>42941</c:v>
                </c:pt>
                <c:pt idx="404">
                  <c:v>42942</c:v>
                </c:pt>
                <c:pt idx="405">
                  <c:v>42943</c:v>
                </c:pt>
                <c:pt idx="406">
                  <c:v>42944</c:v>
                </c:pt>
                <c:pt idx="407">
                  <c:v>42947</c:v>
                </c:pt>
                <c:pt idx="408">
                  <c:v>42948</c:v>
                </c:pt>
                <c:pt idx="409">
                  <c:v>42949</c:v>
                </c:pt>
                <c:pt idx="410">
                  <c:v>42950</c:v>
                </c:pt>
                <c:pt idx="411">
                  <c:v>42951</c:v>
                </c:pt>
                <c:pt idx="412">
                  <c:v>42954</c:v>
                </c:pt>
                <c:pt idx="413">
                  <c:v>42955</c:v>
                </c:pt>
                <c:pt idx="414">
                  <c:v>42956</c:v>
                </c:pt>
                <c:pt idx="415">
                  <c:v>42957</c:v>
                </c:pt>
                <c:pt idx="416">
                  <c:v>42958</c:v>
                </c:pt>
                <c:pt idx="417">
                  <c:v>42961</c:v>
                </c:pt>
                <c:pt idx="418">
                  <c:v>42962</c:v>
                </c:pt>
                <c:pt idx="419">
                  <c:v>42963</c:v>
                </c:pt>
                <c:pt idx="420">
                  <c:v>42964</c:v>
                </c:pt>
                <c:pt idx="421">
                  <c:v>42965</c:v>
                </c:pt>
                <c:pt idx="422">
                  <c:v>42968</c:v>
                </c:pt>
                <c:pt idx="423">
                  <c:v>42969</c:v>
                </c:pt>
                <c:pt idx="424">
                  <c:v>42970</c:v>
                </c:pt>
                <c:pt idx="425">
                  <c:v>42971</c:v>
                </c:pt>
                <c:pt idx="426">
                  <c:v>42972</c:v>
                </c:pt>
                <c:pt idx="427">
                  <c:v>42976</c:v>
                </c:pt>
                <c:pt idx="428">
                  <c:v>42977</c:v>
                </c:pt>
                <c:pt idx="429">
                  <c:v>42978</c:v>
                </c:pt>
                <c:pt idx="430">
                  <c:v>42979</c:v>
                </c:pt>
                <c:pt idx="431">
                  <c:v>42982</c:v>
                </c:pt>
                <c:pt idx="432">
                  <c:v>42983</c:v>
                </c:pt>
                <c:pt idx="433">
                  <c:v>42984</c:v>
                </c:pt>
                <c:pt idx="434">
                  <c:v>42985</c:v>
                </c:pt>
                <c:pt idx="435">
                  <c:v>42986</c:v>
                </c:pt>
                <c:pt idx="436">
                  <c:v>42989</c:v>
                </c:pt>
                <c:pt idx="437">
                  <c:v>42990</c:v>
                </c:pt>
                <c:pt idx="438">
                  <c:v>42991</c:v>
                </c:pt>
                <c:pt idx="439">
                  <c:v>42992</c:v>
                </c:pt>
                <c:pt idx="440">
                  <c:v>42993</c:v>
                </c:pt>
                <c:pt idx="441">
                  <c:v>42996</c:v>
                </c:pt>
                <c:pt idx="442">
                  <c:v>42997</c:v>
                </c:pt>
                <c:pt idx="443">
                  <c:v>42998</c:v>
                </c:pt>
                <c:pt idx="444">
                  <c:v>42999</c:v>
                </c:pt>
                <c:pt idx="445">
                  <c:v>43000</c:v>
                </c:pt>
                <c:pt idx="446">
                  <c:v>43003</c:v>
                </c:pt>
                <c:pt idx="447">
                  <c:v>43004</c:v>
                </c:pt>
                <c:pt idx="448">
                  <c:v>43005</c:v>
                </c:pt>
                <c:pt idx="449">
                  <c:v>43006</c:v>
                </c:pt>
                <c:pt idx="450">
                  <c:v>43007</c:v>
                </c:pt>
                <c:pt idx="451">
                  <c:v>43010</c:v>
                </c:pt>
                <c:pt idx="452">
                  <c:v>43011</c:v>
                </c:pt>
                <c:pt idx="453">
                  <c:v>43012</c:v>
                </c:pt>
                <c:pt idx="454">
                  <c:v>43013</c:v>
                </c:pt>
                <c:pt idx="455">
                  <c:v>43014</c:v>
                </c:pt>
                <c:pt idx="456">
                  <c:v>43017</c:v>
                </c:pt>
                <c:pt idx="457">
                  <c:v>43018</c:v>
                </c:pt>
                <c:pt idx="458">
                  <c:v>43019</c:v>
                </c:pt>
                <c:pt idx="459">
                  <c:v>43020</c:v>
                </c:pt>
                <c:pt idx="460">
                  <c:v>43021</c:v>
                </c:pt>
                <c:pt idx="461">
                  <c:v>43024</c:v>
                </c:pt>
                <c:pt idx="462">
                  <c:v>43025</c:v>
                </c:pt>
                <c:pt idx="463">
                  <c:v>43026</c:v>
                </c:pt>
                <c:pt idx="464">
                  <c:v>43027</c:v>
                </c:pt>
                <c:pt idx="465">
                  <c:v>43028</c:v>
                </c:pt>
                <c:pt idx="466">
                  <c:v>43031</c:v>
                </c:pt>
                <c:pt idx="467">
                  <c:v>43032</c:v>
                </c:pt>
                <c:pt idx="468">
                  <c:v>43033</c:v>
                </c:pt>
                <c:pt idx="469">
                  <c:v>43034</c:v>
                </c:pt>
                <c:pt idx="470">
                  <c:v>43035</c:v>
                </c:pt>
                <c:pt idx="471">
                  <c:v>43038</c:v>
                </c:pt>
                <c:pt idx="472">
                  <c:v>43039</c:v>
                </c:pt>
                <c:pt idx="473">
                  <c:v>43040</c:v>
                </c:pt>
                <c:pt idx="474">
                  <c:v>43041</c:v>
                </c:pt>
                <c:pt idx="475">
                  <c:v>43042</c:v>
                </c:pt>
                <c:pt idx="476">
                  <c:v>43045</c:v>
                </c:pt>
                <c:pt idx="477">
                  <c:v>43046</c:v>
                </c:pt>
                <c:pt idx="478">
                  <c:v>43047</c:v>
                </c:pt>
                <c:pt idx="479">
                  <c:v>43048</c:v>
                </c:pt>
                <c:pt idx="480">
                  <c:v>43049</c:v>
                </c:pt>
                <c:pt idx="481">
                  <c:v>43052</c:v>
                </c:pt>
                <c:pt idx="482">
                  <c:v>43053</c:v>
                </c:pt>
                <c:pt idx="483">
                  <c:v>43054</c:v>
                </c:pt>
                <c:pt idx="484">
                  <c:v>43055</c:v>
                </c:pt>
                <c:pt idx="485">
                  <c:v>43056</c:v>
                </c:pt>
                <c:pt idx="486">
                  <c:v>43059</c:v>
                </c:pt>
                <c:pt idx="487">
                  <c:v>43060</c:v>
                </c:pt>
                <c:pt idx="488">
                  <c:v>43061</c:v>
                </c:pt>
                <c:pt idx="489">
                  <c:v>43062</c:v>
                </c:pt>
                <c:pt idx="490">
                  <c:v>43063</c:v>
                </c:pt>
                <c:pt idx="491">
                  <c:v>43066</c:v>
                </c:pt>
                <c:pt idx="492">
                  <c:v>43067</c:v>
                </c:pt>
                <c:pt idx="493">
                  <c:v>43068</c:v>
                </c:pt>
                <c:pt idx="494">
                  <c:v>43069</c:v>
                </c:pt>
                <c:pt idx="495">
                  <c:v>43070</c:v>
                </c:pt>
                <c:pt idx="496">
                  <c:v>43073</c:v>
                </c:pt>
                <c:pt idx="497">
                  <c:v>43074</c:v>
                </c:pt>
                <c:pt idx="498">
                  <c:v>43075</c:v>
                </c:pt>
                <c:pt idx="499">
                  <c:v>43076</c:v>
                </c:pt>
                <c:pt idx="500">
                  <c:v>43077</c:v>
                </c:pt>
                <c:pt idx="501">
                  <c:v>43080</c:v>
                </c:pt>
                <c:pt idx="502">
                  <c:v>43081</c:v>
                </c:pt>
                <c:pt idx="503">
                  <c:v>43082</c:v>
                </c:pt>
                <c:pt idx="504">
                  <c:v>43083</c:v>
                </c:pt>
                <c:pt idx="505">
                  <c:v>43084</c:v>
                </c:pt>
                <c:pt idx="506">
                  <c:v>43087</c:v>
                </c:pt>
                <c:pt idx="507">
                  <c:v>43088</c:v>
                </c:pt>
                <c:pt idx="508">
                  <c:v>43089</c:v>
                </c:pt>
                <c:pt idx="509">
                  <c:v>43090</c:v>
                </c:pt>
                <c:pt idx="510">
                  <c:v>43091</c:v>
                </c:pt>
                <c:pt idx="511">
                  <c:v>43096</c:v>
                </c:pt>
                <c:pt idx="512">
                  <c:v>43097</c:v>
                </c:pt>
                <c:pt idx="513">
                  <c:v>43098</c:v>
                </c:pt>
                <c:pt idx="514">
                  <c:v>43102</c:v>
                </c:pt>
                <c:pt idx="515">
                  <c:v>43103</c:v>
                </c:pt>
                <c:pt idx="516">
                  <c:v>43104</c:v>
                </c:pt>
                <c:pt idx="517">
                  <c:v>43105</c:v>
                </c:pt>
                <c:pt idx="518">
                  <c:v>43112</c:v>
                </c:pt>
                <c:pt idx="519">
                  <c:v>43119</c:v>
                </c:pt>
                <c:pt idx="520">
                  <c:v>43126</c:v>
                </c:pt>
                <c:pt idx="521">
                  <c:v>43133</c:v>
                </c:pt>
                <c:pt idx="522">
                  <c:v>43140</c:v>
                </c:pt>
                <c:pt idx="523">
                  <c:v>43147</c:v>
                </c:pt>
                <c:pt idx="524">
                  <c:v>43154</c:v>
                </c:pt>
                <c:pt idx="525">
                  <c:v>43161</c:v>
                </c:pt>
                <c:pt idx="526">
                  <c:v>43168</c:v>
                </c:pt>
                <c:pt idx="527">
                  <c:v>43175</c:v>
                </c:pt>
                <c:pt idx="528">
                  <c:v>43182</c:v>
                </c:pt>
                <c:pt idx="529">
                  <c:v>43193</c:v>
                </c:pt>
                <c:pt idx="530">
                  <c:v>43200</c:v>
                </c:pt>
                <c:pt idx="531">
                  <c:v>43207</c:v>
                </c:pt>
                <c:pt idx="532">
                  <c:v>43214</c:v>
                </c:pt>
                <c:pt idx="533">
                  <c:v>43221</c:v>
                </c:pt>
                <c:pt idx="534">
                  <c:v>43228</c:v>
                </c:pt>
                <c:pt idx="535">
                  <c:v>43235</c:v>
                </c:pt>
                <c:pt idx="536">
                  <c:v>43242</c:v>
                </c:pt>
                <c:pt idx="537">
                  <c:v>43249</c:v>
                </c:pt>
                <c:pt idx="538">
                  <c:v>43256</c:v>
                </c:pt>
                <c:pt idx="539">
                  <c:v>43263</c:v>
                </c:pt>
                <c:pt idx="540">
                  <c:v>43270</c:v>
                </c:pt>
                <c:pt idx="541">
                  <c:v>43277</c:v>
                </c:pt>
                <c:pt idx="542">
                  <c:v>43284</c:v>
                </c:pt>
                <c:pt idx="543">
                  <c:v>43291</c:v>
                </c:pt>
                <c:pt idx="544">
                  <c:v>43298</c:v>
                </c:pt>
                <c:pt idx="545">
                  <c:v>43305</c:v>
                </c:pt>
                <c:pt idx="546">
                  <c:v>43312</c:v>
                </c:pt>
                <c:pt idx="547">
                  <c:v>43319</c:v>
                </c:pt>
                <c:pt idx="548">
                  <c:v>43326</c:v>
                </c:pt>
                <c:pt idx="549">
                  <c:v>43333</c:v>
                </c:pt>
                <c:pt idx="550">
                  <c:v>43340</c:v>
                </c:pt>
                <c:pt idx="551">
                  <c:v>43347</c:v>
                </c:pt>
                <c:pt idx="552">
                  <c:v>43354</c:v>
                </c:pt>
                <c:pt idx="553">
                  <c:v>43361</c:v>
                </c:pt>
                <c:pt idx="554">
                  <c:v>43368</c:v>
                </c:pt>
                <c:pt idx="555">
                  <c:v>43375</c:v>
                </c:pt>
                <c:pt idx="556">
                  <c:v>43382</c:v>
                </c:pt>
                <c:pt idx="557">
                  <c:v>43389</c:v>
                </c:pt>
                <c:pt idx="558">
                  <c:v>43396</c:v>
                </c:pt>
                <c:pt idx="559">
                  <c:v>43403</c:v>
                </c:pt>
                <c:pt idx="560">
                  <c:v>43410</c:v>
                </c:pt>
                <c:pt idx="561">
                  <c:v>43417</c:v>
                </c:pt>
                <c:pt idx="562">
                  <c:v>43424</c:v>
                </c:pt>
                <c:pt idx="563">
                  <c:v>43431</c:v>
                </c:pt>
                <c:pt idx="564">
                  <c:v>43438</c:v>
                </c:pt>
                <c:pt idx="565">
                  <c:v>43445</c:v>
                </c:pt>
                <c:pt idx="566">
                  <c:v>43452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43580</c:v>
                </c:pt>
                <c:pt idx="585">
                  <c:v>43587</c:v>
                </c:pt>
                <c:pt idx="586">
                  <c:v>43594</c:v>
                </c:pt>
                <c:pt idx="587">
                  <c:v>43601</c:v>
                </c:pt>
                <c:pt idx="588">
                  <c:v>43608</c:v>
                </c:pt>
                <c:pt idx="589">
                  <c:v>43615</c:v>
                </c:pt>
                <c:pt idx="590">
                  <c:v>43622</c:v>
                </c:pt>
                <c:pt idx="591">
                  <c:v>43629</c:v>
                </c:pt>
                <c:pt idx="592">
                  <c:v>43636</c:v>
                </c:pt>
                <c:pt idx="593">
                  <c:v>43643</c:v>
                </c:pt>
                <c:pt idx="594">
                  <c:v>43650</c:v>
                </c:pt>
                <c:pt idx="595">
                  <c:v>43657</c:v>
                </c:pt>
                <c:pt idx="596">
                  <c:v>43664</c:v>
                </c:pt>
                <c:pt idx="597">
                  <c:v>43671</c:v>
                </c:pt>
                <c:pt idx="598">
                  <c:v>43678</c:v>
                </c:pt>
                <c:pt idx="599">
                  <c:v>43685</c:v>
                </c:pt>
                <c:pt idx="600">
                  <c:v>43692</c:v>
                </c:pt>
                <c:pt idx="601">
                  <c:v>43699</c:v>
                </c:pt>
                <c:pt idx="602">
                  <c:v>43706</c:v>
                </c:pt>
                <c:pt idx="603">
                  <c:v>43713</c:v>
                </c:pt>
                <c:pt idx="604">
                  <c:v>43720</c:v>
                </c:pt>
                <c:pt idx="605">
                  <c:v>43727</c:v>
                </c:pt>
                <c:pt idx="606">
                  <c:v>43734</c:v>
                </c:pt>
                <c:pt idx="607">
                  <c:v>43741</c:v>
                </c:pt>
                <c:pt idx="608">
                  <c:v>43748</c:v>
                </c:pt>
                <c:pt idx="609">
                  <c:v>43755</c:v>
                </c:pt>
                <c:pt idx="610">
                  <c:v>43762</c:v>
                </c:pt>
                <c:pt idx="611">
                  <c:v>43769</c:v>
                </c:pt>
                <c:pt idx="612">
                  <c:v>43776</c:v>
                </c:pt>
                <c:pt idx="613">
                  <c:v>43783</c:v>
                </c:pt>
                <c:pt idx="614">
                  <c:v>43790</c:v>
                </c:pt>
                <c:pt idx="615">
                  <c:v>43797</c:v>
                </c:pt>
                <c:pt idx="616">
                  <c:v>43804</c:v>
                </c:pt>
                <c:pt idx="617">
                  <c:v>43811</c:v>
                </c:pt>
                <c:pt idx="618">
                  <c:v>43818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44222</c:v>
                </c:pt>
                <c:pt idx="676">
                  <c:v>44229</c:v>
                </c:pt>
                <c:pt idx="677">
                  <c:v>44236</c:v>
                </c:pt>
                <c:pt idx="678">
                  <c:v>44243</c:v>
                </c:pt>
                <c:pt idx="679">
                  <c:v>44250</c:v>
                </c:pt>
                <c:pt idx="680">
                  <c:v>44257</c:v>
                </c:pt>
                <c:pt idx="681">
                  <c:v>44264</c:v>
                </c:pt>
                <c:pt idx="682">
                  <c:v>44271</c:v>
                </c:pt>
                <c:pt idx="683">
                  <c:v>44278</c:v>
                </c:pt>
                <c:pt idx="684">
                  <c:v>44285</c:v>
                </c:pt>
                <c:pt idx="685">
                  <c:v>44292</c:v>
                </c:pt>
                <c:pt idx="686">
                  <c:v>44299</c:v>
                </c:pt>
                <c:pt idx="687">
                  <c:v>44306</c:v>
                </c:pt>
                <c:pt idx="688">
                  <c:v>44313</c:v>
                </c:pt>
                <c:pt idx="689">
                  <c:v>44320</c:v>
                </c:pt>
                <c:pt idx="690">
                  <c:v>44327</c:v>
                </c:pt>
                <c:pt idx="691">
                  <c:v>44334</c:v>
                </c:pt>
                <c:pt idx="692">
                  <c:v>44341</c:v>
                </c:pt>
                <c:pt idx="693">
                  <c:v>44348</c:v>
                </c:pt>
                <c:pt idx="694">
                  <c:v>44355</c:v>
                </c:pt>
                <c:pt idx="695">
                  <c:v>44362</c:v>
                </c:pt>
                <c:pt idx="696">
                  <c:v>44369</c:v>
                </c:pt>
                <c:pt idx="697">
                  <c:v>44376</c:v>
                </c:pt>
                <c:pt idx="698">
                  <c:v>44383</c:v>
                </c:pt>
                <c:pt idx="699">
                  <c:v>44390</c:v>
                </c:pt>
                <c:pt idx="700">
                  <c:v>44397</c:v>
                </c:pt>
                <c:pt idx="701">
                  <c:v>44404</c:v>
                </c:pt>
                <c:pt idx="702">
                  <c:v>44411</c:v>
                </c:pt>
                <c:pt idx="703">
                  <c:v>44418</c:v>
                </c:pt>
                <c:pt idx="704">
                  <c:v>44425</c:v>
                </c:pt>
                <c:pt idx="705">
                  <c:v>44432</c:v>
                </c:pt>
                <c:pt idx="706">
                  <c:v>44439</c:v>
                </c:pt>
                <c:pt idx="707">
                  <c:v>44446</c:v>
                </c:pt>
                <c:pt idx="708">
                  <c:v>44453</c:v>
                </c:pt>
                <c:pt idx="709">
                  <c:v>44460</c:v>
                </c:pt>
                <c:pt idx="710">
                  <c:v>44467</c:v>
                </c:pt>
                <c:pt idx="711">
                  <c:v>44474</c:v>
                </c:pt>
                <c:pt idx="712">
                  <c:v>44481</c:v>
                </c:pt>
                <c:pt idx="713">
                  <c:v>44488</c:v>
                </c:pt>
                <c:pt idx="714">
                  <c:v>44495</c:v>
                </c:pt>
                <c:pt idx="715">
                  <c:v>44502</c:v>
                </c:pt>
                <c:pt idx="716">
                  <c:v>44509</c:v>
                </c:pt>
                <c:pt idx="717">
                  <c:v>44516</c:v>
                </c:pt>
                <c:pt idx="718">
                  <c:v>44523</c:v>
                </c:pt>
                <c:pt idx="719">
                  <c:v>44530</c:v>
                </c:pt>
                <c:pt idx="720">
                  <c:v>44537</c:v>
                </c:pt>
                <c:pt idx="721">
                  <c:v>44544</c:v>
                </c:pt>
                <c:pt idx="722">
                  <c:v>44551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44587</c:v>
                </c:pt>
                <c:pt idx="728">
                  <c:v>44594</c:v>
                </c:pt>
                <c:pt idx="729">
                  <c:v>44601</c:v>
                </c:pt>
                <c:pt idx="730">
                  <c:v>44608</c:v>
                </c:pt>
                <c:pt idx="731">
                  <c:v>44615</c:v>
                </c:pt>
                <c:pt idx="732">
                  <c:v>44622</c:v>
                </c:pt>
                <c:pt idx="733">
                  <c:v>44629</c:v>
                </c:pt>
                <c:pt idx="734">
                  <c:v>44636</c:v>
                </c:pt>
                <c:pt idx="735">
                  <c:v>44643</c:v>
                </c:pt>
                <c:pt idx="736">
                  <c:v>44650</c:v>
                </c:pt>
                <c:pt idx="737">
                  <c:v>44657</c:v>
                </c:pt>
                <c:pt idx="738">
                  <c:v>44664</c:v>
                </c:pt>
                <c:pt idx="739">
                  <c:v>44671</c:v>
                </c:pt>
                <c:pt idx="740">
                  <c:v>44678</c:v>
                </c:pt>
                <c:pt idx="741">
                  <c:v>44685</c:v>
                </c:pt>
                <c:pt idx="742">
                  <c:v>44692</c:v>
                </c:pt>
                <c:pt idx="743">
                  <c:v>44699</c:v>
                </c:pt>
                <c:pt idx="744">
                  <c:v>44706</c:v>
                </c:pt>
                <c:pt idx="745">
                  <c:v>44713</c:v>
                </c:pt>
                <c:pt idx="746">
                  <c:v>44720</c:v>
                </c:pt>
                <c:pt idx="747">
                  <c:v>44727</c:v>
                </c:pt>
                <c:pt idx="748">
                  <c:v>44734</c:v>
                </c:pt>
                <c:pt idx="749">
                  <c:v>44741</c:v>
                </c:pt>
                <c:pt idx="750">
                  <c:v>44748</c:v>
                </c:pt>
                <c:pt idx="751">
                  <c:v>44755</c:v>
                </c:pt>
                <c:pt idx="752">
                  <c:v>44762</c:v>
                </c:pt>
                <c:pt idx="753">
                  <c:v>44769</c:v>
                </c:pt>
                <c:pt idx="754">
                  <c:v>44776</c:v>
                </c:pt>
                <c:pt idx="755">
                  <c:v>44783</c:v>
                </c:pt>
                <c:pt idx="756">
                  <c:v>44790</c:v>
                </c:pt>
                <c:pt idx="757">
                  <c:v>44797</c:v>
                </c:pt>
                <c:pt idx="758">
                  <c:v>44804</c:v>
                </c:pt>
                <c:pt idx="759">
                  <c:v>44811</c:v>
                </c:pt>
                <c:pt idx="760">
                  <c:v>44818</c:v>
                </c:pt>
                <c:pt idx="761">
                  <c:v>44825</c:v>
                </c:pt>
                <c:pt idx="762">
                  <c:v>44832</c:v>
                </c:pt>
                <c:pt idx="763">
                  <c:v>44839</c:v>
                </c:pt>
                <c:pt idx="764">
                  <c:v>44846</c:v>
                </c:pt>
                <c:pt idx="765">
                  <c:v>44853</c:v>
                </c:pt>
                <c:pt idx="766">
                  <c:v>44860</c:v>
                </c:pt>
                <c:pt idx="767">
                  <c:v>44867</c:v>
                </c:pt>
                <c:pt idx="768">
                  <c:v>44874</c:v>
                </c:pt>
                <c:pt idx="769">
                  <c:v>44881</c:v>
                </c:pt>
                <c:pt idx="770">
                  <c:v>44888</c:v>
                </c:pt>
                <c:pt idx="771">
                  <c:v>44895</c:v>
                </c:pt>
                <c:pt idx="772">
                  <c:v>44902</c:v>
                </c:pt>
                <c:pt idx="773">
                  <c:v>44909</c:v>
                </c:pt>
                <c:pt idx="774">
                  <c:v>44916</c:v>
                </c:pt>
                <c:pt idx="775">
                  <c:v>44923</c:v>
                </c:pt>
                <c:pt idx="776">
                  <c:v>44930</c:v>
                </c:pt>
                <c:pt idx="777">
                  <c:v>44937</c:v>
                </c:pt>
                <c:pt idx="778">
                  <c:v>44944</c:v>
                </c:pt>
                <c:pt idx="779">
                  <c:v>44951</c:v>
                </c:pt>
                <c:pt idx="780">
                  <c:v>44958</c:v>
                </c:pt>
                <c:pt idx="781">
                  <c:v>44965</c:v>
                </c:pt>
                <c:pt idx="782">
                  <c:v>44972</c:v>
                </c:pt>
                <c:pt idx="783">
                  <c:v>44979</c:v>
                </c:pt>
                <c:pt idx="784">
                  <c:v>44986</c:v>
                </c:pt>
                <c:pt idx="785">
                  <c:v>44993</c:v>
                </c:pt>
                <c:pt idx="786">
                  <c:v>45000</c:v>
                </c:pt>
                <c:pt idx="787">
                  <c:v>45007</c:v>
                </c:pt>
                <c:pt idx="788">
                  <c:v>45014</c:v>
                </c:pt>
                <c:pt idx="789">
                  <c:v>45021</c:v>
                </c:pt>
                <c:pt idx="790">
                  <c:v>45028</c:v>
                </c:pt>
                <c:pt idx="791">
                  <c:v>45035</c:v>
                </c:pt>
                <c:pt idx="792">
                  <c:v>45042</c:v>
                </c:pt>
                <c:pt idx="793">
                  <c:v>45049</c:v>
                </c:pt>
                <c:pt idx="794">
                  <c:v>45056</c:v>
                </c:pt>
                <c:pt idx="795">
                  <c:v>45063</c:v>
                </c:pt>
                <c:pt idx="796">
                  <c:v>45070</c:v>
                </c:pt>
                <c:pt idx="797">
                  <c:v>45077</c:v>
                </c:pt>
                <c:pt idx="798">
                  <c:v>45084</c:v>
                </c:pt>
                <c:pt idx="799">
                  <c:v>45091</c:v>
                </c:pt>
                <c:pt idx="800">
                  <c:v>45098</c:v>
                </c:pt>
                <c:pt idx="801">
                  <c:v>45105</c:v>
                </c:pt>
                <c:pt idx="802">
                  <c:v>45112</c:v>
                </c:pt>
                <c:pt idx="803">
                  <c:v>45119</c:v>
                </c:pt>
                <c:pt idx="804">
                  <c:v>45126</c:v>
                </c:pt>
                <c:pt idx="805">
                  <c:v>45133</c:v>
                </c:pt>
                <c:pt idx="806">
                  <c:v>45140</c:v>
                </c:pt>
                <c:pt idx="807">
                  <c:v>45147</c:v>
                </c:pt>
                <c:pt idx="808">
                  <c:v>45154</c:v>
                </c:pt>
                <c:pt idx="809">
                  <c:v>45161</c:v>
                </c:pt>
                <c:pt idx="810">
                  <c:v>45168</c:v>
                </c:pt>
                <c:pt idx="811">
                  <c:v>45175</c:v>
                </c:pt>
                <c:pt idx="812">
                  <c:v>45182</c:v>
                </c:pt>
                <c:pt idx="813">
                  <c:v>45189</c:v>
                </c:pt>
                <c:pt idx="814">
                  <c:v>45196</c:v>
                </c:pt>
                <c:pt idx="815">
                  <c:v>45203</c:v>
                </c:pt>
                <c:pt idx="816">
                  <c:v>45210</c:v>
                </c:pt>
                <c:pt idx="817">
                  <c:v>45217</c:v>
                </c:pt>
                <c:pt idx="818">
                  <c:v>45224</c:v>
                </c:pt>
                <c:pt idx="819">
                  <c:v>45231</c:v>
                </c:pt>
                <c:pt idx="820">
                  <c:v>45238</c:v>
                </c:pt>
                <c:pt idx="821">
                  <c:v>45245</c:v>
                </c:pt>
                <c:pt idx="822">
                  <c:v>45252</c:v>
                </c:pt>
                <c:pt idx="823">
                  <c:v>45259</c:v>
                </c:pt>
                <c:pt idx="824">
                  <c:v>45266</c:v>
                </c:pt>
                <c:pt idx="825">
                  <c:v>45273</c:v>
                </c:pt>
                <c:pt idx="826">
                  <c:v>45280</c:v>
                </c:pt>
                <c:pt idx="827">
                  <c:v>45287</c:v>
                </c:pt>
                <c:pt idx="828">
                  <c:v>45294</c:v>
                </c:pt>
                <c:pt idx="829">
                  <c:v>45301</c:v>
                </c:pt>
                <c:pt idx="830">
                  <c:v>45308</c:v>
                </c:pt>
                <c:pt idx="831">
                  <c:v>45315</c:v>
                </c:pt>
                <c:pt idx="832">
                  <c:v>45322</c:v>
                </c:pt>
                <c:pt idx="833">
                  <c:v>45329</c:v>
                </c:pt>
                <c:pt idx="834">
                  <c:v>45336</c:v>
                </c:pt>
                <c:pt idx="835">
                  <c:v>45343</c:v>
                </c:pt>
                <c:pt idx="836">
                  <c:v>45350</c:v>
                </c:pt>
                <c:pt idx="837">
                  <c:v>45357</c:v>
                </c:pt>
                <c:pt idx="838">
                  <c:v>45364</c:v>
                </c:pt>
                <c:pt idx="839">
                  <c:v>45371</c:v>
                </c:pt>
                <c:pt idx="840">
                  <c:v>45378</c:v>
                </c:pt>
                <c:pt idx="841">
                  <c:v>45385</c:v>
                </c:pt>
                <c:pt idx="842">
                  <c:v>45392</c:v>
                </c:pt>
                <c:pt idx="843">
                  <c:v>45399</c:v>
                </c:pt>
                <c:pt idx="844">
                  <c:v>45406</c:v>
                </c:pt>
                <c:pt idx="845">
                  <c:v>45413</c:v>
                </c:pt>
                <c:pt idx="846">
                  <c:v>45420</c:v>
                </c:pt>
                <c:pt idx="847">
                  <c:v>45427</c:v>
                </c:pt>
                <c:pt idx="848">
                  <c:v>45434</c:v>
                </c:pt>
                <c:pt idx="849">
                  <c:v>45441</c:v>
                </c:pt>
                <c:pt idx="850">
                  <c:v>45448</c:v>
                </c:pt>
                <c:pt idx="851">
                  <c:v>45455</c:v>
                </c:pt>
                <c:pt idx="852">
                  <c:v>45462</c:v>
                </c:pt>
                <c:pt idx="853">
                  <c:v>45469</c:v>
                </c:pt>
                <c:pt idx="854">
                  <c:v>45476</c:v>
                </c:pt>
                <c:pt idx="855">
                  <c:v>45483</c:v>
                </c:pt>
                <c:pt idx="856">
                  <c:v>45490</c:v>
                </c:pt>
                <c:pt idx="857">
                  <c:v>45497</c:v>
                </c:pt>
                <c:pt idx="858">
                  <c:v>45504</c:v>
                </c:pt>
                <c:pt idx="859">
                  <c:v>45511</c:v>
                </c:pt>
                <c:pt idx="860">
                  <c:v>45518</c:v>
                </c:pt>
                <c:pt idx="861">
                  <c:v>45525</c:v>
                </c:pt>
                <c:pt idx="862">
                  <c:v>45532</c:v>
                </c:pt>
                <c:pt idx="863">
                  <c:v>45539</c:v>
                </c:pt>
                <c:pt idx="864">
                  <c:v>45546</c:v>
                </c:pt>
                <c:pt idx="865">
                  <c:v>45553</c:v>
                </c:pt>
                <c:pt idx="866">
                  <c:v>45560</c:v>
                </c:pt>
                <c:pt idx="867">
                  <c:v>45567</c:v>
                </c:pt>
                <c:pt idx="868">
                  <c:v>45574</c:v>
                </c:pt>
                <c:pt idx="869">
                  <c:v>45581</c:v>
                </c:pt>
                <c:pt idx="870">
                  <c:v>45588</c:v>
                </c:pt>
                <c:pt idx="871">
                  <c:v>45595</c:v>
                </c:pt>
                <c:pt idx="872">
                  <c:v>45602</c:v>
                </c:pt>
                <c:pt idx="873">
                  <c:v>45609</c:v>
                </c:pt>
                <c:pt idx="874">
                  <c:v>45616</c:v>
                </c:pt>
                <c:pt idx="875">
                  <c:v>45623</c:v>
                </c:pt>
                <c:pt idx="876">
                  <c:v>45630</c:v>
                </c:pt>
                <c:pt idx="877">
                  <c:v>45637</c:v>
                </c:pt>
                <c:pt idx="878">
                  <c:v>45644</c:v>
                </c:pt>
                <c:pt idx="879">
                  <c:v>45653</c:v>
                </c:pt>
                <c:pt idx="880">
                  <c:v>45660</c:v>
                </c:pt>
                <c:pt idx="881">
                  <c:v>45667</c:v>
                </c:pt>
                <c:pt idx="882">
                  <c:v>45674</c:v>
                </c:pt>
                <c:pt idx="883">
                  <c:v>45681</c:v>
                </c:pt>
                <c:pt idx="884">
                  <c:v>45688</c:v>
                </c:pt>
                <c:pt idx="885">
                  <c:v>45695</c:v>
                </c:pt>
                <c:pt idx="886">
                  <c:v>45702</c:v>
                </c:pt>
                <c:pt idx="887">
                  <c:v>45709</c:v>
                </c:pt>
                <c:pt idx="888">
                  <c:v>45716</c:v>
                </c:pt>
                <c:pt idx="889">
                  <c:v>45723</c:v>
                </c:pt>
                <c:pt idx="890">
                  <c:v>45730</c:v>
                </c:pt>
                <c:pt idx="891">
                  <c:v>45737</c:v>
                </c:pt>
                <c:pt idx="892">
                  <c:v>45744</c:v>
                </c:pt>
                <c:pt idx="893">
                  <c:v>45751</c:v>
                </c:pt>
                <c:pt idx="894">
                  <c:v>45758</c:v>
                </c:pt>
                <c:pt idx="895">
                  <c:v>45769</c:v>
                </c:pt>
                <c:pt idx="896">
                  <c:v>45776</c:v>
                </c:pt>
                <c:pt idx="897">
                  <c:v>45783</c:v>
                </c:pt>
                <c:pt idx="898">
                  <c:v>45790</c:v>
                </c:pt>
                <c:pt idx="899">
                  <c:v>45797</c:v>
                </c:pt>
                <c:pt idx="900">
                  <c:v>45804</c:v>
                </c:pt>
                <c:pt idx="901">
                  <c:v>45811</c:v>
                </c:pt>
                <c:pt idx="902">
                  <c:v>45818</c:v>
                </c:pt>
                <c:pt idx="903">
                  <c:v>45825</c:v>
                </c:pt>
                <c:pt idx="904">
                  <c:v>45832</c:v>
                </c:pt>
                <c:pt idx="905">
                  <c:v>45839</c:v>
                </c:pt>
                <c:pt idx="906">
                  <c:v>45846</c:v>
                </c:pt>
                <c:pt idx="907">
                  <c:v>45853</c:v>
                </c:pt>
                <c:pt idx="908">
                  <c:v>45860</c:v>
                </c:pt>
                <c:pt idx="909">
                  <c:v>45867</c:v>
                </c:pt>
                <c:pt idx="910">
                  <c:v>45874</c:v>
                </c:pt>
                <c:pt idx="911">
                  <c:v>45881</c:v>
                </c:pt>
                <c:pt idx="912">
                  <c:v>45888</c:v>
                </c:pt>
                <c:pt idx="913">
                  <c:v>45895</c:v>
                </c:pt>
                <c:pt idx="914">
                  <c:v>45902</c:v>
                </c:pt>
                <c:pt idx="915">
                  <c:v>45909</c:v>
                </c:pt>
                <c:pt idx="916">
                  <c:v>45916</c:v>
                </c:pt>
                <c:pt idx="917">
                  <c:v>45923</c:v>
                </c:pt>
                <c:pt idx="918">
                  <c:v>45930</c:v>
                </c:pt>
                <c:pt idx="919">
                  <c:v>45937</c:v>
                </c:pt>
                <c:pt idx="920">
                  <c:v>45944</c:v>
                </c:pt>
                <c:pt idx="921">
                  <c:v>45951</c:v>
                </c:pt>
                <c:pt idx="922">
                  <c:v>45958</c:v>
                </c:pt>
                <c:pt idx="923">
                  <c:v>45965</c:v>
                </c:pt>
                <c:pt idx="924">
                  <c:v>45972</c:v>
                </c:pt>
                <c:pt idx="925">
                  <c:v>45979</c:v>
                </c:pt>
                <c:pt idx="926">
                  <c:v>45986</c:v>
                </c:pt>
                <c:pt idx="927">
                  <c:v>45993</c:v>
                </c:pt>
                <c:pt idx="928">
                  <c:v>46000</c:v>
                </c:pt>
                <c:pt idx="929">
                  <c:v>46007</c:v>
                </c:pt>
                <c:pt idx="930">
                  <c:v>46014</c:v>
                </c:pt>
                <c:pt idx="931">
                  <c:v>46021</c:v>
                </c:pt>
                <c:pt idx="932">
                  <c:v>46028</c:v>
                </c:pt>
                <c:pt idx="933">
                  <c:v>46035</c:v>
                </c:pt>
                <c:pt idx="934">
                  <c:v>46042</c:v>
                </c:pt>
                <c:pt idx="935">
                  <c:v>46049</c:v>
                </c:pt>
                <c:pt idx="936">
                  <c:v>46056</c:v>
                </c:pt>
                <c:pt idx="937">
                  <c:v>46063</c:v>
                </c:pt>
                <c:pt idx="938">
                  <c:v>46070</c:v>
                </c:pt>
                <c:pt idx="939">
                  <c:v>46077</c:v>
                </c:pt>
                <c:pt idx="940">
                  <c:v>46084</c:v>
                </c:pt>
                <c:pt idx="941">
                  <c:v>46091</c:v>
                </c:pt>
                <c:pt idx="942">
                  <c:v>46098</c:v>
                </c:pt>
                <c:pt idx="943">
                  <c:v>46105</c:v>
                </c:pt>
                <c:pt idx="944">
                  <c:v>46112</c:v>
                </c:pt>
                <c:pt idx="945">
                  <c:v>46119</c:v>
                </c:pt>
                <c:pt idx="946">
                  <c:v>46126</c:v>
                </c:pt>
                <c:pt idx="947">
                  <c:v>46133</c:v>
                </c:pt>
                <c:pt idx="948">
                  <c:v>46140</c:v>
                </c:pt>
                <c:pt idx="949">
                  <c:v>46147</c:v>
                </c:pt>
                <c:pt idx="950">
                  <c:v>46154</c:v>
                </c:pt>
                <c:pt idx="951">
                  <c:v>46161</c:v>
                </c:pt>
                <c:pt idx="952">
                  <c:v>46168</c:v>
                </c:pt>
                <c:pt idx="953">
                  <c:v>46175</c:v>
                </c:pt>
                <c:pt idx="954">
                  <c:v>46182</c:v>
                </c:pt>
                <c:pt idx="955">
                  <c:v>46189</c:v>
                </c:pt>
                <c:pt idx="956">
                  <c:v>46196</c:v>
                </c:pt>
                <c:pt idx="957">
                  <c:v>46203</c:v>
                </c:pt>
                <c:pt idx="958">
                  <c:v>46210</c:v>
                </c:pt>
                <c:pt idx="959">
                  <c:v>46217</c:v>
                </c:pt>
                <c:pt idx="960">
                  <c:v>46224</c:v>
                </c:pt>
                <c:pt idx="961">
                  <c:v>46231</c:v>
                </c:pt>
                <c:pt idx="962">
                  <c:v>46238</c:v>
                </c:pt>
                <c:pt idx="963">
                  <c:v>46245</c:v>
                </c:pt>
                <c:pt idx="964">
                  <c:v>46252</c:v>
                </c:pt>
                <c:pt idx="965">
                  <c:v>46259</c:v>
                </c:pt>
                <c:pt idx="966">
                  <c:v>46266</c:v>
                </c:pt>
                <c:pt idx="967">
                  <c:v>46273</c:v>
                </c:pt>
                <c:pt idx="968">
                  <c:v>46280</c:v>
                </c:pt>
                <c:pt idx="969">
                  <c:v>46287</c:v>
                </c:pt>
                <c:pt idx="970">
                  <c:v>46294</c:v>
                </c:pt>
                <c:pt idx="971">
                  <c:v>46301</c:v>
                </c:pt>
                <c:pt idx="972">
                  <c:v>46308</c:v>
                </c:pt>
                <c:pt idx="973">
                  <c:v>46315</c:v>
                </c:pt>
                <c:pt idx="974">
                  <c:v>46322</c:v>
                </c:pt>
                <c:pt idx="975">
                  <c:v>46329</c:v>
                </c:pt>
                <c:pt idx="976">
                  <c:v>46336</c:v>
                </c:pt>
                <c:pt idx="977">
                  <c:v>46343</c:v>
                </c:pt>
                <c:pt idx="978">
                  <c:v>46350</c:v>
                </c:pt>
                <c:pt idx="979">
                  <c:v>46357</c:v>
                </c:pt>
                <c:pt idx="980">
                  <c:v>46364</c:v>
                </c:pt>
                <c:pt idx="981">
                  <c:v>46371</c:v>
                </c:pt>
                <c:pt idx="982">
                  <c:v>46378</c:v>
                </c:pt>
                <c:pt idx="983">
                  <c:v>46385</c:v>
                </c:pt>
                <c:pt idx="984">
                  <c:v>46392</c:v>
                </c:pt>
                <c:pt idx="985">
                  <c:v>46399</c:v>
                </c:pt>
                <c:pt idx="986">
                  <c:v>46406</c:v>
                </c:pt>
                <c:pt idx="987">
                  <c:v>46413</c:v>
                </c:pt>
                <c:pt idx="988">
                  <c:v>46420</c:v>
                </c:pt>
                <c:pt idx="989">
                  <c:v>46427</c:v>
                </c:pt>
                <c:pt idx="990">
                  <c:v>46434</c:v>
                </c:pt>
                <c:pt idx="991">
                  <c:v>46441</c:v>
                </c:pt>
                <c:pt idx="992">
                  <c:v>46448</c:v>
                </c:pt>
                <c:pt idx="993">
                  <c:v>46455</c:v>
                </c:pt>
                <c:pt idx="994">
                  <c:v>46462</c:v>
                </c:pt>
                <c:pt idx="995">
                  <c:v>46469</c:v>
                </c:pt>
                <c:pt idx="996">
                  <c:v>46476</c:v>
                </c:pt>
                <c:pt idx="997">
                  <c:v>46483</c:v>
                </c:pt>
                <c:pt idx="998">
                  <c:v>46490</c:v>
                </c:pt>
                <c:pt idx="999">
                  <c:v>46497</c:v>
                </c:pt>
                <c:pt idx="1000">
                  <c:v>46504</c:v>
                </c:pt>
                <c:pt idx="1001">
                  <c:v>46511</c:v>
                </c:pt>
                <c:pt idx="1002">
                  <c:v>46518</c:v>
                </c:pt>
                <c:pt idx="1003">
                  <c:v>46525</c:v>
                </c:pt>
                <c:pt idx="1004">
                  <c:v>46532</c:v>
                </c:pt>
                <c:pt idx="1005">
                  <c:v>46539</c:v>
                </c:pt>
                <c:pt idx="1006">
                  <c:v>46546</c:v>
                </c:pt>
                <c:pt idx="1007">
                  <c:v>46553</c:v>
                </c:pt>
                <c:pt idx="1008">
                  <c:v>46560</c:v>
                </c:pt>
                <c:pt idx="1009">
                  <c:v>46567</c:v>
                </c:pt>
                <c:pt idx="1010">
                  <c:v>46574</c:v>
                </c:pt>
                <c:pt idx="1011">
                  <c:v>46581</c:v>
                </c:pt>
                <c:pt idx="1012">
                  <c:v>46588</c:v>
                </c:pt>
                <c:pt idx="1013">
                  <c:v>46595</c:v>
                </c:pt>
                <c:pt idx="1014">
                  <c:v>46602</c:v>
                </c:pt>
                <c:pt idx="1015">
                  <c:v>46609</c:v>
                </c:pt>
                <c:pt idx="1016">
                  <c:v>46616</c:v>
                </c:pt>
                <c:pt idx="1017">
                  <c:v>46623</c:v>
                </c:pt>
                <c:pt idx="1018">
                  <c:v>46630</c:v>
                </c:pt>
                <c:pt idx="1019">
                  <c:v>46637</c:v>
                </c:pt>
                <c:pt idx="1020">
                  <c:v>46644</c:v>
                </c:pt>
                <c:pt idx="1021">
                  <c:v>46651</c:v>
                </c:pt>
                <c:pt idx="1022">
                  <c:v>46658</c:v>
                </c:pt>
                <c:pt idx="1023">
                  <c:v>46665</c:v>
                </c:pt>
                <c:pt idx="1024">
                  <c:v>46672</c:v>
                </c:pt>
                <c:pt idx="1025">
                  <c:v>46679</c:v>
                </c:pt>
                <c:pt idx="1026">
                  <c:v>46686</c:v>
                </c:pt>
                <c:pt idx="1027">
                  <c:v>46693</c:v>
                </c:pt>
                <c:pt idx="1028">
                  <c:v>46700</c:v>
                </c:pt>
                <c:pt idx="1029">
                  <c:v>46707</c:v>
                </c:pt>
                <c:pt idx="1030">
                  <c:v>46714</c:v>
                </c:pt>
                <c:pt idx="1031">
                  <c:v>46721</c:v>
                </c:pt>
                <c:pt idx="1032">
                  <c:v>46728</c:v>
                </c:pt>
                <c:pt idx="1033">
                  <c:v>46735</c:v>
                </c:pt>
                <c:pt idx="1034">
                  <c:v>46742</c:v>
                </c:pt>
                <c:pt idx="1035">
                  <c:v>46750</c:v>
                </c:pt>
                <c:pt idx="1036">
                  <c:v>46757</c:v>
                </c:pt>
                <c:pt idx="1037">
                  <c:v>46764</c:v>
                </c:pt>
                <c:pt idx="1038">
                  <c:v>46771</c:v>
                </c:pt>
                <c:pt idx="1039">
                  <c:v>46778</c:v>
                </c:pt>
                <c:pt idx="1040">
                  <c:v>46785</c:v>
                </c:pt>
                <c:pt idx="1041">
                  <c:v>46792</c:v>
                </c:pt>
                <c:pt idx="1042">
                  <c:v>46799</c:v>
                </c:pt>
                <c:pt idx="1043">
                  <c:v>46806</c:v>
                </c:pt>
                <c:pt idx="1044">
                  <c:v>46813</c:v>
                </c:pt>
                <c:pt idx="1045">
                  <c:v>46820</c:v>
                </c:pt>
                <c:pt idx="1046">
                  <c:v>46827</c:v>
                </c:pt>
                <c:pt idx="1047">
                  <c:v>46834</c:v>
                </c:pt>
                <c:pt idx="1048">
                  <c:v>46841</c:v>
                </c:pt>
                <c:pt idx="1049">
                  <c:v>46848</c:v>
                </c:pt>
                <c:pt idx="1050">
                  <c:v>46855</c:v>
                </c:pt>
                <c:pt idx="1051">
                  <c:v>46862</c:v>
                </c:pt>
                <c:pt idx="1052">
                  <c:v>46869</c:v>
                </c:pt>
                <c:pt idx="1053">
                  <c:v>46876</c:v>
                </c:pt>
                <c:pt idx="1054">
                  <c:v>46883</c:v>
                </c:pt>
                <c:pt idx="1055">
                  <c:v>46890</c:v>
                </c:pt>
                <c:pt idx="1056">
                  <c:v>46897</c:v>
                </c:pt>
                <c:pt idx="1057">
                  <c:v>46904</c:v>
                </c:pt>
                <c:pt idx="1058">
                  <c:v>46911</c:v>
                </c:pt>
                <c:pt idx="1059">
                  <c:v>46918</c:v>
                </c:pt>
                <c:pt idx="1060">
                  <c:v>46925</c:v>
                </c:pt>
                <c:pt idx="1061">
                  <c:v>46932</c:v>
                </c:pt>
                <c:pt idx="1062">
                  <c:v>46939</c:v>
                </c:pt>
                <c:pt idx="1063">
                  <c:v>46946</c:v>
                </c:pt>
                <c:pt idx="1064">
                  <c:v>46953</c:v>
                </c:pt>
                <c:pt idx="1065">
                  <c:v>46960</c:v>
                </c:pt>
                <c:pt idx="1066">
                  <c:v>46967</c:v>
                </c:pt>
                <c:pt idx="1067">
                  <c:v>46974</c:v>
                </c:pt>
                <c:pt idx="1068">
                  <c:v>46981</c:v>
                </c:pt>
                <c:pt idx="1069">
                  <c:v>46988</c:v>
                </c:pt>
                <c:pt idx="1070">
                  <c:v>46995</c:v>
                </c:pt>
                <c:pt idx="1071">
                  <c:v>47002</c:v>
                </c:pt>
                <c:pt idx="1072">
                  <c:v>47009</c:v>
                </c:pt>
                <c:pt idx="1073">
                  <c:v>47016</c:v>
                </c:pt>
                <c:pt idx="1074">
                  <c:v>47023</c:v>
                </c:pt>
                <c:pt idx="1075">
                  <c:v>47030</c:v>
                </c:pt>
                <c:pt idx="1076">
                  <c:v>47037</c:v>
                </c:pt>
                <c:pt idx="1077">
                  <c:v>47044</c:v>
                </c:pt>
                <c:pt idx="1078">
                  <c:v>47051</c:v>
                </c:pt>
                <c:pt idx="1079">
                  <c:v>47058</c:v>
                </c:pt>
                <c:pt idx="1080">
                  <c:v>47065</c:v>
                </c:pt>
                <c:pt idx="1081">
                  <c:v>47072</c:v>
                </c:pt>
                <c:pt idx="1082">
                  <c:v>47079</c:v>
                </c:pt>
                <c:pt idx="1083">
                  <c:v>47086</c:v>
                </c:pt>
                <c:pt idx="1084">
                  <c:v>47093</c:v>
                </c:pt>
                <c:pt idx="1085">
                  <c:v>47100</c:v>
                </c:pt>
                <c:pt idx="1086">
                  <c:v>47107</c:v>
                </c:pt>
                <c:pt idx="1087">
                  <c:v>47114</c:v>
                </c:pt>
                <c:pt idx="1088">
                  <c:v>47121</c:v>
                </c:pt>
                <c:pt idx="1089">
                  <c:v>47128</c:v>
                </c:pt>
                <c:pt idx="1090">
                  <c:v>47135</c:v>
                </c:pt>
                <c:pt idx="1091">
                  <c:v>47142</c:v>
                </c:pt>
                <c:pt idx="1092">
                  <c:v>47149</c:v>
                </c:pt>
                <c:pt idx="1093">
                  <c:v>47156</c:v>
                </c:pt>
                <c:pt idx="1094">
                  <c:v>47163</c:v>
                </c:pt>
                <c:pt idx="1095">
                  <c:v>47170</c:v>
                </c:pt>
                <c:pt idx="1096">
                  <c:v>47177</c:v>
                </c:pt>
                <c:pt idx="1097">
                  <c:v>47184</c:v>
                </c:pt>
                <c:pt idx="1098">
                  <c:v>47191</c:v>
                </c:pt>
                <c:pt idx="1099">
                  <c:v>47198</c:v>
                </c:pt>
                <c:pt idx="1100">
                  <c:v>47205</c:v>
                </c:pt>
                <c:pt idx="1101">
                  <c:v>47212</c:v>
                </c:pt>
                <c:pt idx="1102">
                  <c:v>47219</c:v>
                </c:pt>
                <c:pt idx="1103">
                  <c:v>47226</c:v>
                </c:pt>
                <c:pt idx="1104">
                  <c:v>47233</c:v>
                </c:pt>
                <c:pt idx="1105">
                  <c:v>47240</c:v>
                </c:pt>
                <c:pt idx="1106">
                  <c:v>47247</c:v>
                </c:pt>
                <c:pt idx="1107">
                  <c:v>47254</c:v>
                </c:pt>
                <c:pt idx="1108">
                  <c:v>47261</c:v>
                </c:pt>
                <c:pt idx="1109">
                  <c:v>47268</c:v>
                </c:pt>
                <c:pt idx="1110">
                  <c:v>47275</c:v>
                </c:pt>
                <c:pt idx="1111">
                  <c:v>47282</c:v>
                </c:pt>
                <c:pt idx="1112">
                  <c:v>47289</c:v>
                </c:pt>
                <c:pt idx="1113">
                  <c:v>47296</c:v>
                </c:pt>
                <c:pt idx="1114">
                  <c:v>47303</c:v>
                </c:pt>
                <c:pt idx="1115">
                  <c:v>47310</c:v>
                </c:pt>
                <c:pt idx="1116">
                  <c:v>47317</c:v>
                </c:pt>
                <c:pt idx="1117">
                  <c:v>47324</c:v>
                </c:pt>
                <c:pt idx="1118">
                  <c:v>47331</c:v>
                </c:pt>
                <c:pt idx="1119">
                  <c:v>47338</c:v>
                </c:pt>
                <c:pt idx="1120">
                  <c:v>47345</c:v>
                </c:pt>
                <c:pt idx="1121">
                  <c:v>47352</c:v>
                </c:pt>
                <c:pt idx="1122">
                  <c:v>47359</c:v>
                </c:pt>
                <c:pt idx="1123">
                  <c:v>47366</c:v>
                </c:pt>
                <c:pt idx="1124">
                  <c:v>47373</c:v>
                </c:pt>
                <c:pt idx="1125">
                  <c:v>47380</c:v>
                </c:pt>
                <c:pt idx="1126">
                  <c:v>47387</c:v>
                </c:pt>
                <c:pt idx="1127">
                  <c:v>47394</c:v>
                </c:pt>
                <c:pt idx="1128">
                  <c:v>47401</c:v>
                </c:pt>
                <c:pt idx="1129">
                  <c:v>47408</c:v>
                </c:pt>
                <c:pt idx="1130">
                  <c:v>47415</c:v>
                </c:pt>
                <c:pt idx="1131">
                  <c:v>47422</c:v>
                </c:pt>
                <c:pt idx="1132">
                  <c:v>47429</c:v>
                </c:pt>
                <c:pt idx="1133">
                  <c:v>47436</c:v>
                </c:pt>
                <c:pt idx="1134">
                  <c:v>47443</c:v>
                </c:pt>
                <c:pt idx="1135">
                  <c:v>47450</c:v>
                </c:pt>
                <c:pt idx="1136">
                  <c:v>47457</c:v>
                </c:pt>
                <c:pt idx="1137">
                  <c:v>47464</c:v>
                </c:pt>
                <c:pt idx="1138">
                  <c:v>47471</c:v>
                </c:pt>
                <c:pt idx="1139">
                  <c:v>47479</c:v>
                </c:pt>
                <c:pt idx="1140">
                  <c:v>47486</c:v>
                </c:pt>
                <c:pt idx="1141">
                  <c:v>47493</c:v>
                </c:pt>
                <c:pt idx="1142">
                  <c:v>47500</c:v>
                </c:pt>
                <c:pt idx="1143">
                  <c:v>47507</c:v>
                </c:pt>
                <c:pt idx="1144">
                  <c:v>47514</c:v>
                </c:pt>
                <c:pt idx="1145">
                  <c:v>47521</c:v>
                </c:pt>
                <c:pt idx="1146">
                  <c:v>47528</c:v>
                </c:pt>
                <c:pt idx="1147">
                  <c:v>47535</c:v>
                </c:pt>
                <c:pt idx="1148">
                  <c:v>47542</c:v>
                </c:pt>
                <c:pt idx="1149">
                  <c:v>47549</c:v>
                </c:pt>
                <c:pt idx="1150">
                  <c:v>47556</c:v>
                </c:pt>
                <c:pt idx="1151">
                  <c:v>47563</c:v>
                </c:pt>
                <c:pt idx="1152">
                  <c:v>47570</c:v>
                </c:pt>
                <c:pt idx="1153">
                  <c:v>47577</c:v>
                </c:pt>
                <c:pt idx="1154">
                  <c:v>47584</c:v>
                </c:pt>
                <c:pt idx="1155">
                  <c:v>47591</c:v>
                </c:pt>
                <c:pt idx="1156">
                  <c:v>47598</c:v>
                </c:pt>
                <c:pt idx="1157">
                  <c:v>47605</c:v>
                </c:pt>
                <c:pt idx="1158">
                  <c:v>47612</c:v>
                </c:pt>
                <c:pt idx="1159">
                  <c:v>47619</c:v>
                </c:pt>
                <c:pt idx="1160">
                  <c:v>47626</c:v>
                </c:pt>
                <c:pt idx="1161">
                  <c:v>47633</c:v>
                </c:pt>
                <c:pt idx="1162">
                  <c:v>47640</c:v>
                </c:pt>
                <c:pt idx="1163">
                  <c:v>47647</c:v>
                </c:pt>
                <c:pt idx="1164">
                  <c:v>47654</c:v>
                </c:pt>
                <c:pt idx="1165">
                  <c:v>47661</c:v>
                </c:pt>
                <c:pt idx="1166">
                  <c:v>47668</c:v>
                </c:pt>
                <c:pt idx="1167">
                  <c:v>47675</c:v>
                </c:pt>
                <c:pt idx="1168">
                  <c:v>47682</c:v>
                </c:pt>
                <c:pt idx="1169">
                  <c:v>47689</c:v>
                </c:pt>
                <c:pt idx="1170">
                  <c:v>47696</c:v>
                </c:pt>
                <c:pt idx="1171">
                  <c:v>47703</c:v>
                </c:pt>
                <c:pt idx="1172">
                  <c:v>47710</c:v>
                </c:pt>
                <c:pt idx="1173">
                  <c:v>47717</c:v>
                </c:pt>
                <c:pt idx="1174">
                  <c:v>47724</c:v>
                </c:pt>
                <c:pt idx="1175">
                  <c:v>47731</c:v>
                </c:pt>
                <c:pt idx="1176">
                  <c:v>47738</c:v>
                </c:pt>
                <c:pt idx="1177">
                  <c:v>47745</c:v>
                </c:pt>
                <c:pt idx="1178">
                  <c:v>47752</c:v>
                </c:pt>
                <c:pt idx="1179">
                  <c:v>47759</c:v>
                </c:pt>
                <c:pt idx="1180">
                  <c:v>47766</c:v>
                </c:pt>
                <c:pt idx="1181">
                  <c:v>47773</c:v>
                </c:pt>
                <c:pt idx="1182">
                  <c:v>47780</c:v>
                </c:pt>
                <c:pt idx="1183">
                  <c:v>47787</c:v>
                </c:pt>
                <c:pt idx="1184">
                  <c:v>47794</c:v>
                </c:pt>
                <c:pt idx="1185">
                  <c:v>47801</c:v>
                </c:pt>
                <c:pt idx="1186">
                  <c:v>47808</c:v>
                </c:pt>
                <c:pt idx="1187">
                  <c:v>47815</c:v>
                </c:pt>
                <c:pt idx="1188">
                  <c:v>47822</c:v>
                </c:pt>
                <c:pt idx="1189">
                  <c:v>47829</c:v>
                </c:pt>
                <c:pt idx="1190">
                  <c:v>47836</c:v>
                </c:pt>
                <c:pt idx="1191">
                  <c:v>47844</c:v>
                </c:pt>
                <c:pt idx="1192">
                  <c:v>47851</c:v>
                </c:pt>
                <c:pt idx="1193">
                  <c:v>47858</c:v>
                </c:pt>
                <c:pt idx="1194">
                  <c:v>47865</c:v>
                </c:pt>
                <c:pt idx="1195">
                  <c:v>47872</c:v>
                </c:pt>
                <c:pt idx="1196">
                  <c:v>47879</c:v>
                </c:pt>
                <c:pt idx="1197">
                  <c:v>47886</c:v>
                </c:pt>
                <c:pt idx="1198">
                  <c:v>47893</c:v>
                </c:pt>
                <c:pt idx="1199">
                  <c:v>47900</c:v>
                </c:pt>
                <c:pt idx="1200">
                  <c:v>47907</c:v>
                </c:pt>
                <c:pt idx="1201">
                  <c:v>47914</c:v>
                </c:pt>
                <c:pt idx="1202">
                  <c:v>47921</c:v>
                </c:pt>
                <c:pt idx="1203">
                  <c:v>47928</c:v>
                </c:pt>
                <c:pt idx="1204">
                  <c:v>47935</c:v>
                </c:pt>
                <c:pt idx="1205">
                  <c:v>47942</c:v>
                </c:pt>
                <c:pt idx="1206">
                  <c:v>47953</c:v>
                </c:pt>
                <c:pt idx="1207">
                  <c:v>47960</c:v>
                </c:pt>
                <c:pt idx="1208">
                  <c:v>47967</c:v>
                </c:pt>
                <c:pt idx="1209">
                  <c:v>47974</c:v>
                </c:pt>
                <c:pt idx="1210">
                  <c:v>47981</c:v>
                </c:pt>
                <c:pt idx="1211">
                  <c:v>47988</c:v>
                </c:pt>
                <c:pt idx="1212">
                  <c:v>47995</c:v>
                </c:pt>
                <c:pt idx="1213">
                  <c:v>48002</c:v>
                </c:pt>
                <c:pt idx="1214">
                  <c:v>48009</c:v>
                </c:pt>
                <c:pt idx="1215">
                  <c:v>48016</c:v>
                </c:pt>
                <c:pt idx="1216">
                  <c:v>48023</c:v>
                </c:pt>
                <c:pt idx="1217">
                  <c:v>48030</c:v>
                </c:pt>
                <c:pt idx="1218">
                  <c:v>48037</c:v>
                </c:pt>
                <c:pt idx="1219">
                  <c:v>48044</c:v>
                </c:pt>
                <c:pt idx="1220">
                  <c:v>48051</c:v>
                </c:pt>
                <c:pt idx="1221">
                  <c:v>48058</c:v>
                </c:pt>
                <c:pt idx="1222">
                  <c:v>48065</c:v>
                </c:pt>
                <c:pt idx="1223">
                  <c:v>48072</c:v>
                </c:pt>
                <c:pt idx="1224">
                  <c:v>48079</c:v>
                </c:pt>
                <c:pt idx="1225">
                  <c:v>48086</c:v>
                </c:pt>
                <c:pt idx="1226">
                  <c:v>48093</c:v>
                </c:pt>
                <c:pt idx="1227">
                  <c:v>48100</c:v>
                </c:pt>
                <c:pt idx="1228">
                  <c:v>48107</c:v>
                </c:pt>
                <c:pt idx="1229">
                  <c:v>48114</c:v>
                </c:pt>
                <c:pt idx="1230">
                  <c:v>48121</c:v>
                </c:pt>
                <c:pt idx="1231">
                  <c:v>48128</c:v>
                </c:pt>
                <c:pt idx="1232">
                  <c:v>48135</c:v>
                </c:pt>
                <c:pt idx="1233">
                  <c:v>48142</c:v>
                </c:pt>
                <c:pt idx="1234">
                  <c:v>48149</c:v>
                </c:pt>
                <c:pt idx="1235">
                  <c:v>48156</c:v>
                </c:pt>
                <c:pt idx="1236">
                  <c:v>48163</c:v>
                </c:pt>
                <c:pt idx="1237">
                  <c:v>48170</c:v>
                </c:pt>
                <c:pt idx="1238">
                  <c:v>48177</c:v>
                </c:pt>
                <c:pt idx="1239">
                  <c:v>48184</c:v>
                </c:pt>
                <c:pt idx="1240">
                  <c:v>48191</c:v>
                </c:pt>
                <c:pt idx="1241">
                  <c:v>48198</c:v>
                </c:pt>
                <c:pt idx="1242">
                  <c:v>48205</c:v>
                </c:pt>
                <c:pt idx="1243">
                  <c:v>48212</c:v>
                </c:pt>
                <c:pt idx="1244">
                  <c:v>48219</c:v>
                </c:pt>
                <c:pt idx="1245">
                  <c:v>48226</c:v>
                </c:pt>
                <c:pt idx="1246">
                  <c:v>48233</c:v>
                </c:pt>
                <c:pt idx="1247">
                  <c:v>48240</c:v>
                </c:pt>
                <c:pt idx="1248">
                  <c:v>48247</c:v>
                </c:pt>
                <c:pt idx="1249">
                  <c:v>48254</c:v>
                </c:pt>
                <c:pt idx="1250">
                  <c:v>48261</c:v>
                </c:pt>
                <c:pt idx="1251">
                  <c:v>48268</c:v>
                </c:pt>
                <c:pt idx="1252">
                  <c:v>48275</c:v>
                </c:pt>
                <c:pt idx="1253">
                  <c:v>48282</c:v>
                </c:pt>
                <c:pt idx="1254">
                  <c:v>48289</c:v>
                </c:pt>
                <c:pt idx="1255">
                  <c:v>48296</c:v>
                </c:pt>
                <c:pt idx="1256">
                  <c:v>48303</c:v>
                </c:pt>
                <c:pt idx="1257">
                  <c:v>48310</c:v>
                </c:pt>
                <c:pt idx="1258">
                  <c:v>48317</c:v>
                </c:pt>
                <c:pt idx="1259">
                  <c:v>48324</c:v>
                </c:pt>
                <c:pt idx="1260">
                  <c:v>48331</c:v>
                </c:pt>
                <c:pt idx="1261">
                  <c:v>48338</c:v>
                </c:pt>
                <c:pt idx="1262">
                  <c:v>48345</c:v>
                </c:pt>
                <c:pt idx="1263">
                  <c:v>48352</c:v>
                </c:pt>
                <c:pt idx="1264">
                  <c:v>48359</c:v>
                </c:pt>
                <c:pt idx="1265">
                  <c:v>48366</c:v>
                </c:pt>
                <c:pt idx="1266">
                  <c:v>48373</c:v>
                </c:pt>
                <c:pt idx="1267">
                  <c:v>48380</c:v>
                </c:pt>
                <c:pt idx="1268">
                  <c:v>48387</c:v>
                </c:pt>
                <c:pt idx="1269">
                  <c:v>48394</c:v>
                </c:pt>
                <c:pt idx="1270">
                  <c:v>48401</c:v>
                </c:pt>
                <c:pt idx="1271">
                  <c:v>48408</c:v>
                </c:pt>
                <c:pt idx="1272">
                  <c:v>48415</c:v>
                </c:pt>
                <c:pt idx="1273">
                  <c:v>48422</c:v>
                </c:pt>
                <c:pt idx="1274">
                  <c:v>48429</c:v>
                </c:pt>
                <c:pt idx="1275">
                  <c:v>48436</c:v>
                </c:pt>
                <c:pt idx="1276">
                  <c:v>48443</c:v>
                </c:pt>
                <c:pt idx="1277">
                  <c:v>48450</c:v>
                </c:pt>
                <c:pt idx="1278">
                  <c:v>48457</c:v>
                </c:pt>
                <c:pt idx="1279">
                  <c:v>48464</c:v>
                </c:pt>
                <c:pt idx="1280">
                  <c:v>48471</c:v>
                </c:pt>
                <c:pt idx="1281">
                  <c:v>48478</c:v>
                </c:pt>
                <c:pt idx="1282">
                  <c:v>48485</c:v>
                </c:pt>
                <c:pt idx="1283">
                  <c:v>48492</c:v>
                </c:pt>
                <c:pt idx="1284">
                  <c:v>48499</c:v>
                </c:pt>
                <c:pt idx="1285">
                  <c:v>48506</c:v>
                </c:pt>
                <c:pt idx="1286">
                  <c:v>48513</c:v>
                </c:pt>
                <c:pt idx="1287">
                  <c:v>48520</c:v>
                </c:pt>
                <c:pt idx="1288">
                  <c:v>48527</c:v>
                </c:pt>
                <c:pt idx="1289">
                  <c:v>48534</c:v>
                </c:pt>
                <c:pt idx="1290">
                  <c:v>48541</c:v>
                </c:pt>
                <c:pt idx="1291">
                  <c:v>48548</c:v>
                </c:pt>
                <c:pt idx="1292">
                  <c:v>48555</c:v>
                </c:pt>
                <c:pt idx="1293">
                  <c:v>48562</c:v>
                </c:pt>
                <c:pt idx="1294">
                  <c:v>48569</c:v>
                </c:pt>
                <c:pt idx="1295">
                  <c:v>48577</c:v>
                </c:pt>
                <c:pt idx="1296">
                  <c:v>48584</c:v>
                </c:pt>
                <c:pt idx="1297">
                  <c:v>48591</c:v>
                </c:pt>
                <c:pt idx="1298">
                  <c:v>48598</c:v>
                </c:pt>
                <c:pt idx="1299">
                  <c:v>48605</c:v>
                </c:pt>
                <c:pt idx="1300">
                  <c:v>48612</c:v>
                </c:pt>
                <c:pt idx="1301">
                  <c:v>48619</c:v>
                </c:pt>
                <c:pt idx="1302">
                  <c:v>48626</c:v>
                </c:pt>
                <c:pt idx="1303">
                  <c:v>48633</c:v>
                </c:pt>
                <c:pt idx="1304">
                  <c:v>48640</c:v>
                </c:pt>
                <c:pt idx="1305">
                  <c:v>48647</c:v>
                </c:pt>
                <c:pt idx="1306">
                  <c:v>48654</c:v>
                </c:pt>
                <c:pt idx="1307">
                  <c:v>48661</c:v>
                </c:pt>
                <c:pt idx="1308">
                  <c:v>48668</c:v>
                </c:pt>
                <c:pt idx="1309">
                  <c:v>48675</c:v>
                </c:pt>
                <c:pt idx="1310">
                  <c:v>48682</c:v>
                </c:pt>
                <c:pt idx="1311">
                  <c:v>48689</c:v>
                </c:pt>
                <c:pt idx="1312">
                  <c:v>48696</c:v>
                </c:pt>
                <c:pt idx="1313">
                  <c:v>48703</c:v>
                </c:pt>
                <c:pt idx="1314">
                  <c:v>48710</c:v>
                </c:pt>
                <c:pt idx="1315">
                  <c:v>48717</c:v>
                </c:pt>
                <c:pt idx="1316">
                  <c:v>48724</c:v>
                </c:pt>
                <c:pt idx="1317">
                  <c:v>48731</c:v>
                </c:pt>
                <c:pt idx="1318">
                  <c:v>48738</c:v>
                </c:pt>
                <c:pt idx="1319">
                  <c:v>48745</c:v>
                </c:pt>
                <c:pt idx="1320">
                  <c:v>48752</c:v>
                </c:pt>
                <c:pt idx="1321">
                  <c:v>48759</c:v>
                </c:pt>
                <c:pt idx="1322">
                  <c:v>48766</c:v>
                </c:pt>
                <c:pt idx="1323">
                  <c:v>48773</c:v>
                </c:pt>
                <c:pt idx="1324">
                  <c:v>48780</c:v>
                </c:pt>
                <c:pt idx="1325">
                  <c:v>48787</c:v>
                </c:pt>
                <c:pt idx="1326">
                  <c:v>48794</c:v>
                </c:pt>
                <c:pt idx="1327">
                  <c:v>48801</c:v>
                </c:pt>
                <c:pt idx="1328">
                  <c:v>48808</c:v>
                </c:pt>
                <c:pt idx="1329">
                  <c:v>48815</c:v>
                </c:pt>
                <c:pt idx="1330">
                  <c:v>48822</c:v>
                </c:pt>
                <c:pt idx="1331">
                  <c:v>48829</c:v>
                </c:pt>
                <c:pt idx="1332">
                  <c:v>48836</c:v>
                </c:pt>
                <c:pt idx="1333">
                  <c:v>48843</c:v>
                </c:pt>
                <c:pt idx="1334">
                  <c:v>48850</c:v>
                </c:pt>
                <c:pt idx="1335">
                  <c:v>48857</c:v>
                </c:pt>
                <c:pt idx="1336">
                  <c:v>48864</c:v>
                </c:pt>
                <c:pt idx="1337">
                  <c:v>48871</c:v>
                </c:pt>
                <c:pt idx="1338">
                  <c:v>48878</c:v>
                </c:pt>
                <c:pt idx="1339">
                  <c:v>48885</c:v>
                </c:pt>
                <c:pt idx="1340">
                  <c:v>48892</c:v>
                </c:pt>
                <c:pt idx="1341">
                  <c:v>48899</c:v>
                </c:pt>
                <c:pt idx="1342">
                  <c:v>48906</c:v>
                </c:pt>
                <c:pt idx="1343">
                  <c:v>48913</c:v>
                </c:pt>
                <c:pt idx="1344">
                  <c:v>48920</c:v>
                </c:pt>
                <c:pt idx="1345">
                  <c:v>48927</c:v>
                </c:pt>
                <c:pt idx="1346">
                  <c:v>48934</c:v>
                </c:pt>
                <c:pt idx="1347">
                  <c:v>48941</c:v>
                </c:pt>
                <c:pt idx="1348">
                  <c:v>48948</c:v>
                </c:pt>
                <c:pt idx="1349">
                  <c:v>48955</c:v>
                </c:pt>
                <c:pt idx="1350">
                  <c:v>48962</c:v>
                </c:pt>
                <c:pt idx="1351">
                  <c:v>48969</c:v>
                </c:pt>
                <c:pt idx="1352">
                  <c:v>48976</c:v>
                </c:pt>
                <c:pt idx="1353">
                  <c:v>48983</c:v>
                </c:pt>
                <c:pt idx="1354">
                  <c:v>48990</c:v>
                </c:pt>
                <c:pt idx="1355">
                  <c:v>48997</c:v>
                </c:pt>
                <c:pt idx="1356">
                  <c:v>49004</c:v>
                </c:pt>
                <c:pt idx="1357">
                  <c:v>49011</c:v>
                </c:pt>
                <c:pt idx="1358">
                  <c:v>49018</c:v>
                </c:pt>
                <c:pt idx="1359">
                  <c:v>49025</c:v>
                </c:pt>
                <c:pt idx="1360">
                  <c:v>49032</c:v>
                </c:pt>
                <c:pt idx="1361">
                  <c:v>49039</c:v>
                </c:pt>
                <c:pt idx="1362">
                  <c:v>49046</c:v>
                </c:pt>
                <c:pt idx="1363">
                  <c:v>49053</c:v>
                </c:pt>
                <c:pt idx="1364">
                  <c:v>49060</c:v>
                </c:pt>
                <c:pt idx="1365">
                  <c:v>49067</c:v>
                </c:pt>
                <c:pt idx="1366">
                  <c:v>49074</c:v>
                </c:pt>
                <c:pt idx="1367">
                  <c:v>49081</c:v>
                </c:pt>
                <c:pt idx="1368">
                  <c:v>49088</c:v>
                </c:pt>
                <c:pt idx="1369">
                  <c:v>49095</c:v>
                </c:pt>
                <c:pt idx="1370">
                  <c:v>49102</c:v>
                </c:pt>
                <c:pt idx="1371">
                  <c:v>49109</c:v>
                </c:pt>
                <c:pt idx="1372">
                  <c:v>49116</c:v>
                </c:pt>
                <c:pt idx="1373">
                  <c:v>49123</c:v>
                </c:pt>
                <c:pt idx="1374">
                  <c:v>49130</c:v>
                </c:pt>
                <c:pt idx="1375">
                  <c:v>49137</c:v>
                </c:pt>
                <c:pt idx="1376">
                  <c:v>49144</c:v>
                </c:pt>
                <c:pt idx="1377">
                  <c:v>49151</c:v>
                </c:pt>
                <c:pt idx="1378">
                  <c:v>49158</c:v>
                </c:pt>
                <c:pt idx="1379">
                  <c:v>49165</c:v>
                </c:pt>
                <c:pt idx="1380">
                  <c:v>49172</c:v>
                </c:pt>
                <c:pt idx="1381">
                  <c:v>49179</c:v>
                </c:pt>
                <c:pt idx="1382">
                  <c:v>49186</c:v>
                </c:pt>
                <c:pt idx="1383">
                  <c:v>49193</c:v>
                </c:pt>
                <c:pt idx="1384">
                  <c:v>49200</c:v>
                </c:pt>
                <c:pt idx="1385">
                  <c:v>49207</c:v>
                </c:pt>
                <c:pt idx="1386">
                  <c:v>49214</c:v>
                </c:pt>
                <c:pt idx="1387">
                  <c:v>49221</c:v>
                </c:pt>
                <c:pt idx="1388">
                  <c:v>49228</c:v>
                </c:pt>
                <c:pt idx="1389">
                  <c:v>49235</c:v>
                </c:pt>
                <c:pt idx="1390">
                  <c:v>49242</c:v>
                </c:pt>
                <c:pt idx="1391">
                  <c:v>49249</c:v>
                </c:pt>
                <c:pt idx="1392">
                  <c:v>49256</c:v>
                </c:pt>
                <c:pt idx="1393">
                  <c:v>49263</c:v>
                </c:pt>
                <c:pt idx="1394">
                  <c:v>49270</c:v>
                </c:pt>
                <c:pt idx="1395">
                  <c:v>49277</c:v>
                </c:pt>
                <c:pt idx="1396">
                  <c:v>49284</c:v>
                </c:pt>
                <c:pt idx="1397">
                  <c:v>49291</c:v>
                </c:pt>
                <c:pt idx="1398">
                  <c:v>49298</c:v>
                </c:pt>
                <c:pt idx="1399">
                  <c:v>49305</c:v>
                </c:pt>
                <c:pt idx="1400">
                  <c:v>49312</c:v>
                </c:pt>
                <c:pt idx="1401">
                  <c:v>49319</c:v>
                </c:pt>
                <c:pt idx="1402">
                  <c:v>49326</c:v>
                </c:pt>
                <c:pt idx="1403">
                  <c:v>49333</c:v>
                </c:pt>
                <c:pt idx="1404">
                  <c:v>49340</c:v>
                </c:pt>
                <c:pt idx="1405">
                  <c:v>49347</c:v>
                </c:pt>
                <c:pt idx="1406">
                  <c:v>49354</c:v>
                </c:pt>
                <c:pt idx="1407">
                  <c:v>49361</c:v>
                </c:pt>
                <c:pt idx="1408">
                  <c:v>49368</c:v>
                </c:pt>
                <c:pt idx="1409">
                  <c:v>49375</c:v>
                </c:pt>
                <c:pt idx="1410">
                  <c:v>49382</c:v>
                </c:pt>
                <c:pt idx="1411">
                  <c:v>49389</c:v>
                </c:pt>
                <c:pt idx="1412">
                  <c:v>49396</c:v>
                </c:pt>
                <c:pt idx="1413">
                  <c:v>49403</c:v>
                </c:pt>
                <c:pt idx="1414">
                  <c:v>49410</c:v>
                </c:pt>
                <c:pt idx="1415">
                  <c:v>49417</c:v>
                </c:pt>
                <c:pt idx="1416">
                  <c:v>49424</c:v>
                </c:pt>
                <c:pt idx="1417">
                  <c:v>49431</c:v>
                </c:pt>
                <c:pt idx="1418">
                  <c:v>49438</c:v>
                </c:pt>
                <c:pt idx="1419">
                  <c:v>49445</c:v>
                </c:pt>
                <c:pt idx="1420">
                  <c:v>49452</c:v>
                </c:pt>
                <c:pt idx="1421">
                  <c:v>49459</c:v>
                </c:pt>
                <c:pt idx="1422">
                  <c:v>49466</c:v>
                </c:pt>
                <c:pt idx="1423">
                  <c:v>49473</c:v>
                </c:pt>
                <c:pt idx="1424">
                  <c:v>49480</c:v>
                </c:pt>
                <c:pt idx="1425">
                  <c:v>49487</c:v>
                </c:pt>
                <c:pt idx="1426">
                  <c:v>49494</c:v>
                </c:pt>
                <c:pt idx="1427">
                  <c:v>49501</c:v>
                </c:pt>
                <c:pt idx="1428">
                  <c:v>49508</c:v>
                </c:pt>
                <c:pt idx="1429">
                  <c:v>49515</c:v>
                </c:pt>
                <c:pt idx="1430">
                  <c:v>49522</c:v>
                </c:pt>
                <c:pt idx="1431">
                  <c:v>49529</c:v>
                </c:pt>
                <c:pt idx="1432">
                  <c:v>49536</c:v>
                </c:pt>
                <c:pt idx="1433">
                  <c:v>49543</c:v>
                </c:pt>
                <c:pt idx="1434">
                  <c:v>49550</c:v>
                </c:pt>
                <c:pt idx="1435">
                  <c:v>49557</c:v>
                </c:pt>
                <c:pt idx="1436">
                  <c:v>49564</c:v>
                </c:pt>
                <c:pt idx="1437">
                  <c:v>49571</c:v>
                </c:pt>
                <c:pt idx="1438">
                  <c:v>49578</c:v>
                </c:pt>
                <c:pt idx="1439">
                  <c:v>49585</c:v>
                </c:pt>
                <c:pt idx="1440">
                  <c:v>49592</c:v>
                </c:pt>
                <c:pt idx="1441">
                  <c:v>49599</c:v>
                </c:pt>
                <c:pt idx="1442">
                  <c:v>49606</c:v>
                </c:pt>
                <c:pt idx="1443">
                  <c:v>49613</c:v>
                </c:pt>
                <c:pt idx="1444">
                  <c:v>49620</c:v>
                </c:pt>
                <c:pt idx="1445">
                  <c:v>49627</c:v>
                </c:pt>
                <c:pt idx="1446">
                  <c:v>49634</c:v>
                </c:pt>
                <c:pt idx="1447">
                  <c:v>49641</c:v>
                </c:pt>
                <c:pt idx="1448">
                  <c:v>49648</c:v>
                </c:pt>
                <c:pt idx="1449">
                  <c:v>49655</c:v>
                </c:pt>
                <c:pt idx="1450">
                  <c:v>49662</c:v>
                </c:pt>
                <c:pt idx="1451">
                  <c:v>49670</c:v>
                </c:pt>
                <c:pt idx="1452">
                  <c:v>49677</c:v>
                </c:pt>
                <c:pt idx="1453">
                  <c:v>49684</c:v>
                </c:pt>
                <c:pt idx="1454">
                  <c:v>49691</c:v>
                </c:pt>
                <c:pt idx="1455">
                  <c:v>49698</c:v>
                </c:pt>
                <c:pt idx="1456">
                  <c:v>49705</c:v>
                </c:pt>
                <c:pt idx="1457">
                  <c:v>49712</c:v>
                </c:pt>
                <c:pt idx="1458">
                  <c:v>49719</c:v>
                </c:pt>
                <c:pt idx="1459">
                  <c:v>49726</c:v>
                </c:pt>
                <c:pt idx="1460">
                  <c:v>49733</c:v>
                </c:pt>
                <c:pt idx="1461">
                  <c:v>49740</c:v>
                </c:pt>
                <c:pt idx="1462">
                  <c:v>49747</c:v>
                </c:pt>
                <c:pt idx="1463">
                  <c:v>49754</c:v>
                </c:pt>
                <c:pt idx="1464">
                  <c:v>49761</c:v>
                </c:pt>
                <c:pt idx="1465">
                  <c:v>49768</c:v>
                </c:pt>
                <c:pt idx="1466">
                  <c:v>49775</c:v>
                </c:pt>
                <c:pt idx="1467">
                  <c:v>49782</c:v>
                </c:pt>
                <c:pt idx="1468">
                  <c:v>49789</c:v>
                </c:pt>
                <c:pt idx="1469">
                  <c:v>49796</c:v>
                </c:pt>
                <c:pt idx="1470">
                  <c:v>49803</c:v>
                </c:pt>
                <c:pt idx="1471">
                  <c:v>49810</c:v>
                </c:pt>
                <c:pt idx="1472">
                  <c:v>49817</c:v>
                </c:pt>
                <c:pt idx="1473">
                  <c:v>49824</c:v>
                </c:pt>
                <c:pt idx="1474">
                  <c:v>49831</c:v>
                </c:pt>
                <c:pt idx="1475">
                  <c:v>49838</c:v>
                </c:pt>
                <c:pt idx="1476">
                  <c:v>49845</c:v>
                </c:pt>
                <c:pt idx="1477">
                  <c:v>49852</c:v>
                </c:pt>
                <c:pt idx="1478">
                  <c:v>49859</c:v>
                </c:pt>
                <c:pt idx="1479">
                  <c:v>49866</c:v>
                </c:pt>
                <c:pt idx="1480">
                  <c:v>49873</c:v>
                </c:pt>
                <c:pt idx="1481">
                  <c:v>49880</c:v>
                </c:pt>
                <c:pt idx="1482">
                  <c:v>49887</c:v>
                </c:pt>
                <c:pt idx="1483">
                  <c:v>49894</c:v>
                </c:pt>
                <c:pt idx="1484">
                  <c:v>49901</c:v>
                </c:pt>
                <c:pt idx="1485">
                  <c:v>49908</c:v>
                </c:pt>
                <c:pt idx="1486">
                  <c:v>49915</c:v>
                </c:pt>
                <c:pt idx="1487">
                  <c:v>49922</c:v>
                </c:pt>
                <c:pt idx="1488">
                  <c:v>49929</c:v>
                </c:pt>
                <c:pt idx="1489">
                  <c:v>49936</c:v>
                </c:pt>
                <c:pt idx="1490">
                  <c:v>49943</c:v>
                </c:pt>
                <c:pt idx="1491">
                  <c:v>49950</c:v>
                </c:pt>
                <c:pt idx="1492">
                  <c:v>49957</c:v>
                </c:pt>
                <c:pt idx="1493">
                  <c:v>49964</c:v>
                </c:pt>
                <c:pt idx="1494">
                  <c:v>49971</c:v>
                </c:pt>
                <c:pt idx="1495">
                  <c:v>49978</c:v>
                </c:pt>
                <c:pt idx="1496">
                  <c:v>49985</c:v>
                </c:pt>
                <c:pt idx="1497">
                  <c:v>49992</c:v>
                </c:pt>
                <c:pt idx="1498">
                  <c:v>49999</c:v>
                </c:pt>
                <c:pt idx="1499">
                  <c:v>50006</c:v>
                </c:pt>
                <c:pt idx="1500">
                  <c:v>50013</c:v>
                </c:pt>
                <c:pt idx="1501">
                  <c:v>50020</c:v>
                </c:pt>
                <c:pt idx="1502">
                  <c:v>50027</c:v>
                </c:pt>
                <c:pt idx="1503">
                  <c:v>50038</c:v>
                </c:pt>
                <c:pt idx="1504">
                  <c:v>50045</c:v>
                </c:pt>
                <c:pt idx="1505">
                  <c:v>50052</c:v>
                </c:pt>
                <c:pt idx="1506">
                  <c:v>50059</c:v>
                </c:pt>
                <c:pt idx="1507">
                  <c:v>50066</c:v>
                </c:pt>
                <c:pt idx="1508">
                  <c:v>50073</c:v>
                </c:pt>
                <c:pt idx="1509">
                  <c:v>50080</c:v>
                </c:pt>
                <c:pt idx="1510">
                  <c:v>50087</c:v>
                </c:pt>
                <c:pt idx="1511">
                  <c:v>50094</c:v>
                </c:pt>
                <c:pt idx="1512">
                  <c:v>50101</c:v>
                </c:pt>
                <c:pt idx="1513">
                  <c:v>50108</c:v>
                </c:pt>
                <c:pt idx="1514">
                  <c:v>50115</c:v>
                </c:pt>
                <c:pt idx="1515">
                  <c:v>50122</c:v>
                </c:pt>
                <c:pt idx="1516">
                  <c:v>50129</c:v>
                </c:pt>
                <c:pt idx="1517">
                  <c:v>50137</c:v>
                </c:pt>
                <c:pt idx="1518">
                  <c:v>50144</c:v>
                </c:pt>
                <c:pt idx="1519">
                  <c:v>50151</c:v>
                </c:pt>
                <c:pt idx="1520">
                  <c:v>50158</c:v>
                </c:pt>
                <c:pt idx="1521">
                  <c:v>50165</c:v>
                </c:pt>
                <c:pt idx="1522">
                  <c:v>50172</c:v>
                </c:pt>
                <c:pt idx="1523">
                  <c:v>50179</c:v>
                </c:pt>
                <c:pt idx="1524">
                  <c:v>50186</c:v>
                </c:pt>
                <c:pt idx="1525">
                  <c:v>50193</c:v>
                </c:pt>
                <c:pt idx="1526">
                  <c:v>50200</c:v>
                </c:pt>
                <c:pt idx="1527">
                  <c:v>50207</c:v>
                </c:pt>
                <c:pt idx="1528">
                  <c:v>50214</c:v>
                </c:pt>
                <c:pt idx="1529">
                  <c:v>50221</c:v>
                </c:pt>
                <c:pt idx="1530">
                  <c:v>50228</c:v>
                </c:pt>
                <c:pt idx="1531">
                  <c:v>50235</c:v>
                </c:pt>
                <c:pt idx="1532">
                  <c:v>50242</c:v>
                </c:pt>
                <c:pt idx="1533">
                  <c:v>50249</c:v>
                </c:pt>
                <c:pt idx="1534">
                  <c:v>50256</c:v>
                </c:pt>
                <c:pt idx="1535">
                  <c:v>50263</c:v>
                </c:pt>
                <c:pt idx="1536">
                  <c:v>50270</c:v>
                </c:pt>
                <c:pt idx="1537">
                  <c:v>50277</c:v>
                </c:pt>
                <c:pt idx="1538">
                  <c:v>50284</c:v>
                </c:pt>
                <c:pt idx="1539">
                  <c:v>50291</c:v>
                </c:pt>
                <c:pt idx="1540">
                  <c:v>50298</c:v>
                </c:pt>
                <c:pt idx="1541">
                  <c:v>50305</c:v>
                </c:pt>
                <c:pt idx="1542">
                  <c:v>50312</c:v>
                </c:pt>
                <c:pt idx="1543">
                  <c:v>50319</c:v>
                </c:pt>
                <c:pt idx="1544">
                  <c:v>50326</c:v>
                </c:pt>
                <c:pt idx="1545">
                  <c:v>50333</c:v>
                </c:pt>
                <c:pt idx="1546">
                  <c:v>50340</c:v>
                </c:pt>
                <c:pt idx="1547">
                  <c:v>50347</c:v>
                </c:pt>
                <c:pt idx="1548">
                  <c:v>50354</c:v>
                </c:pt>
                <c:pt idx="1549">
                  <c:v>50361</c:v>
                </c:pt>
                <c:pt idx="1550">
                  <c:v>50368</c:v>
                </c:pt>
                <c:pt idx="1551">
                  <c:v>50375</c:v>
                </c:pt>
                <c:pt idx="1552">
                  <c:v>50382</c:v>
                </c:pt>
                <c:pt idx="1553">
                  <c:v>50389</c:v>
                </c:pt>
                <c:pt idx="1554">
                  <c:v>50396</c:v>
                </c:pt>
                <c:pt idx="1555">
                  <c:v>50403</c:v>
                </c:pt>
                <c:pt idx="1556">
                  <c:v>50410</c:v>
                </c:pt>
                <c:pt idx="1557">
                  <c:v>50417</c:v>
                </c:pt>
                <c:pt idx="1558">
                  <c:v>50424</c:v>
                </c:pt>
                <c:pt idx="1559">
                  <c:v>50431</c:v>
                </c:pt>
                <c:pt idx="1560">
                  <c:v>50438</c:v>
                </c:pt>
                <c:pt idx="1561">
                  <c:v>50445</c:v>
                </c:pt>
                <c:pt idx="1562">
                  <c:v>50452</c:v>
                </c:pt>
                <c:pt idx="1563">
                  <c:v>50459</c:v>
                </c:pt>
                <c:pt idx="1564">
                  <c:v>50466</c:v>
                </c:pt>
                <c:pt idx="1565">
                  <c:v>50473</c:v>
                </c:pt>
                <c:pt idx="1566">
                  <c:v>50480</c:v>
                </c:pt>
                <c:pt idx="1567">
                  <c:v>50487</c:v>
                </c:pt>
                <c:pt idx="1568">
                  <c:v>50494</c:v>
                </c:pt>
                <c:pt idx="1569">
                  <c:v>50501</c:v>
                </c:pt>
                <c:pt idx="1570">
                  <c:v>50508</c:v>
                </c:pt>
                <c:pt idx="1571">
                  <c:v>50515</c:v>
                </c:pt>
                <c:pt idx="1572">
                  <c:v>50522</c:v>
                </c:pt>
                <c:pt idx="1573">
                  <c:v>50529</c:v>
                </c:pt>
                <c:pt idx="1574">
                  <c:v>50536</c:v>
                </c:pt>
                <c:pt idx="1575">
                  <c:v>50543</c:v>
                </c:pt>
                <c:pt idx="1576">
                  <c:v>50550</c:v>
                </c:pt>
                <c:pt idx="1577">
                  <c:v>50557</c:v>
                </c:pt>
                <c:pt idx="1578">
                  <c:v>50564</c:v>
                </c:pt>
                <c:pt idx="1579">
                  <c:v>50571</c:v>
                </c:pt>
                <c:pt idx="1580">
                  <c:v>50578</c:v>
                </c:pt>
                <c:pt idx="1581">
                  <c:v>50585</c:v>
                </c:pt>
                <c:pt idx="1582">
                  <c:v>50592</c:v>
                </c:pt>
                <c:pt idx="1583">
                  <c:v>50599</c:v>
                </c:pt>
                <c:pt idx="1584">
                  <c:v>50606</c:v>
                </c:pt>
                <c:pt idx="1585">
                  <c:v>50613</c:v>
                </c:pt>
                <c:pt idx="1586">
                  <c:v>50620</c:v>
                </c:pt>
                <c:pt idx="1587">
                  <c:v>50627</c:v>
                </c:pt>
                <c:pt idx="1588">
                  <c:v>50634</c:v>
                </c:pt>
                <c:pt idx="1589">
                  <c:v>50641</c:v>
                </c:pt>
                <c:pt idx="1590">
                  <c:v>50648</c:v>
                </c:pt>
                <c:pt idx="1591">
                  <c:v>50655</c:v>
                </c:pt>
                <c:pt idx="1592">
                  <c:v>50662</c:v>
                </c:pt>
                <c:pt idx="1593">
                  <c:v>50669</c:v>
                </c:pt>
                <c:pt idx="1594">
                  <c:v>50676</c:v>
                </c:pt>
                <c:pt idx="1595">
                  <c:v>50683</c:v>
                </c:pt>
                <c:pt idx="1596">
                  <c:v>50690</c:v>
                </c:pt>
                <c:pt idx="1597">
                  <c:v>50697</c:v>
                </c:pt>
                <c:pt idx="1598">
                  <c:v>50704</c:v>
                </c:pt>
                <c:pt idx="1599">
                  <c:v>50711</c:v>
                </c:pt>
                <c:pt idx="1600">
                  <c:v>50718</c:v>
                </c:pt>
                <c:pt idx="1601">
                  <c:v>50725</c:v>
                </c:pt>
                <c:pt idx="1602">
                  <c:v>50732</c:v>
                </c:pt>
                <c:pt idx="1603">
                  <c:v>50739</c:v>
                </c:pt>
                <c:pt idx="1604">
                  <c:v>50746</c:v>
                </c:pt>
                <c:pt idx="1605">
                  <c:v>50753</c:v>
                </c:pt>
                <c:pt idx="1606">
                  <c:v>50760</c:v>
                </c:pt>
                <c:pt idx="1607">
                  <c:v>50768</c:v>
                </c:pt>
                <c:pt idx="1608">
                  <c:v>50775</c:v>
                </c:pt>
                <c:pt idx="1609">
                  <c:v>50782</c:v>
                </c:pt>
                <c:pt idx="1610">
                  <c:v>50789</c:v>
                </c:pt>
                <c:pt idx="1611">
                  <c:v>50796</c:v>
                </c:pt>
                <c:pt idx="1612">
                  <c:v>50803</c:v>
                </c:pt>
                <c:pt idx="1613">
                  <c:v>50810</c:v>
                </c:pt>
                <c:pt idx="1614">
                  <c:v>50817</c:v>
                </c:pt>
                <c:pt idx="1615">
                  <c:v>50824</c:v>
                </c:pt>
                <c:pt idx="1616">
                  <c:v>50831</c:v>
                </c:pt>
                <c:pt idx="1617">
                  <c:v>50838</c:v>
                </c:pt>
                <c:pt idx="1618">
                  <c:v>50845</c:v>
                </c:pt>
                <c:pt idx="1619">
                  <c:v>50852</c:v>
                </c:pt>
                <c:pt idx="1620">
                  <c:v>50859</c:v>
                </c:pt>
                <c:pt idx="1621">
                  <c:v>50866</c:v>
                </c:pt>
                <c:pt idx="1622">
                  <c:v>50873</c:v>
                </c:pt>
                <c:pt idx="1623">
                  <c:v>50880</c:v>
                </c:pt>
                <c:pt idx="1624">
                  <c:v>50887</c:v>
                </c:pt>
                <c:pt idx="1625">
                  <c:v>50894</c:v>
                </c:pt>
                <c:pt idx="1626">
                  <c:v>50901</c:v>
                </c:pt>
                <c:pt idx="1627">
                  <c:v>50908</c:v>
                </c:pt>
                <c:pt idx="1628">
                  <c:v>50915</c:v>
                </c:pt>
                <c:pt idx="1629">
                  <c:v>50922</c:v>
                </c:pt>
                <c:pt idx="1630">
                  <c:v>50929</c:v>
                </c:pt>
                <c:pt idx="1631">
                  <c:v>50936</c:v>
                </c:pt>
                <c:pt idx="1632">
                  <c:v>50943</c:v>
                </c:pt>
                <c:pt idx="1633">
                  <c:v>50950</c:v>
                </c:pt>
                <c:pt idx="1634">
                  <c:v>50957</c:v>
                </c:pt>
                <c:pt idx="1635">
                  <c:v>50964</c:v>
                </c:pt>
                <c:pt idx="1636">
                  <c:v>50971</c:v>
                </c:pt>
                <c:pt idx="1637">
                  <c:v>50978</c:v>
                </c:pt>
                <c:pt idx="1638">
                  <c:v>50985</c:v>
                </c:pt>
                <c:pt idx="1639">
                  <c:v>50992</c:v>
                </c:pt>
                <c:pt idx="1640">
                  <c:v>50999</c:v>
                </c:pt>
                <c:pt idx="1641">
                  <c:v>51006</c:v>
                </c:pt>
                <c:pt idx="1642">
                  <c:v>51013</c:v>
                </c:pt>
                <c:pt idx="1643">
                  <c:v>51020</c:v>
                </c:pt>
                <c:pt idx="1644">
                  <c:v>51027</c:v>
                </c:pt>
                <c:pt idx="1645">
                  <c:v>51034</c:v>
                </c:pt>
                <c:pt idx="1646">
                  <c:v>51041</c:v>
                </c:pt>
                <c:pt idx="1647">
                  <c:v>51048</c:v>
                </c:pt>
                <c:pt idx="1648">
                  <c:v>51055</c:v>
                </c:pt>
                <c:pt idx="1649">
                  <c:v>51062</c:v>
                </c:pt>
                <c:pt idx="1650">
                  <c:v>51069</c:v>
                </c:pt>
                <c:pt idx="1651">
                  <c:v>51076</c:v>
                </c:pt>
                <c:pt idx="1652">
                  <c:v>51083</c:v>
                </c:pt>
                <c:pt idx="1653">
                  <c:v>51090</c:v>
                </c:pt>
                <c:pt idx="1654">
                  <c:v>51097</c:v>
                </c:pt>
                <c:pt idx="1655">
                  <c:v>51104</c:v>
                </c:pt>
                <c:pt idx="1656">
                  <c:v>51111</c:v>
                </c:pt>
                <c:pt idx="1657">
                  <c:v>51118</c:v>
                </c:pt>
                <c:pt idx="1658">
                  <c:v>51125</c:v>
                </c:pt>
                <c:pt idx="1659">
                  <c:v>51132</c:v>
                </c:pt>
                <c:pt idx="1660">
                  <c:v>51139</c:v>
                </c:pt>
                <c:pt idx="1661">
                  <c:v>51146</c:v>
                </c:pt>
                <c:pt idx="1662">
                  <c:v>51153</c:v>
                </c:pt>
                <c:pt idx="1663">
                  <c:v>51160</c:v>
                </c:pt>
                <c:pt idx="1664">
                  <c:v>51167</c:v>
                </c:pt>
                <c:pt idx="1665">
                  <c:v>51174</c:v>
                </c:pt>
                <c:pt idx="1666">
                  <c:v>51181</c:v>
                </c:pt>
                <c:pt idx="1667">
                  <c:v>51188</c:v>
                </c:pt>
                <c:pt idx="1668">
                  <c:v>51195</c:v>
                </c:pt>
                <c:pt idx="1669">
                  <c:v>51202</c:v>
                </c:pt>
                <c:pt idx="1670">
                  <c:v>51209</c:v>
                </c:pt>
                <c:pt idx="1671">
                  <c:v>51216</c:v>
                </c:pt>
                <c:pt idx="1672">
                  <c:v>51223</c:v>
                </c:pt>
                <c:pt idx="1673">
                  <c:v>51230</c:v>
                </c:pt>
                <c:pt idx="1674">
                  <c:v>51237</c:v>
                </c:pt>
                <c:pt idx="1675">
                  <c:v>51244</c:v>
                </c:pt>
                <c:pt idx="1676">
                  <c:v>51251</c:v>
                </c:pt>
                <c:pt idx="1677">
                  <c:v>51258</c:v>
                </c:pt>
                <c:pt idx="1678">
                  <c:v>51265</c:v>
                </c:pt>
                <c:pt idx="1679">
                  <c:v>51272</c:v>
                </c:pt>
                <c:pt idx="1680">
                  <c:v>51279</c:v>
                </c:pt>
                <c:pt idx="1681">
                  <c:v>51286</c:v>
                </c:pt>
                <c:pt idx="1682">
                  <c:v>51293</c:v>
                </c:pt>
                <c:pt idx="1683">
                  <c:v>51300</c:v>
                </c:pt>
                <c:pt idx="1684">
                  <c:v>51307</c:v>
                </c:pt>
                <c:pt idx="1685">
                  <c:v>51314</c:v>
                </c:pt>
                <c:pt idx="1686">
                  <c:v>51321</c:v>
                </c:pt>
                <c:pt idx="1687">
                  <c:v>51328</c:v>
                </c:pt>
                <c:pt idx="1688">
                  <c:v>51335</c:v>
                </c:pt>
                <c:pt idx="1689">
                  <c:v>51342</c:v>
                </c:pt>
                <c:pt idx="1690">
                  <c:v>51349</c:v>
                </c:pt>
                <c:pt idx="1691">
                  <c:v>51356</c:v>
                </c:pt>
                <c:pt idx="1692">
                  <c:v>51363</c:v>
                </c:pt>
                <c:pt idx="1693">
                  <c:v>51370</c:v>
                </c:pt>
                <c:pt idx="1694">
                  <c:v>51377</c:v>
                </c:pt>
                <c:pt idx="1695">
                  <c:v>51384</c:v>
                </c:pt>
                <c:pt idx="1696">
                  <c:v>51391</c:v>
                </c:pt>
                <c:pt idx="1697">
                  <c:v>51398</c:v>
                </c:pt>
                <c:pt idx="1698">
                  <c:v>51405</c:v>
                </c:pt>
                <c:pt idx="1699">
                  <c:v>51412</c:v>
                </c:pt>
                <c:pt idx="1700">
                  <c:v>51419</c:v>
                </c:pt>
                <c:pt idx="1701">
                  <c:v>51426</c:v>
                </c:pt>
                <c:pt idx="1702">
                  <c:v>51433</c:v>
                </c:pt>
                <c:pt idx="1703">
                  <c:v>51440</c:v>
                </c:pt>
                <c:pt idx="1704">
                  <c:v>51447</c:v>
                </c:pt>
                <c:pt idx="1705">
                  <c:v>51454</c:v>
                </c:pt>
                <c:pt idx="1706">
                  <c:v>51461</c:v>
                </c:pt>
                <c:pt idx="1707">
                  <c:v>51468</c:v>
                </c:pt>
                <c:pt idx="1708">
                  <c:v>51475</c:v>
                </c:pt>
                <c:pt idx="1709">
                  <c:v>51482</c:v>
                </c:pt>
                <c:pt idx="1710">
                  <c:v>51489</c:v>
                </c:pt>
                <c:pt idx="1711">
                  <c:v>51497</c:v>
                </c:pt>
                <c:pt idx="1712">
                  <c:v>51504</c:v>
                </c:pt>
                <c:pt idx="1713">
                  <c:v>51511</c:v>
                </c:pt>
                <c:pt idx="1714">
                  <c:v>51518</c:v>
                </c:pt>
                <c:pt idx="1715">
                  <c:v>51525</c:v>
                </c:pt>
                <c:pt idx="1716">
                  <c:v>51532</c:v>
                </c:pt>
                <c:pt idx="1717">
                  <c:v>51539</c:v>
                </c:pt>
                <c:pt idx="1718">
                  <c:v>51546</c:v>
                </c:pt>
                <c:pt idx="1719">
                  <c:v>51553</c:v>
                </c:pt>
                <c:pt idx="1720">
                  <c:v>51560</c:v>
                </c:pt>
                <c:pt idx="1721">
                  <c:v>51567</c:v>
                </c:pt>
                <c:pt idx="1722">
                  <c:v>51574</c:v>
                </c:pt>
                <c:pt idx="1723">
                  <c:v>51581</c:v>
                </c:pt>
                <c:pt idx="1724">
                  <c:v>51588</c:v>
                </c:pt>
                <c:pt idx="1725">
                  <c:v>51595</c:v>
                </c:pt>
                <c:pt idx="1726">
                  <c:v>51602</c:v>
                </c:pt>
                <c:pt idx="1727">
                  <c:v>51609</c:v>
                </c:pt>
                <c:pt idx="1728">
                  <c:v>51616</c:v>
                </c:pt>
                <c:pt idx="1729">
                  <c:v>51623</c:v>
                </c:pt>
                <c:pt idx="1730">
                  <c:v>51630</c:v>
                </c:pt>
                <c:pt idx="1731">
                  <c:v>51637</c:v>
                </c:pt>
                <c:pt idx="1732">
                  <c:v>51644</c:v>
                </c:pt>
                <c:pt idx="1733">
                  <c:v>51651</c:v>
                </c:pt>
                <c:pt idx="1734">
                  <c:v>51658</c:v>
                </c:pt>
                <c:pt idx="1735">
                  <c:v>51665</c:v>
                </c:pt>
                <c:pt idx="1736">
                  <c:v>51672</c:v>
                </c:pt>
                <c:pt idx="1737">
                  <c:v>51679</c:v>
                </c:pt>
                <c:pt idx="1738">
                  <c:v>51686</c:v>
                </c:pt>
                <c:pt idx="1739">
                  <c:v>51693</c:v>
                </c:pt>
                <c:pt idx="1740">
                  <c:v>51700</c:v>
                </c:pt>
                <c:pt idx="1741">
                  <c:v>51707</c:v>
                </c:pt>
                <c:pt idx="1742">
                  <c:v>51714</c:v>
                </c:pt>
                <c:pt idx="1743">
                  <c:v>51721</c:v>
                </c:pt>
                <c:pt idx="1744">
                  <c:v>51728</c:v>
                </c:pt>
                <c:pt idx="1745">
                  <c:v>51735</c:v>
                </c:pt>
                <c:pt idx="1746">
                  <c:v>51742</c:v>
                </c:pt>
                <c:pt idx="1747">
                  <c:v>51749</c:v>
                </c:pt>
                <c:pt idx="1748">
                  <c:v>51756</c:v>
                </c:pt>
                <c:pt idx="1749">
                  <c:v>51763</c:v>
                </c:pt>
                <c:pt idx="1750">
                  <c:v>51770</c:v>
                </c:pt>
                <c:pt idx="1751">
                  <c:v>51777</c:v>
                </c:pt>
                <c:pt idx="1752">
                  <c:v>51784</c:v>
                </c:pt>
                <c:pt idx="1753">
                  <c:v>51791</c:v>
                </c:pt>
                <c:pt idx="1754">
                  <c:v>51798</c:v>
                </c:pt>
                <c:pt idx="1755">
                  <c:v>51805</c:v>
                </c:pt>
                <c:pt idx="1756">
                  <c:v>51812</c:v>
                </c:pt>
                <c:pt idx="1757">
                  <c:v>51819</c:v>
                </c:pt>
                <c:pt idx="1758">
                  <c:v>51826</c:v>
                </c:pt>
                <c:pt idx="1759">
                  <c:v>51833</c:v>
                </c:pt>
                <c:pt idx="1760">
                  <c:v>51840</c:v>
                </c:pt>
                <c:pt idx="1761">
                  <c:v>51847</c:v>
                </c:pt>
                <c:pt idx="1762">
                  <c:v>51854</c:v>
                </c:pt>
                <c:pt idx="1763">
                  <c:v>51862</c:v>
                </c:pt>
                <c:pt idx="1764">
                  <c:v>51869</c:v>
                </c:pt>
                <c:pt idx="1765">
                  <c:v>51876</c:v>
                </c:pt>
                <c:pt idx="1766">
                  <c:v>51883</c:v>
                </c:pt>
                <c:pt idx="1767">
                  <c:v>51890</c:v>
                </c:pt>
                <c:pt idx="1768">
                  <c:v>51897</c:v>
                </c:pt>
                <c:pt idx="1769">
                  <c:v>51904</c:v>
                </c:pt>
                <c:pt idx="1770">
                  <c:v>51911</c:v>
                </c:pt>
                <c:pt idx="1771">
                  <c:v>51918</c:v>
                </c:pt>
                <c:pt idx="1772">
                  <c:v>51925</c:v>
                </c:pt>
                <c:pt idx="1773">
                  <c:v>51932</c:v>
                </c:pt>
                <c:pt idx="1774">
                  <c:v>51939</c:v>
                </c:pt>
                <c:pt idx="1775">
                  <c:v>51946</c:v>
                </c:pt>
                <c:pt idx="1776">
                  <c:v>51953</c:v>
                </c:pt>
                <c:pt idx="1777">
                  <c:v>51964</c:v>
                </c:pt>
                <c:pt idx="1778">
                  <c:v>51971</c:v>
                </c:pt>
                <c:pt idx="1779">
                  <c:v>51978</c:v>
                </c:pt>
                <c:pt idx="1780">
                  <c:v>51985</c:v>
                </c:pt>
                <c:pt idx="1781">
                  <c:v>51992</c:v>
                </c:pt>
                <c:pt idx="1782">
                  <c:v>51999</c:v>
                </c:pt>
                <c:pt idx="1783">
                  <c:v>52006</c:v>
                </c:pt>
                <c:pt idx="1784">
                  <c:v>52013</c:v>
                </c:pt>
                <c:pt idx="1785">
                  <c:v>52020</c:v>
                </c:pt>
                <c:pt idx="1786">
                  <c:v>52027</c:v>
                </c:pt>
                <c:pt idx="1787">
                  <c:v>52034</c:v>
                </c:pt>
                <c:pt idx="1788">
                  <c:v>52041</c:v>
                </c:pt>
                <c:pt idx="1789">
                  <c:v>52048</c:v>
                </c:pt>
                <c:pt idx="1790">
                  <c:v>52055</c:v>
                </c:pt>
                <c:pt idx="1791">
                  <c:v>52062</c:v>
                </c:pt>
                <c:pt idx="1792">
                  <c:v>52069</c:v>
                </c:pt>
                <c:pt idx="1793">
                  <c:v>52076</c:v>
                </c:pt>
                <c:pt idx="1794">
                  <c:v>52083</c:v>
                </c:pt>
                <c:pt idx="1795">
                  <c:v>52090</c:v>
                </c:pt>
                <c:pt idx="1796">
                  <c:v>52097</c:v>
                </c:pt>
                <c:pt idx="1797">
                  <c:v>52104</c:v>
                </c:pt>
                <c:pt idx="1798">
                  <c:v>52111</c:v>
                </c:pt>
                <c:pt idx="1799">
                  <c:v>52118</c:v>
                </c:pt>
                <c:pt idx="1800">
                  <c:v>52125</c:v>
                </c:pt>
                <c:pt idx="1801">
                  <c:v>52132</c:v>
                </c:pt>
                <c:pt idx="1802">
                  <c:v>52139</c:v>
                </c:pt>
                <c:pt idx="1803">
                  <c:v>52146</c:v>
                </c:pt>
                <c:pt idx="1804">
                  <c:v>52153</c:v>
                </c:pt>
                <c:pt idx="1805">
                  <c:v>52160</c:v>
                </c:pt>
                <c:pt idx="1806">
                  <c:v>52167</c:v>
                </c:pt>
                <c:pt idx="1807">
                  <c:v>52174</c:v>
                </c:pt>
                <c:pt idx="1808">
                  <c:v>52181</c:v>
                </c:pt>
                <c:pt idx="1809">
                  <c:v>52188</c:v>
                </c:pt>
                <c:pt idx="1810">
                  <c:v>52195</c:v>
                </c:pt>
                <c:pt idx="1811">
                  <c:v>52202</c:v>
                </c:pt>
                <c:pt idx="1812">
                  <c:v>52209</c:v>
                </c:pt>
                <c:pt idx="1813">
                  <c:v>52216</c:v>
                </c:pt>
                <c:pt idx="1814">
                  <c:v>52223</c:v>
                </c:pt>
                <c:pt idx="1815">
                  <c:v>52230</c:v>
                </c:pt>
                <c:pt idx="1816">
                  <c:v>52237</c:v>
                </c:pt>
                <c:pt idx="1817">
                  <c:v>52244</c:v>
                </c:pt>
                <c:pt idx="1818">
                  <c:v>52251</c:v>
                </c:pt>
                <c:pt idx="1819">
                  <c:v>52258</c:v>
                </c:pt>
                <c:pt idx="1820">
                  <c:v>52265</c:v>
                </c:pt>
                <c:pt idx="1821">
                  <c:v>52272</c:v>
                </c:pt>
                <c:pt idx="1822">
                  <c:v>52279</c:v>
                </c:pt>
                <c:pt idx="1823">
                  <c:v>52286</c:v>
                </c:pt>
                <c:pt idx="1824">
                  <c:v>52293</c:v>
                </c:pt>
                <c:pt idx="1825">
                  <c:v>52300</c:v>
                </c:pt>
                <c:pt idx="1826">
                  <c:v>52307</c:v>
                </c:pt>
                <c:pt idx="1827">
                  <c:v>52314</c:v>
                </c:pt>
                <c:pt idx="1828">
                  <c:v>52321</c:v>
                </c:pt>
                <c:pt idx="1829">
                  <c:v>52328</c:v>
                </c:pt>
                <c:pt idx="1830">
                  <c:v>52335</c:v>
                </c:pt>
                <c:pt idx="1831">
                  <c:v>52342</c:v>
                </c:pt>
                <c:pt idx="1832">
                  <c:v>52349</c:v>
                </c:pt>
                <c:pt idx="1833">
                  <c:v>52356</c:v>
                </c:pt>
                <c:pt idx="1834">
                  <c:v>52363</c:v>
                </c:pt>
                <c:pt idx="1835">
                  <c:v>52370</c:v>
                </c:pt>
                <c:pt idx="1836">
                  <c:v>52377</c:v>
                </c:pt>
                <c:pt idx="1837">
                  <c:v>52384</c:v>
                </c:pt>
                <c:pt idx="1838">
                  <c:v>52391</c:v>
                </c:pt>
                <c:pt idx="1839">
                  <c:v>52398</c:v>
                </c:pt>
                <c:pt idx="1840">
                  <c:v>52405</c:v>
                </c:pt>
                <c:pt idx="1841">
                  <c:v>52412</c:v>
                </c:pt>
                <c:pt idx="1842">
                  <c:v>52419</c:v>
                </c:pt>
                <c:pt idx="1843">
                  <c:v>52426</c:v>
                </c:pt>
                <c:pt idx="1844">
                  <c:v>52433</c:v>
                </c:pt>
                <c:pt idx="1845">
                  <c:v>52440</c:v>
                </c:pt>
                <c:pt idx="1846">
                  <c:v>52447</c:v>
                </c:pt>
                <c:pt idx="1847">
                  <c:v>52454</c:v>
                </c:pt>
                <c:pt idx="1848">
                  <c:v>52461</c:v>
                </c:pt>
                <c:pt idx="1849">
                  <c:v>52468</c:v>
                </c:pt>
                <c:pt idx="1850">
                  <c:v>52475</c:v>
                </c:pt>
                <c:pt idx="1851">
                  <c:v>52482</c:v>
                </c:pt>
                <c:pt idx="1852">
                  <c:v>52489</c:v>
                </c:pt>
                <c:pt idx="1853">
                  <c:v>52496</c:v>
                </c:pt>
                <c:pt idx="1854">
                  <c:v>52503</c:v>
                </c:pt>
                <c:pt idx="1855">
                  <c:v>52510</c:v>
                </c:pt>
                <c:pt idx="1856">
                  <c:v>52517</c:v>
                </c:pt>
                <c:pt idx="1857">
                  <c:v>52524</c:v>
                </c:pt>
                <c:pt idx="1858">
                  <c:v>52531</c:v>
                </c:pt>
                <c:pt idx="1859">
                  <c:v>52538</c:v>
                </c:pt>
                <c:pt idx="1860">
                  <c:v>52545</c:v>
                </c:pt>
                <c:pt idx="1861">
                  <c:v>52552</c:v>
                </c:pt>
                <c:pt idx="1862">
                  <c:v>52559</c:v>
                </c:pt>
                <c:pt idx="1863">
                  <c:v>52566</c:v>
                </c:pt>
                <c:pt idx="1864">
                  <c:v>52573</c:v>
                </c:pt>
                <c:pt idx="1865">
                  <c:v>52580</c:v>
                </c:pt>
                <c:pt idx="1866">
                  <c:v>52587</c:v>
                </c:pt>
                <c:pt idx="1867">
                  <c:v>52594</c:v>
                </c:pt>
                <c:pt idx="1868">
                  <c:v>52601</c:v>
                </c:pt>
                <c:pt idx="1869">
                  <c:v>52608</c:v>
                </c:pt>
                <c:pt idx="1870">
                  <c:v>52615</c:v>
                </c:pt>
                <c:pt idx="1871">
                  <c:v>52622</c:v>
                </c:pt>
                <c:pt idx="1872">
                  <c:v>52629</c:v>
                </c:pt>
                <c:pt idx="1873">
                  <c:v>52636</c:v>
                </c:pt>
                <c:pt idx="1874">
                  <c:v>52643</c:v>
                </c:pt>
                <c:pt idx="1875">
                  <c:v>52650</c:v>
                </c:pt>
                <c:pt idx="1876">
                  <c:v>52657</c:v>
                </c:pt>
                <c:pt idx="1877">
                  <c:v>52664</c:v>
                </c:pt>
                <c:pt idx="1878">
                  <c:v>52671</c:v>
                </c:pt>
                <c:pt idx="1879">
                  <c:v>52678</c:v>
                </c:pt>
                <c:pt idx="1880">
                  <c:v>52685</c:v>
                </c:pt>
                <c:pt idx="1881">
                  <c:v>52692</c:v>
                </c:pt>
                <c:pt idx="1882">
                  <c:v>52699</c:v>
                </c:pt>
                <c:pt idx="1883">
                  <c:v>52706</c:v>
                </c:pt>
                <c:pt idx="1884">
                  <c:v>52713</c:v>
                </c:pt>
                <c:pt idx="1885">
                  <c:v>52720</c:v>
                </c:pt>
                <c:pt idx="1886">
                  <c:v>52727</c:v>
                </c:pt>
                <c:pt idx="1887">
                  <c:v>52734</c:v>
                </c:pt>
                <c:pt idx="1888">
                  <c:v>52741</c:v>
                </c:pt>
                <c:pt idx="1889">
                  <c:v>52748</c:v>
                </c:pt>
                <c:pt idx="1890">
                  <c:v>52755</c:v>
                </c:pt>
                <c:pt idx="1891">
                  <c:v>52762</c:v>
                </c:pt>
                <c:pt idx="1892">
                  <c:v>52769</c:v>
                </c:pt>
                <c:pt idx="1893">
                  <c:v>52776</c:v>
                </c:pt>
                <c:pt idx="1894">
                  <c:v>52783</c:v>
                </c:pt>
                <c:pt idx="1895">
                  <c:v>52790</c:v>
                </c:pt>
                <c:pt idx="1896">
                  <c:v>52797</c:v>
                </c:pt>
                <c:pt idx="1897">
                  <c:v>52804</c:v>
                </c:pt>
                <c:pt idx="1898">
                  <c:v>52811</c:v>
                </c:pt>
                <c:pt idx="1899">
                  <c:v>52818</c:v>
                </c:pt>
                <c:pt idx="1900">
                  <c:v>52825</c:v>
                </c:pt>
                <c:pt idx="1901">
                  <c:v>52832</c:v>
                </c:pt>
                <c:pt idx="1902">
                  <c:v>52839</c:v>
                </c:pt>
                <c:pt idx="1903">
                  <c:v>52846</c:v>
                </c:pt>
                <c:pt idx="1904">
                  <c:v>52853</c:v>
                </c:pt>
                <c:pt idx="1905">
                  <c:v>52860</c:v>
                </c:pt>
                <c:pt idx="1906">
                  <c:v>52867</c:v>
                </c:pt>
                <c:pt idx="1907">
                  <c:v>52874</c:v>
                </c:pt>
                <c:pt idx="1908">
                  <c:v>52881</c:v>
                </c:pt>
                <c:pt idx="1909">
                  <c:v>52888</c:v>
                </c:pt>
                <c:pt idx="1910">
                  <c:v>52895</c:v>
                </c:pt>
                <c:pt idx="1911">
                  <c:v>52902</c:v>
                </c:pt>
                <c:pt idx="1912">
                  <c:v>52909</c:v>
                </c:pt>
                <c:pt idx="1913">
                  <c:v>52916</c:v>
                </c:pt>
                <c:pt idx="1914">
                  <c:v>52923</c:v>
                </c:pt>
                <c:pt idx="1915">
                  <c:v>52930</c:v>
                </c:pt>
                <c:pt idx="1916">
                  <c:v>52937</c:v>
                </c:pt>
                <c:pt idx="1917">
                  <c:v>52944</c:v>
                </c:pt>
                <c:pt idx="1918">
                  <c:v>52951</c:v>
                </c:pt>
                <c:pt idx="1919">
                  <c:v>52959</c:v>
                </c:pt>
                <c:pt idx="1920">
                  <c:v>52966</c:v>
                </c:pt>
                <c:pt idx="1921">
                  <c:v>52973</c:v>
                </c:pt>
                <c:pt idx="1922">
                  <c:v>52980</c:v>
                </c:pt>
                <c:pt idx="1923">
                  <c:v>52987</c:v>
                </c:pt>
                <c:pt idx="1924">
                  <c:v>52994</c:v>
                </c:pt>
                <c:pt idx="1925">
                  <c:v>53001</c:v>
                </c:pt>
                <c:pt idx="1926">
                  <c:v>53008</c:v>
                </c:pt>
                <c:pt idx="1927">
                  <c:v>53015</c:v>
                </c:pt>
                <c:pt idx="1928">
                  <c:v>53022</c:v>
                </c:pt>
                <c:pt idx="1929">
                  <c:v>53029</c:v>
                </c:pt>
                <c:pt idx="1930">
                  <c:v>53036</c:v>
                </c:pt>
                <c:pt idx="1931">
                  <c:v>53043</c:v>
                </c:pt>
                <c:pt idx="1932">
                  <c:v>53050</c:v>
                </c:pt>
                <c:pt idx="1933">
                  <c:v>53057</c:v>
                </c:pt>
                <c:pt idx="1934">
                  <c:v>53064</c:v>
                </c:pt>
                <c:pt idx="1935">
                  <c:v>53071</c:v>
                </c:pt>
                <c:pt idx="1936">
                  <c:v>53078</c:v>
                </c:pt>
                <c:pt idx="1937">
                  <c:v>53085</c:v>
                </c:pt>
                <c:pt idx="1938">
                  <c:v>53092</c:v>
                </c:pt>
                <c:pt idx="1939">
                  <c:v>53099</c:v>
                </c:pt>
                <c:pt idx="1940">
                  <c:v>53106</c:v>
                </c:pt>
                <c:pt idx="1941">
                  <c:v>53113</c:v>
                </c:pt>
                <c:pt idx="1942">
                  <c:v>53120</c:v>
                </c:pt>
                <c:pt idx="1943">
                  <c:v>53127</c:v>
                </c:pt>
                <c:pt idx="1944">
                  <c:v>53134</c:v>
                </c:pt>
                <c:pt idx="1945">
                  <c:v>53141</c:v>
                </c:pt>
                <c:pt idx="1946">
                  <c:v>53148</c:v>
                </c:pt>
                <c:pt idx="1947">
                  <c:v>53155</c:v>
                </c:pt>
                <c:pt idx="1948">
                  <c:v>53162</c:v>
                </c:pt>
                <c:pt idx="1949">
                  <c:v>53169</c:v>
                </c:pt>
                <c:pt idx="1950">
                  <c:v>53176</c:v>
                </c:pt>
                <c:pt idx="1951">
                  <c:v>53183</c:v>
                </c:pt>
                <c:pt idx="1952">
                  <c:v>53190</c:v>
                </c:pt>
                <c:pt idx="1953">
                  <c:v>53197</c:v>
                </c:pt>
                <c:pt idx="1954">
                  <c:v>53204</c:v>
                </c:pt>
                <c:pt idx="1955">
                  <c:v>53211</c:v>
                </c:pt>
                <c:pt idx="1956">
                  <c:v>53218</c:v>
                </c:pt>
                <c:pt idx="1957">
                  <c:v>53225</c:v>
                </c:pt>
                <c:pt idx="1958">
                  <c:v>53232</c:v>
                </c:pt>
                <c:pt idx="1959">
                  <c:v>53239</c:v>
                </c:pt>
                <c:pt idx="1960">
                  <c:v>53246</c:v>
                </c:pt>
                <c:pt idx="1961">
                  <c:v>53253</c:v>
                </c:pt>
                <c:pt idx="1962">
                  <c:v>53260</c:v>
                </c:pt>
                <c:pt idx="1963">
                  <c:v>53267</c:v>
                </c:pt>
                <c:pt idx="1964">
                  <c:v>53274</c:v>
                </c:pt>
                <c:pt idx="1965">
                  <c:v>53281</c:v>
                </c:pt>
                <c:pt idx="1966">
                  <c:v>53288</c:v>
                </c:pt>
                <c:pt idx="1967">
                  <c:v>53295</c:v>
                </c:pt>
                <c:pt idx="1968">
                  <c:v>53302</c:v>
                </c:pt>
                <c:pt idx="1969">
                  <c:v>53309</c:v>
                </c:pt>
                <c:pt idx="1970">
                  <c:v>53316</c:v>
                </c:pt>
                <c:pt idx="1971">
                  <c:v>53323</c:v>
                </c:pt>
                <c:pt idx="1972">
                  <c:v>53330</c:v>
                </c:pt>
                <c:pt idx="1973">
                  <c:v>53337</c:v>
                </c:pt>
                <c:pt idx="1974">
                  <c:v>53344</c:v>
                </c:pt>
                <c:pt idx="1975">
                  <c:v>53351</c:v>
                </c:pt>
                <c:pt idx="1976">
                  <c:v>53358</c:v>
                </c:pt>
                <c:pt idx="1977">
                  <c:v>53365</c:v>
                </c:pt>
                <c:pt idx="1978">
                  <c:v>53372</c:v>
                </c:pt>
                <c:pt idx="1979">
                  <c:v>53379</c:v>
                </c:pt>
                <c:pt idx="1980">
                  <c:v>53386</c:v>
                </c:pt>
                <c:pt idx="1981">
                  <c:v>53393</c:v>
                </c:pt>
                <c:pt idx="1982">
                  <c:v>53400</c:v>
                </c:pt>
                <c:pt idx="1983">
                  <c:v>53407</c:v>
                </c:pt>
                <c:pt idx="1984">
                  <c:v>53414</c:v>
                </c:pt>
                <c:pt idx="1985">
                  <c:v>53421</c:v>
                </c:pt>
                <c:pt idx="1986">
                  <c:v>53428</c:v>
                </c:pt>
                <c:pt idx="1987">
                  <c:v>53435</c:v>
                </c:pt>
                <c:pt idx="1988">
                  <c:v>53442</c:v>
                </c:pt>
                <c:pt idx="1989">
                  <c:v>53449</c:v>
                </c:pt>
                <c:pt idx="1990">
                  <c:v>53456</c:v>
                </c:pt>
                <c:pt idx="1991">
                  <c:v>53463</c:v>
                </c:pt>
                <c:pt idx="1992">
                  <c:v>53470</c:v>
                </c:pt>
                <c:pt idx="1993">
                  <c:v>53477</c:v>
                </c:pt>
                <c:pt idx="1994">
                  <c:v>53484</c:v>
                </c:pt>
                <c:pt idx="1995">
                  <c:v>53491</c:v>
                </c:pt>
                <c:pt idx="1996">
                  <c:v>53498</c:v>
                </c:pt>
                <c:pt idx="1997">
                  <c:v>53505</c:v>
                </c:pt>
                <c:pt idx="1998">
                  <c:v>53512</c:v>
                </c:pt>
                <c:pt idx="1999">
                  <c:v>53519</c:v>
                </c:pt>
                <c:pt idx="2000">
                  <c:v>53526</c:v>
                </c:pt>
                <c:pt idx="2001">
                  <c:v>53533</c:v>
                </c:pt>
                <c:pt idx="2002">
                  <c:v>53540</c:v>
                </c:pt>
                <c:pt idx="2003">
                  <c:v>53547</c:v>
                </c:pt>
                <c:pt idx="2004">
                  <c:v>53554</c:v>
                </c:pt>
                <c:pt idx="2005">
                  <c:v>53561</c:v>
                </c:pt>
                <c:pt idx="2006">
                  <c:v>53568</c:v>
                </c:pt>
                <c:pt idx="2007">
                  <c:v>53575</c:v>
                </c:pt>
                <c:pt idx="2008">
                  <c:v>53582</c:v>
                </c:pt>
                <c:pt idx="2009">
                  <c:v>53589</c:v>
                </c:pt>
                <c:pt idx="2010">
                  <c:v>53596</c:v>
                </c:pt>
                <c:pt idx="2011">
                  <c:v>53603</c:v>
                </c:pt>
                <c:pt idx="2012">
                  <c:v>53610</c:v>
                </c:pt>
                <c:pt idx="2013">
                  <c:v>53617</c:v>
                </c:pt>
                <c:pt idx="2014">
                  <c:v>53624</c:v>
                </c:pt>
                <c:pt idx="2015">
                  <c:v>53631</c:v>
                </c:pt>
                <c:pt idx="2016">
                  <c:v>53638</c:v>
                </c:pt>
                <c:pt idx="2017">
                  <c:v>53645</c:v>
                </c:pt>
                <c:pt idx="2018">
                  <c:v>53652</c:v>
                </c:pt>
                <c:pt idx="2019">
                  <c:v>53659</c:v>
                </c:pt>
                <c:pt idx="2020">
                  <c:v>53666</c:v>
                </c:pt>
                <c:pt idx="2021">
                  <c:v>53673</c:v>
                </c:pt>
                <c:pt idx="2022">
                  <c:v>53680</c:v>
                </c:pt>
                <c:pt idx="2023">
                  <c:v>53688</c:v>
                </c:pt>
                <c:pt idx="2024">
                  <c:v>53695</c:v>
                </c:pt>
                <c:pt idx="2025">
                  <c:v>53702</c:v>
                </c:pt>
                <c:pt idx="2026">
                  <c:v>53709</c:v>
                </c:pt>
                <c:pt idx="2027">
                  <c:v>53716</c:v>
                </c:pt>
                <c:pt idx="2028">
                  <c:v>53723</c:v>
                </c:pt>
                <c:pt idx="2029">
                  <c:v>53730</c:v>
                </c:pt>
                <c:pt idx="2030">
                  <c:v>53737</c:v>
                </c:pt>
                <c:pt idx="2031">
                  <c:v>53744</c:v>
                </c:pt>
                <c:pt idx="2032">
                  <c:v>53751</c:v>
                </c:pt>
                <c:pt idx="2033">
                  <c:v>53758</c:v>
                </c:pt>
                <c:pt idx="2034">
                  <c:v>53765</c:v>
                </c:pt>
                <c:pt idx="2035">
                  <c:v>53772</c:v>
                </c:pt>
                <c:pt idx="2036">
                  <c:v>53779</c:v>
                </c:pt>
                <c:pt idx="2037">
                  <c:v>53786</c:v>
                </c:pt>
                <c:pt idx="2038">
                  <c:v>53793</c:v>
                </c:pt>
                <c:pt idx="2039">
                  <c:v>53800</c:v>
                </c:pt>
                <c:pt idx="2040">
                  <c:v>53807</c:v>
                </c:pt>
                <c:pt idx="2041">
                  <c:v>53814</c:v>
                </c:pt>
                <c:pt idx="2042">
                  <c:v>53821</c:v>
                </c:pt>
                <c:pt idx="2043">
                  <c:v>53828</c:v>
                </c:pt>
                <c:pt idx="2044">
                  <c:v>53835</c:v>
                </c:pt>
                <c:pt idx="2045">
                  <c:v>53842</c:v>
                </c:pt>
                <c:pt idx="2046">
                  <c:v>53849</c:v>
                </c:pt>
                <c:pt idx="2047">
                  <c:v>53856</c:v>
                </c:pt>
                <c:pt idx="2048">
                  <c:v>53863</c:v>
                </c:pt>
                <c:pt idx="2049">
                  <c:v>53870</c:v>
                </c:pt>
                <c:pt idx="2050">
                  <c:v>53877</c:v>
                </c:pt>
                <c:pt idx="2051">
                  <c:v>53884</c:v>
                </c:pt>
                <c:pt idx="2052">
                  <c:v>53891</c:v>
                </c:pt>
                <c:pt idx="2053">
                  <c:v>53898</c:v>
                </c:pt>
                <c:pt idx="2054">
                  <c:v>53905</c:v>
                </c:pt>
                <c:pt idx="2055">
                  <c:v>53912</c:v>
                </c:pt>
                <c:pt idx="2056">
                  <c:v>53919</c:v>
                </c:pt>
                <c:pt idx="2057">
                  <c:v>53926</c:v>
                </c:pt>
                <c:pt idx="2058">
                  <c:v>53933</c:v>
                </c:pt>
                <c:pt idx="2059">
                  <c:v>53940</c:v>
                </c:pt>
                <c:pt idx="2060">
                  <c:v>53947</c:v>
                </c:pt>
                <c:pt idx="2061">
                  <c:v>53954</c:v>
                </c:pt>
                <c:pt idx="2062">
                  <c:v>53961</c:v>
                </c:pt>
                <c:pt idx="2063">
                  <c:v>53968</c:v>
                </c:pt>
                <c:pt idx="2064">
                  <c:v>53975</c:v>
                </c:pt>
                <c:pt idx="2065">
                  <c:v>53982</c:v>
                </c:pt>
                <c:pt idx="2066">
                  <c:v>53989</c:v>
                </c:pt>
                <c:pt idx="2067">
                  <c:v>53996</c:v>
                </c:pt>
                <c:pt idx="2068">
                  <c:v>54003</c:v>
                </c:pt>
                <c:pt idx="2069">
                  <c:v>54010</c:v>
                </c:pt>
                <c:pt idx="2070">
                  <c:v>54017</c:v>
                </c:pt>
                <c:pt idx="2071">
                  <c:v>54024</c:v>
                </c:pt>
                <c:pt idx="2072">
                  <c:v>54031</c:v>
                </c:pt>
                <c:pt idx="2073">
                  <c:v>54038</c:v>
                </c:pt>
                <c:pt idx="2074">
                  <c:v>54045</c:v>
                </c:pt>
                <c:pt idx="2075">
                  <c:v>54053</c:v>
                </c:pt>
                <c:pt idx="2076">
                  <c:v>54060</c:v>
                </c:pt>
                <c:pt idx="2077">
                  <c:v>54067</c:v>
                </c:pt>
                <c:pt idx="2078">
                  <c:v>54074</c:v>
                </c:pt>
                <c:pt idx="2079">
                  <c:v>54081</c:v>
                </c:pt>
                <c:pt idx="2080">
                  <c:v>54088</c:v>
                </c:pt>
                <c:pt idx="2081">
                  <c:v>54095</c:v>
                </c:pt>
                <c:pt idx="2082">
                  <c:v>54102</c:v>
                </c:pt>
                <c:pt idx="2083">
                  <c:v>54109</c:v>
                </c:pt>
                <c:pt idx="2084">
                  <c:v>54116</c:v>
                </c:pt>
                <c:pt idx="2085">
                  <c:v>54123</c:v>
                </c:pt>
                <c:pt idx="2086">
                  <c:v>54130</c:v>
                </c:pt>
                <c:pt idx="2087">
                  <c:v>54137</c:v>
                </c:pt>
                <c:pt idx="2088">
                  <c:v>54144</c:v>
                </c:pt>
                <c:pt idx="2089">
                  <c:v>54155</c:v>
                </c:pt>
                <c:pt idx="2090">
                  <c:v>54162</c:v>
                </c:pt>
                <c:pt idx="2091">
                  <c:v>54169</c:v>
                </c:pt>
                <c:pt idx="2092">
                  <c:v>54176</c:v>
                </c:pt>
                <c:pt idx="2093">
                  <c:v>54183</c:v>
                </c:pt>
                <c:pt idx="2094">
                  <c:v>54190</c:v>
                </c:pt>
                <c:pt idx="2095">
                  <c:v>54197</c:v>
                </c:pt>
                <c:pt idx="2096">
                  <c:v>54204</c:v>
                </c:pt>
                <c:pt idx="2097">
                  <c:v>54211</c:v>
                </c:pt>
                <c:pt idx="2098">
                  <c:v>54218</c:v>
                </c:pt>
                <c:pt idx="2099">
                  <c:v>54225</c:v>
                </c:pt>
                <c:pt idx="2100">
                  <c:v>54232</c:v>
                </c:pt>
                <c:pt idx="2101">
                  <c:v>54239</c:v>
                </c:pt>
                <c:pt idx="2102">
                  <c:v>54246</c:v>
                </c:pt>
                <c:pt idx="2103">
                  <c:v>54253</c:v>
                </c:pt>
                <c:pt idx="2104">
                  <c:v>54260</c:v>
                </c:pt>
                <c:pt idx="2105">
                  <c:v>54267</c:v>
                </c:pt>
                <c:pt idx="2106">
                  <c:v>54274</c:v>
                </c:pt>
                <c:pt idx="2107">
                  <c:v>54281</c:v>
                </c:pt>
                <c:pt idx="2108">
                  <c:v>54288</c:v>
                </c:pt>
                <c:pt idx="2109">
                  <c:v>54295</c:v>
                </c:pt>
                <c:pt idx="2110">
                  <c:v>54302</c:v>
                </c:pt>
                <c:pt idx="2111">
                  <c:v>54309</c:v>
                </c:pt>
                <c:pt idx="2112">
                  <c:v>54316</c:v>
                </c:pt>
                <c:pt idx="2113">
                  <c:v>54323</c:v>
                </c:pt>
                <c:pt idx="2114">
                  <c:v>54330</c:v>
                </c:pt>
                <c:pt idx="2115">
                  <c:v>54337</c:v>
                </c:pt>
                <c:pt idx="2116">
                  <c:v>54344</c:v>
                </c:pt>
                <c:pt idx="2117">
                  <c:v>54351</c:v>
                </c:pt>
                <c:pt idx="2118">
                  <c:v>54358</c:v>
                </c:pt>
                <c:pt idx="2119">
                  <c:v>54365</c:v>
                </c:pt>
                <c:pt idx="2120">
                  <c:v>54372</c:v>
                </c:pt>
                <c:pt idx="2121">
                  <c:v>54379</c:v>
                </c:pt>
                <c:pt idx="2122">
                  <c:v>54386</c:v>
                </c:pt>
                <c:pt idx="2123">
                  <c:v>54393</c:v>
                </c:pt>
                <c:pt idx="2124">
                  <c:v>54400</c:v>
                </c:pt>
                <c:pt idx="2125">
                  <c:v>54407</c:v>
                </c:pt>
                <c:pt idx="2126">
                  <c:v>54414</c:v>
                </c:pt>
                <c:pt idx="2127">
                  <c:v>54421</c:v>
                </c:pt>
                <c:pt idx="2128">
                  <c:v>54428</c:v>
                </c:pt>
                <c:pt idx="2129">
                  <c:v>54435</c:v>
                </c:pt>
                <c:pt idx="2130">
                  <c:v>54442</c:v>
                </c:pt>
                <c:pt idx="2131">
                  <c:v>54449</c:v>
                </c:pt>
                <c:pt idx="2132">
                  <c:v>54456</c:v>
                </c:pt>
                <c:pt idx="2133">
                  <c:v>54463</c:v>
                </c:pt>
                <c:pt idx="2134">
                  <c:v>54470</c:v>
                </c:pt>
                <c:pt idx="2135">
                  <c:v>54477</c:v>
                </c:pt>
                <c:pt idx="2136">
                  <c:v>54484</c:v>
                </c:pt>
                <c:pt idx="2137">
                  <c:v>54491</c:v>
                </c:pt>
                <c:pt idx="2138">
                  <c:v>54498</c:v>
                </c:pt>
                <c:pt idx="2139">
                  <c:v>54505</c:v>
                </c:pt>
                <c:pt idx="2140">
                  <c:v>54512</c:v>
                </c:pt>
                <c:pt idx="2141">
                  <c:v>54519</c:v>
                </c:pt>
                <c:pt idx="2142">
                  <c:v>54526</c:v>
                </c:pt>
                <c:pt idx="2143">
                  <c:v>54533</c:v>
                </c:pt>
                <c:pt idx="2144">
                  <c:v>54540</c:v>
                </c:pt>
                <c:pt idx="2145">
                  <c:v>54547</c:v>
                </c:pt>
                <c:pt idx="2146">
                  <c:v>54554</c:v>
                </c:pt>
                <c:pt idx="2147">
                  <c:v>54561</c:v>
                </c:pt>
                <c:pt idx="2148">
                  <c:v>54568</c:v>
                </c:pt>
                <c:pt idx="2149">
                  <c:v>54575</c:v>
                </c:pt>
                <c:pt idx="2150">
                  <c:v>54582</c:v>
                </c:pt>
                <c:pt idx="2151">
                  <c:v>54589</c:v>
                </c:pt>
                <c:pt idx="2152">
                  <c:v>54596</c:v>
                </c:pt>
                <c:pt idx="2153">
                  <c:v>54603</c:v>
                </c:pt>
                <c:pt idx="2154">
                  <c:v>54610</c:v>
                </c:pt>
                <c:pt idx="2155">
                  <c:v>54617</c:v>
                </c:pt>
                <c:pt idx="2156">
                  <c:v>54624</c:v>
                </c:pt>
                <c:pt idx="2157">
                  <c:v>54631</c:v>
                </c:pt>
                <c:pt idx="2158">
                  <c:v>54638</c:v>
                </c:pt>
                <c:pt idx="2159">
                  <c:v>54645</c:v>
                </c:pt>
                <c:pt idx="2160">
                  <c:v>54652</c:v>
                </c:pt>
                <c:pt idx="2161">
                  <c:v>54659</c:v>
                </c:pt>
                <c:pt idx="2162">
                  <c:v>54666</c:v>
                </c:pt>
                <c:pt idx="2163">
                  <c:v>54673</c:v>
                </c:pt>
                <c:pt idx="2164">
                  <c:v>54680</c:v>
                </c:pt>
                <c:pt idx="2165">
                  <c:v>54687</c:v>
                </c:pt>
                <c:pt idx="2166">
                  <c:v>54694</c:v>
                </c:pt>
                <c:pt idx="2167">
                  <c:v>54701</c:v>
                </c:pt>
                <c:pt idx="2168">
                  <c:v>54708</c:v>
                </c:pt>
                <c:pt idx="2169">
                  <c:v>54715</c:v>
                </c:pt>
                <c:pt idx="2170">
                  <c:v>54722</c:v>
                </c:pt>
                <c:pt idx="2171">
                  <c:v>54729</c:v>
                </c:pt>
                <c:pt idx="2172">
                  <c:v>54736</c:v>
                </c:pt>
                <c:pt idx="2173">
                  <c:v>54743</c:v>
                </c:pt>
                <c:pt idx="2174">
                  <c:v>54750</c:v>
                </c:pt>
                <c:pt idx="2175">
                  <c:v>54757</c:v>
                </c:pt>
                <c:pt idx="2176">
                  <c:v>54764</c:v>
                </c:pt>
                <c:pt idx="2177">
                  <c:v>54771</c:v>
                </c:pt>
                <c:pt idx="2178">
                  <c:v>54778</c:v>
                </c:pt>
                <c:pt idx="2179">
                  <c:v>54786</c:v>
                </c:pt>
                <c:pt idx="2180">
                  <c:v>54793</c:v>
                </c:pt>
                <c:pt idx="2181">
                  <c:v>54800</c:v>
                </c:pt>
                <c:pt idx="2182">
                  <c:v>54807</c:v>
                </c:pt>
                <c:pt idx="2183">
                  <c:v>54814</c:v>
                </c:pt>
                <c:pt idx="2184">
                  <c:v>54821</c:v>
                </c:pt>
                <c:pt idx="2185">
                  <c:v>54828</c:v>
                </c:pt>
                <c:pt idx="2186">
                  <c:v>54835</c:v>
                </c:pt>
                <c:pt idx="2187">
                  <c:v>54842</c:v>
                </c:pt>
                <c:pt idx="2188">
                  <c:v>54849</c:v>
                </c:pt>
                <c:pt idx="2189">
                  <c:v>54856</c:v>
                </c:pt>
                <c:pt idx="2190">
                  <c:v>54863</c:v>
                </c:pt>
                <c:pt idx="2191">
                  <c:v>54870</c:v>
                </c:pt>
                <c:pt idx="2192">
                  <c:v>54877</c:v>
                </c:pt>
                <c:pt idx="2193">
                  <c:v>54884</c:v>
                </c:pt>
                <c:pt idx="2194">
                  <c:v>54891</c:v>
                </c:pt>
                <c:pt idx="2195">
                  <c:v>54898</c:v>
                </c:pt>
                <c:pt idx="2196">
                  <c:v>54905</c:v>
                </c:pt>
                <c:pt idx="2197">
                  <c:v>54912</c:v>
                </c:pt>
                <c:pt idx="2198">
                  <c:v>54919</c:v>
                </c:pt>
                <c:pt idx="2199">
                  <c:v>54926</c:v>
                </c:pt>
                <c:pt idx="2200">
                  <c:v>54933</c:v>
                </c:pt>
                <c:pt idx="2201">
                  <c:v>54940</c:v>
                </c:pt>
                <c:pt idx="2202">
                  <c:v>54947</c:v>
                </c:pt>
                <c:pt idx="2203">
                  <c:v>54954</c:v>
                </c:pt>
                <c:pt idx="2204">
                  <c:v>54961</c:v>
                </c:pt>
                <c:pt idx="2205">
                  <c:v>54968</c:v>
                </c:pt>
                <c:pt idx="2206">
                  <c:v>54975</c:v>
                </c:pt>
                <c:pt idx="2207">
                  <c:v>54982</c:v>
                </c:pt>
                <c:pt idx="2208">
                  <c:v>54989</c:v>
                </c:pt>
                <c:pt idx="2209">
                  <c:v>54996</c:v>
                </c:pt>
                <c:pt idx="2210">
                  <c:v>55003</c:v>
                </c:pt>
                <c:pt idx="2211">
                  <c:v>55010</c:v>
                </c:pt>
                <c:pt idx="2212">
                  <c:v>55017</c:v>
                </c:pt>
                <c:pt idx="2213">
                  <c:v>55024</c:v>
                </c:pt>
                <c:pt idx="2214">
                  <c:v>55031</c:v>
                </c:pt>
                <c:pt idx="2215">
                  <c:v>55038</c:v>
                </c:pt>
                <c:pt idx="2216">
                  <c:v>55045</c:v>
                </c:pt>
                <c:pt idx="2217">
                  <c:v>55052</c:v>
                </c:pt>
                <c:pt idx="2218">
                  <c:v>55059</c:v>
                </c:pt>
                <c:pt idx="2219">
                  <c:v>55066</c:v>
                </c:pt>
                <c:pt idx="2220">
                  <c:v>55073</c:v>
                </c:pt>
                <c:pt idx="2221">
                  <c:v>55080</c:v>
                </c:pt>
                <c:pt idx="2222">
                  <c:v>55087</c:v>
                </c:pt>
                <c:pt idx="2223">
                  <c:v>55094</c:v>
                </c:pt>
                <c:pt idx="2224">
                  <c:v>55101</c:v>
                </c:pt>
                <c:pt idx="2225">
                  <c:v>55108</c:v>
                </c:pt>
                <c:pt idx="2226">
                  <c:v>55115</c:v>
                </c:pt>
                <c:pt idx="2227">
                  <c:v>55122</c:v>
                </c:pt>
                <c:pt idx="2228">
                  <c:v>55129</c:v>
                </c:pt>
                <c:pt idx="2229">
                  <c:v>55136</c:v>
                </c:pt>
                <c:pt idx="2230">
                  <c:v>55143</c:v>
                </c:pt>
                <c:pt idx="2231">
                  <c:v>55150</c:v>
                </c:pt>
                <c:pt idx="2232">
                  <c:v>55157</c:v>
                </c:pt>
                <c:pt idx="2233">
                  <c:v>55164</c:v>
                </c:pt>
                <c:pt idx="2234">
                  <c:v>55171</c:v>
                </c:pt>
                <c:pt idx="2235">
                  <c:v>55178</c:v>
                </c:pt>
                <c:pt idx="2236">
                  <c:v>55185</c:v>
                </c:pt>
                <c:pt idx="2237">
                  <c:v>55192</c:v>
                </c:pt>
                <c:pt idx="2238">
                  <c:v>55199</c:v>
                </c:pt>
                <c:pt idx="2239">
                  <c:v>55206</c:v>
                </c:pt>
                <c:pt idx="2240">
                  <c:v>55213</c:v>
                </c:pt>
                <c:pt idx="2241">
                  <c:v>55220</c:v>
                </c:pt>
                <c:pt idx="2242">
                  <c:v>55227</c:v>
                </c:pt>
                <c:pt idx="2243">
                  <c:v>55234</c:v>
                </c:pt>
                <c:pt idx="2244">
                  <c:v>55241</c:v>
                </c:pt>
                <c:pt idx="2245">
                  <c:v>55248</c:v>
                </c:pt>
                <c:pt idx="2246">
                  <c:v>55255</c:v>
                </c:pt>
                <c:pt idx="2247">
                  <c:v>55262</c:v>
                </c:pt>
                <c:pt idx="2248">
                  <c:v>55269</c:v>
                </c:pt>
                <c:pt idx="2249">
                  <c:v>55276</c:v>
                </c:pt>
                <c:pt idx="2250">
                  <c:v>55283</c:v>
                </c:pt>
                <c:pt idx="2251">
                  <c:v>55290</c:v>
                </c:pt>
                <c:pt idx="2252">
                  <c:v>55297</c:v>
                </c:pt>
                <c:pt idx="2253">
                  <c:v>55304</c:v>
                </c:pt>
                <c:pt idx="2254">
                  <c:v>55311</c:v>
                </c:pt>
                <c:pt idx="2255">
                  <c:v>55318</c:v>
                </c:pt>
                <c:pt idx="2256">
                  <c:v>55325</c:v>
                </c:pt>
                <c:pt idx="2257">
                  <c:v>55332</c:v>
                </c:pt>
                <c:pt idx="2258">
                  <c:v>55339</c:v>
                </c:pt>
                <c:pt idx="2259">
                  <c:v>55346</c:v>
                </c:pt>
                <c:pt idx="2260">
                  <c:v>55353</c:v>
                </c:pt>
                <c:pt idx="2261">
                  <c:v>55360</c:v>
                </c:pt>
                <c:pt idx="2262">
                  <c:v>55367</c:v>
                </c:pt>
                <c:pt idx="2263">
                  <c:v>55374</c:v>
                </c:pt>
                <c:pt idx="2264">
                  <c:v>55381</c:v>
                </c:pt>
                <c:pt idx="2265">
                  <c:v>55388</c:v>
                </c:pt>
                <c:pt idx="2266">
                  <c:v>55395</c:v>
                </c:pt>
                <c:pt idx="2267">
                  <c:v>55402</c:v>
                </c:pt>
                <c:pt idx="2268">
                  <c:v>55409</c:v>
                </c:pt>
                <c:pt idx="2269">
                  <c:v>55416</c:v>
                </c:pt>
                <c:pt idx="2270">
                  <c:v>55423</c:v>
                </c:pt>
                <c:pt idx="2271">
                  <c:v>55430</c:v>
                </c:pt>
                <c:pt idx="2272">
                  <c:v>55437</c:v>
                </c:pt>
                <c:pt idx="2273">
                  <c:v>55444</c:v>
                </c:pt>
                <c:pt idx="2274">
                  <c:v>55451</c:v>
                </c:pt>
                <c:pt idx="2275">
                  <c:v>55458</c:v>
                </c:pt>
                <c:pt idx="2276">
                  <c:v>55465</c:v>
                </c:pt>
                <c:pt idx="2277">
                  <c:v>55472</c:v>
                </c:pt>
                <c:pt idx="2278">
                  <c:v>55479</c:v>
                </c:pt>
                <c:pt idx="2279">
                  <c:v>55486</c:v>
                </c:pt>
                <c:pt idx="2280">
                  <c:v>55493</c:v>
                </c:pt>
                <c:pt idx="2281">
                  <c:v>55500</c:v>
                </c:pt>
                <c:pt idx="2282">
                  <c:v>55507</c:v>
                </c:pt>
                <c:pt idx="2283">
                  <c:v>55514</c:v>
                </c:pt>
                <c:pt idx="2284">
                  <c:v>55521</c:v>
                </c:pt>
                <c:pt idx="2285">
                  <c:v>55528</c:v>
                </c:pt>
                <c:pt idx="2286">
                  <c:v>55535</c:v>
                </c:pt>
                <c:pt idx="2287">
                  <c:v>55542</c:v>
                </c:pt>
                <c:pt idx="2288">
                  <c:v>55549</c:v>
                </c:pt>
                <c:pt idx="2289">
                  <c:v>55556</c:v>
                </c:pt>
                <c:pt idx="2290">
                  <c:v>55563</c:v>
                </c:pt>
                <c:pt idx="2291">
                  <c:v>55570</c:v>
                </c:pt>
                <c:pt idx="2292">
                  <c:v>55577</c:v>
                </c:pt>
                <c:pt idx="2293">
                  <c:v>55584</c:v>
                </c:pt>
                <c:pt idx="2294">
                  <c:v>55591</c:v>
                </c:pt>
                <c:pt idx="2295">
                  <c:v>55598</c:v>
                </c:pt>
                <c:pt idx="2296">
                  <c:v>55605</c:v>
                </c:pt>
                <c:pt idx="2297">
                  <c:v>55612</c:v>
                </c:pt>
                <c:pt idx="2298">
                  <c:v>55619</c:v>
                </c:pt>
                <c:pt idx="2299">
                  <c:v>55626</c:v>
                </c:pt>
                <c:pt idx="2300">
                  <c:v>55633</c:v>
                </c:pt>
                <c:pt idx="2301">
                  <c:v>55640</c:v>
                </c:pt>
                <c:pt idx="2302">
                  <c:v>55647</c:v>
                </c:pt>
                <c:pt idx="2303">
                  <c:v>55654</c:v>
                </c:pt>
                <c:pt idx="2304">
                  <c:v>55661</c:v>
                </c:pt>
                <c:pt idx="2305">
                  <c:v>55668</c:v>
                </c:pt>
                <c:pt idx="2306">
                  <c:v>55675</c:v>
                </c:pt>
                <c:pt idx="2307">
                  <c:v>55682</c:v>
                </c:pt>
                <c:pt idx="2308">
                  <c:v>55689</c:v>
                </c:pt>
                <c:pt idx="2309">
                  <c:v>55696</c:v>
                </c:pt>
                <c:pt idx="2310">
                  <c:v>55703</c:v>
                </c:pt>
                <c:pt idx="2311">
                  <c:v>55710</c:v>
                </c:pt>
                <c:pt idx="2312">
                  <c:v>55717</c:v>
                </c:pt>
                <c:pt idx="2313">
                  <c:v>55724</c:v>
                </c:pt>
                <c:pt idx="2314">
                  <c:v>55731</c:v>
                </c:pt>
                <c:pt idx="2315">
                  <c:v>55738</c:v>
                </c:pt>
                <c:pt idx="2316">
                  <c:v>55745</c:v>
                </c:pt>
                <c:pt idx="2317">
                  <c:v>55752</c:v>
                </c:pt>
                <c:pt idx="2318">
                  <c:v>55759</c:v>
                </c:pt>
                <c:pt idx="2319">
                  <c:v>55766</c:v>
                </c:pt>
                <c:pt idx="2320">
                  <c:v>55773</c:v>
                </c:pt>
                <c:pt idx="2321">
                  <c:v>55780</c:v>
                </c:pt>
                <c:pt idx="2322">
                  <c:v>55787</c:v>
                </c:pt>
                <c:pt idx="2323">
                  <c:v>55794</c:v>
                </c:pt>
                <c:pt idx="2324">
                  <c:v>55801</c:v>
                </c:pt>
                <c:pt idx="2325">
                  <c:v>55808</c:v>
                </c:pt>
                <c:pt idx="2326">
                  <c:v>55815</c:v>
                </c:pt>
                <c:pt idx="2327">
                  <c:v>55822</c:v>
                </c:pt>
                <c:pt idx="2328">
                  <c:v>55829</c:v>
                </c:pt>
                <c:pt idx="2329">
                  <c:v>55836</c:v>
                </c:pt>
                <c:pt idx="2330">
                  <c:v>55843</c:v>
                </c:pt>
                <c:pt idx="2331">
                  <c:v>55850</c:v>
                </c:pt>
                <c:pt idx="2332">
                  <c:v>55857</c:v>
                </c:pt>
                <c:pt idx="2333">
                  <c:v>55864</c:v>
                </c:pt>
                <c:pt idx="2334">
                  <c:v>55871</c:v>
                </c:pt>
                <c:pt idx="2335">
                  <c:v>55880</c:v>
                </c:pt>
                <c:pt idx="2336">
                  <c:v>55887</c:v>
                </c:pt>
                <c:pt idx="2337">
                  <c:v>55894</c:v>
                </c:pt>
                <c:pt idx="2338">
                  <c:v>55901</c:v>
                </c:pt>
                <c:pt idx="2339">
                  <c:v>55908</c:v>
                </c:pt>
                <c:pt idx="2340">
                  <c:v>55915</c:v>
                </c:pt>
                <c:pt idx="2341">
                  <c:v>55922</c:v>
                </c:pt>
                <c:pt idx="2342">
                  <c:v>55929</c:v>
                </c:pt>
                <c:pt idx="2343">
                  <c:v>55936</c:v>
                </c:pt>
                <c:pt idx="2344">
                  <c:v>55943</c:v>
                </c:pt>
                <c:pt idx="2345">
                  <c:v>55950</c:v>
                </c:pt>
                <c:pt idx="2346">
                  <c:v>55957</c:v>
                </c:pt>
                <c:pt idx="2347">
                  <c:v>55964</c:v>
                </c:pt>
                <c:pt idx="2348">
                  <c:v>55971</c:v>
                </c:pt>
                <c:pt idx="2349">
                  <c:v>55982</c:v>
                </c:pt>
                <c:pt idx="2350">
                  <c:v>55989</c:v>
                </c:pt>
                <c:pt idx="2351">
                  <c:v>55996</c:v>
                </c:pt>
                <c:pt idx="2352">
                  <c:v>56003</c:v>
                </c:pt>
                <c:pt idx="2353">
                  <c:v>56010</c:v>
                </c:pt>
                <c:pt idx="2354">
                  <c:v>56017</c:v>
                </c:pt>
                <c:pt idx="2355">
                  <c:v>56024</c:v>
                </c:pt>
                <c:pt idx="2356">
                  <c:v>56031</c:v>
                </c:pt>
                <c:pt idx="2357">
                  <c:v>56038</c:v>
                </c:pt>
                <c:pt idx="2358">
                  <c:v>56045</c:v>
                </c:pt>
                <c:pt idx="2359">
                  <c:v>56052</c:v>
                </c:pt>
                <c:pt idx="2360">
                  <c:v>56059</c:v>
                </c:pt>
                <c:pt idx="2361">
                  <c:v>56066</c:v>
                </c:pt>
                <c:pt idx="2362">
                  <c:v>56073</c:v>
                </c:pt>
                <c:pt idx="2363">
                  <c:v>56080</c:v>
                </c:pt>
                <c:pt idx="2364">
                  <c:v>56087</c:v>
                </c:pt>
                <c:pt idx="2365">
                  <c:v>56094</c:v>
                </c:pt>
                <c:pt idx="2366">
                  <c:v>56101</c:v>
                </c:pt>
                <c:pt idx="2367">
                  <c:v>56108</c:v>
                </c:pt>
                <c:pt idx="2368">
                  <c:v>56115</c:v>
                </c:pt>
                <c:pt idx="2369">
                  <c:v>56122</c:v>
                </c:pt>
                <c:pt idx="2370">
                  <c:v>56129</c:v>
                </c:pt>
                <c:pt idx="2371">
                  <c:v>56136</c:v>
                </c:pt>
                <c:pt idx="2372">
                  <c:v>56143</c:v>
                </c:pt>
                <c:pt idx="2373">
                  <c:v>56150</c:v>
                </c:pt>
                <c:pt idx="2374">
                  <c:v>56157</c:v>
                </c:pt>
                <c:pt idx="2375">
                  <c:v>56164</c:v>
                </c:pt>
                <c:pt idx="2376">
                  <c:v>56171</c:v>
                </c:pt>
                <c:pt idx="2377">
                  <c:v>56178</c:v>
                </c:pt>
                <c:pt idx="2378">
                  <c:v>56185</c:v>
                </c:pt>
                <c:pt idx="2379">
                  <c:v>56192</c:v>
                </c:pt>
                <c:pt idx="2380">
                  <c:v>56199</c:v>
                </c:pt>
                <c:pt idx="2381">
                  <c:v>56206</c:v>
                </c:pt>
                <c:pt idx="2382">
                  <c:v>56213</c:v>
                </c:pt>
                <c:pt idx="2383">
                  <c:v>56220</c:v>
                </c:pt>
                <c:pt idx="2384">
                  <c:v>56227</c:v>
                </c:pt>
                <c:pt idx="2385">
                  <c:v>56234</c:v>
                </c:pt>
                <c:pt idx="2386">
                  <c:v>56241</c:v>
                </c:pt>
                <c:pt idx="2387">
                  <c:v>56248</c:v>
                </c:pt>
                <c:pt idx="2388">
                  <c:v>56255</c:v>
                </c:pt>
                <c:pt idx="2389">
                  <c:v>56262</c:v>
                </c:pt>
                <c:pt idx="2390">
                  <c:v>56269</c:v>
                </c:pt>
                <c:pt idx="2391">
                  <c:v>56276</c:v>
                </c:pt>
                <c:pt idx="2392">
                  <c:v>56283</c:v>
                </c:pt>
                <c:pt idx="2393">
                  <c:v>56290</c:v>
                </c:pt>
                <c:pt idx="2394">
                  <c:v>56297</c:v>
                </c:pt>
                <c:pt idx="2395">
                  <c:v>56304</c:v>
                </c:pt>
                <c:pt idx="2396">
                  <c:v>56311</c:v>
                </c:pt>
                <c:pt idx="2397">
                  <c:v>56318</c:v>
                </c:pt>
                <c:pt idx="2398">
                  <c:v>56325</c:v>
                </c:pt>
                <c:pt idx="2399">
                  <c:v>56332</c:v>
                </c:pt>
                <c:pt idx="2400">
                  <c:v>56339</c:v>
                </c:pt>
                <c:pt idx="2401">
                  <c:v>56346</c:v>
                </c:pt>
                <c:pt idx="2402">
                  <c:v>56353</c:v>
                </c:pt>
                <c:pt idx="2403">
                  <c:v>56360</c:v>
                </c:pt>
                <c:pt idx="2404">
                  <c:v>56367</c:v>
                </c:pt>
                <c:pt idx="2405">
                  <c:v>56374</c:v>
                </c:pt>
                <c:pt idx="2406">
                  <c:v>56381</c:v>
                </c:pt>
                <c:pt idx="2407">
                  <c:v>56388</c:v>
                </c:pt>
                <c:pt idx="2408">
                  <c:v>56395</c:v>
                </c:pt>
                <c:pt idx="2409">
                  <c:v>56402</c:v>
                </c:pt>
                <c:pt idx="2410">
                  <c:v>56409</c:v>
                </c:pt>
                <c:pt idx="2411">
                  <c:v>56416</c:v>
                </c:pt>
                <c:pt idx="2412">
                  <c:v>56423</c:v>
                </c:pt>
                <c:pt idx="2413">
                  <c:v>56430</c:v>
                </c:pt>
                <c:pt idx="2414">
                  <c:v>56437</c:v>
                </c:pt>
                <c:pt idx="2415">
                  <c:v>56444</c:v>
                </c:pt>
                <c:pt idx="2416">
                  <c:v>56451</c:v>
                </c:pt>
                <c:pt idx="2417">
                  <c:v>56458</c:v>
                </c:pt>
                <c:pt idx="2418">
                  <c:v>56465</c:v>
                </c:pt>
                <c:pt idx="2419">
                  <c:v>56472</c:v>
                </c:pt>
                <c:pt idx="2420">
                  <c:v>56479</c:v>
                </c:pt>
                <c:pt idx="2421">
                  <c:v>56486</c:v>
                </c:pt>
                <c:pt idx="2422">
                  <c:v>56493</c:v>
                </c:pt>
                <c:pt idx="2423">
                  <c:v>56500</c:v>
                </c:pt>
                <c:pt idx="2424">
                  <c:v>56507</c:v>
                </c:pt>
                <c:pt idx="2425">
                  <c:v>56514</c:v>
                </c:pt>
                <c:pt idx="2426">
                  <c:v>56521</c:v>
                </c:pt>
                <c:pt idx="2427">
                  <c:v>56528</c:v>
                </c:pt>
                <c:pt idx="2428">
                  <c:v>56535</c:v>
                </c:pt>
                <c:pt idx="2429">
                  <c:v>56542</c:v>
                </c:pt>
                <c:pt idx="2430">
                  <c:v>56549</c:v>
                </c:pt>
                <c:pt idx="2431">
                  <c:v>56556</c:v>
                </c:pt>
                <c:pt idx="2432">
                  <c:v>56563</c:v>
                </c:pt>
                <c:pt idx="2433">
                  <c:v>56570</c:v>
                </c:pt>
                <c:pt idx="2434">
                  <c:v>56577</c:v>
                </c:pt>
                <c:pt idx="2435">
                  <c:v>56584</c:v>
                </c:pt>
                <c:pt idx="2436">
                  <c:v>56591</c:v>
                </c:pt>
                <c:pt idx="2437">
                  <c:v>56598</c:v>
                </c:pt>
                <c:pt idx="2438">
                  <c:v>56605</c:v>
                </c:pt>
                <c:pt idx="2439">
                  <c:v>56612</c:v>
                </c:pt>
                <c:pt idx="2440">
                  <c:v>56619</c:v>
                </c:pt>
                <c:pt idx="2441">
                  <c:v>56626</c:v>
                </c:pt>
                <c:pt idx="2442">
                  <c:v>56633</c:v>
                </c:pt>
                <c:pt idx="2443">
                  <c:v>56640</c:v>
                </c:pt>
                <c:pt idx="2444">
                  <c:v>56647</c:v>
                </c:pt>
                <c:pt idx="2445">
                  <c:v>56654</c:v>
                </c:pt>
                <c:pt idx="2446">
                  <c:v>56661</c:v>
                </c:pt>
                <c:pt idx="2447">
                  <c:v>56668</c:v>
                </c:pt>
                <c:pt idx="2448">
                  <c:v>56675</c:v>
                </c:pt>
                <c:pt idx="2449">
                  <c:v>56682</c:v>
                </c:pt>
                <c:pt idx="2450">
                  <c:v>56689</c:v>
                </c:pt>
                <c:pt idx="2451">
                  <c:v>56696</c:v>
                </c:pt>
                <c:pt idx="2452">
                  <c:v>56703</c:v>
                </c:pt>
                <c:pt idx="2453">
                  <c:v>56710</c:v>
                </c:pt>
                <c:pt idx="2454">
                  <c:v>56717</c:v>
                </c:pt>
                <c:pt idx="2455">
                  <c:v>56724</c:v>
                </c:pt>
                <c:pt idx="2456">
                  <c:v>56731</c:v>
                </c:pt>
                <c:pt idx="2457">
                  <c:v>56738</c:v>
                </c:pt>
                <c:pt idx="2458">
                  <c:v>56745</c:v>
                </c:pt>
                <c:pt idx="2459">
                  <c:v>56752</c:v>
                </c:pt>
                <c:pt idx="2460">
                  <c:v>56759</c:v>
                </c:pt>
                <c:pt idx="2461">
                  <c:v>56766</c:v>
                </c:pt>
                <c:pt idx="2462">
                  <c:v>56773</c:v>
                </c:pt>
                <c:pt idx="2463">
                  <c:v>56780</c:v>
                </c:pt>
                <c:pt idx="2464">
                  <c:v>56787</c:v>
                </c:pt>
                <c:pt idx="2465">
                  <c:v>56794</c:v>
                </c:pt>
                <c:pt idx="2466">
                  <c:v>56801</c:v>
                </c:pt>
                <c:pt idx="2467">
                  <c:v>56808</c:v>
                </c:pt>
                <c:pt idx="2468">
                  <c:v>56815</c:v>
                </c:pt>
                <c:pt idx="2469">
                  <c:v>56822</c:v>
                </c:pt>
                <c:pt idx="2470">
                  <c:v>56829</c:v>
                </c:pt>
                <c:pt idx="2471">
                  <c:v>56836</c:v>
                </c:pt>
                <c:pt idx="2472">
                  <c:v>56843</c:v>
                </c:pt>
                <c:pt idx="2473">
                  <c:v>56850</c:v>
                </c:pt>
                <c:pt idx="2474">
                  <c:v>56857</c:v>
                </c:pt>
                <c:pt idx="2475">
                  <c:v>56864</c:v>
                </c:pt>
                <c:pt idx="2476">
                  <c:v>56871</c:v>
                </c:pt>
                <c:pt idx="2477">
                  <c:v>56878</c:v>
                </c:pt>
                <c:pt idx="2478">
                  <c:v>56885</c:v>
                </c:pt>
                <c:pt idx="2479">
                  <c:v>56892</c:v>
                </c:pt>
                <c:pt idx="2480">
                  <c:v>56899</c:v>
                </c:pt>
                <c:pt idx="2481">
                  <c:v>56906</c:v>
                </c:pt>
                <c:pt idx="2482">
                  <c:v>56913</c:v>
                </c:pt>
                <c:pt idx="2483">
                  <c:v>56920</c:v>
                </c:pt>
                <c:pt idx="2484">
                  <c:v>56927</c:v>
                </c:pt>
                <c:pt idx="2485">
                  <c:v>56934</c:v>
                </c:pt>
                <c:pt idx="2486">
                  <c:v>56941</c:v>
                </c:pt>
                <c:pt idx="2487">
                  <c:v>56948</c:v>
                </c:pt>
                <c:pt idx="2488">
                  <c:v>56955</c:v>
                </c:pt>
                <c:pt idx="2489">
                  <c:v>56962</c:v>
                </c:pt>
                <c:pt idx="2490">
                  <c:v>56969</c:v>
                </c:pt>
                <c:pt idx="2491">
                  <c:v>56977</c:v>
                </c:pt>
                <c:pt idx="2492">
                  <c:v>56984</c:v>
                </c:pt>
                <c:pt idx="2493">
                  <c:v>56991</c:v>
                </c:pt>
                <c:pt idx="2494">
                  <c:v>56998</c:v>
                </c:pt>
                <c:pt idx="2495">
                  <c:v>57005</c:v>
                </c:pt>
                <c:pt idx="2496">
                  <c:v>57012</c:v>
                </c:pt>
                <c:pt idx="2497">
                  <c:v>57019</c:v>
                </c:pt>
                <c:pt idx="2498">
                  <c:v>57026</c:v>
                </c:pt>
                <c:pt idx="2499">
                  <c:v>57033</c:v>
                </c:pt>
                <c:pt idx="2500">
                  <c:v>57040</c:v>
                </c:pt>
                <c:pt idx="2501">
                  <c:v>57047</c:v>
                </c:pt>
                <c:pt idx="2502">
                  <c:v>57054</c:v>
                </c:pt>
                <c:pt idx="2503">
                  <c:v>57061</c:v>
                </c:pt>
                <c:pt idx="2504">
                  <c:v>57068</c:v>
                </c:pt>
                <c:pt idx="2505">
                  <c:v>57075</c:v>
                </c:pt>
                <c:pt idx="2506">
                  <c:v>57082</c:v>
                </c:pt>
                <c:pt idx="2507">
                  <c:v>57089</c:v>
                </c:pt>
                <c:pt idx="2508">
                  <c:v>57096</c:v>
                </c:pt>
                <c:pt idx="2509">
                  <c:v>57103</c:v>
                </c:pt>
                <c:pt idx="2510">
                  <c:v>57110</c:v>
                </c:pt>
                <c:pt idx="2511">
                  <c:v>57117</c:v>
                </c:pt>
                <c:pt idx="2512">
                  <c:v>57124</c:v>
                </c:pt>
                <c:pt idx="2513">
                  <c:v>57131</c:v>
                </c:pt>
                <c:pt idx="2514">
                  <c:v>57138</c:v>
                </c:pt>
                <c:pt idx="2515">
                  <c:v>57145</c:v>
                </c:pt>
                <c:pt idx="2516">
                  <c:v>57152</c:v>
                </c:pt>
                <c:pt idx="2517">
                  <c:v>57159</c:v>
                </c:pt>
                <c:pt idx="2518">
                  <c:v>57166</c:v>
                </c:pt>
                <c:pt idx="2519">
                  <c:v>57173</c:v>
                </c:pt>
                <c:pt idx="2520">
                  <c:v>57180</c:v>
                </c:pt>
                <c:pt idx="2521">
                  <c:v>57187</c:v>
                </c:pt>
                <c:pt idx="2522">
                  <c:v>57194</c:v>
                </c:pt>
                <c:pt idx="2523">
                  <c:v>57201</c:v>
                </c:pt>
                <c:pt idx="2524">
                  <c:v>57208</c:v>
                </c:pt>
                <c:pt idx="2525">
                  <c:v>57215</c:v>
                </c:pt>
                <c:pt idx="2526">
                  <c:v>57222</c:v>
                </c:pt>
                <c:pt idx="2527">
                  <c:v>57229</c:v>
                </c:pt>
                <c:pt idx="2528">
                  <c:v>57236</c:v>
                </c:pt>
                <c:pt idx="2529">
                  <c:v>57243</c:v>
                </c:pt>
                <c:pt idx="2530">
                  <c:v>57250</c:v>
                </c:pt>
                <c:pt idx="2531">
                  <c:v>57257</c:v>
                </c:pt>
                <c:pt idx="2532">
                  <c:v>57264</c:v>
                </c:pt>
                <c:pt idx="2533">
                  <c:v>57271</c:v>
                </c:pt>
                <c:pt idx="2534">
                  <c:v>57278</c:v>
                </c:pt>
                <c:pt idx="2535">
                  <c:v>57285</c:v>
                </c:pt>
                <c:pt idx="2536">
                  <c:v>57292</c:v>
                </c:pt>
                <c:pt idx="2537">
                  <c:v>57299</c:v>
                </c:pt>
                <c:pt idx="2538">
                  <c:v>57306</c:v>
                </c:pt>
                <c:pt idx="2539">
                  <c:v>57313</c:v>
                </c:pt>
                <c:pt idx="2540">
                  <c:v>57320</c:v>
                </c:pt>
                <c:pt idx="2541">
                  <c:v>57327</c:v>
                </c:pt>
                <c:pt idx="2542">
                  <c:v>57334</c:v>
                </c:pt>
                <c:pt idx="2543">
                  <c:v>57341</c:v>
                </c:pt>
                <c:pt idx="2544">
                  <c:v>57348</c:v>
                </c:pt>
                <c:pt idx="2545">
                  <c:v>57355</c:v>
                </c:pt>
                <c:pt idx="2546">
                  <c:v>57362</c:v>
                </c:pt>
                <c:pt idx="2547">
                  <c:v>57369</c:v>
                </c:pt>
                <c:pt idx="2548">
                  <c:v>57376</c:v>
                </c:pt>
                <c:pt idx="2549">
                  <c:v>57383</c:v>
                </c:pt>
                <c:pt idx="2550">
                  <c:v>57390</c:v>
                </c:pt>
                <c:pt idx="2551">
                  <c:v>57397</c:v>
                </c:pt>
                <c:pt idx="2552">
                  <c:v>57404</c:v>
                </c:pt>
                <c:pt idx="2553">
                  <c:v>57411</c:v>
                </c:pt>
                <c:pt idx="2554">
                  <c:v>57418</c:v>
                </c:pt>
                <c:pt idx="2555">
                  <c:v>57425</c:v>
                </c:pt>
                <c:pt idx="2556">
                  <c:v>57432</c:v>
                </c:pt>
                <c:pt idx="2557">
                  <c:v>57439</c:v>
                </c:pt>
                <c:pt idx="2558">
                  <c:v>57446</c:v>
                </c:pt>
                <c:pt idx="2559">
                  <c:v>57453</c:v>
                </c:pt>
                <c:pt idx="2560">
                  <c:v>57460</c:v>
                </c:pt>
                <c:pt idx="2561">
                  <c:v>57467</c:v>
                </c:pt>
                <c:pt idx="2562">
                  <c:v>57474</c:v>
                </c:pt>
                <c:pt idx="2563">
                  <c:v>57481</c:v>
                </c:pt>
                <c:pt idx="2564">
                  <c:v>57488</c:v>
                </c:pt>
                <c:pt idx="2565">
                  <c:v>57495</c:v>
                </c:pt>
                <c:pt idx="2566">
                  <c:v>57502</c:v>
                </c:pt>
                <c:pt idx="2567">
                  <c:v>57509</c:v>
                </c:pt>
                <c:pt idx="2568">
                  <c:v>57516</c:v>
                </c:pt>
                <c:pt idx="2569">
                  <c:v>57523</c:v>
                </c:pt>
                <c:pt idx="2570">
                  <c:v>57530</c:v>
                </c:pt>
                <c:pt idx="2571">
                  <c:v>57537</c:v>
                </c:pt>
                <c:pt idx="2572">
                  <c:v>57544</c:v>
                </c:pt>
                <c:pt idx="2573">
                  <c:v>57551</c:v>
                </c:pt>
                <c:pt idx="2574">
                  <c:v>57558</c:v>
                </c:pt>
                <c:pt idx="2575">
                  <c:v>57565</c:v>
                </c:pt>
                <c:pt idx="2576">
                  <c:v>57572</c:v>
                </c:pt>
                <c:pt idx="2577">
                  <c:v>57579</c:v>
                </c:pt>
                <c:pt idx="2578">
                  <c:v>57586</c:v>
                </c:pt>
                <c:pt idx="2579">
                  <c:v>57593</c:v>
                </c:pt>
                <c:pt idx="2580">
                  <c:v>57600</c:v>
                </c:pt>
                <c:pt idx="2581">
                  <c:v>57607</c:v>
                </c:pt>
                <c:pt idx="2582">
                  <c:v>57614</c:v>
                </c:pt>
                <c:pt idx="2583">
                  <c:v>57621</c:v>
                </c:pt>
                <c:pt idx="2584">
                  <c:v>57628</c:v>
                </c:pt>
                <c:pt idx="2585">
                  <c:v>57635</c:v>
                </c:pt>
                <c:pt idx="2586">
                  <c:v>57642</c:v>
                </c:pt>
                <c:pt idx="2587">
                  <c:v>57649</c:v>
                </c:pt>
                <c:pt idx="2588">
                  <c:v>57656</c:v>
                </c:pt>
                <c:pt idx="2589">
                  <c:v>57663</c:v>
                </c:pt>
                <c:pt idx="2590">
                  <c:v>57670</c:v>
                </c:pt>
                <c:pt idx="2591">
                  <c:v>57677</c:v>
                </c:pt>
                <c:pt idx="2592">
                  <c:v>57684</c:v>
                </c:pt>
                <c:pt idx="2593">
                  <c:v>57691</c:v>
                </c:pt>
                <c:pt idx="2594">
                  <c:v>57698</c:v>
                </c:pt>
                <c:pt idx="2595">
                  <c:v>57706</c:v>
                </c:pt>
                <c:pt idx="2596">
                  <c:v>57713</c:v>
                </c:pt>
                <c:pt idx="2597">
                  <c:v>57720</c:v>
                </c:pt>
                <c:pt idx="2598">
                  <c:v>57727</c:v>
                </c:pt>
                <c:pt idx="2599">
                  <c:v>57734</c:v>
                </c:pt>
                <c:pt idx="2600">
                  <c:v>57741</c:v>
                </c:pt>
                <c:pt idx="2601">
                  <c:v>57748</c:v>
                </c:pt>
                <c:pt idx="2602">
                  <c:v>57755</c:v>
                </c:pt>
                <c:pt idx="2603">
                  <c:v>57762</c:v>
                </c:pt>
                <c:pt idx="2604">
                  <c:v>57769</c:v>
                </c:pt>
                <c:pt idx="2605">
                  <c:v>57776</c:v>
                </c:pt>
                <c:pt idx="2606">
                  <c:v>57783</c:v>
                </c:pt>
                <c:pt idx="2607">
                  <c:v>57790</c:v>
                </c:pt>
                <c:pt idx="2608">
                  <c:v>57797</c:v>
                </c:pt>
                <c:pt idx="2609">
                  <c:v>57804</c:v>
                </c:pt>
                <c:pt idx="2610">
                  <c:v>57811</c:v>
                </c:pt>
                <c:pt idx="2611">
                  <c:v>57818</c:v>
                </c:pt>
                <c:pt idx="2612">
                  <c:v>57825</c:v>
                </c:pt>
                <c:pt idx="2613">
                  <c:v>57832</c:v>
                </c:pt>
                <c:pt idx="2614">
                  <c:v>57839</c:v>
                </c:pt>
                <c:pt idx="2615">
                  <c:v>57846</c:v>
                </c:pt>
                <c:pt idx="2616">
                  <c:v>57853</c:v>
                </c:pt>
                <c:pt idx="2617">
                  <c:v>57860</c:v>
                </c:pt>
                <c:pt idx="2618">
                  <c:v>57867</c:v>
                </c:pt>
                <c:pt idx="2619">
                  <c:v>57874</c:v>
                </c:pt>
                <c:pt idx="2620">
                  <c:v>57881</c:v>
                </c:pt>
                <c:pt idx="2621">
                  <c:v>57888</c:v>
                </c:pt>
                <c:pt idx="2622">
                  <c:v>57895</c:v>
                </c:pt>
                <c:pt idx="2623">
                  <c:v>57902</c:v>
                </c:pt>
                <c:pt idx="2624">
                  <c:v>57909</c:v>
                </c:pt>
                <c:pt idx="2625">
                  <c:v>57916</c:v>
                </c:pt>
                <c:pt idx="2626">
                  <c:v>57923</c:v>
                </c:pt>
                <c:pt idx="2627">
                  <c:v>57930</c:v>
                </c:pt>
                <c:pt idx="2628">
                  <c:v>57937</c:v>
                </c:pt>
                <c:pt idx="2629">
                  <c:v>57944</c:v>
                </c:pt>
                <c:pt idx="2630">
                  <c:v>57951</c:v>
                </c:pt>
                <c:pt idx="2631">
                  <c:v>57958</c:v>
                </c:pt>
                <c:pt idx="2632">
                  <c:v>57965</c:v>
                </c:pt>
                <c:pt idx="2633">
                  <c:v>57972</c:v>
                </c:pt>
                <c:pt idx="2634">
                  <c:v>57979</c:v>
                </c:pt>
                <c:pt idx="2635">
                  <c:v>57986</c:v>
                </c:pt>
                <c:pt idx="2636">
                  <c:v>57993</c:v>
                </c:pt>
                <c:pt idx="2637">
                  <c:v>58000</c:v>
                </c:pt>
                <c:pt idx="2638">
                  <c:v>58007</c:v>
                </c:pt>
                <c:pt idx="2639">
                  <c:v>58014</c:v>
                </c:pt>
                <c:pt idx="2640">
                  <c:v>58021</c:v>
                </c:pt>
                <c:pt idx="2641">
                  <c:v>58028</c:v>
                </c:pt>
                <c:pt idx="2642">
                  <c:v>58035</c:v>
                </c:pt>
                <c:pt idx="2643">
                  <c:v>58042</c:v>
                </c:pt>
                <c:pt idx="2644">
                  <c:v>58049</c:v>
                </c:pt>
                <c:pt idx="2645">
                  <c:v>58056</c:v>
                </c:pt>
                <c:pt idx="2646">
                  <c:v>58063</c:v>
                </c:pt>
                <c:pt idx="2647">
                  <c:v>58071</c:v>
                </c:pt>
                <c:pt idx="2648">
                  <c:v>58078</c:v>
                </c:pt>
                <c:pt idx="2649">
                  <c:v>58085</c:v>
                </c:pt>
                <c:pt idx="2650">
                  <c:v>58092</c:v>
                </c:pt>
                <c:pt idx="2651">
                  <c:v>58099</c:v>
                </c:pt>
                <c:pt idx="2652">
                  <c:v>58106</c:v>
                </c:pt>
                <c:pt idx="2653">
                  <c:v>58113</c:v>
                </c:pt>
                <c:pt idx="2654">
                  <c:v>58120</c:v>
                </c:pt>
                <c:pt idx="2655">
                  <c:v>58127</c:v>
                </c:pt>
                <c:pt idx="2656">
                  <c:v>58134</c:v>
                </c:pt>
                <c:pt idx="2657">
                  <c:v>58141</c:v>
                </c:pt>
                <c:pt idx="2658">
                  <c:v>58148</c:v>
                </c:pt>
                <c:pt idx="2659">
                  <c:v>58155</c:v>
                </c:pt>
                <c:pt idx="2660">
                  <c:v>58166</c:v>
                </c:pt>
                <c:pt idx="2661">
                  <c:v>58173</c:v>
                </c:pt>
                <c:pt idx="2662">
                  <c:v>58180</c:v>
                </c:pt>
                <c:pt idx="2663">
                  <c:v>58187</c:v>
                </c:pt>
                <c:pt idx="2664">
                  <c:v>58194</c:v>
                </c:pt>
                <c:pt idx="2665">
                  <c:v>58201</c:v>
                </c:pt>
                <c:pt idx="2666">
                  <c:v>58208</c:v>
                </c:pt>
                <c:pt idx="2667">
                  <c:v>58215</c:v>
                </c:pt>
                <c:pt idx="2668">
                  <c:v>58222</c:v>
                </c:pt>
                <c:pt idx="2669">
                  <c:v>58229</c:v>
                </c:pt>
                <c:pt idx="2670">
                  <c:v>58236</c:v>
                </c:pt>
                <c:pt idx="2671">
                  <c:v>58243</c:v>
                </c:pt>
                <c:pt idx="2672">
                  <c:v>58250</c:v>
                </c:pt>
                <c:pt idx="2673">
                  <c:v>58257</c:v>
                </c:pt>
                <c:pt idx="2674">
                  <c:v>58264</c:v>
                </c:pt>
                <c:pt idx="2675">
                  <c:v>58271</c:v>
                </c:pt>
                <c:pt idx="2676">
                  <c:v>58278</c:v>
                </c:pt>
                <c:pt idx="2677">
                  <c:v>58285</c:v>
                </c:pt>
                <c:pt idx="2678">
                  <c:v>58292</c:v>
                </c:pt>
                <c:pt idx="2679">
                  <c:v>58299</c:v>
                </c:pt>
                <c:pt idx="2680">
                  <c:v>58306</c:v>
                </c:pt>
                <c:pt idx="2681">
                  <c:v>58313</c:v>
                </c:pt>
                <c:pt idx="2682">
                  <c:v>58320</c:v>
                </c:pt>
                <c:pt idx="2683">
                  <c:v>58327</c:v>
                </c:pt>
                <c:pt idx="2684">
                  <c:v>58334</c:v>
                </c:pt>
                <c:pt idx="2685">
                  <c:v>58341</c:v>
                </c:pt>
                <c:pt idx="2686">
                  <c:v>58348</c:v>
                </c:pt>
                <c:pt idx="2687">
                  <c:v>58355</c:v>
                </c:pt>
                <c:pt idx="2688">
                  <c:v>58362</c:v>
                </c:pt>
                <c:pt idx="2689">
                  <c:v>58369</c:v>
                </c:pt>
                <c:pt idx="2690">
                  <c:v>58376</c:v>
                </c:pt>
                <c:pt idx="2691">
                  <c:v>58383</c:v>
                </c:pt>
                <c:pt idx="2692">
                  <c:v>58390</c:v>
                </c:pt>
                <c:pt idx="2693">
                  <c:v>58397</c:v>
                </c:pt>
                <c:pt idx="2694">
                  <c:v>58404</c:v>
                </c:pt>
                <c:pt idx="2695">
                  <c:v>58411</c:v>
                </c:pt>
                <c:pt idx="2696">
                  <c:v>58418</c:v>
                </c:pt>
                <c:pt idx="2697">
                  <c:v>58425</c:v>
                </c:pt>
                <c:pt idx="2698">
                  <c:v>58432</c:v>
                </c:pt>
                <c:pt idx="2699">
                  <c:v>58439</c:v>
                </c:pt>
                <c:pt idx="2700">
                  <c:v>58446</c:v>
                </c:pt>
                <c:pt idx="2701">
                  <c:v>58453</c:v>
                </c:pt>
                <c:pt idx="2702">
                  <c:v>58460</c:v>
                </c:pt>
                <c:pt idx="2703">
                  <c:v>58467</c:v>
                </c:pt>
                <c:pt idx="2704">
                  <c:v>58474</c:v>
                </c:pt>
                <c:pt idx="2705">
                  <c:v>58481</c:v>
                </c:pt>
                <c:pt idx="2706">
                  <c:v>58488</c:v>
                </c:pt>
                <c:pt idx="2707">
                  <c:v>58495</c:v>
                </c:pt>
                <c:pt idx="2708">
                  <c:v>58502</c:v>
                </c:pt>
                <c:pt idx="2709">
                  <c:v>58509</c:v>
                </c:pt>
                <c:pt idx="2710">
                  <c:v>58516</c:v>
                </c:pt>
                <c:pt idx="2711">
                  <c:v>58523</c:v>
                </c:pt>
                <c:pt idx="2712">
                  <c:v>58530</c:v>
                </c:pt>
                <c:pt idx="2713">
                  <c:v>58537</c:v>
                </c:pt>
                <c:pt idx="2714">
                  <c:v>58544</c:v>
                </c:pt>
                <c:pt idx="2715">
                  <c:v>58551</c:v>
                </c:pt>
                <c:pt idx="2716">
                  <c:v>58558</c:v>
                </c:pt>
                <c:pt idx="2717">
                  <c:v>58565</c:v>
                </c:pt>
                <c:pt idx="2718">
                  <c:v>58572</c:v>
                </c:pt>
                <c:pt idx="2719">
                  <c:v>58579</c:v>
                </c:pt>
                <c:pt idx="2720">
                  <c:v>58586</c:v>
                </c:pt>
                <c:pt idx="2721">
                  <c:v>58593</c:v>
                </c:pt>
                <c:pt idx="2722">
                  <c:v>58600</c:v>
                </c:pt>
                <c:pt idx="2723">
                  <c:v>58607</c:v>
                </c:pt>
                <c:pt idx="2724">
                  <c:v>58614</c:v>
                </c:pt>
                <c:pt idx="2725">
                  <c:v>58621</c:v>
                </c:pt>
                <c:pt idx="2726">
                  <c:v>58628</c:v>
                </c:pt>
                <c:pt idx="2727">
                  <c:v>58635</c:v>
                </c:pt>
                <c:pt idx="2728">
                  <c:v>58642</c:v>
                </c:pt>
                <c:pt idx="2729">
                  <c:v>58649</c:v>
                </c:pt>
                <c:pt idx="2730">
                  <c:v>58656</c:v>
                </c:pt>
                <c:pt idx="2731">
                  <c:v>58663</c:v>
                </c:pt>
                <c:pt idx="2732">
                  <c:v>58670</c:v>
                </c:pt>
                <c:pt idx="2733">
                  <c:v>58677</c:v>
                </c:pt>
                <c:pt idx="2734">
                  <c:v>58684</c:v>
                </c:pt>
                <c:pt idx="2735">
                  <c:v>58691</c:v>
                </c:pt>
                <c:pt idx="2736">
                  <c:v>58698</c:v>
                </c:pt>
                <c:pt idx="2737">
                  <c:v>58705</c:v>
                </c:pt>
                <c:pt idx="2738">
                  <c:v>58712</c:v>
                </c:pt>
                <c:pt idx="2739">
                  <c:v>58719</c:v>
                </c:pt>
                <c:pt idx="2740">
                  <c:v>58726</c:v>
                </c:pt>
                <c:pt idx="2741">
                  <c:v>58733</c:v>
                </c:pt>
                <c:pt idx="2742">
                  <c:v>58740</c:v>
                </c:pt>
                <c:pt idx="2743">
                  <c:v>58747</c:v>
                </c:pt>
                <c:pt idx="2744">
                  <c:v>58754</c:v>
                </c:pt>
                <c:pt idx="2745">
                  <c:v>58761</c:v>
                </c:pt>
                <c:pt idx="2746">
                  <c:v>58768</c:v>
                </c:pt>
                <c:pt idx="2747">
                  <c:v>58775</c:v>
                </c:pt>
                <c:pt idx="2748">
                  <c:v>58782</c:v>
                </c:pt>
                <c:pt idx="2749">
                  <c:v>58789</c:v>
                </c:pt>
                <c:pt idx="2750">
                  <c:v>58796</c:v>
                </c:pt>
                <c:pt idx="2751">
                  <c:v>58804</c:v>
                </c:pt>
                <c:pt idx="2752">
                  <c:v>58811</c:v>
                </c:pt>
                <c:pt idx="2753">
                  <c:v>58818</c:v>
                </c:pt>
                <c:pt idx="2754">
                  <c:v>58825</c:v>
                </c:pt>
                <c:pt idx="2755">
                  <c:v>58832</c:v>
                </c:pt>
                <c:pt idx="2756">
                  <c:v>58839</c:v>
                </c:pt>
                <c:pt idx="2757">
                  <c:v>58846</c:v>
                </c:pt>
                <c:pt idx="2758">
                  <c:v>58853</c:v>
                </c:pt>
                <c:pt idx="2759">
                  <c:v>58860</c:v>
                </c:pt>
                <c:pt idx="2760">
                  <c:v>58867</c:v>
                </c:pt>
                <c:pt idx="2761">
                  <c:v>58874</c:v>
                </c:pt>
                <c:pt idx="2762">
                  <c:v>58881</c:v>
                </c:pt>
                <c:pt idx="2763">
                  <c:v>58888</c:v>
                </c:pt>
                <c:pt idx="2764">
                  <c:v>58895</c:v>
                </c:pt>
                <c:pt idx="2765">
                  <c:v>58902</c:v>
                </c:pt>
                <c:pt idx="2766">
                  <c:v>58909</c:v>
                </c:pt>
                <c:pt idx="2767">
                  <c:v>58916</c:v>
                </c:pt>
                <c:pt idx="2768">
                  <c:v>58923</c:v>
                </c:pt>
                <c:pt idx="2769">
                  <c:v>58930</c:v>
                </c:pt>
                <c:pt idx="2770">
                  <c:v>58937</c:v>
                </c:pt>
                <c:pt idx="2771">
                  <c:v>58944</c:v>
                </c:pt>
                <c:pt idx="2772">
                  <c:v>58951</c:v>
                </c:pt>
                <c:pt idx="2773">
                  <c:v>58958</c:v>
                </c:pt>
                <c:pt idx="2774">
                  <c:v>58965</c:v>
                </c:pt>
                <c:pt idx="2775">
                  <c:v>58972</c:v>
                </c:pt>
                <c:pt idx="2776">
                  <c:v>58979</c:v>
                </c:pt>
                <c:pt idx="2777">
                  <c:v>58986</c:v>
                </c:pt>
                <c:pt idx="2778">
                  <c:v>58993</c:v>
                </c:pt>
                <c:pt idx="2779">
                  <c:v>59000</c:v>
                </c:pt>
                <c:pt idx="2780">
                  <c:v>59007</c:v>
                </c:pt>
                <c:pt idx="2781">
                  <c:v>59014</c:v>
                </c:pt>
                <c:pt idx="2782">
                  <c:v>59021</c:v>
                </c:pt>
                <c:pt idx="2783">
                  <c:v>59028</c:v>
                </c:pt>
                <c:pt idx="2784">
                  <c:v>59035</c:v>
                </c:pt>
                <c:pt idx="2785">
                  <c:v>59042</c:v>
                </c:pt>
                <c:pt idx="2786">
                  <c:v>59049</c:v>
                </c:pt>
                <c:pt idx="2787">
                  <c:v>59056</c:v>
                </c:pt>
                <c:pt idx="2788">
                  <c:v>59063</c:v>
                </c:pt>
                <c:pt idx="2789">
                  <c:v>59070</c:v>
                </c:pt>
                <c:pt idx="2790">
                  <c:v>59077</c:v>
                </c:pt>
                <c:pt idx="2791">
                  <c:v>59084</c:v>
                </c:pt>
                <c:pt idx="2792">
                  <c:v>59091</c:v>
                </c:pt>
                <c:pt idx="2793">
                  <c:v>59098</c:v>
                </c:pt>
                <c:pt idx="2794">
                  <c:v>59105</c:v>
                </c:pt>
                <c:pt idx="2795">
                  <c:v>59112</c:v>
                </c:pt>
                <c:pt idx="2796">
                  <c:v>59119</c:v>
                </c:pt>
                <c:pt idx="2797">
                  <c:v>59126</c:v>
                </c:pt>
                <c:pt idx="2798">
                  <c:v>59133</c:v>
                </c:pt>
                <c:pt idx="2799">
                  <c:v>59140</c:v>
                </c:pt>
                <c:pt idx="2800">
                  <c:v>59147</c:v>
                </c:pt>
                <c:pt idx="2801">
                  <c:v>59154</c:v>
                </c:pt>
                <c:pt idx="2802">
                  <c:v>59161</c:v>
                </c:pt>
                <c:pt idx="2803">
                  <c:v>59168</c:v>
                </c:pt>
                <c:pt idx="2804">
                  <c:v>59175</c:v>
                </c:pt>
                <c:pt idx="2805">
                  <c:v>59182</c:v>
                </c:pt>
                <c:pt idx="2806">
                  <c:v>59189</c:v>
                </c:pt>
                <c:pt idx="2807">
                  <c:v>59196</c:v>
                </c:pt>
                <c:pt idx="2808">
                  <c:v>59203</c:v>
                </c:pt>
                <c:pt idx="2809">
                  <c:v>59210</c:v>
                </c:pt>
                <c:pt idx="2810">
                  <c:v>59217</c:v>
                </c:pt>
                <c:pt idx="2811">
                  <c:v>59224</c:v>
                </c:pt>
                <c:pt idx="2812">
                  <c:v>59231</c:v>
                </c:pt>
                <c:pt idx="2813">
                  <c:v>59238</c:v>
                </c:pt>
                <c:pt idx="2814">
                  <c:v>59245</c:v>
                </c:pt>
                <c:pt idx="2815">
                  <c:v>59252</c:v>
                </c:pt>
                <c:pt idx="2816">
                  <c:v>59259</c:v>
                </c:pt>
                <c:pt idx="2817">
                  <c:v>59266</c:v>
                </c:pt>
                <c:pt idx="2818">
                  <c:v>59273</c:v>
                </c:pt>
                <c:pt idx="2819">
                  <c:v>59280</c:v>
                </c:pt>
                <c:pt idx="2820">
                  <c:v>59287</c:v>
                </c:pt>
                <c:pt idx="2821">
                  <c:v>59294</c:v>
                </c:pt>
                <c:pt idx="2822">
                  <c:v>59301</c:v>
                </c:pt>
                <c:pt idx="2823">
                  <c:v>59308</c:v>
                </c:pt>
                <c:pt idx="2824">
                  <c:v>59315</c:v>
                </c:pt>
                <c:pt idx="2825">
                  <c:v>59322</c:v>
                </c:pt>
                <c:pt idx="2826">
                  <c:v>59329</c:v>
                </c:pt>
                <c:pt idx="2827">
                  <c:v>59336</c:v>
                </c:pt>
                <c:pt idx="2828">
                  <c:v>59343</c:v>
                </c:pt>
                <c:pt idx="2829">
                  <c:v>59350</c:v>
                </c:pt>
                <c:pt idx="2830">
                  <c:v>59357</c:v>
                </c:pt>
                <c:pt idx="2831">
                  <c:v>59364</c:v>
                </c:pt>
                <c:pt idx="2832">
                  <c:v>59371</c:v>
                </c:pt>
                <c:pt idx="2833">
                  <c:v>59378</c:v>
                </c:pt>
                <c:pt idx="2834">
                  <c:v>59385</c:v>
                </c:pt>
                <c:pt idx="2835">
                  <c:v>59392</c:v>
                </c:pt>
                <c:pt idx="2836">
                  <c:v>59399</c:v>
                </c:pt>
                <c:pt idx="2837">
                  <c:v>59406</c:v>
                </c:pt>
                <c:pt idx="2838">
                  <c:v>59413</c:v>
                </c:pt>
                <c:pt idx="2839">
                  <c:v>59420</c:v>
                </c:pt>
                <c:pt idx="2840">
                  <c:v>59427</c:v>
                </c:pt>
                <c:pt idx="2841">
                  <c:v>59434</c:v>
                </c:pt>
                <c:pt idx="2842">
                  <c:v>59441</c:v>
                </c:pt>
                <c:pt idx="2843">
                  <c:v>59448</c:v>
                </c:pt>
                <c:pt idx="2844">
                  <c:v>59455</c:v>
                </c:pt>
                <c:pt idx="2845">
                  <c:v>59462</c:v>
                </c:pt>
                <c:pt idx="2846">
                  <c:v>59469</c:v>
                </c:pt>
                <c:pt idx="2847">
                  <c:v>59476</c:v>
                </c:pt>
                <c:pt idx="2848">
                  <c:v>59483</c:v>
                </c:pt>
                <c:pt idx="2849">
                  <c:v>59490</c:v>
                </c:pt>
                <c:pt idx="2850">
                  <c:v>59497</c:v>
                </c:pt>
                <c:pt idx="2851">
                  <c:v>59504</c:v>
                </c:pt>
                <c:pt idx="2852">
                  <c:v>59511</c:v>
                </c:pt>
                <c:pt idx="2853">
                  <c:v>59518</c:v>
                </c:pt>
                <c:pt idx="2854">
                  <c:v>59525</c:v>
                </c:pt>
                <c:pt idx="2855">
                  <c:v>59532</c:v>
                </c:pt>
                <c:pt idx="2856">
                  <c:v>59539</c:v>
                </c:pt>
                <c:pt idx="2857">
                  <c:v>59546</c:v>
                </c:pt>
                <c:pt idx="2858">
                  <c:v>59553</c:v>
                </c:pt>
                <c:pt idx="2859">
                  <c:v>59560</c:v>
                </c:pt>
                <c:pt idx="2860">
                  <c:v>59567</c:v>
                </c:pt>
                <c:pt idx="2861">
                  <c:v>59574</c:v>
                </c:pt>
                <c:pt idx="2862">
                  <c:v>59581</c:v>
                </c:pt>
                <c:pt idx="2863">
                  <c:v>59588</c:v>
                </c:pt>
                <c:pt idx="2864">
                  <c:v>59595</c:v>
                </c:pt>
                <c:pt idx="2865">
                  <c:v>59602</c:v>
                </c:pt>
                <c:pt idx="2866">
                  <c:v>59609</c:v>
                </c:pt>
                <c:pt idx="2867">
                  <c:v>59616</c:v>
                </c:pt>
                <c:pt idx="2868">
                  <c:v>59623</c:v>
                </c:pt>
                <c:pt idx="2869">
                  <c:v>59630</c:v>
                </c:pt>
                <c:pt idx="2870">
                  <c:v>59637</c:v>
                </c:pt>
                <c:pt idx="2871">
                  <c:v>59644</c:v>
                </c:pt>
                <c:pt idx="2872">
                  <c:v>59651</c:v>
                </c:pt>
                <c:pt idx="2873">
                  <c:v>59658</c:v>
                </c:pt>
                <c:pt idx="2874">
                  <c:v>59665</c:v>
                </c:pt>
                <c:pt idx="2875">
                  <c:v>59672</c:v>
                </c:pt>
                <c:pt idx="2876">
                  <c:v>59679</c:v>
                </c:pt>
                <c:pt idx="2877">
                  <c:v>59686</c:v>
                </c:pt>
                <c:pt idx="2878">
                  <c:v>59693</c:v>
                </c:pt>
                <c:pt idx="2879">
                  <c:v>59700</c:v>
                </c:pt>
                <c:pt idx="2880">
                  <c:v>59707</c:v>
                </c:pt>
                <c:pt idx="2881">
                  <c:v>59714</c:v>
                </c:pt>
                <c:pt idx="2882">
                  <c:v>59721</c:v>
                </c:pt>
                <c:pt idx="2883">
                  <c:v>59728</c:v>
                </c:pt>
                <c:pt idx="2884">
                  <c:v>59735</c:v>
                </c:pt>
                <c:pt idx="2885">
                  <c:v>59742</c:v>
                </c:pt>
                <c:pt idx="2886">
                  <c:v>59749</c:v>
                </c:pt>
                <c:pt idx="2887">
                  <c:v>59756</c:v>
                </c:pt>
                <c:pt idx="2888">
                  <c:v>59763</c:v>
                </c:pt>
                <c:pt idx="2889">
                  <c:v>59770</c:v>
                </c:pt>
                <c:pt idx="2890">
                  <c:v>59777</c:v>
                </c:pt>
                <c:pt idx="2891">
                  <c:v>59784</c:v>
                </c:pt>
                <c:pt idx="2892">
                  <c:v>59791</c:v>
                </c:pt>
                <c:pt idx="2893">
                  <c:v>59798</c:v>
                </c:pt>
                <c:pt idx="2894">
                  <c:v>59805</c:v>
                </c:pt>
                <c:pt idx="2895">
                  <c:v>59812</c:v>
                </c:pt>
                <c:pt idx="2896">
                  <c:v>59819</c:v>
                </c:pt>
                <c:pt idx="2897">
                  <c:v>59826</c:v>
                </c:pt>
                <c:pt idx="2898">
                  <c:v>59833</c:v>
                </c:pt>
                <c:pt idx="2899">
                  <c:v>59840</c:v>
                </c:pt>
                <c:pt idx="2900">
                  <c:v>59847</c:v>
                </c:pt>
                <c:pt idx="2901">
                  <c:v>59854</c:v>
                </c:pt>
                <c:pt idx="2902">
                  <c:v>59861</c:v>
                </c:pt>
                <c:pt idx="2903">
                  <c:v>59868</c:v>
                </c:pt>
                <c:pt idx="2904">
                  <c:v>59875</c:v>
                </c:pt>
                <c:pt idx="2905">
                  <c:v>59882</c:v>
                </c:pt>
                <c:pt idx="2906">
                  <c:v>59889</c:v>
                </c:pt>
                <c:pt idx="2907">
                  <c:v>59897</c:v>
                </c:pt>
                <c:pt idx="2908">
                  <c:v>59904</c:v>
                </c:pt>
                <c:pt idx="2909">
                  <c:v>59911</c:v>
                </c:pt>
                <c:pt idx="2910">
                  <c:v>59918</c:v>
                </c:pt>
                <c:pt idx="2911">
                  <c:v>59925</c:v>
                </c:pt>
                <c:pt idx="2912">
                  <c:v>59932</c:v>
                </c:pt>
                <c:pt idx="2913">
                  <c:v>59939</c:v>
                </c:pt>
                <c:pt idx="2914">
                  <c:v>59946</c:v>
                </c:pt>
                <c:pt idx="2915">
                  <c:v>59953</c:v>
                </c:pt>
                <c:pt idx="2916">
                  <c:v>59960</c:v>
                </c:pt>
                <c:pt idx="2917">
                  <c:v>59967</c:v>
                </c:pt>
                <c:pt idx="2918">
                  <c:v>59974</c:v>
                </c:pt>
                <c:pt idx="2919">
                  <c:v>59981</c:v>
                </c:pt>
                <c:pt idx="2920">
                  <c:v>59988</c:v>
                </c:pt>
                <c:pt idx="2921">
                  <c:v>59995</c:v>
                </c:pt>
                <c:pt idx="2922">
                  <c:v>60002</c:v>
                </c:pt>
                <c:pt idx="2923">
                  <c:v>60009</c:v>
                </c:pt>
                <c:pt idx="2924">
                  <c:v>60016</c:v>
                </c:pt>
                <c:pt idx="2925">
                  <c:v>60023</c:v>
                </c:pt>
                <c:pt idx="2926">
                  <c:v>60030</c:v>
                </c:pt>
                <c:pt idx="2927">
                  <c:v>60037</c:v>
                </c:pt>
                <c:pt idx="2928">
                  <c:v>60044</c:v>
                </c:pt>
                <c:pt idx="2929">
                  <c:v>60051</c:v>
                </c:pt>
                <c:pt idx="2930">
                  <c:v>60058</c:v>
                </c:pt>
                <c:pt idx="2931">
                  <c:v>60065</c:v>
                </c:pt>
                <c:pt idx="2932">
                  <c:v>60072</c:v>
                </c:pt>
                <c:pt idx="2933">
                  <c:v>60079</c:v>
                </c:pt>
                <c:pt idx="2934">
                  <c:v>60086</c:v>
                </c:pt>
                <c:pt idx="2935">
                  <c:v>60093</c:v>
                </c:pt>
                <c:pt idx="2936">
                  <c:v>60100</c:v>
                </c:pt>
                <c:pt idx="2937">
                  <c:v>60107</c:v>
                </c:pt>
                <c:pt idx="2938">
                  <c:v>60114</c:v>
                </c:pt>
                <c:pt idx="2939">
                  <c:v>60121</c:v>
                </c:pt>
                <c:pt idx="2940">
                  <c:v>60128</c:v>
                </c:pt>
                <c:pt idx="2941">
                  <c:v>60135</c:v>
                </c:pt>
                <c:pt idx="2942">
                  <c:v>60142</c:v>
                </c:pt>
                <c:pt idx="2943">
                  <c:v>60149</c:v>
                </c:pt>
                <c:pt idx="2944">
                  <c:v>60156</c:v>
                </c:pt>
                <c:pt idx="2945">
                  <c:v>60163</c:v>
                </c:pt>
                <c:pt idx="2946">
                  <c:v>60170</c:v>
                </c:pt>
                <c:pt idx="2947">
                  <c:v>60177</c:v>
                </c:pt>
                <c:pt idx="2948">
                  <c:v>60184</c:v>
                </c:pt>
                <c:pt idx="2949">
                  <c:v>60191</c:v>
                </c:pt>
                <c:pt idx="2950">
                  <c:v>60198</c:v>
                </c:pt>
                <c:pt idx="2951">
                  <c:v>60205</c:v>
                </c:pt>
                <c:pt idx="2952">
                  <c:v>60212</c:v>
                </c:pt>
                <c:pt idx="2953">
                  <c:v>60219</c:v>
                </c:pt>
                <c:pt idx="2954">
                  <c:v>60226</c:v>
                </c:pt>
                <c:pt idx="2955">
                  <c:v>60233</c:v>
                </c:pt>
                <c:pt idx="2956">
                  <c:v>60240</c:v>
                </c:pt>
                <c:pt idx="2957">
                  <c:v>60247</c:v>
                </c:pt>
                <c:pt idx="2958">
                  <c:v>60254</c:v>
                </c:pt>
                <c:pt idx="2959">
                  <c:v>60265</c:v>
                </c:pt>
                <c:pt idx="2960">
                  <c:v>60272</c:v>
                </c:pt>
                <c:pt idx="2961">
                  <c:v>60279</c:v>
                </c:pt>
                <c:pt idx="2962">
                  <c:v>60286</c:v>
                </c:pt>
                <c:pt idx="2963">
                  <c:v>60293</c:v>
                </c:pt>
                <c:pt idx="2964">
                  <c:v>60300</c:v>
                </c:pt>
                <c:pt idx="2965">
                  <c:v>60307</c:v>
                </c:pt>
                <c:pt idx="2966">
                  <c:v>60314</c:v>
                </c:pt>
                <c:pt idx="2967">
                  <c:v>60321</c:v>
                </c:pt>
                <c:pt idx="2968">
                  <c:v>60328</c:v>
                </c:pt>
                <c:pt idx="2969">
                  <c:v>60335</c:v>
                </c:pt>
                <c:pt idx="2970">
                  <c:v>60342</c:v>
                </c:pt>
                <c:pt idx="2971">
                  <c:v>60349</c:v>
                </c:pt>
                <c:pt idx="2972">
                  <c:v>60357</c:v>
                </c:pt>
                <c:pt idx="2973">
                  <c:v>60364</c:v>
                </c:pt>
                <c:pt idx="2974">
                  <c:v>60371</c:v>
                </c:pt>
                <c:pt idx="2975">
                  <c:v>60378</c:v>
                </c:pt>
                <c:pt idx="2976">
                  <c:v>60385</c:v>
                </c:pt>
                <c:pt idx="2977">
                  <c:v>60392</c:v>
                </c:pt>
                <c:pt idx="2978">
                  <c:v>60399</c:v>
                </c:pt>
                <c:pt idx="2979">
                  <c:v>60406</c:v>
                </c:pt>
                <c:pt idx="2980">
                  <c:v>60413</c:v>
                </c:pt>
                <c:pt idx="2981">
                  <c:v>60420</c:v>
                </c:pt>
                <c:pt idx="2982">
                  <c:v>60427</c:v>
                </c:pt>
                <c:pt idx="2983">
                  <c:v>60434</c:v>
                </c:pt>
                <c:pt idx="2984">
                  <c:v>60441</c:v>
                </c:pt>
                <c:pt idx="2985">
                  <c:v>60448</c:v>
                </c:pt>
                <c:pt idx="2986">
                  <c:v>60455</c:v>
                </c:pt>
                <c:pt idx="2987">
                  <c:v>60462</c:v>
                </c:pt>
                <c:pt idx="2988">
                  <c:v>60469</c:v>
                </c:pt>
                <c:pt idx="2989">
                  <c:v>60476</c:v>
                </c:pt>
                <c:pt idx="2990">
                  <c:v>60483</c:v>
                </c:pt>
                <c:pt idx="2991">
                  <c:v>60490</c:v>
                </c:pt>
                <c:pt idx="2992">
                  <c:v>60497</c:v>
                </c:pt>
                <c:pt idx="2993">
                  <c:v>60504</c:v>
                </c:pt>
                <c:pt idx="2994">
                  <c:v>60511</c:v>
                </c:pt>
                <c:pt idx="2995">
                  <c:v>60518</c:v>
                </c:pt>
                <c:pt idx="2996">
                  <c:v>60525</c:v>
                </c:pt>
                <c:pt idx="2997">
                  <c:v>60532</c:v>
                </c:pt>
                <c:pt idx="2998">
                  <c:v>60539</c:v>
                </c:pt>
                <c:pt idx="2999">
                  <c:v>60546</c:v>
                </c:pt>
                <c:pt idx="3000">
                  <c:v>60553</c:v>
                </c:pt>
                <c:pt idx="3001">
                  <c:v>60560</c:v>
                </c:pt>
                <c:pt idx="3002">
                  <c:v>60567</c:v>
                </c:pt>
                <c:pt idx="3003">
                  <c:v>60574</c:v>
                </c:pt>
                <c:pt idx="3004">
                  <c:v>60581</c:v>
                </c:pt>
                <c:pt idx="3005">
                  <c:v>60588</c:v>
                </c:pt>
                <c:pt idx="3006">
                  <c:v>60595</c:v>
                </c:pt>
                <c:pt idx="3007">
                  <c:v>60602</c:v>
                </c:pt>
                <c:pt idx="3008">
                  <c:v>60609</c:v>
                </c:pt>
                <c:pt idx="3009">
                  <c:v>60616</c:v>
                </c:pt>
                <c:pt idx="3010">
                  <c:v>60623</c:v>
                </c:pt>
                <c:pt idx="3011">
                  <c:v>60630</c:v>
                </c:pt>
                <c:pt idx="3012">
                  <c:v>60637</c:v>
                </c:pt>
                <c:pt idx="3013">
                  <c:v>60644</c:v>
                </c:pt>
                <c:pt idx="3014">
                  <c:v>60651</c:v>
                </c:pt>
                <c:pt idx="3015">
                  <c:v>60658</c:v>
                </c:pt>
                <c:pt idx="3016">
                  <c:v>60665</c:v>
                </c:pt>
                <c:pt idx="3017">
                  <c:v>60672</c:v>
                </c:pt>
                <c:pt idx="3018">
                  <c:v>60679</c:v>
                </c:pt>
                <c:pt idx="3019">
                  <c:v>60686</c:v>
                </c:pt>
                <c:pt idx="3020">
                  <c:v>60693</c:v>
                </c:pt>
                <c:pt idx="3021">
                  <c:v>60700</c:v>
                </c:pt>
                <c:pt idx="3022">
                  <c:v>60707</c:v>
                </c:pt>
                <c:pt idx="3023">
                  <c:v>60714</c:v>
                </c:pt>
                <c:pt idx="3024">
                  <c:v>60721</c:v>
                </c:pt>
                <c:pt idx="3025">
                  <c:v>60728</c:v>
                </c:pt>
                <c:pt idx="3026">
                  <c:v>60735</c:v>
                </c:pt>
                <c:pt idx="3027">
                  <c:v>60742</c:v>
                </c:pt>
                <c:pt idx="3028">
                  <c:v>60749</c:v>
                </c:pt>
                <c:pt idx="3029">
                  <c:v>60756</c:v>
                </c:pt>
                <c:pt idx="3030">
                  <c:v>60763</c:v>
                </c:pt>
                <c:pt idx="3031">
                  <c:v>60770</c:v>
                </c:pt>
                <c:pt idx="3032">
                  <c:v>60777</c:v>
                </c:pt>
                <c:pt idx="3033">
                  <c:v>60784</c:v>
                </c:pt>
                <c:pt idx="3034">
                  <c:v>60791</c:v>
                </c:pt>
                <c:pt idx="3035">
                  <c:v>60798</c:v>
                </c:pt>
                <c:pt idx="3036">
                  <c:v>60805</c:v>
                </c:pt>
                <c:pt idx="3037">
                  <c:v>60812</c:v>
                </c:pt>
                <c:pt idx="3038">
                  <c:v>60819</c:v>
                </c:pt>
                <c:pt idx="3039">
                  <c:v>60826</c:v>
                </c:pt>
                <c:pt idx="3040">
                  <c:v>60833</c:v>
                </c:pt>
                <c:pt idx="3041">
                  <c:v>60840</c:v>
                </c:pt>
                <c:pt idx="3042">
                  <c:v>60847</c:v>
                </c:pt>
                <c:pt idx="3043">
                  <c:v>60854</c:v>
                </c:pt>
                <c:pt idx="3044">
                  <c:v>60861</c:v>
                </c:pt>
                <c:pt idx="3045">
                  <c:v>60868</c:v>
                </c:pt>
                <c:pt idx="3046">
                  <c:v>60875</c:v>
                </c:pt>
                <c:pt idx="3047">
                  <c:v>60882</c:v>
                </c:pt>
                <c:pt idx="3048">
                  <c:v>60889</c:v>
                </c:pt>
                <c:pt idx="3049">
                  <c:v>60896</c:v>
                </c:pt>
                <c:pt idx="3050">
                  <c:v>60903</c:v>
                </c:pt>
                <c:pt idx="3051">
                  <c:v>60910</c:v>
                </c:pt>
                <c:pt idx="3052">
                  <c:v>60917</c:v>
                </c:pt>
                <c:pt idx="3053">
                  <c:v>60924</c:v>
                </c:pt>
                <c:pt idx="3054">
                  <c:v>60931</c:v>
                </c:pt>
                <c:pt idx="3055">
                  <c:v>60938</c:v>
                </c:pt>
                <c:pt idx="3056">
                  <c:v>60945</c:v>
                </c:pt>
                <c:pt idx="3057">
                  <c:v>60952</c:v>
                </c:pt>
                <c:pt idx="3058">
                  <c:v>60959</c:v>
                </c:pt>
                <c:pt idx="3059">
                  <c:v>60966</c:v>
                </c:pt>
                <c:pt idx="3060">
                  <c:v>60973</c:v>
                </c:pt>
                <c:pt idx="3061">
                  <c:v>60980</c:v>
                </c:pt>
                <c:pt idx="3062">
                  <c:v>60987</c:v>
                </c:pt>
                <c:pt idx="3063">
                  <c:v>60995</c:v>
                </c:pt>
                <c:pt idx="3064">
                  <c:v>61002</c:v>
                </c:pt>
                <c:pt idx="3065">
                  <c:v>61009</c:v>
                </c:pt>
                <c:pt idx="3066">
                  <c:v>61016</c:v>
                </c:pt>
                <c:pt idx="3067">
                  <c:v>61023</c:v>
                </c:pt>
                <c:pt idx="3068">
                  <c:v>61030</c:v>
                </c:pt>
                <c:pt idx="3069">
                  <c:v>61037</c:v>
                </c:pt>
                <c:pt idx="3070">
                  <c:v>61044</c:v>
                </c:pt>
                <c:pt idx="3071">
                  <c:v>61051</c:v>
                </c:pt>
                <c:pt idx="3072">
                  <c:v>61058</c:v>
                </c:pt>
                <c:pt idx="3073">
                  <c:v>61065</c:v>
                </c:pt>
                <c:pt idx="3074">
                  <c:v>61072</c:v>
                </c:pt>
                <c:pt idx="3075">
                  <c:v>61079</c:v>
                </c:pt>
                <c:pt idx="3076">
                  <c:v>61086</c:v>
                </c:pt>
                <c:pt idx="3077">
                  <c:v>61093</c:v>
                </c:pt>
                <c:pt idx="3078">
                  <c:v>61100</c:v>
                </c:pt>
                <c:pt idx="3079">
                  <c:v>61107</c:v>
                </c:pt>
                <c:pt idx="3080">
                  <c:v>61114</c:v>
                </c:pt>
                <c:pt idx="3081">
                  <c:v>61121</c:v>
                </c:pt>
                <c:pt idx="3082">
                  <c:v>61128</c:v>
                </c:pt>
                <c:pt idx="3083">
                  <c:v>61135</c:v>
                </c:pt>
                <c:pt idx="3084">
                  <c:v>61142</c:v>
                </c:pt>
                <c:pt idx="3085">
                  <c:v>61149</c:v>
                </c:pt>
                <c:pt idx="3086">
                  <c:v>61156</c:v>
                </c:pt>
                <c:pt idx="3087">
                  <c:v>61163</c:v>
                </c:pt>
                <c:pt idx="3088">
                  <c:v>61170</c:v>
                </c:pt>
                <c:pt idx="3089">
                  <c:v>61177</c:v>
                </c:pt>
                <c:pt idx="3090">
                  <c:v>61184</c:v>
                </c:pt>
                <c:pt idx="3091">
                  <c:v>61191</c:v>
                </c:pt>
                <c:pt idx="3092">
                  <c:v>61198</c:v>
                </c:pt>
                <c:pt idx="3093">
                  <c:v>61205</c:v>
                </c:pt>
                <c:pt idx="3094">
                  <c:v>61212</c:v>
                </c:pt>
                <c:pt idx="3095">
                  <c:v>61219</c:v>
                </c:pt>
                <c:pt idx="3096">
                  <c:v>61226</c:v>
                </c:pt>
                <c:pt idx="3097">
                  <c:v>61233</c:v>
                </c:pt>
                <c:pt idx="3098">
                  <c:v>61240</c:v>
                </c:pt>
                <c:pt idx="3099">
                  <c:v>61247</c:v>
                </c:pt>
                <c:pt idx="3100">
                  <c:v>61254</c:v>
                </c:pt>
                <c:pt idx="3101">
                  <c:v>61261</c:v>
                </c:pt>
                <c:pt idx="3102">
                  <c:v>61268</c:v>
                </c:pt>
                <c:pt idx="3103">
                  <c:v>61275</c:v>
                </c:pt>
                <c:pt idx="3104">
                  <c:v>61282</c:v>
                </c:pt>
                <c:pt idx="3105">
                  <c:v>61289</c:v>
                </c:pt>
                <c:pt idx="3106">
                  <c:v>61296</c:v>
                </c:pt>
                <c:pt idx="3107">
                  <c:v>61303</c:v>
                </c:pt>
                <c:pt idx="3108">
                  <c:v>61310</c:v>
                </c:pt>
                <c:pt idx="3109">
                  <c:v>61317</c:v>
                </c:pt>
                <c:pt idx="3110">
                  <c:v>61324</c:v>
                </c:pt>
                <c:pt idx="3111">
                  <c:v>61331</c:v>
                </c:pt>
                <c:pt idx="3112">
                  <c:v>61338</c:v>
                </c:pt>
                <c:pt idx="3113">
                  <c:v>61345</c:v>
                </c:pt>
                <c:pt idx="3114">
                  <c:v>61352</c:v>
                </c:pt>
                <c:pt idx="3115">
                  <c:v>61359</c:v>
                </c:pt>
                <c:pt idx="3116">
                  <c:v>61366</c:v>
                </c:pt>
                <c:pt idx="3117">
                  <c:v>61373</c:v>
                </c:pt>
                <c:pt idx="3118">
                  <c:v>61380</c:v>
                </c:pt>
                <c:pt idx="3119">
                  <c:v>61387</c:v>
                </c:pt>
                <c:pt idx="3120">
                  <c:v>61394</c:v>
                </c:pt>
                <c:pt idx="3121">
                  <c:v>61401</c:v>
                </c:pt>
                <c:pt idx="3122">
                  <c:v>61408</c:v>
                </c:pt>
                <c:pt idx="3123">
                  <c:v>61415</c:v>
                </c:pt>
                <c:pt idx="3124">
                  <c:v>61422</c:v>
                </c:pt>
                <c:pt idx="3125">
                  <c:v>61429</c:v>
                </c:pt>
                <c:pt idx="3126">
                  <c:v>61436</c:v>
                </c:pt>
                <c:pt idx="3127">
                  <c:v>61443</c:v>
                </c:pt>
                <c:pt idx="3128">
                  <c:v>61450</c:v>
                </c:pt>
                <c:pt idx="3129">
                  <c:v>61457</c:v>
                </c:pt>
                <c:pt idx="3130">
                  <c:v>61464</c:v>
                </c:pt>
                <c:pt idx="3131">
                  <c:v>61471</c:v>
                </c:pt>
                <c:pt idx="3132">
                  <c:v>61478</c:v>
                </c:pt>
                <c:pt idx="3133">
                  <c:v>61485</c:v>
                </c:pt>
                <c:pt idx="3134">
                  <c:v>61492</c:v>
                </c:pt>
                <c:pt idx="3135">
                  <c:v>61499</c:v>
                </c:pt>
                <c:pt idx="3136">
                  <c:v>61506</c:v>
                </c:pt>
                <c:pt idx="3137">
                  <c:v>61513</c:v>
                </c:pt>
                <c:pt idx="3138">
                  <c:v>61520</c:v>
                </c:pt>
                <c:pt idx="3139">
                  <c:v>61527</c:v>
                </c:pt>
                <c:pt idx="3140">
                  <c:v>61534</c:v>
                </c:pt>
                <c:pt idx="3141">
                  <c:v>61541</c:v>
                </c:pt>
                <c:pt idx="3142">
                  <c:v>61548</c:v>
                </c:pt>
                <c:pt idx="3143">
                  <c:v>61555</c:v>
                </c:pt>
                <c:pt idx="3144">
                  <c:v>61562</c:v>
                </c:pt>
                <c:pt idx="3145">
                  <c:v>61569</c:v>
                </c:pt>
                <c:pt idx="3146">
                  <c:v>61576</c:v>
                </c:pt>
                <c:pt idx="3147">
                  <c:v>61583</c:v>
                </c:pt>
                <c:pt idx="3148">
                  <c:v>61590</c:v>
                </c:pt>
                <c:pt idx="3149">
                  <c:v>61597</c:v>
                </c:pt>
                <c:pt idx="3150">
                  <c:v>61604</c:v>
                </c:pt>
                <c:pt idx="3151">
                  <c:v>61611</c:v>
                </c:pt>
                <c:pt idx="3152">
                  <c:v>61618</c:v>
                </c:pt>
                <c:pt idx="3153">
                  <c:v>61625</c:v>
                </c:pt>
                <c:pt idx="3154">
                  <c:v>61632</c:v>
                </c:pt>
                <c:pt idx="3155">
                  <c:v>61639</c:v>
                </c:pt>
                <c:pt idx="3156">
                  <c:v>61646</c:v>
                </c:pt>
                <c:pt idx="3157">
                  <c:v>61653</c:v>
                </c:pt>
                <c:pt idx="3158">
                  <c:v>61660</c:v>
                </c:pt>
                <c:pt idx="3159">
                  <c:v>61667</c:v>
                </c:pt>
                <c:pt idx="3160">
                  <c:v>61674</c:v>
                </c:pt>
                <c:pt idx="3161">
                  <c:v>61681</c:v>
                </c:pt>
                <c:pt idx="3162">
                  <c:v>61688</c:v>
                </c:pt>
                <c:pt idx="3163">
                  <c:v>61695</c:v>
                </c:pt>
                <c:pt idx="3164">
                  <c:v>61702</c:v>
                </c:pt>
                <c:pt idx="3165">
                  <c:v>61709</c:v>
                </c:pt>
                <c:pt idx="3166">
                  <c:v>61716</c:v>
                </c:pt>
                <c:pt idx="3167">
                  <c:v>61724</c:v>
                </c:pt>
                <c:pt idx="3168">
                  <c:v>61731</c:v>
                </c:pt>
                <c:pt idx="3169">
                  <c:v>61738</c:v>
                </c:pt>
                <c:pt idx="3170">
                  <c:v>61745</c:v>
                </c:pt>
                <c:pt idx="3171">
                  <c:v>61752</c:v>
                </c:pt>
                <c:pt idx="3172">
                  <c:v>61759</c:v>
                </c:pt>
                <c:pt idx="3173">
                  <c:v>61766</c:v>
                </c:pt>
                <c:pt idx="3174">
                  <c:v>61773</c:v>
                </c:pt>
                <c:pt idx="3175">
                  <c:v>61780</c:v>
                </c:pt>
                <c:pt idx="3176">
                  <c:v>61787</c:v>
                </c:pt>
                <c:pt idx="3177">
                  <c:v>61794</c:v>
                </c:pt>
                <c:pt idx="3178">
                  <c:v>61801</c:v>
                </c:pt>
                <c:pt idx="3179">
                  <c:v>61808</c:v>
                </c:pt>
                <c:pt idx="3180">
                  <c:v>61815</c:v>
                </c:pt>
                <c:pt idx="3181">
                  <c:v>61822</c:v>
                </c:pt>
                <c:pt idx="3182">
                  <c:v>61829</c:v>
                </c:pt>
                <c:pt idx="3183">
                  <c:v>61836</c:v>
                </c:pt>
                <c:pt idx="3184">
                  <c:v>61843</c:v>
                </c:pt>
                <c:pt idx="3185">
                  <c:v>61850</c:v>
                </c:pt>
                <c:pt idx="3186">
                  <c:v>61857</c:v>
                </c:pt>
                <c:pt idx="3187">
                  <c:v>61864</c:v>
                </c:pt>
                <c:pt idx="3188">
                  <c:v>61871</c:v>
                </c:pt>
                <c:pt idx="3189">
                  <c:v>61878</c:v>
                </c:pt>
                <c:pt idx="3190">
                  <c:v>61885</c:v>
                </c:pt>
                <c:pt idx="3191">
                  <c:v>61892</c:v>
                </c:pt>
                <c:pt idx="3192">
                  <c:v>61899</c:v>
                </c:pt>
                <c:pt idx="3193">
                  <c:v>61906</c:v>
                </c:pt>
                <c:pt idx="3194">
                  <c:v>61913</c:v>
                </c:pt>
                <c:pt idx="3195">
                  <c:v>61920</c:v>
                </c:pt>
                <c:pt idx="3196">
                  <c:v>61927</c:v>
                </c:pt>
                <c:pt idx="3197">
                  <c:v>61934</c:v>
                </c:pt>
                <c:pt idx="3198">
                  <c:v>61941</c:v>
                </c:pt>
                <c:pt idx="3199">
                  <c:v>61948</c:v>
                </c:pt>
                <c:pt idx="3200">
                  <c:v>61955</c:v>
                </c:pt>
                <c:pt idx="3201">
                  <c:v>61962</c:v>
                </c:pt>
                <c:pt idx="3202">
                  <c:v>61969</c:v>
                </c:pt>
                <c:pt idx="3203">
                  <c:v>61976</c:v>
                </c:pt>
                <c:pt idx="3204">
                  <c:v>61983</c:v>
                </c:pt>
                <c:pt idx="3205">
                  <c:v>61990</c:v>
                </c:pt>
                <c:pt idx="3206">
                  <c:v>61997</c:v>
                </c:pt>
                <c:pt idx="3207">
                  <c:v>62004</c:v>
                </c:pt>
                <c:pt idx="3208">
                  <c:v>62011</c:v>
                </c:pt>
                <c:pt idx="3209">
                  <c:v>62018</c:v>
                </c:pt>
                <c:pt idx="3210">
                  <c:v>62025</c:v>
                </c:pt>
                <c:pt idx="3211">
                  <c:v>62032</c:v>
                </c:pt>
                <c:pt idx="3212">
                  <c:v>62039</c:v>
                </c:pt>
                <c:pt idx="3213">
                  <c:v>62046</c:v>
                </c:pt>
                <c:pt idx="3214">
                  <c:v>62053</c:v>
                </c:pt>
                <c:pt idx="3215">
                  <c:v>62060</c:v>
                </c:pt>
                <c:pt idx="3216">
                  <c:v>62067</c:v>
                </c:pt>
                <c:pt idx="3217">
                  <c:v>62074</c:v>
                </c:pt>
                <c:pt idx="3218">
                  <c:v>62081</c:v>
                </c:pt>
                <c:pt idx="3219">
                  <c:v>62089</c:v>
                </c:pt>
                <c:pt idx="3220">
                  <c:v>62096</c:v>
                </c:pt>
                <c:pt idx="3221">
                  <c:v>62103</c:v>
                </c:pt>
                <c:pt idx="3222">
                  <c:v>62110</c:v>
                </c:pt>
                <c:pt idx="3223">
                  <c:v>62117</c:v>
                </c:pt>
                <c:pt idx="3224">
                  <c:v>62124</c:v>
                </c:pt>
                <c:pt idx="3225">
                  <c:v>62131</c:v>
                </c:pt>
                <c:pt idx="3226">
                  <c:v>62138</c:v>
                </c:pt>
                <c:pt idx="3227">
                  <c:v>62145</c:v>
                </c:pt>
                <c:pt idx="3228">
                  <c:v>62152</c:v>
                </c:pt>
                <c:pt idx="3229">
                  <c:v>62159</c:v>
                </c:pt>
                <c:pt idx="3230">
                  <c:v>62166</c:v>
                </c:pt>
                <c:pt idx="3231">
                  <c:v>62173</c:v>
                </c:pt>
                <c:pt idx="3232">
                  <c:v>62184</c:v>
                </c:pt>
                <c:pt idx="3233">
                  <c:v>62191</c:v>
                </c:pt>
                <c:pt idx="3234">
                  <c:v>62198</c:v>
                </c:pt>
                <c:pt idx="3235">
                  <c:v>62205</c:v>
                </c:pt>
                <c:pt idx="3236">
                  <c:v>62212</c:v>
                </c:pt>
                <c:pt idx="3237">
                  <c:v>62219</c:v>
                </c:pt>
                <c:pt idx="3238">
                  <c:v>62226</c:v>
                </c:pt>
                <c:pt idx="3239">
                  <c:v>62233</c:v>
                </c:pt>
                <c:pt idx="3240">
                  <c:v>62240</c:v>
                </c:pt>
                <c:pt idx="3241">
                  <c:v>62247</c:v>
                </c:pt>
                <c:pt idx="3242">
                  <c:v>62254</c:v>
                </c:pt>
                <c:pt idx="3243">
                  <c:v>62261</c:v>
                </c:pt>
                <c:pt idx="3244">
                  <c:v>62268</c:v>
                </c:pt>
                <c:pt idx="3245">
                  <c:v>62275</c:v>
                </c:pt>
                <c:pt idx="3246">
                  <c:v>62282</c:v>
                </c:pt>
                <c:pt idx="3247">
                  <c:v>62289</c:v>
                </c:pt>
                <c:pt idx="3248">
                  <c:v>62296</c:v>
                </c:pt>
                <c:pt idx="3249">
                  <c:v>62303</c:v>
                </c:pt>
                <c:pt idx="3250">
                  <c:v>62310</c:v>
                </c:pt>
                <c:pt idx="3251">
                  <c:v>62317</c:v>
                </c:pt>
                <c:pt idx="3252">
                  <c:v>62324</c:v>
                </c:pt>
                <c:pt idx="3253">
                  <c:v>62331</c:v>
                </c:pt>
                <c:pt idx="3254">
                  <c:v>62338</c:v>
                </c:pt>
                <c:pt idx="3255">
                  <c:v>62345</c:v>
                </c:pt>
                <c:pt idx="3256">
                  <c:v>62352</c:v>
                </c:pt>
                <c:pt idx="3257">
                  <c:v>62359</c:v>
                </c:pt>
                <c:pt idx="3258">
                  <c:v>62366</c:v>
                </c:pt>
                <c:pt idx="3259">
                  <c:v>62373</c:v>
                </c:pt>
                <c:pt idx="3260">
                  <c:v>62380</c:v>
                </c:pt>
                <c:pt idx="3261">
                  <c:v>62387</c:v>
                </c:pt>
                <c:pt idx="3262">
                  <c:v>62394</c:v>
                </c:pt>
                <c:pt idx="3263">
                  <c:v>62401</c:v>
                </c:pt>
                <c:pt idx="3264">
                  <c:v>62408</c:v>
                </c:pt>
                <c:pt idx="3265">
                  <c:v>62415</c:v>
                </c:pt>
                <c:pt idx="3266">
                  <c:v>62422</c:v>
                </c:pt>
                <c:pt idx="3267">
                  <c:v>62429</c:v>
                </c:pt>
                <c:pt idx="3268">
                  <c:v>62436</c:v>
                </c:pt>
                <c:pt idx="3269">
                  <c:v>62443</c:v>
                </c:pt>
                <c:pt idx="3270">
                  <c:v>62450</c:v>
                </c:pt>
                <c:pt idx="3271">
                  <c:v>62457</c:v>
                </c:pt>
                <c:pt idx="3272">
                  <c:v>62464</c:v>
                </c:pt>
                <c:pt idx="3273">
                  <c:v>62471</c:v>
                </c:pt>
                <c:pt idx="3274">
                  <c:v>62478</c:v>
                </c:pt>
                <c:pt idx="3275">
                  <c:v>62485</c:v>
                </c:pt>
                <c:pt idx="3276">
                  <c:v>62492</c:v>
                </c:pt>
                <c:pt idx="3277">
                  <c:v>62499</c:v>
                </c:pt>
                <c:pt idx="3278">
                  <c:v>62506</c:v>
                </c:pt>
                <c:pt idx="3279">
                  <c:v>62513</c:v>
                </c:pt>
                <c:pt idx="3280">
                  <c:v>62520</c:v>
                </c:pt>
                <c:pt idx="3281">
                  <c:v>62527</c:v>
                </c:pt>
                <c:pt idx="3282">
                  <c:v>62534</c:v>
                </c:pt>
                <c:pt idx="3283">
                  <c:v>62541</c:v>
                </c:pt>
                <c:pt idx="3284">
                  <c:v>62548</c:v>
                </c:pt>
                <c:pt idx="3285">
                  <c:v>62555</c:v>
                </c:pt>
                <c:pt idx="3286">
                  <c:v>62562</c:v>
                </c:pt>
                <c:pt idx="3287">
                  <c:v>62569</c:v>
                </c:pt>
                <c:pt idx="3288">
                  <c:v>62576</c:v>
                </c:pt>
                <c:pt idx="3289">
                  <c:v>62583</c:v>
                </c:pt>
                <c:pt idx="3290">
                  <c:v>62590</c:v>
                </c:pt>
                <c:pt idx="3291">
                  <c:v>62597</c:v>
                </c:pt>
                <c:pt idx="3292">
                  <c:v>62604</c:v>
                </c:pt>
                <c:pt idx="3293">
                  <c:v>62611</c:v>
                </c:pt>
                <c:pt idx="3294">
                  <c:v>62618</c:v>
                </c:pt>
                <c:pt idx="3295">
                  <c:v>62625</c:v>
                </c:pt>
                <c:pt idx="3296">
                  <c:v>62632</c:v>
                </c:pt>
                <c:pt idx="3297">
                  <c:v>62639</c:v>
                </c:pt>
                <c:pt idx="3298">
                  <c:v>62646</c:v>
                </c:pt>
                <c:pt idx="3299">
                  <c:v>62653</c:v>
                </c:pt>
                <c:pt idx="3300">
                  <c:v>62660</c:v>
                </c:pt>
                <c:pt idx="3301">
                  <c:v>62667</c:v>
                </c:pt>
                <c:pt idx="3302">
                  <c:v>62674</c:v>
                </c:pt>
                <c:pt idx="3303">
                  <c:v>62681</c:v>
                </c:pt>
                <c:pt idx="3304">
                  <c:v>62688</c:v>
                </c:pt>
                <c:pt idx="3305">
                  <c:v>62695</c:v>
                </c:pt>
                <c:pt idx="3306">
                  <c:v>62702</c:v>
                </c:pt>
                <c:pt idx="3307">
                  <c:v>62709</c:v>
                </c:pt>
                <c:pt idx="3308">
                  <c:v>62716</c:v>
                </c:pt>
                <c:pt idx="3309">
                  <c:v>62723</c:v>
                </c:pt>
                <c:pt idx="3310">
                  <c:v>62730</c:v>
                </c:pt>
                <c:pt idx="3311">
                  <c:v>62737</c:v>
                </c:pt>
                <c:pt idx="3312">
                  <c:v>62744</c:v>
                </c:pt>
                <c:pt idx="3313">
                  <c:v>62751</c:v>
                </c:pt>
                <c:pt idx="3314">
                  <c:v>62758</c:v>
                </c:pt>
                <c:pt idx="3315">
                  <c:v>62765</c:v>
                </c:pt>
                <c:pt idx="3316">
                  <c:v>62772</c:v>
                </c:pt>
                <c:pt idx="3317">
                  <c:v>62779</c:v>
                </c:pt>
                <c:pt idx="3318">
                  <c:v>62786</c:v>
                </c:pt>
                <c:pt idx="3319">
                  <c:v>62793</c:v>
                </c:pt>
                <c:pt idx="3320">
                  <c:v>62800</c:v>
                </c:pt>
                <c:pt idx="3321">
                  <c:v>62807</c:v>
                </c:pt>
                <c:pt idx="3322">
                  <c:v>62814</c:v>
                </c:pt>
                <c:pt idx="3323">
                  <c:v>62821</c:v>
                </c:pt>
                <c:pt idx="3324">
                  <c:v>62828</c:v>
                </c:pt>
                <c:pt idx="3325">
                  <c:v>62835</c:v>
                </c:pt>
                <c:pt idx="3326">
                  <c:v>62842</c:v>
                </c:pt>
                <c:pt idx="3327">
                  <c:v>62849</c:v>
                </c:pt>
                <c:pt idx="3328">
                  <c:v>62856</c:v>
                </c:pt>
                <c:pt idx="3329">
                  <c:v>62863</c:v>
                </c:pt>
                <c:pt idx="3330">
                  <c:v>62870</c:v>
                </c:pt>
                <c:pt idx="3331">
                  <c:v>62877</c:v>
                </c:pt>
                <c:pt idx="3332">
                  <c:v>62884</c:v>
                </c:pt>
                <c:pt idx="3333">
                  <c:v>62891</c:v>
                </c:pt>
                <c:pt idx="3334">
                  <c:v>62898</c:v>
                </c:pt>
                <c:pt idx="3335">
                  <c:v>62905</c:v>
                </c:pt>
                <c:pt idx="3336">
                  <c:v>62912</c:v>
                </c:pt>
                <c:pt idx="3337">
                  <c:v>62919</c:v>
                </c:pt>
                <c:pt idx="3338">
                  <c:v>62926</c:v>
                </c:pt>
                <c:pt idx="3339">
                  <c:v>62933</c:v>
                </c:pt>
                <c:pt idx="3340">
                  <c:v>62940</c:v>
                </c:pt>
                <c:pt idx="3341">
                  <c:v>62947</c:v>
                </c:pt>
                <c:pt idx="3342">
                  <c:v>62954</c:v>
                </c:pt>
                <c:pt idx="3343">
                  <c:v>62961</c:v>
                </c:pt>
                <c:pt idx="3344">
                  <c:v>62968</c:v>
                </c:pt>
                <c:pt idx="3345">
                  <c:v>62975</c:v>
                </c:pt>
                <c:pt idx="3346">
                  <c:v>62982</c:v>
                </c:pt>
                <c:pt idx="3347">
                  <c:v>62989</c:v>
                </c:pt>
                <c:pt idx="3348">
                  <c:v>62996</c:v>
                </c:pt>
                <c:pt idx="3349">
                  <c:v>63003</c:v>
                </c:pt>
                <c:pt idx="3350">
                  <c:v>63010</c:v>
                </c:pt>
                <c:pt idx="3351">
                  <c:v>63017</c:v>
                </c:pt>
                <c:pt idx="3352">
                  <c:v>63024</c:v>
                </c:pt>
                <c:pt idx="3353">
                  <c:v>63031</c:v>
                </c:pt>
                <c:pt idx="3354">
                  <c:v>63038</c:v>
                </c:pt>
                <c:pt idx="3355">
                  <c:v>63045</c:v>
                </c:pt>
                <c:pt idx="3356">
                  <c:v>63052</c:v>
                </c:pt>
                <c:pt idx="3357">
                  <c:v>63059</c:v>
                </c:pt>
                <c:pt idx="3358">
                  <c:v>63066</c:v>
                </c:pt>
                <c:pt idx="3359">
                  <c:v>63073</c:v>
                </c:pt>
                <c:pt idx="3360">
                  <c:v>63080</c:v>
                </c:pt>
                <c:pt idx="3361">
                  <c:v>63087</c:v>
                </c:pt>
                <c:pt idx="3362">
                  <c:v>63094</c:v>
                </c:pt>
                <c:pt idx="3363">
                  <c:v>63101</c:v>
                </c:pt>
                <c:pt idx="3364">
                  <c:v>63108</c:v>
                </c:pt>
                <c:pt idx="3365">
                  <c:v>63115</c:v>
                </c:pt>
                <c:pt idx="3366">
                  <c:v>63122</c:v>
                </c:pt>
                <c:pt idx="3367">
                  <c:v>63129</c:v>
                </c:pt>
                <c:pt idx="3368">
                  <c:v>63136</c:v>
                </c:pt>
                <c:pt idx="3369">
                  <c:v>63143</c:v>
                </c:pt>
                <c:pt idx="3370">
                  <c:v>63150</c:v>
                </c:pt>
                <c:pt idx="3371">
                  <c:v>63157</c:v>
                </c:pt>
                <c:pt idx="3372">
                  <c:v>63164</c:v>
                </c:pt>
                <c:pt idx="3373">
                  <c:v>63171</c:v>
                </c:pt>
                <c:pt idx="3374">
                  <c:v>63178</c:v>
                </c:pt>
                <c:pt idx="3375">
                  <c:v>63186</c:v>
                </c:pt>
                <c:pt idx="3376">
                  <c:v>63193</c:v>
                </c:pt>
                <c:pt idx="3377">
                  <c:v>63200</c:v>
                </c:pt>
                <c:pt idx="3378">
                  <c:v>63207</c:v>
                </c:pt>
                <c:pt idx="3379">
                  <c:v>63214</c:v>
                </c:pt>
                <c:pt idx="3380">
                  <c:v>63221</c:v>
                </c:pt>
                <c:pt idx="3381">
                  <c:v>63228</c:v>
                </c:pt>
                <c:pt idx="3382">
                  <c:v>63235</c:v>
                </c:pt>
                <c:pt idx="3383">
                  <c:v>63242</c:v>
                </c:pt>
                <c:pt idx="3384">
                  <c:v>63249</c:v>
                </c:pt>
                <c:pt idx="3385">
                  <c:v>63256</c:v>
                </c:pt>
                <c:pt idx="3386">
                  <c:v>63263</c:v>
                </c:pt>
                <c:pt idx="3387">
                  <c:v>63270</c:v>
                </c:pt>
                <c:pt idx="3388">
                  <c:v>63277</c:v>
                </c:pt>
                <c:pt idx="3389">
                  <c:v>63284</c:v>
                </c:pt>
                <c:pt idx="3390">
                  <c:v>63291</c:v>
                </c:pt>
                <c:pt idx="3391">
                  <c:v>63298</c:v>
                </c:pt>
                <c:pt idx="3392">
                  <c:v>63305</c:v>
                </c:pt>
                <c:pt idx="3393">
                  <c:v>63312</c:v>
                </c:pt>
                <c:pt idx="3394">
                  <c:v>63319</c:v>
                </c:pt>
                <c:pt idx="3395">
                  <c:v>63326</c:v>
                </c:pt>
                <c:pt idx="3396">
                  <c:v>63333</c:v>
                </c:pt>
                <c:pt idx="3397">
                  <c:v>63340</c:v>
                </c:pt>
                <c:pt idx="3398">
                  <c:v>63347</c:v>
                </c:pt>
                <c:pt idx="3399">
                  <c:v>63354</c:v>
                </c:pt>
                <c:pt idx="3400">
                  <c:v>63361</c:v>
                </c:pt>
                <c:pt idx="3401">
                  <c:v>63368</c:v>
                </c:pt>
                <c:pt idx="3402">
                  <c:v>63375</c:v>
                </c:pt>
                <c:pt idx="3403">
                  <c:v>63382</c:v>
                </c:pt>
                <c:pt idx="3404">
                  <c:v>63389</c:v>
                </c:pt>
                <c:pt idx="3405">
                  <c:v>63396</c:v>
                </c:pt>
                <c:pt idx="3406">
                  <c:v>63403</c:v>
                </c:pt>
                <c:pt idx="3407">
                  <c:v>63410</c:v>
                </c:pt>
                <c:pt idx="3408">
                  <c:v>63417</c:v>
                </c:pt>
                <c:pt idx="3409">
                  <c:v>63424</c:v>
                </c:pt>
                <c:pt idx="3410">
                  <c:v>63431</c:v>
                </c:pt>
                <c:pt idx="3411">
                  <c:v>63438</c:v>
                </c:pt>
                <c:pt idx="3412">
                  <c:v>63445</c:v>
                </c:pt>
                <c:pt idx="3413">
                  <c:v>63452</c:v>
                </c:pt>
                <c:pt idx="3414">
                  <c:v>63459</c:v>
                </c:pt>
                <c:pt idx="3415">
                  <c:v>63466</c:v>
                </c:pt>
                <c:pt idx="3416">
                  <c:v>63473</c:v>
                </c:pt>
                <c:pt idx="3417">
                  <c:v>63480</c:v>
                </c:pt>
                <c:pt idx="3418">
                  <c:v>63487</c:v>
                </c:pt>
                <c:pt idx="3419">
                  <c:v>63494</c:v>
                </c:pt>
                <c:pt idx="3420">
                  <c:v>63501</c:v>
                </c:pt>
                <c:pt idx="3421">
                  <c:v>63508</c:v>
                </c:pt>
                <c:pt idx="3422">
                  <c:v>63515</c:v>
                </c:pt>
                <c:pt idx="3423">
                  <c:v>63522</c:v>
                </c:pt>
                <c:pt idx="3424">
                  <c:v>63529</c:v>
                </c:pt>
                <c:pt idx="3425">
                  <c:v>63536</c:v>
                </c:pt>
                <c:pt idx="3426">
                  <c:v>63543</c:v>
                </c:pt>
                <c:pt idx="3427">
                  <c:v>63550</c:v>
                </c:pt>
                <c:pt idx="3428">
                  <c:v>63557</c:v>
                </c:pt>
                <c:pt idx="3429">
                  <c:v>63564</c:v>
                </c:pt>
                <c:pt idx="3430">
                  <c:v>63571</c:v>
                </c:pt>
                <c:pt idx="3431">
                  <c:v>63578</c:v>
                </c:pt>
                <c:pt idx="3432">
                  <c:v>63585</c:v>
                </c:pt>
                <c:pt idx="3433">
                  <c:v>63592</c:v>
                </c:pt>
                <c:pt idx="3434">
                  <c:v>63599</c:v>
                </c:pt>
                <c:pt idx="3435">
                  <c:v>63606</c:v>
                </c:pt>
                <c:pt idx="3436">
                  <c:v>63613</c:v>
                </c:pt>
                <c:pt idx="3437">
                  <c:v>63620</c:v>
                </c:pt>
                <c:pt idx="3438">
                  <c:v>63627</c:v>
                </c:pt>
                <c:pt idx="3439">
                  <c:v>63634</c:v>
                </c:pt>
                <c:pt idx="3440">
                  <c:v>63641</c:v>
                </c:pt>
                <c:pt idx="3441">
                  <c:v>63648</c:v>
                </c:pt>
                <c:pt idx="3442">
                  <c:v>63655</c:v>
                </c:pt>
                <c:pt idx="3443">
                  <c:v>63662</c:v>
                </c:pt>
                <c:pt idx="3444">
                  <c:v>63669</c:v>
                </c:pt>
                <c:pt idx="3445">
                  <c:v>63676</c:v>
                </c:pt>
                <c:pt idx="3446">
                  <c:v>63683</c:v>
                </c:pt>
                <c:pt idx="3447">
                  <c:v>63690</c:v>
                </c:pt>
                <c:pt idx="3448">
                  <c:v>63697</c:v>
                </c:pt>
                <c:pt idx="3449">
                  <c:v>63704</c:v>
                </c:pt>
                <c:pt idx="3450">
                  <c:v>63711</c:v>
                </c:pt>
                <c:pt idx="3451">
                  <c:v>63718</c:v>
                </c:pt>
                <c:pt idx="3452">
                  <c:v>63725</c:v>
                </c:pt>
                <c:pt idx="3453">
                  <c:v>63732</c:v>
                </c:pt>
                <c:pt idx="3454">
                  <c:v>63739</c:v>
                </c:pt>
                <c:pt idx="3455">
                  <c:v>63746</c:v>
                </c:pt>
                <c:pt idx="3456">
                  <c:v>63753</c:v>
                </c:pt>
                <c:pt idx="3457">
                  <c:v>63760</c:v>
                </c:pt>
                <c:pt idx="3458">
                  <c:v>63767</c:v>
                </c:pt>
                <c:pt idx="3459">
                  <c:v>63774</c:v>
                </c:pt>
                <c:pt idx="3460">
                  <c:v>63781</c:v>
                </c:pt>
                <c:pt idx="3461">
                  <c:v>63788</c:v>
                </c:pt>
                <c:pt idx="3462">
                  <c:v>63795</c:v>
                </c:pt>
                <c:pt idx="3463">
                  <c:v>63802</c:v>
                </c:pt>
                <c:pt idx="3464">
                  <c:v>63809</c:v>
                </c:pt>
                <c:pt idx="3465">
                  <c:v>63816</c:v>
                </c:pt>
                <c:pt idx="3466">
                  <c:v>63823</c:v>
                </c:pt>
                <c:pt idx="3467">
                  <c:v>63830</c:v>
                </c:pt>
                <c:pt idx="3468">
                  <c:v>63837</c:v>
                </c:pt>
                <c:pt idx="3469">
                  <c:v>63844</c:v>
                </c:pt>
                <c:pt idx="3470">
                  <c:v>63851</c:v>
                </c:pt>
                <c:pt idx="3471">
                  <c:v>63858</c:v>
                </c:pt>
                <c:pt idx="3472">
                  <c:v>63865</c:v>
                </c:pt>
                <c:pt idx="3473">
                  <c:v>63872</c:v>
                </c:pt>
                <c:pt idx="3474">
                  <c:v>63879</c:v>
                </c:pt>
                <c:pt idx="3475">
                  <c:v>63886</c:v>
                </c:pt>
                <c:pt idx="3476">
                  <c:v>63893</c:v>
                </c:pt>
                <c:pt idx="3477">
                  <c:v>63900</c:v>
                </c:pt>
                <c:pt idx="3478">
                  <c:v>63907</c:v>
                </c:pt>
                <c:pt idx="3479">
                  <c:v>63915</c:v>
                </c:pt>
                <c:pt idx="3480">
                  <c:v>63922</c:v>
                </c:pt>
                <c:pt idx="3481">
                  <c:v>63929</c:v>
                </c:pt>
                <c:pt idx="3482">
                  <c:v>63936</c:v>
                </c:pt>
                <c:pt idx="3483">
                  <c:v>63943</c:v>
                </c:pt>
                <c:pt idx="3484">
                  <c:v>63950</c:v>
                </c:pt>
                <c:pt idx="3485">
                  <c:v>63957</c:v>
                </c:pt>
                <c:pt idx="3486">
                  <c:v>63964</c:v>
                </c:pt>
                <c:pt idx="3487">
                  <c:v>63971</c:v>
                </c:pt>
                <c:pt idx="3488">
                  <c:v>63978</c:v>
                </c:pt>
                <c:pt idx="3489">
                  <c:v>63985</c:v>
                </c:pt>
                <c:pt idx="3490">
                  <c:v>63992</c:v>
                </c:pt>
                <c:pt idx="3491">
                  <c:v>63999</c:v>
                </c:pt>
                <c:pt idx="3492">
                  <c:v>64006</c:v>
                </c:pt>
                <c:pt idx="3493">
                  <c:v>64013</c:v>
                </c:pt>
                <c:pt idx="3494">
                  <c:v>64020</c:v>
                </c:pt>
                <c:pt idx="3495">
                  <c:v>64027</c:v>
                </c:pt>
                <c:pt idx="3496">
                  <c:v>64034</c:v>
                </c:pt>
                <c:pt idx="3497">
                  <c:v>64041</c:v>
                </c:pt>
                <c:pt idx="3498">
                  <c:v>64048</c:v>
                </c:pt>
                <c:pt idx="3499">
                  <c:v>64055</c:v>
                </c:pt>
                <c:pt idx="3500">
                  <c:v>64062</c:v>
                </c:pt>
                <c:pt idx="3501">
                  <c:v>64069</c:v>
                </c:pt>
                <c:pt idx="3502">
                  <c:v>64076</c:v>
                </c:pt>
                <c:pt idx="3503">
                  <c:v>64083</c:v>
                </c:pt>
                <c:pt idx="3504">
                  <c:v>64090</c:v>
                </c:pt>
                <c:pt idx="3505">
                  <c:v>64097</c:v>
                </c:pt>
                <c:pt idx="3506">
                  <c:v>64104</c:v>
                </c:pt>
                <c:pt idx="3507">
                  <c:v>64111</c:v>
                </c:pt>
                <c:pt idx="3508">
                  <c:v>64118</c:v>
                </c:pt>
                <c:pt idx="3509">
                  <c:v>64125</c:v>
                </c:pt>
                <c:pt idx="3510">
                  <c:v>64132</c:v>
                </c:pt>
                <c:pt idx="3511">
                  <c:v>64139</c:v>
                </c:pt>
                <c:pt idx="3512">
                  <c:v>64146</c:v>
                </c:pt>
                <c:pt idx="3513">
                  <c:v>64153</c:v>
                </c:pt>
                <c:pt idx="3514">
                  <c:v>64160</c:v>
                </c:pt>
                <c:pt idx="3515">
                  <c:v>64167</c:v>
                </c:pt>
                <c:pt idx="3516">
                  <c:v>64174</c:v>
                </c:pt>
                <c:pt idx="3517">
                  <c:v>64181</c:v>
                </c:pt>
                <c:pt idx="3518">
                  <c:v>64188</c:v>
                </c:pt>
                <c:pt idx="3519">
                  <c:v>64195</c:v>
                </c:pt>
                <c:pt idx="3520">
                  <c:v>64202</c:v>
                </c:pt>
                <c:pt idx="3521">
                  <c:v>64209</c:v>
                </c:pt>
                <c:pt idx="3522">
                  <c:v>64216</c:v>
                </c:pt>
                <c:pt idx="3523">
                  <c:v>64223</c:v>
                </c:pt>
                <c:pt idx="3524">
                  <c:v>64230</c:v>
                </c:pt>
                <c:pt idx="3525">
                  <c:v>64237</c:v>
                </c:pt>
                <c:pt idx="3526">
                  <c:v>64244</c:v>
                </c:pt>
                <c:pt idx="3527">
                  <c:v>64251</c:v>
                </c:pt>
                <c:pt idx="3528">
                  <c:v>64258</c:v>
                </c:pt>
                <c:pt idx="3529">
                  <c:v>64265</c:v>
                </c:pt>
                <c:pt idx="3530">
                  <c:v>64272</c:v>
                </c:pt>
                <c:pt idx="3531">
                  <c:v>64280</c:v>
                </c:pt>
                <c:pt idx="3532">
                  <c:v>64287</c:v>
                </c:pt>
                <c:pt idx="3533">
                  <c:v>64294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5.035000000001566E-3</c:v>
                </c:pt>
                <c:pt idx="1">
                  <c:v>5.035929283848088E-3</c:v>
                </c:pt>
                <c:pt idx="2">
                  <c:v>5.0453323878437099E-3</c:v>
                </c:pt>
                <c:pt idx="3">
                  <c:v>5.0487533316540883E-3</c:v>
                </c:pt>
                <c:pt idx="4">
                  <c:v>5.0567049991976564E-3</c:v>
                </c:pt>
                <c:pt idx="5">
                  <c:v>5.0581660348810939E-3</c:v>
                </c:pt>
                <c:pt idx="6">
                  <c:v>5.0753045820570433E-3</c:v>
                </c:pt>
                <c:pt idx="7">
                  <c:v>5.0771543506975183E-3</c:v>
                </c:pt>
                <c:pt idx="8">
                  <c:v>5.0790554999982536E-3</c:v>
                </c:pt>
                <c:pt idx="9">
                  <c:v>5.0991957136694507E-3</c:v>
                </c:pt>
                <c:pt idx="10">
                  <c:v>5.1030553314551103E-3</c:v>
                </c:pt>
                <c:pt idx="11">
                  <c:v>5.1099540046879843E-3</c:v>
                </c:pt>
                <c:pt idx="12">
                  <c:v>5.1120430858404842E-3</c:v>
                </c:pt>
                <c:pt idx="13">
                  <c:v>5.1141504583936351E-3</c:v>
                </c:pt>
                <c:pt idx="14">
                  <c:v>5.1242321093320125E-3</c:v>
                </c:pt>
                <c:pt idx="15">
                  <c:v>5.1273034678795031E-3</c:v>
                </c:pt>
                <c:pt idx="16">
                  <c:v>5.1317926258045233E-3</c:v>
                </c:pt>
                <c:pt idx="17">
                  <c:v>5.1336436443809655E-3</c:v>
                </c:pt>
                <c:pt idx="18">
                  <c:v>5.1354580432762297E-3</c:v>
                </c:pt>
                <c:pt idx="19">
                  <c:v>5.1417382980064709E-3</c:v>
                </c:pt>
                <c:pt idx="20">
                  <c:v>5.1433716669768703E-3</c:v>
                </c:pt>
                <c:pt idx="21">
                  <c:v>5.1448989468449325E-3</c:v>
                </c:pt>
                <c:pt idx="22">
                  <c:v>5.1460128015773723E-3</c:v>
                </c:pt>
                <c:pt idx="23">
                  <c:v>5.1470440586512132E-3</c:v>
                </c:pt>
                <c:pt idx="24">
                  <c:v>5.1492298707240241E-3</c:v>
                </c:pt>
                <c:pt idx="25">
                  <c:v>5.1497070112354265E-3</c:v>
                </c:pt>
                <c:pt idx="26">
                  <c:v>5.1499499055777474E-3</c:v>
                </c:pt>
                <c:pt idx="27">
                  <c:v>5.1503223169416593E-3</c:v>
                </c:pt>
                <c:pt idx="28">
                  <c:v>5.1506207050442112E-3</c:v>
                </c:pt>
                <c:pt idx="29">
                  <c:v>5.1510290061943633E-3</c:v>
                </c:pt>
                <c:pt idx="30">
                  <c:v>5.1510439896227311E-3</c:v>
                </c:pt>
                <c:pt idx="31">
                  <c:v>5.1510622594163015E-3</c:v>
                </c:pt>
                <c:pt idx="32">
                  <c:v>5.1511018853939352E-3</c:v>
                </c:pt>
                <c:pt idx="33">
                  <c:v>5.1519019894935751E-3</c:v>
                </c:pt>
                <c:pt idx="34">
                  <c:v>5.1518353476061266E-3</c:v>
                </c:pt>
                <c:pt idx="35">
                  <c:v>5.1522528018568339E-3</c:v>
                </c:pt>
                <c:pt idx="36">
                  <c:v>5.1528000312466822E-3</c:v>
                </c:pt>
                <c:pt idx="37">
                  <c:v>5.1534951056168886E-3</c:v>
                </c:pt>
                <c:pt idx="38">
                  <c:v>5.156686156975893E-3</c:v>
                </c:pt>
                <c:pt idx="39">
                  <c:v>5.1581152500945358E-3</c:v>
                </c:pt>
                <c:pt idx="40">
                  <c:v>5.1598205973788424E-3</c:v>
                </c:pt>
                <c:pt idx="41">
                  <c:v>5.1617822089618948E-3</c:v>
                </c:pt>
                <c:pt idx="42">
                  <c:v>5.164014842524634E-3</c:v>
                </c:pt>
                <c:pt idx="43">
                  <c:v>5.1707309248881107E-3</c:v>
                </c:pt>
                <c:pt idx="44">
                  <c:v>5.1756526456466275E-3</c:v>
                </c:pt>
                <c:pt idx="45">
                  <c:v>5.179229895358327E-3</c:v>
                </c:pt>
                <c:pt idx="46">
                  <c:v>5.18307065738238E-3</c:v>
                </c:pt>
                <c:pt idx="47">
                  <c:v>5.1989829573569528E-3</c:v>
                </c:pt>
                <c:pt idx="48">
                  <c:v>5.2006426047069079E-3</c:v>
                </c:pt>
                <c:pt idx="49">
                  <c:v>5.2128828725151255E-3</c:v>
                </c:pt>
                <c:pt idx="50">
                  <c:v>5.2185048668638226E-3</c:v>
                </c:pt>
                <c:pt idx="51">
                  <c:v>5.2318733502429854E-3</c:v>
                </c:pt>
                <c:pt idx="52">
                  <c:v>5.2343216892659916E-3</c:v>
                </c:pt>
                <c:pt idx="53">
                  <c:v>5.2368582991354244E-3</c:v>
                </c:pt>
                <c:pt idx="54">
                  <c:v>5.2574074754531816E-3</c:v>
                </c:pt>
                <c:pt idx="55">
                  <c:v>5.2647372708347273E-3</c:v>
                </c:pt>
                <c:pt idx="56">
                  <c:v>5.2814062209514999E-3</c:v>
                </c:pt>
                <c:pt idx="57">
                  <c:v>5.2847332197902136E-3</c:v>
                </c:pt>
                <c:pt idx="58">
                  <c:v>5.288143247640268E-3</c:v>
                </c:pt>
                <c:pt idx="59">
                  <c:v>5.3136386822058481E-3</c:v>
                </c:pt>
                <c:pt idx="60">
                  <c:v>5.3225936114818032E-3</c:v>
                </c:pt>
                <c:pt idx="61">
                  <c:v>5.3424406432184771E-3</c:v>
                </c:pt>
                <c:pt idx="62">
                  <c:v>5.3465854522162168E-3</c:v>
                </c:pt>
                <c:pt idx="63">
                  <c:v>5.3508044155672983E-3</c:v>
                </c:pt>
                <c:pt idx="64">
                  <c:v>5.3809628837497847E-3</c:v>
                </c:pt>
                <c:pt idx="65">
                  <c:v>5.3914048793232607E-3</c:v>
                </c:pt>
                <c:pt idx="66">
                  <c:v>5.413858207530836E-3</c:v>
                </c:pt>
                <c:pt idx="67">
                  <c:v>5.4187596371882071E-3</c:v>
                </c:pt>
                <c:pt idx="68">
                  <c:v>5.4687392839456164E-3</c:v>
                </c:pt>
                <c:pt idx="69">
                  <c:v>5.4741645944758428E-3</c:v>
                </c:pt>
                <c:pt idx="70">
                  <c:v>5.4796577529613649E-3</c:v>
                </c:pt>
                <c:pt idx="71">
                  <c:v>5.509551686348757E-3</c:v>
                </c:pt>
                <c:pt idx="72">
                  <c:v>5.5327906518923093E-3</c:v>
                </c:pt>
                <c:pt idx="73">
                  <c:v>5.5446470113514525E-3</c:v>
                </c:pt>
                <c:pt idx="74">
                  <c:v>5.5565187167185472E-3</c:v>
                </c:pt>
                <c:pt idx="75">
                  <c:v>5.580109570663995E-3</c:v>
                </c:pt>
                <c:pt idx="76">
                  <c:v>5.5860889490782157E-3</c:v>
                </c:pt>
                <c:pt idx="77">
                  <c:v>5.6156818761045803E-3</c:v>
                </c:pt>
                <c:pt idx="78">
                  <c:v>5.6273903226000677E-3</c:v>
                </c:pt>
                <c:pt idx="79">
                  <c:v>5.6390290031197816E-3</c:v>
                </c:pt>
                <c:pt idx="80">
                  <c:v>5.6614656621252826E-3</c:v>
                </c:pt>
                <c:pt idx="81">
                  <c:v>5.6674431900434344E-3</c:v>
                </c:pt>
                <c:pt idx="82">
                  <c:v>5.6957518033257104E-3</c:v>
                </c:pt>
                <c:pt idx="83">
                  <c:v>5.7067287563452957E-3</c:v>
                </c:pt>
                <c:pt idx="84">
                  <c:v>5.7175804447195579E-3</c:v>
                </c:pt>
                <c:pt idx="85">
                  <c:v>5.7384084357059786E-3</c:v>
                </c:pt>
                <c:pt idx="86">
                  <c:v>5.7439633769391799E-3</c:v>
                </c:pt>
                <c:pt idx="87">
                  <c:v>5.7702653956529888E-3</c:v>
                </c:pt>
                <c:pt idx="88">
                  <c:v>5.7805487838403042E-3</c:v>
                </c:pt>
                <c:pt idx="89">
                  <c:v>5.7907680035753639E-3</c:v>
                </c:pt>
                <c:pt idx="90">
                  <c:v>5.8158951728525688E-3</c:v>
                </c:pt>
                <c:pt idx="91">
                  <c:v>5.8210295488050554E-3</c:v>
                </c:pt>
                <c:pt idx="92">
                  <c:v>5.8562975180174604E-3</c:v>
                </c:pt>
                <c:pt idx="93">
                  <c:v>5.8766608990815684E-3</c:v>
                </c:pt>
                <c:pt idx="94">
                  <c:v>5.8815833413244228E-3</c:v>
                </c:pt>
                <c:pt idx="95">
                  <c:v>5.8864793783605209E-3</c:v>
                </c:pt>
                <c:pt idx="96">
                  <c:v>5.9168971499589142E-3</c:v>
                </c:pt>
                <c:pt idx="97">
                  <c:v>5.9271282514390903E-3</c:v>
                </c:pt>
                <c:pt idx="98">
                  <c:v>5.9484014540594869E-3</c:v>
                </c:pt>
                <c:pt idx="99">
                  <c:v>5.9533060291418194E-3</c:v>
                </c:pt>
                <c:pt idx="100">
                  <c:v>5.9582153484455218E-3</c:v>
                </c:pt>
                <c:pt idx="101">
                  <c:v>5.9900705254838588E-3</c:v>
                </c:pt>
                <c:pt idx="102">
                  <c:v>6.0008990228462237E-3</c:v>
                </c:pt>
                <c:pt idx="103">
                  <c:v>6.023593195985077E-3</c:v>
                </c:pt>
                <c:pt idx="104">
                  <c:v>6.0287966901498638E-3</c:v>
                </c:pt>
                <c:pt idx="105">
                  <c:v>6.0340396159635152E-3</c:v>
                </c:pt>
                <c:pt idx="106">
                  <c:v>6.067919608721533E-3</c:v>
                </c:pt>
                <c:pt idx="107">
                  <c:v>6.0793197321795311E-3</c:v>
                </c:pt>
                <c:pt idx="108">
                  <c:v>6.1025113363590974E-3</c:v>
                </c:pt>
                <c:pt idx="109">
                  <c:v>6.1080718135157752E-3</c:v>
                </c:pt>
                <c:pt idx="110">
                  <c:v>6.1136679230533097E-3</c:v>
                </c:pt>
                <c:pt idx="111">
                  <c:v>6.1537065139724385E-3</c:v>
                </c:pt>
                <c:pt idx="112">
                  <c:v>6.1650996940394815E-3</c:v>
                </c:pt>
                <c:pt idx="113">
                  <c:v>6.1873336500505721E-3</c:v>
                </c:pt>
                <c:pt idx="114">
                  <c:v>6.1930941931193978E-3</c:v>
                </c:pt>
                <c:pt idx="115">
                  <c:v>6.2209232011422406E-3</c:v>
                </c:pt>
                <c:pt idx="116">
                  <c:v>6.2317702674498099E-3</c:v>
                </c:pt>
                <c:pt idx="117">
                  <c:v>6.2424817363596254E-3</c:v>
                </c:pt>
                <c:pt idx="118">
                  <c:v>6.2624864901215591E-3</c:v>
                </c:pt>
                <c:pt idx="119">
                  <c:v>6.268090663551531E-3</c:v>
                </c:pt>
                <c:pt idx="120">
                  <c:v>6.2935593302995514E-3</c:v>
                </c:pt>
                <c:pt idx="121">
                  <c:v>6.3031897405324928E-3</c:v>
                </c:pt>
                <c:pt idx="122">
                  <c:v>6.3125953949431102E-3</c:v>
                </c:pt>
                <c:pt idx="123">
                  <c:v>6.3294345191765647E-3</c:v>
                </c:pt>
                <c:pt idx="124">
                  <c:v>6.3344294674172108E-3</c:v>
                </c:pt>
                <c:pt idx="125">
                  <c:v>6.3558812511033498E-3</c:v>
                </c:pt>
                <c:pt idx="126">
                  <c:v>6.3637907691555719E-3</c:v>
                </c:pt>
                <c:pt idx="127">
                  <c:v>6.3714764776413215E-3</c:v>
                </c:pt>
                <c:pt idx="128">
                  <c:v>6.385211308821831E-3</c:v>
                </c:pt>
                <c:pt idx="129">
                  <c:v>6.3893094397108581E-3</c:v>
                </c:pt>
                <c:pt idx="130">
                  <c:v>6.4070047247566011E-3</c:v>
                </c:pt>
                <c:pt idx="131">
                  <c:v>6.4136216853253325E-3</c:v>
                </c:pt>
                <c:pt idx="132">
                  <c:v>6.420106206518672E-3</c:v>
                </c:pt>
                <c:pt idx="133">
                  <c:v>6.423579617240026E-3</c:v>
                </c:pt>
                <c:pt idx="134">
                  <c:v>6.4356365443575944E-3</c:v>
                </c:pt>
                <c:pt idx="135">
                  <c:v>6.4539465228657406E-3</c:v>
                </c:pt>
                <c:pt idx="136">
                  <c:v>6.4599365529638053E-3</c:v>
                </c:pt>
                <c:pt idx="137">
                  <c:v>6.4720078424957703E-3</c:v>
                </c:pt>
                <c:pt idx="138">
                  <c:v>6.4749011428909958E-3</c:v>
                </c:pt>
                <c:pt idx="139">
                  <c:v>6.4777436080366534E-3</c:v>
                </c:pt>
                <c:pt idx="140">
                  <c:v>6.4955713911559491E-3</c:v>
                </c:pt>
                <c:pt idx="141">
                  <c:v>6.5015775433043752E-3</c:v>
                </c:pt>
                <c:pt idx="142">
                  <c:v>6.5144507435777044E-3</c:v>
                </c:pt>
                <c:pt idx="143">
                  <c:v>6.5172072488860547E-3</c:v>
                </c:pt>
                <c:pt idx="144">
                  <c:v>6.5199635286015923E-3</c:v>
                </c:pt>
                <c:pt idx="145">
                  <c:v>6.5391657145011115E-3</c:v>
                </c:pt>
                <c:pt idx="146">
                  <c:v>6.545802235852897E-3</c:v>
                </c:pt>
                <c:pt idx="147">
                  <c:v>6.5602290382121E-3</c:v>
                </c:pt>
                <c:pt idx="148">
                  <c:v>6.5633168539845979E-3</c:v>
                </c:pt>
                <c:pt idx="149">
                  <c:v>6.56644734402838E-3</c:v>
                </c:pt>
                <c:pt idx="150">
                  <c:v>6.5881482189977802E-3</c:v>
                </c:pt>
                <c:pt idx="151">
                  <c:v>6.5956058922861565E-3</c:v>
                </c:pt>
                <c:pt idx="152">
                  <c:v>6.6157616183948002E-3</c:v>
                </c:pt>
                <c:pt idx="153">
                  <c:v>6.6192986256269175E-3</c:v>
                </c:pt>
                <c:pt idx="154">
                  <c:v>6.6271590739279615E-3</c:v>
                </c:pt>
                <c:pt idx="155">
                  <c:v>6.642545940388489E-3</c:v>
                </c:pt>
                <c:pt idx="156">
                  <c:v>6.6507138165544117E-3</c:v>
                </c:pt>
                <c:pt idx="157">
                  <c:v>6.6679015846478123E-3</c:v>
                </c:pt>
                <c:pt idx="158">
                  <c:v>6.6718132726937066E-3</c:v>
                </c:pt>
                <c:pt idx="159">
                  <c:v>6.6757627904324322E-3</c:v>
                </c:pt>
                <c:pt idx="160">
                  <c:v>6.7015822320755951E-3</c:v>
                </c:pt>
                <c:pt idx="161">
                  <c:v>6.7103493609070725E-3</c:v>
                </c:pt>
                <c:pt idx="162">
                  <c:v>6.7285867176520913E-3</c:v>
                </c:pt>
                <c:pt idx="163">
                  <c:v>6.7328287766760253E-3</c:v>
                </c:pt>
                <c:pt idx="164">
                  <c:v>6.73710099173991E-3</c:v>
                </c:pt>
                <c:pt idx="165">
                  <c:v>6.7644804380391724E-3</c:v>
                </c:pt>
                <c:pt idx="166">
                  <c:v>6.7737358677346579E-3</c:v>
                </c:pt>
                <c:pt idx="167">
                  <c:v>6.7928649482688428E-3</c:v>
                </c:pt>
                <c:pt idx="168">
                  <c:v>6.7973529784869438E-3</c:v>
                </c:pt>
                <c:pt idx="169">
                  <c:v>6.8018603178994722E-3</c:v>
                </c:pt>
                <c:pt idx="170">
                  <c:v>6.8305424375799065E-3</c:v>
                </c:pt>
                <c:pt idx="171">
                  <c:v>6.8402525483460359E-3</c:v>
                </c:pt>
                <c:pt idx="172">
                  <c:v>6.860502647044203E-3</c:v>
                </c:pt>
                <c:pt idx="173">
                  <c:v>6.8652056422759816E-3</c:v>
                </c:pt>
                <c:pt idx="174">
                  <c:v>6.8699286919649714E-3</c:v>
                </c:pt>
                <c:pt idx="175">
                  <c:v>6.9110307089851938E-3</c:v>
                </c:pt>
                <c:pt idx="176">
                  <c:v>6.9159282464154783E-3</c:v>
                </c:pt>
                <c:pt idx="177">
                  <c:v>6.9382382165588188E-3</c:v>
                </c:pt>
                <c:pt idx="178">
                  <c:v>6.9432515927040969E-3</c:v>
                </c:pt>
                <c:pt idx="179">
                  <c:v>6.9706504193014869E-3</c:v>
                </c:pt>
                <c:pt idx="180">
                  <c:v>6.982087119178952E-3</c:v>
                </c:pt>
                <c:pt idx="181">
                  <c:v>6.9937047166244532E-3</c:v>
                </c:pt>
                <c:pt idx="182">
                  <c:v>7.0187672568341325E-3</c:v>
                </c:pt>
                <c:pt idx="183">
                  <c:v>7.0242202538289295E-3</c:v>
                </c:pt>
                <c:pt idx="184">
                  <c:v>7.054758308146873E-3</c:v>
                </c:pt>
                <c:pt idx="185">
                  <c:v>7.0676125759974173E-3</c:v>
                </c:pt>
                <c:pt idx="186">
                  <c:v>7.0806981701165839E-3</c:v>
                </c:pt>
                <c:pt idx="187">
                  <c:v>7.1091093961745538E-3</c:v>
                </c:pt>
                <c:pt idx="188">
                  <c:v>7.1152259870572868E-3</c:v>
                </c:pt>
                <c:pt idx="189">
                  <c:v>7.149804624713596E-3</c:v>
                </c:pt>
                <c:pt idx="190">
                  <c:v>7.1643248097369439E-3</c:v>
                </c:pt>
                <c:pt idx="191">
                  <c:v>7.1790215358016702E-3</c:v>
                </c:pt>
                <c:pt idx="192">
                  <c:v>7.2097999496843063E-3</c:v>
                </c:pt>
                <c:pt idx="193">
                  <c:v>7.2167783671724687E-3</c:v>
                </c:pt>
                <c:pt idx="194">
                  <c:v>7.2540098210394461E-3</c:v>
                </c:pt>
                <c:pt idx="195">
                  <c:v>7.2690797147110988E-3</c:v>
                </c:pt>
                <c:pt idx="196">
                  <c:v>7.2840974550551314E-3</c:v>
                </c:pt>
                <c:pt idx="197">
                  <c:v>7.3133660768480435E-3</c:v>
                </c:pt>
                <c:pt idx="198">
                  <c:v>7.3209080150326766E-3</c:v>
                </c:pt>
                <c:pt idx="199">
                  <c:v>7.363646058847189E-3</c:v>
                </c:pt>
                <c:pt idx="200">
                  <c:v>7.3774083448993524E-3</c:v>
                </c:pt>
                <c:pt idx="201">
                  <c:v>7.4019445911867945E-3</c:v>
                </c:pt>
                <c:pt idx="202">
                  <c:v>7.4093735775708838E-3</c:v>
                </c:pt>
                <c:pt idx="203">
                  <c:v>7.4168013518932114E-3</c:v>
                </c:pt>
                <c:pt idx="204">
                  <c:v>7.4526895777763643E-3</c:v>
                </c:pt>
                <c:pt idx="205">
                  <c:v>7.4637259220670356E-3</c:v>
                </c:pt>
                <c:pt idx="206">
                  <c:v>7.480890816422895E-3</c:v>
                </c:pt>
                <c:pt idx="207">
                  <c:v>7.4873158709505561E-3</c:v>
                </c:pt>
                <c:pt idx="208">
                  <c:v>7.4936130871970964E-3</c:v>
                </c:pt>
                <c:pt idx="209">
                  <c:v>7.518003436719955E-3</c:v>
                </c:pt>
                <c:pt idx="210">
                  <c:v>7.5247768709316779E-3</c:v>
                </c:pt>
                <c:pt idx="211">
                  <c:v>7.5330057748100631E-3</c:v>
                </c:pt>
                <c:pt idx="212">
                  <c:v>7.5372655167146169E-3</c:v>
                </c:pt>
                <c:pt idx="213">
                  <c:v>7.5412907380630638E-3</c:v>
                </c:pt>
                <c:pt idx="214">
                  <c:v>7.552992211692546E-3</c:v>
                </c:pt>
                <c:pt idx="215">
                  <c:v>7.5560226744985116E-3</c:v>
                </c:pt>
                <c:pt idx="216">
                  <c:v>7.5592107983317317E-3</c:v>
                </c:pt>
                <c:pt idx="217">
                  <c:v>7.561265149962082E-3</c:v>
                </c:pt>
                <c:pt idx="218">
                  <c:v>7.5631021584261276E-3</c:v>
                </c:pt>
                <c:pt idx="219">
                  <c:v>7.5676938567660335E-3</c:v>
                </c:pt>
                <c:pt idx="220">
                  <c:v>7.5689594224637915E-3</c:v>
                </c:pt>
                <c:pt idx="221">
                  <c:v>7.5701374915720567E-3</c:v>
                </c:pt>
                <c:pt idx="222">
                  <c:v>7.5729994615228793E-3</c:v>
                </c:pt>
                <c:pt idx="223">
                  <c:v>7.5733681943592332E-3</c:v>
                </c:pt>
                <c:pt idx="224">
                  <c:v>7.576260669316456E-3</c:v>
                </c:pt>
                <c:pt idx="225">
                  <c:v>7.5778409277862764E-3</c:v>
                </c:pt>
                <c:pt idx="226">
                  <c:v>7.579642746158818E-3</c:v>
                </c:pt>
                <c:pt idx="227">
                  <c:v>7.586666285462132E-3</c:v>
                </c:pt>
                <c:pt idx="228">
                  <c:v>7.5867443791140113E-3</c:v>
                </c:pt>
                <c:pt idx="229">
                  <c:v>7.5935205245939814E-3</c:v>
                </c:pt>
                <c:pt idx="230">
                  <c:v>7.5975788760928031E-3</c:v>
                </c:pt>
                <c:pt idx="231">
                  <c:v>7.6021678461072701E-3</c:v>
                </c:pt>
                <c:pt idx="232">
                  <c:v>7.6164635376763795E-3</c:v>
                </c:pt>
                <c:pt idx="233">
                  <c:v>7.6178792041601707E-3</c:v>
                </c:pt>
                <c:pt idx="234">
                  <c:v>7.6341179279754518E-3</c:v>
                </c:pt>
                <c:pt idx="235">
                  <c:v>7.6423014470344466E-3</c:v>
                </c:pt>
                <c:pt idx="236">
                  <c:v>7.6510399629548349E-3</c:v>
                </c:pt>
                <c:pt idx="237">
                  <c:v>7.6862315374119387E-3</c:v>
                </c:pt>
                <c:pt idx="238">
                  <c:v>7.6899492711839977E-3</c:v>
                </c:pt>
                <c:pt idx="239">
                  <c:v>7.7023116833095191E-3</c:v>
                </c:pt>
                <c:pt idx="240">
                  <c:v>7.7139326929844456E-3</c:v>
                </c:pt>
                <c:pt idx="241">
                  <c:v>7.7259595369099099E-3</c:v>
                </c:pt>
                <c:pt idx="242">
                  <c:v>7.7606250719612505E-3</c:v>
                </c:pt>
                <c:pt idx="243">
                  <c:v>7.7661330331234291E-3</c:v>
                </c:pt>
                <c:pt idx="244">
                  <c:v>7.7991336898862052E-3</c:v>
                </c:pt>
                <c:pt idx="245">
                  <c:v>7.8132008368517279E-3</c:v>
                </c:pt>
                <c:pt idx="246">
                  <c:v>7.8431221236927116E-3</c:v>
                </c:pt>
                <c:pt idx="247">
                  <c:v>7.849891304415324E-3</c:v>
                </c:pt>
                <c:pt idx="248">
                  <c:v>7.8568062224312098E-3</c:v>
                </c:pt>
                <c:pt idx="249">
                  <c:v>7.902084448794363E-3</c:v>
                </c:pt>
                <c:pt idx="250">
                  <c:v>7.9174526932641025E-3</c:v>
                </c:pt>
                <c:pt idx="251">
                  <c:v>7.9487266833104739E-3</c:v>
                </c:pt>
                <c:pt idx="252">
                  <c:v>7.9563794072376459E-3</c:v>
                </c:pt>
                <c:pt idx="253">
                  <c:v>7.9640952100434158E-3</c:v>
                </c:pt>
                <c:pt idx="254">
                  <c:v>8.0111113107782551E-3</c:v>
                </c:pt>
                <c:pt idx="255">
                  <c:v>8.0267735568250922E-3</c:v>
                </c:pt>
                <c:pt idx="256">
                  <c:v>8.0581061103140832E-3</c:v>
                </c:pt>
                <c:pt idx="257">
                  <c:v>8.0658756848686966E-3</c:v>
                </c:pt>
                <c:pt idx="258">
                  <c:v>8.0736381247770873E-3</c:v>
                </c:pt>
                <c:pt idx="259">
                  <c:v>8.1668914667827053E-3</c:v>
                </c:pt>
                <c:pt idx="260">
                  <c:v>8.1745873582548048E-3</c:v>
                </c:pt>
                <c:pt idx="261">
                  <c:v>8.1900361491253626E-3</c:v>
                </c:pt>
                <c:pt idx="262">
                  <c:v>8.2439069920233858E-3</c:v>
                </c:pt>
                <c:pt idx="263">
                  <c:v>8.2746790866647796E-3</c:v>
                </c:pt>
                <c:pt idx="264">
                  <c:v>8.2823012832350384E-3</c:v>
                </c:pt>
                <c:pt idx="265">
                  <c:v>8.2899163421039507E-3</c:v>
                </c:pt>
                <c:pt idx="266">
                  <c:v>8.3357424250977401E-3</c:v>
                </c:pt>
                <c:pt idx="267">
                  <c:v>8.3509770597068843E-3</c:v>
                </c:pt>
                <c:pt idx="268">
                  <c:v>8.3814689407910124E-3</c:v>
                </c:pt>
                <c:pt idx="269">
                  <c:v>8.3890174315419744E-3</c:v>
                </c:pt>
                <c:pt idx="270">
                  <c:v>8.3965587832542325E-3</c:v>
                </c:pt>
                <c:pt idx="271">
                  <c:v>8.4419572347369954E-3</c:v>
                </c:pt>
                <c:pt idx="272">
                  <c:v>8.457049324404985E-3</c:v>
                </c:pt>
                <c:pt idx="273">
                  <c:v>8.4872610002598072E-3</c:v>
                </c:pt>
                <c:pt idx="274">
                  <c:v>8.4947357751715899E-3</c:v>
                </c:pt>
                <c:pt idx="275">
                  <c:v>8.5022034098347268E-3</c:v>
                </c:pt>
                <c:pt idx="276">
                  <c:v>8.5471742182612904E-3</c:v>
                </c:pt>
                <c:pt idx="277">
                  <c:v>8.5621237591528062E-3</c:v>
                </c:pt>
                <c:pt idx="278">
                  <c:v>8.5920552364446377E-3</c:v>
                </c:pt>
                <c:pt idx="279">
                  <c:v>8.5994562863756646E-3</c:v>
                </c:pt>
                <c:pt idx="280">
                  <c:v>8.6068501949799012E-3</c:v>
                </c:pt>
                <c:pt idx="281">
                  <c:v>8.6364636046260181E-3</c:v>
                </c:pt>
                <c:pt idx="282">
                  <c:v>8.6438255559535618E-3</c:v>
                </c:pt>
                <c:pt idx="283">
                  <c:v>8.6586416737035356E-3</c:v>
                </c:pt>
                <c:pt idx="284">
                  <c:v>8.6734374261788049E-3</c:v>
                </c:pt>
                <c:pt idx="285">
                  <c:v>8.6882128133098993E-3</c:v>
                </c:pt>
                <c:pt idx="286">
                  <c:v>8.7324167819376776E-3</c:v>
                </c:pt>
                <c:pt idx="287">
                  <c:v>8.7471107069945053E-3</c:v>
                </c:pt>
                <c:pt idx="288">
                  <c:v>8.7617842663598178E-3</c:v>
                </c:pt>
                <c:pt idx="289">
                  <c:v>8.7764374599699369E-3</c:v>
                </c:pt>
                <c:pt idx="290">
                  <c:v>8.7910702877496052E-3</c:v>
                </c:pt>
                <c:pt idx="291">
                  <c:v>8.8348465754401698E-3</c:v>
                </c:pt>
                <c:pt idx="292">
                  <c:v>8.849397939226511E-3</c:v>
                </c:pt>
                <c:pt idx="293">
                  <c:v>8.863928936840848E-3</c:v>
                </c:pt>
                <c:pt idx="294">
                  <c:v>8.8784395682166076E-3</c:v>
                </c:pt>
                <c:pt idx="295">
                  <c:v>8.8929298332901131E-3</c:v>
                </c:pt>
                <c:pt idx="296">
                  <c:v>8.9362784299908318E-3</c:v>
                </c:pt>
                <c:pt idx="297">
                  <c:v>8.950687229160632E-3</c:v>
                </c:pt>
                <c:pt idx="298">
                  <c:v>8.9650756616866233E-3</c:v>
                </c:pt>
                <c:pt idx="299">
                  <c:v>8.979443727499337E-3</c:v>
                </c:pt>
                <c:pt idx="300">
                  <c:v>8.9937914265350982E-3</c:v>
                </c:pt>
                <c:pt idx="301">
                  <c:v>9.0367123222946447E-3</c:v>
                </c:pt>
                <c:pt idx="302">
                  <c:v>9.0725275575663112E-3</c:v>
                </c:pt>
                <c:pt idx="303">
                  <c:v>9.1010580849687998E-3</c:v>
                </c:pt>
                <c:pt idx="304">
                  <c:v>9.1080904034379975E-3</c:v>
                </c:pt>
                <c:pt idx="305">
                  <c:v>9.1151155770130554E-3</c:v>
                </c:pt>
                <c:pt idx="306">
                  <c:v>9.1575202908420542E-3</c:v>
                </c:pt>
                <c:pt idx="307">
                  <c:v>9.1716144605225747E-3</c:v>
                </c:pt>
                <c:pt idx="308">
                  <c:v>9.1998647953476943E-3</c:v>
                </c:pt>
                <c:pt idx="309">
                  <c:v>9.2068233521848744E-3</c:v>
                </c:pt>
                <c:pt idx="310">
                  <c:v>9.2137747637780019E-3</c:v>
                </c:pt>
                <c:pt idx="311">
                  <c:v>9.2557517568065024E-3</c:v>
                </c:pt>
                <c:pt idx="312">
                  <c:v>9.2977947429416629E-3</c:v>
                </c:pt>
                <c:pt idx="313">
                  <c:v>9.3046832883179956E-3</c:v>
                </c:pt>
                <c:pt idx="314">
                  <c:v>9.3115646879520491E-3</c:v>
                </c:pt>
                <c:pt idx="315">
                  <c:v>9.3184389419654137E-3</c:v>
                </c:pt>
                <c:pt idx="316">
                  <c:v>9.3529851897735956E-3</c:v>
                </c:pt>
                <c:pt idx="317">
                  <c:v>9.3667942066694328E-3</c:v>
                </c:pt>
                <c:pt idx="318">
                  <c:v>9.394484141245555E-3</c:v>
                </c:pt>
                <c:pt idx="319">
                  <c:v>9.4012951661689298E-3</c:v>
                </c:pt>
                <c:pt idx="320">
                  <c:v>9.4080990454949564E-3</c:v>
                </c:pt>
                <c:pt idx="321">
                  <c:v>9.4492205650163717E-3</c:v>
                </c:pt>
                <c:pt idx="322">
                  <c:v>9.4628870002361736E-3</c:v>
                </c:pt>
                <c:pt idx="323">
                  <c:v>9.4696415806945593E-3</c:v>
                </c:pt>
                <c:pt idx="324">
                  <c:v>9.4763890158200016E-3</c:v>
                </c:pt>
                <c:pt idx="325">
                  <c:v>9.4831293057576985E-3</c:v>
                </c:pt>
                <c:pt idx="326">
                  <c:v>9.537615526822826E-3</c:v>
                </c:pt>
                <c:pt idx="327">
                  <c:v>9.5511492079605187E-3</c:v>
                </c:pt>
                <c:pt idx="328">
                  <c:v>9.5646625195743677E-3</c:v>
                </c:pt>
                <c:pt idx="329">
                  <c:v>9.5917746991118491E-3</c:v>
                </c:pt>
                <c:pt idx="330">
                  <c:v>9.598431040528663E-3</c:v>
                </c:pt>
                <c:pt idx="331">
                  <c:v>9.6319235324517916E-3</c:v>
                </c:pt>
                <c:pt idx="332">
                  <c:v>9.6453146255150637E-3</c:v>
                </c:pt>
                <c:pt idx="333">
                  <c:v>9.6586853485844219E-3</c:v>
                </c:pt>
                <c:pt idx="334">
                  <c:v>9.6855172975469569E-3</c:v>
                </c:pt>
                <c:pt idx="335">
                  <c:v>9.7384819133516203E-3</c:v>
                </c:pt>
                <c:pt idx="336">
                  <c:v>9.751710044583306E-3</c:v>
                </c:pt>
                <c:pt idx="337">
                  <c:v>9.7782617510673922E-3</c:v>
                </c:pt>
                <c:pt idx="338">
                  <c:v>9.7847705553249179E-3</c:v>
                </c:pt>
                <c:pt idx="339">
                  <c:v>9.8175451414829942E-3</c:v>
                </c:pt>
                <c:pt idx="340">
                  <c:v>9.8306510485475975E-3</c:v>
                </c:pt>
                <c:pt idx="341">
                  <c:v>9.8437365846889557E-3</c:v>
                </c:pt>
                <c:pt idx="342">
                  <c:v>9.8766015182865027E-3</c:v>
                </c:pt>
                <c:pt idx="343">
                  <c:v>9.8896168122310172E-3</c:v>
                </c:pt>
                <c:pt idx="344">
                  <c:v>9.9283792034044992E-3</c:v>
                </c:pt>
                <c:pt idx="345">
                  <c:v>9.954387708227104E-3</c:v>
                </c:pt>
                <c:pt idx="346">
                  <c:v>9.9607561262682678E-3</c:v>
                </c:pt>
                <c:pt idx="347">
                  <c:v>9.9671174003870561E-3</c:v>
                </c:pt>
                <c:pt idx="348">
                  <c:v>1.000567225196337E-2</c:v>
                </c:pt>
                <c:pt idx="349">
                  <c:v>1.0018483125421916E-2</c:v>
                </c:pt>
                <c:pt idx="350">
                  <c:v>1.0044211343192538E-2</c:v>
                </c:pt>
                <c:pt idx="351">
                  <c:v>1.0050506000055422E-2</c:v>
                </c:pt>
                <c:pt idx="352">
                  <c:v>1.0056793513658301E-2</c:v>
                </c:pt>
                <c:pt idx="353">
                  <c:v>1.0094920552305413E-2</c:v>
                </c:pt>
                <c:pt idx="354">
                  <c:v>1.010758882052437E-2</c:v>
                </c:pt>
                <c:pt idx="355">
                  <c:v>1.0133036733516849E-2</c:v>
                </c:pt>
                <c:pt idx="356">
                  <c:v>1.013925763314133E-2</c:v>
                </c:pt>
                <c:pt idx="357">
                  <c:v>1.0145471390275959E-2</c:v>
                </c:pt>
                <c:pt idx="358">
                  <c:v>1.0183170606294457E-2</c:v>
                </c:pt>
                <c:pt idx="359">
                  <c:v>1.0195696266055503E-2</c:v>
                </c:pt>
                <c:pt idx="360">
                  <c:v>1.0220863855161218E-2</c:v>
                </c:pt>
                <c:pt idx="361">
                  <c:v>1.0227011002232785E-2</c:v>
                </c:pt>
                <c:pt idx="362">
                  <c:v>1.0233151007690861E-2</c:v>
                </c:pt>
                <c:pt idx="363">
                  <c:v>1.0282805439615171E-2</c:v>
                </c:pt>
                <c:pt idx="364">
                  <c:v>1.0288896162885013E-2</c:v>
                </c:pt>
                <c:pt idx="365">
                  <c:v>1.0313766084299979E-2</c:v>
                </c:pt>
                <c:pt idx="366">
                  <c:v>1.0319832343610053E-2</c:v>
                </c:pt>
                <c:pt idx="367">
                  <c:v>1.0350453128707898E-2</c:v>
                </c:pt>
                <c:pt idx="368">
                  <c:v>1.0362703401511946E-2</c:v>
                </c:pt>
                <c:pt idx="369">
                  <c:v>1.0374933300718222E-2</c:v>
                </c:pt>
                <c:pt idx="370">
                  <c:v>1.0399522856576505E-2</c:v>
                </c:pt>
                <c:pt idx="371">
                  <c:v>1.0405515375996788E-2</c:v>
                </c:pt>
                <c:pt idx="372">
                  <c:v>1.0435777190662318E-2</c:v>
                </c:pt>
                <c:pt idx="373">
                  <c:v>1.0447884847001432E-2</c:v>
                </c:pt>
                <c:pt idx="374">
                  <c:v>1.0459972129318634E-2</c:v>
                </c:pt>
                <c:pt idx="375">
                  <c:v>1.048428129655176E-2</c:v>
                </c:pt>
                <c:pt idx="376">
                  <c:v>1.0490200083070531E-2</c:v>
                </c:pt>
                <c:pt idx="377">
                  <c:v>1.0520102928409289E-2</c:v>
                </c:pt>
                <c:pt idx="378">
                  <c:v>1.0532067965309071E-2</c:v>
                </c:pt>
                <c:pt idx="379">
                  <c:v>1.0544012627757393E-2</c:v>
                </c:pt>
                <c:pt idx="380">
                  <c:v>1.0568041381983605E-2</c:v>
                </c:pt>
                <c:pt idx="381">
                  <c:v>1.0573886443291273E-2</c:v>
                </c:pt>
                <c:pt idx="382">
                  <c:v>1.0603430321203663E-2</c:v>
                </c:pt>
                <c:pt idx="383">
                  <c:v>1.0615252735714028E-2</c:v>
                </c:pt>
                <c:pt idx="384">
                  <c:v>1.0627054775359598E-2</c:v>
                </c:pt>
                <c:pt idx="385">
                  <c:v>1.0650803090888235E-2</c:v>
                </c:pt>
                <c:pt idx="386">
                  <c:v>1.0656574435388288E-2</c:v>
                </c:pt>
                <c:pt idx="387">
                  <c:v>1.0691706518172374E-2</c:v>
                </c:pt>
                <c:pt idx="388">
                  <c:v>1.0703376461572461E-2</c:v>
                </c:pt>
                <c:pt idx="389">
                  <c:v>1.0726861630547981E-2</c:v>
                </c:pt>
                <c:pt idx="390">
                  <c:v>1.0732566401545247E-2</c:v>
                </c:pt>
                <c:pt idx="391">
                  <c:v>1.0738264038339215E-2</c:v>
                </c:pt>
                <c:pt idx="392">
                  <c:v>1.0772968233686422E-2</c:v>
                </c:pt>
                <c:pt idx="393">
                  <c:v>1.0784495547096431E-2</c:v>
                </c:pt>
                <c:pt idx="394">
                  <c:v>1.0807700221001974E-2</c:v>
                </c:pt>
                <c:pt idx="395">
                  <c:v>1.0813331292495107E-2</c:v>
                </c:pt>
                <c:pt idx="396">
                  <c:v>1.0818955231370062E-2</c:v>
                </c:pt>
                <c:pt idx="397">
                  <c:v>1.0853231530456801E-2</c:v>
                </c:pt>
                <c:pt idx="398">
                  <c:v>1.0864616210943381E-2</c:v>
                </c:pt>
                <c:pt idx="399">
                  <c:v>1.0887540360178754E-2</c:v>
                </c:pt>
                <c:pt idx="400">
                  <c:v>1.0893097742541678E-2</c:v>
                </c:pt>
                <c:pt idx="401">
                  <c:v>1.089864799396305E-2</c:v>
                </c:pt>
                <c:pt idx="402">
                  <c:v>1.0932496388075539E-2</c:v>
                </c:pt>
                <c:pt idx="403">
                  <c:v>1.0943738432747168E-2</c:v>
                </c:pt>
                <c:pt idx="404">
                  <c:v>1.0972083303375055E-2</c:v>
                </c:pt>
                <c:pt idx="405">
                  <c:v>1.0977563612418683E-2</c:v>
                </c:pt>
                <c:pt idx="406">
                  <c:v>1.0983036792196997E-2</c:v>
                </c:pt>
                <c:pt idx="407">
                  <c:v>1.1010762786393484E-2</c:v>
                </c:pt>
                <c:pt idx="408">
                  <c:v>1.1021862192395241E-2</c:v>
                </c:pt>
                <c:pt idx="409">
                  <c:v>1.1044225198538659E-2</c:v>
                </c:pt>
                <c:pt idx="410">
                  <c:v>1.1049635236447287E-2</c:v>
                </c:pt>
                <c:pt idx="411">
                  <c:v>1.1055038147055831E-2</c:v>
                </c:pt>
                <c:pt idx="412">
                  <c:v>1.1088030705507235E-2</c:v>
                </c:pt>
                <c:pt idx="413">
                  <c:v>1.1098987470012959E-2</c:v>
                </c:pt>
                <c:pt idx="414">
                  <c:v>1.1121069855312474E-2</c:v>
                </c:pt>
                <c:pt idx="415">
                  <c:v>1.1126406239220926E-2</c:v>
                </c:pt>
                <c:pt idx="416">
                  <c:v>1.1131735497788045E-2</c:v>
                </c:pt>
                <c:pt idx="417">
                  <c:v>1.1164300125774837E-2</c:v>
                </c:pt>
                <c:pt idx="418">
                  <c:v>1.117511424599758E-2</c:v>
                </c:pt>
                <c:pt idx="419">
                  <c:v>1.1196915975995373E-2</c:v>
                </c:pt>
                <c:pt idx="420">
                  <c:v>1.1202178718923012E-2</c:v>
                </c:pt>
                <c:pt idx="421">
                  <c:v>1.1207434338562925E-2</c:v>
                </c:pt>
                <c:pt idx="422">
                  <c:v>1.1239571027800084E-2</c:v>
                </c:pt>
                <c:pt idx="423">
                  <c:v>1.1250242500992115E-2</c:v>
                </c:pt>
                <c:pt idx="424">
                  <c:v>1.1271763540055629E-2</c:v>
                </c:pt>
                <c:pt idx="425">
                  <c:v>1.1276952655666812E-2</c:v>
                </c:pt>
                <c:pt idx="426">
                  <c:v>1.1282134650128058E-2</c:v>
                </c:pt>
                <c:pt idx="427">
                  <c:v>1.1324372215895787E-2</c:v>
                </c:pt>
                <c:pt idx="428">
                  <c:v>1.1329505025763464E-2</c:v>
                </c:pt>
                <c:pt idx="429">
                  <c:v>1.1334630716560941E-2</c:v>
                </c:pt>
                <c:pt idx="430">
                  <c:v>1.1355836413489856E-2</c:v>
                </c:pt>
                <c:pt idx="431">
                  <c:v>1.1381790887614929E-2</c:v>
                </c:pt>
                <c:pt idx="432">
                  <c:v>1.1392186924051381E-2</c:v>
                </c:pt>
                <c:pt idx="433">
                  <c:v>1.1402562581719308E-2</c:v>
                </c:pt>
                <c:pt idx="434">
                  <c:v>1.1423504822034442E-2</c:v>
                </c:pt>
                <c:pt idx="435">
                  <c:v>1.1428539609916171E-2</c:v>
                </c:pt>
                <c:pt idx="436">
                  <c:v>1.1454135186756162E-2</c:v>
                </c:pt>
                <c:pt idx="437">
                  <c:v>1.1464388570737727E-2</c:v>
                </c:pt>
                <c:pt idx="438">
                  <c:v>1.1474621575588762E-2</c:v>
                </c:pt>
                <c:pt idx="439">
                  <c:v>1.1495283013196744E-2</c:v>
                </c:pt>
                <c:pt idx="440">
                  <c:v>1.1500244220912764E-2</c:v>
                </c:pt>
                <c:pt idx="441">
                  <c:v>1.152548091112186E-2</c:v>
                </c:pt>
                <c:pt idx="442">
                  <c:v>1.1535591640122597E-2</c:v>
                </c:pt>
                <c:pt idx="443">
                  <c:v>1.1545681989641603E-2</c:v>
                </c:pt>
                <c:pt idx="444">
                  <c:v>1.1566062584470113E-2</c:v>
                </c:pt>
                <c:pt idx="445">
                  <c:v>1.1570950228249449E-2</c:v>
                </c:pt>
                <c:pt idx="446">
                  <c:v>1.1595828043151995E-2</c:v>
                </c:pt>
                <c:pt idx="447">
                  <c:v>1.1605796114689187E-2</c:v>
                </c:pt>
                <c:pt idx="448">
                  <c:v>1.1615743806385342E-2</c:v>
                </c:pt>
                <c:pt idx="449">
                  <c:v>1.1635843517279754E-2</c:v>
                </c:pt>
                <c:pt idx="450">
                  <c:v>1.1645730699387548E-2</c:v>
                </c:pt>
                <c:pt idx="451">
                  <c:v>1.1670226502925811E-2</c:v>
                </c:pt>
                <c:pt idx="452">
                  <c:v>1.1680042038218182E-2</c:v>
                </c:pt>
                <c:pt idx="453">
                  <c:v>1.1699878119842798E-2</c:v>
                </c:pt>
                <c:pt idx="454">
                  <c:v>1.1704625793309206E-2</c:v>
                </c:pt>
                <c:pt idx="455">
                  <c:v>1.1709366360295575E-2</c:v>
                </c:pt>
                <c:pt idx="456">
                  <c:v>1.173850725560672E-2</c:v>
                </c:pt>
                <c:pt idx="457">
                  <c:v>1.1748180125638196E-2</c:v>
                </c:pt>
                <c:pt idx="458">
                  <c:v>1.1767735235459756E-2</c:v>
                </c:pt>
                <c:pt idx="459">
                  <c:v>1.1772409394505412E-2</c:v>
                </c:pt>
                <c:pt idx="460">
                  <c:v>1.1777076449810015E-2</c:v>
                </c:pt>
                <c:pt idx="461">
                  <c:v>1.1805789344049552E-2</c:v>
                </c:pt>
                <c:pt idx="462">
                  <c:v>1.181531954635737E-2</c:v>
                </c:pt>
                <c:pt idx="463">
                  <c:v>1.1834593639955301E-2</c:v>
                </c:pt>
                <c:pt idx="464">
                  <c:v>1.183919430307618E-2</c:v>
                </c:pt>
                <c:pt idx="465">
                  <c:v>1.1843787865274546E-2</c:v>
                </c:pt>
                <c:pt idx="466">
                  <c:v>1.1872072751145693E-2</c:v>
                </c:pt>
                <c:pt idx="467">
                  <c:v>1.1881460283306311E-2</c:v>
                </c:pt>
                <c:pt idx="468">
                  <c:v>1.1900453315231554E-2</c:v>
                </c:pt>
                <c:pt idx="469">
                  <c:v>1.1904980501492718E-2</c:v>
                </c:pt>
                <c:pt idx="470">
                  <c:v>1.1909500589729581E-2</c:v>
                </c:pt>
                <c:pt idx="471">
                  <c:v>1.1937357460037521E-2</c:v>
                </c:pt>
                <c:pt idx="472">
                  <c:v>1.1941838969166046E-2</c:v>
                </c:pt>
                <c:pt idx="473">
                  <c:v>1.195107333575259E-2</c:v>
                </c:pt>
                <c:pt idx="474">
                  <c:v>1.1969767972492169E-2</c:v>
                </c:pt>
                <c:pt idx="475">
                  <c:v>1.1974214606466513E-2</c:v>
                </c:pt>
                <c:pt idx="476">
                  <c:v>1.1996939444170501E-2</c:v>
                </c:pt>
                <c:pt idx="477">
                  <c:v>1.2006051520626393E-2</c:v>
                </c:pt>
                <c:pt idx="478">
                  <c:v>1.2015143215234003E-2</c:v>
                </c:pt>
                <c:pt idx="479">
                  <c:v>1.2033556699064946E-2</c:v>
                </c:pt>
                <c:pt idx="480">
                  <c:v>1.2037929899030334E-2</c:v>
                </c:pt>
                <c:pt idx="481">
                  <c:v>1.206029595894309E-2</c:v>
                </c:pt>
                <c:pt idx="482">
                  <c:v>1.2069265361501954E-2</c:v>
                </c:pt>
                <c:pt idx="483">
                  <c:v>1.2078214381893753E-2</c:v>
                </c:pt>
                <c:pt idx="484">
                  <c:v>1.2096346664469924E-2</c:v>
                </c:pt>
                <c:pt idx="485">
                  <c:v>1.2100646451222245E-2</c:v>
                </c:pt>
                <c:pt idx="486">
                  <c:v>1.2122654249284309E-2</c:v>
                </c:pt>
                <c:pt idx="487">
                  <c:v>1.2131482162048512E-2</c:v>
                </c:pt>
                <c:pt idx="488">
                  <c:v>1.2140290816209154E-2</c:v>
                </c:pt>
                <c:pt idx="489">
                  <c:v>1.2167217079282738E-2</c:v>
                </c:pt>
                <c:pt idx="490">
                  <c:v>1.217143789486237E-2</c:v>
                </c:pt>
                <c:pt idx="491">
                  <c:v>1.2184058318451041E-2</c:v>
                </c:pt>
                <c:pt idx="492">
                  <c:v>1.2192759287293686E-2</c:v>
                </c:pt>
                <c:pt idx="493">
                  <c:v>1.2201443619642002E-2</c:v>
                </c:pt>
                <c:pt idx="494">
                  <c:v>1.2205616782882695E-2</c:v>
                </c:pt>
                <c:pt idx="495">
                  <c:v>1.2227730909487519E-2</c:v>
                </c:pt>
                <c:pt idx="496">
                  <c:v>1.2249096832085487E-2</c:v>
                </c:pt>
                <c:pt idx="497">
                  <c:v>1.2257683826227111E-2</c:v>
                </c:pt>
                <c:pt idx="498">
                  <c:v>1.2275162799775016E-2</c:v>
                </c:pt>
                <c:pt idx="499">
                  <c:v>1.2279265966898892E-2</c:v>
                </c:pt>
                <c:pt idx="500">
                  <c:v>1.2283363113731658E-2</c:v>
                </c:pt>
                <c:pt idx="501">
                  <c:v>1.2308927471960322E-2</c:v>
                </c:pt>
                <c:pt idx="502">
                  <c:v>1.2317425076668637E-2</c:v>
                </c:pt>
                <c:pt idx="503">
                  <c:v>1.2334751332255508E-2</c:v>
                </c:pt>
                <c:pt idx="504">
                  <c:v>1.23388036601969E-2</c:v>
                </c:pt>
                <c:pt idx="505">
                  <c:v>1.2342851422155672E-2</c:v>
                </c:pt>
                <c:pt idx="506">
                  <c:v>1.2368185677927714E-2</c:v>
                </c:pt>
                <c:pt idx="507">
                  <c:v>1.2376611596886935E-2</c:v>
                </c:pt>
                <c:pt idx="508">
                  <c:v>1.2393807870691088E-2</c:v>
                </c:pt>
                <c:pt idx="509">
                  <c:v>1.2397822843782762E-2</c:v>
                </c:pt>
                <c:pt idx="510">
                  <c:v>1.2401834486107011E-2</c:v>
                </c:pt>
                <c:pt idx="511">
                  <c:v>1.2452409214512883E-2</c:v>
                </c:pt>
                <c:pt idx="512">
                  <c:v>1.2456390187436384E-2</c:v>
                </c:pt>
                <c:pt idx="513">
                  <c:v>1.246907015078054E-2</c:v>
                </c:pt>
                <c:pt idx="514">
                  <c:v>1.2493614270807569E-2</c:v>
                </c:pt>
                <c:pt idx="515">
                  <c:v>1.2510562452608212E-2</c:v>
                </c:pt>
                <c:pt idx="516">
                  <c:v>1.2514509430825646E-2</c:v>
                </c:pt>
                <c:pt idx="517">
                  <c:v>1.2518453080019275E-2</c:v>
                </c:pt>
                <c:pt idx="518">
                  <c:v>1.2576090228186843E-2</c:v>
                </c:pt>
                <c:pt idx="519">
                  <c:v>1.263327926837505E-2</c:v>
                </c:pt>
                <c:pt idx="520">
                  <c:v>1.2690020194058365E-2</c:v>
                </c:pt>
                <c:pt idx="521">
                  <c:v>1.2733689304260823E-2</c:v>
                </c:pt>
                <c:pt idx="522">
                  <c:v>1.2789624145262413E-2</c:v>
                </c:pt>
                <c:pt idx="523">
                  <c:v>1.284511087544662E-2</c:v>
                </c:pt>
                <c:pt idx="524">
                  <c:v>1.2900149489093895E-2</c:v>
                </c:pt>
                <c:pt idx="525">
                  <c:v>1.297108497352515E-2</c:v>
                </c:pt>
                <c:pt idx="526">
                  <c:v>1.302105498460151E-2</c:v>
                </c:pt>
                <c:pt idx="527">
                  <c:v>1.3074658930344176E-2</c:v>
                </c:pt>
                <c:pt idx="528">
                  <c:v>1.312781471121822E-2</c:v>
                </c:pt>
                <c:pt idx="529">
                  <c:v>1.320649248333102E-2</c:v>
                </c:pt>
                <c:pt idx="530">
                  <c:v>1.3258525940316106E-2</c:v>
                </c:pt>
                <c:pt idx="531">
                  <c:v>1.3310111220353712E-2</c:v>
                </c:pt>
                <c:pt idx="532">
                  <c:v>1.3361248317746285E-2</c:v>
                </c:pt>
                <c:pt idx="533">
                  <c:v>1.3415763909063273E-2</c:v>
                </c:pt>
                <c:pt idx="534">
                  <c:v>1.3465974458001562E-2</c:v>
                </c:pt>
                <c:pt idx="535">
                  <c:v>1.3515736797419959E-2</c:v>
                </c:pt>
                <c:pt idx="536">
                  <c:v>1.3565050921642608E-2</c:v>
                </c:pt>
                <c:pt idx="537">
                  <c:v>1.3613916825040715E-2</c:v>
                </c:pt>
                <c:pt idx="538">
                  <c:v>1.3658658753825437E-2</c:v>
                </c:pt>
                <c:pt idx="539">
                  <c:v>1.3706658417372175E-2</c:v>
                </c:pt>
                <c:pt idx="540">
                  <c:v>1.3754209854484575E-2</c:v>
                </c:pt>
                <c:pt idx="541">
                  <c:v>1.3801313059913538E-2</c:v>
                </c:pt>
                <c:pt idx="542">
                  <c:v>1.3851522836320683E-2</c:v>
                </c:pt>
                <c:pt idx="543">
                  <c:v>1.3897699299474053E-2</c:v>
                </c:pt>
                <c:pt idx="544">
                  <c:v>1.3943427503847078E-2</c:v>
                </c:pt>
                <c:pt idx="545">
                  <c:v>1.3988707444221423E-2</c:v>
                </c:pt>
                <c:pt idx="546">
                  <c:v>1.4033539115428427E-2</c:v>
                </c:pt>
                <c:pt idx="547">
                  <c:v>1.4077922512356945E-2</c:v>
                </c:pt>
                <c:pt idx="548">
                  <c:v>1.4121857629935048E-2</c:v>
                </c:pt>
                <c:pt idx="549">
                  <c:v>1.4165344463153554E-2</c:v>
                </c:pt>
                <c:pt idx="550">
                  <c:v>1.4208383007050339E-2</c:v>
                </c:pt>
                <c:pt idx="551">
                  <c:v>1.4247691251719357E-2</c:v>
                </c:pt>
                <c:pt idx="552">
                  <c:v>1.4289863576205691E-2</c:v>
                </c:pt>
                <c:pt idx="553">
                  <c:v>1.4331587609855609E-2</c:v>
                </c:pt>
                <c:pt idx="554">
                  <c:v>1.4372863348062981E-2</c:v>
                </c:pt>
                <c:pt idx="555">
                  <c:v>1.4416851216594915E-2</c:v>
                </c:pt>
                <c:pt idx="556">
                  <c:v>1.4457199923214306E-2</c:v>
                </c:pt>
                <c:pt idx="557">
                  <c:v>1.4497100307204568E-2</c:v>
                </c:pt>
                <c:pt idx="558">
                  <c:v>1.4536552364016653E-2</c:v>
                </c:pt>
                <c:pt idx="559">
                  <c:v>1.4575556089145954E-2</c:v>
                </c:pt>
                <c:pt idx="560">
                  <c:v>1.4611103321184057E-2</c:v>
                </c:pt>
                <c:pt idx="561">
                  <c:v>1.4649240866425606E-2</c:v>
                </c:pt>
                <c:pt idx="562">
                  <c:v>1.468693144759888E-2</c:v>
                </c:pt>
                <c:pt idx="563">
                  <c:v>1.472422157079149E-2</c:v>
                </c:pt>
                <c:pt idx="564">
                  <c:v>1.4764135232191229E-2</c:v>
                </c:pt>
                <c:pt idx="565">
                  <c:v>1.4800928531105312E-2</c:v>
                </c:pt>
                <c:pt idx="566">
                  <c:v>1.4837633421468306E-2</c:v>
                </c:pt>
                <c:pt idx="567">
                  <c:v>1.4887733083174017E-2</c:v>
                </c:pt>
                <c:pt idx="568">
                  <c:v>1.4924424270513145E-2</c:v>
                </c:pt>
                <c:pt idx="569">
                  <c:v>1.4961113501043011E-2</c:v>
                </c:pt>
                <c:pt idx="570">
                  <c:v>1.4997800774745884E-2</c:v>
                </c:pt>
                <c:pt idx="571">
                  <c:v>1.5034486091601504E-2</c:v>
                </c:pt>
                <c:pt idx="572">
                  <c:v>1.5059446856467389E-2</c:v>
                </c:pt>
                <c:pt idx="573">
                  <c:v>1.5096122761504531E-2</c:v>
                </c:pt>
                <c:pt idx="574">
                  <c:v>1.5132796695244302E-2</c:v>
                </c:pt>
                <c:pt idx="575">
                  <c:v>1.5169468657663545E-2</c:v>
                </c:pt>
                <c:pt idx="576">
                  <c:v>1.5209074497054016E-2</c:v>
                </c:pt>
                <c:pt idx="577">
                  <c:v>1.5254556897841172E-2</c:v>
                </c:pt>
                <c:pt idx="578">
                  <c:v>1.5291228516218953E-2</c:v>
                </c:pt>
                <c:pt idx="579">
                  <c:v>1.5330839061639762E-2</c:v>
                </c:pt>
                <c:pt idx="580">
                  <c:v>1.5364565881936347E-2</c:v>
                </c:pt>
                <c:pt idx="581">
                  <c:v>1.5404175319162392E-2</c:v>
                </c:pt>
                <c:pt idx="582">
                  <c:v>1.543789541947959E-2</c:v>
                </c:pt>
                <c:pt idx="583">
                  <c:v>1.5474557252638417E-2</c:v>
                </c:pt>
                <c:pt idx="584">
                  <c:v>1.5514165054379834E-2</c:v>
                </c:pt>
                <c:pt idx="585">
                  <c:v>1.5547875047626641E-2</c:v>
                </c:pt>
                <c:pt idx="586">
                  <c:v>1.5584531009418048E-2</c:v>
                </c:pt>
                <c:pt idx="587">
                  <c:v>1.5621185014053213E-2</c:v>
                </c:pt>
                <c:pt idx="588">
                  <c:v>1.5657837061501742E-2</c:v>
                </c:pt>
                <c:pt idx="589">
                  <c:v>1.5685623306711027E-2</c:v>
                </c:pt>
                <c:pt idx="590">
                  <c:v>1.5731135284783176E-2</c:v>
                </c:pt>
                <c:pt idx="591">
                  <c:v>1.5767781460573026E-2</c:v>
                </c:pt>
                <c:pt idx="592">
                  <c:v>1.5804425679107857E-2</c:v>
                </c:pt>
                <c:pt idx="593">
                  <c:v>1.5841067940362344E-2</c:v>
                </c:pt>
                <c:pt idx="594">
                  <c:v>1.5877708244316224E-2</c:v>
                </c:pt>
                <c:pt idx="595">
                  <c:v>1.5914346590954302E-2</c:v>
                </c:pt>
                <c:pt idx="596">
                  <c:v>1.5950982980253783E-2</c:v>
                </c:pt>
                <c:pt idx="597">
                  <c:v>1.5990584066268517E-2</c:v>
                </c:pt>
                <c:pt idx="598">
                  <c:v>1.602424988676604E-2</c:v>
                </c:pt>
                <c:pt idx="599">
                  <c:v>1.6060880403935759E-2</c:v>
                </c:pt>
                <c:pt idx="600">
                  <c:v>1.6097508963690901E-2</c:v>
                </c:pt>
                <c:pt idx="601">
                  <c:v>1.6134135566011204E-2</c:v>
                </c:pt>
                <c:pt idx="602">
                  <c:v>1.6170760210876406E-2</c:v>
                </c:pt>
                <c:pt idx="603">
                  <c:v>1.6207382898266245E-2</c:v>
                </c:pt>
                <c:pt idx="604">
                  <c:v>1.6244003628162994E-2</c:v>
                </c:pt>
                <c:pt idx="605">
                  <c:v>1.6280622400546389E-2</c:v>
                </c:pt>
                <c:pt idx="606">
                  <c:v>1.631723921539617E-2</c:v>
                </c:pt>
                <c:pt idx="607">
                  <c:v>1.6353854072692076E-2</c:v>
                </c:pt>
                <c:pt idx="608">
                  <c:v>1.6390466972416376E-2</c:v>
                </c:pt>
                <c:pt idx="609">
                  <c:v>1.6427077914551343E-2</c:v>
                </c:pt>
                <c:pt idx="610">
                  <c:v>1.6463686899071649E-2</c:v>
                </c:pt>
                <c:pt idx="611">
                  <c:v>1.6491332827608816E-2</c:v>
                </c:pt>
                <c:pt idx="612">
                  <c:v>1.6536898995199896E-2</c:v>
                </c:pt>
                <c:pt idx="613">
                  <c:v>1.6573502106769847E-2</c:v>
                </c:pt>
                <c:pt idx="614">
                  <c:v>1.6610106093259726E-2</c:v>
                </c:pt>
                <c:pt idx="615">
                  <c:v>1.664673126824865E-2</c:v>
                </c:pt>
                <c:pt idx="616">
                  <c:v>1.6683404607497308E-2</c:v>
                </c:pt>
                <c:pt idx="617">
                  <c:v>1.6720153100227668E-2</c:v>
                </c:pt>
                <c:pt idx="618">
                  <c:v>1.6757003631099332E-2</c:v>
                </c:pt>
                <c:pt idx="619">
                  <c:v>1.6796226550363055E-2</c:v>
                </c:pt>
                <c:pt idx="620">
                  <c:v>1.6833325252055473E-2</c:v>
                </c:pt>
                <c:pt idx="621">
                  <c:v>1.6870545368658275E-2</c:v>
                </c:pt>
                <c:pt idx="622">
                  <c:v>1.6907886901321795E-2</c:v>
                </c:pt>
                <c:pt idx="623">
                  <c:v>1.6945349851198981E-2</c:v>
                </c:pt>
                <c:pt idx="624">
                  <c:v>1.6973668411645642E-2</c:v>
                </c:pt>
                <c:pt idx="625">
                  <c:v>1.7020640007229679E-2</c:v>
                </c:pt>
                <c:pt idx="626">
                  <c:v>1.7058467215702158E-2</c:v>
                </c:pt>
                <c:pt idx="627">
                  <c:v>1.7096415846041931E-2</c:v>
                </c:pt>
                <c:pt idx="628">
                  <c:v>1.713761845187161E-2</c:v>
                </c:pt>
                <c:pt idx="629">
                  <c:v>1.7172677376995276E-2</c:v>
                </c:pt>
                <c:pt idx="630">
                  <c:v>1.7214143777230725E-2</c:v>
                </c:pt>
                <c:pt idx="631">
                  <c:v>1.7249424609506771E-2</c:v>
                </c:pt>
                <c:pt idx="632">
                  <c:v>1.7287980366804033E-2</c:v>
                </c:pt>
                <c:pt idx="633">
                  <c:v>1.7329842541410727E-2</c:v>
                </c:pt>
                <c:pt idx="634">
                  <c:v>1.7384480912448302E-2</c:v>
                </c:pt>
                <c:pt idx="635">
                  <c:v>1.7423459818968239E-2</c:v>
                </c:pt>
                <c:pt idx="636">
                  <c:v>1.7462560148666761E-2</c:v>
                </c:pt>
                <c:pt idx="637">
                  <c:v>1.7505013941216986E-2</c:v>
                </c:pt>
                <c:pt idx="638">
                  <c:v>1.7544367682142709E-2</c:v>
                </c:pt>
                <c:pt idx="639">
                  <c:v>1.7583842859929283E-2</c:v>
                </c:pt>
                <c:pt idx="640">
                  <c:v>1.7623439475797635E-2</c:v>
                </c:pt>
                <c:pt idx="641">
                  <c:v>1.765988318590702E-2</c:v>
                </c:pt>
                <c:pt idx="642">
                  <c:v>1.7699712079361052E-2</c:v>
                </c:pt>
                <c:pt idx="643">
                  <c:v>1.7739662404244183E-2</c:v>
                </c:pt>
                <c:pt idx="644">
                  <c:v>1.7779734161761301E-2</c:v>
                </c:pt>
                <c:pt idx="645">
                  <c:v>1.7823244169307497E-2</c:v>
                </c:pt>
                <c:pt idx="646">
                  <c:v>1.786356943947583E-2</c:v>
                </c:pt>
                <c:pt idx="647">
                  <c:v>1.7904016156363903E-2</c:v>
                </c:pt>
                <c:pt idx="648">
                  <c:v>1.7944584321218784E-2</c:v>
                </c:pt>
                <c:pt idx="649">
                  <c:v>1.7985273935290154E-2</c:v>
                </c:pt>
                <c:pt idx="650">
                  <c:v>1.8026084999843383E-2</c:v>
                </c:pt>
                <c:pt idx="651">
                  <c:v>1.8067017516128152E-2</c:v>
                </c:pt>
                <c:pt idx="652">
                  <c:v>1.8108071485415055E-2</c:v>
                </c:pt>
                <c:pt idx="653">
                  <c:v>1.8149246908969463E-2</c:v>
                </c:pt>
                <c:pt idx="654">
                  <c:v>1.8187130796698724E-2</c:v>
                </c:pt>
                <c:pt idx="655">
                  <c:v>1.8228538392950022E-2</c:v>
                </c:pt>
                <c:pt idx="656">
                  <c:v>1.8270067436437148E-2</c:v>
                </c:pt>
                <c:pt idx="657">
                  <c:v>1.8311717928400105E-2</c:v>
                </c:pt>
                <c:pt idx="658">
                  <c:v>1.8353489870084304E-2</c:v>
                </c:pt>
                <c:pt idx="659">
                  <c:v>1.8398850061359696E-2</c:v>
                </c:pt>
                <c:pt idx="660">
                  <c:v>1.8440875700590786E-2</c:v>
                </c:pt>
                <c:pt idx="661">
                  <c:v>1.8483022804363952E-2</c:v>
                </c:pt>
                <c:pt idx="662">
                  <c:v>1.8525291373981168E-2</c:v>
                </c:pt>
                <c:pt idx="663">
                  <c:v>1.8564171368124049E-2</c:v>
                </c:pt>
                <c:pt idx="664">
                  <c:v>1.8606672034467642E-2</c:v>
                </c:pt>
                <c:pt idx="665">
                  <c:v>1.8649294159344909E-2</c:v>
                </c:pt>
                <c:pt idx="666">
                  <c:v>1.8692019054412833E-2</c:v>
                </c:pt>
                <c:pt idx="667">
                  <c:v>1.8748843149425275E-2</c:v>
                </c:pt>
                <c:pt idx="668">
                  <c:v>1.878089213520653E-2</c:v>
                </c:pt>
                <c:pt idx="669">
                  <c:v>1.882328637875802E-2</c:v>
                </c:pt>
                <c:pt idx="670">
                  <c:v>1.8865359071206126E-2</c:v>
                </c:pt>
                <c:pt idx="671">
                  <c:v>1.8907073031181297E-2</c:v>
                </c:pt>
                <c:pt idx="672">
                  <c:v>1.8948427832994472E-2</c:v>
                </c:pt>
                <c:pt idx="673">
                  <c:v>1.8989423472873086E-2</c:v>
                </c:pt>
                <c:pt idx="674">
                  <c:v>1.9030059947062857E-2</c:v>
                </c:pt>
                <c:pt idx="675">
                  <c:v>1.9070337251853964E-2</c:v>
                </c:pt>
                <c:pt idx="676">
                  <c:v>1.9100287203851485E-2</c:v>
                </c:pt>
                <c:pt idx="677">
                  <c:v>1.913991690197038E-2</c:v>
                </c:pt>
                <c:pt idx="678">
                  <c:v>1.9179187464203249E-2</c:v>
                </c:pt>
                <c:pt idx="679">
                  <c:v>1.921809888730534E-2</c:v>
                </c:pt>
                <c:pt idx="680">
                  <c:v>1.9279219408479528E-2</c:v>
                </c:pt>
                <c:pt idx="681">
                  <c:v>1.9304458319391961E-2</c:v>
                </c:pt>
                <c:pt idx="682">
                  <c:v>1.9342221337160362E-2</c:v>
                </c:pt>
                <c:pt idx="683">
                  <c:v>1.9379625157001808E-2</c:v>
                </c:pt>
                <c:pt idx="684">
                  <c:v>1.9416669775496664E-2</c:v>
                </c:pt>
                <c:pt idx="685">
                  <c:v>1.9450247384244466E-2</c:v>
                </c:pt>
                <c:pt idx="686">
                  <c:v>1.9486597310473197E-2</c:v>
                </c:pt>
                <c:pt idx="687">
                  <c:v>1.9522588041114508E-2</c:v>
                </c:pt>
                <c:pt idx="688">
                  <c:v>1.955821957298598E-2</c:v>
                </c:pt>
                <c:pt idx="689">
                  <c:v>1.9596504730435407E-2</c:v>
                </c:pt>
                <c:pt idx="690">
                  <c:v>1.9631394070902565E-2</c:v>
                </c:pt>
                <c:pt idx="691">
                  <c:v>1.9665924187016452E-2</c:v>
                </c:pt>
                <c:pt idx="692">
                  <c:v>1.9700095075616257E-2</c:v>
                </c:pt>
                <c:pt idx="693">
                  <c:v>1.9730989141618305E-2</c:v>
                </c:pt>
                <c:pt idx="694">
                  <c:v>1.9764465415806787E-2</c:v>
                </c:pt>
                <c:pt idx="695">
                  <c:v>1.9797582469831914E-2</c:v>
                </c:pt>
                <c:pt idx="696">
                  <c:v>1.9830340300767912E-2</c:v>
                </c:pt>
                <c:pt idx="697">
                  <c:v>1.9862738905713329E-2</c:v>
                </c:pt>
                <c:pt idx="698">
                  <c:v>1.9897576456882348E-2</c:v>
                </c:pt>
                <c:pt idx="699">
                  <c:v>1.9929232667293496E-2</c:v>
                </c:pt>
                <c:pt idx="700">
                  <c:v>1.9960529626130277E-2</c:v>
                </c:pt>
                <c:pt idx="701">
                  <c:v>1.9991467330527316E-2</c:v>
                </c:pt>
                <c:pt idx="702">
                  <c:v>2.0022045777661059E-2</c:v>
                </c:pt>
                <c:pt idx="703">
                  <c:v>2.0052264964734105E-2</c:v>
                </c:pt>
                <c:pt idx="704">
                  <c:v>2.0082124888985652E-2</c:v>
                </c:pt>
                <c:pt idx="705">
                  <c:v>2.0111625547688885E-2</c:v>
                </c:pt>
                <c:pt idx="706">
                  <c:v>2.0138160718403762E-2</c:v>
                </c:pt>
                <c:pt idx="707">
                  <c:v>2.0166966911097949E-2</c:v>
                </c:pt>
                <c:pt idx="708">
                  <c:v>2.019541384803325E-2</c:v>
                </c:pt>
                <c:pt idx="709">
                  <c:v>2.0223501526689135E-2</c:v>
                </c:pt>
                <c:pt idx="710">
                  <c:v>2.0251229944580174E-2</c:v>
                </c:pt>
                <c:pt idx="711">
                  <c:v>2.0281084774647611E-2</c:v>
                </c:pt>
                <c:pt idx="712">
                  <c:v>2.0308070500841574E-2</c:v>
                </c:pt>
                <c:pt idx="713">
                  <c:v>2.0334696940830878E-2</c:v>
                </c:pt>
                <c:pt idx="714">
                  <c:v>2.0360964092189363E-2</c:v>
                </c:pt>
                <c:pt idx="715">
                  <c:v>2.0384483037872103E-2</c:v>
                </c:pt>
                <c:pt idx="716">
                  <c:v>2.0410055840798434E-2</c:v>
                </c:pt>
                <c:pt idx="717">
                  <c:v>2.04352693664616E-2</c:v>
                </c:pt>
                <c:pt idx="718">
                  <c:v>2.0460131047062201E-2</c:v>
                </c:pt>
                <c:pt idx="719">
                  <c:v>2.0487001840147141E-2</c:v>
                </c:pt>
                <c:pt idx="720">
                  <c:v>2.0511330294539078E-2</c:v>
                </c:pt>
                <c:pt idx="721">
                  <c:v>2.0535505103925229E-2</c:v>
                </c:pt>
                <c:pt idx="722">
                  <c:v>2.0559592688587629E-2</c:v>
                </c:pt>
                <c:pt idx="723">
                  <c:v>2.0591634272039239E-2</c:v>
                </c:pt>
                <c:pt idx="724">
                  <c:v>2.0615596314394451E-2</c:v>
                </c:pt>
                <c:pt idx="725">
                  <c:v>2.0639502639396373E-2</c:v>
                </c:pt>
                <c:pt idx="726">
                  <c:v>2.0663353246676612E-2</c:v>
                </c:pt>
                <c:pt idx="727">
                  <c:v>2.068714813588397E-2</c:v>
                </c:pt>
                <c:pt idx="728">
                  <c:v>2.0699496446492816E-2</c:v>
                </c:pt>
                <c:pt idx="729">
                  <c:v>2.072319307934857E-2</c:v>
                </c:pt>
                <c:pt idx="730">
                  <c:v>2.074683400132088E-2</c:v>
                </c:pt>
                <c:pt idx="731">
                  <c:v>2.077041921210292E-2</c:v>
                </c:pt>
                <c:pt idx="732">
                  <c:v>2.0805286798186749E-2</c:v>
                </c:pt>
                <c:pt idx="733">
                  <c:v>2.0828747371407226E-2</c:v>
                </c:pt>
                <c:pt idx="734">
                  <c:v>2.0854414055395478E-2</c:v>
                </c:pt>
                <c:pt idx="735">
                  <c:v>2.0875501355770498E-2</c:v>
                </c:pt>
                <c:pt idx="736">
                  <c:v>2.0892024158595444E-2</c:v>
                </c:pt>
                <c:pt idx="737">
                  <c:v>2.0915269797031844E-2</c:v>
                </c:pt>
                <c:pt idx="738">
                  <c:v>2.0938459718705858E-2</c:v>
                </c:pt>
                <c:pt idx="739">
                  <c:v>2.0961593923301401E-2</c:v>
                </c:pt>
                <c:pt idx="740">
                  <c:v>2.0984672410502392E-2</c:v>
                </c:pt>
                <c:pt idx="741">
                  <c:v>2.1014425986913124E-2</c:v>
                </c:pt>
                <c:pt idx="742">
                  <c:v>2.1037385062315849E-2</c:v>
                </c:pt>
                <c:pt idx="743">
                  <c:v>2.1060288413989645E-2</c:v>
                </c:pt>
                <c:pt idx="744">
                  <c:v>2.10831360416005E-2</c:v>
                </c:pt>
                <c:pt idx="745">
                  <c:v>2.1099229074496573E-2</c:v>
                </c:pt>
                <c:pt idx="746">
                  <c:v>2.1121973250692577E-2</c:v>
                </c:pt>
                <c:pt idx="747">
                  <c:v>2.1144661707289569E-2</c:v>
                </c:pt>
                <c:pt idx="748">
                  <c:v>2.1167294443982281E-2</c:v>
                </c:pt>
                <c:pt idx="749">
                  <c:v>2.1189871460451926E-2</c:v>
                </c:pt>
                <c:pt idx="750">
                  <c:v>2.1219051582527168E-2</c:v>
                </c:pt>
                <c:pt idx="751">
                  <c:v>2.1241509132038202E-2</c:v>
                </c:pt>
                <c:pt idx="752">
                  <c:v>2.126391095474546E-2</c:v>
                </c:pt>
                <c:pt idx="753">
                  <c:v>2.1288468288425021E-2</c:v>
                </c:pt>
                <c:pt idx="754">
                  <c:v>2.13085474183905E-2</c:v>
                </c:pt>
                <c:pt idx="755">
                  <c:v>2.1330782058655354E-2</c:v>
                </c:pt>
                <c:pt idx="756">
                  <c:v>2.1352960970768116E-2</c:v>
                </c:pt>
                <c:pt idx="757">
                  <c:v>2.1375084154394774E-2</c:v>
                </c:pt>
                <c:pt idx="758">
                  <c:v>2.1390557147962563E-2</c:v>
                </c:pt>
                <c:pt idx="759">
                  <c:v>2.1412576945327721E-2</c:v>
                </c:pt>
                <c:pt idx="760">
                  <c:v>2.1434541019109098E-2</c:v>
                </c:pt>
                <c:pt idx="761">
                  <c:v>2.1456449369004114E-2</c:v>
                </c:pt>
                <c:pt idx="762">
                  <c:v>2.1478301994710201E-2</c:v>
                </c:pt>
                <c:pt idx="763">
                  <c:v>2.1506652939276477E-2</c:v>
                </c:pt>
                <c:pt idx="764">
                  <c:v>2.1528386014187467E-2</c:v>
                </c:pt>
                <c:pt idx="765">
                  <c:v>2.1550063357964847E-2</c:v>
                </c:pt>
                <c:pt idx="766">
                  <c:v>2.1571684970279514E-2</c:v>
                </c:pt>
                <c:pt idx="767">
                  <c:v>2.1586729249967927E-2</c:v>
                </c:pt>
                <c:pt idx="768">
                  <c:v>2.1608247524280959E-2</c:v>
                </c:pt>
                <c:pt idx="769">
                  <c:v>2.1629710072324875E-2</c:v>
                </c:pt>
                <c:pt idx="770">
                  <c:v>2.1651115111505637E-2</c:v>
                </c:pt>
                <c:pt idx="771">
                  <c:v>2.1672430922067647E-2</c:v>
                </c:pt>
                <c:pt idx="772">
                  <c:v>2.1700009763897351E-2</c:v>
                </c:pt>
                <c:pt idx="773">
                  <c:v>2.1720919892137199E-2</c:v>
                </c:pt>
                <c:pt idx="774">
                  <c:v>2.1741566041266994E-2</c:v>
                </c:pt>
                <c:pt idx="775">
                  <c:v>2.1761913949784446E-2</c:v>
                </c:pt>
                <c:pt idx="776">
                  <c:v>2.1781960450847886E-2</c:v>
                </c:pt>
                <c:pt idx="777">
                  <c:v>2.180170554282411E-2</c:v>
                </c:pt>
                <c:pt idx="778">
                  <c:v>2.1821149224104469E-2</c:v>
                </c:pt>
                <c:pt idx="779">
                  <c:v>2.1840291493097512E-2</c:v>
                </c:pt>
                <c:pt idx="780">
                  <c:v>2.1849247961363363E-2</c:v>
                </c:pt>
                <c:pt idx="781">
                  <c:v>2.1867889471752656E-2</c:v>
                </c:pt>
                <c:pt idx="782">
                  <c:v>2.1886229651305798E-2</c:v>
                </c:pt>
                <c:pt idx="783">
                  <c:v>2.1904268498752089E-2</c:v>
                </c:pt>
                <c:pt idx="784">
                  <c:v>2.1931481599984891E-2</c:v>
                </c:pt>
                <c:pt idx="785">
                  <c:v>2.1950684362815887E-2</c:v>
                </c:pt>
                <c:pt idx="786">
                  <c:v>2.1965847703970438E-2</c:v>
                </c:pt>
                <c:pt idx="787">
                  <c:v>2.19825786205162E-2</c:v>
                </c:pt>
                <c:pt idx="788">
                  <c:v>2.1993574526684267E-2</c:v>
                </c:pt>
                <c:pt idx="789">
                  <c:v>2.2009764257317009E-2</c:v>
                </c:pt>
                <c:pt idx="790">
                  <c:v>2.2025652612475615E-2</c:v>
                </c:pt>
                <c:pt idx="791">
                  <c:v>2.2041239590987621E-2</c:v>
                </c:pt>
                <c:pt idx="792">
                  <c:v>2.2056525191691361E-2</c:v>
                </c:pt>
                <c:pt idx="793">
                  <c:v>2.2076634139146241E-2</c:v>
                </c:pt>
                <c:pt idx="794">
                  <c:v>2.2091255050198915E-2</c:v>
                </c:pt>
                <c:pt idx="795">
                  <c:v>2.2105574526929506E-2</c:v>
                </c:pt>
                <c:pt idx="796">
                  <c:v>2.2119592568164072E-2</c:v>
                </c:pt>
                <c:pt idx="797">
                  <c:v>2.212843248921359E-2</c:v>
                </c:pt>
                <c:pt idx="798">
                  <c:v>2.2141909800050597E-2</c:v>
                </c:pt>
                <c:pt idx="799">
                  <c:v>2.2155085725612277E-2</c:v>
                </c:pt>
                <c:pt idx="800">
                  <c:v>2.2167960264923368E-2</c:v>
                </c:pt>
                <c:pt idx="801">
                  <c:v>2.2180533417027526E-2</c:v>
                </c:pt>
                <c:pt idx="802">
                  <c:v>2.219737060787455E-2</c:v>
                </c:pt>
                <c:pt idx="803">
                  <c:v>2.2209278570003904E-2</c:v>
                </c:pt>
                <c:pt idx="804">
                  <c:v>2.2220885088178943E-2</c:v>
                </c:pt>
                <c:pt idx="805">
                  <c:v>2.2233645647420034E-2</c:v>
                </c:pt>
                <c:pt idx="806">
                  <c:v>2.2243193788891304E-2</c:v>
                </c:pt>
                <c:pt idx="807">
                  <c:v>2.225389596961122E-2</c:v>
                </c:pt>
                <c:pt idx="808">
                  <c:v>2.2264296702737114E-2</c:v>
                </c:pt>
                <c:pt idx="809">
                  <c:v>2.2274395987414312E-2</c:v>
                </c:pt>
                <c:pt idx="810">
                  <c:v>2.2280129215156468E-2</c:v>
                </c:pt>
                <c:pt idx="811">
                  <c:v>2.2289688447584721E-2</c:v>
                </c:pt>
                <c:pt idx="812">
                  <c:v>2.2298946283774788E-2</c:v>
                </c:pt>
                <c:pt idx="813">
                  <c:v>2.2307902723045874E-2</c:v>
                </c:pt>
                <c:pt idx="814">
                  <c:v>2.2316557764725298E-2</c:v>
                </c:pt>
                <c:pt idx="815">
                  <c:v>2.2328661233702952E-2</c:v>
                </c:pt>
                <c:pt idx="816">
                  <c:v>2.2336650357568006E-2</c:v>
                </c:pt>
                <c:pt idx="817">
                  <c:v>2.234433802708272E-2</c:v>
                </c:pt>
                <c:pt idx="818">
                  <c:v>2.2351724241618378E-2</c:v>
                </c:pt>
                <c:pt idx="819">
                  <c:v>2.2355311987624343E-2</c:v>
                </c:pt>
                <c:pt idx="820">
                  <c:v>2.2362158631078155E-2</c:v>
                </c:pt>
                <c:pt idx="821">
                  <c:v>2.2368703872920413E-2</c:v>
                </c:pt>
                <c:pt idx="822">
                  <c:v>2.237495075445332E-2</c:v>
                </c:pt>
                <c:pt idx="823">
                  <c:v>2.2380953409637826E-2</c:v>
                </c:pt>
                <c:pt idx="824">
                  <c:v>2.239011115880133E-2</c:v>
                </c:pt>
                <c:pt idx="825">
                  <c:v>2.2395935618318815E-2</c:v>
                </c:pt>
                <c:pt idx="826">
                  <c:v>2.240181402189451E-2</c:v>
                </c:pt>
                <c:pt idx="827">
                  <c:v>2.2407804839957551E-2</c:v>
                </c:pt>
                <c:pt idx="828">
                  <c:v>2.2413913474601126E-2</c:v>
                </c:pt>
                <c:pt idx="829">
                  <c:v>2.2420139926024166E-2</c:v>
                </c:pt>
                <c:pt idx="830">
                  <c:v>2.2426484194425601E-2</c:v>
                </c:pt>
                <c:pt idx="831">
                  <c:v>2.2432946280009275E-2</c:v>
                </c:pt>
                <c:pt idx="832">
                  <c:v>2.2434852822766378E-2</c:v>
                </c:pt>
                <c:pt idx="833">
                  <c:v>2.2441515244106515E-2</c:v>
                </c:pt>
                <c:pt idx="834">
                  <c:v>2.2448295453754229E-2</c:v>
                </c:pt>
                <c:pt idx="835">
                  <c:v>2.2455193451902347E-2</c:v>
                </c:pt>
                <c:pt idx="836">
                  <c:v>2.2462209238738123E-2</c:v>
                </c:pt>
                <c:pt idx="837">
                  <c:v>2.2474192966097414E-2</c:v>
                </c:pt>
                <c:pt idx="838">
                  <c:v>2.248147977792226E-2</c:v>
                </c:pt>
                <c:pt idx="839">
                  <c:v>2.248888440868289E-2</c:v>
                </c:pt>
                <c:pt idx="840">
                  <c:v>2.2496406858612622E-2</c:v>
                </c:pt>
                <c:pt idx="841">
                  <c:v>2.250030169248559E-2</c:v>
                </c:pt>
                <c:pt idx="842">
                  <c:v>2.2508033105519337E-2</c:v>
                </c:pt>
                <c:pt idx="843">
                  <c:v>2.2515882316128999E-2</c:v>
                </c:pt>
                <c:pt idx="844">
                  <c:v>2.252384932454151E-2</c:v>
                </c:pt>
                <c:pt idx="845">
                  <c:v>2.2535786404346954E-2</c:v>
                </c:pt>
                <c:pt idx="846">
                  <c:v>2.2544015774468431E-2</c:v>
                </c:pt>
                <c:pt idx="847">
                  <c:v>2.2552362965517464E-2</c:v>
                </c:pt>
                <c:pt idx="848">
                  <c:v>2.2560827977761759E-2</c:v>
                </c:pt>
                <c:pt idx="849">
                  <c:v>2.2565451341856724E-2</c:v>
                </c:pt>
                <c:pt idx="850">
                  <c:v>2.2574125142057144E-2</c:v>
                </c:pt>
                <c:pt idx="851">
                  <c:v>2.2582916741748876E-2</c:v>
                </c:pt>
                <c:pt idx="852">
                  <c:v>2.2591826141191262E-2</c:v>
                </c:pt>
                <c:pt idx="853">
                  <c:v>2.2600853340635552E-2</c:v>
                </c:pt>
                <c:pt idx="854">
                  <c:v>2.2614092311699724E-2</c:v>
                </c:pt>
                <c:pt idx="855">
                  <c:v>2.2623382080076533E-2</c:v>
                </c:pt>
                <c:pt idx="856">
                  <c:v>2.2632789671912984E-2</c:v>
                </c:pt>
                <c:pt idx="857">
                  <c:v>2.2643708567568539E-2</c:v>
                </c:pt>
                <c:pt idx="858">
                  <c:v>2.2647756347211244E-2</c:v>
                </c:pt>
                <c:pt idx="859">
                  <c:v>2.266171939119609E-2</c:v>
                </c:pt>
                <c:pt idx="860">
                  <c:v>2.2671598279909114E-2</c:v>
                </c:pt>
                <c:pt idx="861">
                  <c:v>2.2681594993619207E-2</c:v>
                </c:pt>
                <c:pt idx="862">
                  <c:v>2.269170953264318E-2</c:v>
                </c:pt>
                <c:pt idx="863">
                  <c:v>2.2697604394616953E-2</c:v>
                </c:pt>
                <c:pt idx="864">
                  <c:v>2.2707927412141969E-2</c:v>
                </c:pt>
                <c:pt idx="865">
                  <c:v>2.2718368233035007E-2</c:v>
                </c:pt>
                <c:pt idx="866">
                  <c:v>2.2728926857604047E-2</c:v>
                </c:pt>
                <c:pt idx="867">
                  <c:v>2.2744049618930746E-2</c:v>
                </c:pt>
                <c:pt idx="868">
                  <c:v>2.2754871116758876E-2</c:v>
                </c:pt>
                <c:pt idx="869">
                  <c:v>2.2765810442238951E-2</c:v>
                </c:pt>
                <c:pt idx="870">
                  <c:v>2.2776867595719719E-2</c:v>
                </c:pt>
                <c:pt idx="871">
                  <c:v>2.2783487046376488E-2</c:v>
                </c:pt>
                <c:pt idx="872">
                  <c:v>2.2794752499533853E-2</c:v>
                </c:pt>
                <c:pt idx="873">
                  <c:v>2.2806135758577078E-2</c:v>
                </c:pt>
                <c:pt idx="874">
                  <c:v>2.2817636497292182E-2</c:v>
                </c:pt>
                <c:pt idx="875">
                  <c:v>2.2829243601265075E-2</c:v>
                </c:pt>
                <c:pt idx="876">
                  <c:v>2.2845596948845394E-2</c:v>
                </c:pt>
                <c:pt idx="877">
                  <c:v>2.2857350430515615E-2</c:v>
                </c:pt>
                <c:pt idx="878">
                  <c:v>2.2869134459648978E-2</c:v>
                </c:pt>
                <c:pt idx="879">
                  <c:v>2.2881183552232849E-2</c:v>
                </c:pt>
                <c:pt idx="880">
                  <c:v>2.2892992343974791E-2</c:v>
                </c:pt>
                <c:pt idx="881">
                  <c:v>2.2904812271478329E-2</c:v>
                </c:pt>
                <c:pt idx="882">
                  <c:v>2.2916643334766996E-2</c:v>
                </c:pt>
                <c:pt idx="883">
                  <c:v>2.2928485533880001E-2</c:v>
                </c:pt>
                <c:pt idx="884">
                  <c:v>2.2935635565751612E-2</c:v>
                </c:pt>
                <c:pt idx="885">
                  <c:v>2.2947495415799005E-2</c:v>
                </c:pt>
                <c:pt idx="886">
                  <c:v>2.2959366398508253E-2</c:v>
                </c:pt>
                <c:pt idx="887">
                  <c:v>2.2971248513914092E-2</c:v>
                </c:pt>
                <c:pt idx="888">
                  <c:v>2.2987863567978786E-2</c:v>
                </c:pt>
                <c:pt idx="889">
                  <c:v>2.2999772582738501E-2</c:v>
                </c:pt>
                <c:pt idx="890">
                  <c:v>2.301169273355785E-2</c:v>
                </c:pt>
                <c:pt idx="891">
                  <c:v>2.3025203020415816E-2</c:v>
                </c:pt>
                <c:pt idx="892">
                  <c:v>2.3035566443508796E-2</c:v>
                </c:pt>
                <c:pt idx="893">
                  <c:v>2.3049102100365822E-2</c:v>
                </c:pt>
                <c:pt idx="894">
                  <c:v>2.3059484698100909E-2</c:v>
                </c:pt>
                <c:pt idx="895">
                  <c:v>2.3076722989842612E-2</c:v>
                </c:pt>
                <c:pt idx="896">
                  <c:v>2.3088714768200479E-2</c:v>
                </c:pt>
                <c:pt idx="897">
                  <c:v>2.3102306661294716E-2</c:v>
                </c:pt>
                <c:pt idx="898">
                  <c:v>2.3114322265432721E-2</c:v>
                </c:pt>
                <c:pt idx="899">
                  <c:v>2.3126349005954547E-2</c:v>
                </c:pt>
                <c:pt idx="900">
                  <c:v>2.3138386882896798E-2</c:v>
                </c:pt>
                <c:pt idx="901">
                  <c:v>2.314884068886695E-2</c:v>
                </c:pt>
                <c:pt idx="902">
                  <c:v>2.3160899279006924E-2</c:v>
                </c:pt>
                <c:pt idx="903">
                  <c:v>2.3172969004562782E-2</c:v>
                </c:pt>
                <c:pt idx="904">
                  <c:v>2.3185049865564245E-2</c:v>
                </c:pt>
                <c:pt idx="905">
                  <c:v>2.3198743315046441E-2</c:v>
                </c:pt>
                <c:pt idx="906">
                  <c:v>2.3210848011206663E-2</c:v>
                </c:pt>
                <c:pt idx="907">
                  <c:v>2.3222963844019992E-2</c:v>
                </c:pt>
                <c:pt idx="908">
                  <c:v>2.3235090813525643E-2</c:v>
                </c:pt>
                <c:pt idx="909">
                  <c:v>2.3247228919757598E-2</c:v>
                </c:pt>
                <c:pt idx="910">
                  <c:v>2.3259378162747237E-2</c:v>
                </c:pt>
                <c:pt idx="911">
                  <c:v>2.3271538542531157E-2</c:v>
                </c:pt>
                <c:pt idx="912">
                  <c:v>2.3283710059143346E-2</c:v>
                </c:pt>
                <c:pt idx="913">
                  <c:v>2.3295892712615181E-2</c:v>
                </c:pt>
                <c:pt idx="914">
                  <c:v>2.3306470932391986E-2</c:v>
                </c:pt>
                <c:pt idx="915">
                  <c:v>2.3318674285488727E-2</c:v>
                </c:pt>
                <c:pt idx="916">
                  <c:v>2.3330888774430902E-2</c:v>
                </c:pt>
                <c:pt idx="917">
                  <c:v>2.3343114399250929E-2</c:v>
                </c:pt>
                <c:pt idx="918">
                  <c:v>2.3356973034126503E-2</c:v>
                </c:pt>
                <c:pt idx="919">
                  <c:v>2.3369222509501294E-2</c:v>
                </c:pt>
                <c:pt idx="920">
                  <c:v>2.338148312197625E-2</c:v>
                </c:pt>
                <c:pt idx="921">
                  <c:v>2.3393754871593203E-2</c:v>
                </c:pt>
                <c:pt idx="922">
                  <c:v>2.3406037758383527E-2</c:v>
                </c:pt>
                <c:pt idx="923">
                  <c:v>2.3416702003502397E-2</c:v>
                </c:pt>
                <c:pt idx="924">
                  <c:v>2.3429005580410205E-2</c:v>
                </c:pt>
                <c:pt idx="925">
                  <c:v>2.3441320280420268E-2</c:v>
                </c:pt>
                <c:pt idx="926">
                  <c:v>2.3460165711130521E-2</c:v>
                </c:pt>
                <c:pt idx="927">
                  <c:v>2.3467567526411055E-2</c:v>
                </c:pt>
                <c:pt idx="928">
                  <c:v>2.3479815315322547E-2</c:v>
                </c:pt>
                <c:pt idx="929">
                  <c:v>2.3491988849963598E-2</c:v>
                </c:pt>
                <c:pt idx="930">
                  <c:v>2.3504064869052925E-2</c:v>
                </c:pt>
                <c:pt idx="931">
                  <c:v>2.3516036944553783E-2</c:v>
                </c:pt>
                <c:pt idx="932">
                  <c:v>2.3527905063522297E-2</c:v>
                </c:pt>
                <c:pt idx="933">
                  <c:v>2.3539669225644742E-2</c:v>
                </c:pt>
                <c:pt idx="934">
                  <c:v>2.355132943061523E-2</c:v>
                </c:pt>
                <c:pt idx="935">
                  <c:v>2.356288567811481E-2</c:v>
                </c:pt>
                <c:pt idx="936">
                  <c:v>2.356962654431146E-2</c:v>
                </c:pt>
                <c:pt idx="937">
                  <c:v>2.3580994951664061E-2</c:v>
                </c:pt>
                <c:pt idx="938">
                  <c:v>2.3592259419781068E-2</c:v>
                </c:pt>
                <c:pt idx="939">
                  <c:v>2.3603419948401982E-2</c:v>
                </c:pt>
                <c:pt idx="940">
                  <c:v>2.3625274186844538E-2</c:v>
                </c:pt>
                <c:pt idx="941">
                  <c:v>2.3630040039436109E-2</c:v>
                </c:pt>
                <c:pt idx="942">
                  <c:v>2.3640868576278468E-2</c:v>
                </c:pt>
                <c:pt idx="943">
                  <c:v>2.365159315328912E-2</c:v>
                </c:pt>
                <c:pt idx="944">
                  <c:v>2.3660697586940081E-2</c:v>
                </c:pt>
                <c:pt idx="945">
                  <c:v>2.3671220987517654E-2</c:v>
                </c:pt>
                <c:pt idx="946">
                  <c:v>2.3681640433875144E-2</c:v>
                </c:pt>
                <c:pt idx="947">
                  <c:v>2.3691955925750501E-2</c:v>
                </c:pt>
                <c:pt idx="948">
                  <c:v>2.370216746287087E-2</c:v>
                </c:pt>
                <c:pt idx="949">
                  <c:v>2.3713757443195486E-2</c:v>
                </c:pt>
                <c:pt idx="950">
                  <c:v>2.3723754293595873E-2</c:v>
                </c:pt>
                <c:pt idx="951">
                  <c:v>2.3733647181971074E-2</c:v>
                </c:pt>
                <c:pt idx="952">
                  <c:v>2.3743436108064869E-2</c:v>
                </c:pt>
                <c:pt idx="953">
                  <c:v>2.3751665818181444E-2</c:v>
                </c:pt>
                <c:pt idx="954">
                  <c:v>2.3761253621409316E-2</c:v>
                </c:pt>
                <c:pt idx="955">
                  <c:v>2.3770737468115387E-2</c:v>
                </c:pt>
                <c:pt idx="956">
                  <c:v>2.3780117358056518E-2</c:v>
                </c:pt>
                <c:pt idx="957">
                  <c:v>2.3790821295282736E-2</c:v>
                </c:pt>
                <c:pt idx="958">
                  <c:v>2.3799986442323392E-2</c:v>
                </c:pt>
                <c:pt idx="959">
                  <c:v>2.380904762532839E-2</c:v>
                </c:pt>
                <c:pt idx="960">
                  <c:v>2.3818004844054587E-2</c:v>
                </c:pt>
                <c:pt idx="961">
                  <c:v>2.3826858098264077E-2</c:v>
                </c:pt>
                <c:pt idx="962">
                  <c:v>2.3835607387724174E-2</c:v>
                </c:pt>
                <c:pt idx="963">
                  <c:v>2.3844252712199587E-2</c:v>
                </c:pt>
                <c:pt idx="964">
                  <c:v>2.3852794071470704E-2</c:v>
                </c:pt>
                <c:pt idx="965">
                  <c:v>2.3861231465304847E-2</c:v>
                </c:pt>
                <c:pt idx="966">
                  <c:v>2.3868198583886002E-2</c:v>
                </c:pt>
                <c:pt idx="967">
                  <c:v>2.3876434934151813E-2</c:v>
                </c:pt>
                <c:pt idx="968">
                  <c:v>2.3884567324945743E-2</c:v>
                </c:pt>
                <c:pt idx="969">
                  <c:v>2.3892595756067874E-2</c:v>
                </c:pt>
                <c:pt idx="970">
                  <c:v>2.3900520227302085E-2</c:v>
                </c:pt>
                <c:pt idx="971">
                  <c:v>2.3909672541879524E-2</c:v>
                </c:pt>
                <c:pt idx="972">
                  <c:v>2.3917382171576358E-2</c:v>
                </c:pt>
                <c:pt idx="973">
                  <c:v>2.3924987834131634E-2</c:v>
                </c:pt>
                <c:pt idx="974">
                  <c:v>2.3932489529341423E-2</c:v>
                </c:pt>
                <c:pt idx="975">
                  <c:v>2.393858317823298E-2</c:v>
                </c:pt>
                <c:pt idx="976">
                  <c:v>2.3945883886003605E-2</c:v>
                </c:pt>
                <c:pt idx="977">
                  <c:v>2.3953080632527435E-2</c:v>
                </c:pt>
                <c:pt idx="978">
                  <c:v>2.3960173417623465E-2</c:v>
                </c:pt>
                <c:pt idx="979">
                  <c:v>2.3972263577840384E-2</c:v>
                </c:pt>
                <c:pt idx="980">
                  <c:v>2.3975316375479529E-2</c:v>
                </c:pt>
                <c:pt idx="981">
                  <c:v>2.3982090293885264E-2</c:v>
                </c:pt>
                <c:pt idx="982">
                  <c:v>2.3988760243437005E-2</c:v>
                </c:pt>
                <c:pt idx="983">
                  <c:v>2.3995326223962207E-2</c:v>
                </c:pt>
                <c:pt idx="984">
                  <c:v>2.4001788235283084E-2</c:v>
                </c:pt>
                <c:pt idx="985">
                  <c:v>2.4008146277227093E-2</c:v>
                </c:pt>
                <c:pt idx="986">
                  <c:v>2.4014400349629521E-2</c:v>
                </c:pt>
                <c:pt idx="987">
                  <c:v>2.4020550452328281E-2</c:v>
                </c:pt>
                <c:pt idx="988">
                  <c:v>2.4022955032921525E-2</c:v>
                </c:pt>
                <c:pt idx="989">
                  <c:v>2.4028918298409641E-2</c:v>
                </c:pt>
                <c:pt idx="990">
                  <c:v>2.4034777613972734E-2</c:v>
                </c:pt>
                <c:pt idx="991">
                  <c:v>2.4040532979468985E-2</c:v>
                </c:pt>
                <c:pt idx="992">
                  <c:v>2.4049741414599E-2</c:v>
                </c:pt>
                <c:pt idx="993">
                  <c:v>2.4055267695734534E-2</c:v>
                </c:pt>
                <c:pt idx="994">
                  <c:v>2.406069000607881E-2</c:v>
                </c:pt>
                <c:pt idx="995">
                  <c:v>2.406600834549065E-2</c:v>
                </c:pt>
                <c:pt idx="996">
                  <c:v>2.4071222713834103E-2</c:v>
                </c:pt>
                <c:pt idx="997">
                  <c:v>2.4075183437165824E-2</c:v>
                </c:pt>
                <c:pt idx="998">
                  <c:v>2.4080196959074783E-2</c:v>
                </c:pt>
                <c:pt idx="999">
                  <c:v>2.4085106516305986E-2</c:v>
                </c:pt>
                <c:pt idx="1000">
                  <c:v>2.4089912108724354E-2</c:v>
                </c:pt>
                <c:pt idx="1001">
                  <c:v>2.4095734984730784E-2</c:v>
                </c:pt>
                <c:pt idx="1002">
                  <c:v>2.4100325523845605E-2</c:v>
                </c:pt>
                <c:pt idx="1003">
                  <c:v>2.4104812090977E-2</c:v>
                </c:pt>
                <c:pt idx="1004">
                  <c:v>2.4109194686012553E-2</c:v>
                </c:pt>
                <c:pt idx="1005">
                  <c:v>2.411238059448495E-2</c:v>
                </c:pt>
                <c:pt idx="1006">
                  <c:v>2.4116562395562518E-2</c:v>
                </c:pt>
                <c:pt idx="1007">
                  <c:v>2.4120640231027595E-2</c:v>
                </c:pt>
                <c:pt idx="1008">
                  <c:v>2.4124614100777524E-2</c:v>
                </c:pt>
                <c:pt idx="1009">
                  <c:v>2.4128484004706945E-2</c:v>
                </c:pt>
                <c:pt idx="1010">
                  <c:v>2.4133306835865408E-2</c:v>
                </c:pt>
                <c:pt idx="1011">
                  <c:v>2.4136961623126771E-2</c:v>
                </c:pt>
                <c:pt idx="1012">
                  <c:v>2.4140512437437381E-2</c:v>
                </c:pt>
                <c:pt idx="1013">
                  <c:v>2.4143959278710964E-2</c:v>
                </c:pt>
                <c:pt idx="1014">
                  <c:v>2.4147302146845562E-2</c:v>
                </c:pt>
                <c:pt idx="1015">
                  <c:v>2.415054104176274E-2</c:v>
                </c:pt>
                <c:pt idx="1016">
                  <c:v>2.415367596337361E-2</c:v>
                </c:pt>
                <c:pt idx="1017">
                  <c:v>2.4156706911591896E-2</c:v>
                </c:pt>
                <c:pt idx="1018">
                  <c:v>2.4158634662739265E-2</c:v>
                </c:pt>
                <c:pt idx="1019">
                  <c:v>2.4161464903468453E-2</c:v>
                </c:pt>
                <c:pt idx="1020">
                  <c:v>2.4164191177434291E-2</c:v>
                </c:pt>
                <c:pt idx="1021">
                  <c:v>2.4166813484569248E-2</c:v>
                </c:pt>
                <c:pt idx="1022">
                  <c:v>2.4169331824805778E-2</c:v>
                </c:pt>
                <c:pt idx="1023">
                  <c:v>2.4172709155432487E-2</c:v>
                </c:pt>
                <c:pt idx="1024">
                  <c:v>2.41750122878347E-2</c:v>
                </c:pt>
                <c:pt idx="1025">
                  <c:v>2.4177211446284846E-2</c:v>
                </c:pt>
                <c:pt idx="1026">
                  <c:v>2.4179306630720186E-2</c:v>
                </c:pt>
                <c:pt idx="1027">
                  <c:v>2.4180364020337335E-2</c:v>
                </c:pt>
                <c:pt idx="1028">
                  <c:v>2.4182258557921704E-2</c:v>
                </c:pt>
                <c:pt idx="1029">
                  <c:v>2.4184049128210521E-2</c:v>
                </c:pt>
                <c:pt idx="1030">
                  <c:v>2.4185736678977908E-2</c:v>
                </c:pt>
                <c:pt idx="1031">
                  <c:v>2.4188234594086745E-2</c:v>
                </c:pt>
                <c:pt idx="1032">
                  <c:v>2.4189733609751171E-2</c:v>
                </c:pt>
                <c:pt idx="1033">
                  <c:v>2.4191154870798124E-2</c:v>
                </c:pt>
                <c:pt idx="1034">
                  <c:v>2.4192506845309034E-2</c:v>
                </c:pt>
                <c:pt idx="1035">
                  <c:v>2.4195744630961927E-2</c:v>
                </c:pt>
                <c:pt idx="1036">
                  <c:v>2.4196947463573655E-2</c:v>
                </c:pt>
                <c:pt idx="1037">
                  <c:v>2.4198085018416336E-2</c:v>
                </c:pt>
                <c:pt idx="1038">
                  <c:v>2.4199157295460495E-2</c:v>
                </c:pt>
                <c:pt idx="1039">
                  <c:v>2.4200164294691399E-2</c:v>
                </c:pt>
                <c:pt idx="1040">
                  <c:v>2.4197650787526219E-2</c:v>
                </c:pt>
                <c:pt idx="1041">
                  <c:v>2.4198545644787767E-2</c:v>
                </c:pt>
                <c:pt idx="1042">
                  <c:v>2.4199375241479609E-2</c:v>
                </c:pt>
                <c:pt idx="1043">
                  <c:v>2.4200139577579386E-2</c:v>
                </c:pt>
                <c:pt idx="1044">
                  <c:v>2.4204220123069931E-2</c:v>
                </c:pt>
                <c:pt idx="1045">
                  <c:v>2.4204835455089748E-2</c:v>
                </c:pt>
                <c:pt idx="1046">
                  <c:v>2.4206220620571334E-2</c:v>
                </c:pt>
                <c:pt idx="1047">
                  <c:v>2.4205870285377708E-2</c:v>
                </c:pt>
                <c:pt idx="1048">
                  <c:v>2.4203809815458631E-2</c:v>
                </c:pt>
                <c:pt idx="1049">
                  <c:v>2.4204177950731785E-2</c:v>
                </c:pt>
                <c:pt idx="1050">
                  <c:v>2.4204480821031625E-2</c:v>
                </c:pt>
                <c:pt idx="1051">
                  <c:v>2.4204718426352745E-2</c:v>
                </c:pt>
                <c:pt idx="1052">
                  <c:v>2.4204890766689746E-2</c:v>
                </c:pt>
                <c:pt idx="1053">
                  <c:v>2.4207408105680523E-2</c:v>
                </c:pt>
                <c:pt idx="1054">
                  <c:v>2.4207435936226741E-2</c:v>
                </c:pt>
                <c:pt idx="1055">
                  <c:v>2.4207398488807434E-2</c:v>
                </c:pt>
                <c:pt idx="1056">
                  <c:v>2.4207295763434881E-2</c:v>
                </c:pt>
                <c:pt idx="1057">
                  <c:v>2.4204773493594033E-2</c:v>
                </c:pt>
                <c:pt idx="1058">
                  <c:v>2.4204554244018205E-2</c:v>
                </c:pt>
                <c:pt idx="1059">
                  <c:v>2.4204269729463657E-2</c:v>
                </c:pt>
                <c:pt idx="1060">
                  <c:v>2.42039199499385E-2</c:v>
                </c:pt>
                <c:pt idx="1061">
                  <c:v>2.4203504905440026E-2</c:v>
                </c:pt>
                <c:pt idx="1062">
                  <c:v>2.4205308574233003E-2</c:v>
                </c:pt>
                <c:pt idx="1063">
                  <c:v>2.4204748903261419E-2</c:v>
                </c:pt>
                <c:pt idx="1064">
                  <c:v>2.4204123954375881E-2</c:v>
                </c:pt>
                <c:pt idx="1065">
                  <c:v>2.4204180112319361E-2</c:v>
                </c:pt>
                <c:pt idx="1066">
                  <c:v>2.4202678222919445E-2</c:v>
                </c:pt>
                <c:pt idx="1067">
                  <c:v>2.420185744037065E-2</c:v>
                </c:pt>
                <c:pt idx="1068">
                  <c:v>2.4200971379961935E-2</c:v>
                </c:pt>
                <c:pt idx="1069">
                  <c:v>2.4200020041708036E-2</c:v>
                </c:pt>
                <c:pt idx="1070">
                  <c:v>2.4196832582802551E-2</c:v>
                </c:pt>
                <c:pt idx="1071">
                  <c:v>2.4195764889154463E-2</c:v>
                </c:pt>
                <c:pt idx="1072">
                  <c:v>2.4194631930668141E-2</c:v>
                </c:pt>
                <c:pt idx="1073">
                  <c:v>2.4193433707362488E-2</c:v>
                </c:pt>
                <c:pt idx="1074">
                  <c:v>2.4192170219256424E-2</c:v>
                </c:pt>
                <c:pt idx="1075">
                  <c:v>2.4192941178445199E-2</c:v>
                </c:pt>
                <c:pt idx="1076">
                  <c:v>2.4191532895807957E-2</c:v>
                </c:pt>
                <c:pt idx="1077">
                  <c:v>2.4190059335490083E-2</c:v>
                </c:pt>
                <c:pt idx="1078">
                  <c:v>2.4188520497523503E-2</c:v>
                </c:pt>
                <c:pt idx="1079">
                  <c:v>2.4184873807457374E-2</c:v>
                </c:pt>
                <c:pt idx="1080">
                  <c:v>2.4183218731010779E-2</c:v>
                </c:pt>
                <c:pt idx="1081">
                  <c:v>2.4181498389925858E-2</c:v>
                </c:pt>
                <c:pt idx="1082">
                  <c:v>2.4179712784232331E-2</c:v>
                </c:pt>
                <c:pt idx="1083">
                  <c:v>2.4177861913959913E-2</c:v>
                </c:pt>
                <c:pt idx="1084">
                  <c:v>2.4177916640611568E-2</c:v>
                </c:pt>
                <c:pt idx="1085">
                  <c:v>2.4175920859902219E-2</c:v>
                </c:pt>
                <c:pt idx="1086">
                  <c:v>2.4173859801787302E-2</c:v>
                </c:pt>
                <c:pt idx="1087">
                  <c:v>2.4171733466308565E-2</c:v>
                </c:pt>
                <c:pt idx="1088">
                  <c:v>2.4169541853500398E-2</c:v>
                </c:pt>
                <c:pt idx="1089">
                  <c:v>2.4167284963402088E-2</c:v>
                </c:pt>
                <c:pt idx="1090">
                  <c:v>2.4164962796052937E-2</c:v>
                </c:pt>
                <c:pt idx="1091">
                  <c:v>2.4162575351497149E-2</c:v>
                </c:pt>
                <c:pt idx="1092">
                  <c:v>2.4157028051746091E-2</c:v>
                </c:pt>
                <c:pt idx="1093">
                  <c:v>2.4154534190741719E-2</c:v>
                </c:pt>
                <c:pt idx="1094">
                  <c:v>2.4151975074131825E-2</c:v>
                </c:pt>
                <c:pt idx="1095">
                  <c:v>2.414935070194825E-2</c:v>
                </c:pt>
                <c:pt idx="1096">
                  <c:v>2.4147261523869756E-2</c:v>
                </c:pt>
                <c:pt idx="1097">
                  <c:v>2.4146879865197948E-2</c:v>
                </c:pt>
                <c:pt idx="1098">
                  <c:v>2.4144035481421217E-2</c:v>
                </c:pt>
                <c:pt idx="1099">
                  <c:v>2.4141125820806245E-2</c:v>
                </c:pt>
                <c:pt idx="1100">
                  <c:v>2.4138150883402147E-2</c:v>
                </c:pt>
                <c:pt idx="1101">
                  <c:v>2.4133386044776738E-2</c:v>
                </c:pt>
                <c:pt idx="1102">
                  <c:v>2.4130295154321413E-2</c:v>
                </c:pt>
                <c:pt idx="1103">
                  <c:v>2.4127139000081455E-2</c:v>
                </c:pt>
                <c:pt idx="1104">
                  <c:v>2.4123917582102788E-2</c:v>
                </c:pt>
                <c:pt idx="1105">
                  <c:v>2.4122297046440769E-2</c:v>
                </c:pt>
                <c:pt idx="1106">
                  <c:v>2.4118930449451299E-2</c:v>
                </c:pt>
                <c:pt idx="1107">
                  <c:v>2.4115498576068116E-2</c:v>
                </c:pt>
                <c:pt idx="1108">
                  <c:v>2.4112001426350154E-2</c:v>
                </c:pt>
                <c:pt idx="1109">
                  <c:v>2.4106831538019884E-2</c:v>
                </c:pt>
                <c:pt idx="1110">
                  <c:v>2.410321853874901E-2</c:v>
                </c:pt>
                <c:pt idx="1111">
                  <c:v>2.4099540276128449E-2</c:v>
                </c:pt>
                <c:pt idx="1112">
                  <c:v>2.4095796750212228E-2</c:v>
                </c:pt>
                <c:pt idx="1113">
                  <c:v>2.4091987961065191E-2</c:v>
                </c:pt>
                <c:pt idx="1114">
                  <c:v>2.4089647728531484E-2</c:v>
                </c:pt>
                <c:pt idx="1115">
                  <c:v>2.4085693646260481E-2</c:v>
                </c:pt>
                <c:pt idx="1116">
                  <c:v>2.4081674288177823E-2</c:v>
                </c:pt>
                <c:pt idx="1117">
                  <c:v>2.4078085251281189E-2</c:v>
                </c:pt>
                <c:pt idx="1118">
                  <c:v>2.4073439744874699E-2</c:v>
                </c:pt>
                <c:pt idx="1119">
                  <c:v>2.4069224559799134E-2</c:v>
                </c:pt>
                <c:pt idx="1120">
                  <c:v>2.4064944099206627E-2</c:v>
                </c:pt>
                <c:pt idx="1121">
                  <c:v>2.4060598363168397E-2</c:v>
                </c:pt>
                <c:pt idx="1122">
                  <c:v>2.4054772023718085E-2</c:v>
                </c:pt>
                <c:pt idx="1123">
                  <c:v>2.4050310605782964E-2</c:v>
                </c:pt>
                <c:pt idx="1124">
                  <c:v>2.4045783925346436E-2</c:v>
                </c:pt>
                <c:pt idx="1125">
                  <c:v>2.4041191982481447E-2</c:v>
                </c:pt>
                <c:pt idx="1126">
                  <c:v>2.4036534777260941E-2</c:v>
                </c:pt>
                <c:pt idx="1127">
                  <c:v>2.4033153167046222E-2</c:v>
                </c:pt>
                <c:pt idx="1128">
                  <c:v>2.4028350505130219E-2</c:v>
                </c:pt>
                <c:pt idx="1129">
                  <c:v>2.4023482568416861E-2</c:v>
                </c:pt>
                <c:pt idx="1130">
                  <c:v>2.4018549356994569E-2</c:v>
                </c:pt>
                <c:pt idx="1131">
                  <c:v>2.4012269818470416E-2</c:v>
                </c:pt>
                <c:pt idx="1132">
                  <c:v>2.4007221040724207E-2</c:v>
                </c:pt>
                <c:pt idx="1133">
                  <c:v>2.400210700116549E-2</c:v>
                </c:pt>
                <c:pt idx="1134">
                  <c:v>2.3996927699883413E-2</c:v>
                </c:pt>
                <c:pt idx="1135">
                  <c:v>2.3991683136953622E-2</c:v>
                </c:pt>
                <c:pt idx="1136">
                  <c:v>2.398757932451448E-2</c:v>
                </c:pt>
                <c:pt idx="1137">
                  <c:v>2.3982189192629778E-2</c:v>
                </c:pt>
                <c:pt idx="1138">
                  <c:v>2.3976733786765556E-2</c:v>
                </c:pt>
                <c:pt idx="1139">
                  <c:v>2.3970033344641525E-2</c:v>
                </c:pt>
                <c:pt idx="1140">
                  <c:v>2.3964443095397074E-2</c:v>
                </c:pt>
                <c:pt idx="1141">
                  <c:v>2.3958787576667563E-2</c:v>
                </c:pt>
                <c:pt idx="1142">
                  <c:v>2.3953066788546702E-2</c:v>
                </c:pt>
                <c:pt idx="1143">
                  <c:v>2.3947280731138332E-2</c:v>
                </c:pt>
                <c:pt idx="1144">
                  <c:v>2.3939982440813468E-2</c:v>
                </c:pt>
                <c:pt idx="1145">
                  <c:v>2.3934086038964342E-2</c:v>
                </c:pt>
                <c:pt idx="1146">
                  <c:v>2.3928124384812333E-2</c:v>
                </c:pt>
                <c:pt idx="1147">
                  <c:v>2.3922097478452958E-2</c:v>
                </c:pt>
                <c:pt idx="1148">
                  <c:v>2.3916347543358949E-2</c:v>
                </c:pt>
                <c:pt idx="1149">
                  <c:v>2.3911193737194483E-2</c:v>
                </c:pt>
                <c:pt idx="1150">
                  <c:v>2.3904950797587372E-2</c:v>
                </c:pt>
                <c:pt idx="1151">
                  <c:v>2.3898967729882769E-2</c:v>
                </c:pt>
                <c:pt idx="1152">
                  <c:v>2.3892269113073711E-2</c:v>
                </c:pt>
                <c:pt idx="1153">
                  <c:v>2.3886145346323561E-2</c:v>
                </c:pt>
                <c:pt idx="1154">
                  <c:v>2.3879326355566166E-2</c:v>
                </c:pt>
                <c:pt idx="1155">
                  <c:v>2.3872757074713535E-2</c:v>
                </c:pt>
                <c:pt idx="1156">
                  <c:v>2.3866422229149954E-2</c:v>
                </c:pt>
                <c:pt idx="1157">
                  <c:v>2.3859422709380414E-2</c:v>
                </c:pt>
                <c:pt idx="1158">
                  <c:v>2.38526576251228E-2</c:v>
                </c:pt>
                <c:pt idx="1159">
                  <c:v>2.3845827273297378E-2</c:v>
                </c:pt>
                <c:pt idx="1160">
                  <c:v>2.3838931654018118E-2</c:v>
                </c:pt>
                <c:pt idx="1161">
                  <c:v>2.383114542476451E-2</c:v>
                </c:pt>
                <c:pt idx="1162">
                  <c:v>2.3824944613569168E-2</c:v>
                </c:pt>
                <c:pt idx="1163">
                  <c:v>2.3817853192640084E-2</c:v>
                </c:pt>
                <c:pt idx="1164">
                  <c:v>2.3810696504735843E-2</c:v>
                </c:pt>
                <c:pt idx="1165">
                  <c:v>2.3803474549980545E-2</c:v>
                </c:pt>
                <c:pt idx="1166">
                  <c:v>2.3796187328495762E-2</c:v>
                </c:pt>
                <c:pt idx="1167">
                  <c:v>2.3788834840410659E-2</c:v>
                </c:pt>
                <c:pt idx="1168">
                  <c:v>2.3781417085844275E-2</c:v>
                </c:pt>
                <c:pt idx="1169">
                  <c:v>2.3774167149072403E-2</c:v>
                </c:pt>
                <c:pt idx="1170">
                  <c:v>2.3766385777789396E-2</c:v>
                </c:pt>
                <c:pt idx="1171">
                  <c:v>2.3758772224559237E-2</c:v>
                </c:pt>
                <c:pt idx="1172">
                  <c:v>2.3751093405366998E-2</c:v>
                </c:pt>
                <c:pt idx="1173">
                  <c:v>2.3743349320341847E-2</c:v>
                </c:pt>
                <c:pt idx="1174">
                  <c:v>2.3735539969618018E-2</c:v>
                </c:pt>
                <c:pt idx="1175">
                  <c:v>2.3727665353332275E-2</c:v>
                </c:pt>
                <c:pt idx="1176">
                  <c:v>2.3719725471616319E-2</c:v>
                </c:pt>
                <c:pt idx="1177">
                  <c:v>2.3711720324604384E-2</c:v>
                </c:pt>
                <c:pt idx="1178">
                  <c:v>2.3703649912435766E-2</c:v>
                </c:pt>
                <c:pt idx="1179">
                  <c:v>2.3695514235252298E-2</c:v>
                </c:pt>
                <c:pt idx="1180">
                  <c:v>2.3687313293185679E-2</c:v>
                </c:pt>
                <c:pt idx="1181">
                  <c:v>2.3679047086382805E-2</c:v>
                </c:pt>
                <c:pt idx="1182">
                  <c:v>2.3670715614982976E-2</c:v>
                </c:pt>
                <c:pt idx="1183">
                  <c:v>2.3661834235747598E-2</c:v>
                </c:pt>
                <c:pt idx="1184">
                  <c:v>2.3653856878964839E-2</c:v>
                </c:pt>
                <c:pt idx="1185">
                  <c:v>2.3645329614632726E-2</c:v>
                </c:pt>
                <c:pt idx="1186">
                  <c:v>2.3636738222451194E-2</c:v>
                </c:pt>
                <c:pt idx="1187">
                  <c:v>2.3628090850342232E-2</c:v>
                </c:pt>
                <c:pt idx="1188">
                  <c:v>2.361939831829838E-2</c:v>
                </c:pt>
                <c:pt idx="1189">
                  <c:v>2.3610671451537134E-2</c:v>
                </c:pt>
                <c:pt idx="1190">
                  <c:v>2.3601921033172442E-2</c:v>
                </c:pt>
                <c:pt idx="1191">
                  <c:v>2.3591766283784E-2</c:v>
                </c:pt>
                <c:pt idx="1192">
                  <c:v>2.3582983093540465E-2</c:v>
                </c:pt>
                <c:pt idx="1193">
                  <c:v>2.3574184126919417E-2</c:v>
                </c:pt>
                <c:pt idx="1194">
                  <c:v>2.3565369383960064E-2</c:v>
                </c:pt>
                <c:pt idx="1195">
                  <c:v>2.3556538864696403E-2</c:v>
                </c:pt>
                <c:pt idx="1196">
                  <c:v>2.3547314462930766E-2</c:v>
                </c:pt>
                <c:pt idx="1197">
                  <c:v>2.3538457484255409E-2</c:v>
                </c:pt>
                <c:pt idx="1198">
                  <c:v>2.3529584731776874E-2</c:v>
                </c:pt>
                <c:pt idx="1199">
                  <c:v>2.3520696205532796E-2</c:v>
                </c:pt>
                <c:pt idx="1200">
                  <c:v>2.3512149625060454E-2</c:v>
                </c:pt>
                <c:pt idx="1201">
                  <c:v>2.3503224448716015E-2</c:v>
                </c:pt>
                <c:pt idx="1202">
                  <c:v>2.3494399019134277E-2</c:v>
                </c:pt>
                <c:pt idx="1203">
                  <c:v>2.3485326767906361E-2</c:v>
                </c:pt>
                <c:pt idx="1204">
                  <c:v>2.3476354263506503E-2</c:v>
                </c:pt>
                <c:pt idx="1205">
                  <c:v>2.3467476395278054E-2</c:v>
                </c:pt>
                <c:pt idx="1206">
                  <c:v>2.3453101778669848E-2</c:v>
                </c:pt>
                <c:pt idx="1207">
                  <c:v>2.3444074638003021E-2</c:v>
                </c:pt>
                <c:pt idx="1208">
                  <c:v>2.3435031722304399E-2</c:v>
                </c:pt>
                <c:pt idx="1209">
                  <c:v>2.342607580073133E-2</c:v>
                </c:pt>
                <c:pt idx="1210">
                  <c:v>2.3416999626485972E-2</c:v>
                </c:pt>
                <c:pt idx="1211">
                  <c:v>2.3407907676529765E-2</c:v>
                </c:pt>
                <c:pt idx="1212">
                  <c:v>2.3398799950901931E-2</c:v>
                </c:pt>
                <c:pt idx="1213">
                  <c:v>2.3389580519566189E-2</c:v>
                </c:pt>
                <c:pt idx="1214">
                  <c:v>2.3380442954416991E-2</c:v>
                </c:pt>
                <c:pt idx="1215">
                  <c:v>2.3371289614487239E-2</c:v>
                </c:pt>
                <c:pt idx="1216">
                  <c:v>2.3362120499803945E-2</c:v>
                </c:pt>
                <c:pt idx="1217">
                  <c:v>2.3353024688964143E-2</c:v>
                </c:pt>
                <c:pt idx="1218">
                  <c:v>2.3343822310072551E-2</c:v>
                </c:pt>
                <c:pt idx="1219">
                  <c:v>2.3334604155765541E-2</c:v>
                </c:pt>
                <c:pt idx="1220">
                  <c:v>2.3325370226079712E-2</c:v>
                </c:pt>
                <c:pt idx="1221">
                  <c:v>2.3316120521054282E-2</c:v>
                </c:pt>
                <c:pt idx="1222">
                  <c:v>2.3306855040725855E-2</c:v>
                </c:pt>
                <c:pt idx="1223">
                  <c:v>2.3297573785125803E-2</c:v>
                </c:pt>
                <c:pt idx="1224">
                  <c:v>2.3288276754301181E-2</c:v>
                </c:pt>
                <c:pt idx="1225">
                  <c:v>2.3278963948280749E-2</c:v>
                </c:pt>
                <c:pt idx="1226">
                  <c:v>2.326956174967143E-2</c:v>
                </c:pt>
                <c:pt idx="1227">
                  <c:v>2.3260219115114372E-2</c:v>
                </c:pt>
                <c:pt idx="1228">
                  <c:v>2.3250860706241421E-2</c:v>
                </c:pt>
                <c:pt idx="1229">
                  <c:v>2.3241486523090403E-2</c:v>
                </c:pt>
                <c:pt idx="1230">
                  <c:v>2.3232163291614014E-2</c:v>
                </c:pt>
                <c:pt idx="1231">
                  <c:v>2.3222755835226577E-2</c:v>
                </c:pt>
                <c:pt idx="1232">
                  <c:v>2.3213332603912614E-2</c:v>
                </c:pt>
                <c:pt idx="1233">
                  <c:v>2.320389359770611E-2</c:v>
                </c:pt>
                <c:pt idx="1234">
                  <c:v>2.3194438816643671E-2</c:v>
                </c:pt>
                <c:pt idx="1235">
                  <c:v>2.3184910166308859E-2</c:v>
                </c:pt>
                <c:pt idx="1236">
                  <c:v>2.3175425564210927E-2</c:v>
                </c:pt>
                <c:pt idx="1237">
                  <c:v>2.3165925188123992E-2</c:v>
                </c:pt>
                <c:pt idx="1238">
                  <c:v>2.3156619688215408E-2</c:v>
                </c:pt>
                <c:pt idx="1239">
                  <c:v>2.3146928289867575E-2</c:v>
                </c:pt>
                <c:pt idx="1240">
                  <c:v>2.3137378860485197E-2</c:v>
                </c:pt>
                <c:pt idx="1241">
                  <c:v>2.312781365651094E-2</c:v>
                </c:pt>
                <c:pt idx="1242">
                  <c:v>2.3118232677994472E-2</c:v>
                </c:pt>
                <c:pt idx="1243">
                  <c:v>2.3108635924964552E-2</c:v>
                </c:pt>
                <c:pt idx="1244">
                  <c:v>2.309902339746301E-2</c:v>
                </c:pt>
                <c:pt idx="1245">
                  <c:v>2.3089395095531675E-2</c:v>
                </c:pt>
                <c:pt idx="1246">
                  <c:v>2.307975101920454E-2</c:v>
                </c:pt>
                <c:pt idx="1247">
                  <c:v>2.3070091168520816E-2</c:v>
                </c:pt>
                <c:pt idx="1248">
                  <c:v>2.3060344249489023E-2</c:v>
                </c:pt>
                <c:pt idx="1249">
                  <c:v>2.305065632652609E-2</c:v>
                </c:pt>
                <c:pt idx="1250">
                  <c:v>2.304095263078873E-2</c:v>
                </c:pt>
                <c:pt idx="1251">
                  <c:v>2.3031233162324451E-2</c:v>
                </c:pt>
                <c:pt idx="1252">
                  <c:v>2.3021555301133773E-2</c:v>
                </c:pt>
                <c:pt idx="1253">
                  <c:v>2.301180080513144E-2</c:v>
                </c:pt>
                <c:pt idx="1254">
                  <c:v>2.3002030535047031E-2</c:v>
                </c:pt>
                <c:pt idx="1255">
                  <c:v>2.2992244490922378E-2</c:v>
                </c:pt>
                <c:pt idx="1256">
                  <c:v>2.2982442672791464E-2</c:v>
                </c:pt>
                <c:pt idx="1257">
                  <c:v>2.2972605186131978E-2</c:v>
                </c:pt>
                <c:pt idx="1258">
                  <c:v>2.2962773564912796E-2</c:v>
                </c:pt>
                <c:pt idx="1259">
                  <c:v>2.2952926170525877E-2</c:v>
                </c:pt>
                <c:pt idx="1260">
                  <c:v>2.2943063003019848E-2</c:v>
                </c:pt>
                <c:pt idx="1261">
                  <c:v>2.2933196973449557E-2</c:v>
                </c:pt>
                <c:pt idx="1262">
                  <c:v>2.2923300512117696E-2</c:v>
                </c:pt>
                <c:pt idx="1263">
                  <c:v>2.2913388277061932E-2</c:v>
                </c:pt>
                <c:pt idx="1264">
                  <c:v>2.2903460268318868E-2</c:v>
                </c:pt>
                <c:pt idx="1265">
                  <c:v>2.2893510569956626E-2</c:v>
                </c:pt>
                <c:pt idx="1266">
                  <c:v>2.2883552764505898E-2</c:v>
                </c:pt>
                <c:pt idx="1267">
                  <c:v>2.2873579186206215E-2</c:v>
                </c:pt>
                <c:pt idx="1268">
                  <c:v>2.2863589835087295E-2</c:v>
                </c:pt>
                <c:pt idx="1269">
                  <c:v>2.2853584711192365E-2</c:v>
                </c:pt>
                <c:pt idx="1270">
                  <c:v>2.2843560970633663E-2</c:v>
                </c:pt>
                <c:pt idx="1271">
                  <c:v>2.2833522547190597E-2</c:v>
                </c:pt>
                <c:pt idx="1272">
                  <c:v>2.2823468350381799E-2</c:v>
                </c:pt>
                <c:pt idx="1273">
                  <c:v>2.2813398380246486E-2</c:v>
                </c:pt>
                <c:pt idx="1274">
                  <c:v>2.2803312636821255E-2</c:v>
                </c:pt>
                <c:pt idx="1275">
                  <c:v>2.2793211120150557E-2</c:v>
                </c:pt>
                <c:pt idx="1276">
                  <c:v>2.2783093830273608E-2</c:v>
                </c:pt>
                <c:pt idx="1277">
                  <c:v>2.2772960767234847E-2</c:v>
                </c:pt>
                <c:pt idx="1278">
                  <c:v>2.2762828827587733E-2</c:v>
                </c:pt>
                <c:pt idx="1279">
                  <c:v>2.275266597806691E-2</c:v>
                </c:pt>
                <c:pt idx="1280">
                  <c:v>2.2742487356199624E-2</c:v>
                </c:pt>
                <c:pt idx="1281">
                  <c:v>2.273229296202639E-2</c:v>
                </c:pt>
                <c:pt idx="1282">
                  <c:v>2.272208279558504E-2</c:v>
                </c:pt>
                <c:pt idx="1283">
                  <c:v>2.2711831154803002E-2</c:v>
                </c:pt>
                <c:pt idx="1284">
                  <c:v>2.2701587680747926E-2</c:v>
                </c:pt>
                <c:pt idx="1285">
                  <c:v>2.2691328433855226E-2</c:v>
                </c:pt>
                <c:pt idx="1286">
                  <c:v>2.2681053414166732E-2</c:v>
                </c:pt>
                <c:pt idx="1287">
                  <c:v>2.2670795380753155E-2</c:v>
                </c:pt>
                <c:pt idx="1288">
                  <c:v>2.2660490581543256E-2</c:v>
                </c:pt>
                <c:pt idx="1289">
                  <c:v>2.2650170010343494E-2</c:v>
                </c:pt>
                <c:pt idx="1290">
                  <c:v>2.2639833667191689E-2</c:v>
                </c:pt>
                <c:pt idx="1291">
                  <c:v>2.2629441725206981E-2</c:v>
                </c:pt>
                <c:pt idx="1292">
                  <c:v>2.2619072069601249E-2</c:v>
                </c:pt>
                <c:pt idx="1293">
                  <c:v>2.2608686641489923E-2</c:v>
                </c:pt>
                <c:pt idx="1294">
                  <c:v>2.2598285440914828E-2</c:v>
                </c:pt>
                <c:pt idx="1295">
                  <c:v>2.2586284211750459E-2</c:v>
                </c:pt>
                <c:pt idx="1296">
                  <c:v>2.2575845669800244E-2</c:v>
                </c:pt>
                <c:pt idx="1297">
                  <c:v>2.2565391354168511E-2</c:v>
                </c:pt>
                <c:pt idx="1298">
                  <c:v>2.2554921264901922E-2</c:v>
                </c:pt>
                <c:pt idx="1299">
                  <c:v>2.2544435402042231E-2</c:v>
                </c:pt>
                <c:pt idx="1300">
                  <c:v>2.2534213880086782E-2</c:v>
                </c:pt>
                <c:pt idx="1301">
                  <c:v>2.2523705344368119E-2</c:v>
                </c:pt>
                <c:pt idx="1302">
                  <c:v>2.2513181038525201E-2</c:v>
                </c:pt>
                <c:pt idx="1303">
                  <c:v>2.2502640962595657E-2</c:v>
                </c:pt>
                <c:pt idx="1304">
                  <c:v>2.249176948545583E-2</c:v>
                </c:pt>
                <c:pt idx="1305">
                  <c:v>2.2481188981995325E-2</c:v>
                </c:pt>
                <c:pt idx="1306">
                  <c:v>2.2470525506715092E-2</c:v>
                </c:pt>
                <c:pt idx="1307">
                  <c:v>2.245998065528966E-2</c:v>
                </c:pt>
                <c:pt idx="1308">
                  <c:v>2.2449564070039028E-2</c:v>
                </c:pt>
                <c:pt idx="1309">
                  <c:v>2.2438925814540916E-2</c:v>
                </c:pt>
                <c:pt idx="1310">
                  <c:v>2.2428271787920138E-2</c:v>
                </c:pt>
                <c:pt idx="1311">
                  <c:v>2.2417601990206409E-2</c:v>
                </c:pt>
                <c:pt idx="1312">
                  <c:v>2.240691642145376E-2</c:v>
                </c:pt>
                <c:pt idx="1313">
                  <c:v>2.2395977120169192E-2</c:v>
                </c:pt>
                <c:pt idx="1314">
                  <c:v>2.2385254658860213E-2</c:v>
                </c:pt>
                <c:pt idx="1315">
                  <c:v>2.2374516424680177E-2</c:v>
                </c:pt>
                <c:pt idx="1316">
                  <c:v>2.236376241768312E-2</c:v>
                </c:pt>
                <c:pt idx="1317">
                  <c:v>2.2353252013443996E-2</c:v>
                </c:pt>
                <c:pt idx="1318">
                  <c:v>2.2342471819289909E-2</c:v>
                </c:pt>
                <c:pt idx="1319">
                  <c:v>2.2331675854383264E-2</c:v>
                </c:pt>
                <c:pt idx="1320">
                  <c:v>2.2320864118759186E-2</c:v>
                </c:pt>
                <c:pt idx="1321">
                  <c:v>2.23100366124717E-2</c:v>
                </c:pt>
                <c:pt idx="1322">
                  <c:v>2.2298907149038469E-2</c:v>
                </c:pt>
                <c:pt idx="1323">
                  <c:v>2.2288042733584586E-2</c:v>
                </c:pt>
                <c:pt idx="1324">
                  <c:v>2.2277162545682072E-2</c:v>
                </c:pt>
                <c:pt idx="1325">
                  <c:v>2.2266165470500601E-2</c:v>
                </c:pt>
                <c:pt idx="1326">
                  <c:v>2.2255354852707972E-2</c:v>
                </c:pt>
                <c:pt idx="1327">
                  <c:v>2.2244427347729714E-2</c:v>
                </c:pt>
                <c:pt idx="1328">
                  <c:v>2.2233484070487013E-2</c:v>
                </c:pt>
                <c:pt idx="1329">
                  <c:v>2.2222525021026542E-2</c:v>
                </c:pt>
                <c:pt idx="1330">
                  <c:v>2.2211879382676918E-2</c:v>
                </c:pt>
                <c:pt idx="1331">
                  <c:v>2.2200894172011175E-2</c:v>
                </c:pt>
                <c:pt idx="1332">
                  <c:v>2.2189893191143988E-2</c:v>
                </c:pt>
                <c:pt idx="1333">
                  <c:v>2.2178876440113182E-2</c:v>
                </c:pt>
                <c:pt idx="1334">
                  <c:v>2.2167843918967388E-2</c:v>
                </c:pt>
                <c:pt idx="1335">
                  <c:v>2.215643951031095E-2</c:v>
                </c:pt>
                <c:pt idx="1336">
                  <c:v>2.2145370056637536E-2</c:v>
                </c:pt>
                <c:pt idx="1337">
                  <c:v>2.2134284831124562E-2</c:v>
                </c:pt>
                <c:pt idx="1338">
                  <c:v>2.212318383381378E-2</c:v>
                </c:pt>
                <c:pt idx="1339">
                  <c:v>2.2112444762945348E-2</c:v>
                </c:pt>
                <c:pt idx="1340">
                  <c:v>2.2101317621990302E-2</c:v>
                </c:pt>
                <c:pt idx="1341">
                  <c:v>2.2090174711214737E-2</c:v>
                </c:pt>
                <c:pt idx="1342">
                  <c:v>2.2079016030667274E-2</c:v>
                </c:pt>
                <c:pt idx="1343">
                  <c:v>2.2067841580388436E-2</c:v>
                </c:pt>
                <c:pt idx="1344">
                  <c:v>2.2056246644938441E-2</c:v>
                </c:pt>
                <c:pt idx="1345">
                  <c:v>2.2045035246401147E-2</c:v>
                </c:pt>
                <c:pt idx="1346">
                  <c:v>2.2033808076449179E-2</c:v>
                </c:pt>
                <c:pt idx="1347">
                  <c:v>2.2022565135134103E-2</c:v>
                </c:pt>
                <c:pt idx="1348">
                  <c:v>2.2011306422497674E-2</c:v>
                </c:pt>
                <c:pt idx="1349">
                  <c:v>2.2000031938596377E-2</c:v>
                </c:pt>
                <c:pt idx="1350">
                  <c:v>2.1988741683471969E-2</c:v>
                </c:pt>
                <c:pt idx="1351">
                  <c:v>2.1977435657176018E-2</c:v>
                </c:pt>
                <c:pt idx="1352">
                  <c:v>2.1966859697870836E-2</c:v>
                </c:pt>
                <c:pt idx="1353">
                  <c:v>2.1955531167589526E-2</c:v>
                </c:pt>
                <c:pt idx="1354">
                  <c:v>2.1944186869247744E-2</c:v>
                </c:pt>
                <c:pt idx="1355">
                  <c:v>2.1932826802883124E-2</c:v>
                </c:pt>
                <c:pt idx="1356">
                  <c:v>2.1920668959795657E-2</c:v>
                </c:pt>
                <c:pt idx="1357">
                  <c:v>2.1909109559207805E-2</c:v>
                </c:pt>
                <c:pt idx="1358">
                  <c:v>2.1897851884328984E-2</c:v>
                </c:pt>
                <c:pt idx="1359">
                  <c:v>2.1886419690397067E-2</c:v>
                </c:pt>
                <c:pt idx="1360">
                  <c:v>2.1875463199138134E-2</c:v>
                </c:pt>
                <c:pt idx="1361">
                  <c:v>2.1864004901185972E-2</c:v>
                </c:pt>
                <c:pt idx="1362">
                  <c:v>2.1852530834339912E-2</c:v>
                </c:pt>
                <c:pt idx="1363">
                  <c:v>2.1841040998640482E-2</c:v>
                </c:pt>
                <c:pt idx="1364">
                  <c:v>2.1829535394136311E-2</c:v>
                </c:pt>
                <c:pt idx="1365">
                  <c:v>2.1817495343053578E-2</c:v>
                </c:pt>
                <c:pt idx="1366">
                  <c:v>2.1805952754997752E-2</c:v>
                </c:pt>
                <c:pt idx="1367">
                  <c:v>2.1794394396551373E-2</c:v>
                </c:pt>
                <c:pt idx="1368">
                  <c:v>2.1782820267763566E-2</c:v>
                </c:pt>
                <c:pt idx="1369">
                  <c:v>2.1771770841076066E-2</c:v>
                </c:pt>
                <c:pt idx="1370">
                  <c:v>2.1760170624675466E-2</c:v>
                </c:pt>
                <c:pt idx="1371">
                  <c:v>2.1748554639778095E-2</c:v>
                </c:pt>
                <c:pt idx="1372">
                  <c:v>2.1736922886432586E-2</c:v>
                </c:pt>
                <c:pt idx="1373">
                  <c:v>2.1725275364684864E-2</c:v>
                </c:pt>
                <c:pt idx="1374">
                  <c:v>2.1713044320605071E-2</c:v>
                </c:pt>
                <c:pt idx="1375">
                  <c:v>2.1701359800802584E-2</c:v>
                </c:pt>
                <c:pt idx="1376">
                  <c:v>2.1689659511058983E-2</c:v>
                </c:pt>
                <c:pt idx="1377">
                  <c:v>2.1677748374402003E-2</c:v>
                </c:pt>
                <c:pt idx="1378">
                  <c:v>2.1666211621932652E-2</c:v>
                </c:pt>
                <c:pt idx="1379">
                  <c:v>2.1654464022650616E-2</c:v>
                </c:pt>
                <c:pt idx="1380">
                  <c:v>2.1642700653623941E-2</c:v>
                </c:pt>
                <c:pt idx="1381">
                  <c:v>2.1630921514904207E-2</c:v>
                </c:pt>
                <c:pt idx="1382">
                  <c:v>2.1619738098349828E-2</c:v>
                </c:pt>
                <c:pt idx="1383">
                  <c:v>2.1607932895078896E-2</c:v>
                </c:pt>
                <c:pt idx="1384">
                  <c:v>2.1596111923905537E-2</c:v>
                </c:pt>
                <c:pt idx="1385">
                  <c:v>2.1584275184875677E-2</c:v>
                </c:pt>
                <c:pt idx="1386">
                  <c:v>2.1572422678037939E-2</c:v>
                </c:pt>
                <c:pt idx="1387">
                  <c:v>2.1559915521814136E-2</c:v>
                </c:pt>
                <c:pt idx="1388">
                  <c:v>2.1548025996642874E-2</c:v>
                </c:pt>
                <c:pt idx="1389">
                  <c:v>2.1536120702181326E-2</c:v>
                </c:pt>
                <c:pt idx="1390">
                  <c:v>2.1524199638481071E-2</c:v>
                </c:pt>
                <c:pt idx="1391">
                  <c:v>2.1512923628319656E-2</c:v>
                </c:pt>
                <c:pt idx="1392">
                  <c:v>2.1500976515593722E-2</c:v>
                </c:pt>
                <c:pt idx="1393">
                  <c:v>2.1489013635378695E-2</c:v>
                </c:pt>
                <c:pt idx="1394">
                  <c:v>2.1477034987725907E-2</c:v>
                </c:pt>
                <c:pt idx="1395">
                  <c:v>2.1465040572681282E-2</c:v>
                </c:pt>
                <c:pt idx="1396">
                  <c:v>2.1452342105098342E-2</c:v>
                </c:pt>
                <c:pt idx="1397">
                  <c:v>2.1440310658154025E-2</c:v>
                </c:pt>
                <c:pt idx="1398">
                  <c:v>2.1428263442373776E-2</c:v>
                </c:pt>
                <c:pt idx="1399">
                  <c:v>2.1416200457818991E-2</c:v>
                </c:pt>
                <c:pt idx="1400">
                  <c:v>2.1404121704531421E-2</c:v>
                </c:pt>
                <c:pt idx="1401">
                  <c:v>2.1392027182572465E-2</c:v>
                </c:pt>
                <c:pt idx="1402">
                  <c:v>2.1379916891988787E-2</c:v>
                </c:pt>
                <c:pt idx="1403">
                  <c:v>2.1367790832831961E-2</c:v>
                </c:pt>
                <c:pt idx="1404">
                  <c:v>2.1356868594731251E-2</c:v>
                </c:pt>
                <c:pt idx="1405">
                  <c:v>2.1344720180909119E-2</c:v>
                </c:pt>
                <c:pt idx="1406">
                  <c:v>2.1332556001237925E-2</c:v>
                </c:pt>
                <c:pt idx="1407">
                  <c:v>2.1320376055761082E-2</c:v>
                </c:pt>
                <c:pt idx="1408">
                  <c:v>2.1307678365583598E-2</c:v>
                </c:pt>
                <c:pt idx="1409">
                  <c:v>2.1294703340777488E-2</c:v>
                </c:pt>
                <c:pt idx="1410">
                  <c:v>2.1282466903069921E-2</c:v>
                </c:pt>
                <c:pt idx="1411">
                  <c:v>2.1270214697206715E-2</c:v>
                </c:pt>
                <c:pt idx="1412">
                  <c:v>2.1257946723236991E-2</c:v>
                </c:pt>
                <c:pt idx="1413">
                  <c:v>2.1246444931021423E-2</c:v>
                </c:pt>
                <c:pt idx="1414">
                  <c:v>2.1234150944422679E-2</c:v>
                </c:pt>
                <c:pt idx="1415">
                  <c:v>2.1221841191377638E-2</c:v>
                </c:pt>
                <c:pt idx="1416">
                  <c:v>2.1209515671926825E-2</c:v>
                </c:pt>
                <c:pt idx="1417">
                  <c:v>2.1196370333669414E-2</c:v>
                </c:pt>
                <c:pt idx="1418">
                  <c:v>2.1184007752180496E-2</c:v>
                </c:pt>
                <c:pt idx="1419">
                  <c:v>2.1171629402955913E-2</c:v>
                </c:pt>
                <c:pt idx="1420">
                  <c:v>2.1159235286047233E-2</c:v>
                </c:pt>
                <c:pt idx="1421">
                  <c:v>2.1147651580325943E-2</c:v>
                </c:pt>
                <c:pt idx="1422">
                  <c:v>2.113523146347248E-2</c:v>
                </c:pt>
                <c:pt idx="1423">
                  <c:v>2.1122795580548231E-2</c:v>
                </c:pt>
                <c:pt idx="1424">
                  <c:v>2.1110343931609932E-2</c:v>
                </c:pt>
                <c:pt idx="1425">
                  <c:v>2.1097876516700809E-2</c:v>
                </c:pt>
                <c:pt idx="1426">
                  <c:v>2.1084539466237708E-2</c:v>
                </c:pt>
                <c:pt idx="1427">
                  <c:v>2.1072034977038499E-2</c:v>
                </c:pt>
                <c:pt idx="1428">
                  <c:v>2.1059514720580069E-2</c:v>
                </c:pt>
                <c:pt idx="1429">
                  <c:v>2.1046688155152392E-2</c:v>
                </c:pt>
                <c:pt idx="1430">
                  <c:v>2.1034426906106605E-2</c:v>
                </c:pt>
                <c:pt idx="1431">
                  <c:v>2.1021859348197169E-2</c:v>
                </c:pt>
                <c:pt idx="1432">
                  <c:v>2.1009276023247102E-2</c:v>
                </c:pt>
                <c:pt idx="1433">
                  <c:v>2.0996676931305514E-2</c:v>
                </c:pt>
                <c:pt idx="1434">
                  <c:v>2.0984960321914586E-2</c:v>
                </c:pt>
                <c:pt idx="1435">
                  <c:v>2.0972335249985246E-2</c:v>
                </c:pt>
                <c:pt idx="1436">
                  <c:v>2.0959694412622687E-2</c:v>
                </c:pt>
                <c:pt idx="1437">
                  <c:v>2.094703780987554E-2</c:v>
                </c:pt>
                <c:pt idx="1438">
                  <c:v>2.0934365441795132E-2</c:v>
                </c:pt>
                <c:pt idx="1439">
                  <c:v>2.0920751275901619E-2</c:v>
                </c:pt>
                <c:pt idx="1440">
                  <c:v>2.0908041816547013E-2</c:v>
                </c:pt>
                <c:pt idx="1441">
                  <c:v>2.0895316590633137E-2</c:v>
                </c:pt>
                <c:pt idx="1442">
                  <c:v>2.0882575598218933E-2</c:v>
                </c:pt>
                <c:pt idx="1443">
                  <c:v>2.0870767123077227E-2</c:v>
                </c:pt>
                <c:pt idx="1444">
                  <c:v>2.0858000164021138E-2</c:v>
                </c:pt>
                <c:pt idx="1445">
                  <c:v>2.0845217439972179E-2</c:v>
                </c:pt>
                <c:pt idx="1446">
                  <c:v>2.0832419426815206E-2</c:v>
                </c:pt>
                <c:pt idx="1447">
                  <c:v>2.0819614592881584E-2</c:v>
                </c:pt>
                <c:pt idx="1448">
                  <c:v>2.0805861155439451E-2</c:v>
                </c:pt>
                <c:pt idx="1449">
                  <c:v>2.0793095591187888E-2</c:v>
                </c:pt>
                <c:pt idx="1450">
                  <c:v>2.0780369855549392E-2</c:v>
                </c:pt>
                <c:pt idx="1451">
                  <c:v>2.0766196379591075E-2</c:v>
                </c:pt>
                <c:pt idx="1452">
                  <c:v>2.0753573714321419E-2</c:v>
                </c:pt>
                <c:pt idx="1453">
                  <c:v>2.0741000865285436E-2</c:v>
                </c:pt>
                <c:pt idx="1454">
                  <c:v>2.0728477832323566E-2</c:v>
                </c:pt>
                <c:pt idx="1455">
                  <c:v>2.0716004615271184E-2</c:v>
                </c:pt>
                <c:pt idx="1456">
                  <c:v>2.0704470614777194E-2</c:v>
                </c:pt>
                <c:pt idx="1457">
                  <c:v>2.0692088459240286E-2</c:v>
                </c:pt>
                <c:pt idx="1458">
                  <c:v>2.0679756109440419E-2</c:v>
                </c:pt>
                <c:pt idx="1459">
                  <c:v>2.066747356522948E-2</c:v>
                </c:pt>
                <c:pt idx="1460">
                  <c:v>2.0655240826464936E-2</c:v>
                </c:pt>
                <c:pt idx="1461">
                  <c:v>2.0642211437913102E-2</c:v>
                </c:pt>
                <c:pt idx="1462">
                  <c:v>2.0629808175577087E-2</c:v>
                </c:pt>
                <c:pt idx="1463">
                  <c:v>2.0618012232069133E-2</c:v>
                </c:pt>
                <c:pt idx="1464">
                  <c:v>2.0605987350920639E-2</c:v>
                </c:pt>
                <c:pt idx="1465">
                  <c:v>2.0593742171760843E-2</c:v>
                </c:pt>
                <c:pt idx="1466">
                  <c:v>2.0582087031390563E-2</c:v>
                </c:pt>
                <c:pt idx="1467">
                  <c:v>2.0570211592692393E-2</c:v>
                </c:pt>
                <c:pt idx="1468">
                  <c:v>2.0558124523981276E-2</c:v>
                </c:pt>
                <c:pt idx="1469">
                  <c:v>2.0546610156654786E-2</c:v>
                </c:pt>
                <c:pt idx="1470">
                  <c:v>2.0534884159008893E-2</c:v>
                </c:pt>
                <c:pt idx="1471">
                  <c:v>2.0523207974737258E-2</c:v>
                </c:pt>
                <c:pt idx="1472">
                  <c:v>2.0511581603692985E-2</c:v>
                </c:pt>
                <c:pt idx="1473">
                  <c:v>2.0500005045716516E-2</c:v>
                </c:pt>
                <c:pt idx="1474">
                  <c:v>2.0488478300660952E-2</c:v>
                </c:pt>
                <c:pt idx="1475">
                  <c:v>2.0477001368376865E-2</c:v>
                </c:pt>
                <c:pt idx="1476">
                  <c:v>2.0465574248712294E-2</c:v>
                </c:pt>
                <c:pt idx="1477">
                  <c:v>2.0454196941515276E-2</c:v>
                </c:pt>
                <c:pt idx="1478">
                  <c:v>2.0442869446638916E-2</c:v>
                </c:pt>
                <c:pt idx="1479">
                  <c:v>2.0431591763938849E-2</c:v>
                </c:pt>
                <c:pt idx="1480">
                  <c:v>2.0420363893263113E-2</c:v>
                </c:pt>
                <c:pt idx="1481">
                  <c:v>2.0408962282321006E-2</c:v>
                </c:pt>
                <c:pt idx="1482">
                  <c:v>2.0398721064310267E-2</c:v>
                </c:pt>
                <c:pt idx="1483">
                  <c:v>2.0386979151923064E-2</c:v>
                </c:pt>
                <c:pt idx="1484">
                  <c:v>2.0375950527888355E-2</c:v>
                </c:pt>
                <c:pt idx="1485">
                  <c:v>2.0364971715151094E-2</c:v>
                </c:pt>
                <c:pt idx="1486">
                  <c:v>2.0354042713569449E-2</c:v>
                </c:pt>
                <c:pt idx="1487">
                  <c:v>2.0343163522996525E-2</c:v>
                </c:pt>
                <c:pt idx="1488">
                  <c:v>2.0332334143295556E-2</c:v>
                </c:pt>
                <c:pt idx="1489">
                  <c:v>2.0321554574322179E-2</c:v>
                </c:pt>
                <c:pt idx="1490">
                  <c:v>2.0310824815934561E-2</c:v>
                </c:pt>
                <c:pt idx="1491">
                  <c:v>2.0300144867995938E-2</c:v>
                </c:pt>
                <c:pt idx="1492">
                  <c:v>2.0289514730361946E-2</c:v>
                </c:pt>
                <c:pt idx="1493">
                  <c:v>2.0278934402895819E-2</c:v>
                </c:pt>
                <c:pt idx="1494">
                  <c:v>2.026840388545826E-2</c:v>
                </c:pt>
                <c:pt idx="1495">
                  <c:v>2.0258471313196105E-2</c:v>
                </c:pt>
                <c:pt idx="1496">
                  <c:v>2.0247492280126844E-2</c:v>
                </c:pt>
                <c:pt idx="1497">
                  <c:v>2.0237111191956925E-2</c:v>
                </c:pt>
                <c:pt idx="1498">
                  <c:v>2.022677991326851E-2</c:v>
                </c:pt>
                <c:pt idx="1499">
                  <c:v>2.0216498443927367E-2</c:v>
                </c:pt>
                <c:pt idx="1500">
                  <c:v>2.0206266783799262E-2</c:v>
                </c:pt>
                <c:pt idx="1501">
                  <c:v>2.0196084932749964E-2</c:v>
                </c:pt>
                <c:pt idx="1502">
                  <c:v>2.0185952890645238E-2</c:v>
                </c:pt>
                <c:pt idx="1503">
                  <c:v>2.0170288543043258E-2</c:v>
                </c:pt>
                <c:pt idx="1504">
                  <c:v>2.0160281575128447E-2</c:v>
                </c:pt>
                <c:pt idx="1505">
                  <c:v>2.0150324412683919E-2</c:v>
                </c:pt>
                <c:pt idx="1506">
                  <c:v>2.0140417055576343E-2</c:v>
                </c:pt>
                <c:pt idx="1507">
                  <c:v>2.0130559503677613E-2</c:v>
                </c:pt>
                <c:pt idx="1508">
                  <c:v>2.0121178677229686E-2</c:v>
                </c:pt>
                <c:pt idx="1509">
                  <c:v>2.0111411676665691E-2</c:v>
                </c:pt>
                <c:pt idx="1510">
                  <c:v>2.0101694471964169E-2</c:v>
                </c:pt>
                <c:pt idx="1511">
                  <c:v>2.0092027063012233E-2</c:v>
                </c:pt>
                <c:pt idx="1512">
                  <c:v>2.008201881803166E-2</c:v>
                </c:pt>
                <c:pt idx="1513">
                  <c:v>2.007246009481083E-2</c:v>
                </c:pt>
                <c:pt idx="1514">
                  <c:v>2.006295117594132E-2</c:v>
                </c:pt>
                <c:pt idx="1515">
                  <c:v>2.0053492061302872E-2</c:v>
                </c:pt>
                <c:pt idx="1516">
                  <c:v>2.0044082750775221E-2</c:v>
                </c:pt>
                <c:pt idx="1517">
                  <c:v>2.0033504539691809E-2</c:v>
                </c:pt>
                <c:pt idx="1518">
                  <c:v>2.0024198904671924E-2</c:v>
                </c:pt>
                <c:pt idx="1519">
                  <c:v>2.0014943070438461E-2</c:v>
                </c:pt>
                <c:pt idx="1520">
                  <c:v>2.0005737036872549E-2</c:v>
                </c:pt>
                <c:pt idx="1521">
                  <c:v>1.9996478708138875E-2</c:v>
                </c:pt>
                <c:pt idx="1522">
                  <c:v>1.9987375334562983E-2</c:v>
                </c:pt>
                <c:pt idx="1523">
                  <c:v>1.9978321764261286E-2</c:v>
                </c:pt>
                <c:pt idx="1524">
                  <c:v>1.9969317997116133E-2</c:v>
                </c:pt>
                <c:pt idx="1525">
                  <c:v>1.9960453875136341E-2</c:v>
                </c:pt>
                <c:pt idx="1526">
                  <c:v>1.9951546643230809E-2</c:v>
                </c:pt>
                <c:pt idx="1527">
                  <c:v>1.9942689211217484E-2</c:v>
                </c:pt>
                <c:pt idx="1528">
                  <c:v>1.9933881578985607E-2</c:v>
                </c:pt>
                <c:pt idx="1529">
                  <c:v>1.9925046204816953E-2</c:v>
                </c:pt>
                <c:pt idx="1530">
                  <c:v>1.9916341254260731E-2</c:v>
                </c:pt>
                <c:pt idx="1531">
                  <c:v>1.9907686106068887E-2</c:v>
                </c:pt>
                <c:pt idx="1532">
                  <c:v>1.9899080760147313E-2</c:v>
                </c:pt>
                <c:pt idx="1533">
                  <c:v>1.989052521638358E-2</c:v>
                </c:pt>
                <c:pt idx="1534">
                  <c:v>1.9882019474662664E-2</c:v>
                </c:pt>
                <c:pt idx="1535">
                  <c:v>1.9873563534885209E-2</c:v>
                </c:pt>
                <c:pt idx="1536">
                  <c:v>1.9865157396936187E-2</c:v>
                </c:pt>
                <c:pt idx="1537">
                  <c:v>1.9856801060713636E-2</c:v>
                </c:pt>
                <c:pt idx="1538">
                  <c:v>1.9848544221272656E-2</c:v>
                </c:pt>
                <c:pt idx="1539">
                  <c:v>1.9840284379661309E-2</c:v>
                </c:pt>
                <c:pt idx="1540">
                  <c:v>1.9832074336569788E-2</c:v>
                </c:pt>
                <c:pt idx="1541">
                  <c:v>1.9823914091911643E-2</c:v>
                </c:pt>
                <c:pt idx="1542">
                  <c:v>1.9815803645578816E-2</c:v>
                </c:pt>
                <c:pt idx="1543">
                  <c:v>1.9807708873741357E-2</c:v>
                </c:pt>
                <c:pt idx="1544">
                  <c:v>1.9799701146670744E-2</c:v>
                </c:pt>
                <c:pt idx="1545">
                  <c:v>1.9791743220500455E-2</c:v>
                </c:pt>
                <c:pt idx="1546">
                  <c:v>1.9783835095123294E-2</c:v>
                </c:pt>
                <c:pt idx="1547">
                  <c:v>1.977599838535804E-2</c:v>
                </c:pt>
                <c:pt idx="1548">
                  <c:v>1.9768186726921232E-2</c:v>
                </c:pt>
                <c:pt idx="1549">
                  <c:v>1.9760424866123543E-2</c:v>
                </c:pt>
                <c:pt idx="1550">
                  <c:v>1.975271280287853E-2</c:v>
                </c:pt>
                <c:pt idx="1551">
                  <c:v>1.9745016091771542E-2</c:v>
                </c:pt>
                <c:pt idx="1552">
                  <c:v>1.9737432154010168E-2</c:v>
                </c:pt>
                <c:pt idx="1553">
                  <c:v>1.9729872631437197E-2</c:v>
                </c:pt>
                <c:pt idx="1554">
                  <c:v>1.9722362908873036E-2</c:v>
                </c:pt>
                <c:pt idx="1555">
                  <c:v>1.9714902986228796E-2</c:v>
                </c:pt>
                <c:pt idx="1556">
                  <c:v>1.9707492863405132E-2</c:v>
                </c:pt>
                <c:pt idx="1557">
                  <c:v>1.9700132540310542E-2</c:v>
                </c:pt>
                <c:pt idx="1558">
                  <c:v>1.9692822016850905E-2</c:v>
                </c:pt>
                <c:pt idx="1559">
                  <c:v>1.9685561292937328E-2</c:v>
                </c:pt>
                <c:pt idx="1560">
                  <c:v>1.9678293216444376E-2</c:v>
                </c:pt>
                <c:pt idx="1561">
                  <c:v>1.9671122578845599E-2</c:v>
                </c:pt>
                <c:pt idx="1562">
                  <c:v>1.966400173206706E-2</c:v>
                </c:pt>
                <c:pt idx="1563">
                  <c:v>1.96569306760335E-2</c:v>
                </c:pt>
                <c:pt idx="1564">
                  <c:v>1.965000466330288E-2</c:v>
                </c:pt>
                <c:pt idx="1565">
                  <c:v>1.9643042734736264E-2</c:v>
                </c:pt>
                <c:pt idx="1566">
                  <c:v>1.9636130605080414E-2</c:v>
                </c:pt>
                <c:pt idx="1567">
                  <c:v>1.9629437772930344E-2</c:v>
                </c:pt>
                <c:pt idx="1568">
                  <c:v>1.962245574215853E-2</c:v>
                </c:pt>
                <c:pt idx="1569">
                  <c:v>1.9615645013308446E-2</c:v>
                </c:pt>
                <c:pt idx="1570">
                  <c:v>1.9608928881992692E-2</c:v>
                </c:pt>
                <c:pt idx="1571">
                  <c:v>1.9602262546365545E-2</c:v>
                </c:pt>
                <c:pt idx="1572">
                  <c:v>1.9595646006345967E-2</c:v>
                </c:pt>
                <c:pt idx="1573">
                  <c:v>1.9589140059762103E-2</c:v>
                </c:pt>
                <c:pt idx="1574">
                  <c:v>1.9582626318310006E-2</c:v>
                </c:pt>
                <c:pt idx="1575">
                  <c:v>1.9576162375000043E-2</c:v>
                </c:pt>
                <c:pt idx="1576">
                  <c:v>1.9569748229756396E-2</c:v>
                </c:pt>
                <c:pt idx="1577">
                  <c:v>1.9563310237587027E-2</c:v>
                </c:pt>
                <c:pt idx="1578">
                  <c:v>1.9556992469543271E-2</c:v>
                </c:pt>
                <c:pt idx="1579">
                  <c:v>1.9550724496553262E-2</c:v>
                </c:pt>
                <c:pt idx="1580">
                  <c:v>1.9544506318546762E-2</c:v>
                </c:pt>
                <c:pt idx="1581">
                  <c:v>1.953833793544002E-2</c:v>
                </c:pt>
                <c:pt idx="1582">
                  <c:v>1.9532309113164233E-2</c:v>
                </c:pt>
                <c:pt idx="1583">
                  <c:v>1.9526243552136412E-2</c:v>
                </c:pt>
                <c:pt idx="1584">
                  <c:v>1.9520227788542226E-2</c:v>
                </c:pt>
                <c:pt idx="1585">
                  <c:v>1.9514261822308469E-2</c:v>
                </c:pt>
                <c:pt idx="1586">
                  <c:v>1.9508345653354093E-2</c:v>
                </c:pt>
                <c:pt idx="1587">
                  <c:v>1.9502479281605895E-2</c:v>
                </c:pt>
                <c:pt idx="1588">
                  <c:v>1.9496662706985447E-2</c:v>
                </c:pt>
                <c:pt idx="1589">
                  <c:v>1.9490895929427387E-2</c:v>
                </c:pt>
                <c:pt idx="1590">
                  <c:v>1.9485063245773742E-2</c:v>
                </c:pt>
                <c:pt idx="1591">
                  <c:v>1.9479392807625784E-2</c:v>
                </c:pt>
                <c:pt idx="1592">
                  <c:v>1.9473772163577929E-2</c:v>
                </c:pt>
                <c:pt idx="1593">
                  <c:v>1.9468201313570743E-2</c:v>
                </c:pt>
                <c:pt idx="1594">
                  <c:v>1.9462680257525882E-2</c:v>
                </c:pt>
                <c:pt idx="1595">
                  <c:v>1.9457340998250569E-2</c:v>
                </c:pt>
                <c:pt idx="1596">
                  <c:v>1.9451922798089993E-2</c:v>
                </c:pt>
                <c:pt idx="1597">
                  <c:v>1.9446554394419249E-2</c:v>
                </c:pt>
                <c:pt idx="1598">
                  <c:v>1.9441235787170368E-2</c:v>
                </c:pt>
                <c:pt idx="1599">
                  <c:v>1.9435821884450921E-2</c:v>
                </c:pt>
                <c:pt idx="1600">
                  <c:v>1.9430599590804919E-2</c:v>
                </c:pt>
                <c:pt idx="1601">
                  <c:v>1.9425427090664676E-2</c:v>
                </c:pt>
                <c:pt idx="1602">
                  <c:v>1.9420304383968062E-2</c:v>
                </c:pt>
                <c:pt idx="1603">
                  <c:v>1.9415389694958429E-2</c:v>
                </c:pt>
                <c:pt idx="1604">
                  <c:v>1.9410369864862921E-2</c:v>
                </c:pt>
                <c:pt idx="1605">
                  <c:v>1.9405399830729145E-2</c:v>
                </c:pt>
                <c:pt idx="1606">
                  <c:v>1.9400479592499575E-2</c:v>
                </c:pt>
                <c:pt idx="1607">
                  <c:v>1.9395262142398628E-2</c:v>
                </c:pt>
                <c:pt idx="1608">
                  <c:v>1.9390455212816335E-2</c:v>
                </c:pt>
                <c:pt idx="1609">
                  <c:v>1.9385698084348823E-2</c:v>
                </c:pt>
                <c:pt idx="1610">
                  <c:v>1.9380990756927327E-2</c:v>
                </c:pt>
                <c:pt idx="1611">
                  <c:v>1.9376333230487989E-2</c:v>
                </c:pt>
                <c:pt idx="1612">
                  <c:v>1.9370783484043655E-2</c:v>
                </c:pt>
                <c:pt idx="1613">
                  <c:v>1.9366208986350473E-2</c:v>
                </c:pt>
                <c:pt idx="1614">
                  <c:v>1.9361684275992535E-2</c:v>
                </c:pt>
                <c:pt idx="1615">
                  <c:v>1.9357209352917744E-2</c:v>
                </c:pt>
                <c:pt idx="1616">
                  <c:v>1.9353792610874745E-2</c:v>
                </c:pt>
                <c:pt idx="1617">
                  <c:v>1.9349639866104423E-2</c:v>
                </c:pt>
                <c:pt idx="1618">
                  <c:v>1.9345124967767888E-2</c:v>
                </c:pt>
                <c:pt idx="1619">
                  <c:v>1.9340865846997582E-2</c:v>
                </c:pt>
                <c:pt idx="1620">
                  <c:v>1.9336010561622412E-2</c:v>
                </c:pt>
                <c:pt idx="1621">
                  <c:v>1.9331841032278217E-2</c:v>
                </c:pt>
                <c:pt idx="1622">
                  <c:v>1.9327721295224087E-2</c:v>
                </c:pt>
                <c:pt idx="1623">
                  <c:v>1.9323651350419507E-2</c:v>
                </c:pt>
                <c:pt idx="1624">
                  <c:v>1.9319631197807739E-2</c:v>
                </c:pt>
                <c:pt idx="1625">
                  <c:v>1.9316356929689839E-2</c:v>
                </c:pt>
                <c:pt idx="1626">
                  <c:v>1.9312446410845913E-2</c:v>
                </c:pt>
                <c:pt idx="1627">
                  <c:v>1.9308585692063167E-2</c:v>
                </c:pt>
                <c:pt idx="1628">
                  <c:v>1.9304774773287566E-2</c:v>
                </c:pt>
                <c:pt idx="1629">
                  <c:v>1.9300277315958035E-2</c:v>
                </c:pt>
                <c:pt idx="1630">
                  <c:v>1.929655591549817E-2</c:v>
                </c:pt>
                <c:pt idx="1631">
                  <c:v>1.9292884306904234E-2</c:v>
                </c:pt>
                <c:pt idx="1632">
                  <c:v>1.9289262490122194E-2</c:v>
                </c:pt>
                <c:pt idx="1633">
                  <c:v>1.9285690465116932E-2</c:v>
                </c:pt>
                <c:pt idx="1634">
                  <c:v>1.9282955057954836E-2</c:v>
                </c:pt>
                <c:pt idx="1635">
                  <c:v>1.927949273783184E-2</c:v>
                </c:pt>
                <c:pt idx="1636">
                  <c:v>1.9276080217320586E-2</c:v>
                </c:pt>
                <c:pt idx="1637">
                  <c:v>1.9272990564714841E-2</c:v>
                </c:pt>
                <c:pt idx="1638">
                  <c:v>1.9269404574961384E-2</c:v>
                </c:pt>
                <c:pt idx="1639">
                  <c:v>1.9266141453027477E-2</c:v>
                </c:pt>
                <c:pt idx="1640">
                  <c:v>1.9262928130523573E-2</c:v>
                </c:pt>
                <c:pt idx="1641">
                  <c:v>1.9259764607412827E-2</c:v>
                </c:pt>
                <c:pt idx="1642">
                  <c:v>1.9255782862816744E-2</c:v>
                </c:pt>
                <c:pt idx="1643">
                  <c:v>1.9252708753234298E-2</c:v>
                </c:pt>
                <c:pt idx="1644">
                  <c:v>1.9249684434972068E-2</c:v>
                </c:pt>
                <c:pt idx="1645">
                  <c:v>1.9246709908000335E-2</c:v>
                </c:pt>
                <c:pt idx="1646">
                  <c:v>1.9243785172281279E-2</c:v>
                </c:pt>
                <c:pt idx="1647">
                  <c:v>1.9241829253634758E-2</c:v>
                </c:pt>
                <c:pt idx="1648">
                  <c:v>1.923901432510957E-2</c:v>
                </c:pt>
                <c:pt idx="1649">
                  <c:v>1.9236249195653355E-2</c:v>
                </c:pt>
                <c:pt idx="1650">
                  <c:v>1.9233533865229278E-2</c:v>
                </c:pt>
                <c:pt idx="1651">
                  <c:v>1.9229908361214521E-2</c:v>
                </c:pt>
                <c:pt idx="1652">
                  <c:v>1.92272823722686E-2</c:v>
                </c:pt>
                <c:pt idx="1653">
                  <c:v>1.9224706174337618E-2</c:v>
                </c:pt>
                <c:pt idx="1654">
                  <c:v>1.9222179767389158E-2</c:v>
                </c:pt>
                <c:pt idx="1655">
                  <c:v>1.9219703151390804E-2</c:v>
                </c:pt>
                <c:pt idx="1656">
                  <c:v>1.9218287660360552E-2</c:v>
                </c:pt>
                <c:pt idx="1657">
                  <c:v>1.9215920922171687E-2</c:v>
                </c:pt>
                <c:pt idx="1658">
                  <c:v>1.9213603982744805E-2</c:v>
                </c:pt>
                <c:pt idx="1659">
                  <c:v>1.9211336842043066E-2</c:v>
                </c:pt>
                <c:pt idx="1660">
                  <c:v>1.9209119500039458E-2</c:v>
                </c:pt>
                <c:pt idx="1661">
                  <c:v>1.9206951956699591E-2</c:v>
                </c:pt>
                <c:pt idx="1662">
                  <c:v>1.9204834211998912E-2</c:v>
                </c:pt>
                <c:pt idx="1663">
                  <c:v>1.9202766265903035E-2</c:v>
                </c:pt>
                <c:pt idx="1664">
                  <c:v>1.9199290237681292E-2</c:v>
                </c:pt>
                <c:pt idx="1665">
                  <c:v>1.9197308077325174E-2</c:v>
                </c:pt>
                <c:pt idx="1666">
                  <c:v>1.9195375704993294E-2</c:v>
                </c:pt>
                <c:pt idx="1667">
                  <c:v>1.9193493120666094E-2</c:v>
                </c:pt>
                <c:pt idx="1668">
                  <c:v>1.9191660324315619E-2</c:v>
                </c:pt>
                <c:pt idx="1669">
                  <c:v>1.9191404358606615E-2</c:v>
                </c:pt>
                <c:pt idx="1670">
                  <c:v>1.9189685002029673E-2</c:v>
                </c:pt>
                <c:pt idx="1671">
                  <c:v>1.9188015443856142E-2</c:v>
                </c:pt>
                <c:pt idx="1672">
                  <c:v>1.9186395684063922E-2</c:v>
                </c:pt>
                <c:pt idx="1673">
                  <c:v>1.9183638284320608E-2</c:v>
                </c:pt>
                <c:pt idx="1674">
                  <c:v>1.9182107691311533E-2</c:v>
                </c:pt>
                <c:pt idx="1675">
                  <c:v>1.9180626888763579E-2</c:v>
                </c:pt>
                <c:pt idx="1676">
                  <c:v>1.917919587665514E-2</c:v>
                </c:pt>
                <c:pt idx="1677">
                  <c:v>1.9179043860093076E-2</c:v>
                </c:pt>
                <c:pt idx="1678">
                  <c:v>1.917772289015893E-2</c:v>
                </c:pt>
                <c:pt idx="1679">
                  <c:v>1.9176451718466107E-2</c:v>
                </c:pt>
                <c:pt idx="1680">
                  <c:v>1.9175230344997414E-2</c:v>
                </c:pt>
                <c:pt idx="1681">
                  <c:v>1.9172787672143699E-2</c:v>
                </c:pt>
                <c:pt idx="1682">
                  <c:v>1.9171655402334641E-2</c:v>
                </c:pt>
                <c:pt idx="1683">
                  <c:v>1.917057292285973E-2</c:v>
                </c:pt>
                <c:pt idx="1684">
                  <c:v>1.9169540233702764E-2</c:v>
                </c:pt>
                <c:pt idx="1685">
                  <c:v>1.9168557334850234E-2</c:v>
                </c:pt>
                <c:pt idx="1686">
                  <c:v>1.9168947866056971E-2</c:v>
                </c:pt>
                <c:pt idx="1687">
                  <c:v>1.9168075079749502E-2</c:v>
                </c:pt>
                <c:pt idx="1688">
                  <c:v>1.9167252091550731E-2</c:v>
                </c:pt>
                <c:pt idx="1689">
                  <c:v>1.916693135653167E-2</c:v>
                </c:pt>
                <c:pt idx="1690">
                  <c:v>1.9165755509452282E-2</c:v>
                </c:pt>
                <c:pt idx="1691">
                  <c:v>1.9165081915530496E-2</c:v>
                </c:pt>
                <c:pt idx="1692">
                  <c:v>1.9164458119680573E-2</c:v>
                </c:pt>
                <c:pt idx="1693">
                  <c:v>1.9163884121892686E-2</c:v>
                </c:pt>
                <c:pt idx="1694">
                  <c:v>1.9161951807134536E-2</c:v>
                </c:pt>
                <c:pt idx="1695">
                  <c:v>1.9161466810772541E-2</c:v>
                </c:pt>
                <c:pt idx="1696">
                  <c:v>1.9161031604620425E-2</c:v>
                </c:pt>
                <c:pt idx="1697">
                  <c:v>1.9160646188667384E-2</c:v>
                </c:pt>
                <c:pt idx="1698">
                  <c:v>1.9160310562910714E-2</c:v>
                </c:pt>
                <c:pt idx="1699">
                  <c:v>1.9161485894134151E-2</c:v>
                </c:pt>
                <c:pt idx="1700">
                  <c:v>1.9161260482620891E-2</c:v>
                </c:pt>
                <c:pt idx="1701">
                  <c:v>1.9161084869125461E-2</c:v>
                </c:pt>
                <c:pt idx="1702">
                  <c:v>1.9160959053645406E-2</c:v>
                </c:pt>
                <c:pt idx="1703">
                  <c:v>1.9159379286951404E-2</c:v>
                </c:pt>
                <c:pt idx="1704">
                  <c:v>1.9159342402308138E-2</c:v>
                </c:pt>
                <c:pt idx="1705">
                  <c:v>1.9159355307845037E-2</c:v>
                </c:pt>
                <c:pt idx="1706">
                  <c:v>1.9159417404108686E-2</c:v>
                </c:pt>
                <c:pt idx="1707">
                  <c:v>1.9159518022647558E-2</c:v>
                </c:pt>
                <c:pt idx="1708">
                  <c:v>1.9161171049278003E-2</c:v>
                </c:pt>
                <c:pt idx="1709">
                  <c:v>1.9161285739007064E-2</c:v>
                </c:pt>
                <c:pt idx="1710">
                  <c:v>1.9161380188350931E-2</c:v>
                </c:pt>
                <c:pt idx="1711">
                  <c:v>1.9160945249170162E-2</c:v>
                </c:pt>
                <c:pt idx="1712">
                  <c:v>1.9160972761700368E-2</c:v>
                </c:pt>
                <c:pt idx="1713">
                  <c:v>1.9160967448407507E-2</c:v>
                </c:pt>
                <c:pt idx="1714">
                  <c:v>1.9160929309296644E-2</c:v>
                </c:pt>
                <c:pt idx="1715">
                  <c:v>1.9160858344357649E-2</c:v>
                </c:pt>
                <c:pt idx="1716">
                  <c:v>1.915878381864633E-2</c:v>
                </c:pt>
                <c:pt idx="1717">
                  <c:v>1.9158656607567475E-2</c:v>
                </c:pt>
                <c:pt idx="1718">
                  <c:v>1.9158496577549786E-2</c:v>
                </c:pt>
                <c:pt idx="1719">
                  <c:v>1.9158303728604838E-2</c:v>
                </c:pt>
                <c:pt idx="1720">
                  <c:v>1.915856164021805E-2</c:v>
                </c:pt>
                <c:pt idx="1721">
                  <c:v>1.9159743212532991E-2</c:v>
                </c:pt>
                <c:pt idx="1722">
                  <c:v>1.9159442466875586E-2</c:v>
                </c:pt>
                <c:pt idx="1723">
                  <c:v>1.9159584562115386E-2</c:v>
                </c:pt>
                <c:pt idx="1724">
                  <c:v>1.9158742498137163E-2</c:v>
                </c:pt>
                <c:pt idx="1725">
                  <c:v>1.9158814211965587E-2</c:v>
                </c:pt>
                <c:pt idx="1726">
                  <c:v>1.9157911226182454E-2</c:v>
                </c:pt>
                <c:pt idx="1727">
                  <c:v>1.9157446351511023E-2</c:v>
                </c:pt>
                <c:pt idx="1728">
                  <c:v>1.9157412480343434E-2</c:v>
                </c:pt>
                <c:pt idx="1729">
                  <c:v>1.9156418124795203E-2</c:v>
                </c:pt>
                <c:pt idx="1730">
                  <c:v>1.9155854772758413E-2</c:v>
                </c:pt>
                <c:pt idx="1731">
                  <c:v>1.9155258594944144E-2</c:v>
                </c:pt>
                <c:pt idx="1732">
                  <c:v>1.9154629591357462E-2</c:v>
                </c:pt>
                <c:pt idx="1733">
                  <c:v>1.9152610649424417E-2</c:v>
                </c:pt>
                <c:pt idx="1734">
                  <c:v>1.915327310688459E-2</c:v>
                </c:pt>
                <c:pt idx="1735">
                  <c:v>1.9152545626016128E-2</c:v>
                </c:pt>
                <c:pt idx="1736">
                  <c:v>1.9151785319390449E-2</c:v>
                </c:pt>
                <c:pt idx="1737">
                  <c:v>1.9150992187027815E-2</c:v>
                </c:pt>
                <c:pt idx="1738">
                  <c:v>1.9150166228923161E-2</c:v>
                </c:pt>
                <c:pt idx="1739">
                  <c:v>1.9149307445091683E-2</c:v>
                </c:pt>
                <c:pt idx="1740">
                  <c:v>1.9148415835538446E-2</c:v>
                </c:pt>
                <c:pt idx="1741">
                  <c:v>1.9147924251085024E-2</c:v>
                </c:pt>
                <c:pt idx="1742">
                  <c:v>1.9146534139297088E-2</c:v>
                </c:pt>
                <c:pt idx="1743">
                  <c:v>1.9145544052624162E-2</c:v>
                </c:pt>
                <c:pt idx="1744">
                  <c:v>1.9144521140262404E-2</c:v>
                </c:pt>
                <c:pt idx="1745">
                  <c:v>1.9143465402224474E-2</c:v>
                </c:pt>
                <c:pt idx="1746">
                  <c:v>1.9142376838507842E-2</c:v>
                </c:pt>
                <c:pt idx="1747">
                  <c:v>1.9141255449132769E-2</c:v>
                </c:pt>
                <c:pt idx="1748">
                  <c:v>1.9140101234104319E-2</c:v>
                </c:pt>
                <c:pt idx="1749">
                  <c:v>1.9138914193435157E-2</c:v>
                </c:pt>
                <c:pt idx="1750">
                  <c:v>1.913769432713288E-2</c:v>
                </c:pt>
                <c:pt idx="1751">
                  <c:v>1.913644163520762E-2</c:v>
                </c:pt>
                <c:pt idx="1752">
                  <c:v>1.9135156117674572E-2</c:v>
                </c:pt>
                <c:pt idx="1753">
                  <c:v>1.9133837774533737E-2</c:v>
                </c:pt>
                <c:pt idx="1754">
                  <c:v>1.9132486605810441E-2</c:v>
                </c:pt>
                <c:pt idx="1755">
                  <c:v>1.912990381846412E-2</c:v>
                </c:pt>
                <c:pt idx="1756">
                  <c:v>1.9129685791641794E-2</c:v>
                </c:pt>
                <c:pt idx="1757">
                  <c:v>1.9128236146226836E-2</c:v>
                </c:pt>
                <c:pt idx="1758">
                  <c:v>1.9126753675264875E-2</c:v>
                </c:pt>
                <c:pt idx="1759">
                  <c:v>1.9125238378778706E-2</c:v>
                </c:pt>
                <c:pt idx="1760">
                  <c:v>1.9123690256775926E-2</c:v>
                </c:pt>
                <c:pt idx="1761">
                  <c:v>1.912210930927933E-2</c:v>
                </c:pt>
                <c:pt idx="1762">
                  <c:v>1.9120495536286385E-2</c:v>
                </c:pt>
                <c:pt idx="1763">
                  <c:v>1.9118231393929513E-2</c:v>
                </c:pt>
                <c:pt idx="1764">
                  <c:v>1.9116549713344332E-2</c:v>
                </c:pt>
                <c:pt idx="1765">
                  <c:v>1.9114835209023271E-2</c:v>
                </c:pt>
                <c:pt idx="1766">
                  <c:v>1.9113087880982017E-2</c:v>
                </c:pt>
                <c:pt idx="1767">
                  <c:v>1.9111307729236259E-2</c:v>
                </c:pt>
                <c:pt idx="1768">
                  <c:v>1.9108391069523094E-2</c:v>
                </c:pt>
                <c:pt idx="1769">
                  <c:v>1.9106552592594184E-2</c:v>
                </c:pt>
                <c:pt idx="1770">
                  <c:v>1.9104681297125881E-2</c:v>
                </c:pt>
                <c:pt idx="1771">
                  <c:v>1.9102777183129763E-2</c:v>
                </c:pt>
                <c:pt idx="1772">
                  <c:v>1.9101914615465343E-2</c:v>
                </c:pt>
                <c:pt idx="1773">
                  <c:v>1.9100292754024896E-2</c:v>
                </c:pt>
                <c:pt idx="1774">
                  <c:v>1.909792760456033E-2</c:v>
                </c:pt>
                <c:pt idx="1775">
                  <c:v>1.9095884863732766E-2</c:v>
                </c:pt>
                <c:pt idx="1776">
                  <c:v>1.9093809299341871E-2</c:v>
                </c:pt>
                <c:pt idx="1777">
                  <c:v>1.9090137139675927E-2</c:v>
                </c:pt>
                <c:pt idx="1778">
                  <c:v>1.9087979629211604E-2</c:v>
                </c:pt>
                <c:pt idx="1779">
                  <c:v>1.9085789296943267E-2</c:v>
                </c:pt>
                <c:pt idx="1780">
                  <c:v>1.9083566142903335E-2</c:v>
                </c:pt>
                <c:pt idx="1781">
                  <c:v>1.908164456928118E-2</c:v>
                </c:pt>
                <c:pt idx="1782">
                  <c:v>1.9079353307646669E-2</c:v>
                </c:pt>
                <c:pt idx="1783">
                  <c:v>1.9077029222590008E-2</c:v>
                </c:pt>
                <c:pt idx="1784">
                  <c:v>1.9074672314126878E-2</c:v>
                </c:pt>
                <c:pt idx="1785">
                  <c:v>1.9071958046624093E-2</c:v>
                </c:pt>
                <c:pt idx="1786">
                  <c:v>1.9069537962289572E-2</c:v>
                </c:pt>
                <c:pt idx="1787">
                  <c:v>1.9067085056302318E-2</c:v>
                </c:pt>
                <c:pt idx="1788">
                  <c:v>1.9064599328689352E-2</c:v>
                </c:pt>
                <c:pt idx="1789">
                  <c:v>1.9062395421454124E-2</c:v>
                </c:pt>
                <c:pt idx="1790">
                  <c:v>1.9059841572991419E-2</c:v>
                </c:pt>
                <c:pt idx="1791">
                  <c:v>1.9057254901268653E-2</c:v>
                </c:pt>
                <c:pt idx="1792">
                  <c:v>1.9054635406301514E-2</c:v>
                </c:pt>
                <c:pt idx="1793">
                  <c:v>1.9051983088126605E-2</c:v>
                </c:pt>
                <c:pt idx="1794">
                  <c:v>1.9049297946749151E-2</c:v>
                </c:pt>
                <c:pt idx="1795">
                  <c:v>1.9046579982200527E-2</c:v>
                </c:pt>
                <c:pt idx="1796">
                  <c:v>1.9043829194506878E-2</c:v>
                </c:pt>
                <c:pt idx="1797">
                  <c:v>1.9041045583681273E-2</c:v>
                </c:pt>
                <c:pt idx="1798">
                  <c:v>1.9037936867548955E-2</c:v>
                </c:pt>
                <c:pt idx="1799">
                  <c:v>1.9035090103403911E-2</c:v>
                </c:pt>
                <c:pt idx="1800">
                  <c:v>1.9032210517892501E-2</c:v>
                </c:pt>
                <c:pt idx="1801">
                  <c:v>1.9029298111033637E-2</c:v>
                </c:pt>
                <c:pt idx="1802">
                  <c:v>1.9026635183483749E-2</c:v>
                </c:pt>
                <c:pt idx="1803">
                  <c:v>1.9023654634399756E-2</c:v>
                </c:pt>
                <c:pt idx="1804">
                  <c:v>1.9020641262353744E-2</c:v>
                </c:pt>
                <c:pt idx="1805">
                  <c:v>1.9017595067377085E-2</c:v>
                </c:pt>
                <c:pt idx="1806">
                  <c:v>1.9014516049490695E-2</c:v>
                </c:pt>
                <c:pt idx="1807">
                  <c:v>1.9011134422937375E-2</c:v>
                </c:pt>
                <c:pt idx="1808">
                  <c:v>1.9007992267321715E-2</c:v>
                </c:pt>
                <c:pt idx="1809">
                  <c:v>1.9004817290558512E-2</c:v>
                </c:pt>
                <c:pt idx="1810">
                  <c:v>1.9002657137611668E-2</c:v>
                </c:pt>
                <c:pt idx="1811">
                  <c:v>1.8998628617353977E-2</c:v>
                </c:pt>
                <c:pt idx="1812">
                  <c:v>1.89953526625713E-2</c:v>
                </c:pt>
                <c:pt idx="1813">
                  <c:v>1.8992043885067127E-2</c:v>
                </c:pt>
                <c:pt idx="1814">
                  <c:v>1.8988702284867605E-2</c:v>
                </c:pt>
                <c:pt idx="1815">
                  <c:v>1.8985327862004107E-2</c:v>
                </c:pt>
                <c:pt idx="1816">
                  <c:v>1.8981920616497543E-2</c:v>
                </c:pt>
                <c:pt idx="1817">
                  <c:v>1.8978480548384524E-2</c:v>
                </c:pt>
                <c:pt idx="1818">
                  <c:v>1.8975007657691185E-2</c:v>
                </c:pt>
                <c:pt idx="1819">
                  <c:v>1.8971501944443671E-2</c:v>
                </c:pt>
                <c:pt idx="1820">
                  <c:v>1.8967251557619785E-2</c:v>
                </c:pt>
                <c:pt idx="1821">
                  <c:v>1.8963687787903392E-2</c:v>
                </c:pt>
                <c:pt idx="1822">
                  <c:v>1.896009120073015E-2</c:v>
                </c:pt>
                <c:pt idx="1823">
                  <c:v>1.895646179611743E-2</c:v>
                </c:pt>
                <c:pt idx="1824">
                  <c:v>1.8953481040962811E-2</c:v>
                </c:pt>
                <c:pt idx="1825">
                  <c:v>1.894977839302556E-2</c:v>
                </c:pt>
                <c:pt idx="1826">
                  <c:v>1.8946042922748516E-2</c:v>
                </c:pt>
                <c:pt idx="1827">
                  <c:v>1.894227463016044E-2</c:v>
                </c:pt>
                <c:pt idx="1828">
                  <c:v>1.8938256749069387E-2</c:v>
                </c:pt>
                <c:pt idx="1829">
                  <c:v>1.893442535502321E-2</c:v>
                </c:pt>
                <c:pt idx="1830">
                  <c:v>1.8930561140423834E-2</c:v>
                </c:pt>
                <c:pt idx="1831">
                  <c:v>1.8926664105298273E-2</c:v>
                </c:pt>
                <c:pt idx="1832">
                  <c:v>1.8922734249678941E-2</c:v>
                </c:pt>
                <c:pt idx="1833">
                  <c:v>1.8918975607901588E-2</c:v>
                </c:pt>
                <c:pt idx="1834">
                  <c:v>1.8914977560040857E-2</c:v>
                </c:pt>
                <c:pt idx="1835">
                  <c:v>1.8910946690125299E-2</c:v>
                </c:pt>
                <c:pt idx="1836">
                  <c:v>1.8906882998196751E-2</c:v>
                </c:pt>
                <c:pt idx="1837">
                  <c:v>1.8902592665294225E-2</c:v>
                </c:pt>
                <c:pt idx="1838">
                  <c:v>1.8898465887387677E-2</c:v>
                </c:pt>
                <c:pt idx="1839">
                  <c:v>1.8894306289214291E-2</c:v>
                </c:pt>
                <c:pt idx="1840">
                  <c:v>1.8890113870806489E-2</c:v>
                </c:pt>
                <c:pt idx="1841">
                  <c:v>1.8886072209478078E-2</c:v>
                </c:pt>
                <c:pt idx="1842">
                  <c:v>1.8881811586164386E-2</c:v>
                </c:pt>
                <c:pt idx="1843">
                  <c:v>1.8877518141078225E-2</c:v>
                </c:pt>
                <c:pt idx="1844">
                  <c:v>1.88731918742562E-2</c:v>
                </c:pt>
                <c:pt idx="1845">
                  <c:v>1.8868832785727065E-2</c:v>
                </c:pt>
                <c:pt idx="1846">
                  <c:v>1.8864440875535269E-2</c:v>
                </c:pt>
                <c:pt idx="1847">
                  <c:v>1.8860016143712181E-2</c:v>
                </c:pt>
                <c:pt idx="1848">
                  <c:v>1.8855558590302246E-2</c:v>
                </c:pt>
                <c:pt idx="1849">
                  <c:v>1.8851068215334221E-2</c:v>
                </c:pt>
                <c:pt idx="1850">
                  <c:v>1.8846384581559111E-2</c:v>
                </c:pt>
                <c:pt idx="1851">
                  <c:v>1.8841831142893322E-2</c:v>
                </c:pt>
                <c:pt idx="1852">
                  <c:v>1.8837244884414555E-2</c:v>
                </c:pt>
                <c:pt idx="1853">
                  <c:v>1.8832625806168735E-2</c:v>
                </c:pt>
                <c:pt idx="1854">
                  <c:v>1.8827973908190986E-2</c:v>
                </c:pt>
                <c:pt idx="1855">
                  <c:v>1.882343671499449E-2</c:v>
                </c:pt>
                <c:pt idx="1856">
                  <c:v>1.8818716590210054E-2</c:v>
                </c:pt>
                <c:pt idx="1857">
                  <c:v>1.8813963644176031E-2</c:v>
                </c:pt>
                <c:pt idx="1858">
                  <c:v>1.8809177876934247E-2</c:v>
                </c:pt>
                <c:pt idx="1859">
                  <c:v>1.8804222123595671E-2</c:v>
                </c:pt>
                <c:pt idx="1860">
                  <c:v>1.8799373308009775E-2</c:v>
                </c:pt>
                <c:pt idx="1861">
                  <c:v>1.87944916729594E-2</c:v>
                </c:pt>
                <c:pt idx="1862">
                  <c:v>1.8789577218482366E-2</c:v>
                </c:pt>
                <c:pt idx="1863">
                  <c:v>1.8785135601887711E-2</c:v>
                </c:pt>
                <c:pt idx="1864">
                  <c:v>1.8779774030389912E-2</c:v>
                </c:pt>
                <c:pt idx="1865">
                  <c:v>1.877475851583631E-2</c:v>
                </c:pt>
                <c:pt idx="1866">
                  <c:v>1.8769710180393907E-2</c:v>
                </c:pt>
                <c:pt idx="1867">
                  <c:v>1.8764629024117598E-2</c:v>
                </c:pt>
                <c:pt idx="1868">
                  <c:v>1.8759515047041382E-2</c:v>
                </c:pt>
                <c:pt idx="1869">
                  <c:v>1.8754368249220152E-2</c:v>
                </c:pt>
                <c:pt idx="1870">
                  <c:v>1.8749188630685285E-2</c:v>
                </c:pt>
                <c:pt idx="1871">
                  <c:v>1.8743976191483838E-2</c:v>
                </c:pt>
                <c:pt idx="1872">
                  <c:v>1.8738524051106438E-2</c:v>
                </c:pt>
                <c:pt idx="1873">
                  <c:v>1.8733251200302982E-2</c:v>
                </c:pt>
                <c:pt idx="1874">
                  <c:v>1.8727945532169638E-2</c:v>
                </c:pt>
                <c:pt idx="1875">
                  <c:v>1.872260704674833E-2</c:v>
                </c:pt>
                <c:pt idx="1876">
                  <c:v>1.8717421687007352E-2</c:v>
                </c:pt>
                <c:pt idx="1877">
                  <c:v>1.8712012324729313E-2</c:v>
                </c:pt>
                <c:pt idx="1878">
                  <c:v>1.8706918087355015E-2</c:v>
                </c:pt>
                <c:pt idx="1879">
                  <c:v>1.8701095139151289E-2</c:v>
                </c:pt>
                <c:pt idx="1880">
                  <c:v>1.8695587315942803E-2</c:v>
                </c:pt>
                <c:pt idx="1881">
                  <c:v>1.8689966946892476E-2</c:v>
                </c:pt>
                <c:pt idx="1882">
                  <c:v>1.8684396112586654E-2</c:v>
                </c:pt>
                <c:pt idx="1883">
                  <c:v>1.8678792459748388E-2</c:v>
                </c:pt>
                <c:pt idx="1884">
                  <c:v>1.8673155988418198E-2</c:v>
                </c:pt>
                <c:pt idx="1885">
                  <c:v>1.8667555897535736E-2</c:v>
                </c:pt>
                <c:pt idx="1886">
                  <c:v>1.8661851153710805E-2</c:v>
                </c:pt>
                <c:pt idx="1887">
                  <c:v>1.8656113589948713E-2</c:v>
                </c:pt>
                <c:pt idx="1888">
                  <c:v>1.8650343206296521E-2</c:v>
                </c:pt>
                <c:pt idx="1889">
                  <c:v>1.8644481356003904E-2</c:v>
                </c:pt>
                <c:pt idx="1890">
                  <c:v>1.8638647974692023E-2</c:v>
                </c:pt>
                <c:pt idx="1891">
                  <c:v>1.8632781775215101E-2</c:v>
                </c:pt>
                <c:pt idx="1892">
                  <c:v>1.8626882757619073E-2</c:v>
                </c:pt>
                <c:pt idx="1893">
                  <c:v>1.8620950921949857E-2</c:v>
                </c:pt>
                <c:pt idx="1894">
                  <c:v>1.8615031689423234E-2</c:v>
                </c:pt>
                <c:pt idx="1895">
                  <c:v>1.8609031567910262E-2</c:v>
                </c:pt>
                <c:pt idx="1896">
                  <c:v>1.8602998626896732E-2</c:v>
                </c:pt>
                <c:pt idx="1897">
                  <c:v>1.8596932866442775E-2</c:v>
                </c:pt>
                <c:pt idx="1898">
                  <c:v>1.8590834286592833E-2</c:v>
                </c:pt>
                <c:pt idx="1899">
                  <c:v>1.8584702887393972E-2</c:v>
                </c:pt>
                <c:pt idx="1900">
                  <c:v>1.8578538668906318E-2</c:v>
                </c:pt>
                <c:pt idx="1901">
                  <c:v>1.8572341631174317E-2</c:v>
                </c:pt>
                <c:pt idx="1902">
                  <c:v>1.856611177425287E-2</c:v>
                </c:pt>
                <c:pt idx="1903">
                  <c:v>1.8559827582008991E-2</c:v>
                </c:pt>
                <c:pt idx="1904">
                  <c:v>1.8553534750771188E-2</c:v>
                </c:pt>
                <c:pt idx="1905">
                  <c:v>1.8547209102059946E-2</c:v>
                </c:pt>
                <c:pt idx="1906">
                  <c:v>1.8540850635918482E-2</c:v>
                </c:pt>
                <c:pt idx="1907">
                  <c:v>1.8534470203631422E-2</c:v>
                </c:pt>
                <c:pt idx="1908">
                  <c:v>1.8528043432671351E-2</c:v>
                </c:pt>
                <c:pt idx="1909">
                  <c:v>1.8521583842890467E-2</c:v>
                </c:pt>
                <c:pt idx="1910">
                  <c:v>1.8515091434346282E-2</c:v>
                </c:pt>
                <c:pt idx="1911">
                  <c:v>1.8508566045611168E-2</c:v>
                </c:pt>
                <c:pt idx="1912">
                  <c:v>1.8502010675990631E-2</c:v>
                </c:pt>
                <c:pt idx="1913">
                  <c:v>1.8495422489309986E-2</c:v>
                </c:pt>
                <c:pt idx="1914">
                  <c:v>1.8488801485620564E-2</c:v>
                </c:pt>
                <c:pt idx="1915">
                  <c:v>1.8482147664970992E-2</c:v>
                </c:pt>
                <c:pt idx="1916">
                  <c:v>1.847544779203494E-2</c:v>
                </c:pt>
                <c:pt idx="1917">
                  <c:v>1.8468725653661405E-2</c:v>
                </c:pt>
                <c:pt idx="1918">
                  <c:v>1.8461970696961174E-2</c:v>
                </c:pt>
                <c:pt idx="1919">
                  <c:v>1.8454166438361917E-2</c:v>
                </c:pt>
                <c:pt idx="1920">
                  <c:v>1.8447335778592325E-2</c:v>
                </c:pt>
                <c:pt idx="1921">
                  <c:v>1.8440472297623373E-2</c:v>
                </c:pt>
                <c:pt idx="1922">
                  <c:v>1.8433575995523824E-2</c:v>
                </c:pt>
                <c:pt idx="1923">
                  <c:v>1.8426646872345256E-2</c:v>
                </c:pt>
                <c:pt idx="1924">
                  <c:v>1.8419860603661305E-2</c:v>
                </c:pt>
                <c:pt idx="1925">
                  <c:v>1.8412879320488674E-2</c:v>
                </c:pt>
                <c:pt idx="1926">
                  <c:v>1.8405865224004139E-2</c:v>
                </c:pt>
                <c:pt idx="1927">
                  <c:v>1.8398818314262686E-2</c:v>
                </c:pt>
                <c:pt idx="1928">
                  <c:v>1.8391508942509408E-2</c:v>
                </c:pt>
                <c:pt idx="1929">
                  <c:v>1.8384333484262081E-2</c:v>
                </c:pt>
                <c:pt idx="1930">
                  <c:v>1.8377224025231793E-2</c:v>
                </c:pt>
                <c:pt idx="1931">
                  <c:v>1.8370032335700188E-2</c:v>
                </c:pt>
                <c:pt idx="1932">
                  <c:v>1.8362978851096577E-2</c:v>
                </c:pt>
                <c:pt idx="1933">
                  <c:v>1.8355729646702922E-2</c:v>
                </c:pt>
                <c:pt idx="1934">
                  <c:v>1.8348447626435137E-2</c:v>
                </c:pt>
                <c:pt idx="1935">
                  <c:v>1.834113279034455E-2</c:v>
                </c:pt>
                <c:pt idx="1936">
                  <c:v>1.8333785138490599E-2</c:v>
                </c:pt>
                <c:pt idx="1937">
                  <c:v>1.8326192970068635E-2</c:v>
                </c:pt>
                <c:pt idx="1938">
                  <c:v>1.831877153832558E-2</c:v>
                </c:pt>
                <c:pt idx="1939">
                  <c:v>1.8311317286532548E-2</c:v>
                </c:pt>
                <c:pt idx="1940">
                  <c:v>1.8303830214750939E-2</c:v>
                </c:pt>
                <c:pt idx="1941">
                  <c:v>1.8296554644872159E-2</c:v>
                </c:pt>
                <c:pt idx="1942">
                  <c:v>1.8289010099699632E-2</c:v>
                </c:pt>
                <c:pt idx="1943">
                  <c:v>1.8281432739185182E-2</c:v>
                </c:pt>
                <c:pt idx="1944">
                  <c:v>1.8273822563388241E-2</c:v>
                </c:pt>
                <c:pt idx="1945">
                  <c:v>1.8266179572373642E-2</c:v>
                </c:pt>
                <c:pt idx="1946">
                  <c:v>1.8258218568061178E-2</c:v>
                </c:pt>
                <c:pt idx="1947">
                  <c:v>1.8250501758243227E-2</c:v>
                </c:pt>
                <c:pt idx="1948">
                  <c:v>1.8242752128979463E-2</c:v>
                </c:pt>
                <c:pt idx="1949">
                  <c:v>1.8234865893537632E-2</c:v>
                </c:pt>
                <c:pt idx="1950">
                  <c:v>1.822715441238465E-2</c:v>
                </c:pt>
                <c:pt idx="1951">
                  <c:v>1.8219306325191129E-2</c:v>
                </c:pt>
                <c:pt idx="1952">
                  <c:v>1.8211425418829318E-2</c:v>
                </c:pt>
                <c:pt idx="1953">
                  <c:v>1.8203511693367983E-2</c:v>
                </c:pt>
                <c:pt idx="1954">
                  <c:v>1.8195915978683974E-2</c:v>
                </c:pt>
                <c:pt idx="1955">
                  <c:v>1.8187944838923796E-2</c:v>
                </c:pt>
                <c:pt idx="1956">
                  <c:v>1.8179940884637556E-2</c:v>
                </c:pt>
                <c:pt idx="1957">
                  <c:v>1.8171904115892795E-2</c:v>
                </c:pt>
                <c:pt idx="1958">
                  <c:v>1.8163834532748946E-2</c:v>
                </c:pt>
                <c:pt idx="1959">
                  <c:v>1.8155340143456634E-2</c:v>
                </c:pt>
                <c:pt idx="1960">
                  <c:v>1.8147196686280568E-2</c:v>
                </c:pt>
                <c:pt idx="1961">
                  <c:v>1.8139020410574757E-2</c:v>
                </c:pt>
                <c:pt idx="1962">
                  <c:v>1.8130811316410422E-2</c:v>
                </c:pt>
                <c:pt idx="1963">
                  <c:v>1.8122994403404556E-2</c:v>
                </c:pt>
                <c:pt idx="1964">
                  <c:v>1.811472793527099E-2</c:v>
                </c:pt>
                <c:pt idx="1965">
                  <c:v>1.81064286532003E-2</c:v>
                </c:pt>
                <c:pt idx="1966">
                  <c:v>1.8098096888512383E-2</c:v>
                </c:pt>
                <c:pt idx="1967">
                  <c:v>1.808973853634081E-2</c:v>
                </c:pt>
                <c:pt idx="1968">
                  <c:v>1.8080911148766081E-2</c:v>
                </c:pt>
                <c:pt idx="1969">
                  <c:v>1.8072532049226514E-2</c:v>
                </c:pt>
                <c:pt idx="1970">
                  <c:v>1.8064158832517198E-2</c:v>
                </c:pt>
                <c:pt idx="1971">
                  <c:v>1.8055797865609392E-2</c:v>
                </c:pt>
                <c:pt idx="1972">
                  <c:v>1.8047449736709985E-2</c:v>
                </c:pt>
                <c:pt idx="1973">
                  <c:v>1.8039114445784595E-2</c:v>
                </c:pt>
                <c:pt idx="1974">
                  <c:v>1.8030791992811122E-2</c:v>
                </c:pt>
                <c:pt idx="1975">
                  <c:v>1.8022482377750264E-2</c:v>
                </c:pt>
                <c:pt idx="1976">
                  <c:v>1.8014921915217266E-2</c:v>
                </c:pt>
                <c:pt idx="1977">
                  <c:v>1.8006635434271168E-2</c:v>
                </c:pt>
                <c:pt idx="1978">
                  <c:v>1.7998361787064415E-2</c:v>
                </c:pt>
                <c:pt idx="1979">
                  <c:v>1.7990100973576752E-2</c:v>
                </c:pt>
                <c:pt idx="1980">
                  <c:v>1.7981562412498969E-2</c:v>
                </c:pt>
                <c:pt idx="1981">
                  <c:v>1.7972894282069177E-2</c:v>
                </c:pt>
                <c:pt idx="1982">
                  <c:v>1.7964674531632849E-2</c:v>
                </c:pt>
                <c:pt idx="1983">
                  <c:v>1.7956467618885648E-2</c:v>
                </c:pt>
                <c:pt idx="1984">
                  <c:v>1.7948273543798104E-2</c:v>
                </c:pt>
                <c:pt idx="1985">
                  <c:v>1.7940520148810757E-2</c:v>
                </c:pt>
                <c:pt idx="1986">
                  <c:v>1.79323502016836E-2</c:v>
                </c:pt>
                <c:pt idx="1987">
                  <c:v>1.7924193089701945E-2</c:v>
                </c:pt>
                <c:pt idx="1988">
                  <c:v>1.7916048812836077E-2</c:v>
                </c:pt>
                <c:pt idx="1989">
                  <c:v>1.7907495732265476E-2</c:v>
                </c:pt>
                <c:pt idx="1990">
                  <c:v>1.7899378682539071E-2</c:v>
                </c:pt>
                <c:pt idx="1991">
                  <c:v>1.7891274470278305E-2</c:v>
                </c:pt>
                <c:pt idx="1992">
                  <c:v>1.7883183095448788E-2</c:v>
                </c:pt>
                <c:pt idx="1993">
                  <c:v>1.7875519954370905E-2</c:v>
                </c:pt>
                <c:pt idx="1994">
                  <c:v>1.7867452687672945E-2</c:v>
                </c:pt>
                <c:pt idx="1995">
                  <c:v>1.7859398255909764E-2</c:v>
                </c:pt>
                <c:pt idx="1996">
                  <c:v>1.7851356659062456E-2</c:v>
                </c:pt>
                <c:pt idx="1997">
                  <c:v>1.7843327897101302E-2</c:v>
                </c:pt>
                <c:pt idx="1998">
                  <c:v>1.7834904431005313E-2</c:v>
                </c:pt>
                <c:pt idx="1999">
                  <c:v>1.78269029174234E-2</c:v>
                </c:pt>
                <c:pt idx="2000">
                  <c:v>1.7818914241054157E-2</c:v>
                </c:pt>
                <c:pt idx="2001">
                  <c:v>1.7810804228591628E-2</c:v>
                </c:pt>
                <c:pt idx="2002">
                  <c:v>1.7802975399833356E-2</c:v>
                </c:pt>
                <c:pt idx="2003">
                  <c:v>1.7795025234925304E-2</c:v>
                </c:pt>
                <c:pt idx="2004">
                  <c:v>1.7787087907114502E-2</c:v>
                </c:pt>
                <c:pt idx="2005">
                  <c:v>1.7779163416378835E-2</c:v>
                </c:pt>
                <c:pt idx="2006">
                  <c:v>1.777164660520799E-2</c:v>
                </c:pt>
                <c:pt idx="2007">
                  <c:v>1.7763746190730588E-2</c:v>
                </c:pt>
                <c:pt idx="2008">
                  <c:v>1.7755858610866482E-2</c:v>
                </c:pt>
                <c:pt idx="2009">
                  <c:v>1.7747983865585959E-2</c:v>
                </c:pt>
                <c:pt idx="2010">
                  <c:v>1.7740121954867405E-2</c:v>
                </c:pt>
                <c:pt idx="2011">
                  <c:v>1.7731886048914496E-2</c:v>
                </c:pt>
                <c:pt idx="2012">
                  <c:v>1.7724051416909085E-2</c:v>
                </c:pt>
                <c:pt idx="2013">
                  <c:v>1.7716229621755324E-2</c:v>
                </c:pt>
                <c:pt idx="2014">
                  <c:v>1.7708420663428651E-2</c:v>
                </c:pt>
                <c:pt idx="2015">
                  <c:v>1.7701004918818063E-2</c:v>
                </c:pt>
                <c:pt idx="2016">
                  <c:v>1.7693220014941818E-2</c:v>
                </c:pt>
                <c:pt idx="2017">
                  <c:v>1.7685447945457344E-2</c:v>
                </c:pt>
                <c:pt idx="2018">
                  <c:v>1.7677688710332227E-2</c:v>
                </c:pt>
                <c:pt idx="2019">
                  <c:v>1.7669942309544849E-2</c:v>
                </c:pt>
                <c:pt idx="2020">
                  <c:v>1.7661836485265692E-2</c:v>
                </c:pt>
                <c:pt idx="2021">
                  <c:v>1.7654117383955024E-2</c:v>
                </c:pt>
                <c:pt idx="2022">
                  <c:v>1.7646411119255322E-2</c:v>
                </c:pt>
                <c:pt idx="2023">
                  <c:v>1.763774200456536E-2</c:v>
                </c:pt>
                <c:pt idx="2024">
                  <c:v>1.7630062700625185E-2</c:v>
                </c:pt>
                <c:pt idx="2025">
                  <c:v>1.7622396232430254E-2</c:v>
                </c:pt>
                <c:pt idx="2026">
                  <c:v>1.7614742599957774E-2</c:v>
                </c:pt>
                <c:pt idx="2027">
                  <c:v>1.7607101803179884E-2</c:v>
                </c:pt>
                <c:pt idx="2028">
                  <c:v>1.7599952679675988E-2</c:v>
                </c:pt>
                <c:pt idx="2029">
                  <c:v>1.7592335354921693E-2</c:v>
                </c:pt>
                <c:pt idx="2030">
                  <c:v>1.7584730862685263E-2</c:v>
                </c:pt>
                <c:pt idx="2031">
                  <c:v>1.7577139202943546E-2</c:v>
                </c:pt>
                <c:pt idx="2032">
                  <c:v>1.7569442796884216E-2</c:v>
                </c:pt>
                <c:pt idx="2033">
                  <c:v>1.7561526570665439E-2</c:v>
                </c:pt>
                <c:pt idx="2034">
                  <c:v>1.7553859346885855E-2</c:v>
                </c:pt>
                <c:pt idx="2035">
                  <c:v>1.7546437510887331E-2</c:v>
                </c:pt>
                <c:pt idx="2036">
                  <c:v>1.7538912234208379E-2</c:v>
                </c:pt>
                <c:pt idx="2037">
                  <c:v>1.7531285183211648E-2</c:v>
                </c:pt>
                <c:pt idx="2038">
                  <c:v>1.7523900187149111E-2</c:v>
                </c:pt>
                <c:pt idx="2039">
                  <c:v>1.7516413416713075E-2</c:v>
                </c:pt>
                <c:pt idx="2040">
                  <c:v>1.7508826545177842E-2</c:v>
                </c:pt>
                <c:pt idx="2041">
                  <c:v>1.7501478381909165E-2</c:v>
                </c:pt>
                <c:pt idx="2042">
                  <c:v>1.7494030117488103E-2</c:v>
                </c:pt>
                <c:pt idx="2043">
                  <c:v>1.7486594688358933E-2</c:v>
                </c:pt>
                <c:pt idx="2044">
                  <c:v>1.747917209448873E-2</c:v>
                </c:pt>
                <c:pt idx="2045">
                  <c:v>1.7472093033486454E-2</c:v>
                </c:pt>
                <c:pt idx="2046">
                  <c:v>1.7464365412444179E-2</c:v>
                </c:pt>
                <c:pt idx="2047">
                  <c:v>1.7456981324211578E-2</c:v>
                </c:pt>
                <c:pt idx="2048">
                  <c:v>1.7449610071144234E-2</c:v>
                </c:pt>
                <c:pt idx="2049">
                  <c:v>1.744225165321682E-2</c:v>
                </c:pt>
                <c:pt idx="2050">
                  <c:v>1.7434906070406542E-2</c:v>
                </c:pt>
                <c:pt idx="2051">
                  <c:v>1.7427573322683007E-2</c:v>
                </c:pt>
                <c:pt idx="2052">
                  <c:v>1.7420253410020889E-2</c:v>
                </c:pt>
                <c:pt idx="2053">
                  <c:v>1.7412840726274775E-2</c:v>
                </c:pt>
                <c:pt idx="2054">
                  <c:v>1.740565208979479E-2</c:v>
                </c:pt>
                <c:pt idx="2055">
                  <c:v>1.7398370682177623E-2</c:v>
                </c:pt>
                <c:pt idx="2056">
                  <c:v>1.7391102109528163E-2</c:v>
                </c:pt>
                <c:pt idx="2057">
                  <c:v>1.738384637181855E-2</c:v>
                </c:pt>
                <c:pt idx="2058">
                  <c:v>1.7376603469031054E-2</c:v>
                </c:pt>
                <c:pt idx="2059">
                  <c:v>1.736937340113022E-2</c:v>
                </c:pt>
                <c:pt idx="2060">
                  <c:v>1.7362156168098317E-2</c:v>
                </c:pt>
                <c:pt idx="2061">
                  <c:v>1.7354951769910018E-2</c:v>
                </c:pt>
                <c:pt idx="2062">
                  <c:v>1.7347760206545063E-2</c:v>
                </c:pt>
                <c:pt idx="2063">
                  <c:v>1.7340581477970525E-2</c:v>
                </c:pt>
                <c:pt idx="2064">
                  <c:v>1.7333415584168677E-2</c:v>
                </c:pt>
                <c:pt idx="2065">
                  <c:v>1.732626252511419E-2</c:v>
                </c:pt>
                <c:pt idx="2066">
                  <c:v>1.7319122300781739E-2</c:v>
                </c:pt>
                <c:pt idx="2067">
                  <c:v>1.7312287931136115E-2</c:v>
                </c:pt>
                <c:pt idx="2068">
                  <c:v>1.7304880356189233E-2</c:v>
                </c:pt>
                <c:pt idx="2069">
                  <c:v>1.7297778635883589E-2</c:v>
                </c:pt>
                <c:pt idx="2070">
                  <c:v>1.7290689750203737E-2</c:v>
                </c:pt>
                <c:pt idx="2071">
                  <c:v>1.7283613699124352E-2</c:v>
                </c:pt>
                <c:pt idx="2072">
                  <c:v>1.7276550482625171E-2</c:v>
                </c:pt>
                <c:pt idx="2073">
                  <c:v>1.7269500100683399E-2</c:v>
                </c:pt>
                <c:pt idx="2074">
                  <c:v>1.7262462553273711E-2</c:v>
                </c:pt>
                <c:pt idx="2075">
                  <c:v>1.7254528237704965E-2</c:v>
                </c:pt>
                <c:pt idx="2076">
                  <c:v>1.7247517607141934E-2</c:v>
                </c:pt>
                <c:pt idx="2077">
                  <c:v>1.7240519810299299E-2</c:v>
                </c:pt>
                <c:pt idx="2078">
                  <c:v>1.723353484715353E-2</c:v>
                </c:pt>
                <c:pt idx="2079">
                  <c:v>1.7226562717678483E-2</c:v>
                </c:pt>
                <c:pt idx="2080">
                  <c:v>1.7219873574989473E-2</c:v>
                </c:pt>
                <c:pt idx="2081">
                  <c:v>1.7212656959654273E-2</c:v>
                </c:pt>
                <c:pt idx="2082">
                  <c:v>1.7205723331063284E-2</c:v>
                </c:pt>
                <c:pt idx="2083">
                  <c:v>1.7198802536054124E-2</c:v>
                </c:pt>
                <c:pt idx="2084">
                  <c:v>1.7191806991836492E-2</c:v>
                </c:pt>
                <c:pt idx="2085">
                  <c:v>1.7184912456178932E-2</c:v>
                </c:pt>
                <c:pt idx="2086">
                  <c:v>1.71781171522928E-2</c:v>
                </c:pt>
                <c:pt idx="2087">
                  <c:v>1.7171247691383517E-2</c:v>
                </c:pt>
                <c:pt idx="2088">
                  <c:v>1.7164391063948872E-2</c:v>
                </c:pt>
                <c:pt idx="2089">
                  <c:v>1.7153726620367182E-2</c:v>
                </c:pt>
                <c:pt idx="2090">
                  <c:v>1.7146902396935136E-2</c:v>
                </c:pt>
                <c:pt idx="2091">
                  <c:v>1.7140091006171275E-2</c:v>
                </c:pt>
                <c:pt idx="2092">
                  <c:v>1.7133292448045883E-2</c:v>
                </c:pt>
                <c:pt idx="2093">
                  <c:v>1.712642478397491E-2</c:v>
                </c:pt>
                <c:pt idx="2094">
                  <c:v>1.7119652490212463E-2</c:v>
                </c:pt>
                <c:pt idx="2095">
                  <c:v>1.7112893029749492E-2</c:v>
                </c:pt>
                <c:pt idx="2096">
                  <c:v>1.7106146402567697E-2</c:v>
                </c:pt>
                <c:pt idx="2097">
                  <c:v>1.7099492146274674E-2</c:v>
                </c:pt>
                <c:pt idx="2098">
                  <c:v>1.7092770583542454E-2</c:v>
                </c:pt>
                <c:pt idx="2099">
                  <c:v>1.7086061853294719E-2</c:v>
                </c:pt>
                <c:pt idx="2100">
                  <c:v>1.7079365955523361E-2</c:v>
                </c:pt>
                <c:pt idx="2101">
                  <c:v>1.7072605765071136E-2</c:v>
                </c:pt>
                <c:pt idx="2102">
                  <c:v>1.706593613710319E-2</c:v>
                </c:pt>
                <c:pt idx="2103">
                  <c:v>1.7059279342262174E-2</c:v>
                </c:pt>
                <c:pt idx="2104">
                  <c:v>1.705263538052194E-2</c:v>
                </c:pt>
                <c:pt idx="2105">
                  <c:v>1.7046004251866805E-2</c:v>
                </c:pt>
                <c:pt idx="2106">
                  <c:v>1.7039385956268003E-2</c:v>
                </c:pt>
                <c:pt idx="2107">
                  <c:v>1.7032780493715087E-2</c:v>
                </c:pt>
                <c:pt idx="2108">
                  <c:v>1.702618786417406E-2</c:v>
                </c:pt>
                <c:pt idx="2109">
                  <c:v>1.7019608067631857E-2</c:v>
                </c:pt>
                <c:pt idx="2110">
                  <c:v>1.7013112758996495E-2</c:v>
                </c:pt>
                <c:pt idx="2111">
                  <c:v>1.7006558017003758E-2</c:v>
                </c:pt>
                <c:pt idx="2112">
                  <c:v>1.7000016107225346E-2</c:v>
                </c:pt>
                <c:pt idx="2113">
                  <c:v>1.6993487029650461E-2</c:v>
                </c:pt>
                <c:pt idx="2114">
                  <c:v>1.698697078425208E-2</c:v>
                </c:pt>
                <c:pt idx="2115">
                  <c:v>1.6980398780093737E-2</c:v>
                </c:pt>
                <c:pt idx="2116">
                  <c:v>1.6973908813926283E-2</c:v>
                </c:pt>
                <c:pt idx="2117">
                  <c:v>1.6967431680582488E-2</c:v>
                </c:pt>
                <c:pt idx="2118">
                  <c:v>1.6960967380041436E-2</c:v>
                </c:pt>
                <c:pt idx="2119">
                  <c:v>1.6954582039189169E-2</c:v>
                </c:pt>
                <c:pt idx="2120">
                  <c:v>1.6948142786420282E-2</c:v>
                </c:pt>
                <c:pt idx="2121">
                  <c:v>1.694171636568742E-2</c:v>
                </c:pt>
                <c:pt idx="2122">
                  <c:v>1.6935302776968975E-2</c:v>
                </c:pt>
                <c:pt idx="2123">
                  <c:v>1.6928647756894993E-2</c:v>
                </c:pt>
                <c:pt idx="2124">
                  <c:v>1.6922451064520647E-2</c:v>
                </c:pt>
                <c:pt idx="2125">
                  <c:v>1.6916076593021002E-2</c:v>
                </c:pt>
                <c:pt idx="2126">
                  <c:v>1.6909714954156781E-2</c:v>
                </c:pt>
                <c:pt idx="2127">
                  <c:v>1.6903366147914902E-2</c:v>
                </c:pt>
                <c:pt idx="2128">
                  <c:v>1.6897030174264003E-2</c:v>
                </c:pt>
                <c:pt idx="2129">
                  <c:v>1.6890707033188391E-2</c:v>
                </c:pt>
                <c:pt idx="2130">
                  <c:v>1.6884396724667152E-2</c:v>
                </c:pt>
                <c:pt idx="2131">
                  <c:v>1.687809924867676E-2</c:v>
                </c:pt>
                <c:pt idx="2132">
                  <c:v>1.6871988901575197E-2</c:v>
                </c:pt>
                <c:pt idx="2133">
                  <c:v>1.686571521010994E-2</c:v>
                </c:pt>
                <c:pt idx="2134">
                  <c:v>1.6859454349017713E-2</c:v>
                </c:pt>
                <c:pt idx="2135">
                  <c:v>1.6853206318284051E-2</c:v>
                </c:pt>
                <c:pt idx="2136">
                  <c:v>1.6846804356015561E-2</c:v>
                </c:pt>
                <c:pt idx="2137">
                  <c:v>1.6840583874794545E-2</c:v>
                </c:pt>
                <c:pt idx="2138">
                  <c:v>1.6834159734827412E-2</c:v>
                </c:pt>
                <c:pt idx="2139">
                  <c:v>1.6828181409505826E-2</c:v>
                </c:pt>
                <c:pt idx="2140">
                  <c:v>1.6821999425396295E-2</c:v>
                </c:pt>
                <c:pt idx="2141">
                  <c:v>1.6815882647174117E-2</c:v>
                </c:pt>
                <c:pt idx="2142">
                  <c:v>1.6809725694526843E-2</c:v>
                </c:pt>
                <c:pt idx="2143">
                  <c:v>1.6803581573480646E-2</c:v>
                </c:pt>
                <c:pt idx="2144">
                  <c:v>1.6797450284000408E-2</c:v>
                </c:pt>
                <c:pt idx="2145">
                  <c:v>1.6791281989391674E-2</c:v>
                </c:pt>
                <c:pt idx="2146">
                  <c:v>1.6785176998956087E-2</c:v>
                </c:pt>
                <c:pt idx="2147">
                  <c:v>1.677908484073239E-2</c:v>
                </c:pt>
                <c:pt idx="2148">
                  <c:v>1.6773005514697049E-2</c:v>
                </c:pt>
                <c:pt idx="2149">
                  <c:v>1.6766986309613117E-2</c:v>
                </c:pt>
                <c:pt idx="2150">
                  <c:v>1.6760932009201739E-2</c:v>
                </c:pt>
                <c:pt idx="2151">
                  <c:v>1.6754890540226646E-2</c:v>
                </c:pt>
                <c:pt idx="2152">
                  <c:v>1.6748861902677031E-2</c:v>
                </c:pt>
                <c:pt idx="2153">
                  <c:v>1.6742846096528579E-2</c:v>
                </c:pt>
                <c:pt idx="2154">
                  <c:v>1.6736799033360793E-2</c:v>
                </c:pt>
                <c:pt idx="2155">
                  <c:v>1.6730809532097556E-2</c:v>
                </c:pt>
                <c:pt idx="2156">
                  <c:v>1.6724832862865812E-2</c:v>
                </c:pt>
                <c:pt idx="2157">
                  <c:v>1.6718869025647259E-2</c:v>
                </c:pt>
                <c:pt idx="2158">
                  <c:v>1.6712918020426216E-2</c:v>
                </c:pt>
                <c:pt idx="2159">
                  <c:v>1.6706979847171309E-2</c:v>
                </c:pt>
                <c:pt idx="2160">
                  <c:v>1.6701054505877309E-2</c:v>
                </c:pt>
                <c:pt idx="2161">
                  <c:v>1.6695141996512841E-2</c:v>
                </c:pt>
                <c:pt idx="2162">
                  <c:v>1.6689281251300203E-2</c:v>
                </c:pt>
                <c:pt idx="2163">
                  <c:v>1.6683393758158416E-2</c:v>
                </c:pt>
                <c:pt idx="2164">
                  <c:v>1.6677519096217879E-2</c:v>
                </c:pt>
                <c:pt idx="2165">
                  <c:v>1.6671657265454276E-2</c:v>
                </c:pt>
                <c:pt idx="2166">
                  <c:v>1.6665808265851401E-2</c:v>
                </c:pt>
                <c:pt idx="2167">
                  <c:v>1.6659936409889359E-2</c:v>
                </c:pt>
                <c:pt idx="2168">
                  <c:v>1.6654113723529658E-2</c:v>
                </c:pt>
                <c:pt idx="2169">
                  <c:v>1.6648303868953086E-2</c:v>
                </c:pt>
                <c:pt idx="2170">
                  <c:v>1.6642506846143955E-2</c:v>
                </c:pt>
                <c:pt idx="2171">
                  <c:v>1.6636755734602254E-2</c:v>
                </c:pt>
                <c:pt idx="2172">
                  <c:v>1.6630983721577418E-2</c:v>
                </c:pt>
                <c:pt idx="2173">
                  <c:v>1.6625224539583632E-2</c:v>
                </c:pt>
                <c:pt idx="2174">
                  <c:v>1.6619478188601988E-2</c:v>
                </c:pt>
                <c:pt idx="2175">
                  <c:v>1.6613714207851731E-2</c:v>
                </c:pt>
                <c:pt idx="2176">
                  <c:v>1.6607994175215867E-2</c:v>
                </c:pt>
                <c:pt idx="2177">
                  <c:v>1.6602286974214113E-2</c:v>
                </c:pt>
                <c:pt idx="2178">
                  <c:v>1.6596592604822932E-2</c:v>
                </c:pt>
                <c:pt idx="2179">
                  <c:v>1.6590045177816769E-2</c:v>
                </c:pt>
                <c:pt idx="2180">
                  <c:v>1.658437962322961E-2</c:v>
                </c:pt>
                <c:pt idx="2181">
                  <c:v>1.6578726901532656E-2</c:v>
                </c:pt>
                <c:pt idx="2182">
                  <c:v>1.657308701270626E-2</c:v>
                </c:pt>
                <c:pt idx="2183">
                  <c:v>1.6567459956735687E-2</c:v>
                </c:pt>
                <c:pt idx="2184">
                  <c:v>1.6561967907056028E-2</c:v>
                </c:pt>
                <c:pt idx="2185">
                  <c:v>1.6556363204283067E-2</c:v>
                </c:pt>
                <c:pt idx="2186">
                  <c:v>1.6550771330977161E-2</c:v>
                </c:pt>
                <c:pt idx="2187">
                  <c:v>1.6545192287115151E-2</c:v>
                </c:pt>
                <c:pt idx="2188">
                  <c:v>1.6539517168985812E-2</c:v>
                </c:pt>
                <c:pt idx="2189">
                  <c:v>1.653394618250667E-2</c:v>
                </c:pt>
                <c:pt idx="2190">
                  <c:v>1.6528429883170773E-2</c:v>
                </c:pt>
                <c:pt idx="2191">
                  <c:v>1.6522905489317358E-2</c:v>
                </c:pt>
                <c:pt idx="2192">
                  <c:v>1.6517451087542139E-2</c:v>
                </c:pt>
                <c:pt idx="2193">
                  <c:v>1.6511950355375858E-2</c:v>
                </c:pt>
                <c:pt idx="2194">
                  <c:v>1.6506462453865112E-2</c:v>
                </c:pt>
                <c:pt idx="2195">
                  <c:v>1.6500987382990995E-2</c:v>
                </c:pt>
                <c:pt idx="2196">
                  <c:v>1.6495525142734595E-2</c:v>
                </c:pt>
                <c:pt idx="2197">
                  <c:v>1.6490028611787701E-2</c:v>
                </c:pt>
                <c:pt idx="2198">
                  <c:v>1.6484594046282008E-2</c:v>
                </c:pt>
                <c:pt idx="2199">
                  <c:v>1.647917231332514E-2</c:v>
                </c:pt>
                <c:pt idx="2200">
                  <c:v>1.6473763412892545E-2</c:v>
                </c:pt>
                <c:pt idx="2201">
                  <c:v>1.646840640019424E-2</c:v>
                </c:pt>
                <c:pt idx="2202">
                  <c:v>1.6463021143309147E-2</c:v>
                </c:pt>
                <c:pt idx="2203">
                  <c:v>1.6457648716928307E-2</c:v>
                </c:pt>
                <c:pt idx="2204">
                  <c:v>1.6452289121027402E-2</c:v>
                </c:pt>
                <c:pt idx="2205">
                  <c:v>1.6446942355595628E-2</c:v>
                </c:pt>
                <c:pt idx="2206">
                  <c:v>1.6441579492297215E-2</c:v>
                </c:pt>
                <c:pt idx="2207">
                  <c:v>1.6436260419023661E-2</c:v>
                </c:pt>
                <c:pt idx="2208">
                  <c:v>1.6430954178127021E-2</c:v>
                </c:pt>
                <c:pt idx="2209">
                  <c:v>1.6425653288969336E-2</c:v>
                </c:pt>
                <c:pt idx="2210">
                  <c:v>1.6420380193395707E-2</c:v>
                </c:pt>
                <c:pt idx="2211">
                  <c:v>1.6415112449521742E-2</c:v>
                </c:pt>
                <c:pt idx="2212">
                  <c:v>1.6409857537948554E-2</c:v>
                </c:pt>
                <c:pt idx="2213">
                  <c:v>1.6404615458663861E-2</c:v>
                </c:pt>
                <c:pt idx="2214">
                  <c:v>1.6399398834978578E-2</c:v>
                </c:pt>
                <c:pt idx="2215">
                  <c:v>1.6394180373300687E-2</c:v>
                </c:pt>
                <c:pt idx="2216">
                  <c:v>1.638897474190552E-2</c:v>
                </c:pt>
                <c:pt idx="2217">
                  <c:v>1.6383781940782272E-2</c:v>
                </c:pt>
                <c:pt idx="2218">
                  <c:v>1.6378601969901228E-2</c:v>
                </c:pt>
                <c:pt idx="2219">
                  <c:v>1.6373432459926184E-2</c:v>
                </c:pt>
                <c:pt idx="2220">
                  <c:v>1.6368280206130494E-2</c:v>
                </c:pt>
                <c:pt idx="2221">
                  <c:v>1.6363140784478397E-2</c:v>
                </c:pt>
                <c:pt idx="2222">
                  <c:v>1.6358014194945342E-2</c:v>
                </c:pt>
                <c:pt idx="2223">
                  <c:v>1.6352894568721098E-2</c:v>
                </c:pt>
                <c:pt idx="2224">
                  <c:v>1.6347791579012304E-2</c:v>
                </c:pt>
                <c:pt idx="2225">
                  <c:v>1.6342701419434946E-2</c:v>
                </c:pt>
                <c:pt idx="2226">
                  <c:v>1.6337624089980927E-2</c:v>
                </c:pt>
                <c:pt idx="2227">
                  <c:v>1.6332559590634031E-2</c:v>
                </c:pt>
                <c:pt idx="2228">
                  <c:v>1.6327524131345451E-2</c:v>
                </c:pt>
                <c:pt idx="2229">
                  <c:v>1.6322487366179025E-2</c:v>
                </c:pt>
                <c:pt idx="2230">
                  <c:v>1.6317463432994103E-2</c:v>
                </c:pt>
                <c:pt idx="2231">
                  <c:v>1.6312452331771039E-2</c:v>
                </c:pt>
                <c:pt idx="2232">
                  <c:v>1.6307454062500008E-2</c:v>
                </c:pt>
                <c:pt idx="2233">
                  <c:v>1.6302468625156448E-2</c:v>
                </c:pt>
                <c:pt idx="2234">
                  <c:v>1.6297496019725629E-2</c:v>
                </c:pt>
                <c:pt idx="2235">
                  <c:v>1.62925362461879E-2</c:v>
                </c:pt>
                <c:pt idx="2236">
                  <c:v>1.6287534877934353E-2</c:v>
                </c:pt>
                <c:pt idx="2237">
                  <c:v>1.6282597286260293E-2</c:v>
                </c:pt>
                <c:pt idx="2238">
                  <c:v>1.6277672523242828E-2</c:v>
                </c:pt>
                <c:pt idx="2239">
                  <c:v>1.6272760588873263E-2</c:v>
                </c:pt>
                <c:pt idx="2240">
                  <c:v>1.6267943731940931E-2</c:v>
                </c:pt>
                <c:pt idx="2241">
                  <c:v>1.62630470738028E-2</c:v>
                </c:pt>
                <c:pt idx="2242">
                  <c:v>1.6258177123050069E-2</c:v>
                </c:pt>
                <c:pt idx="2243">
                  <c:v>1.6253320004055355E-2</c:v>
                </c:pt>
                <c:pt idx="2244">
                  <c:v>1.6248426092495771E-2</c:v>
                </c:pt>
                <c:pt idx="2245">
                  <c:v>1.6243592532348566E-2</c:v>
                </c:pt>
                <c:pt idx="2246">
                  <c:v>1.6238771802008611E-2</c:v>
                </c:pt>
                <c:pt idx="2247">
                  <c:v>1.6233963901459703E-2</c:v>
                </c:pt>
                <c:pt idx="2248">
                  <c:v>1.6229168830691032E-2</c:v>
                </c:pt>
                <c:pt idx="2249">
                  <c:v>1.6224446756074526E-2</c:v>
                </c:pt>
                <c:pt idx="2250">
                  <c:v>1.6219679458919271E-2</c:v>
                </c:pt>
                <c:pt idx="2251">
                  <c:v>1.6214924993389411E-2</c:v>
                </c:pt>
                <c:pt idx="2252">
                  <c:v>1.6210183359462834E-2</c:v>
                </c:pt>
                <c:pt idx="2253">
                  <c:v>1.6205385922983928E-2</c:v>
                </c:pt>
                <c:pt idx="2254">
                  <c:v>1.6200667830564397E-2</c:v>
                </c:pt>
                <c:pt idx="2255">
                  <c:v>1.6195962567819744E-2</c:v>
                </c:pt>
                <c:pt idx="2256">
                  <c:v>1.6191270134728358E-2</c:v>
                </c:pt>
                <c:pt idx="2257">
                  <c:v>1.618659053128213E-2</c:v>
                </c:pt>
                <c:pt idx="2258">
                  <c:v>1.618200301877426E-2</c:v>
                </c:pt>
                <c:pt idx="2259">
                  <c:v>1.6177351205648279E-2</c:v>
                </c:pt>
                <c:pt idx="2260">
                  <c:v>1.6172712224000334E-2</c:v>
                </c:pt>
                <c:pt idx="2261">
                  <c:v>1.6168114764590673E-2</c:v>
                </c:pt>
                <c:pt idx="2262">
                  <c:v>1.6163472755069786E-2</c:v>
                </c:pt>
                <c:pt idx="2263">
                  <c:v>1.6158872267760166E-2</c:v>
                </c:pt>
                <c:pt idx="2264">
                  <c:v>1.6154284611862267E-2</c:v>
                </c:pt>
                <c:pt idx="2265">
                  <c:v>1.6149709787358902E-2</c:v>
                </c:pt>
                <c:pt idx="2266">
                  <c:v>1.6145051431777802E-2</c:v>
                </c:pt>
                <c:pt idx="2267">
                  <c:v>1.6140500123956514E-2</c:v>
                </c:pt>
                <c:pt idx="2268">
                  <c:v>1.6135961645620998E-2</c:v>
                </c:pt>
                <c:pt idx="2269">
                  <c:v>1.6131435996746935E-2</c:v>
                </c:pt>
                <c:pt idx="2270">
                  <c:v>1.6126923177328927E-2</c:v>
                </c:pt>
                <c:pt idx="2271">
                  <c:v>1.6122530298801164E-2</c:v>
                </c:pt>
                <c:pt idx="2272">
                  <c:v>1.6118045293637105E-2</c:v>
                </c:pt>
                <c:pt idx="2273">
                  <c:v>1.6113573119744783E-2</c:v>
                </c:pt>
                <c:pt idx="2274">
                  <c:v>1.6109113777109461E-2</c:v>
                </c:pt>
                <c:pt idx="2275">
                  <c:v>1.6104551521552879E-2</c:v>
                </c:pt>
                <c:pt idx="2276">
                  <c:v>1.6100115678560512E-2</c:v>
                </c:pt>
                <c:pt idx="2277">
                  <c:v>1.6095692664924242E-2</c:v>
                </c:pt>
                <c:pt idx="2278">
                  <c:v>1.6091282480627855E-2</c:v>
                </c:pt>
                <c:pt idx="2279">
                  <c:v>1.6086885125660554E-2</c:v>
                </c:pt>
                <c:pt idx="2280">
                  <c:v>1.6082627176798096E-2</c:v>
                </c:pt>
                <c:pt idx="2281">
                  <c:v>1.6078257652522156E-2</c:v>
                </c:pt>
                <c:pt idx="2282">
                  <c:v>1.6073900959380417E-2</c:v>
                </c:pt>
                <c:pt idx="2283">
                  <c:v>1.6069557097350778E-2</c:v>
                </c:pt>
                <c:pt idx="2284">
                  <c:v>1.6065226066430783E-2</c:v>
                </c:pt>
                <c:pt idx="2285">
                  <c:v>1.6060907866595871E-2</c:v>
                </c:pt>
                <c:pt idx="2286">
                  <c:v>1.605660249783376E-2</c:v>
                </c:pt>
                <c:pt idx="2287">
                  <c:v>1.6052309960127263E-2</c:v>
                </c:pt>
                <c:pt idx="2288">
                  <c:v>1.6047838388349271E-2</c:v>
                </c:pt>
                <c:pt idx="2289">
                  <c:v>1.6043568597108964E-2</c:v>
                </c:pt>
                <c:pt idx="2290">
                  <c:v>1.6039311634435716E-2</c:v>
                </c:pt>
                <c:pt idx="2291">
                  <c:v>1.6035067500315556E-2</c:v>
                </c:pt>
                <c:pt idx="2292">
                  <c:v>1.6030836194734506E-2</c:v>
                </c:pt>
                <c:pt idx="2293">
                  <c:v>1.6026824185284963E-2</c:v>
                </c:pt>
                <c:pt idx="2294">
                  <c:v>1.6022621464569887E-2</c:v>
                </c:pt>
                <c:pt idx="2295">
                  <c:v>1.6018484834721319E-2</c:v>
                </c:pt>
                <c:pt idx="2296">
                  <c:v>1.6014254515945545E-2</c:v>
                </c:pt>
                <c:pt idx="2297">
                  <c:v>1.6009926535520618E-2</c:v>
                </c:pt>
                <c:pt idx="2298">
                  <c:v>1.6005772935171841E-2</c:v>
                </c:pt>
                <c:pt idx="2299">
                  <c:v>1.600163216388199E-2</c:v>
                </c:pt>
                <c:pt idx="2300">
                  <c:v>1.5997504221637558E-2</c:v>
                </c:pt>
                <c:pt idx="2301">
                  <c:v>1.5993561685069168E-2</c:v>
                </c:pt>
                <c:pt idx="2302">
                  <c:v>1.5989461611470319E-2</c:v>
                </c:pt>
                <c:pt idx="2303">
                  <c:v>1.598537436869131E-2</c:v>
                </c:pt>
                <c:pt idx="2304">
                  <c:v>1.598129995672723E-2</c:v>
                </c:pt>
                <c:pt idx="2305">
                  <c:v>1.5977056945613098E-2</c:v>
                </c:pt>
                <c:pt idx="2306">
                  <c:v>1.5973005977357513E-2</c:v>
                </c:pt>
                <c:pt idx="2307">
                  <c:v>1.59689678380582E-2</c:v>
                </c:pt>
                <c:pt idx="2308">
                  <c:v>1.596494252769624E-2</c:v>
                </c:pt>
                <c:pt idx="2309">
                  <c:v>1.5960930046263533E-2</c:v>
                </c:pt>
                <c:pt idx="2310">
                  <c:v>1.5957122931154932E-2</c:v>
                </c:pt>
                <c:pt idx="2311">
                  <c:v>1.5953138334470474E-2</c:v>
                </c:pt>
                <c:pt idx="2312">
                  <c:v>1.5949166568478151E-2</c:v>
                </c:pt>
                <c:pt idx="2313">
                  <c:v>1.5945274186684812E-2</c:v>
                </c:pt>
                <c:pt idx="2314">
                  <c:v>1.5941060072579526E-2</c:v>
                </c:pt>
                <c:pt idx="2315">
                  <c:v>1.59373282545631E-2</c:v>
                </c:pt>
                <c:pt idx="2316">
                  <c:v>1.5933407811228789E-2</c:v>
                </c:pt>
                <c:pt idx="2317">
                  <c:v>1.592950019852275E-2</c:v>
                </c:pt>
                <c:pt idx="2318">
                  <c:v>1.5925605416437623E-2</c:v>
                </c:pt>
                <c:pt idx="2319">
                  <c:v>1.5921510820211426E-2</c:v>
                </c:pt>
                <c:pt idx="2320">
                  <c:v>1.5917639456157616E-2</c:v>
                </c:pt>
                <c:pt idx="2321">
                  <c:v>1.5913780920884468E-2</c:v>
                </c:pt>
                <c:pt idx="2322">
                  <c:v>1.5909935214375781E-2</c:v>
                </c:pt>
                <c:pt idx="2323">
                  <c:v>1.5906323964770576E-2</c:v>
                </c:pt>
                <c:pt idx="2324">
                  <c:v>1.5902506166098996E-2</c:v>
                </c:pt>
                <c:pt idx="2325">
                  <c:v>1.5898701197945175E-2</c:v>
                </c:pt>
                <c:pt idx="2326">
                  <c:v>1.5894909060304205E-2</c:v>
                </c:pt>
                <c:pt idx="2327">
                  <c:v>1.5890899112912898E-2</c:v>
                </c:pt>
                <c:pt idx="2328">
                  <c:v>1.5887130378750523E-2</c:v>
                </c:pt>
                <c:pt idx="2329">
                  <c:v>1.588337447327156E-2</c:v>
                </c:pt>
                <c:pt idx="2330">
                  <c:v>1.5879631396459797E-2</c:v>
                </c:pt>
                <c:pt idx="2331">
                  <c:v>1.5875901148307135E-2</c:v>
                </c:pt>
                <c:pt idx="2332">
                  <c:v>1.5872425674412795E-2</c:v>
                </c:pt>
                <c:pt idx="2333">
                  <c:v>1.5868723349968805E-2</c:v>
                </c:pt>
                <c:pt idx="2334">
                  <c:v>1.5865033855932055E-2</c:v>
                </c:pt>
                <c:pt idx="2335">
                  <c:v>1.5860142732922414E-2</c:v>
                </c:pt>
                <c:pt idx="2336">
                  <c:v>1.5856481050549365E-2</c:v>
                </c:pt>
                <c:pt idx="2337">
                  <c:v>1.5852832197350279E-2</c:v>
                </c:pt>
                <c:pt idx="2338">
                  <c:v>1.584919617331992E-2</c:v>
                </c:pt>
                <c:pt idx="2339">
                  <c:v>1.5845572978439994E-2</c:v>
                </c:pt>
                <c:pt idx="2340">
                  <c:v>1.5841702284016466E-2</c:v>
                </c:pt>
                <c:pt idx="2341">
                  <c:v>1.5838102466723441E-2</c:v>
                </c:pt>
                <c:pt idx="2342">
                  <c:v>1.583451547677869E-2</c:v>
                </c:pt>
                <c:pt idx="2343">
                  <c:v>1.5830941314167735E-2</c:v>
                </c:pt>
                <c:pt idx="2344">
                  <c:v>1.5827649440951712E-2</c:v>
                </c:pt>
                <c:pt idx="2345">
                  <c:v>1.5824193954668414E-2</c:v>
                </c:pt>
                <c:pt idx="2346">
                  <c:v>1.5820569829621958E-2</c:v>
                </c:pt>
                <c:pt idx="2347">
                  <c:v>1.5817049267553313E-2</c:v>
                </c:pt>
                <c:pt idx="2348">
                  <c:v>1.5813541534535749E-2</c:v>
                </c:pt>
                <c:pt idx="2349">
                  <c:v>1.5807961149964266E-2</c:v>
                </c:pt>
                <c:pt idx="2350">
                  <c:v>1.5804485639935566E-2</c:v>
                </c:pt>
                <c:pt idx="2351">
                  <c:v>1.5801022958320126E-2</c:v>
                </c:pt>
                <c:pt idx="2352">
                  <c:v>1.5797573105117944E-2</c:v>
                </c:pt>
                <c:pt idx="2353">
                  <c:v>1.5794233300194804E-2</c:v>
                </c:pt>
                <c:pt idx="2354">
                  <c:v>1.5790809872072781E-2</c:v>
                </c:pt>
                <c:pt idx="2355">
                  <c:v>1.578739927291295E-2</c:v>
                </c:pt>
                <c:pt idx="2356">
                  <c:v>1.5784001502707472E-2</c:v>
                </c:pt>
                <c:pt idx="2357">
                  <c:v>1.5780516264876348E-2</c:v>
                </c:pt>
                <c:pt idx="2358">
                  <c:v>1.577714338190787E-2</c:v>
                </c:pt>
                <c:pt idx="2359">
                  <c:v>1.5773783327274304E-2</c:v>
                </c:pt>
                <c:pt idx="2360">
                  <c:v>1.5770436100962147E-2</c:v>
                </c:pt>
                <c:pt idx="2361">
                  <c:v>1.5767205085574408E-2</c:v>
                </c:pt>
                <c:pt idx="2362">
                  <c:v>1.5763884288851893E-2</c:v>
                </c:pt>
                <c:pt idx="2363">
                  <c:v>1.5760576321002681E-2</c:v>
                </c:pt>
                <c:pt idx="2364">
                  <c:v>1.5757281182021545E-2</c:v>
                </c:pt>
                <c:pt idx="2365">
                  <c:v>1.5753998871890183E-2</c:v>
                </c:pt>
                <c:pt idx="2366">
                  <c:v>1.575072939060598E-2</c:v>
                </c:pt>
                <c:pt idx="2367">
                  <c:v>1.574747273815064E-2</c:v>
                </c:pt>
                <c:pt idx="2368">
                  <c:v>1.5744228914518928E-2</c:v>
                </c:pt>
                <c:pt idx="2369">
                  <c:v>1.5740997919700388E-2</c:v>
                </c:pt>
                <c:pt idx="2370">
                  <c:v>1.5737669393386316E-2</c:v>
                </c:pt>
                <c:pt idx="2371">
                  <c:v>1.5734463277953137E-2</c:v>
                </c:pt>
                <c:pt idx="2372">
                  <c:v>1.5731269990717094E-2</c:v>
                </c:pt>
                <c:pt idx="2373">
                  <c:v>1.5728089531678185E-2</c:v>
                </c:pt>
                <c:pt idx="2374">
                  <c:v>1.5725035377402673E-2</c:v>
                </c:pt>
                <c:pt idx="2375">
                  <c:v>1.5721881355230491E-2</c:v>
                </c:pt>
                <c:pt idx="2376">
                  <c:v>1.5718740161795666E-2</c:v>
                </c:pt>
                <c:pt idx="2377">
                  <c:v>1.5715611797092969E-2</c:v>
                </c:pt>
                <c:pt idx="2378">
                  <c:v>1.5712496261104096E-2</c:v>
                </c:pt>
                <c:pt idx="2379">
                  <c:v>1.5709276168841622E-2</c:v>
                </c:pt>
                <c:pt idx="2380">
                  <c:v>1.5706185506847659E-2</c:v>
                </c:pt>
                <c:pt idx="2381">
                  <c:v>1.5703107672967086E-2</c:v>
                </c:pt>
                <c:pt idx="2382">
                  <c:v>1.5700522084350223E-2</c:v>
                </c:pt>
                <c:pt idx="2383">
                  <c:v>1.5697111011582148E-2</c:v>
                </c:pt>
                <c:pt idx="2384">
                  <c:v>1.569407244769061E-2</c:v>
                </c:pt>
                <c:pt idx="2385">
                  <c:v>1.5691046712444923E-2</c:v>
                </c:pt>
                <c:pt idx="2386">
                  <c:v>1.5688033805839857E-2</c:v>
                </c:pt>
                <c:pt idx="2387">
                  <c:v>1.5685033727862344E-2</c:v>
                </c:pt>
                <c:pt idx="2388">
                  <c:v>1.5682046478501924E-2</c:v>
                </c:pt>
                <c:pt idx="2389">
                  <c:v>1.5679072057750754E-2</c:v>
                </c:pt>
                <c:pt idx="2390">
                  <c:v>1.5676110465598376E-2</c:v>
                </c:pt>
                <c:pt idx="2391">
                  <c:v>1.5673161702034335E-2</c:v>
                </c:pt>
                <c:pt idx="2392">
                  <c:v>1.5669843161232242E-2</c:v>
                </c:pt>
                <c:pt idx="2393">
                  <c:v>1.5666917682383628E-2</c:v>
                </c:pt>
                <c:pt idx="2394">
                  <c:v>1.5664005030376744E-2</c:v>
                </c:pt>
                <c:pt idx="2395">
                  <c:v>1.5661105205202908E-2</c:v>
                </c:pt>
                <c:pt idx="2396">
                  <c:v>1.5658610312712345E-2</c:v>
                </c:pt>
                <c:pt idx="2397">
                  <c:v>1.5655738520482236E-2</c:v>
                </c:pt>
                <c:pt idx="2398">
                  <c:v>1.5652879556775096E-2</c:v>
                </c:pt>
                <c:pt idx="2399">
                  <c:v>1.5650033421580476E-2</c:v>
                </c:pt>
                <c:pt idx="2400">
                  <c:v>1.5647066157517691E-2</c:v>
                </c:pt>
                <c:pt idx="2401">
                  <c:v>1.5644244883859775E-2</c:v>
                </c:pt>
                <c:pt idx="2402">
                  <c:v>1.5641436438118033E-2</c:v>
                </c:pt>
                <c:pt idx="2403">
                  <c:v>1.5638640820278958E-2</c:v>
                </c:pt>
                <c:pt idx="2404">
                  <c:v>1.5635858030337145E-2</c:v>
                </c:pt>
                <c:pt idx="2405">
                  <c:v>1.5633226008673663E-2</c:v>
                </c:pt>
                <c:pt idx="2406">
                  <c:v>1.563046967281307E-2</c:v>
                </c:pt>
                <c:pt idx="2407">
                  <c:v>1.5627726165391789E-2</c:v>
                </c:pt>
                <c:pt idx="2408">
                  <c:v>1.5624995486404596E-2</c:v>
                </c:pt>
                <c:pt idx="2409">
                  <c:v>1.5622136498789851E-2</c:v>
                </c:pt>
                <c:pt idx="2410">
                  <c:v>1.5619430676053314E-2</c:v>
                </c:pt>
                <c:pt idx="2411">
                  <c:v>1.5616737681146502E-2</c:v>
                </c:pt>
                <c:pt idx="2412">
                  <c:v>1.5614057514072115E-2</c:v>
                </c:pt>
                <c:pt idx="2413">
                  <c:v>1.5611534517616512E-2</c:v>
                </c:pt>
                <c:pt idx="2414">
                  <c:v>1.5608880809024679E-2</c:v>
                </c:pt>
                <c:pt idx="2415">
                  <c:v>1.5606239928809417E-2</c:v>
                </c:pt>
                <c:pt idx="2416">
                  <c:v>1.5603611876952422E-2</c:v>
                </c:pt>
                <c:pt idx="2417">
                  <c:v>1.5600996653445854E-2</c:v>
                </c:pt>
                <c:pt idx="2418">
                  <c:v>1.5598394258284479E-2</c:v>
                </c:pt>
                <c:pt idx="2419">
                  <c:v>1.559580469146046E-2</c:v>
                </c:pt>
                <c:pt idx="2420">
                  <c:v>1.5593227952958104E-2</c:v>
                </c:pt>
                <c:pt idx="2421">
                  <c:v>1.5590664042780032E-2</c:v>
                </c:pt>
                <c:pt idx="2422">
                  <c:v>1.5587961372020676E-2</c:v>
                </c:pt>
                <c:pt idx="2423">
                  <c:v>1.5585422310503232E-2</c:v>
                </c:pt>
                <c:pt idx="2424">
                  <c:v>1.5582896076720958E-2</c:v>
                </c:pt>
                <c:pt idx="2425">
                  <c:v>1.5580382670652242E-2</c:v>
                </c:pt>
                <c:pt idx="2426">
                  <c:v>1.5577882092297084E-2</c:v>
                </c:pt>
                <c:pt idx="2427">
                  <c:v>1.557554997591757E-2</c:v>
                </c:pt>
                <c:pt idx="2428">
                  <c:v>1.5573075863734952E-2</c:v>
                </c:pt>
                <c:pt idx="2429">
                  <c:v>1.5570614579803412E-2</c:v>
                </c:pt>
                <c:pt idx="2430">
                  <c:v>1.5568166124117721E-2</c:v>
                </c:pt>
                <c:pt idx="2431">
                  <c:v>1.5565571615959914E-2</c:v>
                </c:pt>
                <c:pt idx="2432">
                  <c:v>1.556314800372131E-2</c:v>
                </c:pt>
                <c:pt idx="2433">
                  <c:v>1.5560737219139531E-2</c:v>
                </c:pt>
                <c:pt idx="2434">
                  <c:v>1.5558339262214579E-2</c:v>
                </c:pt>
                <c:pt idx="2435">
                  <c:v>1.5556603171174053E-2</c:v>
                </c:pt>
                <c:pt idx="2436">
                  <c:v>1.5553744782695817E-2</c:v>
                </c:pt>
                <c:pt idx="2437">
                  <c:v>1.5551386124506232E-2</c:v>
                </c:pt>
                <c:pt idx="2438">
                  <c:v>1.5549040294489292E-2</c:v>
                </c:pt>
                <c:pt idx="2439">
                  <c:v>1.5546707292652843E-2</c:v>
                </c:pt>
                <c:pt idx="2440">
                  <c:v>1.5544387118981196E-2</c:v>
                </c:pt>
                <c:pt idx="2441">
                  <c:v>1.5542079773469122E-2</c:v>
                </c:pt>
                <c:pt idx="2442">
                  <c:v>1.553978525610878E-2</c:v>
                </c:pt>
                <c:pt idx="2443">
                  <c:v>1.5537503566889712E-2</c:v>
                </c:pt>
                <c:pt idx="2444">
                  <c:v>1.553472647347977E-2</c:v>
                </c:pt>
                <c:pt idx="2445">
                  <c:v>1.5532467979842026E-2</c:v>
                </c:pt>
                <c:pt idx="2446">
                  <c:v>1.5530222312646573E-2</c:v>
                </c:pt>
                <c:pt idx="2447">
                  <c:v>1.5527989471890513E-2</c:v>
                </c:pt>
                <c:pt idx="2448">
                  <c:v>1.5526287542704314E-2</c:v>
                </c:pt>
                <c:pt idx="2449">
                  <c:v>1.5524082822196937E-2</c:v>
                </c:pt>
                <c:pt idx="2450">
                  <c:v>1.5522589459583498E-2</c:v>
                </c:pt>
                <c:pt idx="2451">
                  <c:v>1.5519711865454365E-2</c:v>
                </c:pt>
                <c:pt idx="2452">
                  <c:v>1.5517545629203485E-2</c:v>
                </c:pt>
                <c:pt idx="2453">
                  <c:v>1.5515215324469089E-2</c:v>
                </c:pt>
                <c:pt idx="2454">
                  <c:v>1.5513073919027306E-2</c:v>
                </c:pt>
                <c:pt idx="2455">
                  <c:v>1.5510945341088361E-2</c:v>
                </c:pt>
                <c:pt idx="2456">
                  <c:v>1.5508829590638745E-2</c:v>
                </c:pt>
                <c:pt idx="2457">
                  <c:v>1.5506906868881251E-2</c:v>
                </c:pt>
                <c:pt idx="2458">
                  <c:v>1.550481760095513E-2</c:v>
                </c:pt>
                <c:pt idx="2459">
                  <c:v>1.5502741161055251E-2</c:v>
                </c:pt>
                <c:pt idx="2460">
                  <c:v>1.5500677549184225E-2</c:v>
                </c:pt>
                <c:pt idx="2461">
                  <c:v>1.5498443250579327E-2</c:v>
                </c:pt>
                <c:pt idx="2462">
                  <c:v>1.5496404464954927E-2</c:v>
                </c:pt>
                <c:pt idx="2463">
                  <c:v>1.5494378506782036E-2</c:v>
                </c:pt>
                <c:pt idx="2464">
                  <c:v>1.5492365376049849E-2</c:v>
                </c:pt>
                <c:pt idx="2465">
                  <c:v>1.5490365072750256E-2</c:v>
                </c:pt>
                <c:pt idx="2466">
                  <c:v>1.548856526605159E-2</c:v>
                </c:pt>
                <c:pt idx="2467">
                  <c:v>1.5486591450155093E-2</c:v>
                </c:pt>
                <c:pt idx="2468">
                  <c:v>1.5484630462227316E-2</c:v>
                </c:pt>
                <c:pt idx="2469">
                  <c:v>1.5482682302263037E-2</c:v>
                </c:pt>
                <c:pt idx="2470">
                  <c:v>1.5480746970257021E-2</c:v>
                </c:pt>
                <c:pt idx="2471">
                  <c:v>1.5478824466201427E-2</c:v>
                </c:pt>
                <c:pt idx="2472">
                  <c:v>1.5476914790091029E-2</c:v>
                </c:pt>
                <c:pt idx="2473">
                  <c:v>1.5475017941920593E-2</c:v>
                </c:pt>
                <c:pt idx="2474">
                  <c:v>1.5472939576621214E-2</c:v>
                </c:pt>
                <c:pt idx="2475">
                  <c:v>1.5471067547334221E-2</c:v>
                </c:pt>
                <c:pt idx="2476">
                  <c:v>1.5469208345414986E-2</c:v>
                </c:pt>
                <c:pt idx="2477">
                  <c:v>1.5467361970858112E-2</c:v>
                </c:pt>
                <c:pt idx="2478">
                  <c:v>1.546552842366089E-2</c:v>
                </c:pt>
                <c:pt idx="2479">
                  <c:v>1.5463906239266001E-2</c:v>
                </c:pt>
                <c:pt idx="2480">
                  <c:v>1.5462099186500154E-2</c:v>
                </c:pt>
                <c:pt idx="2481">
                  <c:v>1.546030496161937E-2</c:v>
                </c:pt>
                <c:pt idx="2482">
                  <c:v>1.5458523564621034E-2</c:v>
                </c:pt>
                <c:pt idx="2483">
                  <c:v>1.5456553097794073E-2</c:v>
                </c:pt>
                <c:pt idx="2484">
                  <c:v>1.5454796514611607E-2</c:v>
                </c:pt>
                <c:pt idx="2485">
                  <c:v>1.5453052758742869E-2</c:v>
                </c:pt>
                <c:pt idx="2486">
                  <c:v>1.5451322015294866E-2</c:v>
                </c:pt>
                <c:pt idx="2487">
                  <c:v>1.5449811273480935E-2</c:v>
                </c:pt>
                <c:pt idx="2488">
                  <c:v>1.5448112248615191E-2</c:v>
                </c:pt>
                <c:pt idx="2489">
                  <c:v>1.5446431172057485E-2</c:v>
                </c:pt>
                <c:pt idx="2490">
                  <c:v>1.5444769697546715E-2</c:v>
                </c:pt>
                <c:pt idx="2491">
                  <c:v>1.5443318753665752E-2</c:v>
                </c:pt>
                <c:pt idx="2492">
                  <c:v>1.5441703718174216E-2</c:v>
                </c:pt>
                <c:pt idx="2493">
                  <c:v>1.5440109071011716E-2</c:v>
                </c:pt>
                <c:pt idx="2494">
                  <c:v>1.5438534812175799E-2</c:v>
                </c:pt>
                <c:pt idx="2495">
                  <c:v>1.5436980941659097E-2</c:v>
                </c:pt>
                <c:pt idx="2496">
                  <c:v>1.5434574328568221E-2</c:v>
                </c:pt>
                <c:pt idx="2497">
                  <c:v>1.5433055666154466E-2</c:v>
                </c:pt>
                <c:pt idx="2498">
                  <c:v>1.5431557388565534E-2</c:v>
                </c:pt>
                <c:pt idx="2499">
                  <c:v>1.5430079495787454E-2</c:v>
                </c:pt>
                <c:pt idx="2500">
                  <c:v>1.5429741618059517E-2</c:v>
                </c:pt>
                <c:pt idx="2501">
                  <c:v>1.5428085872699985E-2</c:v>
                </c:pt>
                <c:pt idx="2502">
                  <c:v>1.5426674720159912E-2</c:v>
                </c:pt>
                <c:pt idx="2503">
                  <c:v>1.5425283955865374E-2</c:v>
                </c:pt>
                <c:pt idx="2504">
                  <c:v>1.5423225038291041E-2</c:v>
                </c:pt>
                <c:pt idx="2505">
                  <c:v>1.5421870853131885E-2</c:v>
                </c:pt>
                <c:pt idx="2506">
                  <c:v>1.5420537053600469E-2</c:v>
                </c:pt>
                <c:pt idx="2507">
                  <c:v>1.5419223639696797E-2</c:v>
                </c:pt>
                <c:pt idx="2508">
                  <c:v>1.5417930611412761E-2</c:v>
                </c:pt>
                <c:pt idx="2509">
                  <c:v>1.5417367522949877E-2</c:v>
                </c:pt>
                <c:pt idx="2510">
                  <c:v>1.5416119476202179E-2</c:v>
                </c:pt>
                <c:pt idx="2511">
                  <c:v>1.5414891817643529E-2</c:v>
                </c:pt>
                <c:pt idx="2512">
                  <c:v>1.541368454727393E-2</c:v>
                </c:pt>
                <c:pt idx="2513">
                  <c:v>1.5411771254035886E-2</c:v>
                </c:pt>
                <c:pt idx="2514">
                  <c:v>1.5410600539331892E-2</c:v>
                </c:pt>
                <c:pt idx="2515">
                  <c:v>1.5409450210201608E-2</c:v>
                </c:pt>
                <c:pt idx="2516">
                  <c:v>1.540832026663963E-2</c:v>
                </c:pt>
                <c:pt idx="2517">
                  <c:v>1.5407210708640559E-2</c:v>
                </c:pt>
                <c:pt idx="2518">
                  <c:v>1.5406869076572018E-2</c:v>
                </c:pt>
                <c:pt idx="2519">
                  <c:v>1.5405804523317008E-2</c:v>
                </c:pt>
                <c:pt idx="2520">
                  <c:v>1.540476035820193E-2</c:v>
                </c:pt>
                <c:pt idx="2521">
                  <c:v>1.540399028117044E-2</c:v>
                </c:pt>
                <c:pt idx="2522">
                  <c:v>1.54027331923449E-2</c:v>
                </c:pt>
                <c:pt idx="2523">
                  <c:v>1.5401750191595582E-2</c:v>
                </c:pt>
                <c:pt idx="2524">
                  <c:v>1.5400787578961636E-2</c:v>
                </c:pt>
                <c:pt idx="2525">
                  <c:v>1.5399845354433237E-2</c:v>
                </c:pt>
                <c:pt idx="2526">
                  <c:v>1.5398142036150236E-2</c:v>
                </c:pt>
                <c:pt idx="2527">
                  <c:v>1.5397236333504649E-2</c:v>
                </c:pt>
                <c:pt idx="2528">
                  <c:v>1.5396351016359833E-2</c:v>
                </c:pt>
                <c:pt idx="2529">
                  <c:v>1.5395486084723891E-2</c:v>
                </c:pt>
                <c:pt idx="2530">
                  <c:v>1.5394641538591419E-2</c:v>
                </c:pt>
                <c:pt idx="2531">
                  <c:v>1.5394620157238647E-2</c:v>
                </c:pt>
                <c:pt idx="2532">
                  <c:v>1.5393820649323826E-2</c:v>
                </c:pt>
                <c:pt idx="2533">
                  <c:v>1.5393041529475255E-2</c:v>
                </c:pt>
                <c:pt idx="2534">
                  <c:v>1.5392282797695394E-2</c:v>
                </c:pt>
                <c:pt idx="2535">
                  <c:v>1.539072459024878E-2</c:v>
                </c:pt>
                <c:pt idx="2536">
                  <c:v>1.5390002357023666E-2</c:v>
                </c:pt>
                <c:pt idx="2537">
                  <c:v>1.5389300509272305E-2</c:v>
                </c:pt>
                <c:pt idx="2538">
                  <c:v>1.5388619046986593E-2</c:v>
                </c:pt>
                <c:pt idx="2539">
                  <c:v>1.5387957970163828E-2</c:v>
                </c:pt>
                <c:pt idx="2540">
                  <c:v>1.5388158556134906E-2</c:v>
                </c:pt>
                <c:pt idx="2541">
                  <c:v>1.5387542540693555E-2</c:v>
                </c:pt>
                <c:pt idx="2542">
                  <c:v>1.5386946913286528E-2</c:v>
                </c:pt>
                <c:pt idx="2543">
                  <c:v>1.5386371673913829E-2</c:v>
                </c:pt>
                <c:pt idx="2544">
                  <c:v>1.5385816822565629E-2</c:v>
                </c:pt>
                <c:pt idx="2545">
                  <c:v>1.5385282359244384E-2</c:v>
                </c:pt>
                <c:pt idx="2546">
                  <c:v>1.538476828394273E-2</c:v>
                </c:pt>
                <c:pt idx="2547">
                  <c:v>1.5384274596663122E-2</c:v>
                </c:pt>
                <c:pt idx="2548">
                  <c:v>1.5382342567332253E-2</c:v>
                </c:pt>
                <c:pt idx="2549">
                  <c:v>1.5381882471552959E-2</c:v>
                </c:pt>
                <c:pt idx="2550">
                  <c:v>1.5381442759480612E-2</c:v>
                </c:pt>
                <c:pt idx="2551">
                  <c:v>1.5381023431129681E-2</c:v>
                </c:pt>
                <c:pt idx="2552">
                  <c:v>1.5381219047439831E-2</c:v>
                </c:pt>
                <c:pt idx="2553">
                  <c:v>1.5381740621224922E-2</c:v>
                </c:pt>
                <c:pt idx="2554">
                  <c:v>1.5381389650006303E-2</c:v>
                </c:pt>
                <c:pt idx="2555">
                  <c:v>1.5381361326980914E-2</c:v>
                </c:pt>
                <c:pt idx="2556">
                  <c:v>1.5380748871566432E-2</c:v>
                </c:pt>
                <c:pt idx="2557">
                  <c:v>1.5379544498616598E-2</c:v>
                </c:pt>
                <c:pt idx="2558">
                  <c:v>1.5379270745117062E-2</c:v>
                </c:pt>
                <c:pt idx="2559">
                  <c:v>1.5379017377037249E-2</c:v>
                </c:pt>
                <c:pt idx="2560">
                  <c:v>1.5378784394369054E-2</c:v>
                </c:pt>
                <c:pt idx="2561">
                  <c:v>1.5379503715383455E-2</c:v>
                </c:pt>
                <c:pt idx="2562">
                  <c:v>1.5379315848122617E-2</c:v>
                </c:pt>
                <c:pt idx="2563">
                  <c:v>1.5379148368851896E-2</c:v>
                </c:pt>
                <c:pt idx="2564">
                  <c:v>1.5379001277563925E-2</c:v>
                </c:pt>
                <c:pt idx="2565">
                  <c:v>1.537792526225638E-2</c:v>
                </c:pt>
                <c:pt idx="2566">
                  <c:v>1.5377814592074102E-2</c:v>
                </c:pt>
                <c:pt idx="2567">
                  <c:v>1.537772430729804E-2</c:v>
                </c:pt>
                <c:pt idx="2568">
                  <c:v>1.5377654407933594E-2</c:v>
                </c:pt>
                <c:pt idx="2569">
                  <c:v>1.5377604893978066E-2</c:v>
                </c:pt>
                <c:pt idx="2570">
                  <c:v>1.5378546877564713E-2</c:v>
                </c:pt>
                <c:pt idx="2571">
                  <c:v>1.5378542502178095E-2</c:v>
                </c:pt>
                <c:pt idx="2572">
                  <c:v>1.5378558514779138E-2</c:v>
                </c:pt>
                <c:pt idx="2573">
                  <c:v>1.5378923286025583E-2</c:v>
                </c:pt>
                <c:pt idx="2574">
                  <c:v>1.5378651703929474E-2</c:v>
                </c:pt>
                <c:pt idx="2575">
                  <c:v>1.5378728880481222E-2</c:v>
                </c:pt>
                <c:pt idx="2576">
                  <c:v>1.5378826445020633E-2</c:v>
                </c:pt>
                <c:pt idx="2577">
                  <c:v>1.5378944397545249E-2</c:v>
                </c:pt>
                <c:pt idx="2578">
                  <c:v>1.537807661182548E-2</c:v>
                </c:pt>
                <c:pt idx="2579">
                  <c:v>1.5378230951975325E-2</c:v>
                </c:pt>
                <c:pt idx="2580">
                  <c:v>1.5378405677536788E-2</c:v>
                </c:pt>
                <c:pt idx="2581">
                  <c:v>1.5378600788512572E-2</c:v>
                </c:pt>
                <c:pt idx="2582">
                  <c:v>1.5378816284897272E-2</c:v>
                </c:pt>
                <c:pt idx="2583">
                  <c:v>1.5380080260451035E-2</c:v>
                </c:pt>
                <c:pt idx="2584">
                  <c:v>1.5380340928901564E-2</c:v>
                </c:pt>
                <c:pt idx="2585">
                  <c:v>1.5380621985349577E-2</c:v>
                </c:pt>
                <c:pt idx="2586">
                  <c:v>1.5380923429792621E-2</c:v>
                </c:pt>
                <c:pt idx="2587">
                  <c:v>1.5380199548105804E-2</c:v>
                </c:pt>
                <c:pt idx="2588">
                  <c:v>1.5380537357011542E-2</c:v>
                </c:pt>
                <c:pt idx="2589">
                  <c:v>1.5380895551337001E-2</c:v>
                </c:pt>
                <c:pt idx="2590">
                  <c:v>1.5381274131092989E-2</c:v>
                </c:pt>
                <c:pt idx="2591">
                  <c:v>1.5381673096274103E-2</c:v>
                </c:pt>
                <c:pt idx="2592">
                  <c:v>1.5383160244469301E-2</c:v>
                </c:pt>
                <c:pt idx="2593">
                  <c:v>1.5383604404936494E-2</c:v>
                </c:pt>
                <c:pt idx="2594">
                  <c:v>1.5384068953418366E-2</c:v>
                </c:pt>
                <c:pt idx="2595">
                  <c:v>1.5384264109487671E-2</c:v>
                </c:pt>
                <c:pt idx="2596">
                  <c:v>1.5384770868942868E-2</c:v>
                </c:pt>
                <c:pt idx="2597">
                  <c:v>1.5385298015559608E-2</c:v>
                </c:pt>
                <c:pt idx="2598">
                  <c:v>1.5385845549340423E-2</c:v>
                </c:pt>
                <c:pt idx="2599">
                  <c:v>1.5386413470287845E-2</c:v>
                </c:pt>
                <c:pt idx="2600">
                  <c:v>1.538553082048489E-2</c:v>
                </c:pt>
                <c:pt idx="2601">
                  <c:v>1.5386133589288808E-2</c:v>
                </c:pt>
                <c:pt idx="2602">
                  <c:v>1.5386756741822827E-2</c:v>
                </c:pt>
                <c:pt idx="2603">
                  <c:v>1.5387400278098522E-2</c:v>
                </c:pt>
                <c:pt idx="2604">
                  <c:v>1.5388437641332341E-2</c:v>
                </c:pt>
                <c:pt idx="2605">
                  <c:v>1.539024912665856E-2</c:v>
                </c:pt>
                <c:pt idx="2606">
                  <c:v>1.5391336780522782E-2</c:v>
                </c:pt>
                <c:pt idx="2607">
                  <c:v>1.5391690776270332E-2</c:v>
                </c:pt>
                <c:pt idx="2608">
                  <c:v>1.5392442181869186E-2</c:v>
                </c:pt>
                <c:pt idx="2609">
                  <c:v>1.539359546119622E-2</c:v>
                </c:pt>
                <c:pt idx="2610">
                  <c:v>1.5394006154680687E-2</c:v>
                </c:pt>
                <c:pt idx="2611">
                  <c:v>1.5394818721900932E-2</c:v>
                </c:pt>
                <c:pt idx="2612">
                  <c:v>1.5396037634483117E-2</c:v>
                </c:pt>
                <c:pt idx="2613">
                  <c:v>1.5396505017990676E-2</c:v>
                </c:pt>
                <c:pt idx="2614">
                  <c:v>1.5397378746870305E-2</c:v>
                </c:pt>
                <c:pt idx="2615">
                  <c:v>1.5398272862979859E-2</c:v>
                </c:pt>
                <c:pt idx="2616">
                  <c:v>1.5399187366316805E-2</c:v>
                </c:pt>
                <c:pt idx="2617">
                  <c:v>1.5398942894207722E-2</c:v>
                </c:pt>
                <c:pt idx="2618">
                  <c:v>1.5401077534723528E-2</c:v>
                </c:pt>
                <c:pt idx="2619">
                  <c:v>1.5402053199793306E-2</c:v>
                </c:pt>
                <c:pt idx="2620">
                  <c:v>1.5403049252118335E-2</c:v>
                </c:pt>
                <c:pt idx="2621">
                  <c:v>1.5404065691703682E-2</c:v>
                </c:pt>
                <c:pt idx="2622">
                  <c:v>1.5405102518554412E-2</c:v>
                </c:pt>
                <c:pt idx="2623">
                  <c:v>1.5406159732673057E-2</c:v>
                </c:pt>
                <c:pt idx="2624">
                  <c:v>1.5407237334067216E-2</c:v>
                </c:pt>
                <c:pt idx="2625">
                  <c:v>1.5408740747577473E-2</c:v>
                </c:pt>
                <c:pt idx="2626">
                  <c:v>1.5409453698712466E-2</c:v>
                </c:pt>
                <c:pt idx="2627">
                  <c:v>1.5410592461966091E-2</c:v>
                </c:pt>
                <c:pt idx="2628">
                  <c:v>1.5411751612525622E-2</c:v>
                </c:pt>
                <c:pt idx="2629">
                  <c:v>1.5412931150388526E-2</c:v>
                </c:pt>
                <c:pt idx="2630">
                  <c:v>1.5414131075559868E-2</c:v>
                </c:pt>
                <c:pt idx="2631">
                  <c:v>1.5415351388054846E-2</c:v>
                </c:pt>
                <c:pt idx="2632">
                  <c:v>1.5416592087875991E-2</c:v>
                </c:pt>
                <c:pt idx="2633">
                  <c:v>1.5417853175025836E-2</c:v>
                </c:pt>
                <c:pt idx="2634">
                  <c:v>1.541913464951198E-2</c:v>
                </c:pt>
                <c:pt idx="2635">
                  <c:v>1.5420436511347085E-2</c:v>
                </c:pt>
                <c:pt idx="2636">
                  <c:v>1.5421758760536218E-2</c:v>
                </c:pt>
                <c:pt idx="2637">
                  <c:v>1.5423101397079378E-2</c:v>
                </c:pt>
                <c:pt idx="2638">
                  <c:v>1.5424464420989228E-2</c:v>
                </c:pt>
                <c:pt idx="2639">
                  <c:v>1.542456911364155E-2</c:v>
                </c:pt>
                <c:pt idx="2640">
                  <c:v>1.5427251630944459E-2</c:v>
                </c:pt>
                <c:pt idx="2641">
                  <c:v>1.5428675816997438E-2</c:v>
                </c:pt>
                <c:pt idx="2642">
                  <c:v>1.5430120390450032E-2</c:v>
                </c:pt>
                <c:pt idx="2643">
                  <c:v>1.543158535130984E-2</c:v>
                </c:pt>
                <c:pt idx="2644">
                  <c:v>1.5433070699576862E-2</c:v>
                </c:pt>
                <c:pt idx="2645">
                  <c:v>1.5434576435263761E-2</c:v>
                </c:pt>
                <c:pt idx="2646">
                  <c:v>1.5436102558378136E-2</c:v>
                </c:pt>
                <c:pt idx="2647">
                  <c:v>1.5437432901923386E-2</c:v>
                </c:pt>
                <c:pt idx="2648">
                  <c:v>1.5439001189875397E-2</c:v>
                </c:pt>
                <c:pt idx="2649">
                  <c:v>1.544058986441019E-2</c:v>
                </c:pt>
                <c:pt idx="2650">
                  <c:v>1.5442198925540834E-2</c:v>
                </c:pt>
                <c:pt idx="2651">
                  <c:v>1.544382837327256E-2</c:v>
                </c:pt>
                <c:pt idx="2652">
                  <c:v>1.5444140007362541E-2</c:v>
                </c:pt>
                <c:pt idx="2653">
                  <c:v>1.544580564842591E-2</c:v>
                </c:pt>
                <c:pt idx="2654">
                  <c:v>1.5447491673505936E-2</c:v>
                </c:pt>
                <c:pt idx="2655">
                  <c:v>1.5449198082608409E-2</c:v>
                </c:pt>
                <c:pt idx="2656">
                  <c:v>1.545047301420803E-2</c:v>
                </c:pt>
                <c:pt idx="2657">
                  <c:v>1.5454033178769281E-2</c:v>
                </c:pt>
                <c:pt idx="2658">
                  <c:v>1.5455805332954327E-2</c:v>
                </c:pt>
                <c:pt idx="2659">
                  <c:v>1.545759787380843E-2</c:v>
                </c:pt>
                <c:pt idx="2660">
                  <c:v>1.5459996573631915E-2</c:v>
                </c:pt>
                <c:pt idx="2661">
                  <c:v>1.5461840003169563E-2</c:v>
                </c:pt>
                <c:pt idx="2662">
                  <c:v>1.546370381854297E-2</c:v>
                </c:pt>
                <c:pt idx="2663">
                  <c:v>1.5465588019754839E-2</c:v>
                </c:pt>
                <c:pt idx="2664">
                  <c:v>1.5467492606818678E-2</c:v>
                </c:pt>
                <c:pt idx="2665">
                  <c:v>1.5469884599146692E-2</c:v>
                </c:pt>
                <c:pt idx="2666">
                  <c:v>1.5471831496538023E-2</c:v>
                </c:pt>
                <c:pt idx="2667">
                  <c:v>1.5473798780692528E-2</c:v>
                </c:pt>
                <c:pt idx="2668">
                  <c:v>1.5475786451607592E-2</c:v>
                </c:pt>
                <c:pt idx="2669">
                  <c:v>1.5477321330255108E-2</c:v>
                </c:pt>
                <c:pt idx="2670">
                  <c:v>1.5479348232630679E-2</c:v>
                </c:pt>
                <c:pt idx="2671">
                  <c:v>1.5481395520928459E-2</c:v>
                </c:pt>
                <c:pt idx="2672">
                  <c:v>1.5483463195159253E-2</c:v>
                </c:pt>
                <c:pt idx="2673">
                  <c:v>1.5486030608033137E-2</c:v>
                </c:pt>
                <c:pt idx="2674">
                  <c:v>1.5488140599762539E-2</c:v>
                </c:pt>
                <c:pt idx="2675">
                  <c:v>1.5490270978330932E-2</c:v>
                </c:pt>
                <c:pt idx="2676">
                  <c:v>1.5492421743748774E-2</c:v>
                </c:pt>
                <c:pt idx="2677">
                  <c:v>1.5494592896029138E-2</c:v>
                </c:pt>
                <c:pt idx="2678">
                  <c:v>1.5496784435182478E-2</c:v>
                </c:pt>
                <c:pt idx="2679">
                  <c:v>1.5498996361221869E-2</c:v>
                </c:pt>
                <c:pt idx="2680">
                  <c:v>1.5501228674157768E-2</c:v>
                </c:pt>
                <c:pt idx="2681">
                  <c:v>1.550348137399802E-2</c:v>
                </c:pt>
                <c:pt idx="2682">
                  <c:v>1.550526116596862E-2</c:v>
                </c:pt>
                <c:pt idx="2683">
                  <c:v>1.5507553086143377E-2</c:v>
                </c:pt>
                <c:pt idx="2684">
                  <c:v>1.5509865392378124E-2</c:v>
                </c:pt>
                <c:pt idx="2685">
                  <c:v>1.5512198084689066E-2</c:v>
                </c:pt>
                <c:pt idx="2686">
                  <c:v>1.5515050677237742E-2</c:v>
                </c:pt>
                <c:pt idx="2687">
                  <c:v>1.5517425698775997E-2</c:v>
                </c:pt>
                <c:pt idx="2688">
                  <c:v>1.5519821107304876E-2</c:v>
                </c:pt>
                <c:pt idx="2689">
                  <c:v>1.5522236902837454E-2</c:v>
                </c:pt>
                <c:pt idx="2690">
                  <c:v>1.5524673085386803E-2</c:v>
                </c:pt>
                <c:pt idx="2691">
                  <c:v>1.5526622346760019E-2</c:v>
                </c:pt>
                <c:pt idx="2692">
                  <c:v>1.5529097741917724E-2</c:v>
                </c:pt>
                <c:pt idx="2693">
                  <c:v>1.5531593523246179E-2</c:v>
                </c:pt>
                <c:pt idx="2694">
                  <c:v>1.553615865286896E-2</c:v>
                </c:pt>
                <c:pt idx="2695">
                  <c:v>1.5537159803826929E-2</c:v>
                </c:pt>
                <c:pt idx="2696">
                  <c:v>1.5539718308746181E-2</c:v>
                </c:pt>
                <c:pt idx="2697">
                  <c:v>1.5542297200773707E-2</c:v>
                </c:pt>
                <c:pt idx="2698">
                  <c:v>1.554489647991735E-2</c:v>
                </c:pt>
                <c:pt idx="2699">
                  <c:v>1.5547516146198025E-2</c:v>
                </c:pt>
                <c:pt idx="2700">
                  <c:v>1.555015619962619E-2</c:v>
                </c:pt>
                <c:pt idx="2701">
                  <c:v>1.5552816640214916E-2</c:v>
                </c:pt>
                <c:pt idx="2702">
                  <c:v>1.5555497467979892E-2</c:v>
                </c:pt>
                <c:pt idx="2703">
                  <c:v>1.5558198682934187E-2</c:v>
                </c:pt>
                <c:pt idx="2704">
                  <c:v>1.555986509723443E-2</c:v>
                </c:pt>
                <c:pt idx="2705">
                  <c:v>1.5562603940747143E-2</c:v>
                </c:pt>
                <c:pt idx="2706">
                  <c:v>1.556536316971069E-2</c:v>
                </c:pt>
                <c:pt idx="2707">
                  <c:v>1.5568142784141845E-2</c:v>
                </c:pt>
                <c:pt idx="2708">
                  <c:v>1.5572010566034361E-2</c:v>
                </c:pt>
                <c:pt idx="2709">
                  <c:v>1.5574834104422619E-2</c:v>
                </c:pt>
                <c:pt idx="2710">
                  <c:v>1.5579828197164573E-2</c:v>
                </c:pt>
                <c:pt idx="2711">
                  <c:v>1.5580542343078209E-2</c:v>
                </c:pt>
                <c:pt idx="2712">
                  <c:v>1.558342704337953E-2</c:v>
                </c:pt>
                <c:pt idx="2713">
                  <c:v>1.558579026562131E-2</c:v>
                </c:pt>
                <c:pt idx="2714">
                  <c:v>1.5588714159577485E-2</c:v>
                </c:pt>
                <c:pt idx="2715">
                  <c:v>1.5591658440001582E-2</c:v>
                </c:pt>
                <c:pt idx="2716">
                  <c:v>1.5594623106915211E-2</c:v>
                </c:pt>
                <c:pt idx="2717">
                  <c:v>1.5598156355188689E-2</c:v>
                </c:pt>
                <c:pt idx="2718">
                  <c:v>1.5601163379721363E-2</c:v>
                </c:pt>
                <c:pt idx="2719">
                  <c:v>1.5604190791678652E-2</c:v>
                </c:pt>
                <c:pt idx="2720">
                  <c:v>1.5607238591078857E-2</c:v>
                </c:pt>
                <c:pt idx="2721">
                  <c:v>1.5609752239247803E-2</c:v>
                </c:pt>
                <c:pt idx="2722">
                  <c:v>1.5612839225379593E-2</c:v>
                </c:pt>
                <c:pt idx="2723">
                  <c:v>1.5615946598103577E-2</c:v>
                </c:pt>
                <c:pt idx="2724">
                  <c:v>1.5619074357427858E-2</c:v>
                </c:pt>
                <c:pt idx="2725">
                  <c:v>1.5622222503376748E-2</c:v>
                </c:pt>
                <c:pt idx="2726">
                  <c:v>1.5625953524646703E-2</c:v>
                </c:pt>
                <c:pt idx="2727">
                  <c:v>1.5629144036586544E-2</c:v>
                </c:pt>
                <c:pt idx="2728">
                  <c:v>1.5632354936097406E-2</c:v>
                </c:pt>
                <c:pt idx="2729">
                  <c:v>1.5635586223197592E-2</c:v>
                </c:pt>
                <c:pt idx="2730">
                  <c:v>1.5638837897902786E-2</c:v>
                </c:pt>
                <c:pt idx="2731">
                  <c:v>1.5642109960228676E-2</c:v>
                </c:pt>
                <c:pt idx="2732">
                  <c:v>1.5645402410193562E-2</c:v>
                </c:pt>
                <c:pt idx="2733">
                  <c:v>1.5648715247815748E-2</c:v>
                </c:pt>
                <c:pt idx="2734">
                  <c:v>1.5651473217555594E-2</c:v>
                </c:pt>
                <c:pt idx="2735">
                  <c:v>1.5654825230609681E-2</c:v>
                </c:pt>
                <c:pt idx="2736">
                  <c:v>1.5658197630466685E-2</c:v>
                </c:pt>
                <c:pt idx="2737">
                  <c:v>1.5661590417142806E-2</c:v>
                </c:pt>
                <c:pt idx="2738">
                  <c:v>1.5665003590654258E-2</c:v>
                </c:pt>
                <c:pt idx="2739">
                  <c:v>1.5669020415269744E-2</c:v>
                </c:pt>
                <c:pt idx="2740">
                  <c:v>1.5672475966963601E-2</c:v>
                </c:pt>
                <c:pt idx="2741">
                  <c:v>1.5675951906455932E-2</c:v>
                </c:pt>
                <c:pt idx="2742">
                  <c:v>1.5679448233762421E-2</c:v>
                </c:pt>
                <c:pt idx="2743">
                  <c:v>1.5682375261338533E-2</c:v>
                </c:pt>
                <c:pt idx="2744">
                  <c:v>1.568591075622398E-2</c:v>
                </c:pt>
                <c:pt idx="2745">
                  <c:v>1.5689466638066328E-2</c:v>
                </c:pt>
                <c:pt idx="2746">
                  <c:v>1.5693042906884485E-2</c:v>
                </c:pt>
                <c:pt idx="2747">
                  <c:v>1.5697235688139972E-2</c:v>
                </c:pt>
                <c:pt idx="2748">
                  <c:v>1.5700854342713132E-2</c:v>
                </c:pt>
                <c:pt idx="2749">
                  <c:v>1.570449338523117E-2</c:v>
                </c:pt>
                <c:pt idx="2750">
                  <c:v>1.5708152815709777E-2</c:v>
                </c:pt>
                <c:pt idx="2751">
                  <c:v>1.5713566117693156E-2</c:v>
                </c:pt>
                <c:pt idx="2752">
                  <c:v>1.5717272468221664E-2</c:v>
                </c:pt>
                <c:pt idx="2753">
                  <c:v>1.5720999208604352E-2</c:v>
                </c:pt>
                <c:pt idx="2754">
                  <c:v>1.5724746338865784E-2</c:v>
                </c:pt>
                <c:pt idx="2755">
                  <c:v>1.5728513859020691E-2</c:v>
                </c:pt>
                <c:pt idx="2756">
                  <c:v>1.5729247291377136E-2</c:v>
                </c:pt>
                <c:pt idx="2757">
                  <c:v>1.573304749074534E-2</c:v>
                </c:pt>
                <c:pt idx="2758">
                  <c:v>1.5736868075473254E-2</c:v>
                </c:pt>
                <c:pt idx="2759">
                  <c:v>1.5740709045581138E-2</c:v>
                </c:pt>
                <c:pt idx="2760">
                  <c:v>1.5747657308978386E-2</c:v>
                </c:pt>
                <c:pt idx="2761">
                  <c:v>1.5752166692055702E-2</c:v>
                </c:pt>
                <c:pt idx="2762">
                  <c:v>1.5755457418974203E-2</c:v>
                </c:pt>
                <c:pt idx="2763">
                  <c:v>1.5759388059060377E-2</c:v>
                </c:pt>
                <c:pt idx="2764">
                  <c:v>1.5761466923279698E-2</c:v>
                </c:pt>
                <c:pt idx="2765">
                  <c:v>1.5765433460632122E-2</c:v>
                </c:pt>
                <c:pt idx="2766">
                  <c:v>1.5769420385343978E-2</c:v>
                </c:pt>
                <c:pt idx="2767">
                  <c:v>1.5773427697434173E-2</c:v>
                </c:pt>
                <c:pt idx="2768">
                  <c:v>1.5777455396921623E-2</c:v>
                </c:pt>
                <c:pt idx="2769">
                  <c:v>1.5783400092181123E-2</c:v>
                </c:pt>
                <c:pt idx="2770">
                  <c:v>1.5787473463343953E-2</c:v>
                </c:pt>
                <c:pt idx="2771">
                  <c:v>1.5791567224749004E-2</c:v>
                </c:pt>
                <c:pt idx="2772">
                  <c:v>1.5795681376418381E-2</c:v>
                </c:pt>
                <c:pt idx="2773">
                  <c:v>1.5797899706009238E-2</c:v>
                </c:pt>
                <c:pt idx="2774">
                  <c:v>1.5802049730301637E-2</c:v>
                </c:pt>
                <c:pt idx="2775">
                  <c:v>1.5806220142139876E-2</c:v>
                </c:pt>
                <c:pt idx="2776">
                  <c:v>1.5810410941534757E-2</c:v>
                </c:pt>
                <c:pt idx="2777">
                  <c:v>1.5814622128513294E-2</c:v>
                </c:pt>
                <c:pt idx="2778">
                  <c:v>1.5820794483287132E-2</c:v>
                </c:pt>
                <c:pt idx="2779">
                  <c:v>1.5825051367462522E-2</c:v>
                </c:pt>
                <c:pt idx="2780">
                  <c:v>1.5829328642079071E-2</c:v>
                </c:pt>
                <c:pt idx="2781">
                  <c:v>1.5834278509457681E-2</c:v>
                </c:pt>
                <c:pt idx="2782">
                  <c:v>1.5837944362768246E-2</c:v>
                </c:pt>
                <c:pt idx="2783">
                  <c:v>1.584228280888017E-2</c:v>
                </c:pt>
                <c:pt idx="2784">
                  <c:v>1.5846641645541313E-2</c:v>
                </c:pt>
                <c:pt idx="2785">
                  <c:v>1.5851020872766401E-2</c:v>
                </c:pt>
                <c:pt idx="2786">
                  <c:v>1.5853440256056249E-2</c:v>
                </c:pt>
                <c:pt idx="2787">
                  <c:v>1.5857855320035735E-2</c:v>
                </c:pt>
                <c:pt idx="2788">
                  <c:v>1.5862290771839316E-2</c:v>
                </c:pt>
                <c:pt idx="2789">
                  <c:v>1.5866746611488607E-2</c:v>
                </c:pt>
                <c:pt idx="2790">
                  <c:v>1.5871222839002518E-2</c:v>
                </c:pt>
                <c:pt idx="2791">
                  <c:v>1.5877724439462962E-2</c:v>
                </c:pt>
                <c:pt idx="2792">
                  <c:v>1.5882246401360215E-2</c:v>
                </c:pt>
                <c:pt idx="2793">
                  <c:v>1.5886788754027721E-2</c:v>
                </c:pt>
                <c:pt idx="2794">
                  <c:v>1.5891351497482668E-2</c:v>
                </c:pt>
                <c:pt idx="2795">
                  <c:v>1.5893909795330195E-2</c:v>
                </c:pt>
                <c:pt idx="2796">
                  <c:v>1.5898508350509988E-2</c:v>
                </c:pt>
                <c:pt idx="2797">
                  <c:v>1.5903127293713792E-2</c:v>
                </c:pt>
                <c:pt idx="2798">
                  <c:v>1.5907766624965923E-2</c:v>
                </c:pt>
                <c:pt idx="2799">
                  <c:v>1.5912426344287987E-2</c:v>
                </c:pt>
                <c:pt idx="2800">
                  <c:v>1.5919156166256589E-2</c:v>
                </c:pt>
                <c:pt idx="2801">
                  <c:v>1.5923861645962871E-2</c:v>
                </c:pt>
                <c:pt idx="2802">
                  <c:v>1.592858751666781E-2</c:v>
                </c:pt>
                <c:pt idx="2803">
                  <c:v>1.5933333778388594E-2</c:v>
                </c:pt>
                <c:pt idx="2804">
                  <c:v>1.5938100431164517E-2</c:v>
                </c:pt>
                <c:pt idx="2805">
                  <c:v>1.5942887475010315E-2</c:v>
                </c:pt>
                <c:pt idx="2806">
                  <c:v>1.5947694909962833E-2</c:v>
                </c:pt>
                <c:pt idx="2807">
                  <c:v>1.5952522736036798E-2</c:v>
                </c:pt>
                <c:pt idx="2808">
                  <c:v>1.5953889069475122E-2</c:v>
                </c:pt>
                <c:pt idx="2809">
                  <c:v>1.5958749333494622E-2</c:v>
                </c:pt>
                <c:pt idx="2810">
                  <c:v>1.5963629983933223E-2</c:v>
                </c:pt>
                <c:pt idx="2811">
                  <c:v>1.5968531020814081E-2</c:v>
                </c:pt>
                <c:pt idx="2812">
                  <c:v>1.5976967734272183E-2</c:v>
                </c:pt>
                <c:pt idx="2813">
                  <c:v>1.5981917907676564E-2</c:v>
                </c:pt>
                <c:pt idx="2814">
                  <c:v>1.5986888472398871E-2</c:v>
                </c:pt>
                <c:pt idx="2815">
                  <c:v>1.5991879428468581E-2</c:v>
                </c:pt>
                <c:pt idx="2816">
                  <c:v>1.5994760970745186E-2</c:v>
                </c:pt>
                <c:pt idx="2817">
                  <c:v>1.5999787679451354E-2</c:v>
                </c:pt>
                <c:pt idx="2818">
                  <c:v>1.6004834776689424E-2</c:v>
                </c:pt>
                <c:pt idx="2819">
                  <c:v>1.6009902262489106E-2</c:v>
                </c:pt>
                <c:pt idx="2820">
                  <c:v>1.6014990136863916E-2</c:v>
                </c:pt>
                <c:pt idx="2821">
                  <c:v>1.6022253384643484E-2</c:v>
                </c:pt>
                <c:pt idx="2822">
                  <c:v>1.6027387080894046E-2</c:v>
                </c:pt>
                <c:pt idx="2823">
                  <c:v>1.6032541168715494E-2</c:v>
                </c:pt>
                <c:pt idx="2824">
                  <c:v>1.6037715648132396E-2</c:v>
                </c:pt>
                <c:pt idx="2825">
                  <c:v>1.6040735338426537E-2</c:v>
                </c:pt>
                <c:pt idx="2826">
                  <c:v>1.6045945544851836E-2</c:v>
                </c:pt>
                <c:pt idx="2827">
                  <c:v>1.6051176140041368E-2</c:v>
                </c:pt>
                <c:pt idx="2828">
                  <c:v>1.6056427124022148E-2</c:v>
                </c:pt>
                <c:pt idx="2829">
                  <c:v>1.6061698496823894E-2</c:v>
                </c:pt>
                <c:pt idx="2830">
                  <c:v>1.6069190749761611E-2</c:v>
                </c:pt>
                <c:pt idx="2831">
                  <c:v>1.6074507971159575E-2</c:v>
                </c:pt>
                <c:pt idx="2832">
                  <c:v>1.6079845584381393E-2</c:v>
                </c:pt>
                <c:pt idx="2833">
                  <c:v>1.6085942526330606E-2</c:v>
                </c:pt>
                <c:pt idx="2834">
                  <c:v>1.6090581986431658E-2</c:v>
                </c:pt>
                <c:pt idx="2835">
                  <c:v>1.6095980775319051E-2</c:v>
                </c:pt>
                <c:pt idx="2836">
                  <c:v>1.6101399956150637E-2</c:v>
                </c:pt>
                <c:pt idx="2837">
                  <c:v>1.61068395289608E-2</c:v>
                </c:pt>
                <c:pt idx="2838">
                  <c:v>1.6110058353194717E-2</c:v>
                </c:pt>
                <c:pt idx="2839">
                  <c:v>1.611553361564063E-2</c:v>
                </c:pt>
                <c:pt idx="2840">
                  <c:v>1.6121029267201974E-2</c:v>
                </c:pt>
                <c:pt idx="2841">
                  <c:v>1.6126545307905769E-2</c:v>
                </c:pt>
                <c:pt idx="2842">
                  <c:v>1.6132081737776326E-2</c:v>
                </c:pt>
                <c:pt idx="2843">
                  <c:v>1.6139905199005111E-2</c:v>
                </c:pt>
                <c:pt idx="2844">
                  <c:v>1.6145487516495423E-2</c:v>
                </c:pt>
                <c:pt idx="2845">
                  <c:v>1.6151090226204999E-2</c:v>
                </c:pt>
                <c:pt idx="2846">
                  <c:v>1.6156713328165758E-2</c:v>
                </c:pt>
                <c:pt idx="2847">
                  <c:v>1.616006972565983E-2</c:v>
                </c:pt>
                <c:pt idx="2848">
                  <c:v>1.6165728491133402E-2</c:v>
                </c:pt>
                <c:pt idx="2849">
                  <c:v>1.6171407645976354E-2</c:v>
                </c:pt>
                <c:pt idx="2850">
                  <c:v>1.61771071902157E-2</c:v>
                </c:pt>
                <c:pt idx="2851">
                  <c:v>1.6182827123878456E-2</c:v>
                </c:pt>
                <c:pt idx="2852">
                  <c:v>1.6190880178951442E-2</c:v>
                </c:pt>
                <c:pt idx="2853">
                  <c:v>1.6196646027542373E-2</c:v>
                </c:pt>
                <c:pt idx="2854">
                  <c:v>1.6202432268637459E-2</c:v>
                </c:pt>
                <c:pt idx="2855">
                  <c:v>1.6208238902271077E-2</c:v>
                </c:pt>
                <c:pt idx="2856">
                  <c:v>1.6214065928465332E-2</c:v>
                </c:pt>
                <c:pt idx="2857">
                  <c:v>1.6219913347261972E-2</c:v>
                </c:pt>
                <c:pt idx="2858">
                  <c:v>1.6225781158685563E-2</c:v>
                </c:pt>
                <c:pt idx="2859">
                  <c:v>1.6231669362775394E-2</c:v>
                </c:pt>
                <c:pt idx="2860">
                  <c:v>1.6233655721631022E-2</c:v>
                </c:pt>
                <c:pt idx="2861">
                  <c:v>1.6239576111885413E-2</c:v>
                </c:pt>
                <c:pt idx="2862">
                  <c:v>1.624551688987012E-2</c:v>
                </c:pt>
                <c:pt idx="2863">
                  <c:v>1.625147805562277E-2</c:v>
                </c:pt>
                <c:pt idx="2864">
                  <c:v>1.6259041712210709E-2</c:v>
                </c:pt>
                <c:pt idx="2865">
                  <c:v>1.6267426835068849E-2</c:v>
                </c:pt>
                <c:pt idx="2866">
                  <c:v>1.627425313455937E-2</c:v>
                </c:pt>
                <c:pt idx="2867">
                  <c:v>1.6279509135295325E-2</c:v>
                </c:pt>
                <c:pt idx="2868">
                  <c:v>1.6285580874830348E-2</c:v>
                </c:pt>
                <c:pt idx="2869">
                  <c:v>1.628927255442103E-2</c:v>
                </c:pt>
                <c:pt idx="2870">
                  <c:v>1.6295379892699136E-2</c:v>
                </c:pt>
                <c:pt idx="2871">
                  <c:v>1.6301507620997691E-2</c:v>
                </c:pt>
                <c:pt idx="2872">
                  <c:v>1.6307655739341009E-2</c:v>
                </c:pt>
                <c:pt idx="2873">
                  <c:v>1.6316245468091298E-2</c:v>
                </c:pt>
                <c:pt idx="2874">
                  <c:v>1.6322439566094461E-2</c:v>
                </c:pt>
                <c:pt idx="2875">
                  <c:v>1.6328654057294351E-2</c:v>
                </c:pt>
                <c:pt idx="2876">
                  <c:v>1.6334888941727806E-2</c:v>
                </c:pt>
                <c:pt idx="2877">
                  <c:v>1.633870218286641E-2</c:v>
                </c:pt>
                <c:pt idx="2878">
                  <c:v>1.6344972642150995E-2</c:v>
                </c:pt>
                <c:pt idx="2879">
                  <c:v>1.6351263491701871E-2</c:v>
                </c:pt>
                <c:pt idx="2880">
                  <c:v>1.6357574731548752E-2</c:v>
                </c:pt>
                <c:pt idx="2881">
                  <c:v>1.6363906361726764E-2</c:v>
                </c:pt>
                <c:pt idx="2882">
                  <c:v>1.6372726508122066E-2</c:v>
                </c:pt>
                <c:pt idx="2883">
                  <c:v>1.6379104146145851E-2</c:v>
                </c:pt>
                <c:pt idx="2884">
                  <c:v>1.6385502177678268E-2</c:v>
                </c:pt>
                <c:pt idx="2885">
                  <c:v>1.6392748923619402E-2</c:v>
                </c:pt>
                <c:pt idx="2886">
                  <c:v>1.6398359421416358E-2</c:v>
                </c:pt>
                <c:pt idx="2887">
                  <c:v>1.6404818633693256E-2</c:v>
                </c:pt>
                <c:pt idx="2888">
                  <c:v>1.6411298239618771E-2</c:v>
                </c:pt>
                <c:pt idx="2889">
                  <c:v>1.6417798239237117E-2</c:v>
                </c:pt>
                <c:pt idx="2890">
                  <c:v>1.6421808603427346E-2</c:v>
                </c:pt>
                <c:pt idx="2891">
                  <c:v>1.6428344138664529E-2</c:v>
                </c:pt>
                <c:pt idx="2892">
                  <c:v>1.6434900064586738E-2</c:v>
                </c:pt>
                <c:pt idx="2893">
                  <c:v>1.6441476381226394E-2</c:v>
                </c:pt>
                <c:pt idx="2894">
                  <c:v>1.644807308861862E-2</c:v>
                </c:pt>
                <c:pt idx="2895">
                  <c:v>1.6457226506392589E-2</c:v>
                </c:pt>
                <c:pt idx="2896">
                  <c:v>1.6463869262835749E-2</c:v>
                </c:pt>
                <c:pt idx="2897">
                  <c:v>1.6470532413256623E-2</c:v>
                </c:pt>
                <c:pt idx="2898">
                  <c:v>1.6477215957692061E-2</c:v>
                </c:pt>
                <c:pt idx="2899">
                  <c:v>1.6481362487989409E-2</c:v>
                </c:pt>
                <c:pt idx="2900">
                  <c:v>1.6488081540583233E-2</c:v>
                </c:pt>
                <c:pt idx="2901">
                  <c:v>1.6494820984161961E-2</c:v>
                </c:pt>
                <c:pt idx="2902">
                  <c:v>1.6501580818760707E-2</c:v>
                </c:pt>
                <c:pt idx="2903">
                  <c:v>1.6508361044406488E-2</c:v>
                </c:pt>
                <c:pt idx="2904">
                  <c:v>1.6517745500693029E-2</c:v>
                </c:pt>
                <c:pt idx="2905">
                  <c:v>1.6524571804274149E-2</c:v>
                </c:pt>
                <c:pt idx="2906">
                  <c:v>1.6531418502166995E-2</c:v>
                </c:pt>
                <c:pt idx="2907">
                  <c:v>1.653840124652483E-2</c:v>
                </c:pt>
                <c:pt idx="2908">
                  <c:v>1.6545289877925376E-2</c:v>
                </c:pt>
                <c:pt idx="2909">
                  <c:v>1.6552198902705234E-2</c:v>
                </c:pt>
                <c:pt idx="2910">
                  <c:v>1.6559128320897329E-2</c:v>
                </c:pt>
                <c:pt idx="2911">
                  <c:v>1.6566078132534585E-2</c:v>
                </c:pt>
                <c:pt idx="2912">
                  <c:v>1.6570421869999664E-2</c:v>
                </c:pt>
                <c:pt idx="2913">
                  <c:v>1.6577407147603019E-2</c:v>
                </c:pt>
                <c:pt idx="2914">
                  <c:v>1.6584412815587063E-2</c:v>
                </c:pt>
                <c:pt idx="2915">
                  <c:v>1.6591438873976943E-2</c:v>
                </c:pt>
                <c:pt idx="2916">
                  <c:v>1.6598485322814584E-2</c:v>
                </c:pt>
                <c:pt idx="2917">
                  <c:v>1.6609090027716548E-2</c:v>
                </c:pt>
                <c:pt idx="2918">
                  <c:v>1.6615297833762546E-2</c:v>
                </c:pt>
                <c:pt idx="2919">
                  <c:v>1.6622410794351547E-2</c:v>
                </c:pt>
                <c:pt idx="2920">
                  <c:v>1.6629544148730156E-2</c:v>
                </c:pt>
                <c:pt idx="2921">
                  <c:v>1.6637589781501198E-2</c:v>
                </c:pt>
                <c:pt idx="2922">
                  <c:v>1.6643872039005629E-2</c:v>
                </c:pt>
                <c:pt idx="2923">
                  <c:v>1.6651066574983539E-2</c:v>
                </c:pt>
                <c:pt idx="2924">
                  <c:v>1.6659178743548022E-2</c:v>
                </c:pt>
                <c:pt idx="2925">
                  <c:v>1.666551682880206E-2</c:v>
                </c:pt>
                <c:pt idx="2926">
                  <c:v>1.6672772546718652E-2</c:v>
                </c:pt>
                <c:pt idx="2927">
                  <c:v>1.6680048658695851E-2</c:v>
                </c:pt>
                <c:pt idx="2928">
                  <c:v>1.6687345164769114E-2</c:v>
                </c:pt>
                <c:pt idx="2929">
                  <c:v>1.6694662064978966E-2</c:v>
                </c:pt>
                <c:pt idx="2930">
                  <c:v>1.6701999359365928E-2</c:v>
                </c:pt>
                <c:pt idx="2931">
                  <c:v>1.6709357047973057E-2</c:v>
                </c:pt>
                <c:pt idx="2932">
                  <c:v>1.6716735130828213E-2</c:v>
                </c:pt>
                <c:pt idx="2933">
                  <c:v>1.6724133607979516E-2</c:v>
                </c:pt>
                <c:pt idx="2934">
                  <c:v>1.6731552479462425E-2</c:v>
                </c:pt>
                <c:pt idx="2935">
                  <c:v>1.6738991745322528E-2</c:v>
                </c:pt>
                <c:pt idx="2936">
                  <c:v>1.6746451405592749E-2</c:v>
                </c:pt>
                <c:pt idx="2937">
                  <c:v>1.6754852012290218E-2</c:v>
                </c:pt>
                <c:pt idx="2938">
                  <c:v>1.6758666049700194E-2</c:v>
                </c:pt>
                <c:pt idx="2939">
                  <c:v>1.6768952753284556E-2</c:v>
                </c:pt>
                <c:pt idx="2940">
                  <c:v>1.6776493991610616E-2</c:v>
                </c:pt>
                <c:pt idx="2941">
                  <c:v>1.6784055624546879E-2</c:v>
                </c:pt>
                <c:pt idx="2942">
                  <c:v>1.6791637652141464E-2</c:v>
                </c:pt>
                <c:pt idx="2943">
                  <c:v>1.6799240074432363E-2</c:v>
                </c:pt>
                <c:pt idx="2944">
                  <c:v>1.6806862891452501E-2</c:v>
                </c:pt>
                <c:pt idx="2945">
                  <c:v>1.6814506103252531E-2</c:v>
                </c:pt>
                <c:pt idx="2946">
                  <c:v>1.6822169709872978E-2</c:v>
                </c:pt>
                <c:pt idx="2947">
                  <c:v>1.682985371135183E-2</c:v>
                </c:pt>
                <c:pt idx="2948">
                  <c:v>1.683755810772708E-2</c:v>
                </c:pt>
                <c:pt idx="2949">
                  <c:v>1.6845282899046847E-2</c:v>
                </c:pt>
                <c:pt idx="2950">
                  <c:v>1.685302808534659E-2</c:v>
                </c:pt>
                <c:pt idx="2951">
                  <c:v>1.6857957283811075E-2</c:v>
                </c:pt>
                <c:pt idx="2952">
                  <c:v>1.6868579643060759E-2</c:v>
                </c:pt>
                <c:pt idx="2953">
                  <c:v>1.6876386014558764E-2</c:v>
                </c:pt>
                <c:pt idx="2954">
                  <c:v>1.6884212781206435E-2</c:v>
                </c:pt>
                <c:pt idx="2955">
                  <c:v>1.6892059943041764E-2</c:v>
                </c:pt>
                <c:pt idx="2956">
                  <c:v>1.6899927500115403E-2</c:v>
                </c:pt>
                <c:pt idx="2957">
                  <c:v>1.6907815452460277E-2</c:v>
                </c:pt>
                <c:pt idx="2958">
                  <c:v>1.6915723800119443E-2</c:v>
                </c:pt>
                <c:pt idx="2959">
                  <c:v>1.6927231144083465E-2</c:v>
                </c:pt>
                <c:pt idx="2960">
                  <c:v>1.6935190111288002E-2</c:v>
                </c:pt>
                <c:pt idx="2961">
                  <c:v>1.6943169472840081E-2</c:v>
                </c:pt>
                <c:pt idx="2962">
                  <c:v>1.6951169228784136E-2</c:v>
                </c:pt>
                <c:pt idx="2963">
                  <c:v>1.6959189379151546E-2</c:v>
                </c:pt>
                <c:pt idx="2964">
                  <c:v>1.6964319931221699E-2</c:v>
                </c:pt>
                <c:pt idx="2965">
                  <c:v>1.6972375377509293E-2</c:v>
                </c:pt>
                <c:pt idx="2966">
                  <c:v>1.6980451214965876E-2</c:v>
                </c:pt>
                <c:pt idx="2967">
                  <c:v>1.6988547443631975E-2</c:v>
                </c:pt>
                <c:pt idx="2968">
                  <c:v>1.6999596048907557E-2</c:v>
                </c:pt>
                <c:pt idx="2969">
                  <c:v>1.7007738566732749E-2</c:v>
                </c:pt>
                <c:pt idx="2970">
                  <c:v>1.7015901479281951E-2</c:v>
                </c:pt>
                <c:pt idx="2971">
                  <c:v>1.7024084786596991E-2</c:v>
                </c:pt>
                <c:pt idx="2972">
                  <c:v>1.7032476964918573E-2</c:v>
                </c:pt>
                <c:pt idx="2973">
                  <c:v>1.7040702135006636E-2</c:v>
                </c:pt>
                <c:pt idx="2974">
                  <c:v>1.7048947698862192E-2</c:v>
                </c:pt>
                <c:pt idx="2975">
                  <c:v>1.7057213656514952E-2</c:v>
                </c:pt>
                <c:pt idx="2976">
                  <c:v>1.7065500008010846E-2</c:v>
                </c:pt>
                <c:pt idx="2977">
                  <c:v>1.7074801113099017E-2</c:v>
                </c:pt>
                <c:pt idx="2978">
                  <c:v>1.7083130098552141E-2</c:v>
                </c:pt>
                <c:pt idx="2979">
                  <c:v>1.7091479479116208E-2</c:v>
                </c:pt>
                <c:pt idx="2980">
                  <c:v>1.7099849254838272E-2</c:v>
                </c:pt>
                <c:pt idx="2981">
                  <c:v>1.7107237674574526E-2</c:v>
                </c:pt>
                <c:pt idx="2982">
                  <c:v>1.7115646389999111E-2</c:v>
                </c:pt>
                <c:pt idx="2983">
                  <c:v>1.7124075499555896E-2</c:v>
                </c:pt>
                <c:pt idx="2984">
                  <c:v>1.7132525003293507E-2</c:v>
                </c:pt>
                <c:pt idx="2985">
                  <c:v>1.7142004062337554E-2</c:v>
                </c:pt>
                <c:pt idx="2986">
                  <c:v>1.7150496209922657E-2</c:v>
                </c:pt>
                <c:pt idx="2987">
                  <c:v>1.7159008752969027E-2</c:v>
                </c:pt>
                <c:pt idx="2988">
                  <c:v>1.7167541691523729E-2</c:v>
                </c:pt>
                <c:pt idx="2989">
                  <c:v>1.7176095025628585E-2</c:v>
                </c:pt>
                <c:pt idx="2990">
                  <c:v>1.7184668755333279E-2</c:v>
                </c:pt>
                <c:pt idx="2991">
                  <c:v>1.7193262880677018E-2</c:v>
                </c:pt>
                <c:pt idx="2992">
                  <c:v>1.7201877401709482E-2</c:v>
                </c:pt>
                <c:pt idx="2993">
                  <c:v>1.7210512318469883E-2</c:v>
                </c:pt>
                <c:pt idx="2994">
                  <c:v>1.7218141729827274E-2</c:v>
                </c:pt>
                <c:pt idx="2995">
                  <c:v>1.7226815572341958E-2</c:v>
                </c:pt>
                <c:pt idx="2996">
                  <c:v>1.7235509809550763E-2</c:v>
                </c:pt>
                <c:pt idx="2997">
                  <c:v>1.724422444149961E-2</c:v>
                </c:pt>
                <c:pt idx="2998">
                  <c:v>1.7252959468220919E-2</c:v>
                </c:pt>
                <c:pt idx="2999">
                  <c:v>1.7262750131886325E-2</c:v>
                </c:pt>
                <c:pt idx="3000">
                  <c:v>1.7271527820018118E-2</c:v>
                </c:pt>
                <c:pt idx="3001">
                  <c:v>1.7280325904241247E-2</c:v>
                </c:pt>
                <c:pt idx="3002">
                  <c:v>1.7289144384605392E-2</c:v>
                </c:pt>
                <c:pt idx="3003">
                  <c:v>1.7296940525105591E-2</c:v>
                </c:pt>
                <c:pt idx="3004">
                  <c:v>1.7305797921445043E-2</c:v>
                </c:pt>
                <c:pt idx="3005">
                  <c:v>1.731467571287304E-2</c:v>
                </c:pt>
                <c:pt idx="3006">
                  <c:v>1.7323572440767248E-2</c:v>
                </c:pt>
                <c:pt idx="3007">
                  <c:v>1.733667286339443E-2</c:v>
                </c:pt>
                <c:pt idx="3008">
                  <c:v>1.7342439764380442E-2</c:v>
                </c:pt>
                <c:pt idx="3009">
                  <c:v>1.735134446523956E-2</c:v>
                </c:pt>
                <c:pt idx="3010">
                  <c:v>1.7360234986573419E-2</c:v>
                </c:pt>
                <c:pt idx="3011">
                  <c:v>1.7369108426778756E-2</c:v>
                </c:pt>
                <c:pt idx="3012">
                  <c:v>1.7377964752888043E-2</c:v>
                </c:pt>
                <c:pt idx="3013">
                  <c:v>1.7386803964872515E-2</c:v>
                </c:pt>
                <c:pt idx="3014">
                  <c:v>1.7395626062687727E-2</c:v>
                </c:pt>
                <c:pt idx="3015">
                  <c:v>1.7404431046291854E-2</c:v>
                </c:pt>
                <c:pt idx="3016">
                  <c:v>1.7410094649947052E-2</c:v>
                </c:pt>
                <c:pt idx="3017">
                  <c:v>1.7418867817395638E-2</c:v>
                </c:pt>
                <c:pt idx="3018">
                  <c:v>1.7427623872347531E-2</c:v>
                </c:pt>
                <c:pt idx="3019">
                  <c:v>1.7436362814770883E-2</c:v>
                </c:pt>
                <c:pt idx="3020">
                  <c:v>1.7448199249870348E-2</c:v>
                </c:pt>
                <c:pt idx="3021">
                  <c:v>1.7461050513919853E-2</c:v>
                </c:pt>
                <c:pt idx="3022">
                  <c:v>1.7465586730512225E-2</c:v>
                </c:pt>
                <c:pt idx="3023">
                  <c:v>1.7474254799086465E-2</c:v>
                </c:pt>
                <c:pt idx="3024">
                  <c:v>1.7482905753107132E-2</c:v>
                </c:pt>
                <c:pt idx="3025">
                  <c:v>1.7490505473904221E-2</c:v>
                </c:pt>
                <c:pt idx="3026">
                  <c:v>1.7499123008429301E-2</c:v>
                </c:pt>
                <c:pt idx="3027">
                  <c:v>1.7507723428908349E-2</c:v>
                </c:pt>
                <c:pt idx="3028">
                  <c:v>1.7516306735311647E-2</c:v>
                </c:pt>
                <c:pt idx="3029">
                  <c:v>1.7525903803651946E-2</c:v>
                </c:pt>
                <c:pt idx="3030">
                  <c:v>1.7534452069585153E-2</c:v>
                </c:pt>
                <c:pt idx="3031">
                  <c:v>1.754298322071119E-2</c:v>
                </c:pt>
                <c:pt idx="3032">
                  <c:v>1.7551497256982997E-2</c:v>
                </c:pt>
                <c:pt idx="3033">
                  <c:v>1.7558966554876248E-2</c:v>
                </c:pt>
                <c:pt idx="3034">
                  <c:v>1.7567447176044304E-2</c:v>
                </c:pt>
                <c:pt idx="3035">
                  <c:v>1.7575910682882667E-2</c:v>
                </c:pt>
                <c:pt idx="3036">
                  <c:v>1.7584357075358919E-2</c:v>
                </c:pt>
                <c:pt idx="3037">
                  <c:v>1.759278635342713E-2</c:v>
                </c:pt>
                <c:pt idx="3038">
                  <c:v>1.7602222060714229E-2</c:v>
                </c:pt>
                <c:pt idx="3039">
                  <c:v>1.7610616292007733E-2</c:v>
                </c:pt>
                <c:pt idx="3040">
                  <c:v>1.7618993408159422E-2</c:v>
                </c:pt>
                <c:pt idx="3041">
                  <c:v>1.7627353409130086E-2</c:v>
                </c:pt>
                <c:pt idx="3042">
                  <c:v>1.7635696294883117E-2</c:v>
                </c:pt>
                <c:pt idx="3043">
                  <c:v>1.7644022065381917E-2</c:v>
                </c:pt>
                <c:pt idx="3044">
                  <c:v>1.7652330720595112E-2</c:v>
                </c:pt>
                <c:pt idx="3045">
                  <c:v>1.7660622260480874E-2</c:v>
                </c:pt>
                <c:pt idx="3046">
                  <c:v>1.7667879702130317E-2</c:v>
                </c:pt>
                <c:pt idx="3047">
                  <c:v>1.7676137834240567E-2</c:v>
                </c:pt>
                <c:pt idx="3048">
                  <c:v>1.7684378851556458E-2</c:v>
                </c:pt>
                <c:pt idx="3049">
                  <c:v>1.7692602754053675E-2</c:v>
                </c:pt>
                <c:pt idx="3050">
                  <c:v>1.7700809541688994E-2</c:v>
                </c:pt>
                <c:pt idx="3051">
                  <c:v>1.7710012075945435E-2</c:v>
                </c:pt>
                <c:pt idx="3052">
                  <c:v>1.7718183807543066E-2</c:v>
                </c:pt>
                <c:pt idx="3053">
                  <c:v>1.7726338423533522E-2</c:v>
                </c:pt>
                <c:pt idx="3054">
                  <c:v>1.7734475923872357E-2</c:v>
                </c:pt>
                <c:pt idx="3055">
                  <c:v>1.7741586755791666E-2</c:v>
                </c:pt>
                <c:pt idx="3056">
                  <c:v>1.7749690853550493E-2</c:v>
                </c:pt>
                <c:pt idx="3057">
                  <c:v>1.775777783621239E-2</c:v>
                </c:pt>
                <c:pt idx="3058">
                  <c:v>1.7765847703744935E-2</c:v>
                </c:pt>
                <c:pt idx="3059">
                  <c:v>1.7774906689618373E-2</c:v>
                </c:pt>
                <c:pt idx="3060">
                  <c:v>1.7782941495331144E-2</c:v>
                </c:pt>
                <c:pt idx="3061">
                  <c:v>1.7790959185146542E-2</c:v>
                </c:pt>
                <c:pt idx="3062">
                  <c:v>1.779895975903581E-2</c:v>
                </c:pt>
                <c:pt idx="3063">
                  <c:v>1.7810087742295571E-2</c:v>
                </c:pt>
                <c:pt idx="3064">
                  <c:v>1.7818049970468521E-2</c:v>
                </c:pt>
                <c:pt idx="3065">
                  <c:v>1.7825995081274013E-2</c:v>
                </c:pt>
                <c:pt idx="3066">
                  <c:v>1.7833923074675209E-2</c:v>
                </c:pt>
                <c:pt idx="3067">
                  <c:v>1.7841833950637726E-2</c:v>
                </c:pt>
                <c:pt idx="3068">
                  <c:v>1.7844734674025298E-2</c:v>
                </c:pt>
                <c:pt idx="3069">
                  <c:v>1.7852615502598559E-2</c:v>
                </c:pt>
                <c:pt idx="3070">
                  <c:v>1.7860479216973146E-2</c:v>
                </c:pt>
                <c:pt idx="3071">
                  <c:v>1.7868325817114328E-2</c:v>
                </c:pt>
                <c:pt idx="3072">
                  <c:v>1.7882126677695794E-2</c:v>
                </c:pt>
                <c:pt idx="3073">
                  <c:v>1.7888939738095834E-2</c:v>
                </c:pt>
                <c:pt idx="3074">
                  <c:v>1.7896730790951193E-2</c:v>
                </c:pt>
                <c:pt idx="3075">
                  <c:v>1.7904504726070702E-2</c:v>
                </c:pt>
                <c:pt idx="3076">
                  <c:v>1.7909286022965747E-2</c:v>
                </c:pt>
                <c:pt idx="3077">
                  <c:v>1.7917028251477084E-2</c:v>
                </c:pt>
                <c:pt idx="3078">
                  <c:v>1.7924753364180979E-2</c:v>
                </c:pt>
                <c:pt idx="3079">
                  <c:v>1.7932461361047723E-2</c:v>
                </c:pt>
                <c:pt idx="3080">
                  <c:v>1.7940152242047591E-2</c:v>
                </c:pt>
                <c:pt idx="3081">
                  <c:v>1.7950788862409479E-2</c:v>
                </c:pt>
                <c:pt idx="3082">
                  <c:v>1.7958442972403042E-2</c:v>
                </c:pt>
                <c:pt idx="3083">
                  <c:v>1.796607996437586E-2</c:v>
                </c:pt>
                <c:pt idx="3084">
                  <c:v>1.7973699838296019E-2</c:v>
                </c:pt>
                <c:pt idx="3085">
                  <c:v>1.7978349907871394E-2</c:v>
                </c:pt>
                <c:pt idx="3086">
                  <c:v>1.7985938092975738E-2</c:v>
                </c:pt>
                <c:pt idx="3087">
                  <c:v>1.7993509161986276E-2</c:v>
                </c:pt>
                <c:pt idx="3088">
                  <c:v>1.8001063114870597E-2</c:v>
                </c:pt>
                <c:pt idx="3089">
                  <c:v>1.8008599951596281E-2</c:v>
                </c:pt>
                <c:pt idx="3090">
                  <c:v>1.8019059600721657E-2</c:v>
                </c:pt>
                <c:pt idx="3091">
                  <c:v>1.8026559647283408E-2</c:v>
                </c:pt>
                <c:pt idx="3092">
                  <c:v>1.80340425755076E-2</c:v>
                </c:pt>
                <c:pt idx="3093">
                  <c:v>1.8042485703212298E-2</c:v>
                </c:pt>
                <c:pt idx="3094">
                  <c:v>1.8048957076820527E-2</c:v>
                </c:pt>
                <c:pt idx="3095">
                  <c:v>1.8056388649838034E-2</c:v>
                </c:pt>
                <c:pt idx="3096">
                  <c:v>1.8063803104385365E-2</c:v>
                </c:pt>
                <c:pt idx="3097">
                  <c:v>1.8071200440423225E-2</c:v>
                </c:pt>
                <c:pt idx="3098">
                  <c:v>1.8075661249772002E-2</c:v>
                </c:pt>
                <c:pt idx="3099">
                  <c:v>1.8083026923174206E-2</c:v>
                </c:pt>
                <c:pt idx="3100">
                  <c:v>1.8090375480077379E-2</c:v>
                </c:pt>
                <c:pt idx="3101">
                  <c:v>1.8097706920443695E-2</c:v>
                </c:pt>
                <c:pt idx="3102">
                  <c:v>1.8105021244240738E-2</c:v>
                </c:pt>
                <c:pt idx="3103">
                  <c:v>1.8115224966099682E-2</c:v>
                </c:pt>
                <c:pt idx="3104">
                  <c:v>1.8122502471633068E-2</c:v>
                </c:pt>
                <c:pt idx="3105">
                  <c:v>1.8129762858391737E-2</c:v>
                </c:pt>
                <c:pt idx="3106">
                  <c:v>1.8137006126336397E-2</c:v>
                </c:pt>
                <c:pt idx="3107">
                  <c:v>1.8141336113676486E-2</c:v>
                </c:pt>
                <c:pt idx="3108">
                  <c:v>1.8148547737439236E-2</c:v>
                </c:pt>
                <c:pt idx="3109">
                  <c:v>1.8155742244416594E-2</c:v>
                </c:pt>
                <c:pt idx="3110">
                  <c:v>1.8162919634589641E-2</c:v>
                </c:pt>
                <c:pt idx="3111">
                  <c:v>1.8170079907917858E-2</c:v>
                </c:pt>
                <c:pt idx="3112">
                  <c:v>1.8180106237068196E-2</c:v>
                </c:pt>
                <c:pt idx="3113">
                  <c:v>1.8187229672391354E-2</c:v>
                </c:pt>
                <c:pt idx="3114">
                  <c:v>1.8194335988637716E-2</c:v>
                </c:pt>
                <c:pt idx="3115">
                  <c:v>1.8201425185765532E-2</c:v>
                </c:pt>
                <c:pt idx="3116">
                  <c:v>1.8208497263750237E-2</c:v>
                </c:pt>
                <c:pt idx="3117">
                  <c:v>1.8215552222559914E-2</c:v>
                </c:pt>
                <c:pt idx="3118">
                  <c:v>1.8222590062162626E-2</c:v>
                </c:pt>
                <c:pt idx="3119">
                  <c:v>1.8229610782516628E-2</c:v>
                </c:pt>
                <c:pt idx="3120">
                  <c:v>1.823279790926274E-2</c:v>
                </c:pt>
                <c:pt idx="3121">
                  <c:v>1.823978788620054E-2</c:v>
                </c:pt>
                <c:pt idx="3122">
                  <c:v>1.824676074668645E-2</c:v>
                </c:pt>
                <c:pt idx="3123">
                  <c:v>1.8253716490706486E-2</c:v>
                </c:pt>
                <c:pt idx="3124">
                  <c:v>1.8261605815051356E-2</c:v>
                </c:pt>
                <c:pt idx="3125">
                  <c:v>1.8271375598737809E-2</c:v>
                </c:pt>
                <c:pt idx="3126">
                  <c:v>1.827827648348633E-2</c:v>
                </c:pt>
                <c:pt idx="3127">
                  <c:v>1.8286108105271863E-2</c:v>
                </c:pt>
                <c:pt idx="3128">
                  <c:v>1.8292026894451335E-2</c:v>
                </c:pt>
                <c:pt idx="3129">
                  <c:v>1.8296037814011939E-2</c:v>
                </c:pt>
                <c:pt idx="3130">
                  <c:v>1.8302872861715096E-2</c:v>
                </c:pt>
                <c:pt idx="3131">
                  <c:v>1.830969079198989E-2</c:v>
                </c:pt>
                <c:pt idx="3132">
                  <c:v>1.8316491604803902E-2</c:v>
                </c:pt>
                <c:pt idx="3133">
                  <c:v>1.832610332892063E-2</c:v>
                </c:pt>
                <c:pt idx="3134">
                  <c:v>1.833286725677161E-2</c:v>
                </c:pt>
                <c:pt idx="3135">
                  <c:v>1.8339614064870412E-2</c:v>
                </c:pt>
                <c:pt idx="3136">
                  <c:v>1.8346343753182646E-2</c:v>
                </c:pt>
                <c:pt idx="3137">
                  <c:v>1.8350238905976167E-2</c:v>
                </c:pt>
                <c:pt idx="3138">
                  <c:v>1.8356937013433848E-2</c:v>
                </c:pt>
                <c:pt idx="3139">
                  <c:v>1.8363618003236236E-2</c:v>
                </c:pt>
                <c:pt idx="3140">
                  <c:v>1.8370281875345507E-2</c:v>
                </c:pt>
                <c:pt idx="3141">
                  <c:v>1.8376928629742755E-2</c:v>
                </c:pt>
                <c:pt idx="3142">
                  <c:v>1.8386362365823947E-2</c:v>
                </c:pt>
                <c:pt idx="3143">
                  <c:v>1.8392972214770646E-2</c:v>
                </c:pt>
                <c:pt idx="3144">
                  <c:v>1.8399564943682729E-2</c:v>
                </c:pt>
                <c:pt idx="3145">
                  <c:v>1.8407072472751123E-2</c:v>
                </c:pt>
                <c:pt idx="3146">
                  <c:v>1.8412699041285167E-2</c:v>
                </c:pt>
                <c:pt idx="3147">
                  <c:v>1.8419240409916576E-2</c:v>
                </c:pt>
                <c:pt idx="3148">
                  <c:v>1.8425764658393028E-2</c:v>
                </c:pt>
                <c:pt idx="3149">
                  <c:v>1.8432271786685054E-2</c:v>
                </c:pt>
                <c:pt idx="3150">
                  <c:v>1.8435979117557233E-2</c:v>
                </c:pt>
                <c:pt idx="3151">
                  <c:v>1.8442454693278137E-2</c:v>
                </c:pt>
                <c:pt idx="3152">
                  <c:v>1.8448913150981738E-2</c:v>
                </c:pt>
                <c:pt idx="3153">
                  <c:v>1.8455354490638325E-2</c:v>
                </c:pt>
                <c:pt idx="3154">
                  <c:v>1.8461778712220878E-2</c:v>
                </c:pt>
                <c:pt idx="3155">
                  <c:v>1.8470955030869599E-2</c:v>
                </c:pt>
                <c:pt idx="3156">
                  <c:v>1.8477342317025778E-2</c:v>
                </c:pt>
                <c:pt idx="3157">
                  <c:v>1.8483712482761757E-2</c:v>
                </c:pt>
                <c:pt idx="3158">
                  <c:v>1.8490065528040701E-2</c:v>
                </c:pt>
                <c:pt idx="3159">
                  <c:v>1.8493643048088426E-2</c:v>
                </c:pt>
                <c:pt idx="3160">
                  <c:v>1.8499964560662163E-2</c:v>
                </c:pt>
                <c:pt idx="3161">
                  <c:v>1.8506268954980865E-2</c:v>
                </c:pt>
                <c:pt idx="3162">
                  <c:v>1.851255623100671E-2</c:v>
                </c:pt>
                <c:pt idx="3163">
                  <c:v>1.8518826388718084E-2</c:v>
                </c:pt>
                <c:pt idx="3164">
                  <c:v>1.8527824268552099E-2</c:v>
                </c:pt>
                <c:pt idx="3165">
                  <c:v>1.8534057469836045E-2</c:v>
                </c:pt>
                <c:pt idx="3166">
                  <c:v>1.8540273550434548E-2</c:v>
                </c:pt>
                <c:pt idx="3167">
                  <c:v>1.8546444639118767E-2</c:v>
                </c:pt>
                <c:pt idx="3168">
                  <c:v>1.8552624941504982E-2</c:v>
                </c:pt>
                <c:pt idx="3169">
                  <c:v>1.8558788123879989E-2</c:v>
                </c:pt>
                <c:pt idx="3170">
                  <c:v>1.8564934186220995E-2</c:v>
                </c:pt>
                <c:pt idx="3171">
                  <c:v>1.8571063128495074E-2</c:v>
                </c:pt>
                <c:pt idx="3172">
                  <c:v>1.8573544443808709E-2</c:v>
                </c:pt>
                <c:pt idx="3173">
                  <c:v>1.8579642796597969E-2</c:v>
                </c:pt>
                <c:pt idx="3174">
                  <c:v>1.8585724032322993E-2</c:v>
                </c:pt>
                <c:pt idx="3175">
                  <c:v>1.8591788150966418E-2</c:v>
                </c:pt>
                <c:pt idx="3176">
                  <c:v>1.8598739208682095E-2</c:v>
                </c:pt>
                <c:pt idx="3177">
                  <c:v>1.8607477259234735E-2</c:v>
                </c:pt>
                <c:pt idx="3178">
                  <c:v>1.861438835742904E-2</c:v>
                </c:pt>
                <c:pt idx="3179">
                  <c:v>1.8619478341049163E-2</c:v>
                </c:pt>
                <c:pt idx="3180">
                  <c:v>1.8625453201507741E-2</c:v>
                </c:pt>
                <c:pt idx="3181">
                  <c:v>1.8632310183757644E-2</c:v>
                </c:pt>
                <c:pt idx="3182">
                  <c:v>1.8637351561378197E-2</c:v>
                </c:pt>
                <c:pt idx="3183">
                  <c:v>1.8643275060744487E-2</c:v>
                </c:pt>
                <c:pt idx="3184">
                  <c:v>1.8650077919806017E-2</c:v>
                </c:pt>
                <c:pt idx="3185">
                  <c:v>1.8655070698192291E-2</c:v>
                </c:pt>
                <c:pt idx="3186">
                  <c:v>1.8660942836223153E-2</c:v>
                </c:pt>
                <c:pt idx="3187">
                  <c:v>1.8666797853759062E-2</c:v>
                </c:pt>
                <c:pt idx="3188">
                  <c:v>1.867263575077216E-2</c:v>
                </c:pt>
                <c:pt idx="3189">
                  <c:v>1.8675780596949021E-2</c:v>
                </c:pt>
                <c:pt idx="3190">
                  <c:v>1.868426018311848E-2</c:v>
                </c:pt>
                <c:pt idx="3191">
                  <c:v>1.8690046718406114E-2</c:v>
                </c:pt>
                <c:pt idx="3192">
                  <c:v>1.8695816133062031E-2</c:v>
                </c:pt>
                <c:pt idx="3193">
                  <c:v>1.8701568427065968E-2</c:v>
                </c:pt>
                <c:pt idx="3194">
                  <c:v>1.8707303600392598E-2</c:v>
                </c:pt>
                <c:pt idx="3195">
                  <c:v>1.8713021653008997E-2</c:v>
                </c:pt>
                <c:pt idx="3196">
                  <c:v>1.8718722584894903E-2</c:v>
                </c:pt>
                <c:pt idx="3197">
                  <c:v>1.8725290825909322E-2</c:v>
                </c:pt>
                <c:pt idx="3198">
                  <c:v>1.8730073086376461E-2</c:v>
                </c:pt>
                <c:pt idx="3199">
                  <c:v>1.8735722655913861E-2</c:v>
                </c:pt>
                <c:pt idx="3200">
                  <c:v>1.8741355104621993E-2</c:v>
                </c:pt>
                <c:pt idx="3201">
                  <c:v>1.8746970432472997E-2</c:v>
                </c:pt>
                <c:pt idx="3202">
                  <c:v>1.8752568639439013E-2</c:v>
                </c:pt>
                <c:pt idx="3203">
                  <c:v>1.8758149725494715E-2</c:v>
                </c:pt>
                <c:pt idx="3204">
                  <c:v>1.8763713690617308E-2</c:v>
                </c:pt>
                <c:pt idx="3205">
                  <c:v>1.8769260534781465E-2</c:v>
                </c:pt>
                <c:pt idx="3206">
                  <c:v>1.8774790257964392E-2</c:v>
                </c:pt>
                <c:pt idx="3207">
                  <c:v>1.8780302860130632E-2</c:v>
                </c:pt>
                <c:pt idx="3208">
                  <c:v>1.8785798341272586E-2</c:v>
                </c:pt>
                <c:pt idx="3209">
                  <c:v>1.8791276701349731E-2</c:v>
                </c:pt>
                <c:pt idx="3210">
                  <c:v>1.8796737940344338E-2</c:v>
                </c:pt>
                <c:pt idx="3211">
                  <c:v>1.8799567789038806E-2</c:v>
                </c:pt>
                <c:pt idx="3212">
                  <c:v>1.8807609054994762E-2</c:v>
                </c:pt>
                <c:pt idx="3213">
                  <c:v>1.8813018930592326E-2</c:v>
                </c:pt>
                <c:pt idx="3214">
                  <c:v>1.8818411685011111E-2</c:v>
                </c:pt>
                <c:pt idx="3215">
                  <c:v>1.8823787318225788E-2</c:v>
                </c:pt>
                <c:pt idx="3216">
                  <c:v>1.8829145830213563E-2</c:v>
                </c:pt>
                <c:pt idx="3217">
                  <c:v>1.8834487220946577E-2</c:v>
                </c:pt>
                <c:pt idx="3218">
                  <c:v>1.8839811490396971E-2</c:v>
                </c:pt>
                <c:pt idx="3219">
                  <c:v>1.8845011748161857E-2</c:v>
                </c:pt>
                <c:pt idx="3220">
                  <c:v>1.8850300279164692E-2</c:v>
                </c:pt>
                <c:pt idx="3221">
                  <c:v>1.8855571689626989E-2</c:v>
                </c:pt>
                <c:pt idx="3222">
                  <c:v>1.8860825979517371E-2</c:v>
                </c:pt>
                <c:pt idx="3223">
                  <c:v>1.886606314882015E-2</c:v>
                </c:pt>
                <c:pt idx="3224">
                  <c:v>1.8868706134916671E-2</c:v>
                </c:pt>
                <c:pt idx="3225">
                  <c:v>1.8873911924754998E-2</c:v>
                </c:pt>
                <c:pt idx="3226">
                  <c:v>1.8879100596371292E-2</c:v>
                </c:pt>
                <c:pt idx="3227">
                  <c:v>1.8884272149745283E-2</c:v>
                </c:pt>
                <c:pt idx="3228">
                  <c:v>1.8888571261209439E-2</c:v>
                </c:pt>
                <c:pt idx="3229">
                  <c:v>1.8897126631000502E-2</c:v>
                </c:pt>
                <c:pt idx="3230">
                  <c:v>1.8902243955549559E-2</c:v>
                </c:pt>
                <c:pt idx="3231">
                  <c:v>1.8907344159325389E-2</c:v>
                </c:pt>
                <c:pt idx="3232">
                  <c:v>1.8914473418489806E-2</c:v>
                </c:pt>
                <c:pt idx="3233">
                  <c:v>1.8919530558342723E-2</c:v>
                </c:pt>
                <c:pt idx="3234">
                  <c:v>1.8924570578168397E-2</c:v>
                </c:pt>
                <c:pt idx="3235">
                  <c:v>1.8929593477942507E-2</c:v>
                </c:pt>
                <c:pt idx="3236">
                  <c:v>1.8934599257643441E-2</c:v>
                </c:pt>
                <c:pt idx="3237">
                  <c:v>1.894043385975484E-2</c:v>
                </c:pt>
                <c:pt idx="3238">
                  <c:v>1.894540443413267E-2</c:v>
                </c:pt>
                <c:pt idx="3239">
                  <c:v>1.8950357887549039E-2</c:v>
                </c:pt>
                <c:pt idx="3240">
                  <c:v>1.8955294219990877E-2</c:v>
                </c:pt>
                <c:pt idx="3241">
                  <c:v>1.8959371354329201E-2</c:v>
                </c:pt>
                <c:pt idx="3242">
                  <c:v>1.8964274413156144E-2</c:v>
                </c:pt>
                <c:pt idx="3243">
                  <c:v>1.896916035176403E-2</c:v>
                </c:pt>
                <c:pt idx="3244">
                  <c:v>1.8974029170131246E-2</c:v>
                </c:pt>
                <c:pt idx="3245">
                  <c:v>1.8979719066761196E-2</c:v>
                </c:pt>
                <c:pt idx="3246">
                  <c:v>1.8984552672880031E-2</c:v>
                </c:pt>
                <c:pt idx="3247">
                  <c:v>1.8989369157872703E-2</c:v>
                </c:pt>
                <c:pt idx="3248">
                  <c:v>1.8994168521710448E-2</c:v>
                </c:pt>
                <c:pt idx="3249">
                  <c:v>1.8998950764382815E-2</c:v>
                </c:pt>
                <c:pt idx="3250">
                  <c:v>1.9003715885861038E-2</c:v>
                </c:pt>
                <c:pt idx="3251">
                  <c:v>1.9008463886134665E-2</c:v>
                </c:pt>
                <c:pt idx="3252">
                  <c:v>1.9013194765169709E-2</c:v>
                </c:pt>
                <c:pt idx="3253">
                  <c:v>1.9017908522950482E-2</c:v>
                </c:pt>
                <c:pt idx="3254">
                  <c:v>1.9021775736190093E-2</c:v>
                </c:pt>
                <c:pt idx="3255">
                  <c:v>1.9026456230591592E-2</c:v>
                </c:pt>
                <c:pt idx="3256">
                  <c:v>1.9031119604514684E-2</c:v>
                </c:pt>
                <c:pt idx="3257">
                  <c:v>1.9035765857932357E-2</c:v>
                </c:pt>
                <c:pt idx="3258">
                  <c:v>1.9041220492365764E-2</c:v>
                </c:pt>
                <c:pt idx="3259">
                  <c:v>1.9045831522205219E-2</c:v>
                </c:pt>
                <c:pt idx="3260">
                  <c:v>1.9050425430649231E-2</c:v>
                </c:pt>
                <c:pt idx="3261">
                  <c:v>1.9055002217676874E-2</c:v>
                </c:pt>
                <c:pt idx="3262">
                  <c:v>1.9059561883272472E-2</c:v>
                </c:pt>
                <c:pt idx="3263">
                  <c:v>1.9063283846857404E-2</c:v>
                </c:pt>
                <c:pt idx="3264">
                  <c:v>1.9067810256226541E-2</c:v>
                </c:pt>
                <c:pt idx="3265">
                  <c:v>1.9072319544947074E-2</c:v>
                </c:pt>
                <c:pt idx="3266">
                  <c:v>1.9080081789952599E-2</c:v>
                </c:pt>
                <c:pt idx="3267">
                  <c:v>1.9082103389032441E-2</c:v>
                </c:pt>
                <c:pt idx="3268">
                  <c:v>1.9086560325601746E-2</c:v>
                </c:pt>
                <c:pt idx="3269">
                  <c:v>1.9091000140603054E-2</c:v>
                </c:pt>
                <c:pt idx="3270">
                  <c:v>1.9095422834007607E-2</c:v>
                </c:pt>
                <c:pt idx="3271">
                  <c:v>1.9099828405802328E-2</c:v>
                </c:pt>
                <c:pt idx="3272">
                  <c:v>1.9104216855971533E-2</c:v>
                </c:pt>
                <c:pt idx="3273">
                  <c:v>1.9108588184486467E-2</c:v>
                </c:pt>
                <c:pt idx="3274">
                  <c:v>1.9112942391336669E-2</c:v>
                </c:pt>
                <c:pt idx="3275">
                  <c:v>1.9117279476495996E-2</c:v>
                </c:pt>
                <c:pt idx="3276">
                  <c:v>1.9119176176294408E-2</c:v>
                </c:pt>
                <c:pt idx="3277">
                  <c:v>1.91234820107045E-2</c:v>
                </c:pt>
                <c:pt idx="3278">
                  <c:v>1.9127770725908422E-2</c:v>
                </c:pt>
                <c:pt idx="3279">
                  <c:v>1.9132042321885912E-2</c:v>
                </c:pt>
                <c:pt idx="3280">
                  <c:v>1.9138708076336036E-2</c:v>
                </c:pt>
                <c:pt idx="3281">
                  <c:v>1.914294243097887E-2</c:v>
                </c:pt>
                <c:pt idx="3282">
                  <c:v>1.9150365744444921E-2</c:v>
                </c:pt>
                <c:pt idx="3283">
                  <c:v>1.915135977479452E-2</c:v>
                </c:pt>
                <c:pt idx="3284">
                  <c:v>1.9154743081316632E-2</c:v>
                </c:pt>
                <c:pt idx="3285">
                  <c:v>1.9158909953042518E-2</c:v>
                </c:pt>
                <c:pt idx="3286">
                  <c:v>1.9163059703725376E-2</c:v>
                </c:pt>
                <c:pt idx="3287">
                  <c:v>1.9167192333354399E-2</c:v>
                </c:pt>
                <c:pt idx="3288">
                  <c:v>1.9171307841910679E-2</c:v>
                </c:pt>
                <c:pt idx="3289">
                  <c:v>1.9176200881155864E-2</c:v>
                </c:pt>
                <c:pt idx="3290">
                  <c:v>1.9180281138782115E-2</c:v>
                </c:pt>
                <c:pt idx="3291">
                  <c:v>1.9184344274429908E-2</c:v>
                </c:pt>
                <c:pt idx="3292">
                  <c:v>1.9188390288080941E-2</c:v>
                </c:pt>
                <c:pt idx="3293">
                  <c:v>1.9191628567976848E-2</c:v>
                </c:pt>
                <c:pt idx="3294">
                  <c:v>1.9195641349723847E-2</c:v>
                </c:pt>
                <c:pt idx="3295">
                  <c:v>1.9199637010281934E-2</c:v>
                </c:pt>
                <c:pt idx="3296">
                  <c:v>1.9203615549629498E-2</c:v>
                </c:pt>
                <c:pt idx="3297">
                  <c:v>1.9208363525738958E-2</c:v>
                </c:pt>
                <c:pt idx="3298">
                  <c:v>1.9212306807030347E-2</c:v>
                </c:pt>
                <c:pt idx="3299">
                  <c:v>1.9216232966202101E-2</c:v>
                </c:pt>
                <c:pt idx="3300">
                  <c:v>1.922014200323853E-2</c:v>
                </c:pt>
                <c:pt idx="3301">
                  <c:v>1.9224033918118725E-2</c:v>
                </c:pt>
                <c:pt idx="3302">
                  <c:v>1.9227908710829605E-2</c:v>
                </c:pt>
                <c:pt idx="3303">
                  <c:v>1.9231766381352881E-2</c:v>
                </c:pt>
                <c:pt idx="3304">
                  <c:v>1.9235606929667626E-2</c:v>
                </c:pt>
                <c:pt idx="3305">
                  <c:v>1.9239430355763389E-2</c:v>
                </c:pt>
                <c:pt idx="3306">
                  <c:v>1.9242459272860356E-2</c:v>
                </c:pt>
                <c:pt idx="3307">
                  <c:v>1.9246249477798037E-2</c:v>
                </c:pt>
                <c:pt idx="3308">
                  <c:v>1.925002256132528E-2</c:v>
                </c:pt>
                <c:pt idx="3309">
                  <c:v>1.9253778523433983E-2</c:v>
                </c:pt>
                <c:pt idx="3310">
                  <c:v>1.9257517364107933E-2</c:v>
                </c:pt>
                <c:pt idx="3311">
                  <c:v>1.9262011344764157E-2</c:v>
                </c:pt>
                <c:pt idx="3312">
                  <c:v>1.9265714914843378E-2</c:v>
                </c:pt>
                <c:pt idx="3313">
                  <c:v>1.9269401362575506E-2</c:v>
                </c:pt>
                <c:pt idx="3314">
                  <c:v>1.927307068793702E-2</c:v>
                </c:pt>
                <c:pt idx="3315">
                  <c:v>1.9275954745324252E-2</c:v>
                </c:pt>
                <c:pt idx="3316">
                  <c:v>1.9279590857030387E-2</c:v>
                </c:pt>
                <c:pt idx="3317">
                  <c:v>1.9283209847196413E-2</c:v>
                </c:pt>
                <c:pt idx="3318">
                  <c:v>1.9286811715792607E-2</c:v>
                </c:pt>
                <c:pt idx="3319">
                  <c:v>1.9293452096147932E-2</c:v>
                </c:pt>
                <c:pt idx="3320">
                  <c:v>1.9294727069473432E-2</c:v>
                </c:pt>
                <c:pt idx="3321">
                  <c:v>1.9298276537811857E-2</c:v>
                </c:pt>
                <c:pt idx="3322">
                  <c:v>1.9301808883654171E-2</c:v>
                </c:pt>
                <c:pt idx="3323">
                  <c:v>1.9305324106987303E-2</c:v>
                </c:pt>
                <c:pt idx="3324">
                  <c:v>1.9308822207792956E-2</c:v>
                </c:pt>
                <c:pt idx="3325">
                  <c:v>1.9312303186065898E-2</c:v>
                </c:pt>
                <c:pt idx="3326">
                  <c:v>1.9315767041774755E-2</c:v>
                </c:pt>
                <c:pt idx="3327">
                  <c:v>1.9319213774916917E-2</c:v>
                </c:pt>
                <c:pt idx="3328">
                  <c:v>1.9321133966864915E-2</c:v>
                </c:pt>
                <c:pt idx="3329">
                  <c:v>1.9324548539635004E-2</c:v>
                </c:pt>
                <c:pt idx="3330">
                  <c:v>1.9327945991540366E-2</c:v>
                </c:pt>
                <c:pt idx="3331">
                  <c:v>1.9331326322567031E-2</c:v>
                </c:pt>
                <c:pt idx="3332">
                  <c:v>1.9336190601541625E-2</c:v>
                </c:pt>
                <c:pt idx="3333">
                  <c:v>1.9342531673545067E-2</c:v>
                </c:pt>
                <c:pt idx="3334">
                  <c:v>1.9342861473674554E-2</c:v>
                </c:pt>
                <c:pt idx="3335">
                  <c:v>1.9346171225715806E-2</c:v>
                </c:pt>
                <c:pt idx="3336">
                  <c:v>1.9349463855057029E-2</c:v>
                </c:pt>
                <c:pt idx="3337">
                  <c:v>1.9351994102449997E-2</c:v>
                </c:pt>
                <c:pt idx="3338">
                  <c:v>1.9355253536696836E-2</c:v>
                </c:pt>
                <c:pt idx="3339">
                  <c:v>1.9358495849079376E-2</c:v>
                </c:pt>
                <c:pt idx="3340">
                  <c:v>1.9361721039581413E-2</c:v>
                </c:pt>
                <c:pt idx="3341">
                  <c:v>1.9365670160703174E-2</c:v>
                </c:pt>
                <c:pt idx="3342">
                  <c:v>1.9368860053522632E-2</c:v>
                </c:pt>
                <c:pt idx="3343">
                  <c:v>1.9372032823542711E-2</c:v>
                </c:pt>
                <c:pt idx="3344">
                  <c:v>1.9375188470747724E-2</c:v>
                </c:pt>
                <c:pt idx="3345">
                  <c:v>1.9377590163411229E-2</c:v>
                </c:pt>
                <c:pt idx="3346">
                  <c:v>1.9380712622349271E-2</c:v>
                </c:pt>
                <c:pt idx="3347">
                  <c:v>1.9383817959309546E-2</c:v>
                </c:pt>
                <c:pt idx="3348">
                  <c:v>1.938690617428666E-2</c:v>
                </c:pt>
                <c:pt idx="3349">
                  <c:v>1.9389977267264401E-2</c:v>
                </c:pt>
                <c:pt idx="3350">
                  <c:v>1.9393762774077113E-2</c:v>
                </c:pt>
                <c:pt idx="3351">
                  <c:v>1.9396798561187124E-2</c:v>
                </c:pt>
                <c:pt idx="3352">
                  <c:v>1.9399817225380107E-2</c:v>
                </c:pt>
                <c:pt idx="3353">
                  <c:v>1.9402818766632534E-2</c:v>
                </c:pt>
                <c:pt idx="3354">
                  <c:v>1.9405803184936562E-2</c:v>
                </c:pt>
                <c:pt idx="3355">
                  <c:v>1.9408770480276505E-2</c:v>
                </c:pt>
                <c:pt idx="3356">
                  <c:v>1.9411720652636671E-2</c:v>
                </c:pt>
                <c:pt idx="3357">
                  <c:v>1.9414653702011841E-2</c:v>
                </c:pt>
                <c:pt idx="3358">
                  <c:v>1.9417569628388934E-2</c:v>
                </c:pt>
                <c:pt idx="3359">
                  <c:v>1.9419746484215294E-2</c:v>
                </c:pt>
                <c:pt idx="3360">
                  <c:v>1.9422629234354338E-2</c:v>
                </c:pt>
                <c:pt idx="3361">
                  <c:v>1.9425494862342723E-2</c:v>
                </c:pt>
                <c:pt idx="3362">
                  <c:v>1.9428343368166939E-2</c:v>
                </c:pt>
                <c:pt idx="3363">
                  <c:v>1.9431892414796117E-2</c:v>
                </c:pt>
                <c:pt idx="3364">
                  <c:v>1.9434705602899803E-2</c:v>
                </c:pt>
                <c:pt idx="3365">
                  <c:v>1.9437501667908683E-2</c:v>
                </c:pt>
                <c:pt idx="3366">
                  <c:v>1.9440280609822756E-2</c:v>
                </c:pt>
                <c:pt idx="3367">
                  <c:v>1.9442329064433772E-2</c:v>
                </c:pt>
                <c:pt idx="3368">
                  <c:v>1.9445074837032544E-2</c:v>
                </c:pt>
                <c:pt idx="3369">
                  <c:v>1.9447803487383397E-2</c:v>
                </c:pt>
                <c:pt idx="3370">
                  <c:v>1.9450515015483637E-2</c:v>
                </c:pt>
                <c:pt idx="3371">
                  <c:v>1.9453209421314344E-2</c:v>
                </c:pt>
                <c:pt idx="3372">
                  <c:v>1.9456594675503203E-2</c:v>
                </c:pt>
                <c:pt idx="3373">
                  <c:v>1.945925375537455E-2</c:v>
                </c:pt>
                <c:pt idx="3374">
                  <c:v>1.9461895712046512E-2</c:v>
                </c:pt>
                <c:pt idx="3375">
                  <c:v>1.9466303027091434E-2</c:v>
                </c:pt>
                <c:pt idx="3376">
                  <c:v>1.9468906122405687E-2</c:v>
                </c:pt>
                <c:pt idx="3377">
                  <c:v>1.9471492092702204E-2</c:v>
                </c:pt>
                <c:pt idx="3378">
                  <c:v>1.9474060937966251E-2</c:v>
                </c:pt>
                <c:pt idx="3379">
                  <c:v>1.9476612658180639E-2</c:v>
                </c:pt>
                <c:pt idx="3380">
                  <c:v>1.9475651558232634E-2</c:v>
                </c:pt>
                <c:pt idx="3381">
                  <c:v>1.9478174471706244E-2</c:v>
                </c:pt>
                <c:pt idx="3382">
                  <c:v>1.9480680264575636E-2</c:v>
                </c:pt>
                <c:pt idx="3383">
                  <c:v>1.9483168936840805E-2</c:v>
                </c:pt>
                <c:pt idx="3384">
                  <c:v>1.9489114383168735E-2</c:v>
                </c:pt>
                <c:pt idx="3385">
                  <c:v>1.9491563352866576E-2</c:v>
                </c:pt>
                <c:pt idx="3386">
                  <c:v>1.9493995197438621E-2</c:v>
                </c:pt>
                <c:pt idx="3387">
                  <c:v>1.9496409916870135E-2</c:v>
                </c:pt>
                <c:pt idx="3388">
                  <c:v>1.9496736537145492E-2</c:v>
                </c:pt>
                <c:pt idx="3389">
                  <c:v>1.949912029420553E-2</c:v>
                </c:pt>
                <c:pt idx="3390">
                  <c:v>1.9501486928796129E-2</c:v>
                </c:pt>
                <c:pt idx="3391">
                  <c:v>1.9503836440909177E-2</c:v>
                </c:pt>
                <c:pt idx="3392">
                  <c:v>1.9506168830523068E-2</c:v>
                </c:pt>
                <c:pt idx="3393">
                  <c:v>1.9510538604955472E-2</c:v>
                </c:pt>
                <c:pt idx="3394">
                  <c:v>1.9512833448115923E-2</c:v>
                </c:pt>
                <c:pt idx="3395">
                  <c:v>1.9515111166049884E-2</c:v>
                </c:pt>
                <c:pt idx="3396">
                  <c:v>1.9517371758747529E-2</c:v>
                </c:pt>
                <c:pt idx="3397">
                  <c:v>1.9517573940861992E-2</c:v>
                </c:pt>
                <c:pt idx="3398">
                  <c:v>1.9519803595321537E-2</c:v>
                </c:pt>
                <c:pt idx="3399">
                  <c:v>1.9522016127211682E-2</c:v>
                </c:pt>
                <c:pt idx="3400">
                  <c:v>1.9524211536537828E-2</c:v>
                </c:pt>
                <c:pt idx="3401">
                  <c:v>1.952638982328107E-2</c:v>
                </c:pt>
                <c:pt idx="3402">
                  <c:v>1.9530575684401051E-2</c:v>
                </c:pt>
                <c:pt idx="3403">
                  <c:v>1.9532716400159616E-2</c:v>
                </c:pt>
                <c:pt idx="3404">
                  <c:v>1.9534839990603275E-2</c:v>
                </c:pt>
                <c:pt idx="3405">
                  <c:v>1.9537617862325218E-2</c:v>
                </c:pt>
                <c:pt idx="3406">
                  <c:v>1.9539035795491856E-2</c:v>
                </c:pt>
                <c:pt idx="3407">
                  <c:v>1.954110800992204E-2</c:v>
                </c:pt>
                <c:pt idx="3408">
                  <c:v>1.9543163098998024E-2</c:v>
                </c:pt>
                <c:pt idx="3409">
                  <c:v>1.9545201062702619E-2</c:v>
                </c:pt>
                <c:pt idx="3410">
                  <c:v>1.9545223886458889E-2</c:v>
                </c:pt>
                <c:pt idx="3411">
                  <c:v>1.9547230946924603E-2</c:v>
                </c:pt>
                <c:pt idx="3412">
                  <c:v>1.9549220884715557E-2</c:v>
                </c:pt>
                <c:pt idx="3413">
                  <c:v>1.9551193699820946E-2</c:v>
                </c:pt>
                <c:pt idx="3414">
                  <c:v>1.9553149392232665E-2</c:v>
                </c:pt>
                <c:pt idx="3415">
                  <c:v>1.9557069211745406E-2</c:v>
                </c:pt>
                <c:pt idx="3416">
                  <c:v>1.955898729762923E-2</c:v>
                </c:pt>
                <c:pt idx="3417">
                  <c:v>1.9560888258077811E-2</c:v>
                </c:pt>
                <c:pt idx="3418">
                  <c:v>1.9562772093076414E-2</c:v>
                </c:pt>
                <c:pt idx="3419">
                  <c:v>1.9562671013624154E-2</c:v>
                </c:pt>
                <c:pt idx="3420">
                  <c:v>1.9564523969709056E-2</c:v>
                </c:pt>
                <c:pt idx="3421">
                  <c:v>1.9566359803046256E-2</c:v>
                </c:pt>
                <c:pt idx="3422">
                  <c:v>1.9568178513633055E-2</c:v>
                </c:pt>
                <c:pt idx="3423">
                  <c:v>1.9569980101447837E-2</c:v>
                </c:pt>
                <c:pt idx="3424">
                  <c:v>1.9573715468181267E-2</c:v>
                </c:pt>
                <c:pt idx="3425">
                  <c:v>1.95754794248016E-2</c:v>
                </c:pt>
                <c:pt idx="3426">
                  <c:v>1.9577226255910553E-2</c:v>
                </c:pt>
                <c:pt idx="3427">
                  <c:v>1.957895596149585E-2</c:v>
                </c:pt>
                <c:pt idx="3428">
                  <c:v>1.958066854154766E-2</c:v>
                </c:pt>
                <c:pt idx="3429">
                  <c:v>1.9582363996058623E-2</c:v>
                </c:pt>
                <c:pt idx="3430">
                  <c:v>1.9584042325021363E-2</c:v>
                </c:pt>
                <c:pt idx="3431">
                  <c:v>1.9585703528430976E-2</c:v>
                </c:pt>
                <c:pt idx="3432">
                  <c:v>1.9584140946537248E-2</c:v>
                </c:pt>
                <c:pt idx="3433">
                  <c:v>1.9585773577346244E-2</c:v>
                </c:pt>
                <c:pt idx="3434">
                  <c:v>1.958738908713711E-2</c:v>
                </c:pt>
                <c:pt idx="3435">
                  <c:v>1.958898747589247E-2</c:v>
                </c:pt>
                <c:pt idx="3436">
                  <c:v>1.9591842568187766E-2</c:v>
                </c:pt>
                <c:pt idx="3437">
                  <c:v>1.9595311111791542E-2</c:v>
                </c:pt>
                <c:pt idx="3438">
                  <c:v>1.9597486682043183E-2</c:v>
                </c:pt>
                <c:pt idx="3439">
                  <c:v>1.9598376634795606E-2</c:v>
                </c:pt>
                <c:pt idx="3440">
                  <c:v>1.9599883707870931E-2</c:v>
                </c:pt>
                <c:pt idx="3441">
                  <c:v>1.959948068119962E-2</c:v>
                </c:pt>
                <c:pt idx="3442">
                  <c:v>1.9600956935141228E-2</c:v>
                </c:pt>
                <c:pt idx="3443">
                  <c:v>1.9602416066175743E-2</c:v>
                </c:pt>
                <c:pt idx="3444">
                  <c:v>1.9603858074305869E-2</c:v>
                </c:pt>
                <c:pt idx="3445">
                  <c:v>1.9607162188663683E-2</c:v>
                </c:pt>
                <c:pt idx="3446">
                  <c:v>1.9608566507860269E-2</c:v>
                </c:pt>
                <c:pt idx="3447">
                  <c:v>1.9609953701388294E-2</c:v>
                </c:pt>
                <c:pt idx="3448">
                  <c:v>1.9611323769242846E-2</c:v>
                </c:pt>
                <c:pt idx="3449">
                  <c:v>1.9610811271112381E-2</c:v>
                </c:pt>
                <c:pt idx="3450">
                  <c:v>1.9612150541664874E-2</c:v>
                </c:pt>
                <c:pt idx="3451">
                  <c:v>1.9613472689267053E-2</c:v>
                </c:pt>
                <c:pt idx="3452">
                  <c:v>1.9614777713918917E-2</c:v>
                </c:pt>
                <c:pt idx="3453">
                  <c:v>1.9616065615606953E-2</c:v>
                </c:pt>
                <c:pt idx="3454">
                  <c:v>1.9619184536824485E-2</c:v>
                </c:pt>
                <c:pt idx="3455">
                  <c:v>1.9620434724773175E-2</c:v>
                </c:pt>
                <c:pt idx="3456">
                  <c:v>1.962166778699927E-2</c:v>
                </c:pt>
                <c:pt idx="3457">
                  <c:v>1.962349612354726E-2</c:v>
                </c:pt>
                <c:pt idx="3458">
                  <c:v>1.9624082534256671E-2</c:v>
                </c:pt>
                <c:pt idx="3459">
                  <c:v>1.9625264219278158E-2</c:v>
                </c:pt>
                <c:pt idx="3460">
                  <c:v>1.9626428778552491E-2</c:v>
                </c:pt>
                <c:pt idx="3461">
                  <c:v>1.9627576212072305E-2</c:v>
                </c:pt>
                <c:pt idx="3462">
                  <c:v>1.9626886196703164E-2</c:v>
                </c:pt>
                <c:pt idx="3463">
                  <c:v>1.9628002868501714E-2</c:v>
                </c:pt>
                <c:pt idx="3464">
                  <c:v>1.9629102417279703E-2</c:v>
                </c:pt>
                <c:pt idx="3465">
                  <c:v>1.9630184843037135E-2</c:v>
                </c:pt>
                <c:pt idx="3466">
                  <c:v>1.9631250145768608E-2</c:v>
                </c:pt>
                <c:pt idx="3467">
                  <c:v>1.9634101172117911E-2</c:v>
                </c:pt>
                <c:pt idx="3468">
                  <c:v>1.9635128725230846E-2</c:v>
                </c:pt>
                <c:pt idx="3469">
                  <c:v>1.9636139152549966E-2</c:v>
                </c:pt>
                <c:pt idx="3470">
                  <c:v>1.9637132454075275E-2</c:v>
                </c:pt>
                <c:pt idx="3471">
                  <c:v>1.9636319813898795E-2</c:v>
                </c:pt>
                <c:pt idx="3472">
                  <c:v>1.9637282378388059E-2</c:v>
                </c:pt>
                <c:pt idx="3473">
                  <c:v>1.9638227819824348E-2</c:v>
                </c:pt>
                <c:pt idx="3474">
                  <c:v>1.9639156138196855E-2</c:v>
                </c:pt>
                <c:pt idx="3475">
                  <c:v>1.9640067333505578E-2</c:v>
                </c:pt>
                <c:pt idx="3476">
                  <c:v>1.9642732621227944E-2</c:v>
                </c:pt>
                <c:pt idx="3477">
                  <c:v>1.9643606042049202E-2</c:v>
                </c:pt>
                <c:pt idx="3478">
                  <c:v>1.9644462337039804E-2</c:v>
                </c:pt>
                <c:pt idx="3479">
                  <c:v>1.9644833375052385E-2</c:v>
                </c:pt>
                <c:pt idx="3480">
                  <c:v>1.9645654150951472E-2</c:v>
                </c:pt>
                <c:pt idx="3481">
                  <c:v>1.9646457801923388E-2</c:v>
                </c:pt>
                <c:pt idx="3482">
                  <c:v>1.9647244327975731E-2</c:v>
                </c:pt>
                <c:pt idx="3483">
                  <c:v>1.9648013729090773E-2</c:v>
                </c:pt>
                <c:pt idx="3484">
                  <c:v>1.9646442247983936E-2</c:v>
                </c:pt>
                <c:pt idx="3485">
                  <c:v>1.9647182132865551E-2</c:v>
                </c:pt>
                <c:pt idx="3486">
                  <c:v>1.9647904896485893E-2</c:v>
                </c:pt>
                <c:pt idx="3487">
                  <c:v>1.9648610538839175E-2</c:v>
                </c:pt>
                <c:pt idx="3488">
                  <c:v>1.9649875398692739E-2</c:v>
                </c:pt>
                <c:pt idx="3489">
                  <c:v>1.9652845293721688E-2</c:v>
                </c:pt>
                <c:pt idx="3490">
                  <c:v>1.9652920038540182E-2</c:v>
                </c:pt>
                <c:pt idx="3491">
                  <c:v>1.9653552440085896E-2</c:v>
                </c:pt>
                <c:pt idx="3492">
                  <c:v>1.9654167716671514E-2</c:v>
                </c:pt>
                <c:pt idx="3493">
                  <c:v>1.9655335891117585E-2</c:v>
                </c:pt>
                <c:pt idx="3494">
                  <c:v>1.9655346894954864E-2</c:v>
                </c:pt>
                <c:pt idx="3495">
                  <c:v>1.9655910796639933E-2</c:v>
                </c:pt>
                <c:pt idx="3496">
                  <c:v>1.9657024017377171E-2</c:v>
                </c:pt>
                <c:pt idx="3497">
                  <c:v>1.9656987225109522E-2</c:v>
                </c:pt>
                <c:pt idx="3498">
                  <c:v>1.9657499751876313E-2</c:v>
                </c:pt>
                <c:pt idx="3499">
                  <c:v>1.9657995153672878E-2</c:v>
                </c:pt>
                <c:pt idx="3500">
                  <c:v>1.9658473430486552E-2</c:v>
                </c:pt>
                <c:pt idx="3501">
                  <c:v>1.9657252634845697E-2</c:v>
                </c:pt>
                <c:pt idx="3502">
                  <c:v>1.9659378609162698E-2</c:v>
                </c:pt>
                <c:pt idx="3503">
                  <c:v>1.9659805511022636E-2</c:v>
                </c:pt>
                <c:pt idx="3504">
                  <c:v>1.9660215287899685E-2</c:v>
                </c:pt>
                <c:pt idx="3505">
                  <c:v>1.966060793978118E-2</c:v>
                </c:pt>
                <c:pt idx="3506">
                  <c:v>1.9660983466669654E-2</c:v>
                </c:pt>
                <c:pt idx="3507">
                  <c:v>1.9661341868572706E-2</c:v>
                </c:pt>
                <c:pt idx="3508">
                  <c:v>1.9661683145477671E-2</c:v>
                </c:pt>
                <c:pt idx="3509">
                  <c:v>1.9662558137432656E-2</c:v>
                </c:pt>
                <c:pt idx="3510">
                  <c:v>1.9662314324288277E-2</c:v>
                </c:pt>
                <c:pt idx="3511">
                  <c:v>1.9662604226198983E-2</c:v>
                </c:pt>
                <c:pt idx="3512">
                  <c:v>1.9662877003111603E-2</c:v>
                </c:pt>
                <c:pt idx="3513">
                  <c:v>1.9663132655018539E-2</c:v>
                </c:pt>
                <c:pt idx="3514">
                  <c:v>1.9663371181922323E-2</c:v>
                </c:pt>
                <c:pt idx="3515">
                  <c:v>1.9663592583822956E-2</c:v>
                </c:pt>
                <c:pt idx="3516">
                  <c:v>1.9663796860715371E-2</c:v>
                </c:pt>
                <c:pt idx="3517">
                  <c:v>1.9663984012607168E-2</c:v>
                </c:pt>
                <c:pt idx="3518">
                  <c:v>1.9664154039488214E-2</c:v>
                </c:pt>
                <c:pt idx="3519">
                  <c:v>1.966430694136611E-2</c:v>
                </c:pt>
                <c:pt idx="3520">
                  <c:v>1.9664442718228189E-2</c:v>
                </c:pt>
                <c:pt idx="3521">
                  <c:v>1.9664561370087118E-2</c:v>
                </c:pt>
                <c:pt idx="3522">
                  <c:v>1.9664662896935296E-2</c:v>
                </c:pt>
                <c:pt idx="3523">
                  <c:v>1.9663145131942204E-2</c:v>
                </c:pt>
                <c:pt idx="3524">
                  <c:v>1.966481457560447E-2</c:v>
                </c:pt>
                <c:pt idx="3525">
                  <c:v>1.9664864727420399E-2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667840"/>
        <c:axId val="621669376"/>
      </c:lineChart>
      <c:dateAx>
        <c:axId val="621667840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6693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1669376"/>
        <c:scaling>
          <c:orientation val="minMax"/>
          <c:max val="1.2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166784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42521</c:v>
                </c:pt>
                <c:pt idx="112">
                  <c:v>42522</c:v>
                </c:pt>
                <c:pt idx="113">
                  <c:v>42523</c:v>
                </c:pt>
                <c:pt idx="114">
                  <c:v>42524</c:v>
                </c:pt>
                <c:pt idx="115">
                  <c:v>42527</c:v>
                </c:pt>
                <c:pt idx="116">
                  <c:v>42528</c:v>
                </c:pt>
                <c:pt idx="117">
                  <c:v>42529</c:v>
                </c:pt>
                <c:pt idx="118">
                  <c:v>42530</c:v>
                </c:pt>
                <c:pt idx="119">
                  <c:v>42531</c:v>
                </c:pt>
                <c:pt idx="120">
                  <c:v>42534</c:v>
                </c:pt>
                <c:pt idx="121">
                  <c:v>42535</c:v>
                </c:pt>
                <c:pt idx="122">
                  <c:v>42536</c:v>
                </c:pt>
                <c:pt idx="123">
                  <c:v>42537</c:v>
                </c:pt>
                <c:pt idx="124">
                  <c:v>42538</c:v>
                </c:pt>
                <c:pt idx="125">
                  <c:v>42541</c:v>
                </c:pt>
                <c:pt idx="126">
                  <c:v>42542</c:v>
                </c:pt>
                <c:pt idx="127">
                  <c:v>42543</c:v>
                </c:pt>
                <c:pt idx="128">
                  <c:v>42544</c:v>
                </c:pt>
                <c:pt idx="129">
                  <c:v>42545</c:v>
                </c:pt>
                <c:pt idx="130">
                  <c:v>42548</c:v>
                </c:pt>
                <c:pt idx="131">
                  <c:v>42549</c:v>
                </c:pt>
                <c:pt idx="132">
                  <c:v>42550</c:v>
                </c:pt>
                <c:pt idx="133">
                  <c:v>42551</c:v>
                </c:pt>
                <c:pt idx="134">
                  <c:v>42552</c:v>
                </c:pt>
                <c:pt idx="135">
                  <c:v>42555</c:v>
                </c:pt>
                <c:pt idx="136">
                  <c:v>42556</c:v>
                </c:pt>
                <c:pt idx="137">
                  <c:v>42557</c:v>
                </c:pt>
                <c:pt idx="138">
                  <c:v>42558</c:v>
                </c:pt>
                <c:pt idx="139">
                  <c:v>42559</c:v>
                </c:pt>
                <c:pt idx="140">
                  <c:v>42562</c:v>
                </c:pt>
                <c:pt idx="141">
                  <c:v>42563</c:v>
                </c:pt>
                <c:pt idx="142">
                  <c:v>42564</c:v>
                </c:pt>
                <c:pt idx="143">
                  <c:v>42565</c:v>
                </c:pt>
                <c:pt idx="144">
                  <c:v>42566</c:v>
                </c:pt>
                <c:pt idx="145">
                  <c:v>42569</c:v>
                </c:pt>
                <c:pt idx="146">
                  <c:v>42570</c:v>
                </c:pt>
                <c:pt idx="147">
                  <c:v>42571</c:v>
                </c:pt>
                <c:pt idx="148">
                  <c:v>42572</c:v>
                </c:pt>
                <c:pt idx="149">
                  <c:v>42573</c:v>
                </c:pt>
                <c:pt idx="150">
                  <c:v>42576</c:v>
                </c:pt>
                <c:pt idx="151">
                  <c:v>42577</c:v>
                </c:pt>
                <c:pt idx="152">
                  <c:v>42578</c:v>
                </c:pt>
                <c:pt idx="153">
                  <c:v>42579</c:v>
                </c:pt>
                <c:pt idx="154">
                  <c:v>42580</c:v>
                </c:pt>
                <c:pt idx="155">
                  <c:v>42583</c:v>
                </c:pt>
                <c:pt idx="156">
                  <c:v>42584</c:v>
                </c:pt>
                <c:pt idx="157">
                  <c:v>42585</c:v>
                </c:pt>
                <c:pt idx="158">
                  <c:v>42586</c:v>
                </c:pt>
                <c:pt idx="159">
                  <c:v>42587</c:v>
                </c:pt>
                <c:pt idx="160">
                  <c:v>42590</c:v>
                </c:pt>
                <c:pt idx="161">
                  <c:v>42591</c:v>
                </c:pt>
                <c:pt idx="162">
                  <c:v>42592</c:v>
                </c:pt>
                <c:pt idx="163">
                  <c:v>42593</c:v>
                </c:pt>
                <c:pt idx="164">
                  <c:v>42594</c:v>
                </c:pt>
                <c:pt idx="165">
                  <c:v>42597</c:v>
                </c:pt>
                <c:pt idx="166">
                  <c:v>42598</c:v>
                </c:pt>
                <c:pt idx="167">
                  <c:v>42599</c:v>
                </c:pt>
                <c:pt idx="168">
                  <c:v>42600</c:v>
                </c:pt>
                <c:pt idx="169">
                  <c:v>42601</c:v>
                </c:pt>
                <c:pt idx="170">
                  <c:v>42604</c:v>
                </c:pt>
                <c:pt idx="171">
                  <c:v>42605</c:v>
                </c:pt>
                <c:pt idx="172">
                  <c:v>42606</c:v>
                </c:pt>
                <c:pt idx="173">
                  <c:v>42607</c:v>
                </c:pt>
                <c:pt idx="174">
                  <c:v>42608</c:v>
                </c:pt>
                <c:pt idx="175">
                  <c:v>42612</c:v>
                </c:pt>
                <c:pt idx="176">
                  <c:v>42613</c:v>
                </c:pt>
                <c:pt idx="177">
                  <c:v>42614</c:v>
                </c:pt>
                <c:pt idx="178">
                  <c:v>42615</c:v>
                </c:pt>
                <c:pt idx="179">
                  <c:v>42618</c:v>
                </c:pt>
                <c:pt idx="180">
                  <c:v>42619</c:v>
                </c:pt>
                <c:pt idx="181">
                  <c:v>42620</c:v>
                </c:pt>
                <c:pt idx="182">
                  <c:v>42621</c:v>
                </c:pt>
                <c:pt idx="183">
                  <c:v>42622</c:v>
                </c:pt>
                <c:pt idx="184">
                  <c:v>42625</c:v>
                </c:pt>
                <c:pt idx="185">
                  <c:v>42626</c:v>
                </c:pt>
                <c:pt idx="186">
                  <c:v>42627</c:v>
                </c:pt>
                <c:pt idx="187">
                  <c:v>42628</c:v>
                </c:pt>
                <c:pt idx="188">
                  <c:v>42629</c:v>
                </c:pt>
                <c:pt idx="189">
                  <c:v>42632</c:v>
                </c:pt>
                <c:pt idx="190">
                  <c:v>42633</c:v>
                </c:pt>
                <c:pt idx="191">
                  <c:v>42634</c:v>
                </c:pt>
                <c:pt idx="192">
                  <c:v>42635</c:v>
                </c:pt>
                <c:pt idx="193">
                  <c:v>42636</c:v>
                </c:pt>
                <c:pt idx="194">
                  <c:v>42639</c:v>
                </c:pt>
                <c:pt idx="195">
                  <c:v>42640</c:v>
                </c:pt>
                <c:pt idx="196">
                  <c:v>42641</c:v>
                </c:pt>
                <c:pt idx="197">
                  <c:v>42642</c:v>
                </c:pt>
                <c:pt idx="198">
                  <c:v>42643</c:v>
                </c:pt>
                <c:pt idx="199">
                  <c:v>42646</c:v>
                </c:pt>
                <c:pt idx="200">
                  <c:v>42647</c:v>
                </c:pt>
                <c:pt idx="201">
                  <c:v>42648</c:v>
                </c:pt>
                <c:pt idx="202">
                  <c:v>42649</c:v>
                </c:pt>
                <c:pt idx="203">
                  <c:v>42650</c:v>
                </c:pt>
                <c:pt idx="204">
                  <c:v>42653</c:v>
                </c:pt>
                <c:pt idx="205">
                  <c:v>42654</c:v>
                </c:pt>
                <c:pt idx="206">
                  <c:v>42655</c:v>
                </c:pt>
                <c:pt idx="207">
                  <c:v>42656</c:v>
                </c:pt>
                <c:pt idx="208">
                  <c:v>42657</c:v>
                </c:pt>
                <c:pt idx="209">
                  <c:v>42660</c:v>
                </c:pt>
                <c:pt idx="210">
                  <c:v>42661</c:v>
                </c:pt>
                <c:pt idx="211">
                  <c:v>42662</c:v>
                </c:pt>
                <c:pt idx="212">
                  <c:v>42663</c:v>
                </c:pt>
                <c:pt idx="213">
                  <c:v>42664</c:v>
                </c:pt>
                <c:pt idx="214">
                  <c:v>42667</c:v>
                </c:pt>
                <c:pt idx="215">
                  <c:v>42668</c:v>
                </c:pt>
                <c:pt idx="216">
                  <c:v>42669</c:v>
                </c:pt>
                <c:pt idx="217">
                  <c:v>42670</c:v>
                </c:pt>
                <c:pt idx="218">
                  <c:v>42671</c:v>
                </c:pt>
                <c:pt idx="219">
                  <c:v>42674</c:v>
                </c:pt>
                <c:pt idx="220">
                  <c:v>42675</c:v>
                </c:pt>
                <c:pt idx="221">
                  <c:v>42676</c:v>
                </c:pt>
                <c:pt idx="222">
                  <c:v>42677</c:v>
                </c:pt>
                <c:pt idx="223">
                  <c:v>42678</c:v>
                </c:pt>
                <c:pt idx="224">
                  <c:v>42681</c:v>
                </c:pt>
                <c:pt idx="225">
                  <c:v>42682</c:v>
                </c:pt>
                <c:pt idx="226">
                  <c:v>42683</c:v>
                </c:pt>
                <c:pt idx="227">
                  <c:v>42684</c:v>
                </c:pt>
                <c:pt idx="228">
                  <c:v>42685</c:v>
                </c:pt>
                <c:pt idx="229">
                  <c:v>42688</c:v>
                </c:pt>
                <c:pt idx="230">
                  <c:v>42689</c:v>
                </c:pt>
                <c:pt idx="231">
                  <c:v>42690</c:v>
                </c:pt>
                <c:pt idx="232">
                  <c:v>42691</c:v>
                </c:pt>
                <c:pt idx="233">
                  <c:v>42692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42702</c:v>
                </c:pt>
                <c:pt idx="240">
                  <c:v>42703</c:v>
                </c:pt>
                <c:pt idx="241">
                  <c:v>42704</c:v>
                </c:pt>
                <c:pt idx="242">
                  <c:v>42705</c:v>
                </c:pt>
                <c:pt idx="243">
                  <c:v>42706</c:v>
                </c:pt>
                <c:pt idx="244">
                  <c:v>42709</c:v>
                </c:pt>
                <c:pt idx="245">
                  <c:v>42710</c:v>
                </c:pt>
                <c:pt idx="246">
                  <c:v>42711</c:v>
                </c:pt>
                <c:pt idx="247">
                  <c:v>42712</c:v>
                </c:pt>
                <c:pt idx="248">
                  <c:v>42713</c:v>
                </c:pt>
                <c:pt idx="249">
                  <c:v>42716</c:v>
                </c:pt>
                <c:pt idx="250">
                  <c:v>42717</c:v>
                </c:pt>
                <c:pt idx="251">
                  <c:v>42718</c:v>
                </c:pt>
                <c:pt idx="252">
                  <c:v>42719</c:v>
                </c:pt>
                <c:pt idx="253">
                  <c:v>42720</c:v>
                </c:pt>
                <c:pt idx="254">
                  <c:v>42723</c:v>
                </c:pt>
                <c:pt idx="255">
                  <c:v>42724</c:v>
                </c:pt>
                <c:pt idx="256">
                  <c:v>42725</c:v>
                </c:pt>
                <c:pt idx="257">
                  <c:v>42726</c:v>
                </c:pt>
                <c:pt idx="258">
                  <c:v>42727</c:v>
                </c:pt>
                <c:pt idx="259">
                  <c:v>42732</c:v>
                </c:pt>
                <c:pt idx="260">
                  <c:v>42733</c:v>
                </c:pt>
                <c:pt idx="261">
                  <c:v>42734</c:v>
                </c:pt>
                <c:pt idx="262">
                  <c:v>42738</c:v>
                </c:pt>
                <c:pt idx="263">
                  <c:v>42739</c:v>
                </c:pt>
                <c:pt idx="264">
                  <c:v>42740</c:v>
                </c:pt>
                <c:pt idx="265">
                  <c:v>42741</c:v>
                </c:pt>
                <c:pt idx="266">
                  <c:v>42744</c:v>
                </c:pt>
                <c:pt idx="267">
                  <c:v>42745</c:v>
                </c:pt>
                <c:pt idx="268">
                  <c:v>42746</c:v>
                </c:pt>
                <c:pt idx="269">
                  <c:v>42747</c:v>
                </c:pt>
                <c:pt idx="270">
                  <c:v>42748</c:v>
                </c:pt>
                <c:pt idx="271">
                  <c:v>42751</c:v>
                </c:pt>
                <c:pt idx="272">
                  <c:v>42752</c:v>
                </c:pt>
                <c:pt idx="273">
                  <c:v>42753</c:v>
                </c:pt>
                <c:pt idx="274">
                  <c:v>42754</c:v>
                </c:pt>
                <c:pt idx="275">
                  <c:v>42755</c:v>
                </c:pt>
                <c:pt idx="276">
                  <c:v>42758</c:v>
                </c:pt>
                <c:pt idx="277">
                  <c:v>42759</c:v>
                </c:pt>
                <c:pt idx="278">
                  <c:v>42760</c:v>
                </c:pt>
                <c:pt idx="279">
                  <c:v>42761</c:v>
                </c:pt>
                <c:pt idx="280">
                  <c:v>42762</c:v>
                </c:pt>
                <c:pt idx="281">
                  <c:v>42765</c:v>
                </c:pt>
                <c:pt idx="282">
                  <c:v>42766</c:v>
                </c:pt>
                <c:pt idx="283">
                  <c:v>42767</c:v>
                </c:pt>
                <c:pt idx="284">
                  <c:v>42768</c:v>
                </c:pt>
                <c:pt idx="285">
                  <c:v>42769</c:v>
                </c:pt>
                <c:pt idx="286">
                  <c:v>42772</c:v>
                </c:pt>
                <c:pt idx="287">
                  <c:v>42773</c:v>
                </c:pt>
                <c:pt idx="288">
                  <c:v>42774</c:v>
                </c:pt>
                <c:pt idx="289">
                  <c:v>42775</c:v>
                </c:pt>
                <c:pt idx="290">
                  <c:v>42776</c:v>
                </c:pt>
                <c:pt idx="291">
                  <c:v>42779</c:v>
                </c:pt>
                <c:pt idx="292">
                  <c:v>42780</c:v>
                </c:pt>
                <c:pt idx="293">
                  <c:v>42781</c:v>
                </c:pt>
                <c:pt idx="294">
                  <c:v>42782</c:v>
                </c:pt>
                <c:pt idx="295">
                  <c:v>42783</c:v>
                </c:pt>
                <c:pt idx="296">
                  <c:v>42786</c:v>
                </c:pt>
                <c:pt idx="297">
                  <c:v>42787</c:v>
                </c:pt>
                <c:pt idx="298">
                  <c:v>42788</c:v>
                </c:pt>
                <c:pt idx="299">
                  <c:v>42789</c:v>
                </c:pt>
                <c:pt idx="300">
                  <c:v>42790</c:v>
                </c:pt>
                <c:pt idx="301">
                  <c:v>42793</c:v>
                </c:pt>
                <c:pt idx="302">
                  <c:v>42794</c:v>
                </c:pt>
                <c:pt idx="303">
                  <c:v>42795</c:v>
                </c:pt>
                <c:pt idx="304">
                  <c:v>42796</c:v>
                </c:pt>
                <c:pt idx="305">
                  <c:v>42797</c:v>
                </c:pt>
                <c:pt idx="306">
                  <c:v>42800</c:v>
                </c:pt>
                <c:pt idx="307">
                  <c:v>42801</c:v>
                </c:pt>
                <c:pt idx="308">
                  <c:v>42802</c:v>
                </c:pt>
                <c:pt idx="309">
                  <c:v>42803</c:v>
                </c:pt>
                <c:pt idx="310">
                  <c:v>42804</c:v>
                </c:pt>
                <c:pt idx="311">
                  <c:v>42807</c:v>
                </c:pt>
                <c:pt idx="312">
                  <c:v>42808</c:v>
                </c:pt>
                <c:pt idx="313">
                  <c:v>42809</c:v>
                </c:pt>
                <c:pt idx="314">
                  <c:v>42810</c:v>
                </c:pt>
                <c:pt idx="315">
                  <c:v>42811</c:v>
                </c:pt>
                <c:pt idx="316">
                  <c:v>42814</c:v>
                </c:pt>
                <c:pt idx="317">
                  <c:v>42815</c:v>
                </c:pt>
                <c:pt idx="318">
                  <c:v>42816</c:v>
                </c:pt>
                <c:pt idx="319">
                  <c:v>42817</c:v>
                </c:pt>
                <c:pt idx="320">
                  <c:v>42818</c:v>
                </c:pt>
                <c:pt idx="321">
                  <c:v>42821</c:v>
                </c:pt>
                <c:pt idx="322">
                  <c:v>42822</c:v>
                </c:pt>
                <c:pt idx="323">
                  <c:v>42823</c:v>
                </c:pt>
                <c:pt idx="324">
                  <c:v>42824</c:v>
                </c:pt>
                <c:pt idx="325">
                  <c:v>42825</c:v>
                </c:pt>
                <c:pt idx="326">
                  <c:v>42828</c:v>
                </c:pt>
                <c:pt idx="327">
                  <c:v>42829</c:v>
                </c:pt>
                <c:pt idx="328">
                  <c:v>42830</c:v>
                </c:pt>
                <c:pt idx="329">
                  <c:v>42831</c:v>
                </c:pt>
                <c:pt idx="330">
                  <c:v>42832</c:v>
                </c:pt>
                <c:pt idx="331">
                  <c:v>42835</c:v>
                </c:pt>
                <c:pt idx="332">
                  <c:v>42836</c:v>
                </c:pt>
                <c:pt idx="333">
                  <c:v>42837</c:v>
                </c:pt>
                <c:pt idx="334">
                  <c:v>42838</c:v>
                </c:pt>
                <c:pt idx="335">
                  <c:v>42843</c:v>
                </c:pt>
                <c:pt idx="336">
                  <c:v>42844</c:v>
                </c:pt>
                <c:pt idx="337">
                  <c:v>42845</c:v>
                </c:pt>
                <c:pt idx="338">
                  <c:v>42846</c:v>
                </c:pt>
                <c:pt idx="339">
                  <c:v>42849</c:v>
                </c:pt>
                <c:pt idx="340">
                  <c:v>42850</c:v>
                </c:pt>
                <c:pt idx="341">
                  <c:v>42851</c:v>
                </c:pt>
                <c:pt idx="342">
                  <c:v>42852</c:v>
                </c:pt>
                <c:pt idx="343">
                  <c:v>42853</c:v>
                </c:pt>
                <c:pt idx="344">
                  <c:v>42857</c:v>
                </c:pt>
                <c:pt idx="345">
                  <c:v>42858</c:v>
                </c:pt>
                <c:pt idx="346">
                  <c:v>42859</c:v>
                </c:pt>
                <c:pt idx="347">
                  <c:v>42860</c:v>
                </c:pt>
                <c:pt idx="348">
                  <c:v>42863</c:v>
                </c:pt>
                <c:pt idx="349">
                  <c:v>42864</c:v>
                </c:pt>
                <c:pt idx="350">
                  <c:v>42865</c:v>
                </c:pt>
                <c:pt idx="351">
                  <c:v>42866</c:v>
                </c:pt>
                <c:pt idx="352">
                  <c:v>42867</c:v>
                </c:pt>
                <c:pt idx="353">
                  <c:v>42870</c:v>
                </c:pt>
                <c:pt idx="354">
                  <c:v>42871</c:v>
                </c:pt>
                <c:pt idx="355">
                  <c:v>42872</c:v>
                </c:pt>
                <c:pt idx="356">
                  <c:v>42873</c:v>
                </c:pt>
                <c:pt idx="357">
                  <c:v>42874</c:v>
                </c:pt>
                <c:pt idx="358">
                  <c:v>42877</c:v>
                </c:pt>
                <c:pt idx="359">
                  <c:v>42878</c:v>
                </c:pt>
                <c:pt idx="360">
                  <c:v>42879</c:v>
                </c:pt>
                <c:pt idx="361">
                  <c:v>42880</c:v>
                </c:pt>
                <c:pt idx="362">
                  <c:v>42881</c:v>
                </c:pt>
                <c:pt idx="363">
                  <c:v>42885</c:v>
                </c:pt>
                <c:pt idx="364">
                  <c:v>42886</c:v>
                </c:pt>
                <c:pt idx="365">
                  <c:v>42887</c:v>
                </c:pt>
                <c:pt idx="366">
                  <c:v>42888</c:v>
                </c:pt>
                <c:pt idx="367">
                  <c:v>42891</c:v>
                </c:pt>
                <c:pt idx="368">
                  <c:v>42892</c:v>
                </c:pt>
                <c:pt idx="369">
                  <c:v>42893</c:v>
                </c:pt>
                <c:pt idx="370">
                  <c:v>42894</c:v>
                </c:pt>
                <c:pt idx="371">
                  <c:v>42895</c:v>
                </c:pt>
                <c:pt idx="372">
                  <c:v>42898</c:v>
                </c:pt>
                <c:pt idx="373">
                  <c:v>42899</c:v>
                </c:pt>
                <c:pt idx="374">
                  <c:v>42900</c:v>
                </c:pt>
                <c:pt idx="375">
                  <c:v>42901</c:v>
                </c:pt>
                <c:pt idx="376">
                  <c:v>42902</c:v>
                </c:pt>
                <c:pt idx="377">
                  <c:v>42905</c:v>
                </c:pt>
                <c:pt idx="378">
                  <c:v>42906</c:v>
                </c:pt>
                <c:pt idx="379">
                  <c:v>42907</c:v>
                </c:pt>
                <c:pt idx="380">
                  <c:v>42908</c:v>
                </c:pt>
                <c:pt idx="381">
                  <c:v>42909</c:v>
                </c:pt>
                <c:pt idx="382">
                  <c:v>42912</c:v>
                </c:pt>
                <c:pt idx="383">
                  <c:v>42913</c:v>
                </c:pt>
                <c:pt idx="384">
                  <c:v>42914</c:v>
                </c:pt>
                <c:pt idx="385">
                  <c:v>42915</c:v>
                </c:pt>
                <c:pt idx="386">
                  <c:v>42916</c:v>
                </c:pt>
                <c:pt idx="387">
                  <c:v>42919</c:v>
                </c:pt>
                <c:pt idx="388">
                  <c:v>42920</c:v>
                </c:pt>
                <c:pt idx="389">
                  <c:v>42921</c:v>
                </c:pt>
                <c:pt idx="390">
                  <c:v>42922</c:v>
                </c:pt>
                <c:pt idx="391">
                  <c:v>42923</c:v>
                </c:pt>
                <c:pt idx="392">
                  <c:v>42926</c:v>
                </c:pt>
                <c:pt idx="393">
                  <c:v>42927</c:v>
                </c:pt>
                <c:pt idx="394">
                  <c:v>42928</c:v>
                </c:pt>
                <c:pt idx="395">
                  <c:v>42929</c:v>
                </c:pt>
                <c:pt idx="396">
                  <c:v>42930</c:v>
                </c:pt>
                <c:pt idx="397">
                  <c:v>42933</c:v>
                </c:pt>
                <c:pt idx="398">
                  <c:v>42934</c:v>
                </c:pt>
                <c:pt idx="399">
                  <c:v>42935</c:v>
                </c:pt>
                <c:pt idx="400">
                  <c:v>42936</c:v>
                </c:pt>
                <c:pt idx="401">
                  <c:v>42937</c:v>
                </c:pt>
                <c:pt idx="402">
                  <c:v>42940</c:v>
                </c:pt>
                <c:pt idx="403">
                  <c:v>42941</c:v>
                </c:pt>
                <c:pt idx="404">
                  <c:v>42942</c:v>
                </c:pt>
                <c:pt idx="405">
                  <c:v>42943</c:v>
                </c:pt>
                <c:pt idx="406">
                  <c:v>42944</c:v>
                </c:pt>
                <c:pt idx="407">
                  <c:v>42947</c:v>
                </c:pt>
                <c:pt idx="408">
                  <c:v>42948</c:v>
                </c:pt>
                <c:pt idx="409">
                  <c:v>42949</c:v>
                </c:pt>
                <c:pt idx="410">
                  <c:v>42950</c:v>
                </c:pt>
                <c:pt idx="411">
                  <c:v>42951</c:v>
                </c:pt>
                <c:pt idx="412">
                  <c:v>42954</c:v>
                </c:pt>
                <c:pt idx="413">
                  <c:v>42955</c:v>
                </c:pt>
                <c:pt idx="414">
                  <c:v>42956</c:v>
                </c:pt>
                <c:pt idx="415">
                  <c:v>42957</c:v>
                </c:pt>
                <c:pt idx="416">
                  <c:v>42958</c:v>
                </c:pt>
                <c:pt idx="417">
                  <c:v>42961</c:v>
                </c:pt>
                <c:pt idx="418">
                  <c:v>42962</c:v>
                </c:pt>
                <c:pt idx="419">
                  <c:v>42963</c:v>
                </c:pt>
                <c:pt idx="420">
                  <c:v>42964</c:v>
                </c:pt>
                <c:pt idx="421">
                  <c:v>42965</c:v>
                </c:pt>
                <c:pt idx="422">
                  <c:v>42968</c:v>
                </c:pt>
                <c:pt idx="423">
                  <c:v>42969</c:v>
                </c:pt>
                <c:pt idx="424">
                  <c:v>42970</c:v>
                </c:pt>
                <c:pt idx="425">
                  <c:v>42971</c:v>
                </c:pt>
                <c:pt idx="426">
                  <c:v>42972</c:v>
                </c:pt>
                <c:pt idx="427">
                  <c:v>42976</c:v>
                </c:pt>
                <c:pt idx="428">
                  <c:v>42977</c:v>
                </c:pt>
                <c:pt idx="429">
                  <c:v>42978</c:v>
                </c:pt>
                <c:pt idx="430">
                  <c:v>42979</c:v>
                </c:pt>
                <c:pt idx="431">
                  <c:v>42982</c:v>
                </c:pt>
                <c:pt idx="432">
                  <c:v>42983</c:v>
                </c:pt>
                <c:pt idx="433">
                  <c:v>42984</c:v>
                </c:pt>
                <c:pt idx="434">
                  <c:v>42985</c:v>
                </c:pt>
                <c:pt idx="435">
                  <c:v>42986</c:v>
                </c:pt>
                <c:pt idx="436">
                  <c:v>42989</c:v>
                </c:pt>
                <c:pt idx="437">
                  <c:v>42990</c:v>
                </c:pt>
                <c:pt idx="438">
                  <c:v>42991</c:v>
                </c:pt>
                <c:pt idx="439">
                  <c:v>42992</c:v>
                </c:pt>
                <c:pt idx="440">
                  <c:v>42993</c:v>
                </c:pt>
                <c:pt idx="441">
                  <c:v>42996</c:v>
                </c:pt>
                <c:pt idx="442">
                  <c:v>42997</c:v>
                </c:pt>
                <c:pt idx="443">
                  <c:v>42998</c:v>
                </c:pt>
                <c:pt idx="444">
                  <c:v>42999</c:v>
                </c:pt>
                <c:pt idx="445">
                  <c:v>43000</c:v>
                </c:pt>
                <c:pt idx="446">
                  <c:v>43003</c:v>
                </c:pt>
                <c:pt idx="447">
                  <c:v>43004</c:v>
                </c:pt>
                <c:pt idx="448">
                  <c:v>43005</c:v>
                </c:pt>
                <c:pt idx="449">
                  <c:v>43006</c:v>
                </c:pt>
                <c:pt idx="450">
                  <c:v>43007</c:v>
                </c:pt>
                <c:pt idx="451">
                  <c:v>43010</c:v>
                </c:pt>
                <c:pt idx="452">
                  <c:v>43011</c:v>
                </c:pt>
                <c:pt idx="453">
                  <c:v>43012</c:v>
                </c:pt>
                <c:pt idx="454">
                  <c:v>43013</c:v>
                </c:pt>
                <c:pt idx="455">
                  <c:v>43014</c:v>
                </c:pt>
                <c:pt idx="456">
                  <c:v>43017</c:v>
                </c:pt>
                <c:pt idx="457">
                  <c:v>43018</c:v>
                </c:pt>
                <c:pt idx="458">
                  <c:v>43019</c:v>
                </c:pt>
                <c:pt idx="459">
                  <c:v>43020</c:v>
                </c:pt>
                <c:pt idx="460">
                  <c:v>43021</c:v>
                </c:pt>
                <c:pt idx="461">
                  <c:v>43024</c:v>
                </c:pt>
                <c:pt idx="462">
                  <c:v>43025</c:v>
                </c:pt>
                <c:pt idx="463">
                  <c:v>43026</c:v>
                </c:pt>
                <c:pt idx="464">
                  <c:v>43027</c:v>
                </c:pt>
                <c:pt idx="465">
                  <c:v>43028</c:v>
                </c:pt>
                <c:pt idx="466">
                  <c:v>43031</c:v>
                </c:pt>
                <c:pt idx="467">
                  <c:v>43032</c:v>
                </c:pt>
                <c:pt idx="468">
                  <c:v>43033</c:v>
                </c:pt>
                <c:pt idx="469">
                  <c:v>43034</c:v>
                </c:pt>
                <c:pt idx="470">
                  <c:v>43035</c:v>
                </c:pt>
                <c:pt idx="471">
                  <c:v>43038</c:v>
                </c:pt>
                <c:pt idx="472">
                  <c:v>43039</c:v>
                </c:pt>
                <c:pt idx="473">
                  <c:v>43040</c:v>
                </c:pt>
                <c:pt idx="474">
                  <c:v>43041</c:v>
                </c:pt>
                <c:pt idx="475">
                  <c:v>43042</c:v>
                </c:pt>
                <c:pt idx="476">
                  <c:v>43045</c:v>
                </c:pt>
                <c:pt idx="477">
                  <c:v>43046</c:v>
                </c:pt>
                <c:pt idx="478">
                  <c:v>43047</c:v>
                </c:pt>
                <c:pt idx="479">
                  <c:v>43048</c:v>
                </c:pt>
                <c:pt idx="480">
                  <c:v>43049</c:v>
                </c:pt>
                <c:pt idx="481">
                  <c:v>43052</c:v>
                </c:pt>
                <c:pt idx="482">
                  <c:v>43053</c:v>
                </c:pt>
                <c:pt idx="483">
                  <c:v>43054</c:v>
                </c:pt>
                <c:pt idx="484">
                  <c:v>43055</c:v>
                </c:pt>
                <c:pt idx="485">
                  <c:v>43056</c:v>
                </c:pt>
                <c:pt idx="486">
                  <c:v>43059</c:v>
                </c:pt>
                <c:pt idx="487">
                  <c:v>43060</c:v>
                </c:pt>
                <c:pt idx="488">
                  <c:v>43061</c:v>
                </c:pt>
                <c:pt idx="489">
                  <c:v>43062</c:v>
                </c:pt>
                <c:pt idx="490">
                  <c:v>43063</c:v>
                </c:pt>
                <c:pt idx="491">
                  <c:v>43066</c:v>
                </c:pt>
                <c:pt idx="492">
                  <c:v>43067</c:v>
                </c:pt>
                <c:pt idx="493">
                  <c:v>43068</c:v>
                </c:pt>
                <c:pt idx="494">
                  <c:v>43069</c:v>
                </c:pt>
                <c:pt idx="495">
                  <c:v>43070</c:v>
                </c:pt>
                <c:pt idx="496">
                  <c:v>43073</c:v>
                </c:pt>
                <c:pt idx="497">
                  <c:v>43074</c:v>
                </c:pt>
                <c:pt idx="498">
                  <c:v>43075</c:v>
                </c:pt>
                <c:pt idx="499">
                  <c:v>43076</c:v>
                </c:pt>
                <c:pt idx="500">
                  <c:v>43077</c:v>
                </c:pt>
                <c:pt idx="501">
                  <c:v>43080</c:v>
                </c:pt>
                <c:pt idx="502">
                  <c:v>43081</c:v>
                </c:pt>
                <c:pt idx="503">
                  <c:v>43082</c:v>
                </c:pt>
                <c:pt idx="504">
                  <c:v>43083</c:v>
                </c:pt>
                <c:pt idx="505">
                  <c:v>43084</c:v>
                </c:pt>
                <c:pt idx="506">
                  <c:v>43087</c:v>
                </c:pt>
                <c:pt idx="507">
                  <c:v>43088</c:v>
                </c:pt>
                <c:pt idx="508">
                  <c:v>43089</c:v>
                </c:pt>
                <c:pt idx="509">
                  <c:v>43090</c:v>
                </c:pt>
                <c:pt idx="510">
                  <c:v>43091</c:v>
                </c:pt>
                <c:pt idx="511">
                  <c:v>43096</c:v>
                </c:pt>
                <c:pt idx="512">
                  <c:v>43097</c:v>
                </c:pt>
                <c:pt idx="513">
                  <c:v>43098</c:v>
                </c:pt>
                <c:pt idx="514">
                  <c:v>43102</c:v>
                </c:pt>
                <c:pt idx="515">
                  <c:v>43103</c:v>
                </c:pt>
                <c:pt idx="516">
                  <c:v>43104</c:v>
                </c:pt>
                <c:pt idx="517">
                  <c:v>43105</c:v>
                </c:pt>
                <c:pt idx="518">
                  <c:v>43112</c:v>
                </c:pt>
                <c:pt idx="519">
                  <c:v>43119</c:v>
                </c:pt>
                <c:pt idx="520">
                  <c:v>43126</c:v>
                </c:pt>
                <c:pt idx="521">
                  <c:v>43133</c:v>
                </c:pt>
                <c:pt idx="522">
                  <c:v>43140</c:v>
                </c:pt>
                <c:pt idx="523">
                  <c:v>43147</c:v>
                </c:pt>
                <c:pt idx="524">
                  <c:v>43154</c:v>
                </c:pt>
                <c:pt idx="525">
                  <c:v>43161</c:v>
                </c:pt>
                <c:pt idx="526">
                  <c:v>43168</c:v>
                </c:pt>
                <c:pt idx="527">
                  <c:v>43175</c:v>
                </c:pt>
                <c:pt idx="528">
                  <c:v>43182</c:v>
                </c:pt>
                <c:pt idx="529">
                  <c:v>43193</c:v>
                </c:pt>
                <c:pt idx="530">
                  <c:v>43200</c:v>
                </c:pt>
                <c:pt idx="531">
                  <c:v>43207</c:v>
                </c:pt>
                <c:pt idx="532">
                  <c:v>43214</c:v>
                </c:pt>
                <c:pt idx="533">
                  <c:v>43221</c:v>
                </c:pt>
                <c:pt idx="534">
                  <c:v>43228</c:v>
                </c:pt>
                <c:pt idx="535">
                  <c:v>43235</c:v>
                </c:pt>
                <c:pt idx="536">
                  <c:v>43242</c:v>
                </c:pt>
                <c:pt idx="537">
                  <c:v>43249</c:v>
                </c:pt>
                <c:pt idx="538">
                  <c:v>43256</c:v>
                </c:pt>
                <c:pt idx="539">
                  <c:v>43263</c:v>
                </c:pt>
                <c:pt idx="540">
                  <c:v>43270</c:v>
                </c:pt>
                <c:pt idx="541">
                  <c:v>43277</c:v>
                </c:pt>
                <c:pt idx="542">
                  <c:v>43284</c:v>
                </c:pt>
                <c:pt idx="543">
                  <c:v>43291</c:v>
                </c:pt>
                <c:pt idx="544">
                  <c:v>43298</c:v>
                </c:pt>
                <c:pt idx="545">
                  <c:v>43305</c:v>
                </c:pt>
                <c:pt idx="546">
                  <c:v>43312</c:v>
                </c:pt>
                <c:pt idx="547">
                  <c:v>43319</c:v>
                </c:pt>
                <c:pt idx="548">
                  <c:v>43326</c:v>
                </c:pt>
                <c:pt idx="549">
                  <c:v>43333</c:v>
                </c:pt>
                <c:pt idx="550">
                  <c:v>43340</c:v>
                </c:pt>
                <c:pt idx="551">
                  <c:v>43347</c:v>
                </c:pt>
                <c:pt idx="552">
                  <c:v>43354</c:v>
                </c:pt>
                <c:pt idx="553">
                  <c:v>43361</c:v>
                </c:pt>
                <c:pt idx="554">
                  <c:v>43368</c:v>
                </c:pt>
                <c:pt idx="555">
                  <c:v>43375</c:v>
                </c:pt>
                <c:pt idx="556">
                  <c:v>43382</c:v>
                </c:pt>
                <c:pt idx="557">
                  <c:v>43389</c:v>
                </c:pt>
                <c:pt idx="558">
                  <c:v>43396</c:v>
                </c:pt>
                <c:pt idx="559">
                  <c:v>43403</c:v>
                </c:pt>
                <c:pt idx="560">
                  <c:v>43410</c:v>
                </c:pt>
                <c:pt idx="561">
                  <c:v>43417</c:v>
                </c:pt>
                <c:pt idx="562">
                  <c:v>43424</c:v>
                </c:pt>
                <c:pt idx="563">
                  <c:v>43431</c:v>
                </c:pt>
                <c:pt idx="564">
                  <c:v>43438</c:v>
                </c:pt>
                <c:pt idx="565">
                  <c:v>43445</c:v>
                </c:pt>
                <c:pt idx="566">
                  <c:v>43452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43580</c:v>
                </c:pt>
                <c:pt idx="585">
                  <c:v>43587</c:v>
                </c:pt>
                <c:pt idx="586">
                  <c:v>43594</c:v>
                </c:pt>
                <c:pt idx="587">
                  <c:v>43601</c:v>
                </c:pt>
                <c:pt idx="588">
                  <c:v>43608</c:v>
                </c:pt>
                <c:pt idx="589">
                  <c:v>43615</c:v>
                </c:pt>
                <c:pt idx="590">
                  <c:v>43622</c:v>
                </c:pt>
                <c:pt idx="591">
                  <c:v>43629</c:v>
                </c:pt>
                <c:pt idx="592">
                  <c:v>43636</c:v>
                </c:pt>
                <c:pt idx="593">
                  <c:v>43643</c:v>
                </c:pt>
                <c:pt idx="594">
                  <c:v>43650</c:v>
                </c:pt>
                <c:pt idx="595">
                  <c:v>43657</c:v>
                </c:pt>
                <c:pt idx="596">
                  <c:v>43664</c:v>
                </c:pt>
                <c:pt idx="597">
                  <c:v>43671</c:v>
                </c:pt>
                <c:pt idx="598">
                  <c:v>43678</c:v>
                </c:pt>
                <c:pt idx="599">
                  <c:v>43685</c:v>
                </c:pt>
                <c:pt idx="600">
                  <c:v>43692</c:v>
                </c:pt>
                <c:pt idx="601">
                  <c:v>43699</c:v>
                </c:pt>
                <c:pt idx="602">
                  <c:v>43706</c:v>
                </c:pt>
                <c:pt idx="603">
                  <c:v>43713</c:v>
                </c:pt>
                <c:pt idx="604">
                  <c:v>43720</c:v>
                </c:pt>
                <c:pt idx="605">
                  <c:v>43727</c:v>
                </c:pt>
                <c:pt idx="606">
                  <c:v>43734</c:v>
                </c:pt>
                <c:pt idx="607">
                  <c:v>43741</c:v>
                </c:pt>
                <c:pt idx="608">
                  <c:v>43748</c:v>
                </c:pt>
                <c:pt idx="609">
                  <c:v>43755</c:v>
                </c:pt>
                <c:pt idx="610">
                  <c:v>43762</c:v>
                </c:pt>
                <c:pt idx="611">
                  <c:v>43769</c:v>
                </c:pt>
                <c:pt idx="612">
                  <c:v>43776</c:v>
                </c:pt>
                <c:pt idx="613">
                  <c:v>43783</c:v>
                </c:pt>
                <c:pt idx="614">
                  <c:v>43790</c:v>
                </c:pt>
                <c:pt idx="615">
                  <c:v>43797</c:v>
                </c:pt>
                <c:pt idx="616">
                  <c:v>43804</c:v>
                </c:pt>
                <c:pt idx="617">
                  <c:v>43811</c:v>
                </c:pt>
                <c:pt idx="618">
                  <c:v>43818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44222</c:v>
                </c:pt>
                <c:pt idx="676">
                  <c:v>44229</c:v>
                </c:pt>
                <c:pt idx="677">
                  <c:v>44236</c:v>
                </c:pt>
                <c:pt idx="678">
                  <c:v>44243</c:v>
                </c:pt>
                <c:pt idx="679">
                  <c:v>44250</c:v>
                </c:pt>
                <c:pt idx="680">
                  <c:v>44257</c:v>
                </c:pt>
                <c:pt idx="681">
                  <c:v>44264</c:v>
                </c:pt>
                <c:pt idx="682">
                  <c:v>44271</c:v>
                </c:pt>
                <c:pt idx="683">
                  <c:v>44278</c:v>
                </c:pt>
                <c:pt idx="684">
                  <c:v>44285</c:v>
                </c:pt>
                <c:pt idx="685">
                  <c:v>44292</c:v>
                </c:pt>
                <c:pt idx="686">
                  <c:v>44299</c:v>
                </c:pt>
                <c:pt idx="687">
                  <c:v>44306</c:v>
                </c:pt>
                <c:pt idx="688">
                  <c:v>44313</c:v>
                </c:pt>
                <c:pt idx="689">
                  <c:v>44320</c:v>
                </c:pt>
                <c:pt idx="690">
                  <c:v>44327</c:v>
                </c:pt>
                <c:pt idx="691">
                  <c:v>44334</c:v>
                </c:pt>
                <c:pt idx="692">
                  <c:v>44341</c:v>
                </c:pt>
                <c:pt idx="693">
                  <c:v>44348</c:v>
                </c:pt>
                <c:pt idx="694">
                  <c:v>44355</c:v>
                </c:pt>
                <c:pt idx="695">
                  <c:v>44362</c:v>
                </c:pt>
                <c:pt idx="696">
                  <c:v>44369</c:v>
                </c:pt>
                <c:pt idx="697">
                  <c:v>44376</c:v>
                </c:pt>
                <c:pt idx="698">
                  <c:v>44383</c:v>
                </c:pt>
                <c:pt idx="699">
                  <c:v>44390</c:v>
                </c:pt>
                <c:pt idx="700">
                  <c:v>44397</c:v>
                </c:pt>
                <c:pt idx="701">
                  <c:v>44404</c:v>
                </c:pt>
                <c:pt idx="702">
                  <c:v>44411</c:v>
                </c:pt>
                <c:pt idx="703">
                  <c:v>44418</c:v>
                </c:pt>
                <c:pt idx="704">
                  <c:v>44425</c:v>
                </c:pt>
                <c:pt idx="705">
                  <c:v>44432</c:v>
                </c:pt>
                <c:pt idx="706">
                  <c:v>44439</c:v>
                </c:pt>
                <c:pt idx="707">
                  <c:v>44446</c:v>
                </c:pt>
                <c:pt idx="708">
                  <c:v>44453</c:v>
                </c:pt>
                <c:pt idx="709">
                  <c:v>44460</c:v>
                </c:pt>
                <c:pt idx="710">
                  <c:v>44467</c:v>
                </c:pt>
                <c:pt idx="711">
                  <c:v>44474</c:v>
                </c:pt>
                <c:pt idx="712">
                  <c:v>44481</c:v>
                </c:pt>
                <c:pt idx="713">
                  <c:v>44488</c:v>
                </c:pt>
                <c:pt idx="714">
                  <c:v>44495</c:v>
                </c:pt>
                <c:pt idx="715">
                  <c:v>44502</c:v>
                </c:pt>
                <c:pt idx="716">
                  <c:v>44509</c:v>
                </c:pt>
                <c:pt idx="717">
                  <c:v>44516</c:v>
                </c:pt>
                <c:pt idx="718">
                  <c:v>44523</c:v>
                </c:pt>
                <c:pt idx="719">
                  <c:v>44530</c:v>
                </c:pt>
                <c:pt idx="720">
                  <c:v>44537</c:v>
                </c:pt>
                <c:pt idx="721">
                  <c:v>44544</c:v>
                </c:pt>
                <c:pt idx="722">
                  <c:v>44551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44587</c:v>
                </c:pt>
                <c:pt idx="728">
                  <c:v>44594</c:v>
                </c:pt>
                <c:pt idx="729">
                  <c:v>44601</c:v>
                </c:pt>
                <c:pt idx="730">
                  <c:v>44608</c:v>
                </c:pt>
                <c:pt idx="731">
                  <c:v>44615</c:v>
                </c:pt>
                <c:pt idx="732">
                  <c:v>44622</c:v>
                </c:pt>
                <c:pt idx="733">
                  <c:v>44629</c:v>
                </c:pt>
                <c:pt idx="734">
                  <c:v>44636</c:v>
                </c:pt>
                <c:pt idx="735">
                  <c:v>44643</c:v>
                </c:pt>
                <c:pt idx="736">
                  <c:v>44650</c:v>
                </c:pt>
                <c:pt idx="737">
                  <c:v>44657</c:v>
                </c:pt>
                <c:pt idx="738">
                  <c:v>44664</c:v>
                </c:pt>
                <c:pt idx="739">
                  <c:v>44671</c:v>
                </c:pt>
                <c:pt idx="740">
                  <c:v>44678</c:v>
                </c:pt>
                <c:pt idx="741">
                  <c:v>44685</c:v>
                </c:pt>
                <c:pt idx="742">
                  <c:v>44692</c:v>
                </c:pt>
                <c:pt idx="743">
                  <c:v>44699</c:v>
                </c:pt>
                <c:pt idx="744">
                  <c:v>44706</c:v>
                </c:pt>
                <c:pt idx="745">
                  <c:v>44713</c:v>
                </c:pt>
                <c:pt idx="746">
                  <c:v>44720</c:v>
                </c:pt>
                <c:pt idx="747">
                  <c:v>44727</c:v>
                </c:pt>
                <c:pt idx="748">
                  <c:v>44734</c:v>
                </c:pt>
                <c:pt idx="749">
                  <c:v>44741</c:v>
                </c:pt>
                <c:pt idx="750">
                  <c:v>44748</c:v>
                </c:pt>
                <c:pt idx="751">
                  <c:v>44755</c:v>
                </c:pt>
                <c:pt idx="752">
                  <c:v>44762</c:v>
                </c:pt>
                <c:pt idx="753">
                  <c:v>44769</c:v>
                </c:pt>
                <c:pt idx="754">
                  <c:v>44776</c:v>
                </c:pt>
                <c:pt idx="755">
                  <c:v>44783</c:v>
                </c:pt>
                <c:pt idx="756">
                  <c:v>44790</c:v>
                </c:pt>
                <c:pt idx="757">
                  <c:v>44797</c:v>
                </c:pt>
                <c:pt idx="758">
                  <c:v>44804</c:v>
                </c:pt>
                <c:pt idx="759">
                  <c:v>44811</c:v>
                </c:pt>
                <c:pt idx="760">
                  <c:v>44818</c:v>
                </c:pt>
                <c:pt idx="761">
                  <c:v>44825</c:v>
                </c:pt>
                <c:pt idx="762">
                  <c:v>44832</c:v>
                </c:pt>
                <c:pt idx="763">
                  <c:v>44839</c:v>
                </c:pt>
                <c:pt idx="764">
                  <c:v>44846</c:v>
                </c:pt>
                <c:pt idx="765">
                  <c:v>44853</c:v>
                </c:pt>
                <c:pt idx="766">
                  <c:v>44860</c:v>
                </c:pt>
                <c:pt idx="767">
                  <c:v>44867</c:v>
                </c:pt>
                <c:pt idx="768">
                  <c:v>44874</c:v>
                </c:pt>
                <c:pt idx="769">
                  <c:v>44881</c:v>
                </c:pt>
                <c:pt idx="770">
                  <c:v>44888</c:v>
                </c:pt>
                <c:pt idx="771">
                  <c:v>44895</c:v>
                </c:pt>
                <c:pt idx="772">
                  <c:v>44902</c:v>
                </c:pt>
                <c:pt idx="773">
                  <c:v>44909</c:v>
                </c:pt>
                <c:pt idx="774">
                  <c:v>44916</c:v>
                </c:pt>
                <c:pt idx="775">
                  <c:v>44923</c:v>
                </c:pt>
                <c:pt idx="776">
                  <c:v>44930</c:v>
                </c:pt>
                <c:pt idx="777">
                  <c:v>44937</c:v>
                </c:pt>
                <c:pt idx="778">
                  <c:v>44944</c:v>
                </c:pt>
                <c:pt idx="779">
                  <c:v>44951</c:v>
                </c:pt>
                <c:pt idx="780">
                  <c:v>44958</c:v>
                </c:pt>
                <c:pt idx="781">
                  <c:v>44965</c:v>
                </c:pt>
                <c:pt idx="782">
                  <c:v>44972</c:v>
                </c:pt>
                <c:pt idx="783">
                  <c:v>44979</c:v>
                </c:pt>
                <c:pt idx="784">
                  <c:v>44986</c:v>
                </c:pt>
                <c:pt idx="785">
                  <c:v>44993</c:v>
                </c:pt>
                <c:pt idx="786">
                  <c:v>45000</c:v>
                </c:pt>
                <c:pt idx="787">
                  <c:v>45007</c:v>
                </c:pt>
                <c:pt idx="788">
                  <c:v>45014</c:v>
                </c:pt>
                <c:pt idx="789">
                  <c:v>45021</c:v>
                </c:pt>
                <c:pt idx="790">
                  <c:v>45028</c:v>
                </c:pt>
                <c:pt idx="791">
                  <c:v>45035</c:v>
                </c:pt>
                <c:pt idx="792">
                  <c:v>45042</c:v>
                </c:pt>
                <c:pt idx="793">
                  <c:v>45049</c:v>
                </c:pt>
                <c:pt idx="794">
                  <c:v>45056</c:v>
                </c:pt>
                <c:pt idx="795">
                  <c:v>45063</c:v>
                </c:pt>
                <c:pt idx="796">
                  <c:v>45070</c:v>
                </c:pt>
                <c:pt idx="797">
                  <c:v>45077</c:v>
                </c:pt>
                <c:pt idx="798">
                  <c:v>45084</c:v>
                </c:pt>
                <c:pt idx="799">
                  <c:v>45091</c:v>
                </c:pt>
                <c:pt idx="800">
                  <c:v>45098</c:v>
                </c:pt>
                <c:pt idx="801">
                  <c:v>45105</c:v>
                </c:pt>
                <c:pt idx="802">
                  <c:v>45112</c:v>
                </c:pt>
                <c:pt idx="803">
                  <c:v>45119</c:v>
                </c:pt>
                <c:pt idx="804">
                  <c:v>45126</c:v>
                </c:pt>
                <c:pt idx="805">
                  <c:v>45133</c:v>
                </c:pt>
                <c:pt idx="806">
                  <c:v>45140</c:v>
                </c:pt>
                <c:pt idx="807">
                  <c:v>45147</c:v>
                </c:pt>
                <c:pt idx="808">
                  <c:v>45154</c:v>
                </c:pt>
                <c:pt idx="809">
                  <c:v>45161</c:v>
                </c:pt>
                <c:pt idx="810">
                  <c:v>45168</c:v>
                </c:pt>
                <c:pt idx="811">
                  <c:v>45175</c:v>
                </c:pt>
                <c:pt idx="812">
                  <c:v>45182</c:v>
                </c:pt>
                <c:pt idx="813">
                  <c:v>45189</c:v>
                </c:pt>
                <c:pt idx="814">
                  <c:v>45196</c:v>
                </c:pt>
                <c:pt idx="815">
                  <c:v>45203</c:v>
                </c:pt>
                <c:pt idx="816">
                  <c:v>45210</c:v>
                </c:pt>
                <c:pt idx="817">
                  <c:v>45217</c:v>
                </c:pt>
                <c:pt idx="818">
                  <c:v>45224</c:v>
                </c:pt>
                <c:pt idx="819">
                  <c:v>45231</c:v>
                </c:pt>
                <c:pt idx="820">
                  <c:v>45238</c:v>
                </c:pt>
                <c:pt idx="821">
                  <c:v>45245</c:v>
                </c:pt>
                <c:pt idx="822">
                  <c:v>45252</c:v>
                </c:pt>
                <c:pt idx="823">
                  <c:v>45259</c:v>
                </c:pt>
                <c:pt idx="824">
                  <c:v>45266</c:v>
                </c:pt>
                <c:pt idx="825">
                  <c:v>45273</c:v>
                </c:pt>
                <c:pt idx="826">
                  <c:v>45280</c:v>
                </c:pt>
                <c:pt idx="827">
                  <c:v>45287</c:v>
                </c:pt>
                <c:pt idx="828">
                  <c:v>45294</c:v>
                </c:pt>
                <c:pt idx="829">
                  <c:v>45301</c:v>
                </c:pt>
                <c:pt idx="830">
                  <c:v>45308</c:v>
                </c:pt>
                <c:pt idx="831">
                  <c:v>45315</c:v>
                </c:pt>
                <c:pt idx="832">
                  <c:v>45322</c:v>
                </c:pt>
                <c:pt idx="833">
                  <c:v>45329</c:v>
                </c:pt>
                <c:pt idx="834">
                  <c:v>45336</c:v>
                </c:pt>
                <c:pt idx="835">
                  <c:v>45343</c:v>
                </c:pt>
                <c:pt idx="836">
                  <c:v>45350</c:v>
                </c:pt>
                <c:pt idx="837">
                  <c:v>45357</c:v>
                </c:pt>
                <c:pt idx="838">
                  <c:v>45364</c:v>
                </c:pt>
                <c:pt idx="839">
                  <c:v>45371</c:v>
                </c:pt>
                <c:pt idx="840">
                  <c:v>45378</c:v>
                </c:pt>
                <c:pt idx="841">
                  <c:v>45385</c:v>
                </c:pt>
                <c:pt idx="842">
                  <c:v>45392</c:v>
                </c:pt>
                <c:pt idx="843">
                  <c:v>45399</c:v>
                </c:pt>
                <c:pt idx="844">
                  <c:v>45406</c:v>
                </c:pt>
                <c:pt idx="845">
                  <c:v>45413</c:v>
                </c:pt>
                <c:pt idx="846">
                  <c:v>45420</c:v>
                </c:pt>
                <c:pt idx="847">
                  <c:v>45427</c:v>
                </c:pt>
                <c:pt idx="848">
                  <c:v>45434</c:v>
                </c:pt>
                <c:pt idx="849">
                  <c:v>45441</c:v>
                </c:pt>
                <c:pt idx="850">
                  <c:v>45448</c:v>
                </c:pt>
                <c:pt idx="851">
                  <c:v>45455</c:v>
                </c:pt>
                <c:pt idx="852">
                  <c:v>45462</c:v>
                </c:pt>
                <c:pt idx="853">
                  <c:v>45469</c:v>
                </c:pt>
                <c:pt idx="854">
                  <c:v>45476</c:v>
                </c:pt>
                <c:pt idx="855">
                  <c:v>45483</c:v>
                </c:pt>
                <c:pt idx="856">
                  <c:v>45490</c:v>
                </c:pt>
                <c:pt idx="857">
                  <c:v>45497</c:v>
                </c:pt>
                <c:pt idx="858">
                  <c:v>45504</c:v>
                </c:pt>
                <c:pt idx="859">
                  <c:v>45511</c:v>
                </c:pt>
                <c:pt idx="860">
                  <c:v>45518</c:v>
                </c:pt>
                <c:pt idx="861">
                  <c:v>45525</c:v>
                </c:pt>
                <c:pt idx="862">
                  <c:v>45532</c:v>
                </c:pt>
                <c:pt idx="863">
                  <c:v>45539</c:v>
                </c:pt>
                <c:pt idx="864">
                  <c:v>45546</c:v>
                </c:pt>
                <c:pt idx="865">
                  <c:v>45553</c:v>
                </c:pt>
                <c:pt idx="866">
                  <c:v>45560</c:v>
                </c:pt>
                <c:pt idx="867">
                  <c:v>45567</c:v>
                </c:pt>
                <c:pt idx="868">
                  <c:v>45574</c:v>
                </c:pt>
                <c:pt idx="869">
                  <c:v>45581</c:v>
                </c:pt>
                <c:pt idx="870">
                  <c:v>45588</c:v>
                </c:pt>
                <c:pt idx="871">
                  <c:v>45595</c:v>
                </c:pt>
                <c:pt idx="872">
                  <c:v>45602</c:v>
                </c:pt>
                <c:pt idx="873">
                  <c:v>45609</c:v>
                </c:pt>
                <c:pt idx="874">
                  <c:v>45616</c:v>
                </c:pt>
                <c:pt idx="875">
                  <c:v>45623</c:v>
                </c:pt>
                <c:pt idx="876">
                  <c:v>45630</c:v>
                </c:pt>
                <c:pt idx="877">
                  <c:v>45637</c:v>
                </c:pt>
                <c:pt idx="878">
                  <c:v>45644</c:v>
                </c:pt>
                <c:pt idx="879">
                  <c:v>45653</c:v>
                </c:pt>
                <c:pt idx="880">
                  <c:v>45660</c:v>
                </c:pt>
                <c:pt idx="881">
                  <c:v>45667</c:v>
                </c:pt>
                <c:pt idx="882">
                  <c:v>45674</c:v>
                </c:pt>
                <c:pt idx="883">
                  <c:v>45681</c:v>
                </c:pt>
                <c:pt idx="884">
                  <c:v>45688</c:v>
                </c:pt>
                <c:pt idx="885">
                  <c:v>45695</c:v>
                </c:pt>
                <c:pt idx="886">
                  <c:v>45702</c:v>
                </c:pt>
                <c:pt idx="887">
                  <c:v>45709</c:v>
                </c:pt>
                <c:pt idx="888">
                  <c:v>45716</c:v>
                </c:pt>
                <c:pt idx="889">
                  <c:v>45723</c:v>
                </c:pt>
                <c:pt idx="890">
                  <c:v>45730</c:v>
                </c:pt>
                <c:pt idx="891">
                  <c:v>45737</c:v>
                </c:pt>
                <c:pt idx="892">
                  <c:v>45744</c:v>
                </c:pt>
                <c:pt idx="893">
                  <c:v>45751</c:v>
                </c:pt>
                <c:pt idx="894">
                  <c:v>45758</c:v>
                </c:pt>
                <c:pt idx="895">
                  <c:v>45769</c:v>
                </c:pt>
                <c:pt idx="896">
                  <c:v>45776</c:v>
                </c:pt>
                <c:pt idx="897">
                  <c:v>45783</c:v>
                </c:pt>
                <c:pt idx="898">
                  <c:v>45790</c:v>
                </c:pt>
                <c:pt idx="899">
                  <c:v>45797</c:v>
                </c:pt>
                <c:pt idx="900">
                  <c:v>45804</c:v>
                </c:pt>
                <c:pt idx="901">
                  <c:v>45811</c:v>
                </c:pt>
                <c:pt idx="902">
                  <c:v>45818</c:v>
                </c:pt>
                <c:pt idx="903">
                  <c:v>45825</c:v>
                </c:pt>
                <c:pt idx="904">
                  <c:v>45832</c:v>
                </c:pt>
                <c:pt idx="905">
                  <c:v>45839</c:v>
                </c:pt>
                <c:pt idx="906">
                  <c:v>45846</c:v>
                </c:pt>
                <c:pt idx="907">
                  <c:v>45853</c:v>
                </c:pt>
                <c:pt idx="908">
                  <c:v>45860</c:v>
                </c:pt>
                <c:pt idx="909">
                  <c:v>45867</c:v>
                </c:pt>
                <c:pt idx="910">
                  <c:v>45874</c:v>
                </c:pt>
                <c:pt idx="911">
                  <c:v>45881</c:v>
                </c:pt>
                <c:pt idx="912">
                  <c:v>45888</c:v>
                </c:pt>
                <c:pt idx="913">
                  <c:v>45895</c:v>
                </c:pt>
                <c:pt idx="914">
                  <c:v>45902</c:v>
                </c:pt>
                <c:pt idx="915">
                  <c:v>45909</c:v>
                </c:pt>
                <c:pt idx="916">
                  <c:v>45916</c:v>
                </c:pt>
                <c:pt idx="917">
                  <c:v>45923</c:v>
                </c:pt>
                <c:pt idx="918">
                  <c:v>45930</c:v>
                </c:pt>
                <c:pt idx="919">
                  <c:v>45937</c:v>
                </c:pt>
                <c:pt idx="920">
                  <c:v>45944</c:v>
                </c:pt>
                <c:pt idx="921">
                  <c:v>45951</c:v>
                </c:pt>
                <c:pt idx="922">
                  <c:v>45958</c:v>
                </c:pt>
                <c:pt idx="923">
                  <c:v>45965</c:v>
                </c:pt>
                <c:pt idx="924">
                  <c:v>45972</c:v>
                </c:pt>
                <c:pt idx="925">
                  <c:v>45979</c:v>
                </c:pt>
                <c:pt idx="926">
                  <c:v>45986</c:v>
                </c:pt>
                <c:pt idx="927">
                  <c:v>45993</c:v>
                </c:pt>
                <c:pt idx="928">
                  <c:v>46000</c:v>
                </c:pt>
                <c:pt idx="929">
                  <c:v>46007</c:v>
                </c:pt>
                <c:pt idx="930">
                  <c:v>46014</c:v>
                </c:pt>
                <c:pt idx="931">
                  <c:v>46021</c:v>
                </c:pt>
                <c:pt idx="932">
                  <c:v>46028</c:v>
                </c:pt>
                <c:pt idx="933">
                  <c:v>46035</c:v>
                </c:pt>
                <c:pt idx="934">
                  <c:v>46042</c:v>
                </c:pt>
                <c:pt idx="935">
                  <c:v>46049</c:v>
                </c:pt>
                <c:pt idx="936">
                  <c:v>46056</c:v>
                </c:pt>
                <c:pt idx="937">
                  <c:v>46063</c:v>
                </c:pt>
                <c:pt idx="938">
                  <c:v>46070</c:v>
                </c:pt>
                <c:pt idx="939">
                  <c:v>46077</c:v>
                </c:pt>
                <c:pt idx="940">
                  <c:v>46084</c:v>
                </c:pt>
                <c:pt idx="941">
                  <c:v>46091</c:v>
                </c:pt>
                <c:pt idx="942">
                  <c:v>46098</c:v>
                </c:pt>
                <c:pt idx="943">
                  <c:v>46105</c:v>
                </c:pt>
                <c:pt idx="944">
                  <c:v>46112</c:v>
                </c:pt>
                <c:pt idx="945">
                  <c:v>46119</c:v>
                </c:pt>
                <c:pt idx="946">
                  <c:v>46126</c:v>
                </c:pt>
                <c:pt idx="947">
                  <c:v>46133</c:v>
                </c:pt>
                <c:pt idx="948">
                  <c:v>46140</c:v>
                </c:pt>
                <c:pt idx="949">
                  <c:v>46147</c:v>
                </c:pt>
                <c:pt idx="950">
                  <c:v>46154</c:v>
                </c:pt>
                <c:pt idx="951">
                  <c:v>46161</c:v>
                </c:pt>
                <c:pt idx="952">
                  <c:v>46168</c:v>
                </c:pt>
                <c:pt idx="953">
                  <c:v>46175</c:v>
                </c:pt>
                <c:pt idx="954">
                  <c:v>46182</c:v>
                </c:pt>
                <c:pt idx="955">
                  <c:v>46189</c:v>
                </c:pt>
                <c:pt idx="956">
                  <c:v>46196</c:v>
                </c:pt>
                <c:pt idx="957">
                  <c:v>46203</c:v>
                </c:pt>
                <c:pt idx="958">
                  <c:v>46210</c:v>
                </c:pt>
                <c:pt idx="959">
                  <c:v>46217</c:v>
                </c:pt>
                <c:pt idx="960">
                  <c:v>46224</c:v>
                </c:pt>
                <c:pt idx="961">
                  <c:v>46231</c:v>
                </c:pt>
                <c:pt idx="962">
                  <c:v>46238</c:v>
                </c:pt>
                <c:pt idx="963">
                  <c:v>46245</c:v>
                </c:pt>
                <c:pt idx="964">
                  <c:v>46252</c:v>
                </c:pt>
                <c:pt idx="965">
                  <c:v>46259</c:v>
                </c:pt>
                <c:pt idx="966">
                  <c:v>46266</c:v>
                </c:pt>
                <c:pt idx="967">
                  <c:v>46273</c:v>
                </c:pt>
                <c:pt idx="968">
                  <c:v>46280</c:v>
                </c:pt>
                <c:pt idx="969">
                  <c:v>46287</c:v>
                </c:pt>
                <c:pt idx="970">
                  <c:v>46294</c:v>
                </c:pt>
                <c:pt idx="971">
                  <c:v>46301</c:v>
                </c:pt>
                <c:pt idx="972">
                  <c:v>46308</c:v>
                </c:pt>
                <c:pt idx="973">
                  <c:v>46315</c:v>
                </c:pt>
                <c:pt idx="974">
                  <c:v>46322</c:v>
                </c:pt>
                <c:pt idx="975">
                  <c:v>46329</c:v>
                </c:pt>
                <c:pt idx="976">
                  <c:v>46336</c:v>
                </c:pt>
                <c:pt idx="977">
                  <c:v>46343</c:v>
                </c:pt>
                <c:pt idx="978">
                  <c:v>46350</c:v>
                </c:pt>
                <c:pt idx="979">
                  <c:v>46357</c:v>
                </c:pt>
                <c:pt idx="980">
                  <c:v>46364</c:v>
                </c:pt>
                <c:pt idx="981">
                  <c:v>46371</c:v>
                </c:pt>
                <c:pt idx="982">
                  <c:v>46378</c:v>
                </c:pt>
                <c:pt idx="983">
                  <c:v>46385</c:v>
                </c:pt>
                <c:pt idx="984">
                  <c:v>46392</c:v>
                </c:pt>
                <c:pt idx="985">
                  <c:v>46399</c:v>
                </c:pt>
                <c:pt idx="986">
                  <c:v>46406</c:v>
                </c:pt>
                <c:pt idx="987">
                  <c:v>46413</c:v>
                </c:pt>
                <c:pt idx="988">
                  <c:v>46420</c:v>
                </c:pt>
                <c:pt idx="989">
                  <c:v>46427</c:v>
                </c:pt>
                <c:pt idx="990">
                  <c:v>46434</c:v>
                </c:pt>
                <c:pt idx="991">
                  <c:v>46441</c:v>
                </c:pt>
                <c:pt idx="992">
                  <c:v>46448</c:v>
                </c:pt>
                <c:pt idx="993">
                  <c:v>46455</c:v>
                </c:pt>
                <c:pt idx="994">
                  <c:v>46462</c:v>
                </c:pt>
                <c:pt idx="995">
                  <c:v>46469</c:v>
                </c:pt>
                <c:pt idx="996">
                  <c:v>46476</c:v>
                </c:pt>
                <c:pt idx="997">
                  <c:v>46483</c:v>
                </c:pt>
                <c:pt idx="998">
                  <c:v>46490</c:v>
                </c:pt>
                <c:pt idx="999">
                  <c:v>46497</c:v>
                </c:pt>
                <c:pt idx="1000">
                  <c:v>46504</c:v>
                </c:pt>
                <c:pt idx="1001">
                  <c:v>46511</c:v>
                </c:pt>
                <c:pt idx="1002">
                  <c:v>46518</c:v>
                </c:pt>
                <c:pt idx="1003">
                  <c:v>46525</c:v>
                </c:pt>
                <c:pt idx="1004">
                  <c:v>46532</c:v>
                </c:pt>
                <c:pt idx="1005">
                  <c:v>46539</c:v>
                </c:pt>
                <c:pt idx="1006">
                  <c:v>46546</c:v>
                </c:pt>
                <c:pt idx="1007">
                  <c:v>46553</c:v>
                </c:pt>
                <c:pt idx="1008">
                  <c:v>46560</c:v>
                </c:pt>
                <c:pt idx="1009">
                  <c:v>46567</c:v>
                </c:pt>
                <c:pt idx="1010">
                  <c:v>46574</c:v>
                </c:pt>
                <c:pt idx="1011">
                  <c:v>46581</c:v>
                </c:pt>
                <c:pt idx="1012">
                  <c:v>46588</c:v>
                </c:pt>
                <c:pt idx="1013">
                  <c:v>46595</c:v>
                </c:pt>
                <c:pt idx="1014">
                  <c:v>46602</c:v>
                </c:pt>
                <c:pt idx="1015">
                  <c:v>46609</c:v>
                </c:pt>
                <c:pt idx="1016">
                  <c:v>46616</c:v>
                </c:pt>
                <c:pt idx="1017">
                  <c:v>46623</c:v>
                </c:pt>
                <c:pt idx="1018">
                  <c:v>46630</c:v>
                </c:pt>
                <c:pt idx="1019">
                  <c:v>46637</c:v>
                </c:pt>
                <c:pt idx="1020">
                  <c:v>46644</c:v>
                </c:pt>
                <c:pt idx="1021">
                  <c:v>46651</c:v>
                </c:pt>
                <c:pt idx="1022">
                  <c:v>46658</c:v>
                </c:pt>
                <c:pt idx="1023">
                  <c:v>46665</c:v>
                </c:pt>
                <c:pt idx="1024">
                  <c:v>46672</c:v>
                </c:pt>
                <c:pt idx="1025">
                  <c:v>46679</c:v>
                </c:pt>
                <c:pt idx="1026">
                  <c:v>46686</c:v>
                </c:pt>
                <c:pt idx="1027">
                  <c:v>46693</c:v>
                </c:pt>
                <c:pt idx="1028">
                  <c:v>46700</c:v>
                </c:pt>
                <c:pt idx="1029">
                  <c:v>46707</c:v>
                </c:pt>
                <c:pt idx="1030">
                  <c:v>46714</c:v>
                </c:pt>
                <c:pt idx="1031">
                  <c:v>46721</c:v>
                </c:pt>
                <c:pt idx="1032">
                  <c:v>46728</c:v>
                </c:pt>
                <c:pt idx="1033">
                  <c:v>46735</c:v>
                </c:pt>
                <c:pt idx="1034">
                  <c:v>46742</c:v>
                </c:pt>
                <c:pt idx="1035">
                  <c:v>46750</c:v>
                </c:pt>
                <c:pt idx="1036">
                  <c:v>46757</c:v>
                </c:pt>
                <c:pt idx="1037">
                  <c:v>46764</c:v>
                </c:pt>
                <c:pt idx="1038">
                  <c:v>46771</c:v>
                </c:pt>
                <c:pt idx="1039">
                  <c:v>46778</c:v>
                </c:pt>
                <c:pt idx="1040">
                  <c:v>46785</c:v>
                </c:pt>
                <c:pt idx="1041">
                  <c:v>46792</c:v>
                </c:pt>
                <c:pt idx="1042">
                  <c:v>46799</c:v>
                </c:pt>
                <c:pt idx="1043">
                  <c:v>46806</c:v>
                </c:pt>
                <c:pt idx="1044">
                  <c:v>46813</c:v>
                </c:pt>
                <c:pt idx="1045">
                  <c:v>46820</c:v>
                </c:pt>
                <c:pt idx="1046">
                  <c:v>46827</c:v>
                </c:pt>
                <c:pt idx="1047">
                  <c:v>46834</c:v>
                </c:pt>
                <c:pt idx="1048">
                  <c:v>46841</c:v>
                </c:pt>
                <c:pt idx="1049">
                  <c:v>46848</c:v>
                </c:pt>
                <c:pt idx="1050">
                  <c:v>46855</c:v>
                </c:pt>
                <c:pt idx="1051">
                  <c:v>46862</c:v>
                </c:pt>
                <c:pt idx="1052">
                  <c:v>46869</c:v>
                </c:pt>
                <c:pt idx="1053">
                  <c:v>46876</c:v>
                </c:pt>
                <c:pt idx="1054">
                  <c:v>46883</c:v>
                </c:pt>
                <c:pt idx="1055">
                  <c:v>46890</c:v>
                </c:pt>
                <c:pt idx="1056">
                  <c:v>46897</c:v>
                </c:pt>
                <c:pt idx="1057">
                  <c:v>46904</c:v>
                </c:pt>
                <c:pt idx="1058">
                  <c:v>46911</c:v>
                </c:pt>
                <c:pt idx="1059">
                  <c:v>46918</c:v>
                </c:pt>
                <c:pt idx="1060">
                  <c:v>46925</c:v>
                </c:pt>
                <c:pt idx="1061">
                  <c:v>46932</c:v>
                </c:pt>
                <c:pt idx="1062">
                  <c:v>46939</c:v>
                </c:pt>
                <c:pt idx="1063">
                  <c:v>46946</c:v>
                </c:pt>
                <c:pt idx="1064">
                  <c:v>46953</c:v>
                </c:pt>
                <c:pt idx="1065">
                  <c:v>46960</c:v>
                </c:pt>
                <c:pt idx="1066">
                  <c:v>46967</c:v>
                </c:pt>
                <c:pt idx="1067">
                  <c:v>46974</c:v>
                </c:pt>
                <c:pt idx="1068">
                  <c:v>46981</c:v>
                </c:pt>
                <c:pt idx="1069">
                  <c:v>46988</c:v>
                </c:pt>
                <c:pt idx="1070">
                  <c:v>46995</c:v>
                </c:pt>
                <c:pt idx="1071">
                  <c:v>47002</c:v>
                </c:pt>
                <c:pt idx="1072">
                  <c:v>47009</c:v>
                </c:pt>
                <c:pt idx="1073">
                  <c:v>47016</c:v>
                </c:pt>
                <c:pt idx="1074">
                  <c:v>47023</c:v>
                </c:pt>
                <c:pt idx="1075">
                  <c:v>47030</c:v>
                </c:pt>
                <c:pt idx="1076">
                  <c:v>47037</c:v>
                </c:pt>
                <c:pt idx="1077">
                  <c:v>47044</c:v>
                </c:pt>
                <c:pt idx="1078">
                  <c:v>47051</c:v>
                </c:pt>
                <c:pt idx="1079">
                  <c:v>47058</c:v>
                </c:pt>
                <c:pt idx="1080">
                  <c:v>47065</c:v>
                </c:pt>
                <c:pt idx="1081">
                  <c:v>47072</c:v>
                </c:pt>
                <c:pt idx="1082">
                  <c:v>47079</c:v>
                </c:pt>
                <c:pt idx="1083">
                  <c:v>47086</c:v>
                </c:pt>
                <c:pt idx="1084">
                  <c:v>47093</c:v>
                </c:pt>
                <c:pt idx="1085">
                  <c:v>47100</c:v>
                </c:pt>
                <c:pt idx="1086">
                  <c:v>47107</c:v>
                </c:pt>
                <c:pt idx="1087">
                  <c:v>47114</c:v>
                </c:pt>
                <c:pt idx="1088">
                  <c:v>47121</c:v>
                </c:pt>
                <c:pt idx="1089">
                  <c:v>47128</c:v>
                </c:pt>
                <c:pt idx="1090">
                  <c:v>47135</c:v>
                </c:pt>
                <c:pt idx="1091">
                  <c:v>47142</c:v>
                </c:pt>
                <c:pt idx="1092">
                  <c:v>47149</c:v>
                </c:pt>
                <c:pt idx="1093">
                  <c:v>47156</c:v>
                </c:pt>
                <c:pt idx="1094">
                  <c:v>47163</c:v>
                </c:pt>
                <c:pt idx="1095">
                  <c:v>47170</c:v>
                </c:pt>
                <c:pt idx="1096">
                  <c:v>47177</c:v>
                </c:pt>
                <c:pt idx="1097">
                  <c:v>47184</c:v>
                </c:pt>
                <c:pt idx="1098">
                  <c:v>47191</c:v>
                </c:pt>
                <c:pt idx="1099">
                  <c:v>47198</c:v>
                </c:pt>
                <c:pt idx="1100">
                  <c:v>47205</c:v>
                </c:pt>
                <c:pt idx="1101">
                  <c:v>47212</c:v>
                </c:pt>
                <c:pt idx="1102">
                  <c:v>47219</c:v>
                </c:pt>
                <c:pt idx="1103">
                  <c:v>47226</c:v>
                </c:pt>
                <c:pt idx="1104">
                  <c:v>47233</c:v>
                </c:pt>
                <c:pt idx="1105">
                  <c:v>47240</c:v>
                </c:pt>
                <c:pt idx="1106">
                  <c:v>47247</c:v>
                </c:pt>
                <c:pt idx="1107">
                  <c:v>47254</c:v>
                </c:pt>
                <c:pt idx="1108">
                  <c:v>47261</c:v>
                </c:pt>
                <c:pt idx="1109">
                  <c:v>47268</c:v>
                </c:pt>
                <c:pt idx="1110">
                  <c:v>47275</c:v>
                </c:pt>
                <c:pt idx="1111">
                  <c:v>47282</c:v>
                </c:pt>
                <c:pt idx="1112">
                  <c:v>47289</c:v>
                </c:pt>
                <c:pt idx="1113">
                  <c:v>47296</c:v>
                </c:pt>
                <c:pt idx="1114">
                  <c:v>47303</c:v>
                </c:pt>
                <c:pt idx="1115">
                  <c:v>47310</c:v>
                </c:pt>
                <c:pt idx="1116">
                  <c:v>47317</c:v>
                </c:pt>
                <c:pt idx="1117">
                  <c:v>47324</c:v>
                </c:pt>
                <c:pt idx="1118">
                  <c:v>47331</c:v>
                </c:pt>
                <c:pt idx="1119">
                  <c:v>47338</c:v>
                </c:pt>
                <c:pt idx="1120">
                  <c:v>47345</c:v>
                </c:pt>
                <c:pt idx="1121">
                  <c:v>47352</c:v>
                </c:pt>
                <c:pt idx="1122">
                  <c:v>47359</c:v>
                </c:pt>
                <c:pt idx="1123">
                  <c:v>47366</c:v>
                </c:pt>
                <c:pt idx="1124">
                  <c:v>47373</c:v>
                </c:pt>
                <c:pt idx="1125">
                  <c:v>47380</c:v>
                </c:pt>
                <c:pt idx="1126">
                  <c:v>47387</c:v>
                </c:pt>
                <c:pt idx="1127">
                  <c:v>47394</c:v>
                </c:pt>
                <c:pt idx="1128">
                  <c:v>47401</c:v>
                </c:pt>
                <c:pt idx="1129">
                  <c:v>47408</c:v>
                </c:pt>
                <c:pt idx="1130">
                  <c:v>47415</c:v>
                </c:pt>
                <c:pt idx="1131">
                  <c:v>47422</c:v>
                </c:pt>
                <c:pt idx="1132">
                  <c:v>47429</c:v>
                </c:pt>
                <c:pt idx="1133">
                  <c:v>47436</c:v>
                </c:pt>
                <c:pt idx="1134">
                  <c:v>47443</c:v>
                </c:pt>
                <c:pt idx="1135">
                  <c:v>47450</c:v>
                </c:pt>
                <c:pt idx="1136">
                  <c:v>47457</c:v>
                </c:pt>
                <c:pt idx="1137">
                  <c:v>47464</c:v>
                </c:pt>
                <c:pt idx="1138">
                  <c:v>47471</c:v>
                </c:pt>
                <c:pt idx="1139">
                  <c:v>47479</c:v>
                </c:pt>
                <c:pt idx="1140">
                  <c:v>47486</c:v>
                </c:pt>
                <c:pt idx="1141">
                  <c:v>47493</c:v>
                </c:pt>
                <c:pt idx="1142">
                  <c:v>47500</c:v>
                </c:pt>
                <c:pt idx="1143">
                  <c:v>47507</c:v>
                </c:pt>
                <c:pt idx="1144">
                  <c:v>47514</c:v>
                </c:pt>
                <c:pt idx="1145">
                  <c:v>47521</c:v>
                </c:pt>
                <c:pt idx="1146">
                  <c:v>47528</c:v>
                </c:pt>
                <c:pt idx="1147">
                  <c:v>47535</c:v>
                </c:pt>
                <c:pt idx="1148">
                  <c:v>47542</c:v>
                </c:pt>
                <c:pt idx="1149">
                  <c:v>47549</c:v>
                </c:pt>
                <c:pt idx="1150">
                  <c:v>47556</c:v>
                </c:pt>
                <c:pt idx="1151">
                  <c:v>47563</c:v>
                </c:pt>
                <c:pt idx="1152">
                  <c:v>47570</c:v>
                </c:pt>
                <c:pt idx="1153">
                  <c:v>47577</c:v>
                </c:pt>
                <c:pt idx="1154">
                  <c:v>47584</c:v>
                </c:pt>
                <c:pt idx="1155">
                  <c:v>47591</c:v>
                </c:pt>
                <c:pt idx="1156">
                  <c:v>47598</c:v>
                </c:pt>
                <c:pt idx="1157">
                  <c:v>47605</c:v>
                </c:pt>
                <c:pt idx="1158">
                  <c:v>47612</c:v>
                </c:pt>
                <c:pt idx="1159">
                  <c:v>47619</c:v>
                </c:pt>
                <c:pt idx="1160">
                  <c:v>47626</c:v>
                </c:pt>
                <c:pt idx="1161">
                  <c:v>47633</c:v>
                </c:pt>
                <c:pt idx="1162">
                  <c:v>47640</c:v>
                </c:pt>
                <c:pt idx="1163">
                  <c:v>47647</c:v>
                </c:pt>
                <c:pt idx="1164">
                  <c:v>47654</c:v>
                </c:pt>
                <c:pt idx="1165">
                  <c:v>47661</c:v>
                </c:pt>
                <c:pt idx="1166">
                  <c:v>47668</c:v>
                </c:pt>
                <c:pt idx="1167">
                  <c:v>47675</c:v>
                </c:pt>
                <c:pt idx="1168">
                  <c:v>47682</c:v>
                </c:pt>
                <c:pt idx="1169">
                  <c:v>47689</c:v>
                </c:pt>
                <c:pt idx="1170">
                  <c:v>47696</c:v>
                </c:pt>
                <c:pt idx="1171">
                  <c:v>47703</c:v>
                </c:pt>
                <c:pt idx="1172">
                  <c:v>47710</c:v>
                </c:pt>
                <c:pt idx="1173">
                  <c:v>47717</c:v>
                </c:pt>
                <c:pt idx="1174">
                  <c:v>47724</c:v>
                </c:pt>
                <c:pt idx="1175">
                  <c:v>47731</c:v>
                </c:pt>
                <c:pt idx="1176">
                  <c:v>47738</c:v>
                </c:pt>
                <c:pt idx="1177">
                  <c:v>47745</c:v>
                </c:pt>
                <c:pt idx="1178">
                  <c:v>47752</c:v>
                </c:pt>
                <c:pt idx="1179">
                  <c:v>47759</c:v>
                </c:pt>
                <c:pt idx="1180">
                  <c:v>47766</c:v>
                </c:pt>
                <c:pt idx="1181">
                  <c:v>47773</c:v>
                </c:pt>
                <c:pt idx="1182">
                  <c:v>47780</c:v>
                </c:pt>
                <c:pt idx="1183">
                  <c:v>47787</c:v>
                </c:pt>
                <c:pt idx="1184">
                  <c:v>47794</c:v>
                </c:pt>
                <c:pt idx="1185">
                  <c:v>47801</c:v>
                </c:pt>
                <c:pt idx="1186">
                  <c:v>47808</c:v>
                </c:pt>
                <c:pt idx="1187">
                  <c:v>47815</c:v>
                </c:pt>
                <c:pt idx="1188">
                  <c:v>47822</c:v>
                </c:pt>
                <c:pt idx="1189">
                  <c:v>47829</c:v>
                </c:pt>
                <c:pt idx="1190">
                  <c:v>47836</c:v>
                </c:pt>
                <c:pt idx="1191">
                  <c:v>47844</c:v>
                </c:pt>
                <c:pt idx="1192">
                  <c:v>47851</c:v>
                </c:pt>
                <c:pt idx="1193">
                  <c:v>47858</c:v>
                </c:pt>
                <c:pt idx="1194">
                  <c:v>47865</c:v>
                </c:pt>
                <c:pt idx="1195">
                  <c:v>47872</c:v>
                </c:pt>
                <c:pt idx="1196">
                  <c:v>47879</c:v>
                </c:pt>
                <c:pt idx="1197">
                  <c:v>47886</c:v>
                </c:pt>
                <c:pt idx="1198">
                  <c:v>47893</c:v>
                </c:pt>
                <c:pt idx="1199">
                  <c:v>47900</c:v>
                </c:pt>
                <c:pt idx="1200">
                  <c:v>47907</c:v>
                </c:pt>
                <c:pt idx="1201">
                  <c:v>47914</c:v>
                </c:pt>
                <c:pt idx="1202">
                  <c:v>47921</c:v>
                </c:pt>
                <c:pt idx="1203">
                  <c:v>47928</c:v>
                </c:pt>
                <c:pt idx="1204">
                  <c:v>47935</c:v>
                </c:pt>
                <c:pt idx="1205">
                  <c:v>47942</c:v>
                </c:pt>
                <c:pt idx="1206">
                  <c:v>47953</c:v>
                </c:pt>
                <c:pt idx="1207">
                  <c:v>47960</c:v>
                </c:pt>
                <c:pt idx="1208">
                  <c:v>47967</c:v>
                </c:pt>
                <c:pt idx="1209">
                  <c:v>47974</c:v>
                </c:pt>
                <c:pt idx="1210">
                  <c:v>47981</c:v>
                </c:pt>
                <c:pt idx="1211">
                  <c:v>47988</c:v>
                </c:pt>
                <c:pt idx="1212">
                  <c:v>47995</c:v>
                </c:pt>
                <c:pt idx="1213">
                  <c:v>48002</c:v>
                </c:pt>
                <c:pt idx="1214">
                  <c:v>48009</c:v>
                </c:pt>
                <c:pt idx="1215">
                  <c:v>48016</c:v>
                </c:pt>
                <c:pt idx="1216">
                  <c:v>48023</c:v>
                </c:pt>
                <c:pt idx="1217">
                  <c:v>48030</c:v>
                </c:pt>
                <c:pt idx="1218">
                  <c:v>48037</c:v>
                </c:pt>
                <c:pt idx="1219">
                  <c:v>48044</c:v>
                </c:pt>
                <c:pt idx="1220">
                  <c:v>48051</c:v>
                </c:pt>
                <c:pt idx="1221">
                  <c:v>48058</c:v>
                </c:pt>
                <c:pt idx="1222">
                  <c:v>48065</c:v>
                </c:pt>
                <c:pt idx="1223">
                  <c:v>48072</c:v>
                </c:pt>
                <c:pt idx="1224">
                  <c:v>48079</c:v>
                </c:pt>
                <c:pt idx="1225">
                  <c:v>48086</c:v>
                </c:pt>
                <c:pt idx="1226">
                  <c:v>48093</c:v>
                </c:pt>
                <c:pt idx="1227">
                  <c:v>48100</c:v>
                </c:pt>
                <c:pt idx="1228">
                  <c:v>48107</c:v>
                </c:pt>
                <c:pt idx="1229">
                  <c:v>48114</c:v>
                </c:pt>
                <c:pt idx="1230">
                  <c:v>48121</c:v>
                </c:pt>
                <c:pt idx="1231">
                  <c:v>48128</c:v>
                </c:pt>
                <c:pt idx="1232">
                  <c:v>48135</c:v>
                </c:pt>
                <c:pt idx="1233">
                  <c:v>48142</c:v>
                </c:pt>
                <c:pt idx="1234">
                  <c:v>48149</c:v>
                </c:pt>
                <c:pt idx="1235">
                  <c:v>48156</c:v>
                </c:pt>
                <c:pt idx="1236">
                  <c:v>48163</c:v>
                </c:pt>
                <c:pt idx="1237">
                  <c:v>48170</c:v>
                </c:pt>
                <c:pt idx="1238">
                  <c:v>48177</c:v>
                </c:pt>
                <c:pt idx="1239">
                  <c:v>48184</c:v>
                </c:pt>
                <c:pt idx="1240">
                  <c:v>48191</c:v>
                </c:pt>
                <c:pt idx="1241">
                  <c:v>48198</c:v>
                </c:pt>
                <c:pt idx="1242">
                  <c:v>48205</c:v>
                </c:pt>
                <c:pt idx="1243">
                  <c:v>48212</c:v>
                </c:pt>
                <c:pt idx="1244">
                  <c:v>48219</c:v>
                </c:pt>
                <c:pt idx="1245">
                  <c:v>48226</c:v>
                </c:pt>
                <c:pt idx="1246">
                  <c:v>48233</c:v>
                </c:pt>
                <c:pt idx="1247">
                  <c:v>48240</c:v>
                </c:pt>
                <c:pt idx="1248">
                  <c:v>48247</c:v>
                </c:pt>
                <c:pt idx="1249">
                  <c:v>48254</c:v>
                </c:pt>
                <c:pt idx="1250">
                  <c:v>48261</c:v>
                </c:pt>
                <c:pt idx="1251">
                  <c:v>48268</c:v>
                </c:pt>
                <c:pt idx="1252">
                  <c:v>48275</c:v>
                </c:pt>
                <c:pt idx="1253">
                  <c:v>48282</c:v>
                </c:pt>
                <c:pt idx="1254">
                  <c:v>48289</c:v>
                </c:pt>
                <c:pt idx="1255">
                  <c:v>48296</c:v>
                </c:pt>
                <c:pt idx="1256">
                  <c:v>48303</c:v>
                </c:pt>
                <c:pt idx="1257">
                  <c:v>48310</c:v>
                </c:pt>
                <c:pt idx="1258">
                  <c:v>48317</c:v>
                </c:pt>
                <c:pt idx="1259">
                  <c:v>48324</c:v>
                </c:pt>
                <c:pt idx="1260">
                  <c:v>48331</c:v>
                </c:pt>
                <c:pt idx="1261">
                  <c:v>48338</c:v>
                </c:pt>
                <c:pt idx="1262">
                  <c:v>48345</c:v>
                </c:pt>
                <c:pt idx="1263">
                  <c:v>48352</c:v>
                </c:pt>
                <c:pt idx="1264">
                  <c:v>48359</c:v>
                </c:pt>
                <c:pt idx="1265">
                  <c:v>48366</c:v>
                </c:pt>
                <c:pt idx="1266">
                  <c:v>48373</c:v>
                </c:pt>
                <c:pt idx="1267">
                  <c:v>48380</c:v>
                </c:pt>
                <c:pt idx="1268">
                  <c:v>48387</c:v>
                </c:pt>
                <c:pt idx="1269">
                  <c:v>48394</c:v>
                </c:pt>
                <c:pt idx="1270">
                  <c:v>48401</c:v>
                </c:pt>
                <c:pt idx="1271">
                  <c:v>48408</c:v>
                </c:pt>
                <c:pt idx="1272">
                  <c:v>48415</c:v>
                </c:pt>
                <c:pt idx="1273">
                  <c:v>48422</c:v>
                </c:pt>
                <c:pt idx="1274">
                  <c:v>48429</c:v>
                </c:pt>
                <c:pt idx="1275">
                  <c:v>48436</c:v>
                </c:pt>
                <c:pt idx="1276">
                  <c:v>48443</c:v>
                </c:pt>
                <c:pt idx="1277">
                  <c:v>48450</c:v>
                </c:pt>
                <c:pt idx="1278">
                  <c:v>48457</c:v>
                </c:pt>
                <c:pt idx="1279">
                  <c:v>48464</c:v>
                </c:pt>
                <c:pt idx="1280">
                  <c:v>48471</c:v>
                </c:pt>
                <c:pt idx="1281">
                  <c:v>48478</c:v>
                </c:pt>
                <c:pt idx="1282">
                  <c:v>48485</c:v>
                </c:pt>
                <c:pt idx="1283">
                  <c:v>48492</c:v>
                </c:pt>
                <c:pt idx="1284">
                  <c:v>48499</c:v>
                </c:pt>
                <c:pt idx="1285">
                  <c:v>48506</c:v>
                </c:pt>
                <c:pt idx="1286">
                  <c:v>48513</c:v>
                </c:pt>
                <c:pt idx="1287">
                  <c:v>48520</c:v>
                </c:pt>
                <c:pt idx="1288">
                  <c:v>48527</c:v>
                </c:pt>
                <c:pt idx="1289">
                  <c:v>48534</c:v>
                </c:pt>
                <c:pt idx="1290">
                  <c:v>48541</c:v>
                </c:pt>
                <c:pt idx="1291">
                  <c:v>48548</c:v>
                </c:pt>
                <c:pt idx="1292">
                  <c:v>48555</c:v>
                </c:pt>
                <c:pt idx="1293">
                  <c:v>48562</c:v>
                </c:pt>
                <c:pt idx="1294">
                  <c:v>48569</c:v>
                </c:pt>
                <c:pt idx="1295">
                  <c:v>48577</c:v>
                </c:pt>
                <c:pt idx="1296">
                  <c:v>48584</c:v>
                </c:pt>
                <c:pt idx="1297">
                  <c:v>48591</c:v>
                </c:pt>
                <c:pt idx="1298">
                  <c:v>48598</c:v>
                </c:pt>
                <c:pt idx="1299">
                  <c:v>48605</c:v>
                </c:pt>
                <c:pt idx="1300">
                  <c:v>48612</c:v>
                </c:pt>
                <c:pt idx="1301">
                  <c:v>48619</c:v>
                </c:pt>
                <c:pt idx="1302">
                  <c:v>48626</c:v>
                </c:pt>
                <c:pt idx="1303">
                  <c:v>48633</c:v>
                </c:pt>
                <c:pt idx="1304">
                  <c:v>48640</c:v>
                </c:pt>
                <c:pt idx="1305">
                  <c:v>48647</c:v>
                </c:pt>
                <c:pt idx="1306">
                  <c:v>48654</c:v>
                </c:pt>
                <c:pt idx="1307">
                  <c:v>48661</c:v>
                </c:pt>
                <c:pt idx="1308">
                  <c:v>48668</c:v>
                </c:pt>
                <c:pt idx="1309">
                  <c:v>48675</c:v>
                </c:pt>
                <c:pt idx="1310">
                  <c:v>48682</c:v>
                </c:pt>
                <c:pt idx="1311">
                  <c:v>48689</c:v>
                </c:pt>
                <c:pt idx="1312">
                  <c:v>48696</c:v>
                </c:pt>
                <c:pt idx="1313">
                  <c:v>48703</c:v>
                </c:pt>
                <c:pt idx="1314">
                  <c:v>48710</c:v>
                </c:pt>
                <c:pt idx="1315">
                  <c:v>48717</c:v>
                </c:pt>
                <c:pt idx="1316">
                  <c:v>48724</c:v>
                </c:pt>
                <c:pt idx="1317">
                  <c:v>48731</c:v>
                </c:pt>
                <c:pt idx="1318">
                  <c:v>48738</c:v>
                </c:pt>
                <c:pt idx="1319">
                  <c:v>48745</c:v>
                </c:pt>
                <c:pt idx="1320">
                  <c:v>48752</c:v>
                </c:pt>
                <c:pt idx="1321">
                  <c:v>48759</c:v>
                </c:pt>
                <c:pt idx="1322">
                  <c:v>48766</c:v>
                </c:pt>
                <c:pt idx="1323">
                  <c:v>48773</c:v>
                </c:pt>
                <c:pt idx="1324">
                  <c:v>48780</c:v>
                </c:pt>
                <c:pt idx="1325">
                  <c:v>48787</c:v>
                </c:pt>
                <c:pt idx="1326">
                  <c:v>48794</c:v>
                </c:pt>
                <c:pt idx="1327">
                  <c:v>48801</c:v>
                </c:pt>
                <c:pt idx="1328">
                  <c:v>48808</c:v>
                </c:pt>
                <c:pt idx="1329">
                  <c:v>48815</c:v>
                </c:pt>
                <c:pt idx="1330">
                  <c:v>48822</c:v>
                </c:pt>
                <c:pt idx="1331">
                  <c:v>48829</c:v>
                </c:pt>
                <c:pt idx="1332">
                  <c:v>48836</c:v>
                </c:pt>
                <c:pt idx="1333">
                  <c:v>48843</c:v>
                </c:pt>
                <c:pt idx="1334">
                  <c:v>48850</c:v>
                </c:pt>
                <c:pt idx="1335">
                  <c:v>48857</c:v>
                </c:pt>
                <c:pt idx="1336">
                  <c:v>48864</c:v>
                </c:pt>
                <c:pt idx="1337">
                  <c:v>48871</c:v>
                </c:pt>
                <c:pt idx="1338">
                  <c:v>48878</c:v>
                </c:pt>
                <c:pt idx="1339">
                  <c:v>48885</c:v>
                </c:pt>
                <c:pt idx="1340">
                  <c:v>48892</c:v>
                </c:pt>
                <c:pt idx="1341">
                  <c:v>48899</c:v>
                </c:pt>
                <c:pt idx="1342">
                  <c:v>48906</c:v>
                </c:pt>
                <c:pt idx="1343">
                  <c:v>48913</c:v>
                </c:pt>
                <c:pt idx="1344">
                  <c:v>48920</c:v>
                </c:pt>
                <c:pt idx="1345">
                  <c:v>48927</c:v>
                </c:pt>
                <c:pt idx="1346">
                  <c:v>48934</c:v>
                </c:pt>
                <c:pt idx="1347">
                  <c:v>48941</c:v>
                </c:pt>
                <c:pt idx="1348">
                  <c:v>48948</c:v>
                </c:pt>
                <c:pt idx="1349">
                  <c:v>48955</c:v>
                </c:pt>
                <c:pt idx="1350">
                  <c:v>48962</c:v>
                </c:pt>
                <c:pt idx="1351">
                  <c:v>48969</c:v>
                </c:pt>
                <c:pt idx="1352">
                  <c:v>48976</c:v>
                </c:pt>
                <c:pt idx="1353">
                  <c:v>48983</c:v>
                </c:pt>
                <c:pt idx="1354">
                  <c:v>48990</c:v>
                </c:pt>
                <c:pt idx="1355">
                  <c:v>48997</c:v>
                </c:pt>
                <c:pt idx="1356">
                  <c:v>49004</c:v>
                </c:pt>
                <c:pt idx="1357">
                  <c:v>49011</c:v>
                </c:pt>
                <c:pt idx="1358">
                  <c:v>49018</c:v>
                </c:pt>
                <c:pt idx="1359">
                  <c:v>49025</c:v>
                </c:pt>
                <c:pt idx="1360">
                  <c:v>49032</c:v>
                </c:pt>
                <c:pt idx="1361">
                  <c:v>49039</c:v>
                </c:pt>
                <c:pt idx="1362">
                  <c:v>49046</c:v>
                </c:pt>
                <c:pt idx="1363">
                  <c:v>49053</c:v>
                </c:pt>
                <c:pt idx="1364">
                  <c:v>49060</c:v>
                </c:pt>
                <c:pt idx="1365">
                  <c:v>49067</c:v>
                </c:pt>
                <c:pt idx="1366">
                  <c:v>49074</c:v>
                </c:pt>
                <c:pt idx="1367">
                  <c:v>49081</c:v>
                </c:pt>
                <c:pt idx="1368">
                  <c:v>49088</c:v>
                </c:pt>
                <c:pt idx="1369">
                  <c:v>49095</c:v>
                </c:pt>
                <c:pt idx="1370">
                  <c:v>49102</c:v>
                </c:pt>
                <c:pt idx="1371">
                  <c:v>49109</c:v>
                </c:pt>
                <c:pt idx="1372">
                  <c:v>49116</c:v>
                </c:pt>
                <c:pt idx="1373">
                  <c:v>49123</c:v>
                </c:pt>
                <c:pt idx="1374">
                  <c:v>49130</c:v>
                </c:pt>
                <c:pt idx="1375">
                  <c:v>49137</c:v>
                </c:pt>
                <c:pt idx="1376">
                  <c:v>49144</c:v>
                </c:pt>
                <c:pt idx="1377">
                  <c:v>49151</c:v>
                </c:pt>
                <c:pt idx="1378">
                  <c:v>49158</c:v>
                </c:pt>
                <c:pt idx="1379">
                  <c:v>49165</c:v>
                </c:pt>
                <c:pt idx="1380">
                  <c:v>49172</c:v>
                </c:pt>
                <c:pt idx="1381">
                  <c:v>49179</c:v>
                </c:pt>
                <c:pt idx="1382">
                  <c:v>49186</c:v>
                </c:pt>
                <c:pt idx="1383">
                  <c:v>49193</c:v>
                </c:pt>
                <c:pt idx="1384">
                  <c:v>49200</c:v>
                </c:pt>
                <c:pt idx="1385">
                  <c:v>49207</c:v>
                </c:pt>
                <c:pt idx="1386">
                  <c:v>49214</c:v>
                </c:pt>
                <c:pt idx="1387">
                  <c:v>49221</c:v>
                </c:pt>
                <c:pt idx="1388">
                  <c:v>49228</c:v>
                </c:pt>
                <c:pt idx="1389">
                  <c:v>49235</c:v>
                </c:pt>
                <c:pt idx="1390">
                  <c:v>49242</c:v>
                </c:pt>
                <c:pt idx="1391">
                  <c:v>49249</c:v>
                </c:pt>
                <c:pt idx="1392">
                  <c:v>49256</c:v>
                </c:pt>
                <c:pt idx="1393">
                  <c:v>49263</c:v>
                </c:pt>
                <c:pt idx="1394">
                  <c:v>49270</c:v>
                </c:pt>
                <c:pt idx="1395">
                  <c:v>49277</c:v>
                </c:pt>
                <c:pt idx="1396">
                  <c:v>49284</c:v>
                </c:pt>
                <c:pt idx="1397">
                  <c:v>49291</c:v>
                </c:pt>
                <c:pt idx="1398">
                  <c:v>49298</c:v>
                </c:pt>
                <c:pt idx="1399">
                  <c:v>49305</c:v>
                </c:pt>
                <c:pt idx="1400">
                  <c:v>49312</c:v>
                </c:pt>
                <c:pt idx="1401">
                  <c:v>49319</c:v>
                </c:pt>
                <c:pt idx="1402">
                  <c:v>49326</c:v>
                </c:pt>
                <c:pt idx="1403">
                  <c:v>49333</c:v>
                </c:pt>
                <c:pt idx="1404">
                  <c:v>49340</c:v>
                </c:pt>
                <c:pt idx="1405">
                  <c:v>49347</c:v>
                </c:pt>
                <c:pt idx="1406">
                  <c:v>49354</c:v>
                </c:pt>
                <c:pt idx="1407">
                  <c:v>49361</c:v>
                </c:pt>
                <c:pt idx="1408">
                  <c:v>49368</c:v>
                </c:pt>
                <c:pt idx="1409">
                  <c:v>49375</c:v>
                </c:pt>
                <c:pt idx="1410">
                  <c:v>49382</c:v>
                </c:pt>
                <c:pt idx="1411">
                  <c:v>49389</c:v>
                </c:pt>
                <c:pt idx="1412">
                  <c:v>49396</c:v>
                </c:pt>
                <c:pt idx="1413">
                  <c:v>49403</c:v>
                </c:pt>
                <c:pt idx="1414">
                  <c:v>49410</c:v>
                </c:pt>
                <c:pt idx="1415">
                  <c:v>49417</c:v>
                </c:pt>
                <c:pt idx="1416">
                  <c:v>49424</c:v>
                </c:pt>
                <c:pt idx="1417">
                  <c:v>49431</c:v>
                </c:pt>
                <c:pt idx="1418">
                  <c:v>49438</c:v>
                </c:pt>
                <c:pt idx="1419">
                  <c:v>49445</c:v>
                </c:pt>
                <c:pt idx="1420">
                  <c:v>49452</c:v>
                </c:pt>
                <c:pt idx="1421">
                  <c:v>49459</c:v>
                </c:pt>
                <c:pt idx="1422">
                  <c:v>49466</c:v>
                </c:pt>
                <c:pt idx="1423">
                  <c:v>49473</c:v>
                </c:pt>
                <c:pt idx="1424">
                  <c:v>49480</c:v>
                </c:pt>
                <c:pt idx="1425">
                  <c:v>49487</c:v>
                </c:pt>
                <c:pt idx="1426">
                  <c:v>49494</c:v>
                </c:pt>
                <c:pt idx="1427">
                  <c:v>49501</c:v>
                </c:pt>
                <c:pt idx="1428">
                  <c:v>49508</c:v>
                </c:pt>
                <c:pt idx="1429">
                  <c:v>49515</c:v>
                </c:pt>
                <c:pt idx="1430">
                  <c:v>49522</c:v>
                </c:pt>
                <c:pt idx="1431">
                  <c:v>49529</c:v>
                </c:pt>
                <c:pt idx="1432">
                  <c:v>49536</c:v>
                </c:pt>
                <c:pt idx="1433">
                  <c:v>49543</c:v>
                </c:pt>
                <c:pt idx="1434">
                  <c:v>49550</c:v>
                </c:pt>
                <c:pt idx="1435">
                  <c:v>49557</c:v>
                </c:pt>
                <c:pt idx="1436">
                  <c:v>49564</c:v>
                </c:pt>
                <c:pt idx="1437">
                  <c:v>49571</c:v>
                </c:pt>
                <c:pt idx="1438">
                  <c:v>49578</c:v>
                </c:pt>
                <c:pt idx="1439">
                  <c:v>49585</c:v>
                </c:pt>
                <c:pt idx="1440">
                  <c:v>49592</c:v>
                </c:pt>
                <c:pt idx="1441">
                  <c:v>49599</c:v>
                </c:pt>
                <c:pt idx="1442">
                  <c:v>49606</c:v>
                </c:pt>
                <c:pt idx="1443">
                  <c:v>49613</c:v>
                </c:pt>
                <c:pt idx="1444">
                  <c:v>49620</c:v>
                </c:pt>
                <c:pt idx="1445">
                  <c:v>49627</c:v>
                </c:pt>
                <c:pt idx="1446">
                  <c:v>49634</c:v>
                </c:pt>
                <c:pt idx="1447">
                  <c:v>49641</c:v>
                </c:pt>
                <c:pt idx="1448">
                  <c:v>49648</c:v>
                </c:pt>
                <c:pt idx="1449">
                  <c:v>49655</c:v>
                </c:pt>
                <c:pt idx="1450">
                  <c:v>49662</c:v>
                </c:pt>
                <c:pt idx="1451">
                  <c:v>49670</c:v>
                </c:pt>
                <c:pt idx="1452">
                  <c:v>49677</c:v>
                </c:pt>
                <c:pt idx="1453">
                  <c:v>49684</c:v>
                </c:pt>
                <c:pt idx="1454">
                  <c:v>49691</c:v>
                </c:pt>
                <c:pt idx="1455">
                  <c:v>49698</c:v>
                </c:pt>
                <c:pt idx="1456">
                  <c:v>49705</c:v>
                </c:pt>
                <c:pt idx="1457">
                  <c:v>49712</c:v>
                </c:pt>
                <c:pt idx="1458">
                  <c:v>49719</c:v>
                </c:pt>
                <c:pt idx="1459">
                  <c:v>49726</c:v>
                </c:pt>
                <c:pt idx="1460">
                  <c:v>49733</c:v>
                </c:pt>
                <c:pt idx="1461">
                  <c:v>49740</c:v>
                </c:pt>
                <c:pt idx="1462">
                  <c:v>49747</c:v>
                </c:pt>
                <c:pt idx="1463">
                  <c:v>49754</c:v>
                </c:pt>
                <c:pt idx="1464">
                  <c:v>49761</c:v>
                </c:pt>
                <c:pt idx="1465">
                  <c:v>49768</c:v>
                </c:pt>
                <c:pt idx="1466">
                  <c:v>49775</c:v>
                </c:pt>
                <c:pt idx="1467">
                  <c:v>49782</c:v>
                </c:pt>
                <c:pt idx="1468">
                  <c:v>49789</c:v>
                </c:pt>
                <c:pt idx="1469">
                  <c:v>49796</c:v>
                </c:pt>
                <c:pt idx="1470">
                  <c:v>49803</c:v>
                </c:pt>
                <c:pt idx="1471">
                  <c:v>49810</c:v>
                </c:pt>
                <c:pt idx="1472">
                  <c:v>49817</c:v>
                </c:pt>
                <c:pt idx="1473">
                  <c:v>49824</c:v>
                </c:pt>
                <c:pt idx="1474">
                  <c:v>49831</c:v>
                </c:pt>
                <c:pt idx="1475">
                  <c:v>49838</c:v>
                </c:pt>
                <c:pt idx="1476">
                  <c:v>49845</c:v>
                </c:pt>
                <c:pt idx="1477">
                  <c:v>49852</c:v>
                </c:pt>
                <c:pt idx="1478">
                  <c:v>49859</c:v>
                </c:pt>
                <c:pt idx="1479">
                  <c:v>49866</c:v>
                </c:pt>
                <c:pt idx="1480">
                  <c:v>49873</c:v>
                </c:pt>
                <c:pt idx="1481">
                  <c:v>49880</c:v>
                </c:pt>
                <c:pt idx="1482">
                  <c:v>49887</c:v>
                </c:pt>
                <c:pt idx="1483">
                  <c:v>49894</c:v>
                </c:pt>
                <c:pt idx="1484">
                  <c:v>49901</c:v>
                </c:pt>
                <c:pt idx="1485">
                  <c:v>49908</c:v>
                </c:pt>
                <c:pt idx="1486">
                  <c:v>49915</c:v>
                </c:pt>
                <c:pt idx="1487">
                  <c:v>49922</c:v>
                </c:pt>
                <c:pt idx="1488">
                  <c:v>49929</c:v>
                </c:pt>
                <c:pt idx="1489">
                  <c:v>49936</c:v>
                </c:pt>
                <c:pt idx="1490">
                  <c:v>49943</c:v>
                </c:pt>
                <c:pt idx="1491">
                  <c:v>49950</c:v>
                </c:pt>
                <c:pt idx="1492">
                  <c:v>49957</c:v>
                </c:pt>
                <c:pt idx="1493">
                  <c:v>49964</c:v>
                </c:pt>
                <c:pt idx="1494">
                  <c:v>49971</c:v>
                </c:pt>
                <c:pt idx="1495">
                  <c:v>49978</c:v>
                </c:pt>
                <c:pt idx="1496">
                  <c:v>49985</c:v>
                </c:pt>
                <c:pt idx="1497">
                  <c:v>49992</c:v>
                </c:pt>
                <c:pt idx="1498">
                  <c:v>49999</c:v>
                </c:pt>
                <c:pt idx="1499">
                  <c:v>50006</c:v>
                </c:pt>
                <c:pt idx="1500">
                  <c:v>50013</c:v>
                </c:pt>
                <c:pt idx="1501">
                  <c:v>50020</c:v>
                </c:pt>
                <c:pt idx="1502">
                  <c:v>50027</c:v>
                </c:pt>
                <c:pt idx="1503">
                  <c:v>50038</c:v>
                </c:pt>
                <c:pt idx="1504">
                  <c:v>50045</c:v>
                </c:pt>
                <c:pt idx="1505">
                  <c:v>50052</c:v>
                </c:pt>
                <c:pt idx="1506">
                  <c:v>50059</c:v>
                </c:pt>
                <c:pt idx="1507">
                  <c:v>50066</c:v>
                </c:pt>
                <c:pt idx="1508">
                  <c:v>50073</c:v>
                </c:pt>
                <c:pt idx="1509">
                  <c:v>50080</c:v>
                </c:pt>
                <c:pt idx="1510">
                  <c:v>50087</c:v>
                </c:pt>
                <c:pt idx="1511">
                  <c:v>50094</c:v>
                </c:pt>
                <c:pt idx="1512">
                  <c:v>50101</c:v>
                </c:pt>
                <c:pt idx="1513">
                  <c:v>50108</c:v>
                </c:pt>
                <c:pt idx="1514">
                  <c:v>50115</c:v>
                </c:pt>
                <c:pt idx="1515">
                  <c:v>50122</c:v>
                </c:pt>
                <c:pt idx="1516">
                  <c:v>50129</c:v>
                </c:pt>
                <c:pt idx="1517">
                  <c:v>50137</c:v>
                </c:pt>
                <c:pt idx="1518">
                  <c:v>50144</c:v>
                </c:pt>
                <c:pt idx="1519">
                  <c:v>50151</c:v>
                </c:pt>
                <c:pt idx="1520">
                  <c:v>50158</c:v>
                </c:pt>
                <c:pt idx="1521">
                  <c:v>50165</c:v>
                </c:pt>
                <c:pt idx="1522">
                  <c:v>50172</c:v>
                </c:pt>
                <c:pt idx="1523">
                  <c:v>50179</c:v>
                </c:pt>
                <c:pt idx="1524">
                  <c:v>50186</c:v>
                </c:pt>
                <c:pt idx="1525">
                  <c:v>50193</c:v>
                </c:pt>
                <c:pt idx="1526">
                  <c:v>50200</c:v>
                </c:pt>
                <c:pt idx="1527">
                  <c:v>50207</c:v>
                </c:pt>
                <c:pt idx="1528">
                  <c:v>50214</c:v>
                </c:pt>
                <c:pt idx="1529">
                  <c:v>50221</c:v>
                </c:pt>
                <c:pt idx="1530">
                  <c:v>50228</c:v>
                </c:pt>
                <c:pt idx="1531">
                  <c:v>50235</c:v>
                </c:pt>
                <c:pt idx="1532">
                  <c:v>50242</c:v>
                </c:pt>
                <c:pt idx="1533">
                  <c:v>50249</c:v>
                </c:pt>
                <c:pt idx="1534">
                  <c:v>50256</c:v>
                </c:pt>
                <c:pt idx="1535">
                  <c:v>50263</c:v>
                </c:pt>
                <c:pt idx="1536">
                  <c:v>50270</c:v>
                </c:pt>
                <c:pt idx="1537">
                  <c:v>50277</c:v>
                </c:pt>
                <c:pt idx="1538">
                  <c:v>50284</c:v>
                </c:pt>
                <c:pt idx="1539">
                  <c:v>50291</c:v>
                </c:pt>
                <c:pt idx="1540">
                  <c:v>50298</c:v>
                </c:pt>
                <c:pt idx="1541">
                  <c:v>50305</c:v>
                </c:pt>
                <c:pt idx="1542">
                  <c:v>50312</c:v>
                </c:pt>
                <c:pt idx="1543">
                  <c:v>50319</c:v>
                </c:pt>
                <c:pt idx="1544">
                  <c:v>50326</c:v>
                </c:pt>
                <c:pt idx="1545">
                  <c:v>50333</c:v>
                </c:pt>
                <c:pt idx="1546">
                  <c:v>50340</c:v>
                </c:pt>
                <c:pt idx="1547">
                  <c:v>50347</c:v>
                </c:pt>
                <c:pt idx="1548">
                  <c:v>50354</c:v>
                </c:pt>
                <c:pt idx="1549">
                  <c:v>50361</c:v>
                </c:pt>
                <c:pt idx="1550">
                  <c:v>50368</c:v>
                </c:pt>
                <c:pt idx="1551">
                  <c:v>50375</c:v>
                </c:pt>
                <c:pt idx="1552">
                  <c:v>50382</c:v>
                </c:pt>
                <c:pt idx="1553">
                  <c:v>50389</c:v>
                </c:pt>
                <c:pt idx="1554">
                  <c:v>50396</c:v>
                </c:pt>
                <c:pt idx="1555">
                  <c:v>50403</c:v>
                </c:pt>
                <c:pt idx="1556">
                  <c:v>50410</c:v>
                </c:pt>
                <c:pt idx="1557">
                  <c:v>50417</c:v>
                </c:pt>
                <c:pt idx="1558">
                  <c:v>50424</c:v>
                </c:pt>
                <c:pt idx="1559">
                  <c:v>50431</c:v>
                </c:pt>
                <c:pt idx="1560">
                  <c:v>50438</c:v>
                </c:pt>
                <c:pt idx="1561">
                  <c:v>50445</c:v>
                </c:pt>
                <c:pt idx="1562">
                  <c:v>50452</c:v>
                </c:pt>
                <c:pt idx="1563">
                  <c:v>50459</c:v>
                </c:pt>
                <c:pt idx="1564">
                  <c:v>50466</c:v>
                </c:pt>
                <c:pt idx="1565">
                  <c:v>50473</c:v>
                </c:pt>
                <c:pt idx="1566">
                  <c:v>50480</c:v>
                </c:pt>
                <c:pt idx="1567">
                  <c:v>50487</c:v>
                </c:pt>
                <c:pt idx="1568">
                  <c:v>50494</c:v>
                </c:pt>
                <c:pt idx="1569">
                  <c:v>50501</c:v>
                </c:pt>
                <c:pt idx="1570">
                  <c:v>50508</c:v>
                </c:pt>
                <c:pt idx="1571">
                  <c:v>50515</c:v>
                </c:pt>
                <c:pt idx="1572">
                  <c:v>50522</c:v>
                </c:pt>
                <c:pt idx="1573">
                  <c:v>50529</c:v>
                </c:pt>
                <c:pt idx="1574">
                  <c:v>50536</c:v>
                </c:pt>
                <c:pt idx="1575">
                  <c:v>50543</c:v>
                </c:pt>
                <c:pt idx="1576">
                  <c:v>50550</c:v>
                </c:pt>
                <c:pt idx="1577">
                  <c:v>50557</c:v>
                </c:pt>
                <c:pt idx="1578">
                  <c:v>50564</c:v>
                </c:pt>
                <c:pt idx="1579">
                  <c:v>50571</c:v>
                </c:pt>
                <c:pt idx="1580">
                  <c:v>50578</c:v>
                </c:pt>
                <c:pt idx="1581">
                  <c:v>50585</c:v>
                </c:pt>
                <c:pt idx="1582">
                  <c:v>50592</c:v>
                </c:pt>
                <c:pt idx="1583">
                  <c:v>50599</c:v>
                </c:pt>
                <c:pt idx="1584">
                  <c:v>50606</c:v>
                </c:pt>
                <c:pt idx="1585">
                  <c:v>50613</c:v>
                </c:pt>
                <c:pt idx="1586">
                  <c:v>50620</c:v>
                </c:pt>
                <c:pt idx="1587">
                  <c:v>50627</c:v>
                </c:pt>
                <c:pt idx="1588">
                  <c:v>50634</c:v>
                </c:pt>
                <c:pt idx="1589">
                  <c:v>50641</c:v>
                </c:pt>
                <c:pt idx="1590">
                  <c:v>50648</c:v>
                </c:pt>
                <c:pt idx="1591">
                  <c:v>50655</c:v>
                </c:pt>
                <c:pt idx="1592">
                  <c:v>50662</c:v>
                </c:pt>
                <c:pt idx="1593">
                  <c:v>50669</c:v>
                </c:pt>
                <c:pt idx="1594">
                  <c:v>50676</c:v>
                </c:pt>
                <c:pt idx="1595">
                  <c:v>50683</c:v>
                </c:pt>
                <c:pt idx="1596">
                  <c:v>50690</c:v>
                </c:pt>
                <c:pt idx="1597">
                  <c:v>50697</c:v>
                </c:pt>
                <c:pt idx="1598">
                  <c:v>50704</c:v>
                </c:pt>
                <c:pt idx="1599">
                  <c:v>50711</c:v>
                </c:pt>
                <c:pt idx="1600">
                  <c:v>50718</c:v>
                </c:pt>
                <c:pt idx="1601">
                  <c:v>50725</c:v>
                </c:pt>
                <c:pt idx="1602">
                  <c:v>50732</c:v>
                </c:pt>
                <c:pt idx="1603">
                  <c:v>50739</c:v>
                </c:pt>
                <c:pt idx="1604">
                  <c:v>50746</c:v>
                </c:pt>
                <c:pt idx="1605">
                  <c:v>50753</c:v>
                </c:pt>
                <c:pt idx="1606">
                  <c:v>50760</c:v>
                </c:pt>
                <c:pt idx="1607">
                  <c:v>50768</c:v>
                </c:pt>
                <c:pt idx="1608">
                  <c:v>50775</c:v>
                </c:pt>
                <c:pt idx="1609">
                  <c:v>50782</c:v>
                </c:pt>
                <c:pt idx="1610">
                  <c:v>50789</c:v>
                </c:pt>
                <c:pt idx="1611">
                  <c:v>50796</c:v>
                </c:pt>
                <c:pt idx="1612">
                  <c:v>50803</c:v>
                </c:pt>
                <c:pt idx="1613">
                  <c:v>50810</c:v>
                </c:pt>
                <c:pt idx="1614">
                  <c:v>50817</c:v>
                </c:pt>
                <c:pt idx="1615">
                  <c:v>50824</c:v>
                </c:pt>
                <c:pt idx="1616">
                  <c:v>50831</c:v>
                </c:pt>
                <c:pt idx="1617">
                  <c:v>50838</c:v>
                </c:pt>
                <c:pt idx="1618">
                  <c:v>50845</c:v>
                </c:pt>
                <c:pt idx="1619">
                  <c:v>50852</c:v>
                </c:pt>
                <c:pt idx="1620">
                  <c:v>50859</c:v>
                </c:pt>
                <c:pt idx="1621">
                  <c:v>50866</c:v>
                </c:pt>
                <c:pt idx="1622">
                  <c:v>50873</c:v>
                </c:pt>
                <c:pt idx="1623">
                  <c:v>50880</c:v>
                </c:pt>
                <c:pt idx="1624">
                  <c:v>50887</c:v>
                </c:pt>
                <c:pt idx="1625">
                  <c:v>50894</c:v>
                </c:pt>
                <c:pt idx="1626">
                  <c:v>50901</c:v>
                </c:pt>
                <c:pt idx="1627">
                  <c:v>50908</c:v>
                </c:pt>
                <c:pt idx="1628">
                  <c:v>50915</c:v>
                </c:pt>
                <c:pt idx="1629">
                  <c:v>50922</c:v>
                </c:pt>
                <c:pt idx="1630">
                  <c:v>50929</c:v>
                </c:pt>
                <c:pt idx="1631">
                  <c:v>50936</c:v>
                </c:pt>
                <c:pt idx="1632">
                  <c:v>50943</c:v>
                </c:pt>
                <c:pt idx="1633">
                  <c:v>50950</c:v>
                </c:pt>
                <c:pt idx="1634">
                  <c:v>50957</c:v>
                </c:pt>
                <c:pt idx="1635">
                  <c:v>50964</c:v>
                </c:pt>
                <c:pt idx="1636">
                  <c:v>50971</c:v>
                </c:pt>
                <c:pt idx="1637">
                  <c:v>50978</c:v>
                </c:pt>
                <c:pt idx="1638">
                  <c:v>50985</c:v>
                </c:pt>
                <c:pt idx="1639">
                  <c:v>50992</c:v>
                </c:pt>
                <c:pt idx="1640">
                  <c:v>50999</c:v>
                </c:pt>
                <c:pt idx="1641">
                  <c:v>51006</c:v>
                </c:pt>
                <c:pt idx="1642">
                  <c:v>51013</c:v>
                </c:pt>
                <c:pt idx="1643">
                  <c:v>51020</c:v>
                </c:pt>
                <c:pt idx="1644">
                  <c:v>51027</c:v>
                </c:pt>
                <c:pt idx="1645">
                  <c:v>51034</c:v>
                </c:pt>
                <c:pt idx="1646">
                  <c:v>51041</c:v>
                </c:pt>
                <c:pt idx="1647">
                  <c:v>51048</c:v>
                </c:pt>
                <c:pt idx="1648">
                  <c:v>51055</c:v>
                </c:pt>
                <c:pt idx="1649">
                  <c:v>51062</c:v>
                </c:pt>
                <c:pt idx="1650">
                  <c:v>51069</c:v>
                </c:pt>
                <c:pt idx="1651">
                  <c:v>51076</c:v>
                </c:pt>
                <c:pt idx="1652">
                  <c:v>51083</c:v>
                </c:pt>
                <c:pt idx="1653">
                  <c:v>51090</c:v>
                </c:pt>
                <c:pt idx="1654">
                  <c:v>51097</c:v>
                </c:pt>
                <c:pt idx="1655">
                  <c:v>51104</c:v>
                </c:pt>
                <c:pt idx="1656">
                  <c:v>51111</c:v>
                </c:pt>
                <c:pt idx="1657">
                  <c:v>51118</c:v>
                </c:pt>
                <c:pt idx="1658">
                  <c:v>51125</c:v>
                </c:pt>
                <c:pt idx="1659">
                  <c:v>51132</c:v>
                </c:pt>
                <c:pt idx="1660">
                  <c:v>51139</c:v>
                </c:pt>
                <c:pt idx="1661">
                  <c:v>51146</c:v>
                </c:pt>
                <c:pt idx="1662">
                  <c:v>51153</c:v>
                </c:pt>
                <c:pt idx="1663">
                  <c:v>51160</c:v>
                </c:pt>
                <c:pt idx="1664">
                  <c:v>51167</c:v>
                </c:pt>
                <c:pt idx="1665">
                  <c:v>51174</c:v>
                </c:pt>
                <c:pt idx="1666">
                  <c:v>51181</c:v>
                </c:pt>
                <c:pt idx="1667">
                  <c:v>51188</c:v>
                </c:pt>
                <c:pt idx="1668">
                  <c:v>51195</c:v>
                </c:pt>
                <c:pt idx="1669">
                  <c:v>51202</c:v>
                </c:pt>
                <c:pt idx="1670">
                  <c:v>51209</c:v>
                </c:pt>
                <c:pt idx="1671">
                  <c:v>51216</c:v>
                </c:pt>
                <c:pt idx="1672">
                  <c:v>51223</c:v>
                </c:pt>
                <c:pt idx="1673">
                  <c:v>51230</c:v>
                </c:pt>
                <c:pt idx="1674">
                  <c:v>51237</c:v>
                </c:pt>
                <c:pt idx="1675">
                  <c:v>51244</c:v>
                </c:pt>
                <c:pt idx="1676">
                  <c:v>51251</c:v>
                </c:pt>
                <c:pt idx="1677">
                  <c:v>51258</c:v>
                </c:pt>
                <c:pt idx="1678">
                  <c:v>51265</c:v>
                </c:pt>
                <c:pt idx="1679">
                  <c:v>51272</c:v>
                </c:pt>
                <c:pt idx="1680">
                  <c:v>51279</c:v>
                </c:pt>
                <c:pt idx="1681">
                  <c:v>51286</c:v>
                </c:pt>
                <c:pt idx="1682">
                  <c:v>51293</c:v>
                </c:pt>
                <c:pt idx="1683">
                  <c:v>51300</c:v>
                </c:pt>
                <c:pt idx="1684">
                  <c:v>51307</c:v>
                </c:pt>
                <c:pt idx="1685">
                  <c:v>51314</c:v>
                </c:pt>
                <c:pt idx="1686">
                  <c:v>51321</c:v>
                </c:pt>
                <c:pt idx="1687">
                  <c:v>51328</c:v>
                </c:pt>
                <c:pt idx="1688">
                  <c:v>51335</c:v>
                </c:pt>
                <c:pt idx="1689">
                  <c:v>51342</c:v>
                </c:pt>
                <c:pt idx="1690">
                  <c:v>51349</c:v>
                </c:pt>
                <c:pt idx="1691">
                  <c:v>51356</c:v>
                </c:pt>
                <c:pt idx="1692">
                  <c:v>51363</c:v>
                </c:pt>
                <c:pt idx="1693">
                  <c:v>51370</c:v>
                </c:pt>
                <c:pt idx="1694">
                  <c:v>51377</c:v>
                </c:pt>
                <c:pt idx="1695">
                  <c:v>51384</c:v>
                </c:pt>
                <c:pt idx="1696">
                  <c:v>51391</c:v>
                </c:pt>
                <c:pt idx="1697">
                  <c:v>51398</c:v>
                </c:pt>
                <c:pt idx="1698">
                  <c:v>51405</c:v>
                </c:pt>
                <c:pt idx="1699">
                  <c:v>51412</c:v>
                </c:pt>
                <c:pt idx="1700">
                  <c:v>51419</c:v>
                </c:pt>
                <c:pt idx="1701">
                  <c:v>51426</c:v>
                </c:pt>
                <c:pt idx="1702">
                  <c:v>51433</c:v>
                </c:pt>
                <c:pt idx="1703">
                  <c:v>51440</c:v>
                </c:pt>
                <c:pt idx="1704">
                  <c:v>51447</c:v>
                </c:pt>
                <c:pt idx="1705">
                  <c:v>51454</c:v>
                </c:pt>
                <c:pt idx="1706">
                  <c:v>51461</c:v>
                </c:pt>
                <c:pt idx="1707">
                  <c:v>51468</c:v>
                </c:pt>
                <c:pt idx="1708">
                  <c:v>51475</c:v>
                </c:pt>
                <c:pt idx="1709">
                  <c:v>51482</c:v>
                </c:pt>
                <c:pt idx="1710">
                  <c:v>51489</c:v>
                </c:pt>
                <c:pt idx="1711">
                  <c:v>51497</c:v>
                </c:pt>
                <c:pt idx="1712">
                  <c:v>51504</c:v>
                </c:pt>
                <c:pt idx="1713">
                  <c:v>51511</c:v>
                </c:pt>
                <c:pt idx="1714">
                  <c:v>51518</c:v>
                </c:pt>
                <c:pt idx="1715">
                  <c:v>51525</c:v>
                </c:pt>
                <c:pt idx="1716">
                  <c:v>51532</c:v>
                </c:pt>
                <c:pt idx="1717">
                  <c:v>51539</c:v>
                </c:pt>
                <c:pt idx="1718">
                  <c:v>51546</c:v>
                </c:pt>
                <c:pt idx="1719">
                  <c:v>51553</c:v>
                </c:pt>
                <c:pt idx="1720">
                  <c:v>51560</c:v>
                </c:pt>
                <c:pt idx="1721">
                  <c:v>51567</c:v>
                </c:pt>
                <c:pt idx="1722">
                  <c:v>51574</c:v>
                </c:pt>
                <c:pt idx="1723">
                  <c:v>51581</c:v>
                </c:pt>
                <c:pt idx="1724">
                  <c:v>51588</c:v>
                </c:pt>
                <c:pt idx="1725">
                  <c:v>51595</c:v>
                </c:pt>
                <c:pt idx="1726">
                  <c:v>51602</c:v>
                </c:pt>
                <c:pt idx="1727">
                  <c:v>51609</c:v>
                </c:pt>
                <c:pt idx="1728">
                  <c:v>51616</c:v>
                </c:pt>
                <c:pt idx="1729">
                  <c:v>51623</c:v>
                </c:pt>
                <c:pt idx="1730">
                  <c:v>51630</c:v>
                </c:pt>
                <c:pt idx="1731">
                  <c:v>51637</c:v>
                </c:pt>
                <c:pt idx="1732">
                  <c:v>51644</c:v>
                </c:pt>
                <c:pt idx="1733">
                  <c:v>51651</c:v>
                </c:pt>
                <c:pt idx="1734">
                  <c:v>51658</c:v>
                </c:pt>
                <c:pt idx="1735">
                  <c:v>51665</c:v>
                </c:pt>
                <c:pt idx="1736">
                  <c:v>51672</c:v>
                </c:pt>
                <c:pt idx="1737">
                  <c:v>51679</c:v>
                </c:pt>
                <c:pt idx="1738">
                  <c:v>51686</c:v>
                </c:pt>
                <c:pt idx="1739">
                  <c:v>51693</c:v>
                </c:pt>
                <c:pt idx="1740">
                  <c:v>51700</c:v>
                </c:pt>
                <c:pt idx="1741">
                  <c:v>51707</c:v>
                </c:pt>
                <c:pt idx="1742">
                  <c:v>51714</c:v>
                </c:pt>
                <c:pt idx="1743">
                  <c:v>51721</c:v>
                </c:pt>
                <c:pt idx="1744">
                  <c:v>51728</c:v>
                </c:pt>
                <c:pt idx="1745">
                  <c:v>51735</c:v>
                </c:pt>
                <c:pt idx="1746">
                  <c:v>51742</c:v>
                </c:pt>
                <c:pt idx="1747">
                  <c:v>51749</c:v>
                </c:pt>
                <c:pt idx="1748">
                  <c:v>51756</c:v>
                </c:pt>
                <c:pt idx="1749">
                  <c:v>51763</c:v>
                </c:pt>
                <c:pt idx="1750">
                  <c:v>51770</c:v>
                </c:pt>
                <c:pt idx="1751">
                  <c:v>51777</c:v>
                </c:pt>
                <c:pt idx="1752">
                  <c:v>51784</c:v>
                </c:pt>
                <c:pt idx="1753">
                  <c:v>51791</c:v>
                </c:pt>
                <c:pt idx="1754">
                  <c:v>51798</c:v>
                </c:pt>
                <c:pt idx="1755">
                  <c:v>51805</c:v>
                </c:pt>
                <c:pt idx="1756">
                  <c:v>51812</c:v>
                </c:pt>
                <c:pt idx="1757">
                  <c:v>51819</c:v>
                </c:pt>
                <c:pt idx="1758">
                  <c:v>51826</c:v>
                </c:pt>
                <c:pt idx="1759">
                  <c:v>51833</c:v>
                </c:pt>
                <c:pt idx="1760">
                  <c:v>51840</c:v>
                </c:pt>
                <c:pt idx="1761">
                  <c:v>51847</c:v>
                </c:pt>
                <c:pt idx="1762">
                  <c:v>51854</c:v>
                </c:pt>
                <c:pt idx="1763">
                  <c:v>51862</c:v>
                </c:pt>
                <c:pt idx="1764">
                  <c:v>51869</c:v>
                </c:pt>
                <c:pt idx="1765">
                  <c:v>51876</c:v>
                </c:pt>
                <c:pt idx="1766">
                  <c:v>51883</c:v>
                </c:pt>
                <c:pt idx="1767">
                  <c:v>51890</c:v>
                </c:pt>
                <c:pt idx="1768">
                  <c:v>51897</c:v>
                </c:pt>
                <c:pt idx="1769">
                  <c:v>51904</c:v>
                </c:pt>
                <c:pt idx="1770">
                  <c:v>51911</c:v>
                </c:pt>
                <c:pt idx="1771">
                  <c:v>51918</c:v>
                </c:pt>
                <c:pt idx="1772">
                  <c:v>51925</c:v>
                </c:pt>
                <c:pt idx="1773">
                  <c:v>51932</c:v>
                </c:pt>
                <c:pt idx="1774">
                  <c:v>51939</c:v>
                </c:pt>
                <c:pt idx="1775">
                  <c:v>51946</c:v>
                </c:pt>
                <c:pt idx="1776">
                  <c:v>51953</c:v>
                </c:pt>
                <c:pt idx="1777">
                  <c:v>51964</c:v>
                </c:pt>
                <c:pt idx="1778">
                  <c:v>51971</c:v>
                </c:pt>
                <c:pt idx="1779">
                  <c:v>51978</c:v>
                </c:pt>
                <c:pt idx="1780">
                  <c:v>51985</c:v>
                </c:pt>
                <c:pt idx="1781">
                  <c:v>51992</c:v>
                </c:pt>
                <c:pt idx="1782">
                  <c:v>51999</c:v>
                </c:pt>
                <c:pt idx="1783">
                  <c:v>52006</c:v>
                </c:pt>
                <c:pt idx="1784">
                  <c:v>52013</c:v>
                </c:pt>
                <c:pt idx="1785">
                  <c:v>52020</c:v>
                </c:pt>
                <c:pt idx="1786">
                  <c:v>52027</c:v>
                </c:pt>
                <c:pt idx="1787">
                  <c:v>52034</c:v>
                </c:pt>
                <c:pt idx="1788">
                  <c:v>52041</c:v>
                </c:pt>
                <c:pt idx="1789">
                  <c:v>52048</c:v>
                </c:pt>
                <c:pt idx="1790">
                  <c:v>52055</c:v>
                </c:pt>
                <c:pt idx="1791">
                  <c:v>52062</c:v>
                </c:pt>
                <c:pt idx="1792">
                  <c:v>52069</c:v>
                </c:pt>
                <c:pt idx="1793">
                  <c:v>52076</c:v>
                </c:pt>
                <c:pt idx="1794">
                  <c:v>52083</c:v>
                </c:pt>
                <c:pt idx="1795">
                  <c:v>52090</c:v>
                </c:pt>
                <c:pt idx="1796">
                  <c:v>52097</c:v>
                </c:pt>
                <c:pt idx="1797">
                  <c:v>52104</c:v>
                </c:pt>
                <c:pt idx="1798">
                  <c:v>52111</c:v>
                </c:pt>
                <c:pt idx="1799">
                  <c:v>52118</c:v>
                </c:pt>
                <c:pt idx="1800">
                  <c:v>52125</c:v>
                </c:pt>
                <c:pt idx="1801">
                  <c:v>52132</c:v>
                </c:pt>
                <c:pt idx="1802">
                  <c:v>52139</c:v>
                </c:pt>
                <c:pt idx="1803">
                  <c:v>52146</c:v>
                </c:pt>
                <c:pt idx="1804">
                  <c:v>52153</c:v>
                </c:pt>
                <c:pt idx="1805">
                  <c:v>52160</c:v>
                </c:pt>
                <c:pt idx="1806">
                  <c:v>52167</c:v>
                </c:pt>
                <c:pt idx="1807">
                  <c:v>52174</c:v>
                </c:pt>
                <c:pt idx="1808">
                  <c:v>52181</c:v>
                </c:pt>
                <c:pt idx="1809">
                  <c:v>52188</c:v>
                </c:pt>
                <c:pt idx="1810">
                  <c:v>52195</c:v>
                </c:pt>
                <c:pt idx="1811">
                  <c:v>52202</c:v>
                </c:pt>
                <c:pt idx="1812">
                  <c:v>52209</c:v>
                </c:pt>
                <c:pt idx="1813">
                  <c:v>52216</c:v>
                </c:pt>
                <c:pt idx="1814">
                  <c:v>52223</c:v>
                </c:pt>
                <c:pt idx="1815">
                  <c:v>52230</c:v>
                </c:pt>
                <c:pt idx="1816">
                  <c:v>52237</c:v>
                </c:pt>
                <c:pt idx="1817">
                  <c:v>52244</c:v>
                </c:pt>
                <c:pt idx="1818">
                  <c:v>52251</c:v>
                </c:pt>
                <c:pt idx="1819">
                  <c:v>52258</c:v>
                </c:pt>
                <c:pt idx="1820">
                  <c:v>52265</c:v>
                </c:pt>
                <c:pt idx="1821">
                  <c:v>52272</c:v>
                </c:pt>
                <c:pt idx="1822">
                  <c:v>52279</c:v>
                </c:pt>
                <c:pt idx="1823">
                  <c:v>52286</c:v>
                </c:pt>
                <c:pt idx="1824">
                  <c:v>52293</c:v>
                </c:pt>
                <c:pt idx="1825">
                  <c:v>52300</c:v>
                </c:pt>
                <c:pt idx="1826">
                  <c:v>52307</c:v>
                </c:pt>
                <c:pt idx="1827">
                  <c:v>52314</c:v>
                </c:pt>
                <c:pt idx="1828">
                  <c:v>52321</c:v>
                </c:pt>
                <c:pt idx="1829">
                  <c:v>52328</c:v>
                </c:pt>
                <c:pt idx="1830">
                  <c:v>52335</c:v>
                </c:pt>
                <c:pt idx="1831">
                  <c:v>52342</c:v>
                </c:pt>
                <c:pt idx="1832">
                  <c:v>52349</c:v>
                </c:pt>
                <c:pt idx="1833">
                  <c:v>52356</c:v>
                </c:pt>
                <c:pt idx="1834">
                  <c:v>52363</c:v>
                </c:pt>
                <c:pt idx="1835">
                  <c:v>52370</c:v>
                </c:pt>
                <c:pt idx="1836">
                  <c:v>52377</c:v>
                </c:pt>
                <c:pt idx="1837">
                  <c:v>52384</c:v>
                </c:pt>
                <c:pt idx="1838">
                  <c:v>52391</c:v>
                </c:pt>
                <c:pt idx="1839">
                  <c:v>52398</c:v>
                </c:pt>
                <c:pt idx="1840">
                  <c:v>52405</c:v>
                </c:pt>
                <c:pt idx="1841">
                  <c:v>52412</c:v>
                </c:pt>
                <c:pt idx="1842">
                  <c:v>52419</c:v>
                </c:pt>
                <c:pt idx="1843">
                  <c:v>52426</c:v>
                </c:pt>
                <c:pt idx="1844">
                  <c:v>52433</c:v>
                </c:pt>
                <c:pt idx="1845">
                  <c:v>52440</c:v>
                </c:pt>
                <c:pt idx="1846">
                  <c:v>52447</c:v>
                </c:pt>
                <c:pt idx="1847">
                  <c:v>52454</c:v>
                </c:pt>
                <c:pt idx="1848">
                  <c:v>52461</c:v>
                </c:pt>
                <c:pt idx="1849">
                  <c:v>52468</c:v>
                </c:pt>
                <c:pt idx="1850">
                  <c:v>52475</c:v>
                </c:pt>
                <c:pt idx="1851">
                  <c:v>52482</c:v>
                </c:pt>
                <c:pt idx="1852">
                  <c:v>52489</c:v>
                </c:pt>
                <c:pt idx="1853">
                  <c:v>52496</c:v>
                </c:pt>
                <c:pt idx="1854">
                  <c:v>52503</c:v>
                </c:pt>
                <c:pt idx="1855">
                  <c:v>52510</c:v>
                </c:pt>
                <c:pt idx="1856">
                  <c:v>52517</c:v>
                </c:pt>
                <c:pt idx="1857">
                  <c:v>52524</c:v>
                </c:pt>
                <c:pt idx="1858">
                  <c:v>52531</c:v>
                </c:pt>
                <c:pt idx="1859">
                  <c:v>52538</c:v>
                </c:pt>
                <c:pt idx="1860">
                  <c:v>52545</c:v>
                </c:pt>
                <c:pt idx="1861">
                  <c:v>52552</c:v>
                </c:pt>
                <c:pt idx="1862">
                  <c:v>52559</c:v>
                </c:pt>
                <c:pt idx="1863">
                  <c:v>52566</c:v>
                </c:pt>
                <c:pt idx="1864">
                  <c:v>52573</c:v>
                </c:pt>
                <c:pt idx="1865">
                  <c:v>52580</c:v>
                </c:pt>
                <c:pt idx="1866">
                  <c:v>52587</c:v>
                </c:pt>
                <c:pt idx="1867">
                  <c:v>52594</c:v>
                </c:pt>
                <c:pt idx="1868">
                  <c:v>52601</c:v>
                </c:pt>
                <c:pt idx="1869">
                  <c:v>52608</c:v>
                </c:pt>
                <c:pt idx="1870">
                  <c:v>52615</c:v>
                </c:pt>
                <c:pt idx="1871">
                  <c:v>52622</c:v>
                </c:pt>
                <c:pt idx="1872">
                  <c:v>52629</c:v>
                </c:pt>
                <c:pt idx="1873">
                  <c:v>52636</c:v>
                </c:pt>
                <c:pt idx="1874">
                  <c:v>52643</c:v>
                </c:pt>
                <c:pt idx="1875">
                  <c:v>52650</c:v>
                </c:pt>
                <c:pt idx="1876">
                  <c:v>52657</c:v>
                </c:pt>
                <c:pt idx="1877">
                  <c:v>52664</c:v>
                </c:pt>
                <c:pt idx="1878">
                  <c:v>52671</c:v>
                </c:pt>
                <c:pt idx="1879">
                  <c:v>52678</c:v>
                </c:pt>
                <c:pt idx="1880">
                  <c:v>52685</c:v>
                </c:pt>
                <c:pt idx="1881">
                  <c:v>52692</c:v>
                </c:pt>
                <c:pt idx="1882">
                  <c:v>52699</c:v>
                </c:pt>
                <c:pt idx="1883">
                  <c:v>52706</c:v>
                </c:pt>
                <c:pt idx="1884">
                  <c:v>52713</c:v>
                </c:pt>
                <c:pt idx="1885">
                  <c:v>52720</c:v>
                </c:pt>
                <c:pt idx="1886">
                  <c:v>52727</c:v>
                </c:pt>
                <c:pt idx="1887">
                  <c:v>52734</c:v>
                </c:pt>
                <c:pt idx="1888">
                  <c:v>52741</c:v>
                </c:pt>
                <c:pt idx="1889">
                  <c:v>52748</c:v>
                </c:pt>
                <c:pt idx="1890">
                  <c:v>52755</c:v>
                </c:pt>
                <c:pt idx="1891">
                  <c:v>52762</c:v>
                </c:pt>
                <c:pt idx="1892">
                  <c:v>52769</c:v>
                </c:pt>
                <c:pt idx="1893">
                  <c:v>52776</c:v>
                </c:pt>
                <c:pt idx="1894">
                  <c:v>52783</c:v>
                </c:pt>
                <c:pt idx="1895">
                  <c:v>52790</c:v>
                </c:pt>
                <c:pt idx="1896">
                  <c:v>52797</c:v>
                </c:pt>
                <c:pt idx="1897">
                  <c:v>52804</c:v>
                </c:pt>
                <c:pt idx="1898">
                  <c:v>52811</c:v>
                </c:pt>
                <c:pt idx="1899">
                  <c:v>52818</c:v>
                </c:pt>
                <c:pt idx="1900">
                  <c:v>52825</c:v>
                </c:pt>
                <c:pt idx="1901">
                  <c:v>52832</c:v>
                </c:pt>
                <c:pt idx="1902">
                  <c:v>52839</c:v>
                </c:pt>
                <c:pt idx="1903">
                  <c:v>52846</c:v>
                </c:pt>
                <c:pt idx="1904">
                  <c:v>52853</c:v>
                </c:pt>
                <c:pt idx="1905">
                  <c:v>52860</c:v>
                </c:pt>
                <c:pt idx="1906">
                  <c:v>52867</c:v>
                </c:pt>
                <c:pt idx="1907">
                  <c:v>52874</c:v>
                </c:pt>
                <c:pt idx="1908">
                  <c:v>52881</c:v>
                </c:pt>
                <c:pt idx="1909">
                  <c:v>52888</c:v>
                </c:pt>
                <c:pt idx="1910">
                  <c:v>52895</c:v>
                </c:pt>
                <c:pt idx="1911">
                  <c:v>52902</c:v>
                </c:pt>
                <c:pt idx="1912">
                  <c:v>52909</c:v>
                </c:pt>
                <c:pt idx="1913">
                  <c:v>52916</c:v>
                </c:pt>
                <c:pt idx="1914">
                  <c:v>52923</c:v>
                </c:pt>
                <c:pt idx="1915">
                  <c:v>52930</c:v>
                </c:pt>
                <c:pt idx="1916">
                  <c:v>52937</c:v>
                </c:pt>
                <c:pt idx="1917">
                  <c:v>52944</c:v>
                </c:pt>
                <c:pt idx="1918">
                  <c:v>52951</c:v>
                </c:pt>
                <c:pt idx="1919">
                  <c:v>52959</c:v>
                </c:pt>
                <c:pt idx="1920">
                  <c:v>52966</c:v>
                </c:pt>
                <c:pt idx="1921">
                  <c:v>52973</c:v>
                </c:pt>
                <c:pt idx="1922">
                  <c:v>52980</c:v>
                </c:pt>
                <c:pt idx="1923">
                  <c:v>52987</c:v>
                </c:pt>
                <c:pt idx="1924">
                  <c:v>52994</c:v>
                </c:pt>
                <c:pt idx="1925">
                  <c:v>53001</c:v>
                </c:pt>
                <c:pt idx="1926">
                  <c:v>53008</c:v>
                </c:pt>
                <c:pt idx="1927">
                  <c:v>53015</c:v>
                </c:pt>
                <c:pt idx="1928">
                  <c:v>53022</c:v>
                </c:pt>
                <c:pt idx="1929">
                  <c:v>53029</c:v>
                </c:pt>
                <c:pt idx="1930">
                  <c:v>53036</c:v>
                </c:pt>
                <c:pt idx="1931">
                  <c:v>53043</c:v>
                </c:pt>
                <c:pt idx="1932">
                  <c:v>53050</c:v>
                </c:pt>
                <c:pt idx="1933">
                  <c:v>53057</c:v>
                </c:pt>
                <c:pt idx="1934">
                  <c:v>53064</c:v>
                </c:pt>
                <c:pt idx="1935">
                  <c:v>53071</c:v>
                </c:pt>
                <c:pt idx="1936">
                  <c:v>53078</c:v>
                </c:pt>
                <c:pt idx="1937">
                  <c:v>53085</c:v>
                </c:pt>
                <c:pt idx="1938">
                  <c:v>53092</c:v>
                </c:pt>
                <c:pt idx="1939">
                  <c:v>53099</c:v>
                </c:pt>
                <c:pt idx="1940">
                  <c:v>53106</c:v>
                </c:pt>
                <c:pt idx="1941">
                  <c:v>53113</c:v>
                </c:pt>
                <c:pt idx="1942">
                  <c:v>53120</c:v>
                </c:pt>
                <c:pt idx="1943">
                  <c:v>53127</c:v>
                </c:pt>
                <c:pt idx="1944">
                  <c:v>53134</c:v>
                </c:pt>
                <c:pt idx="1945">
                  <c:v>53141</c:v>
                </c:pt>
                <c:pt idx="1946">
                  <c:v>53148</c:v>
                </c:pt>
                <c:pt idx="1947">
                  <c:v>53155</c:v>
                </c:pt>
                <c:pt idx="1948">
                  <c:v>53162</c:v>
                </c:pt>
                <c:pt idx="1949">
                  <c:v>53169</c:v>
                </c:pt>
                <c:pt idx="1950">
                  <c:v>53176</c:v>
                </c:pt>
                <c:pt idx="1951">
                  <c:v>53183</c:v>
                </c:pt>
                <c:pt idx="1952">
                  <c:v>53190</c:v>
                </c:pt>
                <c:pt idx="1953">
                  <c:v>53197</c:v>
                </c:pt>
                <c:pt idx="1954">
                  <c:v>53204</c:v>
                </c:pt>
                <c:pt idx="1955">
                  <c:v>53211</c:v>
                </c:pt>
                <c:pt idx="1956">
                  <c:v>53218</c:v>
                </c:pt>
                <c:pt idx="1957">
                  <c:v>53225</c:v>
                </c:pt>
                <c:pt idx="1958">
                  <c:v>53232</c:v>
                </c:pt>
                <c:pt idx="1959">
                  <c:v>53239</c:v>
                </c:pt>
                <c:pt idx="1960">
                  <c:v>53246</c:v>
                </c:pt>
                <c:pt idx="1961">
                  <c:v>53253</c:v>
                </c:pt>
                <c:pt idx="1962">
                  <c:v>53260</c:v>
                </c:pt>
                <c:pt idx="1963">
                  <c:v>53267</c:v>
                </c:pt>
                <c:pt idx="1964">
                  <c:v>53274</c:v>
                </c:pt>
                <c:pt idx="1965">
                  <c:v>53281</c:v>
                </c:pt>
                <c:pt idx="1966">
                  <c:v>53288</c:v>
                </c:pt>
                <c:pt idx="1967">
                  <c:v>53295</c:v>
                </c:pt>
                <c:pt idx="1968">
                  <c:v>53302</c:v>
                </c:pt>
                <c:pt idx="1969">
                  <c:v>53309</c:v>
                </c:pt>
                <c:pt idx="1970">
                  <c:v>53316</c:v>
                </c:pt>
                <c:pt idx="1971">
                  <c:v>53323</c:v>
                </c:pt>
                <c:pt idx="1972">
                  <c:v>53330</c:v>
                </c:pt>
                <c:pt idx="1973">
                  <c:v>53337</c:v>
                </c:pt>
                <c:pt idx="1974">
                  <c:v>53344</c:v>
                </c:pt>
                <c:pt idx="1975">
                  <c:v>53351</c:v>
                </c:pt>
                <c:pt idx="1976">
                  <c:v>53358</c:v>
                </c:pt>
                <c:pt idx="1977">
                  <c:v>53365</c:v>
                </c:pt>
                <c:pt idx="1978">
                  <c:v>53372</c:v>
                </c:pt>
                <c:pt idx="1979">
                  <c:v>53379</c:v>
                </c:pt>
                <c:pt idx="1980">
                  <c:v>53386</c:v>
                </c:pt>
                <c:pt idx="1981">
                  <c:v>53393</c:v>
                </c:pt>
                <c:pt idx="1982">
                  <c:v>53400</c:v>
                </c:pt>
                <c:pt idx="1983">
                  <c:v>53407</c:v>
                </c:pt>
                <c:pt idx="1984">
                  <c:v>53414</c:v>
                </c:pt>
                <c:pt idx="1985">
                  <c:v>53421</c:v>
                </c:pt>
                <c:pt idx="1986">
                  <c:v>53428</c:v>
                </c:pt>
                <c:pt idx="1987">
                  <c:v>53435</c:v>
                </c:pt>
                <c:pt idx="1988">
                  <c:v>53442</c:v>
                </c:pt>
                <c:pt idx="1989">
                  <c:v>53449</c:v>
                </c:pt>
                <c:pt idx="1990">
                  <c:v>53456</c:v>
                </c:pt>
                <c:pt idx="1991">
                  <c:v>53463</c:v>
                </c:pt>
                <c:pt idx="1992">
                  <c:v>53470</c:v>
                </c:pt>
                <c:pt idx="1993">
                  <c:v>53477</c:v>
                </c:pt>
                <c:pt idx="1994">
                  <c:v>53484</c:v>
                </c:pt>
                <c:pt idx="1995">
                  <c:v>53491</c:v>
                </c:pt>
                <c:pt idx="1996">
                  <c:v>53498</c:v>
                </c:pt>
                <c:pt idx="1997">
                  <c:v>53505</c:v>
                </c:pt>
                <c:pt idx="1998">
                  <c:v>53512</c:v>
                </c:pt>
                <c:pt idx="1999">
                  <c:v>53519</c:v>
                </c:pt>
                <c:pt idx="2000">
                  <c:v>53526</c:v>
                </c:pt>
                <c:pt idx="2001">
                  <c:v>53533</c:v>
                </c:pt>
                <c:pt idx="2002">
                  <c:v>53540</c:v>
                </c:pt>
                <c:pt idx="2003">
                  <c:v>53547</c:v>
                </c:pt>
                <c:pt idx="2004">
                  <c:v>53554</c:v>
                </c:pt>
                <c:pt idx="2005">
                  <c:v>53561</c:v>
                </c:pt>
                <c:pt idx="2006">
                  <c:v>53568</c:v>
                </c:pt>
                <c:pt idx="2007">
                  <c:v>53575</c:v>
                </c:pt>
                <c:pt idx="2008">
                  <c:v>53582</c:v>
                </c:pt>
                <c:pt idx="2009">
                  <c:v>53589</c:v>
                </c:pt>
                <c:pt idx="2010">
                  <c:v>53596</c:v>
                </c:pt>
                <c:pt idx="2011">
                  <c:v>53603</c:v>
                </c:pt>
                <c:pt idx="2012">
                  <c:v>53610</c:v>
                </c:pt>
                <c:pt idx="2013">
                  <c:v>53617</c:v>
                </c:pt>
                <c:pt idx="2014">
                  <c:v>53624</c:v>
                </c:pt>
                <c:pt idx="2015">
                  <c:v>53631</c:v>
                </c:pt>
                <c:pt idx="2016">
                  <c:v>53638</c:v>
                </c:pt>
                <c:pt idx="2017">
                  <c:v>53645</c:v>
                </c:pt>
                <c:pt idx="2018">
                  <c:v>53652</c:v>
                </c:pt>
                <c:pt idx="2019">
                  <c:v>53659</c:v>
                </c:pt>
                <c:pt idx="2020">
                  <c:v>53666</c:v>
                </c:pt>
                <c:pt idx="2021">
                  <c:v>53673</c:v>
                </c:pt>
                <c:pt idx="2022">
                  <c:v>53680</c:v>
                </c:pt>
                <c:pt idx="2023">
                  <c:v>53688</c:v>
                </c:pt>
                <c:pt idx="2024">
                  <c:v>53695</c:v>
                </c:pt>
                <c:pt idx="2025">
                  <c:v>53702</c:v>
                </c:pt>
                <c:pt idx="2026">
                  <c:v>53709</c:v>
                </c:pt>
                <c:pt idx="2027">
                  <c:v>53716</c:v>
                </c:pt>
                <c:pt idx="2028">
                  <c:v>53723</c:v>
                </c:pt>
                <c:pt idx="2029">
                  <c:v>53730</c:v>
                </c:pt>
                <c:pt idx="2030">
                  <c:v>53737</c:v>
                </c:pt>
                <c:pt idx="2031">
                  <c:v>53744</c:v>
                </c:pt>
                <c:pt idx="2032">
                  <c:v>53751</c:v>
                </c:pt>
                <c:pt idx="2033">
                  <c:v>53758</c:v>
                </c:pt>
                <c:pt idx="2034">
                  <c:v>53765</c:v>
                </c:pt>
                <c:pt idx="2035">
                  <c:v>53772</c:v>
                </c:pt>
                <c:pt idx="2036">
                  <c:v>53779</c:v>
                </c:pt>
                <c:pt idx="2037">
                  <c:v>53786</c:v>
                </c:pt>
                <c:pt idx="2038">
                  <c:v>53793</c:v>
                </c:pt>
                <c:pt idx="2039">
                  <c:v>53800</c:v>
                </c:pt>
                <c:pt idx="2040">
                  <c:v>53807</c:v>
                </c:pt>
                <c:pt idx="2041">
                  <c:v>53814</c:v>
                </c:pt>
                <c:pt idx="2042">
                  <c:v>53821</c:v>
                </c:pt>
                <c:pt idx="2043">
                  <c:v>53828</c:v>
                </c:pt>
                <c:pt idx="2044">
                  <c:v>53835</c:v>
                </c:pt>
                <c:pt idx="2045">
                  <c:v>53842</c:v>
                </c:pt>
                <c:pt idx="2046">
                  <c:v>53849</c:v>
                </c:pt>
                <c:pt idx="2047">
                  <c:v>53856</c:v>
                </c:pt>
                <c:pt idx="2048">
                  <c:v>53863</c:v>
                </c:pt>
                <c:pt idx="2049">
                  <c:v>53870</c:v>
                </c:pt>
                <c:pt idx="2050">
                  <c:v>53877</c:v>
                </c:pt>
                <c:pt idx="2051">
                  <c:v>53884</c:v>
                </c:pt>
                <c:pt idx="2052">
                  <c:v>53891</c:v>
                </c:pt>
                <c:pt idx="2053">
                  <c:v>53898</c:v>
                </c:pt>
                <c:pt idx="2054">
                  <c:v>53905</c:v>
                </c:pt>
                <c:pt idx="2055">
                  <c:v>53912</c:v>
                </c:pt>
                <c:pt idx="2056">
                  <c:v>53919</c:v>
                </c:pt>
                <c:pt idx="2057">
                  <c:v>53926</c:v>
                </c:pt>
                <c:pt idx="2058">
                  <c:v>53933</c:v>
                </c:pt>
                <c:pt idx="2059">
                  <c:v>53940</c:v>
                </c:pt>
                <c:pt idx="2060">
                  <c:v>53947</c:v>
                </c:pt>
                <c:pt idx="2061">
                  <c:v>53954</c:v>
                </c:pt>
                <c:pt idx="2062">
                  <c:v>53961</c:v>
                </c:pt>
                <c:pt idx="2063">
                  <c:v>53968</c:v>
                </c:pt>
                <c:pt idx="2064">
                  <c:v>53975</c:v>
                </c:pt>
                <c:pt idx="2065">
                  <c:v>53982</c:v>
                </c:pt>
                <c:pt idx="2066">
                  <c:v>53989</c:v>
                </c:pt>
                <c:pt idx="2067">
                  <c:v>53996</c:v>
                </c:pt>
                <c:pt idx="2068">
                  <c:v>54003</c:v>
                </c:pt>
                <c:pt idx="2069">
                  <c:v>54010</c:v>
                </c:pt>
                <c:pt idx="2070">
                  <c:v>54017</c:v>
                </c:pt>
                <c:pt idx="2071">
                  <c:v>54024</c:v>
                </c:pt>
                <c:pt idx="2072">
                  <c:v>54031</c:v>
                </c:pt>
                <c:pt idx="2073">
                  <c:v>54038</c:v>
                </c:pt>
                <c:pt idx="2074">
                  <c:v>54045</c:v>
                </c:pt>
                <c:pt idx="2075">
                  <c:v>54053</c:v>
                </c:pt>
                <c:pt idx="2076">
                  <c:v>54060</c:v>
                </c:pt>
                <c:pt idx="2077">
                  <c:v>54067</c:v>
                </c:pt>
                <c:pt idx="2078">
                  <c:v>54074</c:v>
                </c:pt>
                <c:pt idx="2079">
                  <c:v>54081</c:v>
                </c:pt>
                <c:pt idx="2080">
                  <c:v>54088</c:v>
                </c:pt>
                <c:pt idx="2081">
                  <c:v>54095</c:v>
                </c:pt>
                <c:pt idx="2082">
                  <c:v>54102</c:v>
                </c:pt>
                <c:pt idx="2083">
                  <c:v>54109</c:v>
                </c:pt>
                <c:pt idx="2084">
                  <c:v>54116</c:v>
                </c:pt>
                <c:pt idx="2085">
                  <c:v>54123</c:v>
                </c:pt>
                <c:pt idx="2086">
                  <c:v>54130</c:v>
                </c:pt>
                <c:pt idx="2087">
                  <c:v>54137</c:v>
                </c:pt>
                <c:pt idx="2088">
                  <c:v>54144</c:v>
                </c:pt>
                <c:pt idx="2089">
                  <c:v>54155</c:v>
                </c:pt>
                <c:pt idx="2090">
                  <c:v>54162</c:v>
                </c:pt>
                <c:pt idx="2091">
                  <c:v>54169</c:v>
                </c:pt>
                <c:pt idx="2092">
                  <c:v>54176</c:v>
                </c:pt>
                <c:pt idx="2093">
                  <c:v>54183</c:v>
                </c:pt>
                <c:pt idx="2094">
                  <c:v>54190</c:v>
                </c:pt>
                <c:pt idx="2095">
                  <c:v>54197</c:v>
                </c:pt>
                <c:pt idx="2096">
                  <c:v>54204</c:v>
                </c:pt>
                <c:pt idx="2097">
                  <c:v>54211</c:v>
                </c:pt>
                <c:pt idx="2098">
                  <c:v>54218</c:v>
                </c:pt>
                <c:pt idx="2099">
                  <c:v>54225</c:v>
                </c:pt>
                <c:pt idx="2100">
                  <c:v>54232</c:v>
                </c:pt>
                <c:pt idx="2101">
                  <c:v>54239</c:v>
                </c:pt>
                <c:pt idx="2102">
                  <c:v>54246</c:v>
                </c:pt>
                <c:pt idx="2103">
                  <c:v>54253</c:v>
                </c:pt>
                <c:pt idx="2104">
                  <c:v>54260</c:v>
                </c:pt>
                <c:pt idx="2105">
                  <c:v>54267</c:v>
                </c:pt>
                <c:pt idx="2106">
                  <c:v>54274</c:v>
                </c:pt>
                <c:pt idx="2107">
                  <c:v>54281</c:v>
                </c:pt>
                <c:pt idx="2108">
                  <c:v>54288</c:v>
                </c:pt>
                <c:pt idx="2109">
                  <c:v>54295</c:v>
                </c:pt>
                <c:pt idx="2110">
                  <c:v>54302</c:v>
                </c:pt>
                <c:pt idx="2111">
                  <c:v>54309</c:v>
                </c:pt>
                <c:pt idx="2112">
                  <c:v>54316</c:v>
                </c:pt>
                <c:pt idx="2113">
                  <c:v>54323</c:v>
                </c:pt>
                <c:pt idx="2114">
                  <c:v>54330</c:v>
                </c:pt>
                <c:pt idx="2115">
                  <c:v>54337</c:v>
                </c:pt>
                <c:pt idx="2116">
                  <c:v>54344</c:v>
                </c:pt>
                <c:pt idx="2117">
                  <c:v>54351</c:v>
                </c:pt>
                <c:pt idx="2118">
                  <c:v>54358</c:v>
                </c:pt>
                <c:pt idx="2119">
                  <c:v>54365</c:v>
                </c:pt>
                <c:pt idx="2120">
                  <c:v>54372</c:v>
                </c:pt>
                <c:pt idx="2121">
                  <c:v>54379</c:v>
                </c:pt>
                <c:pt idx="2122">
                  <c:v>54386</c:v>
                </c:pt>
                <c:pt idx="2123">
                  <c:v>54393</c:v>
                </c:pt>
                <c:pt idx="2124">
                  <c:v>54400</c:v>
                </c:pt>
                <c:pt idx="2125">
                  <c:v>54407</c:v>
                </c:pt>
                <c:pt idx="2126">
                  <c:v>54414</c:v>
                </c:pt>
                <c:pt idx="2127">
                  <c:v>54421</c:v>
                </c:pt>
                <c:pt idx="2128">
                  <c:v>54428</c:v>
                </c:pt>
                <c:pt idx="2129">
                  <c:v>54435</c:v>
                </c:pt>
                <c:pt idx="2130">
                  <c:v>54442</c:v>
                </c:pt>
                <c:pt idx="2131">
                  <c:v>54449</c:v>
                </c:pt>
                <c:pt idx="2132">
                  <c:v>54456</c:v>
                </c:pt>
                <c:pt idx="2133">
                  <c:v>54463</c:v>
                </c:pt>
                <c:pt idx="2134">
                  <c:v>54470</c:v>
                </c:pt>
                <c:pt idx="2135">
                  <c:v>54477</c:v>
                </c:pt>
                <c:pt idx="2136">
                  <c:v>54484</c:v>
                </c:pt>
                <c:pt idx="2137">
                  <c:v>54491</c:v>
                </c:pt>
                <c:pt idx="2138">
                  <c:v>54498</c:v>
                </c:pt>
                <c:pt idx="2139">
                  <c:v>54505</c:v>
                </c:pt>
                <c:pt idx="2140">
                  <c:v>54512</c:v>
                </c:pt>
                <c:pt idx="2141">
                  <c:v>54519</c:v>
                </c:pt>
                <c:pt idx="2142">
                  <c:v>54526</c:v>
                </c:pt>
                <c:pt idx="2143">
                  <c:v>54533</c:v>
                </c:pt>
                <c:pt idx="2144">
                  <c:v>54540</c:v>
                </c:pt>
                <c:pt idx="2145">
                  <c:v>54547</c:v>
                </c:pt>
                <c:pt idx="2146">
                  <c:v>54554</c:v>
                </c:pt>
                <c:pt idx="2147">
                  <c:v>54561</c:v>
                </c:pt>
                <c:pt idx="2148">
                  <c:v>54568</c:v>
                </c:pt>
                <c:pt idx="2149">
                  <c:v>54575</c:v>
                </c:pt>
                <c:pt idx="2150">
                  <c:v>54582</c:v>
                </c:pt>
                <c:pt idx="2151">
                  <c:v>54589</c:v>
                </c:pt>
                <c:pt idx="2152">
                  <c:v>54596</c:v>
                </c:pt>
                <c:pt idx="2153">
                  <c:v>54603</c:v>
                </c:pt>
                <c:pt idx="2154">
                  <c:v>54610</c:v>
                </c:pt>
                <c:pt idx="2155">
                  <c:v>54617</c:v>
                </c:pt>
                <c:pt idx="2156">
                  <c:v>54624</c:v>
                </c:pt>
                <c:pt idx="2157">
                  <c:v>54631</c:v>
                </c:pt>
                <c:pt idx="2158">
                  <c:v>54638</c:v>
                </c:pt>
                <c:pt idx="2159">
                  <c:v>54645</c:v>
                </c:pt>
                <c:pt idx="2160">
                  <c:v>54652</c:v>
                </c:pt>
                <c:pt idx="2161">
                  <c:v>54659</c:v>
                </c:pt>
                <c:pt idx="2162">
                  <c:v>54666</c:v>
                </c:pt>
                <c:pt idx="2163">
                  <c:v>54673</c:v>
                </c:pt>
                <c:pt idx="2164">
                  <c:v>54680</c:v>
                </c:pt>
                <c:pt idx="2165">
                  <c:v>54687</c:v>
                </c:pt>
                <c:pt idx="2166">
                  <c:v>54694</c:v>
                </c:pt>
                <c:pt idx="2167">
                  <c:v>54701</c:v>
                </c:pt>
                <c:pt idx="2168">
                  <c:v>54708</c:v>
                </c:pt>
                <c:pt idx="2169">
                  <c:v>54715</c:v>
                </c:pt>
                <c:pt idx="2170">
                  <c:v>54722</c:v>
                </c:pt>
                <c:pt idx="2171">
                  <c:v>54729</c:v>
                </c:pt>
                <c:pt idx="2172">
                  <c:v>54736</c:v>
                </c:pt>
                <c:pt idx="2173">
                  <c:v>54743</c:v>
                </c:pt>
                <c:pt idx="2174">
                  <c:v>54750</c:v>
                </c:pt>
                <c:pt idx="2175">
                  <c:v>54757</c:v>
                </c:pt>
                <c:pt idx="2176">
                  <c:v>54764</c:v>
                </c:pt>
                <c:pt idx="2177">
                  <c:v>54771</c:v>
                </c:pt>
                <c:pt idx="2178">
                  <c:v>54778</c:v>
                </c:pt>
                <c:pt idx="2179">
                  <c:v>54786</c:v>
                </c:pt>
                <c:pt idx="2180">
                  <c:v>54793</c:v>
                </c:pt>
                <c:pt idx="2181">
                  <c:v>54800</c:v>
                </c:pt>
                <c:pt idx="2182">
                  <c:v>54807</c:v>
                </c:pt>
                <c:pt idx="2183">
                  <c:v>54814</c:v>
                </c:pt>
                <c:pt idx="2184">
                  <c:v>54821</c:v>
                </c:pt>
                <c:pt idx="2185">
                  <c:v>54828</c:v>
                </c:pt>
                <c:pt idx="2186">
                  <c:v>54835</c:v>
                </c:pt>
                <c:pt idx="2187">
                  <c:v>54842</c:v>
                </c:pt>
                <c:pt idx="2188">
                  <c:v>54849</c:v>
                </c:pt>
                <c:pt idx="2189">
                  <c:v>54856</c:v>
                </c:pt>
                <c:pt idx="2190">
                  <c:v>54863</c:v>
                </c:pt>
                <c:pt idx="2191">
                  <c:v>54870</c:v>
                </c:pt>
                <c:pt idx="2192">
                  <c:v>54877</c:v>
                </c:pt>
                <c:pt idx="2193">
                  <c:v>54884</c:v>
                </c:pt>
                <c:pt idx="2194">
                  <c:v>54891</c:v>
                </c:pt>
                <c:pt idx="2195">
                  <c:v>54898</c:v>
                </c:pt>
                <c:pt idx="2196">
                  <c:v>54905</c:v>
                </c:pt>
                <c:pt idx="2197">
                  <c:v>54912</c:v>
                </c:pt>
                <c:pt idx="2198">
                  <c:v>54919</c:v>
                </c:pt>
                <c:pt idx="2199">
                  <c:v>54926</c:v>
                </c:pt>
                <c:pt idx="2200">
                  <c:v>54933</c:v>
                </c:pt>
                <c:pt idx="2201">
                  <c:v>54940</c:v>
                </c:pt>
                <c:pt idx="2202">
                  <c:v>54947</c:v>
                </c:pt>
                <c:pt idx="2203">
                  <c:v>54954</c:v>
                </c:pt>
                <c:pt idx="2204">
                  <c:v>54961</c:v>
                </c:pt>
                <c:pt idx="2205">
                  <c:v>54968</c:v>
                </c:pt>
                <c:pt idx="2206">
                  <c:v>54975</c:v>
                </c:pt>
                <c:pt idx="2207">
                  <c:v>54982</c:v>
                </c:pt>
                <c:pt idx="2208">
                  <c:v>54989</c:v>
                </c:pt>
                <c:pt idx="2209">
                  <c:v>54996</c:v>
                </c:pt>
                <c:pt idx="2210">
                  <c:v>55003</c:v>
                </c:pt>
                <c:pt idx="2211">
                  <c:v>55010</c:v>
                </c:pt>
                <c:pt idx="2212">
                  <c:v>55017</c:v>
                </c:pt>
                <c:pt idx="2213">
                  <c:v>55024</c:v>
                </c:pt>
                <c:pt idx="2214">
                  <c:v>55031</c:v>
                </c:pt>
                <c:pt idx="2215">
                  <c:v>55038</c:v>
                </c:pt>
                <c:pt idx="2216">
                  <c:v>55045</c:v>
                </c:pt>
                <c:pt idx="2217">
                  <c:v>55052</c:v>
                </c:pt>
                <c:pt idx="2218">
                  <c:v>55059</c:v>
                </c:pt>
                <c:pt idx="2219">
                  <c:v>55066</c:v>
                </c:pt>
                <c:pt idx="2220">
                  <c:v>55073</c:v>
                </c:pt>
                <c:pt idx="2221">
                  <c:v>55080</c:v>
                </c:pt>
                <c:pt idx="2222">
                  <c:v>55087</c:v>
                </c:pt>
                <c:pt idx="2223">
                  <c:v>55094</c:v>
                </c:pt>
                <c:pt idx="2224">
                  <c:v>55101</c:v>
                </c:pt>
                <c:pt idx="2225">
                  <c:v>55108</c:v>
                </c:pt>
                <c:pt idx="2226">
                  <c:v>55115</c:v>
                </c:pt>
                <c:pt idx="2227">
                  <c:v>55122</c:v>
                </c:pt>
                <c:pt idx="2228">
                  <c:v>55129</c:v>
                </c:pt>
                <c:pt idx="2229">
                  <c:v>55136</c:v>
                </c:pt>
                <c:pt idx="2230">
                  <c:v>55143</c:v>
                </c:pt>
                <c:pt idx="2231">
                  <c:v>55150</c:v>
                </c:pt>
                <c:pt idx="2232">
                  <c:v>55157</c:v>
                </c:pt>
                <c:pt idx="2233">
                  <c:v>55164</c:v>
                </c:pt>
                <c:pt idx="2234">
                  <c:v>55171</c:v>
                </c:pt>
                <c:pt idx="2235">
                  <c:v>55178</c:v>
                </c:pt>
                <c:pt idx="2236">
                  <c:v>55185</c:v>
                </c:pt>
                <c:pt idx="2237">
                  <c:v>55192</c:v>
                </c:pt>
                <c:pt idx="2238">
                  <c:v>55199</c:v>
                </c:pt>
                <c:pt idx="2239">
                  <c:v>55206</c:v>
                </c:pt>
                <c:pt idx="2240">
                  <c:v>55213</c:v>
                </c:pt>
                <c:pt idx="2241">
                  <c:v>55220</c:v>
                </c:pt>
                <c:pt idx="2242">
                  <c:v>55227</c:v>
                </c:pt>
                <c:pt idx="2243">
                  <c:v>55234</c:v>
                </c:pt>
                <c:pt idx="2244">
                  <c:v>55241</c:v>
                </c:pt>
                <c:pt idx="2245">
                  <c:v>55248</c:v>
                </c:pt>
                <c:pt idx="2246">
                  <c:v>55255</c:v>
                </c:pt>
                <c:pt idx="2247">
                  <c:v>55262</c:v>
                </c:pt>
                <c:pt idx="2248">
                  <c:v>55269</c:v>
                </c:pt>
                <c:pt idx="2249">
                  <c:v>55276</c:v>
                </c:pt>
                <c:pt idx="2250">
                  <c:v>55283</c:v>
                </c:pt>
                <c:pt idx="2251">
                  <c:v>55290</c:v>
                </c:pt>
                <c:pt idx="2252">
                  <c:v>55297</c:v>
                </c:pt>
                <c:pt idx="2253">
                  <c:v>55304</c:v>
                </c:pt>
                <c:pt idx="2254">
                  <c:v>55311</c:v>
                </c:pt>
                <c:pt idx="2255">
                  <c:v>55318</c:v>
                </c:pt>
                <c:pt idx="2256">
                  <c:v>55325</c:v>
                </c:pt>
                <c:pt idx="2257">
                  <c:v>55332</c:v>
                </c:pt>
                <c:pt idx="2258">
                  <c:v>55339</c:v>
                </c:pt>
                <c:pt idx="2259">
                  <c:v>55346</c:v>
                </c:pt>
                <c:pt idx="2260">
                  <c:v>55353</c:v>
                </c:pt>
                <c:pt idx="2261">
                  <c:v>55360</c:v>
                </c:pt>
                <c:pt idx="2262">
                  <c:v>55367</c:v>
                </c:pt>
                <c:pt idx="2263">
                  <c:v>55374</c:v>
                </c:pt>
                <c:pt idx="2264">
                  <c:v>55381</c:v>
                </c:pt>
                <c:pt idx="2265">
                  <c:v>55388</c:v>
                </c:pt>
                <c:pt idx="2266">
                  <c:v>55395</c:v>
                </c:pt>
                <c:pt idx="2267">
                  <c:v>55402</c:v>
                </c:pt>
                <c:pt idx="2268">
                  <c:v>55409</c:v>
                </c:pt>
                <c:pt idx="2269">
                  <c:v>55416</c:v>
                </c:pt>
                <c:pt idx="2270">
                  <c:v>55423</c:v>
                </c:pt>
                <c:pt idx="2271">
                  <c:v>55430</c:v>
                </c:pt>
                <c:pt idx="2272">
                  <c:v>55437</c:v>
                </c:pt>
                <c:pt idx="2273">
                  <c:v>55444</c:v>
                </c:pt>
                <c:pt idx="2274">
                  <c:v>55451</c:v>
                </c:pt>
                <c:pt idx="2275">
                  <c:v>55458</c:v>
                </c:pt>
                <c:pt idx="2276">
                  <c:v>55465</c:v>
                </c:pt>
                <c:pt idx="2277">
                  <c:v>55472</c:v>
                </c:pt>
                <c:pt idx="2278">
                  <c:v>55479</c:v>
                </c:pt>
                <c:pt idx="2279">
                  <c:v>55486</c:v>
                </c:pt>
                <c:pt idx="2280">
                  <c:v>55493</c:v>
                </c:pt>
                <c:pt idx="2281">
                  <c:v>55500</c:v>
                </c:pt>
                <c:pt idx="2282">
                  <c:v>55507</c:v>
                </c:pt>
                <c:pt idx="2283">
                  <c:v>55514</c:v>
                </c:pt>
                <c:pt idx="2284">
                  <c:v>55521</c:v>
                </c:pt>
                <c:pt idx="2285">
                  <c:v>55528</c:v>
                </c:pt>
                <c:pt idx="2286">
                  <c:v>55535</c:v>
                </c:pt>
                <c:pt idx="2287">
                  <c:v>55542</c:v>
                </c:pt>
                <c:pt idx="2288">
                  <c:v>55549</c:v>
                </c:pt>
                <c:pt idx="2289">
                  <c:v>55556</c:v>
                </c:pt>
                <c:pt idx="2290">
                  <c:v>55563</c:v>
                </c:pt>
                <c:pt idx="2291">
                  <c:v>55570</c:v>
                </c:pt>
                <c:pt idx="2292">
                  <c:v>55577</c:v>
                </c:pt>
                <c:pt idx="2293">
                  <c:v>55584</c:v>
                </c:pt>
                <c:pt idx="2294">
                  <c:v>55591</c:v>
                </c:pt>
                <c:pt idx="2295">
                  <c:v>55598</c:v>
                </c:pt>
                <c:pt idx="2296">
                  <c:v>55605</c:v>
                </c:pt>
                <c:pt idx="2297">
                  <c:v>55612</c:v>
                </c:pt>
                <c:pt idx="2298">
                  <c:v>55619</c:v>
                </c:pt>
                <c:pt idx="2299">
                  <c:v>55626</c:v>
                </c:pt>
                <c:pt idx="2300">
                  <c:v>55633</c:v>
                </c:pt>
                <c:pt idx="2301">
                  <c:v>55640</c:v>
                </c:pt>
                <c:pt idx="2302">
                  <c:v>55647</c:v>
                </c:pt>
                <c:pt idx="2303">
                  <c:v>55654</c:v>
                </c:pt>
                <c:pt idx="2304">
                  <c:v>55661</c:v>
                </c:pt>
                <c:pt idx="2305">
                  <c:v>55668</c:v>
                </c:pt>
                <c:pt idx="2306">
                  <c:v>55675</c:v>
                </c:pt>
                <c:pt idx="2307">
                  <c:v>55682</c:v>
                </c:pt>
                <c:pt idx="2308">
                  <c:v>55689</c:v>
                </c:pt>
                <c:pt idx="2309">
                  <c:v>55696</c:v>
                </c:pt>
                <c:pt idx="2310">
                  <c:v>55703</c:v>
                </c:pt>
                <c:pt idx="2311">
                  <c:v>55710</c:v>
                </c:pt>
                <c:pt idx="2312">
                  <c:v>55717</c:v>
                </c:pt>
                <c:pt idx="2313">
                  <c:v>55724</c:v>
                </c:pt>
                <c:pt idx="2314">
                  <c:v>55731</c:v>
                </c:pt>
                <c:pt idx="2315">
                  <c:v>55738</c:v>
                </c:pt>
                <c:pt idx="2316">
                  <c:v>55745</c:v>
                </c:pt>
                <c:pt idx="2317">
                  <c:v>55752</c:v>
                </c:pt>
                <c:pt idx="2318">
                  <c:v>55759</c:v>
                </c:pt>
                <c:pt idx="2319">
                  <c:v>55766</c:v>
                </c:pt>
                <c:pt idx="2320">
                  <c:v>55773</c:v>
                </c:pt>
                <c:pt idx="2321">
                  <c:v>55780</c:v>
                </c:pt>
                <c:pt idx="2322">
                  <c:v>55787</c:v>
                </c:pt>
                <c:pt idx="2323">
                  <c:v>55794</c:v>
                </c:pt>
                <c:pt idx="2324">
                  <c:v>55801</c:v>
                </c:pt>
                <c:pt idx="2325">
                  <c:v>55808</c:v>
                </c:pt>
                <c:pt idx="2326">
                  <c:v>55815</c:v>
                </c:pt>
                <c:pt idx="2327">
                  <c:v>55822</c:v>
                </c:pt>
                <c:pt idx="2328">
                  <c:v>55829</c:v>
                </c:pt>
                <c:pt idx="2329">
                  <c:v>55836</c:v>
                </c:pt>
                <c:pt idx="2330">
                  <c:v>55843</c:v>
                </c:pt>
                <c:pt idx="2331">
                  <c:v>55850</c:v>
                </c:pt>
                <c:pt idx="2332">
                  <c:v>55857</c:v>
                </c:pt>
                <c:pt idx="2333">
                  <c:v>55864</c:v>
                </c:pt>
                <c:pt idx="2334">
                  <c:v>55871</c:v>
                </c:pt>
                <c:pt idx="2335">
                  <c:v>55880</c:v>
                </c:pt>
                <c:pt idx="2336">
                  <c:v>55887</c:v>
                </c:pt>
                <c:pt idx="2337">
                  <c:v>55894</c:v>
                </c:pt>
                <c:pt idx="2338">
                  <c:v>55901</c:v>
                </c:pt>
                <c:pt idx="2339">
                  <c:v>55908</c:v>
                </c:pt>
                <c:pt idx="2340">
                  <c:v>55915</c:v>
                </c:pt>
                <c:pt idx="2341">
                  <c:v>55922</c:v>
                </c:pt>
                <c:pt idx="2342">
                  <c:v>55929</c:v>
                </c:pt>
                <c:pt idx="2343">
                  <c:v>55936</c:v>
                </c:pt>
                <c:pt idx="2344">
                  <c:v>55943</c:v>
                </c:pt>
                <c:pt idx="2345">
                  <c:v>55950</c:v>
                </c:pt>
                <c:pt idx="2346">
                  <c:v>55957</c:v>
                </c:pt>
                <c:pt idx="2347">
                  <c:v>55964</c:v>
                </c:pt>
                <c:pt idx="2348">
                  <c:v>55971</c:v>
                </c:pt>
                <c:pt idx="2349">
                  <c:v>55982</c:v>
                </c:pt>
                <c:pt idx="2350">
                  <c:v>55989</c:v>
                </c:pt>
                <c:pt idx="2351">
                  <c:v>55996</c:v>
                </c:pt>
                <c:pt idx="2352">
                  <c:v>56003</c:v>
                </c:pt>
                <c:pt idx="2353">
                  <c:v>56010</c:v>
                </c:pt>
                <c:pt idx="2354">
                  <c:v>56017</c:v>
                </c:pt>
                <c:pt idx="2355">
                  <c:v>56024</c:v>
                </c:pt>
                <c:pt idx="2356">
                  <c:v>56031</c:v>
                </c:pt>
                <c:pt idx="2357">
                  <c:v>56038</c:v>
                </c:pt>
                <c:pt idx="2358">
                  <c:v>56045</c:v>
                </c:pt>
                <c:pt idx="2359">
                  <c:v>56052</c:v>
                </c:pt>
                <c:pt idx="2360">
                  <c:v>56059</c:v>
                </c:pt>
                <c:pt idx="2361">
                  <c:v>56066</c:v>
                </c:pt>
                <c:pt idx="2362">
                  <c:v>56073</c:v>
                </c:pt>
                <c:pt idx="2363">
                  <c:v>56080</c:v>
                </c:pt>
                <c:pt idx="2364">
                  <c:v>56087</c:v>
                </c:pt>
                <c:pt idx="2365">
                  <c:v>56094</c:v>
                </c:pt>
                <c:pt idx="2366">
                  <c:v>56101</c:v>
                </c:pt>
                <c:pt idx="2367">
                  <c:v>56108</c:v>
                </c:pt>
                <c:pt idx="2368">
                  <c:v>56115</c:v>
                </c:pt>
                <c:pt idx="2369">
                  <c:v>56122</c:v>
                </c:pt>
                <c:pt idx="2370">
                  <c:v>56129</c:v>
                </c:pt>
                <c:pt idx="2371">
                  <c:v>56136</c:v>
                </c:pt>
                <c:pt idx="2372">
                  <c:v>56143</c:v>
                </c:pt>
                <c:pt idx="2373">
                  <c:v>56150</c:v>
                </c:pt>
                <c:pt idx="2374">
                  <c:v>56157</c:v>
                </c:pt>
                <c:pt idx="2375">
                  <c:v>56164</c:v>
                </c:pt>
                <c:pt idx="2376">
                  <c:v>56171</c:v>
                </c:pt>
                <c:pt idx="2377">
                  <c:v>56178</c:v>
                </c:pt>
                <c:pt idx="2378">
                  <c:v>56185</c:v>
                </c:pt>
                <c:pt idx="2379">
                  <c:v>56192</c:v>
                </c:pt>
                <c:pt idx="2380">
                  <c:v>56199</c:v>
                </c:pt>
                <c:pt idx="2381">
                  <c:v>56206</c:v>
                </c:pt>
                <c:pt idx="2382">
                  <c:v>56213</c:v>
                </c:pt>
                <c:pt idx="2383">
                  <c:v>56220</c:v>
                </c:pt>
                <c:pt idx="2384">
                  <c:v>56227</c:v>
                </c:pt>
                <c:pt idx="2385">
                  <c:v>56234</c:v>
                </c:pt>
                <c:pt idx="2386">
                  <c:v>56241</c:v>
                </c:pt>
                <c:pt idx="2387">
                  <c:v>56248</c:v>
                </c:pt>
                <c:pt idx="2388">
                  <c:v>56255</c:v>
                </c:pt>
                <c:pt idx="2389">
                  <c:v>56262</c:v>
                </c:pt>
                <c:pt idx="2390">
                  <c:v>56269</c:v>
                </c:pt>
                <c:pt idx="2391">
                  <c:v>56276</c:v>
                </c:pt>
                <c:pt idx="2392">
                  <c:v>56283</c:v>
                </c:pt>
                <c:pt idx="2393">
                  <c:v>56290</c:v>
                </c:pt>
                <c:pt idx="2394">
                  <c:v>56297</c:v>
                </c:pt>
                <c:pt idx="2395">
                  <c:v>56304</c:v>
                </c:pt>
                <c:pt idx="2396">
                  <c:v>56311</c:v>
                </c:pt>
                <c:pt idx="2397">
                  <c:v>56318</c:v>
                </c:pt>
                <c:pt idx="2398">
                  <c:v>56325</c:v>
                </c:pt>
                <c:pt idx="2399">
                  <c:v>56332</c:v>
                </c:pt>
                <c:pt idx="2400">
                  <c:v>56339</c:v>
                </c:pt>
                <c:pt idx="2401">
                  <c:v>56346</c:v>
                </c:pt>
                <c:pt idx="2402">
                  <c:v>56353</c:v>
                </c:pt>
                <c:pt idx="2403">
                  <c:v>56360</c:v>
                </c:pt>
                <c:pt idx="2404">
                  <c:v>56367</c:v>
                </c:pt>
                <c:pt idx="2405">
                  <c:v>56374</c:v>
                </c:pt>
                <c:pt idx="2406">
                  <c:v>56381</c:v>
                </c:pt>
                <c:pt idx="2407">
                  <c:v>56388</c:v>
                </c:pt>
                <c:pt idx="2408">
                  <c:v>56395</c:v>
                </c:pt>
                <c:pt idx="2409">
                  <c:v>56402</c:v>
                </c:pt>
                <c:pt idx="2410">
                  <c:v>56409</c:v>
                </c:pt>
                <c:pt idx="2411">
                  <c:v>56416</c:v>
                </c:pt>
                <c:pt idx="2412">
                  <c:v>56423</c:v>
                </c:pt>
                <c:pt idx="2413">
                  <c:v>56430</c:v>
                </c:pt>
                <c:pt idx="2414">
                  <c:v>56437</c:v>
                </c:pt>
                <c:pt idx="2415">
                  <c:v>56444</c:v>
                </c:pt>
                <c:pt idx="2416">
                  <c:v>56451</c:v>
                </c:pt>
                <c:pt idx="2417">
                  <c:v>56458</c:v>
                </c:pt>
                <c:pt idx="2418">
                  <c:v>56465</c:v>
                </c:pt>
                <c:pt idx="2419">
                  <c:v>56472</c:v>
                </c:pt>
                <c:pt idx="2420">
                  <c:v>56479</c:v>
                </c:pt>
                <c:pt idx="2421">
                  <c:v>56486</c:v>
                </c:pt>
                <c:pt idx="2422">
                  <c:v>56493</c:v>
                </c:pt>
                <c:pt idx="2423">
                  <c:v>56500</c:v>
                </c:pt>
                <c:pt idx="2424">
                  <c:v>56507</c:v>
                </c:pt>
                <c:pt idx="2425">
                  <c:v>56514</c:v>
                </c:pt>
                <c:pt idx="2426">
                  <c:v>56521</c:v>
                </c:pt>
                <c:pt idx="2427">
                  <c:v>56528</c:v>
                </c:pt>
                <c:pt idx="2428">
                  <c:v>56535</c:v>
                </c:pt>
                <c:pt idx="2429">
                  <c:v>56542</c:v>
                </c:pt>
                <c:pt idx="2430">
                  <c:v>56549</c:v>
                </c:pt>
                <c:pt idx="2431">
                  <c:v>56556</c:v>
                </c:pt>
                <c:pt idx="2432">
                  <c:v>56563</c:v>
                </c:pt>
                <c:pt idx="2433">
                  <c:v>56570</c:v>
                </c:pt>
                <c:pt idx="2434">
                  <c:v>56577</c:v>
                </c:pt>
                <c:pt idx="2435">
                  <c:v>56584</c:v>
                </c:pt>
                <c:pt idx="2436">
                  <c:v>56591</c:v>
                </c:pt>
                <c:pt idx="2437">
                  <c:v>56598</c:v>
                </c:pt>
                <c:pt idx="2438">
                  <c:v>56605</c:v>
                </c:pt>
                <c:pt idx="2439">
                  <c:v>56612</c:v>
                </c:pt>
                <c:pt idx="2440">
                  <c:v>56619</c:v>
                </c:pt>
                <c:pt idx="2441">
                  <c:v>56626</c:v>
                </c:pt>
                <c:pt idx="2442">
                  <c:v>56633</c:v>
                </c:pt>
                <c:pt idx="2443">
                  <c:v>56640</c:v>
                </c:pt>
                <c:pt idx="2444">
                  <c:v>56647</c:v>
                </c:pt>
                <c:pt idx="2445">
                  <c:v>56654</c:v>
                </c:pt>
                <c:pt idx="2446">
                  <c:v>56661</c:v>
                </c:pt>
                <c:pt idx="2447">
                  <c:v>56668</c:v>
                </c:pt>
                <c:pt idx="2448">
                  <c:v>56675</c:v>
                </c:pt>
                <c:pt idx="2449">
                  <c:v>56682</c:v>
                </c:pt>
                <c:pt idx="2450">
                  <c:v>56689</c:v>
                </c:pt>
                <c:pt idx="2451">
                  <c:v>56696</c:v>
                </c:pt>
                <c:pt idx="2452">
                  <c:v>56703</c:v>
                </c:pt>
                <c:pt idx="2453">
                  <c:v>56710</c:v>
                </c:pt>
                <c:pt idx="2454">
                  <c:v>56717</c:v>
                </c:pt>
                <c:pt idx="2455">
                  <c:v>56724</c:v>
                </c:pt>
                <c:pt idx="2456">
                  <c:v>56731</c:v>
                </c:pt>
                <c:pt idx="2457">
                  <c:v>56738</c:v>
                </c:pt>
                <c:pt idx="2458">
                  <c:v>56745</c:v>
                </c:pt>
                <c:pt idx="2459">
                  <c:v>56752</c:v>
                </c:pt>
                <c:pt idx="2460">
                  <c:v>56759</c:v>
                </c:pt>
                <c:pt idx="2461">
                  <c:v>56766</c:v>
                </c:pt>
                <c:pt idx="2462">
                  <c:v>56773</c:v>
                </c:pt>
                <c:pt idx="2463">
                  <c:v>56780</c:v>
                </c:pt>
                <c:pt idx="2464">
                  <c:v>56787</c:v>
                </c:pt>
                <c:pt idx="2465">
                  <c:v>56794</c:v>
                </c:pt>
                <c:pt idx="2466">
                  <c:v>56801</c:v>
                </c:pt>
                <c:pt idx="2467">
                  <c:v>56808</c:v>
                </c:pt>
                <c:pt idx="2468">
                  <c:v>56815</c:v>
                </c:pt>
                <c:pt idx="2469">
                  <c:v>56822</c:v>
                </c:pt>
                <c:pt idx="2470">
                  <c:v>56829</c:v>
                </c:pt>
                <c:pt idx="2471">
                  <c:v>56836</c:v>
                </c:pt>
                <c:pt idx="2472">
                  <c:v>56843</c:v>
                </c:pt>
                <c:pt idx="2473">
                  <c:v>56850</c:v>
                </c:pt>
                <c:pt idx="2474">
                  <c:v>56857</c:v>
                </c:pt>
                <c:pt idx="2475">
                  <c:v>56864</c:v>
                </c:pt>
                <c:pt idx="2476">
                  <c:v>56871</c:v>
                </c:pt>
                <c:pt idx="2477">
                  <c:v>56878</c:v>
                </c:pt>
                <c:pt idx="2478">
                  <c:v>56885</c:v>
                </c:pt>
                <c:pt idx="2479">
                  <c:v>56892</c:v>
                </c:pt>
                <c:pt idx="2480">
                  <c:v>56899</c:v>
                </c:pt>
                <c:pt idx="2481">
                  <c:v>56906</c:v>
                </c:pt>
                <c:pt idx="2482">
                  <c:v>56913</c:v>
                </c:pt>
                <c:pt idx="2483">
                  <c:v>56920</c:v>
                </c:pt>
                <c:pt idx="2484">
                  <c:v>56927</c:v>
                </c:pt>
                <c:pt idx="2485">
                  <c:v>56934</c:v>
                </c:pt>
                <c:pt idx="2486">
                  <c:v>56941</c:v>
                </c:pt>
                <c:pt idx="2487">
                  <c:v>56948</c:v>
                </c:pt>
                <c:pt idx="2488">
                  <c:v>56955</c:v>
                </c:pt>
                <c:pt idx="2489">
                  <c:v>56962</c:v>
                </c:pt>
                <c:pt idx="2490">
                  <c:v>56969</c:v>
                </c:pt>
                <c:pt idx="2491">
                  <c:v>56977</c:v>
                </c:pt>
                <c:pt idx="2492">
                  <c:v>56984</c:v>
                </c:pt>
                <c:pt idx="2493">
                  <c:v>56991</c:v>
                </c:pt>
                <c:pt idx="2494">
                  <c:v>56998</c:v>
                </c:pt>
                <c:pt idx="2495">
                  <c:v>57005</c:v>
                </c:pt>
                <c:pt idx="2496">
                  <c:v>57012</c:v>
                </c:pt>
                <c:pt idx="2497">
                  <c:v>57019</c:v>
                </c:pt>
                <c:pt idx="2498">
                  <c:v>57026</c:v>
                </c:pt>
                <c:pt idx="2499">
                  <c:v>57033</c:v>
                </c:pt>
                <c:pt idx="2500">
                  <c:v>57040</c:v>
                </c:pt>
                <c:pt idx="2501">
                  <c:v>57047</c:v>
                </c:pt>
                <c:pt idx="2502">
                  <c:v>57054</c:v>
                </c:pt>
                <c:pt idx="2503">
                  <c:v>57061</c:v>
                </c:pt>
                <c:pt idx="2504">
                  <c:v>57068</c:v>
                </c:pt>
                <c:pt idx="2505">
                  <c:v>57075</c:v>
                </c:pt>
                <c:pt idx="2506">
                  <c:v>57082</c:v>
                </c:pt>
                <c:pt idx="2507">
                  <c:v>57089</c:v>
                </c:pt>
                <c:pt idx="2508">
                  <c:v>57096</c:v>
                </c:pt>
                <c:pt idx="2509">
                  <c:v>57103</c:v>
                </c:pt>
                <c:pt idx="2510">
                  <c:v>57110</c:v>
                </c:pt>
                <c:pt idx="2511">
                  <c:v>57117</c:v>
                </c:pt>
                <c:pt idx="2512">
                  <c:v>57124</c:v>
                </c:pt>
                <c:pt idx="2513">
                  <c:v>57131</c:v>
                </c:pt>
                <c:pt idx="2514">
                  <c:v>57138</c:v>
                </c:pt>
                <c:pt idx="2515">
                  <c:v>57145</c:v>
                </c:pt>
                <c:pt idx="2516">
                  <c:v>57152</c:v>
                </c:pt>
                <c:pt idx="2517">
                  <c:v>57159</c:v>
                </c:pt>
                <c:pt idx="2518">
                  <c:v>57166</c:v>
                </c:pt>
                <c:pt idx="2519">
                  <c:v>57173</c:v>
                </c:pt>
                <c:pt idx="2520">
                  <c:v>57180</c:v>
                </c:pt>
                <c:pt idx="2521">
                  <c:v>57187</c:v>
                </c:pt>
                <c:pt idx="2522">
                  <c:v>57194</c:v>
                </c:pt>
                <c:pt idx="2523">
                  <c:v>57201</c:v>
                </c:pt>
                <c:pt idx="2524">
                  <c:v>57208</c:v>
                </c:pt>
                <c:pt idx="2525">
                  <c:v>57215</c:v>
                </c:pt>
                <c:pt idx="2526">
                  <c:v>57222</c:v>
                </c:pt>
                <c:pt idx="2527">
                  <c:v>57229</c:v>
                </c:pt>
                <c:pt idx="2528">
                  <c:v>57236</c:v>
                </c:pt>
                <c:pt idx="2529">
                  <c:v>57243</c:v>
                </c:pt>
                <c:pt idx="2530">
                  <c:v>57250</c:v>
                </c:pt>
                <c:pt idx="2531">
                  <c:v>57257</c:v>
                </c:pt>
                <c:pt idx="2532">
                  <c:v>57264</c:v>
                </c:pt>
                <c:pt idx="2533">
                  <c:v>57271</c:v>
                </c:pt>
                <c:pt idx="2534">
                  <c:v>57278</c:v>
                </c:pt>
                <c:pt idx="2535">
                  <c:v>57285</c:v>
                </c:pt>
                <c:pt idx="2536">
                  <c:v>57292</c:v>
                </c:pt>
                <c:pt idx="2537">
                  <c:v>57299</c:v>
                </c:pt>
                <c:pt idx="2538">
                  <c:v>57306</c:v>
                </c:pt>
                <c:pt idx="2539">
                  <c:v>57313</c:v>
                </c:pt>
                <c:pt idx="2540">
                  <c:v>57320</c:v>
                </c:pt>
                <c:pt idx="2541">
                  <c:v>57327</c:v>
                </c:pt>
                <c:pt idx="2542">
                  <c:v>57334</c:v>
                </c:pt>
                <c:pt idx="2543">
                  <c:v>57341</c:v>
                </c:pt>
                <c:pt idx="2544">
                  <c:v>57348</c:v>
                </c:pt>
                <c:pt idx="2545">
                  <c:v>57355</c:v>
                </c:pt>
                <c:pt idx="2546">
                  <c:v>57362</c:v>
                </c:pt>
                <c:pt idx="2547">
                  <c:v>57369</c:v>
                </c:pt>
                <c:pt idx="2548">
                  <c:v>57376</c:v>
                </c:pt>
                <c:pt idx="2549">
                  <c:v>57383</c:v>
                </c:pt>
                <c:pt idx="2550">
                  <c:v>57390</c:v>
                </c:pt>
                <c:pt idx="2551">
                  <c:v>57397</c:v>
                </c:pt>
                <c:pt idx="2552">
                  <c:v>57404</c:v>
                </c:pt>
                <c:pt idx="2553">
                  <c:v>57411</c:v>
                </c:pt>
                <c:pt idx="2554">
                  <c:v>57418</c:v>
                </c:pt>
                <c:pt idx="2555">
                  <c:v>57425</c:v>
                </c:pt>
                <c:pt idx="2556">
                  <c:v>57432</c:v>
                </c:pt>
                <c:pt idx="2557">
                  <c:v>57439</c:v>
                </c:pt>
                <c:pt idx="2558">
                  <c:v>57446</c:v>
                </c:pt>
                <c:pt idx="2559">
                  <c:v>57453</c:v>
                </c:pt>
                <c:pt idx="2560">
                  <c:v>57460</c:v>
                </c:pt>
                <c:pt idx="2561">
                  <c:v>57467</c:v>
                </c:pt>
                <c:pt idx="2562">
                  <c:v>57474</c:v>
                </c:pt>
                <c:pt idx="2563">
                  <c:v>57481</c:v>
                </c:pt>
                <c:pt idx="2564">
                  <c:v>57488</c:v>
                </c:pt>
                <c:pt idx="2565">
                  <c:v>57495</c:v>
                </c:pt>
                <c:pt idx="2566">
                  <c:v>57502</c:v>
                </c:pt>
                <c:pt idx="2567">
                  <c:v>57509</c:v>
                </c:pt>
                <c:pt idx="2568">
                  <c:v>57516</c:v>
                </c:pt>
                <c:pt idx="2569">
                  <c:v>57523</c:v>
                </c:pt>
                <c:pt idx="2570">
                  <c:v>57530</c:v>
                </c:pt>
                <c:pt idx="2571">
                  <c:v>57537</c:v>
                </c:pt>
                <c:pt idx="2572">
                  <c:v>57544</c:v>
                </c:pt>
                <c:pt idx="2573">
                  <c:v>57551</c:v>
                </c:pt>
                <c:pt idx="2574">
                  <c:v>57558</c:v>
                </c:pt>
                <c:pt idx="2575">
                  <c:v>57565</c:v>
                </c:pt>
                <c:pt idx="2576">
                  <c:v>57572</c:v>
                </c:pt>
                <c:pt idx="2577">
                  <c:v>57579</c:v>
                </c:pt>
                <c:pt idx="2578">
                  <c:v>57586</c:v>
                </c:pt>
                <c:pt idx="2579">
                  <c:v>57593</c:v>
                </c:pt>
                <c:pt idx="2580">
                  <c:v>57600</c:v>
                </c:pt>
                <c:pt idx="2581">
                  <c:v>57607</c:v>
                </c:pt>
                <c:pt idx="2582">
                  <c:v>57614</c:v>
                </c:pt>
                <c:pt idx="2583">
                  <c:v>57621</c:v>
                </c:pt>
                <c:pt idx="2584">
                  <c:v>57628</c:v>
                </c:pt>
                <c:pt idx="2585">
                  <c:v>57635</c:v>
                </c:pt>
                <c:pt idx="2586">
                  <c:v>57642</c:v>
                </c:pt>
                <c:pt idx="2587">
                  <c:v>57649</c:v>
                </c:pt>
                <c:pt idx="2588">
                  <c:v>57656</c:v>
                </c:pt>
                <c:pt idx="2589">
                  <c:v>57663</c:v>
                </c:pt>
                <c:pt idx="2590">
                  <c:v>57670</c:v>
                </c:pt>
                <c:pt idx="2591">
                  <c:v>57677</c:v>
                </c:pt>
                <c:pt idx="2592">
                  <c:v>57684</c:v>
                </c:pt>
                <c:pt idx="2593">
                  <c:v>57691</c:v>
                </c:pt>
                <c:pt idx="2594">
                  <c:v>57698</c:v>
                </c:pt>
                <c:pt idx="2595">
                  <c:v>57706</c:v>
                </c:pt>
                <c:pt idx="2596">
                  <c:v>57713</c:v>
                </c:pt>
                <c:pt idx="2597">
                  <c:v>57720</c:v>
                </c:pt>
                <c:pt idx="2598">
                  <c:v>57727</c:v>
                </c:pt>
                <c:pt idx="2599">
                  <c:v>57734</c:v>
                </c:pt>
                <c:pt idx="2600">
                  <c:v>57741</c:v>
                </c:pt>
                <c:pt idx="2601">
                  <c:v>57748</c:v>
                </c:pt>
                <c:pt idx="2602">
                  <c:v>57755</c:v>
                </c:pt>
                <c:pt idx="2603">
                  <c:v>57762</c:v>
                </c:pt>
                <c:pt idx="2604">
                  <c:v>57769</c:v>
                </c:pt>
                <c:pt idx="2605">
                  <c:v>57776</c:v>
                </c:pt>
                <c:pt idx="2606">
                  <c:v>57783</c:v>
                </c:pt>
                <c:pt idx="2607">
                  <c:v>57790</c:v>
                </c:pt>
                <c:pt idx="2608">
                  <c:v>57797</c:v>
                </c:pt>
                <c:pt idx="2609">
                  <c:v>57804</c:v>
                </c:pt>
                <c:pt idx="2610">
                  <c:v>57811</c:v>
                </c:pt>
                <c:pt idx="2611">
                  <c:v>57818</c:v>
                </c:pt>
                <c:pt idx="2612">
                  <c:v>57825</c:v>
                </c:pt>
                <c:pt idx="2613">
                  <c:v>57832</c:v>
                </c:pt>
                <c:pt idx="2614">
                  <c:v>57839</c:v>
                </c:pt>
                <c:pt idx="2615">
                  <c:v>57846</c:v>
                </c:pt>
                <c:pt idx="2616">
                  <c:v>57853</c:v>
                </c:pt>
                <c:pt idx="2617">
                  <c:v>57860</c:v>
                </c:pt>
                <c:pt idx="2618">
                  <c:v>57867</c:v>
                </c:pt>
                <c:pt idx="2619">
                  <c:v>57874</c:v>
                </c:pt>
                <c:pt idx="2620">
                  <c:v>57881</c:v>
                </c:pt>
                <c:pt idx="2621">
                  <c:v>57888</c:v>
                </c:pt>
                <c:pt idx="2622">
                  <c:v>57895</c:v>
                </c:pt>
                <c:pt idx="2623">
                  <c:v>57902</c:v>
                </c:pt>
                <c:pt idx="2624">
                  <c:v>57909</c:v>
                </c:pt>
                <c:pt idx="2625">
                  <c:v>57916</c:v>
                </c:pt>
                <c:pt idx="2626">
                  <c:v>57923</c:v>
                </c:pt>
                <c:pt idx="2627">
                  <c:v>57930</c:v>
                </c:pt>
                <c:pt idx="2628">
                  <c:v>57937</c:v>
                </c:pt>
                <c:pt idx="2629">
                  <c:v>57944</c:v>
                </c:pt>
                <c:pt idx="2630">
                  <c:v>57951</c:v>
                </c:pt>
                <c:pt idx="2631">
                  <c:v>57958</c:v>
                </c:pt>
                <c:pt idx="2632">
                  <c:v>57965</c:v>
                </c:pt>
                <c:pt idx="2633">
                  <c:v>57972</c:v>
                </c:pt>
                <c:pt idx="2634">
                  <c:v>57979</c:v>
                </c:pt>
                <c:pt idx="2635">
                  <c:v>57986</c:v>
                </c:pt>
                <c:pt idx="2636">
                  <c:v>57993</c:v>
                </c:pt>
                <c:pt idx="2637">
                  <c:v>58000</c:v>
                </c:pt>
                <c:pt idx="2638">
                  <c:v>58007</c:v>
                </c:pt>
                <c:pt idx="2639">
                  <c:v>58014</c:v>
                </c:pt>
                <c:pt idx="2640">
                  <c:v>58021</c:v>
                </c:pt>
                <c:pt idx="2641">
                  <c:v>58028</c:v>
                </c:pt>
                <c:pt idx="2642">
                  <c:v>58035</c:v>
                </c:pt>
                <c:pt idx="2643">
                  <c:v>58042</c:v>
                </c:pt>
                <c:pt idx="2644">
                  <c:v>58049</c:v>
                </c:pt>
                <c:pt idx="2645">
                  <c:v>58056</c:v>
                </c:pt>
                <c:pt idx="2646">
                  <c:v>58063</c:v>
                </c:pt>
                <c:pt idx="2647">
                  <c:v>58071</c:v>
                </c:pt>
                <c:pt idx="2648">
                  <c:v>58078</c:v>
                </c:pt>
                <c:pt idx="2649">
                  <c:v>58085</c:v>
                </c:pt>
                <c:pt idx="2650">
                  <c:v>58092</c:v>
                </c:pt>
                <c:pt idx="2651">
                  <c:v>58099</c:v>
                </c:pt>
                <c:pt idx="2652">
                  <c:v>58106</c:v>
                </c:pt>
                <c:pt idx="2653">
                  <c:v>58113</c:v>
                </c:pt>
                <c:pt idx="2654">
                  <c:v>58120</c:v>
                </c:pt>
                <c:pt idx="2655">
                  <c:v>58127</c:v>
                </c:pt>
                <c:pt idx="2656">
                  <c:v>58134</c:v>
                </c:pt>
                <c:pt idx="2657">
                  <c:v>58141</c:v>
                </c:pt>
                <c:pt idx="2658">
                  <c:v>58148</c:v>
                </c:pt>
                <c:pt idx="2659">
                  <c:v>58155</c:v>
                </c:pt>
                <c:pt idx="2660">
                  <c:v>58166</c:v>
                </c:pt>
                <c:pt idx="2661">
                  <c:v>58173</c:v>
                </c:pt>
                <c:pt idx="2662">
                  <c:v>58180</c:v>
                </c:pt>
                <c:pt idx="2663">
                  <c:v>58187</c:v>
                </c:pt>
                <c:pt idx="2664">
                  <c:v>58194</c:v>
                </c:pt>
                <c:pt idx="2665">
                  <c:v>58201</c:v>
                </c:pt>
                <c:pt idx="2666">
                  <c:v>58208</c:v>
                </c:pt>
                <c:pt idx="2667">
                  <c:v>58215</c:v>
                </c:pt>
                <c:pt idx="2668">
                  <c:v>58222</c:v>
                </c:pt>
                <c:pt idx="2669">
                  <c:v>58229</c:v>
                </c:pt>
                <c:pt idx="2670">
                  <c:v>58236</c:v>
                </c:pt>
                <c:pt idx="2671">
                  <c:v>58243</c:v>
                </c:pt>
                <c:pt idx="2672">
                  <c:v>58250</c:v>
                </c:pt>
                <c:pt idx="2673">
                  <c:v>58257</c:v>
                </c:pt>
                <c:pt idx="2674">
                  <c:v>58264</c:v>
                </c:pt>
                <c:pt idx="2675">
                  <c:v>58271</c:v>
                </c:pt>
                <c:pt idx="2676">
                  <c:v>58278</c:v>
                </c:pt>
                <c:pt idx="2677">
                  <c:v>58285</c:v>
                </c:pt>
                <c:pt idx="2678">
                  <c:v>58292</c:v>
                </c:pt>
                <c:pt idx="2679">
                  <c:v>58299</c:v>
                </c:pt>
                <c:pt idx="2680">
                  <c:v>58306</c:v>
                </c:pt>
                <c:pt idx="2681">
                  <c:v>58313</c:v>
                </c:pt>
                <c:pt idx="2682">
                  <c:v>58320</c:v>
                </c:pt>
                <c:pt idx="2683">
                  <c:v>58327</c:v>
                </c:pt>
                <c:pt idx="2684">
                  <c:v>58334</c:v>
                </c:pt>
                <c:pt idx="2685">
                  <c:v>58341</c:v>
                </c:pt>
                <c:pt idx="2686">
                  <c:v>58348</c:v>
                </c:pt>
                <c:pt idx="2687">
                  <c:v>58355</c:v>
                </c:pt>
                <c:pt idx="2688">
                  <c:v>58362</c:v>
                </c:pt>
                <c:pt idx="2689">
                  <c:v>58369</c:v>
                </c:pt>
                <c:pt idx="2690">
                  <c:v>58376</c:v>
                </c:pt>
                <c:pt idx="2691">
                  <c:v>58383</c:v>
                </c:pt>
                <c:pt idx="2692">
                  <c:v>58390</c:v>
                </c:pt>
                <c:pt idx="2693">
                  <c:v>58397</c:v>
                </c:pt>
                <c:pt idx="2694">
                  <c:v>58404</c:v>
                </c:pt>
                <c:pt idx="2695">
                  <c:v>58411</c:v>
                </c:pt>
                <c:pt idx="2696">
                  <c:v>58418</c:v>
                </c:pt>
                <c:pt idx="2697">
                  <c:v>58425</c:v>
                </c:pt>
                <c:pt idx="2698">
                  <c:v>58432</c:v>
                </c:pt>
                <c:pt idx="2699">
                  <c:v>58439</c:v>
                </c:pt>
                <c:pt idx="2700">
                  <c:v>58446</c:v>
                </c:pt>
                <c:pt idx="2701">
                  <c:v>58453</c:v>
                </c:pt>
                <c:pt idx="2702">
                  <c:v>58460</c:v>
                </c:pt>
                <c:pt idx="2703">
                  <c:v>58467</c:v>
                </c:pt>
                <c:pt idx="2704">
                  <c:v>58474</c:v>
                </c:pt>
                <c:pt idx="2705">
                  <c:v>58481</c:v>
                </c:pt>
                <c:pt idx="2706">
                  <c:v>58488</c:v>
                </c:pt>
                <c:pt idx="2707">
                  <c:v>58495</c:v>
                </c:pt>
                <c:pt idx="2708">
                  <c:v>58502</c:v>
                </c:pt>
                <c:pt idx="2709">
                  <c:v>58509</c:v>
                </c:pt>
                <c:pt idx="2710">
                  <c:v>58516</c:v>
                </c:pt>
                <c:pt idx="2711">
                  <c:v>58523</c:v>
                </c:pt>
                <c:pt idx="2712">
                  <c:v>58530</c:v>
                </c:pt>
                <c:pt idx="2713">
                  <c:v>58537</c:v>
                </c:pt>
                <c:pt idx="2714">
                  <c:v>58544</c:v>
                </c:pt>
                <c:pt idx="2715">
                  <c:v>58551</c:v>
                </c:pt>
                <c:pt idx="2716">
                  <c:v>58558</c:v>
                </c:pt>
                <c:pt idx="2717">
                  <c:v>58565</c:v>
                </c:pt>
                <c:pt idx="2718">
                  <c:v>58572</c:v>
                </c:pt>
                <c:pt idx="2719">
                  <c:v>58579</c:v>
                </c:pt>
                <c:pt idx="2720">
                  <c:v>58586</c:v>
                </c:pt>
                <c:pt idx="2721">
                  <c:v>58593</c:v>
                </c:pt>
                <c:pt idx="2722">
                  <c:v>58600</c:v>
                </c:pt>
                <c:pt idx="2723">
                  <c:v>58607</c:v>
                </c:pt>
                <c:pt idx="2724">
                  <c:v>58614</c:v>
                </c:pt>
                <c:pt idx="2725">
                  <c:v>58621</c:v>
                </c:pt>
                <c:pt idx="2726">
                  <c:v>58628</c:v>
                </c:pt>
                <c:pt idx="2727">
                  <c:v>58635</c:v>
                </c:pt>
                <c:pt idx="2728">
                  <c:v>58642</c:v>
                </c:pt>
                <c:pt idx="2729">
                  <c:v>58649</c:v>
                </c:pt>
                <c:pt idx="2730">
                  <c:v>58656</c:v>
                </c:pt>
                <c:pt idx="2731">
                  <c:v>58663</c:v>
                </c:pt>
                <c:pt idx="2732">
                  <c:v>58670</c:v>
                </c:pt>
                <c:pt idx="2733">
                  <c:v>58677</c:v>
                </c:pt>
                <c:pt idx="2734">
                  <c:v>58684</c:v>
                </c:pt>
                <c:pt idx="2735">
                  <c:v>58691</c:v>
                </c:pt>
                <c:pt idx="2736">
                  <c:v>58698</c:v>
                </c:pt>
                <c:pt idx="2737">
                  <c:v>58705</c:v>
                </c:pt>
                <c:pt idx="2738">
                  <c:v>58712</c:v>
                </c:pt>
                <c:pt idx="2739">
                  <c:v>58719</c:v>
                </c:pt>
                <c:pt idx="2740">
                  <c:v>58726</c:v>
                </c:pt>
                <c:pt idx="2741">
                  <c:v>58733</c:v>
                </c:pt>
                <c:pt idx="2742">
                  <c:v>58740</c:v>
                </c:pt>
                <c:pt idx="2743">
                  <c:v>58747</c:v>
                </c:pt>
                <c:pt idx="2744">
                  <c:v>58754</c:v>
                </c:pt>
                <c:pt idx="2745">
                  <c:v>58761</c:v>
                </c:pt>
                <c:pt idx="2746">
                  <c:v>58768</c:v>
                </c:pt>
                <c:pt idx="2747">
                  <c:v>58775</c:v>
                </c:pt>
                <c:pt idx="2748">
                  <c:v>58782</c:v>
                </c:pt>
                <c:pt idx="2749">
                  <c:v>58789</c:v>
                </c:pt>
                <c:pt idx="2750">
                  <c:v>58796</c:v>
                </c:pt>
                <c:pt idx="2751">
                  <c:v>58804</c:v>
                </c:pt>
                <c:pt idx="2752">
                  <c:v>58811</c:v>
                </c:pt>
                <c:pt idx="2753">
                  <c:v>58818</c:v>
                </c:pt>
                <c:pt idx="2754">
                  <c:v>58825</c:v>
                </c:pt>
                <c:pt idx="2755">
                  <c:v>58832</c:v>
                </c:pt>
                <c:pt idx="2756">
                  <c:v>58839</c:v>
                </c:pt>
                <c:pt idx="2757">
                  <c:v>58846</c:v>
                </c:pt>
                <c:pt idx="2758">
                  <c:v>58853</c:v>
                </c:pt>
                <c:pt idx="2759">
                  <c:v>58860</c:v>
                </c:pt>
                <c:pt idx="2760">
                  <c:v>58867</c:v>
                </c:pt>
                <c:pt idx="2761">
                  <c:v>58874</c:v>
                </c:pt>
                <c:pt idx="2762">
                  <c:v>58881</c:v>
                </c:pt>
                <c:pt idx="2763">
                  <c:v>58888</c:v>
                </c:pt>
                <c:pt idx="2764">
                  <c:v>58895</c:v>
                </c:pt>
                <c:pt idx="2765">
                  <c:v>58902</c:v>
                </c:pt>
                <c:pt idx="2766">
                  <c:v>58909</c:v>
                </c:pt>
                <c:pt idx="2767">
                  <c:v>58916</c:v>
                </c:pt>
                <c:pt idx="2768">
                  <c:v>58923</c:v>
                </c:pt>
                <c:pt idx="2769">
                  <c:v>58930</c:v>
                </c:pt>
                <c:pt idx="2770">
                  <c:v>58937</c:v>
                </c:pt>
                <c:pt idx="2771">
                  <c:v>58944</c:v>
                </c:pt>
                <c:pt idx="2772">
                  <c:v>58951</c:v>
                </c:pt>
                <c:pt idx="2773">
                  <c:v>58958</c:v>
                </c:pt>
                <c:pt idx="2774">
                  <c:v>58965</c:v>
                </c:pt>
                <c:pt idx="2775">
                  <c:v>58972</c:v>
                </c:pt>
                <c:pt idx="2776">
                  <c:v>58979</c:v>
                </c:pt>
                <c:pt idx="2777">
                  <c:v>58986</c:v>
                </c:pt>
                <c:pt idx="2778">
                  <c:v>58993</c:v>
                </c:pt>
                <c:pt idx="2779">
                  <c:v>59000</c:v>
                </c:pt>
                <c:pt idx="2780">
                  <c:v>59007</c:v>
                </c:pt>
                <c:pt idx="2781">
                  <c:v>59014</c:v>
                </c:pt>
                <c:pt idx="2782">
                  <c:v>59021</c:v>
                </c:pt>
                <c:pt idx="2783">
                  <c:v>59028</c:v>
                </c:pt>
                <c:pt idx="2784">
                  <c:v>59035</c:v>
                </c:pt>
                <c:pt idx="2785">
                  <c:v>59042</c:v>
                </c:pt>
                <c:pt idx="2786">
                  <c:v>59049</c:v>
                </c:pt>
                <c:pt idx="2787">
                  <c:v>59056</c:v>
                </c:pt>
                <c:pt idx="2788">
                  <c:v>59063</c:v>
                </c:pt>
                <c:pt idx="2789">
                  <c:v>59070</c:v>
                </c:pt>
                <c:pt idx="2790">
                  <c:v>59077</c:v>
                </c:pt>
                <c:pt idx="2791">
                  <c:v>59084</c:v>
                </c:pt>
                <c:pt idx="2792">
                  <c:v>59091</c:v>
                </c:pt>
                <c:pt idx="2793">
                  <c:v>59098</c:v>
                </c:pt>
                <c:pt idx="2794">
                  <c:v>59105</c:v>
                </c:pt>
                <c:pt idx="2795">
                  <c:v>59112</c:v>
                </c:pt>
                <c:pt idx="2796">
                  <c:v>59119</c:v>
                </c:pt>
                <c:pt idx="2797">
                  <c:v>59126</c:v>
                </c:pt>
                <c:pt idx="2798">
                  <c:v>59133</c:v>
                </c:pt>
                <c:pt idx="2799">
                  <c:v>59140</c:v>
                </c:pt>
                <c:pt idx="2800">
                  <c:v>59147</c:v>
                </c:pt>
                <c:pt idx="2801">
                  <c:v>59154</c:v>
                </c:pt>
                <c:pt idx="2802">
                  <c:v>59161</c:v>
                </c:pt>
                <c:pt idx="2803">
                  <c:v>59168</c:v>
                </c:pt>
                <c:pt idx="2804">
                  <c:v>59175</c:v>
                </c:pt>
                <c:pt idx="2805">
                  <c:v>59182</c:v>
                </c:pt>
                <c:pt idx="2806">
                  <c:v>59189</c:v>
                </c:pt>
                <c:pt idx="2807">
                  <c:v>59196</c:v>
                </c:pt>
                <c:pt idx="2808">
                  <c:v>59203</c:v>
                </c:pt>
                <c:pt idx="2809">
                  <c:v>59210</c:v>
                </c:pt>
                <c:pt idx="2810">
                  <c:v>59217</c:v>
                </c:pt>
                <c:pt idx="2811">
                  <c:v>59224</c:v>
                </c:pt>
                <c:pt idx="2812">
                  <c:v>59231</c:v>
                </c:pt>
                <c:pt idx="2813">
                  <c:v>59238</c:v>
                </c:pt>
                <c:pt idx="2814">
                  <c:v>59245</c:v>
                </c:pt>
                <c:pt idx="2815">
                  <c:v>59252</c:v>
                </c:pt>
                <c:pt idx="2816">
                  <c:v>59259</c:v>
                </c:pt>
                <c:pt idx="2817">
                  <c:v>59266</c:v>
                </c:pt>
                <c:pt idx="2818">
                  <c:v>59273</c:v>
                </c:pt>
                <c:pt idx="2819">
                  <c:v>59280</c:v>
                </c:pt>
                <c:pt idx="2820">
                  <c:v>59287</c:v>
                </c:pt>
                <c:pt idx="2821">
                  <c:v>59294</c:v>
                </c:pt>
                <c:pt idx="2822">
                  <c:v>59301</c:v>
                </c:pt>
                <c:pt idx="2823">
                  <c:v>59308</c:v>
                </c:pt>
                <c:pt idx="2824">
                  <c:v>59315</c:v>
                </c:pt>
                <c:pt idx="2825">
                  <c:v>59322</c:v>
                </c:pt>
                <c:pt idx="2826">
                  <c:v>59329</c:v>
                </c:pt>
                <c:pt idx="2827">
                  <c:v>59336</c:v>
                </c:pt>
                <c:pt idx="2828">
                  <c:v>59343</c:v>
                </c:pt>
                <c:pt idx="2829">
                  <c:v>59350</c:v>
                </c:pt>
                <c:pt idx="2830">
                  <c:v>59357</c:v>
                </c:pt>
                <c:pt idx="2831">
                  <c:v>59364</c:v>
                </c:pt>
                <c:pt idx="2832">
                  <c:v>59371</c:v>
                </c:pt>
                <c:pt idx="2833">
                  <c:v>59378</c:v>
                </c:pt>
                <c:pt idx="2834">
                  <c:v>59385</c:v>
                </c:pt>
                <c:pt idx="2835">
                  <c:v>59392</c:v>
                </c:pt>
                <c:pt idx="2836">
                  <c:v>59399</c:v>
                </c:pt>
                <c:pt idx="2837">
                  <c:v>59406</c:v>
                </c:pt>
                <c:pt idx="2838">
                  <c:v>59413</c:v>
                </c:pt>
                <c:pt idx="2839">
                  <c:v>59420</c:v>
                </c:pt>
                <c:pt idx="2840">
                  <c:v>59427</c:v>
                </c:pt>
                <c:pt idx="2841">
                  <c:v>59434</c:v>
                </c:pt>
                <c:pt idx="2842">
                  <c:v>59441</c:v>
                </c:pt>
                <c:pt idx="2843">
                  <c:v>59448</c:v>
                </c:pt>
                <c:pt idx="2844">
                  <c:v>59455</c:v>
                </c:pt>
                <c:pt idx="2845">
                  <c:v>59462</c:v>
                </c:pt>
                <c:pt idx="2846">
                  <c:v>59469</c:v>
                </c:pt>
                <c:pt idx="2847">
                  <c:v>59476</c:v>
                </c:pt>
                <c:pt idx="2848">
                  <c:v>59483</c:v>
                </c:pt>
                <c:pt idx="2849">
                  <c:v>59490</c:v>
                </c:pt>
                <c:pt idx="2850">
                  <c:v>59497</c:v>
                </c:pt>
                <c:pt idx="2851">
                  <c:v>59504</c:v>
                </c:pt>
                <c:pt idx="2852">
                  <c:v>59511</c:v>
                </c:pt>
                <c:pt idx="2853">
                  <c:v>59518</c:v>
                </c:pt>
                <c:pt idx="2854">
                  <c:v>59525</c:v>
                </c:pt>
                <c:pt idx="2855">
                  <c:v>59532</c:v>
                </c:pt>
                <c:pt idx="2856">
                  <c:v>59539</c:v>
                </c:pt>
                <c:pt idx="2857">
                  <c:v>59546</c:v>
                </c:pt>
                <c:pt idx="2858">
                  <c:v>59553</c:v>
                </c:pt>
                <c:pt idx="2859">
                  <c:v>59560</c:v>
                </c:pt>
                <c:pt idx="2860">
                  <c:v>59567</c:v>
                </c:pt>
                <c:pt idx="2861">
                  <c:v>59574</c:v>
                </c:pt>
                <c:pt idx="2862">
                  <c:v>59581</c:v>
                </c:pt>
                <c:pt idx="2863">
                  <c:v>59588</c:v>
                </c:pt>
                <c:pt idx="2864">
                  <c:v>59595</c:v>
                </c:pt>
                <c:pt idx="2865">
                  <c:v>59602</c:v>
                </c:pt>
                <c:pt idx="2866">
                  <c:v>59609</c:v>
                </c:pt>
                <c:pt idx="2867">
                  <c:v>59616</c:v>
                </c:pt>
                <c:pt idx="2868">
                  <c:v>59623</c:v>
                </c:pt>
                <c:pt idx="2869">
                  <c:v>59630</c:v>
                </c:pt>
                <c:pt idx="2870">
                  <c:v>59637</c:v>
                </c:pt>
                <c:pt idx="2871">
                  <c:v>59644</c:v>
                </c:pt>
                <c:pt idx="2872">
                  <c:v>59651</c:v>
                </c:pt>
                <c:pt idx="2873">
                  <c:v>59658</c:v>
                </c:pt>
                <c:pt idx="2874">
                  <c:v>59665</c:v>
                </c:pt>
                <c:pt idx="2875">
                  <c:v>59672</c:v>
                </c:pt>
                <c:pt idx="2876">
                  <c:v>59679</c:v>
                </c:pt>
                <c:pt idx="2877">
                  <c:v>59686</c:v>
                </c:pt>
                <c:pt idx="2878">
                  <c:v>59693</c:v>
                </c:pt>
                <c:pt idx="2879">
                  <c:v>59700</c:v>
                </c:pt>
                <c:pt idx="2880">
                  <c:v>59707</c:v>
                </c:pt>
                <c:pt idx="2881">
                  <c:v>59714</c:v>
                </c:pt>
                <c:pt idx="2882">
                  <c:v>59721</c:v>
                </c:pt>
                <c:pt idx="2883">
                  <c:v>59728</c:v>
                </c:pt>
                <c:pt idx="2884">
                  <c:v>59735</c:v>
                </c:pt>
                <c:pt idx="2885">
                  <c:v>59742</c:v>
                </c:pt>
                <c:pt idx="2886">
                  <c:v>59749</c:v>
                </c:pt>
                <c:pt idx="2887">
                  <c:v>59756</c:v>
                </c:pt>
                <c:pt idx="2888">
                  <c:v>59763</c:v>
                </c:pt>
                <c:pt idx="2889">
                  <c:v>59770</c:v>
                </c:pt>
                <c:pt idx="2890">
                  <c:v>59777</c:v>
                </c:pt>
                <c:pt idx="2891">
                  <c:v>59784</c:v>
                </c:pt>
                <c:pt idx="2892">
                  <c:v>59791</c:v>
                </c:pt>
                <c:pt idx="2893">
                  <c:v>59798</c:v>
                </c:pt>
                <c:pt idx="2894">
                  <c:v>59805</c:v>
                </c:pt>
                <c:pt idx="2895">
                  <c:v>59812</c:v>
                </c:pt>
                <c:pt idx="2896">
                  <c:v>59819</c:v>
                </c:pt>
                <c:pt idx="2897">
                  <c:v>59826</c:v>
                </c:pt>
                <c:pt idx="2898">
                  <c:v>59833</c:v>
                </c:pt>
                <c:pt idx="2899">
                  <c:v>59840</c:v>
                </c:pt>
                <c:pt idx="2900">
                  <c:v>59847</c:v>
                </c:pt>
                <c:pt idx="2901">
                  <c:v>59854</c:v>
                </c:pt>
                <c:pt idx="2902">
                  <c:v>59861</c:v>
                </c:pt>
                <c:pt idx="2903">
                  <c:v>59868</c:v>
                </c:pt>
                <c:pt idx="2904">
                  <c:v>59875</c:v>
                </c:pt>
                <c:pt idx="2905">
                  <c:v>59882</c:v>
                </c:pt>
                <c:pt idx="2906">
                  <c:v>59889</c:v>
                </c:pt>
                <c:pt idx="2907">
                  <c:v>59897</c:v>
                </c:pt>
                <c:pt idx="2908">
                  <c:v>59904</c:v>
                </c:pt>
                <c:pt idx="2909">
                  <c:v>59911</c:v>
                </c:pt>
                <c:pt idx="2910">
                  <c:v>59918</c:v>
                </c:pt>
                <c:pt idx="2911">
                  <c:v>59925</c:v>
                </c:pt>
                <c:pt idx="2912">
                  <c:v>59932</c:v>
                </c:pt>
                <c:pt idx="2913">
                  <c:v>59939</c:v>
                </c:pt>
                <c:pt idx="2914">
                  <c:v>59946</c:v>
                </c:pt>
                <c:pt idx="2915">
                  <c:v>59953</c:v>
                </c:pt>
                <c:pt idx="2916">
                  <c:v>59960</c:v>
                </c:pt>
                <c:pt idx="2917">
                  <c:v>59967</c:v>
                </c:pt>
                <c:pt idx="2918">
                  <c:v>59974</c:v>
                </c:pt>
                <c:pt idx="2919">
                  <c:v>59981</c:v>
                </c:pt>
                <c:pt idx="2920">
                  <c:v>59988</c:v>
                </c:pt>
                <c:pt idx="2921">
                  <c:v>59995</c:v>
                </c:pt>
                <c:pt idx="2922">
                  <c:v>60002</c:v>
                </c:pt>
                <c:pt idx="2923">
                  <c:v>60009</c:v>
                </c:pt>
                <c:pt idx="2924">
                  <c:v>60016</c:v>
                </c:pt>
                <c:pt idx="2925">
                  <c:v>60023</c:v>
                </c:pt>
                <c:pt idx="2926">
                  <c:v>60030</c:v>
                </c:pt>
                <c:pt idx="2927">
                  <c:v>60037</c:v>
                </c:pt>
                <c:pt idx="2928">
                  <c:v>60044</c:v>
                </c:pt>
                <c:pt idx="2929">
                  <c:v>60051</c:v>
                </c:pt>
                <c:pt idx="2930">
                  <c:v>60058</c:v>
                </c:pt>
                <c:pt idx="2931">
                  <c:v>60065</c:v>
                </c:pt>
                <c:pt idx="2932">
                  <c:v>60072</c:v>
                </c:pt>
                <c:pt idx="2933">
                  <c:v>60079</c:v>
                </c:pt>
                <c:pt idx="2934">
                  <c:v>60086</c:v>
                </c:pt>
                <c:pt idx="2935">
                  <c:v>60093</c:v>
                </c:pt>
                <c:pt idx="2936">
                  <c:v>60100</c:v>
                </c:pt>
                <c:pt idx="2937">
                  <c:v>60107</c:v>
                </c:pt>
                <c:pt idx="2938">
                  <c:v>60114</c:v>
                </c:pt>
                <c:pt idx="2939">
                  <c:v>60121</c:v>
                </c:pt>
                <c:pt idx="2940">
                  <c:v>60128</c:v>
                </c:pt>
                <c:pt idx="2941">
                  <c:v>60135</c:v>
                </c:pt>
                <c:pt idx="2942">
                  <c:v>60142</c:v>
                </c:pt>
                <c:pt idx="2943">
                  <c:v>60149</c:v>
                </c:pt>
                <c:pt idx="2944">
                  <c:v>60156</c:v>
                </c:pt>
                <c:pt idx="2945">
                  <c:v>60163</c:v>
                </c:pt>
                <c:pt idx="2946">
                  <c:v>60170</c:v>
                </c:pt>
                <c:pt idx="2947">
                  <c:v>60177</c:v>
                </c:pt>
                <c:pt idx="2948">
                  <c:v>60184</c:v>
                </c:pt>
                <c:pt idx="2949">
                  <c:v>60191</c:v>
                </c:pt>
                <c:pt idx="2950">
                  <c:v>60198</c:v>
                </c:pt>
                <c:pt idx="2951">
                  <c:v>60205</c:v>
                </c:pt>
                <c:pt idx="2952">
                  <c:v>60212</c:v>
                </c:pt>
                <c:pt idx="2953">
                  <c:v>60219</c:v>
                </c:pt>
                <c:pt idx="2954">
                  <c:v>60226</c:v>
                </c:pt>
                <c:pt idx="2955">
                  <c:v>60233</c:v>
                </c:pt>
                <c:pt idx="2956">
                  <c:v>60240</c:v>
                </c:pt>
                <c:pt idx="2957">
                  <c:v>60247</c:v>
                </c:pt>
                <c:pt idx="2958">
                  <c:v>60254</c:v>
                </c:pt>
                <c:pt idx="2959">
                  <c:v>60265</c:v>
                </c:pt>
                <c:pt idx="2960">
                  <c:v>60272</c:v>
                </c:pt>
                <c:pt idx="2961">
                  <c:v>60279</c:v>
                </c:pt>
                <c:pt idx="2962">
                  <c:v>60286</c:v>
                </c:pt>
                <c:pt idx="2963">
                  <c:v>60293</c:v>
                </c:pt>
                <c:pt idx="2964">
                  <c:v>60300</c:v>
                </c:pt>
                <c:pt idx="2965">
                  <c:v>60307</c:v>
                </c:pt>
                <c:pt idx="2966">
                  <c:v>60314</c:v>
                </c:pt>
                <c:pt idx="2967">
                  <c:v>60321</c:v>
                </c:pt>
                <c:pt idx="2968">
                  <c:v>60328</c:v>
                </c:pt>
                <c:pt idx="2969">
                  <c:v>60335</c:v>
                </c:pt>
                <c:pt idx="2970">
                  <c:v>60342</c:v>
                </c:pt>
                <c:pt idx="2971">
                  <c:v>60349</c:v>
                </c:pt>
                <c:pt idx="2972">
                  <c:v>60357</c:v>
                </c:pt>
                <c:pt idx="2973">
                  <c:v>60364</c:v>
                </c:pt>
                <c:pt idx="2974">
                  <c:v>60371</c:v>
                </c:pt>
                <c:pt idx="2975">
                  <c:v>60378</c:v>
                </c:pt>
                <c:pt idx="2976">
                  <c:v>60385</c:v>
                </c:pt>
                <c:pt idx="2977">
                  <c:v>60392</c:v>
                </c:pt>
                <c:pt idx="2978">
                  <c:v>60399</c:v>
                </c:pt>
                <c:pt idx="2979">
                  <c:v>60406</c:v>
                </c:pt>
                <c:pt idx="2980">
                  <c:v>60413</c:v>
                </c:pt>
                <c:pt idx="2981">
                  <c:v>60420</c:v>
                </c:pt>
                <c:pt idx="2982">
                  <c:v>60427</c:v>
                </c:pt>
                <c:pt idx="2983">
                  <c:v>60434</c:v>
                </c:pt>
                <c:pt idx="2984">
                  <c:v>60441</c:v>
                </c:pt>
                <c:pt idx="2985">
                  <c:v>60448</c:v>
                </c:pt>
                <c:pt idx="2986">
                  <c:v>60455</c:v>
                </c:pt>
                <c:pt idx="2987">
                  <c:v>60462</c:v>
                </c:pt>
                <c:pt idx="2988">
                  <c:v>60469</c:v>
                </c:pt>
                <c:pt idx="2989">
                  <c:v>60476</c:v>
                </c:pt>
                <c:pt idx="2990">
                  <c:v>60483</c:v>
                </c:pt>
                <c:pt idx="2991">
                  <c:v>60490</c:v>
                </c:pt>
                <c:pt idx="2992">
                  <c:v>60497</c:v>
                </c:pt>
                <c:pt idx="2993">
                  <c:v>60504</c:v>
                </c:pt>
                <c:pt idx="2994">
                  <c:v>60511</c:v>
                </c:pt>
                <c:pt idx="2995">
                  <c:v>60518</c:v>
                </c:pt>
                <c:pt idx="2996">
                  <c:v>60525</c:v>
                </c:pt>
                <c:pt idx="2997">
                  <c:v>60532</c:v>
                </c:pt>
                <c:pt idx="2998">
                  <c:v>60539</c:v>
                </c:pt>
                <c:pt idx="2999">
                  <c:v>60546</c:v>
                </c:pt>
                <c:pt idx="3000">
                  <c:v>60553</c:v>
                </c:pt>
                <c:pt idx="3001">
                  <c:v>60560</c:v>
                </c:pt>
                <c:pt idx="3002">
                  <c:v>60567</c:v>
                </c:pt>
                <c:pt idx="3003">
                  <c:v>60574</c:v>
                </c:pt>
                <c:pt idx="3004">
                  <c:v>60581</c:v>
                </c:pt>
                <c:pt idx="3005">
                  <c:v>60588</c:v>
                </c:pt>
                <c:pt idx="3006">
                  <c:v>60595</c:v>
                </c:pt>
                <c:pt idx="3007">
                  <c:v>60602</c:v>
                </c:pt>
                <c:pt idx="3008">
                  <c:v>60609</c:v>
                </c:pt>
                <c:pt idx="3009">
                  <c:v>60616</c:v>
                </c:pt>
                <c:pt idx="3010">
                  <c:v>60623</c:v>
                </c:pt>
                <c:pt idx="3011">
                  <c:v>60630</c:v>
                </c:pt>
                <c:pt idx="3012">
                  <c:v>60637</c:v>
                </c:pt>
                <c:pt idx="3013">
                  <c:v>60644</c:v>
                </c:pt>
                <c:pt idx="3014">
                  <c:v>60651</c:v>
                </c:pt>
                <c:pt idx="3015">
                  <c:v>60658</c:v>
                </c:pt>
                <c:pt idx="3016">
                  <c:v>60665</c:v>
                </c:pt>
                <c:pt idx="3017">
                  <c:v>60672</c:v>
                </c:pt>
                <c:pt idx="3018">
                  <c:v>60679</c:v>
                </c:pt>
                <c:pt idx="3019">
                  <c:v>60686</c:v>
                </c:pt>
                <c:pt idx="3020">
                  <c:v>60693</c:v>
                </c:pt>
                <c:pt idx="3021">
                  <c:v>60700</c:v>
                </c:pt>
                <c:pt idx="3022">
                  <c:v>60707</c:v>
                </c:pt>
                <c:pt idx="3023">
                  <c:v>60714</c:v>
                </c:pt>
                <c:pt idx="3024">
                  <c:v>60721</c:v>
                </c:pt>
                <c:pt idx="3025">
                  <c:v>60728</c:v>
                </c:pt>
                <c:pt idx="3026">
                  <c:v>60735</c:v>
                </c:pt>
                <c:pt idx="3027">
                  <c:v>60742</c:v>
                </c:pt>
                <c:pt idx="3028">
                  <c:v>60749</c:v>
                </c:pt>
                <c:pt idx="3029">
                  <c:v>60756</c:v>
                </c:pt>
                <c:pt idx="3030">
                  <c:v>60763</c:v>
                </c:pt>
                <c:pt idx="3031">
                  <c:v>60770</c:v>
                </c:pt>
                <c:pt idx="3032">
                  <c:v>60777</c:v>
                </c:pt>
                <c:pt idx="3033">
                  <c:v>60784</c:v>
                </c:pt>
                <c:pt idx="3034">
                  <c:v>60791</c:v>
                </c:pt>
                <c:pt idx="3035">
                  <c:v>60798</c:v>
                </c:pt>
                <c:pt idx="3036">
                  <c:v>60805</c:v>
                </c:pt>
                <c:pt idx="3037">
                  <c:v>60812</c:v>
                </c:pt>
                <c:pt idx="3038">
                  <c:v>60819</c:v>
                </c:pt>
                <c:pt idx="3039">
                  <c:v>60826</c:v>
                </c:pt>
                <c:pt idx="3040">
                  <c:v>60833</c:v>
                </c:pt>
                <c:pt idx="3041">
                  <c:v>60840</c:v>
                </c:pt>
                <c:pt idx="3042">
                  <c:v>60847</c:v>
                </c:pt>
                <c:pt idx="3043">
                  <c:v>60854</c:v>
                </c:pt>
                <c:pt idx="3044">
                  <c:v>60861</c:v>
                </c:pt>
                <c:pt idx="3045">
                  <c:v>60868</c:v>
                </c:pt>
                <c:pt idx="3046">
                  <c:v>60875</c:v>
                </c:pt>
                <c:pt idx="3047">
                  <c:v>60882</c:v>
                </c:pt>
                <c:pt idx="3048">
                  <c:v>60889</c:v>
                </c:pt>
                <c:pt idx="3049">
                  <c:v>60896</c:v>
                </c:pt>
                <c:pt idx="3050">
                  <c:v>60903</c:v>
                </c:pt>
                <c:pt idx="3051">
                  <c:v>60910</c:v>
                </c:pt>
                <c:pt idx="3052">
                  <c:v>60917</c:v>
                </c:pt>
                <c:pt idx="3053">
                  <c:v>60924</c:v>
                </c:pt>
                <c:pt idx="3054">
                  <c:v>60931</c:v>
                </c:pt>
                <c:pt idx="3055">
                  <c:v>60938</c:v>
                </c:pt>
                <c:pt idx="3056">
                  <c:v>60945</c:v>
                </c:pt>
                <c:pt idx="3057">
                  <c:v>60952</c:v>
                </c:pt>
                <c:pt idx="3058">
                  <c:v>60959</c:v>
                </c:pt>
                <c:pt idx="3059">
                  <c:v>60966</c:v>
                </c:pt>
                <c:pt idx="3060">
                  <c:v>60973</c:v>
                </c:pt>
                <c:pt idx="3061">
                  <c:v>60980</c:v>
                </c:pt>
                <c:pt idx="3062">
                  <c:v>60987</c:v>
                </c:pt>
                <c:pt idx="3063">
                  <c:v>60995</c:v>
                </c:pt>
                <c:pt idx="3064">
                  <c:v>61002</c:v>
                </c:pt>
                <c:pt idx="3065">
                  <c:v>61009</c:v>
                </c:pt>
                <c:pt idx="3066">
                  <c:v>61016</c:v>
                </c:pt>
                <c:pt idx="3067">
                  <c:v>61023</c:v>
                </c:pt>
                <c:pt idx="3068">
                  <c:v>61030</c:v>
                </c:pt>
                <c:pt idx="3069">
                  <c:v>61037</c:v>
                </c:pt>
                <c:pt idx="3070">
                  <c:v>61044</c:v>
                </c:pt>
                <c:pt idx="3071">
                  <c:v>61051</c:v>
                </c:pt>
                <c:pt idx="3072">
                  <c:v>61058</c:v>
                </c:pt>
                <c:pt idx="3073">
                  <c:v>61065</c:v>
                </c:pt>
                <c:pt idx="3074">
                  <c:v>61072</c:v>
                </c:pt>
                <c:pt idx="3075">
                  <c:v>61079</c:v>
                </c:pt>
                <c:pt idx="3076">
                  <c:v>61086</c:v>
                </c:pt>
                <c:pt idx="3077">
                  <c:v>61093</c:v>
                </c:pt>
                <c:pt idx="3078">
                  <c:v>61100</c:v>
                </c:pt>
                <c:pt idx="3079">
                  <c:v>61107</c:v>
                </c:pt>
                <c:pt idx="3080">
                  <c:v>61114</c:v>
                </c:pt>
                <c:pt idx="3081">
                  <c:v>61121</c:v>
                </c:pt>
                <c:pt idx="3082">
                  <c:v>61128</c:v>
                </c:pt>
                <c:pt idx="3083">
                  <c:v>61135</c:v>
                </c:pt>
                <c:pt idx="3084">
                  <c:v>61142</c:v>
                </c:pt>
                <c:pt idx="3085">
                  <c:v>61149</c:v>
                </c:pt>
                <c:pt idx="3086">
                  <c:v>61156</c:v>
                </c:pt>
                <c:pt idx="3087">
                  <c:v>61163</c:v>
                </c:pt>
                <c:pt idx="3088">
                  <c:v>61170</c:v>
                </c:pt>
                <c:pt idx="3089">
                  <c:v>61177</c:v>
                </c:pt>
                <c:pt idx="3090">
                  <c:v>61184</c:v>
                </c:pt>
                <c:pt idx="3091">
                  <c:v>61191</c:v>
                </c:pt>
                <c:pt idx="3092">
                  <c:v>61198</c:v>
                </c:pt>
                <c:pt idx="3093">
                  <c:v>61205</c:v>
                </c:pt>
                <c:pt idx="3094">
                  <c:v>61212</c:v>
                </c:pt>
                <c:pt idx="3095">
                  <c:v>61219</c:v>
                </c:pt>
                <c:pt idx="3096">
                  <c:v>61226</c:v>
                </c:pt>
                <c:pt idx="3097">
                  <c:v>61233</c:v>
                </c:pt>
                <c:pt idx="3098">
                  <c:v>61240</c:v>
                </c:pt>
                <c:pt idx="3099">
                  <c:v>61247</c:v>
                </c:pt>
                <c:pt idx="3100">
                  <c:v>61254</c:v>
                </c:pt>
                <c:pt idx="3101">
                  <c:v>61261</c:v>
                </c:pt>
                <c:pt idx="3102">
                  <c:v>61268</c:v>
                </c:pt>
                <c:pt idx="3103">
                  <c:v>61275</c:v>
                </c:pt>
                <c:pt idx="3104">
                  <c:v>61282</c:v>
                </c:pt>
                <c:pt idx="3105">
                  <c:v>61289</c:v>
                </c:pt>
                <c:pt idx="3106">
                  <c:v>61296</c:v>
                </c:pt>
                <c:pt idx="3107">
                  <c:v>61303</c:v>
                </c:pt>
                <c:pt idx="3108">
                  <c:v>61310</c:v>
                </c:pt>
                <c:pt idx="3109">
                  <c:v>61317</c:v>
                </c:pt>
                <c:pt idx="3110">
                  <c:v>61324</c:v>
                </c:pt>
                <c:pt idx="3111">
                  <c:v>61331</c:v>
                </c:pt>
                <c:pt idx="3112">
                  <c:v>61338</c:v>
                </c:pt>
                <c:pt idx="3113">
                  <c:v>61345</c:v>
                </c:pt>
                <c:pt idx="3114">
                  <c:v>61352</c:v>
                </c:pt>
                <c:pt idx="3115">
                  <c:v>61359</c:v>
                </c:pt>
                <c:pt idx="3116">
                  <c:v>61366</c:v>
                </c:pt>
                <c:pt idx="3117">
                  <c:v>61373</c:v>
                </c:pt>
                <c:pt idx="3118">
                  <c:v>61380</c:v>
                </c:pt>
                <c:pt idx="3119">
                  <c:v>61387</c:v>
                </c:pt>
                <c:pt idx="3120">
                  <c:v>61394</c:v>
                </c:pt>
                <c:pt idx="3121">
                  <c:v>61401</c:v>
                </c:pt>
                <c:pt idx="3122">
                  <c:v>61408</c:v>
                </c:pt>
                <c:pt idx="3123">
                  <c:v>61415</c:v>
                </c:pt>
                <c:pt idx="3124">
                  <c:v>61422</c:v>
                </c:pt>
                <c:pt idx="3125">
                  <c:v>61429</c:v>
                </c:pt>
                <c:pt idx="3126">
                  <c:v>61436</c:v>
                </c:pt>
                <c:pt idx="3127">
                  <c:v>61443</c:v>
                </c:pt>
                <c:pt idx="3128">
                  <c:v>61450</c:v>
                </c:pt>
                <c:pt idx="3129">
                  <c:v>61457</c:v>
                </c:pt>
                <c:pt idx="3130">
                  <c:v>61464</c:v>
                </c:pt>
                <c:pt idx="3131">
                  <c:v>61471</c:v>
                </c:pt>
                <c:pt idx="3132">
                  <c:v>61478</c:v>
                </c:pt>
                <c:pt idx="3133">
                  <c:v>61485</c:v>
                </c:pt>
                <c:pt idx="3134">
                  <c:v>61492</c:v>
                </c:pt>
                <c:pt idx="3135">
                  <c:v>61499</c:v>
                </c:pt>
                <c:pt idx="3136">
                  <c:v>61506</c:v>
                </c:pt>
                <c:pt idx="3137">
                  <c:v>61513</c:v>
                </c:pt>
                <c:pt idx="3138">
                  <c:v>61520</c:v>
                </c:pt>
                <c:pt idx="3139">
                  <c:v>61527</c:v>
                </c:pt>
                <c:pt idx="3140">
                  <c:v>61534</c:v>
                </c:pt>
                <c:pt idx="3141">
                  <c:v>61541</c:v>
                </c:pt>
                <c:pt idx="3142">
                  <c:v>61548</c:v>
                </c:pt>
                <c:pt idx="3143">
                  <c:v>61555</c:v>
                </c:pt>
                <c:pt idx="3144">
                  <c:v>61562</c:v>
                </c:pt>
                <c:pt idx="3145">
                  <c:v>61569</c:v>
                </c:pt>
                <c:pt idx="3146">
                  <c:v>61576</c:v>
                </c:pt>
                <c:pt idx="3147">
                  <c:v>61583</c:v>
                </c:pt>
                <c:pt idx="3148">
                  <c:v>61590</c:v>
                </c:pt>
                <c:pt idx="3149">
                  <c:v>61597</c:v>
                </c:pt>
                <c:pt idx="3150">
                  <c:v>61604</c:v>
                </c:pt>
                <c:pt idx="3151">
                  <c:v>61611</c:v>
                </c:pt>
                <c:pt idx="3152">
                  <c:v>61618</c:v>
                </c:pt>
                <c:pt idx="3153">
                  <c:v>61625</c:v>
                </c:pt>
                <c:pt idx="3154">
                  <c:v>61632</c:v>
                </c:pt>
                <c:pt idx="3155">
                  <c:v>61639</c:v>
                </c:pt>
                <c:pt idx="3156">
                  <c:v>61646</c:v>
                </c:pt>
                <c:pt idx="3157">
                  <c:v>61653</c:v>
                </c:pt>
                <c:pt idx="3158">
                  <c:v>61660</c:v>
                </c:pt>
                <c:pt idx="3159">
                  <c:v>61667</c:v>
                </c:pt>
                <c:pt idx="3160">
                  <c:v>61674</c:v>
                </c:pt>
                <c:pt idx="3161">
                  <c:v>61681</c:v>
                </c:pt>
                <c:pt idx="3162">
                  <c:v>61688</c:v>
                </c:pt>
                <c:pt idx="3163">
                  <c:v>61695</c:v>
                </c:pt>
                <c:pt idx="3164">
                  <c:v>61702</c:v>
                </c:pt>
                <c:pt idx="3165">
                  <c:v>61709</c:v>
                </c:pt>
                <c:pt idx="3166">
                  <c:v>61716</c:v>
                </c:pt>
                <c:pt idx="3167">
                  <c:v>61724</c:v>
                </c:pt>
                <c:pt idx="3168">
                  <c:v>61731</c:v>
                </c:pt>
                <c:pt idx="3169">
                  <c:v>61738</c:v>
                </c:pt>
                <c:pt idx="3170">
                  <c:v>61745</c:v>
                </c:pt>
                <c:pt idx="3171">
                  <c:v>61752</c:v>
                </c:pt>
                <c:pt idx="3172">
                  <c:v>61759</c:v>
                </c:pt>
                <c:pt idx="3173">
                  <c:v>61766</c:v>
                </c:pt>
                <c:pt idx="3174">
                  <c:v>61773</c:v>
                </c:pt>
                <c:pt idx="3175">
                  <c:v>61780</c:v>
                </c:pt>
                <c:pt idx="3176">
                  <c:v>61787</c:v>
                </c:pt>
                <c:pt idx="3177">
                  <c:v>61794</c:v>
                </c:pt>
                <c:pt idx="3178">
                  <c:v>61801</c:v>
                </c:pt>
                <c:pt idx="3179">
                  <c:v>61808</c:v>
                </c:pt>
                <c:pt idx="3180">
                  <c:v>61815</c:v>
                </c:pt>
                <c:pt idx="3181">
                  <c:v>61822</c:v>
                </c:pt>
                <c:pt idx="3182">
                  <c:v>61829</c:v>
                </c:pt>
                <c:pt idx="3183">
                  <c:v>61836</c:v>
                </c:pt>
                <c:pt idx="3184">
                  <c:v>61843</c:v>
                </c:pt>
                <c:pt idx="3185">
                  <c:v>61850</c:v>
                </c:pt>
                <c:pt idx="3186">
                  <c:v>61857</c:v>
                </c:pt>
                <c:pt idx="3187">
                  <c:v>61864</c:v>
                </c:pt>
                <c:pt idx="3188">
                  <c:v>61871</c:v>
                </c:pt>
                <c:pt idx="3189">
                  <c:v>61878</c:v>
                </c:pt>
                <c:pt idx="3190">
                  <c:v>61885</c:v>
                </c:pt>
                <c:pt idx="3191">
                  <c:v>61892</c:v>
                </c:pt>
                <c:pt idx="3192">
                  <c:v>61899</c:v>
                </c:pt>
                <c:pt idx="3193">
                  <c:v>61906</c:v>
                </c:pt>
                <c:pt idx="3194">
                  <c:v>61913</c:v>
                </c:pt>
                <c:pt idx="3195">
                  <c:v>61920</c:v>
                </c:pt>
                <c:pt idx="3196">
                  <c:v>61927</c:v>
                </c:pt>
                <c:pt idx="3197">
                  <c:v>61934</c:v>
                </c:pt>
                <c:pt idx="3198">
                  <c:v>61941</c:v>
                </c:pt>
                <c:pt idx="3199">
                  <c:v>61948</c:v>
                </c:pt>
                <c:pt idx="3200">
                  <c:v>61955</c:v>
                </c:pt>
                <c:pt idx="3201">
                  <c:v>61962</c:v>
                </c:pt>
                <c:pt idx="3202">
                  <c:v>61969</c:v>
                </c:pt>
                <c:pt idx="3203">
                  <c:v>61976</c:v>
                </c:pt>
                <c:pt idx="3204">
                  <c:v>61983</c:v>
                </c:pt>
                <c:pt idx="3205">
                  <c:v>61990</c:v>
                </c:pt>
                <c:pt idx="3206">
                  <c:v>61997</c:v>
                </c:pt>
                <c:pt idx="3207">
                  <c:v>62004</c:v>
                </c:pt>
                <c:pt idx="3208">
                  <c:v>62011</c:v>
                </c:pt>
                <c:pt idx="3209">
                  <c:v>62018</c:v>
                </c:pt>
                <c:pt idx="3210">
                  <c:v>62025</c:v>
                </c:pt>
                <c:pt idx="3211">
                  <c:v>62032</c:v>
                </c:pt>
                <c:pt idx="3212">
                  <c:v>62039</c:v>
                </c:pt>
                <c:pt idx="3213">
                  <c:v>62046</c:v>
                </c:pt>
                <c:pt idx="3214">
                  <c:v>62053</c:v>
                </c:pt>
                <c:pt idx="3215">
                  <c:v>62060</c:v>
                </c:pt>
                <c:pt idx="3216">
                  <c:v>62067</c:v>
                </c:pt>
                <c:pt idx="3217">
                  <c:v>62074</c:v>
                </c:pt>
                <c:pt idx="3218">
                  <c:v>62081</c:v>
                </c:pt>
                <c:pt idx="3219">
                  <c:v>62089</c:v>
                </c:pt>
                <c:pt idx="3220">
                  <c:v>62096</c:v>
                </c:pt>
                <c:pt idx="3221">
                  <c:v>62103</c:v>
                </c:pt>
                <c:pt idx="3222">
                  <c:v>62110</c:v>
                </c:pt>
                <c:pt idx="3223">
                  <c:v>62117</c:v>
                </c:pt>
                <c:pt idx="3224">
                  <c:v>62124</c:v>
                </c:pt>
                <c:pt idx="3225">
                  <c:v>62131</c:v>
                </c:pt>
                <c:pt idx="3226">
                  <c:v>62138</c:v>
                </c:pt>
                <c:pt idx="3227">
                  <c:v>62145</c:v>
                </c:pt>
                <c:pt idx="3228">
                  <c:v>62152</c:v>
                </c:pt>
                <c:pt idx="3229">
                  <c:v>62159</c:v>
                </c:pt>
                <c:pt idx="3230">
                  <c:v>62166</c:v>
                </c:pt>
                <c:pt idx="3231">
                  <c:v>62173</c:v>
                </c:pt>
                <c:pt idx="3232">
                  <c:v>62184</c:v>
                </c:pt>
                <c:pt idx="3233">
                  <c:v>62191</c:v>
                </c:pt>
                <c:pt idx="3234">
                  <c:v>62198</c:v>
                </c:pt>
                <c:pt idx="3235">
                  <c:v>62205</c:v>
                </c:pt>
                <c:pt idx="3236">
                  <c:v>62212</c:v>
                </c:pt>
                <c:pt idx="3237">
                  <c:v>62219</c:v>
                </c:pt>
                <c:pt idx="3238">
                  <c:v>62226</c:v>
                </c:pt>
                <c:pt idx="3239">
                  <c:v>62233</c:v>
                </c:pt>
                <c:pt idx="3240">
                  <c:v>62240</c:v>
                </c:pt>
                <c:pt idx="3241">
                  <c:v>62247</c:v>
                </c:pt>
                <c:pt idx="3242">
                  <c:v>62254</c:v>
                </c:pt>
                <c:pt idx="3243">
                  <c:v>62261</c:v>
                </c:pt>
                <c:pt idx="3244">
                  <c:v>62268</c:v>
                </c:pt>
                <c:pt idx="3245">
                  <c:v>62275</c:v>
                </c:pt>
                <c:pt idx="3246">
                  <c:v>62282</c:v>
                </c:pt>
                <c:pt idx="3247">
                  <c:v>62289</c:v>
                </c:pt>
                <c:pt idx="3248">
                  <c:v>62296</c:v>
                </c:pt>
                <c:pt idx="3249">
                  <c:v>62303</c:v>
                </c:pt>
                <c:pt idx="3250">
                  <c:v>62310</c:v>
                </c:pt>
                <c:pt idx="3251">
                  <c:v>62317</c:v>
                </c:pt>
                <c:pt idx="3252">
                  <c:v>62324</c:v>
                </c:pt>
                <c:pt idx="3253">
                  <c:v>62331</c:v>
                </c:pt>
                <c:pt idx="3254">
                  <c:v>62338</c:v>
                </c:pt>
                <c:pt idx="3255">
                  <c:v>62345</c:v>
                </c:pt>
                <c:pt idx="3256">
                  <c:v>62352</c:v>
                </c:pt>
                <c:pt idx="3257">
                  <c:v>62359</c:v>
                </c:pt>
                <c:pt idx="3258">
                  <c:v>62366</c:v>
                </c:pt>
                <c:pt idx="3259">
                  <c:v>62373</c:v>
                </c:pt>
                <c:pt idx="3260">
                  <c:v>62380</c:v>
                </c:pt>
                <c:pt idx="3261">
                  <c:v>62387</c:v>
                </c:pt>
                <c:pt idx="3262">
                  <c:v>62394</c:v>
                </c:pt>
                <c:pt idx="3263">
                  <c:v>62401</c:v>
                </c:pt>
                <c:pt idx="3264">
                  <c:v>62408</c:v>
                </c:pt>
                <c:pt idx="3265">
                  <c:v>62415</c:v>
                </c:pt>
                <c:pt idx="3266">
                  <c:v>62422</c:v>
                </c:pt>
                <c:pt idx="3267">
                  <c:v>62429</c:v>
                </c:pt>
                <c:pt idx="3268">
                  <c:v>62436</c:v>
                </c:pt>
                <c:pt idx="3269">
                  <c:v>62443</c:v>
                </c:pt>
                <c:pt idx="3270">
                  <c:v>62450</c:v>
                </c:pt>
                <c:pt idx="3271">
                  <c:v>62457</c:v>
                </c:pt>
                <c:pt idx="3272">
                  <c:v>62464</c:v>
                </c:pt>
                <c:pt idx="3273">
                  <c:v>62471</c:v>
                </c:pt>
                <c:pt idx="3274">
                  <c:v>62478</c:v>
                </c:pt>
                <c:pt idx="3275">
                  <c:v>62485</c:v>
                </c:pt>
                <c:pt idx="3276">
                  <c:v>62492</c:v>
                </c:pt>
                <c:pt idx="3277">
                  <c:v>62499</c:v>
                </c:pt>
                <c:pt idx="3278">
                  <c:v>62506</c:v>
                </c:pt>
                <c:pt idx="3279">
                  <c:v>62513</c:v>
                </c:pt>
                <c:pt idx="3280">
                  <c:v>62520</c:v>
                </c:pt>
                <c:pt idx="3281">
                  <c:v>62527</c:v>
                </c:pt>
                <c:pt idx="3282">
                  <c:v>62534</c:v>
                </c:pt>
                <c:pt idx="3283">
                  <c:v>62541</c:v>
                </c:pt>
                <c:pt idx="3284">
                  <c:v>62548</c:v>
                </c:pt>
                <c:pt idx="3285">
                  <c:v>62555</c:v>
                </c:pt>
                <c:pt idx="3286">
                  <c:v>62562</c:v>
                </c:pt>
                <c:pt idx="3287">
                  <c:v>62569</c:v>
                </c:pt>
                <c:pt idx="3288">
                  <c:v>62576</c:v>
                </c:pt>
                <c:pt idx="3289">
                  <c:v>62583</c:v>
                </c:pt>
                <c:pt idx="3290">
                  <c:v>62590</c:v>
                </c:pt>
                <c:pt idx="3291">
                  <c:v>62597</c:v>
                </c:pt>
                <c:pt idx="3292">
                  <c:v>62604</c:v>
                </c:pt>
                <c:pt idx="3293">
                  <c:v>62611</c:v>
                </c:pt>
                <c:pt idx="3294">
                  <c:v>62618</c:v>
                </c:pt>
                <c:pt idx="3295">
                  <c:v>62625</c:v>
                </c:pt>
                <c:pt idx="3296">
                  <c:v>62632</c:v>
                </c:pt>
                <c:pt idx="3297">
                  <c:v>62639</c:v>
                </c:pt>
                <c:pt idx="3298">
                  <c:v>62646</c:v>
                </c:pt>
                <c:pt idx="3299">
                  <c:v>62653</c:v>
                </c:pt>
                <c:pt idx="3300">
                  <c:v>62660</c:v>
                </c:pt>
                <c:pt idx="3301">
                  <c:v>62667</c:v>
                </c:pt>
                <c:pt idx="3302">
                  <c:v>62674</c:v>
                </c:pt>
                <c:pt idx="3303">
                  <c:v>62681</c:v>
                </c:pt>
                <c:pt idx="3304">
                  <c:v>62688</c:v>
                </c:pt>
                <c:pt idx="3305">
                  <c:v>62695</c:v>
                </c:pt>
                <c:pt idx="3306">
                  <c:v>62702</c:v>
                </c:pt>
                <c:pt idx="3307">
                  <c:v>62709</c:v>
                </c:pt>
                <c:pt idx="3308">
                  <c:v>62716</c:v>
                </c:pt>
                <c:pt idx="3309">
                  <c:v>62723</c:v>
                </c:pt>
                <c:pt idx="3310">
                  <c:v>62730</c:v>
                </c:pt>
                <c:pt idx="3311">
                  <c:v>62737</c:v>
                </c:pt>
                <c:pt idx="3312">
                  <c:v>62744</c:v>
                </c:pt>
                <c:pt idx="3313">
                  <c:v>62751</c:v>
                </c:pt>
                <c:pt idx="3314">
                  <c:v>62758</c:v>
                </c:pt>
                <c:pt idx="3315">
                  <c:v>62765</c:v>
                </c:pt>
                <c:pt idx="3316">
                  <c:v>62772</c:v>
                </c:pt>
                <c:pt idx="3317">
                  <c:v>62779</c:v>
                </c:pt>
                <c:pt idx="3318">
                  <c:v>62786</c:v>
                </c:pt>
                <c:pt idx="3319">
                  <c:v>62793</c:v>
                </c:pt>
                <c:pt idx="3320">
                  <c:v>62800</c:v>
                </c:pt>
                <c:pt idx="3321">
                  <c:v>62807</c:v>
                </c:pt>
                <c:pt idx="3322">
                  <c:v>62814</c:v>
                </c:pt>
                <c:pt idx="3323">
                  <c:v>62821</c:v>
                </c:pt>
                <c:pt idx="3324">
                  <c:v>62828</c:v>
                </c:pt>
                <c:pt idx="3325">
                  <c:v>62835</c:v>
                </c:pt>
                <c:pt idx="3326">
                  <c:v>62842</c:v>
                </c:pt>
                <c:pt idx="3327">
                  <c:v>62849</c:v>
                </c:pt>
                <c:pt idx="3328">
                  <c:v>62856</c:v>
                </c:pt>
                <c:pt idx="3329">
                  <c:v>62863</c:v>
                </c:pt>
                <c:pt idx="3330">
                  <c:v>62870</c:v>
                </c:pt>
                <c:pt idx="3331">
                  <c:v>62877</c:v>
                </c:pt>
                <c:pt idx="3332">
                  <c:v>62884</c:v>
                </c:pt>
                <c:pt idx="3333">
                  <c:v>62891</c:v>
                </c:pt>
                <c:pt idx="3334">
                  <c:v>62898</c:v>
                </c:pt>
                <c:pt idx="3335">
                  <c:v>62905</c:v>
                </c:pt>
                <c:pt idx="3336">
                  <c:v>62912</c:v>
                </c:pt>
                <c:pt idx="3337">
                  <c:v>62919</c:v>
                </c:pt>
                <c:pt idx="3338">
                  <c:v>62926</c:v>
                </c:pt>
                <c:pt idx="3339">
                  <c:v>62933</c:v>
                </c:pt>
                <c:pt idx="3340">
                  <c:v>62940</c:v>
                </c:pt>
                <c:pt idx="3341">
                  <c:v>62947</c:v>
                </c:pt>
                <c:pt idx="3342">
                  <c:v>62954</c:v>
                </c:pt>
                <c:pt idx="3343">
                  <c:v>62961</c:v>
                </c:pt>
                <c:pt idx="3344">
                  <c:v>62968</c:v>
                </c:pt>
                <c:pt idx="3345">
                  <c:v>62975</c:v>
                </c:pt>
                <c:pt idx="3346">
                  <c:v>62982</c:v>
                </c:pt>
                <c:pt idx="3347">
                  <c:v>62989</c:v>
                </c:pt>
                <c:pt idx="3348">
                  <c:v>62996</c:v>
                </c:pt>
                <c:pt idx="3349">
                  <c:v>63003</c:v>
                </c:pt>
                <c:pt idx="3350">
                  <c:v>63010</c:v>
                </c:pt>
                <c:pt idx="3351">
                  <c:v>63017</c:v>
                </c:pt>
                <c:pt idx="3352">
                  <c:v>63024</c:v>
                </c:pt>
                <c:pt idx="3353">
                  <c:v>63031</c:v>
                </c:pt>
                <c:pt idx="3354">
                  <c:v>63038</c:v>
                </c:pt>
                <c:pt idx="3355">
                  <c:v>63045</c:v>
                </c:pt>
                <c:pt idx="3356">
                  <c:v>63052</c:v>
                </c:pt>
                <c:pt idx="3357">
                  <c:v>63059</c:v>
                </c:pt>
                <c:pt idx="3358">
                  <c:v>63066</c:v>
                </c:pt>
                <c:pt idx="3359">
                  <c:v>63073</c:v>
                </c:pt>
                <c:pt idx="3360">
                  <c:v>63080</c:v>
                </c:pt>
                <c:pt idx="3361">
                  <c:v>63087</c:v>
                </c:pt>
                <c:pt idx="3362">
                  <c:v>63094</c:v>
                </c:pt>
                <c:pt idx="3363">
                  <c:v>63101</c:v>
                </c:pt>
                <c:pt idx="3364">
                  <c:v>63108</c:v>
                </c:pt>
                <c:pt idx="3365">
                  <c:v>63115</c:v>
                </c:pt>
                <c:pt idx="3366">
                  <c:v>63122</c:v>
                </c:pt>
                <c:pt idx="3367">
                  <c:v>63129</c:v>
                </c:pt>
                <c:pt idx="3368">
                  <c:v>63136</c:v>
                </c:pt>
                <c:pt idx="3369">
                  <c:v>63143</c:v>
                </c:pt>
                <c:pt idx="3370">
                  <c:v>63150</c:v>
                </c:pt>
                <c:pt idx="3371">
                  <c:v>63157</c:v>
                </c:pt>
                <c:pt idx="3372">
                  <c:v>63164</c:v>
                </c:pt>
                <c:pt idx="3373">
                  <c:v>63171</c:v>
                </c:pt>
                <c:pt idx="3374">
                  <c:v>63178</c:v>
                </c:pt>
                <c:pt idx="3375">
                  <c:v>63186</c:v>
                </c:pt>
                <c:pt idx="3376">
                  <c:v>63193</c:v>
                </c:pt>
                <c:pt idx="3377">
                  <c:v>63200</c:v>
                </c:pt>
                <c:pt idx="3378">
                  <c:v>63207</c:v>
                </c:pt>
                <c:pt idx="3379">
                  <c:v>63214</c:v>
                </c:pt>
                <c:pt idx="3380">
                  <c:v>63221</c:v>
                </c:pt>
                <c:pt idx="3381">
                  <c:v>63228</c:v>
                </c:pt>
                <c:pt idx="3382">
                  <c:v>63235</c:v>
                </c:pt>
                <c:pt idx="3383">
                  <c:v>63242</c:v>
                </c:pt>
                <c:pt idx="3384">
                  <c:v>63249</c:v>
                </c:pt>
                <c:pt idx="3385">
                  <c:v>63256</c:v>
                </c:pt>
                <c:pt idx="3386">
                  <c:v>63263</c:v>
                </c:pt>
                <c:pt idx="3387">
                  <c:v>63270</c:v>
                </c:pt>
                <c:pt idx="3388">
                  <c:v>63277</c:v>
                </c:pt>
                <c:pt idx="3389">
                  <c:v>63284</c:v>
                </c:pt>
                <c:pt idx="3390">
                  <c:v>63291</c:v>
                </c:pt>
                <c:pt idx="3391">
                  <c:v>63298</c:v>
                </c:pt>
                <c:pt idx="3392">
                  <c:v>63305</c:v>
                </c:pt>
                <c:pt idx="3393">
                  <c:v>63312</c:v>
                </c:pt>
                <c:pt idx="3394">
                  <c:v>63319</c:v>
                </c:pt>
                <c:pt idx="3395">
                  <c:v>63326</c:v>
                </c:pt>
                <c:pt idx="3396">
                  <c:v>63333</c:v>
                </c:pt>
                <c:pt idx="3397">
                  <c:v>63340</c:v>
                </c:pt>
                <c:pt idx="3398">
                  <c:v>63347</c:v>
                </c:pt>
                <c:pt idx="3399">
                  <c:v>63354</c:v>
                </c:pt>
                <c:pt idx="3400">
                  <c:v>63361</c:v>
                </c:pt>
                <c:pt idx="3401">
                  <c:v>63368</c:v>
                </c:pt>
                <c:pt idx="3402">
                  <c:v>63375</c:v>
                </c:pt>
                <c:pt idx="3403">
                  <c:v>63382</c:v>
                </c:pt>
                <c:pt idx="3404">
                  <c:v>63389</c:v>
                </c:pt>
                <c:pt idx="3405">
                  <c:v>63396</c:v>
                </c:pt>
                <c:pt idx="3406">
                  <c:v>63403</c:v>
                </c:pt>
                <c:pt idx="3407">
                  <c:v>63410</c:v>
                </c:pt>
                <c:pt idx="3408">
                  <c:v>63417</c:v>
                </c:pt>
                <c:pt idx="3409">
                  <c:v>63424</c:v>
                </c:pt>
                <c:pt idx="3410">
                  <c:v>63431</c:v>
                </c:pt>
                <c:pt idx="3411">
                  <c:v>63438</c:v>
                </c:pt>
                <c:pt idx="3412">
                  <c:v>63445</c:v>
                </c:pt>
                <c:pt idx="3413">
                  <c:v>63452</c:v>
                </c:pt>
                <c:pt idx="3414">
                  <c:v>63459</c:v>
                </c:pt>
                <c:pt idx="3415">
                  <c:v>63466</c:v>
                </c:pt>
                <c:pt idx="3416">
                  <c:v>63473</c:v>
                </c:pt>
                <c:pt idx="3417">
                  <c:v>63480</c:v>
                </c:pt>
                <c:pt idx="3418">
                  <c:v>63487</c:v>
                </c:pt>
                <c:pt idx="3419">
                  <c:v>63494</c:v>
                </c:pt>
                <c:pt idx="3420">
                  <c:v>63501</c:v>
                </c:pt>
                <c:pt idx="3421">
                  <c:v>63508</c:v>
                </c:pt>
                <c:pt idx="3422">
                  <c:v>63515</c:v>
                </c:pt>
                <c:pt idx="3423">
                  <c:v>63522</c:v>
                </c:pt>
                <c:pt idx="3424">
                  <c:v>63529</c:v>
                </c:pt>
                <c:pt idx="3425">
                  <c:v>63536</c:v>
                </c:pt>
                <c:pt idx="3426">
                  <c:v>63543</c:v>
                </c:pt>
                <c:pt idx="3427">
                  <c:v>63550</c:v>
                </c:pt>
                <c:pt idx="3428">
                  <c:v>63557</c:v>
                </c:pt>
                <c:pt idx="3429">
                  <c:v>63564</c:v>
                </c:pt>
                <c:pt idx="3430">
                  <c:v>63571</c:v>
                </c:pt>
                <c:pt idx="3431">
                  <c:v>63578</c:v>
                </c:pt>
                <c:pt idx="3432">
                  <c:v>63585</c:v>
                </c:pt>
                <c:pt idx="3433">
                  <c:v>63592</c:v>
                </c:pt>
                <c:pt idx="3434">
                  <c:v>63599</c:v>
                </c:pt>
                <c:pt idx="3435">
                  <c:v>63606</c:v>
                </c:pt>
                <c:pt idx="3436">
                  <c:v>63613</c:v>
                </c:pt>
                <c:pt idx="3437">
                  <c:v>63620</c:v>
                </c:pt>
                <c:pt idx="3438">
                  <c:v>63627</c:v>
                </c:pt>
                <c:pt idx="3439">
                  <c:v>63634</c:v>
                </c:pt>
                <c:pt idx="3440">
                  <c:v>63641</c:v>
                </c:pt>
                <c:pt idx="3441">
                  <c:v>63648</c:v>
                </c:pt>
                <c:pt idx="3442">
                  <c:v>63655</c:v>
                </c:pt>
                <c:pt idx="3443">
                  <c:v>63662</c:v>
                </c:pt>
                <c:pt idx="3444">
                  <c:v>63669</c:v>
                </c:pt>
                <c:pt idx="3445">
                  <c:v>63676</c:v>
                </c:pt>
                <c:pt idx="3446">
                  <c:v>63683</c:v>
                </c:pt>
                <c:pt idx="3447">
                  <c:v>63690</c:v>
                </c:pt>
                <c:pt idx="3448">
                  <c:v>63697</c:v>
                </c:pt>
                <c:pt idx="3449">
                  <c:v>63704</c:v>
                </c:pt>
                <c:pt idx="3450">
                  <c:v>63711</c:v>
                </c:pt>
                <c:pt idx="3451">
                  <c:v>63718</c:v>
                </c:pt>
                <c:pt idx="3452">
                  <c:v>63725</c:v>
                </c:pt>
                <c:pt idx="3453">
                  <c:v>63732</c:v>
                </c:pt>
                <c:pt idx="3454">
                  <c:v>63739</c:v>
                </c:pt>
                <c:pt idx="3455">
                  <c:v>63746</c:v>
                </c:pt>
                <c:pt idx="3456">
                  <c:v>63753</c:v>
                </c:pt>
                <c:pt idx="3457">
                  <c:v>63760</c:v>
                </c:pt>
                <c:pt idx="3458">
                  <c:v>63767</c:v>
                </c:pt>
                <c:pt idx="3459">
                  <c:v>63774</c:v>
                </c:pt>
                <c:pt idx="3460">
                  <c:v>63781</c:v>
                </c:pt>
                <c:pt idx="3461">
                  <c:v>63788</c:v>
                </c:pt>
                <c:pt idx="3462">
                  <c:v>63795</c:v>
                </c:pt>
                <c:pt idx="3463">
                  <c:v>63802</c:v>
                </c:pt>
                <c:pt idx="3464">
                  <c:v>63809</c:v>
                </c:pt>
                <c:pt idx="3465">
                  <c:v>63816</c:v>
                </c:pt>
                <c:pt idx="3466">
                  <c:v>63823</c:v>
                </c:pt>
                <c:pt idx="3467">
                  <c:v>63830</c:v>
                </c:pt>
                <c:pt idx="3468">
                  <c:v>63837</c:v>
                </c:pt>
                <c:pt idx="3469">
                  <c:v>63844</c:v>
                </c:pt>
                <c:pt idx="3470">
                  <c:v>63851</c:v>
                </c:pt>
                <c:pt idx="3471">
                  <c:v>63858</c:v>
                </c:pt>
                <c:pt idx="3472">
                  <c:v>63865</c:v>
                </c:pt>
                <c:pt idx="3473">
                  <c:v>63872</c:v>
                </c:pt>
                <c:pt idx="3474">
                  <c:v>63879</c:v>
                </c:pt>
                <c:pt idx="3475">
                  <c:v>63886</c:v>
                </c:pt>
                <c:pt idx="3476">
                  <c:v>63893</c:v>
                </c:pt>
                <c:pt idx="3477">
                  <c:v>63900</c:v>
                </c:pt>
                <c:pt idx="3478">
                  <c:v>63907</c:v>
                </c:pt>
                <c:pt idx="3479">
                  <c:v>63915</c:v>
                </c:pt>
                <c:pt idx="3480">
                  <c:v>63922</c:v>
                </c:pt>
                <c:pt idx="3481">
                  <c:v>63929</c:v>
                </c:pt>
                <c:pt idx="3482">
                  <c:v>63936</c:v>
                </c:pt>
                <c:pt idx="3483">
                  <c:v>63943</c:v>
                </c:pt>
                <c:pt idx="3484">
                  <c:v>63950</c:v>
                </c:pt>
                <c:pt idx="3485">
                  <c:v>63957</c:v>
                </c:pt>
                <c:pt idx="3486">
                  <c:v>63964</c:v>
                </c:pt>
                <c:pt idx="3487">
                  <c:v>63971</c:v>
                </c:pt>
                <c:pt idx="3488">
                  <c:v>63978</c:v>
                </c:pt>
                <c:pt idx="3489">
                  <c:v>63985</c:v>
                </c:pt>
                <c:pt idx="3490">
                  <c:v>63992</c:v>
                </c:pt>
                <c:pt idx="3491">
                  <c:v>63999</c:v>
                </c:pt>
                <c:pt idx="3492">
                  <c:v>64006</c:v>
                </c:pt>
                <c:pt idx="3493">
                  <c:v>64013</c:v>
                </c:pt>
                <c:pt idx="3494">
                  <c:v>64020</c:v>
                </c:pt>
                <c:pt idx="3495">
                  <c:v>64027</c:v>
                </c:pt>
                <c:pt idx="3496">
                  <c:v>64034</c:v>
                </c:pt>
                <c:pt idx="3497">
                  <c:v>64041</c:v>
                </c:pt>
                <c:pt idx="3498">
                  <c:v>64048</c:v>
                </c:pt>
                <c:pt idx="3499">
                  <c:v>64055</c:v>
                </c:pt>
                <c:pt idx="3500">
                  <c:v>64062</c:v>
                </c:pt>
                <c:pt idx="3501">
                  <c:v>64069</c:v>
                </c:pt>
                <c:pt idx="3502">
                  <c:v>64076</c:v>
                </c:pt>
                <c:pt idx="3503">
                  <c:v>64083</c:v>
                </c:pt>
                <c:pt idx="3504">
                  <c:v>64090</c:v>
                </c:pt>
                <c:pt idx="3505">
                  <c:v>64097</c:v>
                </c:pt>
                <c:pt idx="3506">
                  <c:v>64104</c:v>
                </c:pt>
                <c:pt idx="3507">
                  <c:v>64111</c:v>
                </c:pt>
                <c:pt idx="3508">
                  <c:v>64118</c:v>
                </c:pt>
                <c:pt idx="3509">
                  <c:v>64125</c:v>
                </c:pt>
                <c:pt idx="3510">
                  <c:v>64132</c:v>
                </c:pt>
                <c:pt idx="3511">
                  <c:v>64139</c:v>
                </c:pt>
                <c:pt idx="3512">
                  <c:v>64146</c:v>
                </c:pt>
                <c:pt idx="3513">
                  <c:v>64153</c:v>
                </c:pt>
                <c:pt idx="3514">
                  <c:v>64160</c:v>
                </c:pt>
                <c:pt idx="3515">
                  <c:v>64167</c:v>
                </c:pt>
                <c:pt idx="3516">
                  <c:v>64174</c:v>
                </c:pt>
                <c:pt idx="3517">
                  <c:v>64181</c:v>
                </c:pt>
                <c:pt idx="3518">
                  <c:v>64188</c:v>
                </c:pt>
                <c:pt idx="3519">
                  <c:v>64195</c:v>
                </c:pt>
                <c:pt idx="3520">
                  <c:v>64202</c:v>
                </c:pt>
                <c:pt idx="3521">
                  <c:v>64209</c:v>
                </c:pt>
                <c:pt idx="3522">
                  <c:v>64216</c:v>
                </c:pt>
                <c:pt idx="3523">
                  <c:v>64223</c:v>
                </c:pt>
                <c:pt idx="3524">
                  <c:v>64230</c:v>
                </c:pt>
                <c:pt idx="3525">
                  <c:v>64237</c:v>
                </c:pt>
                <c:pt idx="3526">
                  <c:v>64244</c:v>
                </c:pt>
                <c:pt idx="3527">
                  <c:v>64251</c:v>
                </c:pt>
                <c:pt idx="3528">
                  <c:v>64258</c:v>
                </c:pt>
                <c:pt idx="3529">
                  <c:v>64265</c:v>
                </c:pt>
                <c:pt idx="3530">
                  <c:v>64272</c:v>
                </c:pt>
                <c:pt idx="3531">
                  <c:v>64280</c:v>
                </c:pt>
                <c:pt idx="3532">
                  <c:v>64287</c:v>
                </c:pt>
                <c:pt idx="3533">
                  <c:v>64294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5.0040519223093494E-3</c:v>
                </c:pt>
                <c:pt idx="1">
                  <c:v>5.0047045473503955E-3</c:v>
                </c:pt>
                <c:pt idx="2">
                  <c:v>5.0058039357459005E-3</c:v>
                </c:pt>
                <c:pt idx="3">
                  <c:v>5.0066799424641761E-3</c:v>
                </c:pt>
                <c:pt idx="4">
                  <c:v>5.0077311505747346E-3</c:v>
                </c:pt>
                <c:pt idx="5">
                  <c:v>5.0122488369137574E-3</c:v>
                </c:pt>
                <c:pt idx="6">
                  <c:v>5.0177176275034707E-3</c:v>
                </c:pt>
                <c:pt idx="7">
                  <c:v>5.0199952450358243E-3</c:v>
                </c:pt>
                <c:pt idx="8">
                  <c:v>5.026669131168171E-3</c:v>
                </c:pt>
                <c:pt idx="9">
                  <c:v>5.0340113535818354E-3</c:v>
                </c:pt>
                <c:pt idx="10">
                  <c:v>5.0373401794678863E-3</c:v>
                </c:pt>
                <c:pt idx="11">
                  <c:v>5.0408442066651737E-3</c:v>
                </c:pt>
                <c:pt idx="12">
                  <c:v>5.0445234353357904E-3</c:v>
                </c:pt>
                <c:pt idx="13">
                  <c:v>5.0525358356656733E-3</c:v>
                </c:pt>
                <c:pt idx="14">
                  <c:v>5.0609923639410859E-3</c:v>
                </c:pt>
                <c:pt idx="15">
                  <c:v>5.0655475996541632E-3</c:v>
                </c:pt>
                <c:pt idx="16">
                  <c:v>5.0702780367595235E-3</c:v>
                </c:pt>
                <c:pt idx="17">
                  <c:v>5.0751836753382129E-3</c:v>
                </c:pt>
                <c:pt idx="18">
                  <c:v>5.0856498155486358E-3</c:v>
                </c:pt>
                <c:pt idx="19">
                  <c:v>5.0964874452730236E-3</c:v>
                </c:pt>
                <c:pt idx="20">
                  <c:v>5.1018442973493894E-3</c:v>
                </c:pt>
                <c:pt idx="21">
                  <c:v>5.1069515569490687E-3</c:v>
                </c:pt>
                <c:pt idx="22">
                  <c:v>5.111809224234154E-3</c:v>
                </c:pt>
                <c:pt idx="23">
                  <c:v>5.1207644240887831E-3</c:v>
                </c:pt>
                <c:pt idx="24">
                  <c:v>5.1287439690939074E-3</c:v>
                </c:pt>
                <c:pt idx="25">
                  <c:v>5.1323536741576525E-3</c:v>
                </c:pt>
                <c:pt idx="26">
                  <c:v>5.1357137869068037E-3</c:v>
                </c:pt>
                <c:pt idx="27">
                  <c:v>5.138824307098222E-3</c:v>
                </c:pt>
                <c:pt idx="28">
                  <c:v>5.1442858741571991E-3</c:v>
                </c:pt>
                <c:pt idx="29">
                  <c:v>5.1487704632591225E-3</c:v>
                </c:pt>
                <c:pt idx="30">
                  <c:v>5.1506330211481544E-3</c:v>
                </c:pt>
                <c:pt idx="31">
                  <c:v>5.1522459864794534E-3</c:v>
                </c:pt>
                <c:pt idx="32">
                  <c:v>5.1536093593340659E-3</c:v>
                </c:pt>
                <c:pt idx="33">
                  <c:v>5.1555769502043E-3</c:v>
                </c:pt>
                <c:pt idx="34">
                  <c:v>5.156566925823558E-3</c:v>
                </c:pt>
                <c:pt idx="35">
                  <c:v>5.1566823362136915E-3</c:v>
                </c:pt>
                <c:pt idx="36">
                  <c:v>5.1565481541271385E-3</c:v>
                </c:pt>
                <c:pt idx="37">
                  <c:v>5.1561643794018064E-3</c:v>
                </c:pt>
                <c:pt idx="38">
                  <c:v>5.1546376487991248E-3</c:v>
                </c:pt>
                <c:pt idx="39">
                  <c:v>5.1521333559767513E-3</c:v>
                </c:pt>
                <c:pt idx="40">
                  <c:v>5.1505016188679864E-3</c:v>
                </c:pt>
                <c:pt idx="41">
                  <c:v>5.1487075922551639E-3</c:v>
                </c:pt>
                <c:pt idx="42">
                  <c:v>5.1471004879477533E-3</c:v>
                </c:pt>
                <c:pt idx="43">
                  <c:v>5.1448728818600156E-3</c:v>
                </c:pt>
                <c:pt idx="44">
                  <c:v>5.1434143239847963E-3</c:v>
                </c:pt>
                <c:pt idx="45">
                  <c:v>5.1431783463107283E-3</c:v>
                </c:pt>
                <c:pt idx="46">
                  <c:v>5.1432165938336549E-3</c:v>
                </c:pt>
                <c:pt idx="47">
                  <c:v>5.1435290668777611E-3</c:v>
                </c:pt>
                <c:pt idx="48">
                  <c:v>5.1451406226251297E-3</c:v>
                </c:pt>
                <c:pt idx="49">
                  <c:v>5.1475212115914548E-3</c:v>
                </c:pt>
                <c:pt idx="50">
                  <c:v>5.1492048110257649E-3</c:v>
                </c:pt>
                <c:pt idx="51">
                  <c:v>5.1511626359002083E-3</c:v>
                </c:pt>
                <c:pt idx="52">
                  <c:v>5.1533946859716462E-3</c:v>
                </c:pt>
                <c:pt idx="53">
                  <c:v>5.1588457831749004E-3</c:v>
                </c:pt>
                <c:pt idx="54">
                  <c:v>5.1650651399293146E-3</c:v>
                </c:pt>
                <c:pt idx="55">
                  <c:v>5.1686683167151415E-3</c:v>
                </c:pt>
                <c:pt idx="56">
                  <c:v>5.1725457189411017E-3</c:v>
                </c:pt>
                <c:pt idx="57">
                  <c:v>5.176697346526149E-3</c:v>
                </c:pt>
                <c:pt idx="58">
                  <c:v>5.185988368074935E-3</c:v>
                </c:pt>
                <c:pt idx="59">
                  <c:v>5.1960461108624401E-3</c:v>
                </c:pt>
                <c:pt idx="60">
                  <c:v>5.2015688654860615E-3</c:v>
                </c:pt>
                <c:pt idx="61">
                  <c:v>5.2073658455498162E-3</c:v>
                </c:pt>
                <c:pt idx="62">
                  <c:v>5.2134283359850375E-3</c:v>
                </c:pt>
                <c:pt idx="63">
                  <c:v>5.2263853635307429E-3</c:v>
                </c:pt>
                <c:pt idx="64">
                  <c:v>5.2399325054452994E-3</c:v>
                </c:pt>
                <c:pt idx="65">
                  <c:v>5.2471133847931117E-3</c:v>
                </c:pt>
                <c:pt idx="66">
                  <c:v>5.2545161989259181E-3</c:v>
                </c:pt>
                <c:pt idx="67">
                  <c:v>5.2784308457496376E-3</c:v>
                </c:pt>
                <c:pt idx="68">
                  <c:v>5.3035937150991419E-3</c:v>
                </c:pt>
                <c:pt idx="69">
                  <c:v>5.3125500730510922E-3</c:v>
                </c:pt>
                <c:pt idx="70">
                  <c:v>5.3217283661122217E-3</c:v>
                </c:pt>
                <c:pt idx="71">
                  <c:v>5.3409028845918813E-3</c:v>
                </c:pt>
                <c:pt idx="72">
                  <c:v>5.3606608875844675E-3</c:v>
                </c:pt>
                <c:pt idx="73">
                  <c:v>5.3709488554620766E-3</c:v>
                </c:pt>
                <c:pt idx="74">
                  <c:v>5.3814587582057261E-3</c:v>
                </c:pt>
                <c:pt idx="75">
                  <c:v>5.3921905961396011E-3</c:v>
                </c:pt>
                <c:pt idx="76">
                  <c:v>5.4144743726769482E-3</c:v>
                </c:pt>
                <c:pt idx="77">
                  <c:v>5.4373372985616619E-3</c:v>
                </c:pt>
                <c:pt idx="78">
                  <c:v>5.4491788118793405E-3</c:v>
                </c:pt>
                <c:pt idx="79">
                  <c:v>5.4612422604682909E-3</c:v>
                </c:pt>
                <c:pt idx="80">
                  <c:v>5.4735276442474667E-3</c:v>
                </c:pt>
                <c:pt idx="81">
                  <c:v>5.498921037796479E-3</c:v>
                </c:pt>
                <c:pt idx="82">
                  <c:v>5.524827764710194E-3</c:v>
                </c:pt>
                <c:pt idx="83">
                  <c:v>5.5378582238063689E-3</c:v>
                </c:pt>
                <c:pt idx="84">
                  <c:v>5.5507460170534095E-3</c:v>
                </c:pt>
                <c:pt idx="85">
                  <c:v>5.5634911446944546E-3</c:v>
                </c:pt>
                <c:pt idx="86">
                  <c:v>5.5885914131888672E-3</c:v>
                </c:pt>
                <c:pt idx="87">
                  <c:v>5.6130449975777541E-3</c:v>
                </c:pt>
                <c:pt idx="88">
                  <c:v>5.6250767962973125E-3</c:v>
                </c:pt>
                <c:pt idx="89">
                  <c:v>5.6369659292487828E-3</c:v>
                </c:pt>
                <c:pt idx="90">
                  <c:v>5.6487123963511188E-3</c:v>
                </c:pt>
                <c:pt idx="91">
                  <c:v>5.6774976983209324E-3</c:v>
                </c:pt>
                <c:pt idx="92">
                  <c:v>5.7053047441257831E-3</c:v>
                </c:pt>
                <c:pt idx="93">
                  <c:v>5.7161952160522667E-3</c:v>
                </c:pt>
                <c:pt idx="94">
                  <c:v>5.7269430219675233E-3</c:v>
                </c:pt>
                <c:pt idx="95">
                  <c:v>5.7480535991812545E-3</c:v>
                </c:pt>
                <c:pt idx="96">
                  <c:v>5.7685075864077895E-3</c:v>
                </c:pt>
                <c:pt idx="97">
                  <c:v>5.7785420625910966E-3</c:v>
                </c:pt>
                <c:pt idx="98">
                  <c:v>5.7884338728442231E-3</c:v>
                </c:pt>
                <c:pt idx="99">
                  <c:v>5.7981830170050763E-3</c:v>
                </c:pt>
                <c:pt idx="100">
                  <c:v>5.8172984644166989E-3</c:v>
                </c:pt>
                <c:pt idx="101">
                  <c:v>5.8357529335362202E-3</c:v>
                </c:pt>
                <c:pt idx="102">
                  <c:v>5.84483236901856E-3</c:v>
                </c:pt>
                <c:pt idx="103">
                  <c:v>5.85398724578301E-3</c:v>
                </c:pt>
                <c:pt idx="104">
                  <c:v>5.863261185369284E-3</c:v>
                </c:pt>
                <c:pt idx="105">
                  <c:v>5.8823007364779602E-3</c:v>
                </c:pt>
                <c:pt idx="106">
                  <c:v>5.9015475717705268E-3</c:v>
                </c:pt>
                <c:pt idx="107">
                  <c:v>5.9114168254659205E-3</c:v>
                </c:pt>
                <c:pt idx="108">
                  <c:v>5.9214051419831382E-3</c:v>
                </c:pt>
                <c:pt idx="109">
                  <c:v>5.9315125213221798E-3</c:v>
                </c:pt>
                <c:pt idx="110">
                  <c:v>5.9575221361043984E-3</c:v>
                </c:pt>
                <c:pt idx="111">
                  <c:v>5.983835361236256E-3</c:v>
                </c:pt>
                <c:pt idx="112">
                  <c:v>5.9946571179114727E-3</c:v>
                </c:pt>
                <c:pt idx="113">
                  <c:v>6.0055979374895596E-3</c:v>
                </c:pt>
                <c:pt idx="114">
                  <c:v>6.0279760023784776E-3</c:v>
                </c:pt>
                <c:pt idx="115">
                  <c:v>6.0505518453979334E-3</c:v>
                </c:pt>
                <c:pt idx="116">
                  <c:v>6.0620879798145566E-3</c:v>
                </c:pt>
                <c:pt idx="117">
                  <c:v>6.0737431772150963E-3</c:v>
                </c:pt>
                <c:pt idx="118">
                  <c:v>6.0855174375185062E-3</c:v>
                </c:pt>
                <c:pt idx="119">
                  <c:v>6.1095650972605355E-3</c:v>
                </c:pt>
                <c:pt idx="120">
                  <c:v>6.1338051093817736E-3</c:v>
                </c:pt>
                <c:pt idx="121">
                  <c:v>6.1461746850099974E-3</c:v>
                </c:pt>
                <c:pt idx="122">
                  <c:v>6.1586633236221378E-3</c:v>
                </c:pt>
                <c:pt idx="123">
                  <c:v>6.1712710252992409E-3</c:v>
                </c:pt>
                <c:pt idx="124">
                  <c:v>6.1964156404274258E-3</c:v>
                </c:pt>
                <c:pt idx="125">
                  <c:v>6.220537390247971E-3</c:v>
                </c:pt>
                <c:pt idx="126">
                  <c:v>6.2322127924052673E-3</c:v>
                </c:pt>
                <c:pt idx="127">
                  <c:v>6.2436253538555864E-3</c:v>
                </c:pt>
                <c:pt idx="128">
                  <c:v>6.2547750745989283E-3</c:v>
                </c:pt>
                <c:pt idx="129">
                  <c:v>6.2763063001643662E-3</c:v>
                </c:pt>
                <c:pt idx="130">
                  <c:v>6.296745549367877E-3</c:v>
                </c:pt>
                <c:pt idx="131">
                  <c:v>6.3065810660090094E-3</c:v>
                </c:pt>
                <c:pt idx="132">
                  <c:v>6.3161537417000257E-3</c:v>
                </c:pt>
                <c:pt idx="133">
                  <c:v>6.3254635765219724E-3</c:v>
                </c:pt>
                <c:pt idx="134">
                  <c:v>6.3433173466013555E-3</c:v>
                </c:pt>
                <c:pt idx="135">
                  <c:v>6.3600745062275532E-3</c:v>
                </c:pt>
                <c:pt idx="136">
                  <c:v>6.3680701362178738E-3</c:v>
                </c:pt>
                <c:pt idx="137">
                  <c:v>6.3758029251770321E-3</c:v>
                </c:pt>
                <c:pt idx="138">
                  <c:v>6.3832728731050281E-3</c:v>
                </c:pt>
                <c:pt idx="139">
                  <c:v>6.3974487584772541E-3</c:v>
                </c:pt>
                <c:pt idx="140">
                  <c:v>6.4105242541001584E-3</c:v>
                </c:pt>
                <c:pt idx="141">
                  <c:v>6.4166799966292043E-3</c:v>
                </c:pt>
                <c:pt idx="142">
                  <c:v>6.4225728979649954E-3</c:v>
                </c:pt>
                <c:pt idx="143">
                  <c:v>6.428202958188578E-3</c:v>
                </c:pt>
                <c:pt idx="144">
                  <c:v>6.4387005186102488E-3</c:v>
                </c:pt>
                <c:pt idx="145">
                  <c:v>6.4481600204913114E-3</c:v>
                </c:pt>
                <c:pt idx="146">
                  <c:v>6.4528672722008462E-3</c:v>
                </c:pt>
                <c:pt idx="147">
                  <c:v>6.4577030801693525E-3</c:v>
                </c:pt>
                <c:pt idx="148">
                  <c:v>6.4626674442347376E-3</c:v>
                </c:pt>
                <c:pt idx="149">
                  <c:v>6.4731394883425315E-3</c:v>
                </c:pt>
                <c:pt idx="150">
                  <c:v>6.4838104625186688E-3</c:v>
                </c:pt>
                <c:pt idx="151">
                  <c:v>6.4894176076357724E-3</c:v>
                </c:pt>
                <c:pt idx="152">
                  <c:v>6.4951533088497548E-3</c:v>
                </c:pt>
                <c:pt idx="153">
                  <c:v>6.5010175664037551E-3</c:v>
                </c:pt>
                <c:pt idx="154">
                  <c:v>6.5132908259294782E-3</c:v>
                </c:pt>
                <c:pt idx="155">
                  <c:v>6.5257601587231928E-3</c:v>
                </c:pt>
                <c:pt idx="156">
                  <c:v>6.5322671974099578E-3</c:v>
                </c:pt>
                <c:pt idx="157">
                  <c:v>6.5389027923556942E-3</c:v>
                </c:pt>
                <c:pt idx="158">
                  <c:v>6.545666943560402E-3</c:v>
                </c:pt>
                <c:pt idx="159">
                  <c:v>6.5597416543487315E-3</c:v>
                </c:pt>
                <c:pt idx="160">
                  <c:v>6.5740091112931331E-3</c:v>
                </c:pt>
                <c:pt idx="161">
                  <c:v>6.5814160438737446E-3</c:v>
                </c:pt>
                <c:pt idx="162">
                  <c:v>6.58895153287542E-3</c:v>
                </c:pt>
                <c:pt idx="163">
                  <c:v>6.5966155781360669E-3</c:v>
                </c:pt>
                <c:pt idx="164">
                  <c:v>6.6124919807863955E-3</c:v>
                </c:pt>
                <c:pt idx="165">
                  <c:v>6.6285573226598782E-3</c:v>
                </c:pt>
                <c:pt idx="166">
                  <c:v>6.6368641495395675E-3</c:v>
                </c:pt>
                <c:pt idx="167">
                  <c:v>6.6452878394829273E-3</c:v>
                </c:pt>
                <c:pt idx="168">
                  <c:v>6.6537816185741061E-3</c:v>
                </c:pt>
                <c:pt idx="169">
                  <c:v>6.6710857523633047E-3</c:v>
                </c:pt>
                <c:pt idx="170">
                  <c:v>6.6883406919515664E-3</c:v>
                </c:pt>
                <c:pt idx="171">
                  <c:v>6.697126449589641E-3</c:v>
                </c:pt>
                <c:pt idx="172">
                  <c:v>6.705970603018141E-3</c:v>
                </c:pt>
                <c:pt idx="173">
                  <c:v>6.7148731520749738E-3</c:v>
                </c:pt>
                <c:pt idx="174">
                  <c:v>6.7376080517028702E-3</c:v>
                </c:pt>
                <c:pt idx="175">
                  <c:v>6.7602618338102882E-3</c:v>
                </c:pt>
                <c:pt idx="176">
                  <c:v>6.7695147574475811E-3</c:v>
                </c:pt>
                <c:pt idx="177">
                  <c:v>6.7788260767942532E-3</c:v>
                </c:pt>
                <c:pt idx="178">
                  <c:v>6.7977699659789916E-3</c:v>
                </c:pt>
                <c:pt idx="179">
                  <c:v>6.8166553120041495E-3</c:v>
                </c:pt>
                <c:pt idx="180">
                  <c:v>6.8262586103029488E-3</c:v>
                </c:pt>
                <c:pt idx="181">
                  <c:v>6.8359203043111272E-3</c:v>
                </c:pt>
                <c:pt idx="182">
                  <c:v>6.8456403941907773E-3</c:v>
                </c:pt>
                <c:pt idx="183">
                  <c:v>6.8654043560571294E-3</c:v>
                </c:pt>
                <c:pt idx="184">
                  <c:v>6.8851047116136321E-3</c:v>
                </c:pt>
                <c:pt idx="185">
                  <c:v>6.8951167805264557E-3</c:v>
                </c:pt>
                <c:pt idx="186">
                  <c:v>6.905187245310751E-3</c:v>
                </c:pt>
                <c:pt idx="187">
                  <c:v>6.9153161058044255E-3</c:v>
                </c:pt>
                <c:pt idx="188">
                  <c:v>6.9359002746460794E-3</c:v>
                </c:pt>
                <c:pt idx="189">
                  <c:v>6.9564515036857344E-3</c:v>
                </c:pt>
                <c:pt idx="190">
                  <c:v>6.9670883272554551E-3</c:v>
                </c:pt>
                <c:pt idx="191">
                  <c:v>6.9779995304153353E-3</c:v>
                </c:pt>
                <c:pt idx="192">
                  <c:v>6.9891851132464211E-3</c:v>
                </c:pt>
                <c:pt idx="193">
                  <c:v>7.0126056040168789E-3</c:v>
                </c:pt>
                <c:pt idx="194">
                  <c:v>7.0366712417690991E-3</c:v>
                </c:pt>
                <c:pt idx="195">
                  <c:v>7.0492287232803985E-3</c:v>
                </c:pt>
                <c:pt idx="196">
                  <c:v>7.0620605847060425E-3</c:v>
                </c:pt>
                <c:pt idx="197">
                  <c:v>7.0751668259649847E-3</c:v>
                </c:pt>
                <c:pt idx="198">
                  <c:v>7.1024321076399817E-3</c:v>
                </c:pt>
                <c:pt idx="199">
                  <c:v>7.1303355899821064E-3</c:v>
                </c:pt>
                <c:pt idx="200">
                  <c:v>7.1448137309748638E-3</c:v>
                </c:pt>
                <c:pt idx="201">
                  <c:v>7.1595662519630121E-3</c:v>
                </c:pt>
                <c:pt idx="202">
                  <c:v>7.1745931531086438E-3</c:v>
                </c:pt>
                <c:pt idx="203">
                  <c:v>7.2057038032239768E-3</c:v>
                </c:pt>
                <c:pt idx="204">
                  <c:v>7.2374445587797265E-3</c:v>
                </c:pt>
                <c:pt idx="205">
                  <c:v>7.253843360712775E-3</c:v>
                </c:pt>
                <c:pt idx="206">
                  <c:v>7.2705165429653995E-3</c:v>
                </c:pt>
                <c:pt idx="207">
                  <c:v>7.2874641055375999E-3</c:v>
                </c:pt>
                <c:pt idx="208">
                  <c:v>7.3224207249974107E-3</c:v>
                </c:pt>
                <c:pt idx="209">
                  <c:v>7.3578348991509834E-3</c:v>
                </c:pt>
                <c:pt idx="210">
                  <c:v>7.3751747996364525E-3</c:v>
                </c:pt>
                <c:pt idx="211">
                  <c:v>7.3918095160274699E-3</c:v>
                </c:pt>
                <c:pt idx="212">
                  <c:v>7.4077390485671746E-3</c:v>
                </c:pt>
                <c:pt idx="213">
                  <c:v>7.4373990419551736E-3</c:v>
                </c:pt>
                <c:pt idx="214">
                  <c:v>7.46440533640369E-3</c:v>
                </c:pt>
                <c:pt idx="215">
                  <c:v>7.4768089474175348E-3</c:v>
                </c:pt>
                <c:pt idx="216">
                  <c:v>7.4885073739316965E-3</c:v>
                </c:pt>
                <c:pt idx="217">
                  <c:v>7.4995006158651289E-3</c:v>
                </c:pt>
                <c:pt idx="218">
                  <c:v>7.5192913821409144E-3</c:v>
                </c:pt>
                <c:pt idx="219">
                  <c:v>7.5364217364948249E-3</c:v>
                </c:pt>
                <c:pt idx="220">
                  <c:v>7.5438890546331017E-3</c:v>
                </c:pt>
                <c:pt idx="221">
                  <c:v>7.5506511878664639E-3</c:v>
                </c:pt>
                <c:pt idx="222">
                  <c:v>7.5567081361138655E-3</c:v>
                </c:pt>
                <c:pt idx="223">
                  <c:v>7.5666282705022523E-3</c:v>
                </c:pt>
                <c:pt idx="224">
                  <c:v>7.5738840790817719E-3</c:v>
                </c:pt>
                <c:pt idx="225">
                  <c:v>7.5764151022372772E-3</c:v>
                </c:pt>
                <c:pt idx="226">
                  <c:v>7.5782409402447293E-3</c:v>
                </c:pt>
                <c:pt idx="227">
                  <c:v>7.579361593104128E-3</c:v>
                </c:pt>
                <c:pt idx="228">
                  <c:v>7.5794096667051551E-3</c:v>
                </c:pt>
                <c:pt idx="229">
                  <c:v>7.5767923536285142E-3</c:v>
                </c:pt>
                <c:pt idx="230">
                  <c:v>7.5743870809097391E-3</c:v>
                </c:pt>
                <c:pt idx="231">
                  <c:v>7.5712766232050033E-3</c:v>
                </c:pt>
                <c:pt idx="232">
                  <c:v>7.5676816021874593E-3</c:v>
                </c:pt>
                <c:pt idx="233">
                  <c:v>7.5622688089153449E-3</c:v>
                </c:pt>
                <c:pt idx="234">
                  <c:v>7.5586044864928148E-3</c:v>
                </c:pt>
                <c:pt idx="235">
                  <c:v>7.5578815714982817E-3</c:v>
                </c:pt>
                <c:pt idx="236">
                  <c:v>7.5577772019619349E-3</c:v>
                </c:pt>
                <c:pt idx="237">
                  <c:v>7.5582913778837746E-3</c:v>
                </c:pt>
                <c:pt idx="238">
                  <c:v>7.5615381917955773E-3</c:v>
                </c:pt>
                <c:pt idx="239">
                  <c:v>7.5665335371255527E-3</c:v>
                </c:pt>
                <c:pt idx="240">
                  <c:v>7.570140440824602E-3</c:v>
                </c:pt>
                <c:pt idx="241">
                  <c:v>7.5743658900628841E-3</c:v>
                </c:pt>
                <c:pt idx="242">
                  <c:v>7.5792098850024914E-3</c:v>
                </c:pt>
                <c:pt idx="243">
                  <c:v>7.5911175649360611E-3</c:v>
                </c:pt>
                <c:pt idx="244">
                  <c:v>7.6047713211258028E-3</c:v>
                </c:pt>
                <c:pt idx="245">
                  <c:v>7.6127080444099438E-3</c:v>
                </c:pt>
                <c:pt idx="246">
                  <c:v>7.6212633136385488E-3</c:v>
                </c:pt>
                <c:pt idx="247">
                  <c:v>7.6304371286495254E-3</c:v>
                </c:pt>
                <c:pt idx="248">
                  <c:v>7.6510069504354137E-3</c:v>
                </c:pt>
                <c:pt idx="249">
                  <c:v>7.67331784797598E-3</c:v>
                </c:pt>
                <c:pt idx="250">
                  <c:v>7.6855843930334622E-3</c:v>
                </c:pt>
                <c:pt idx="251">
                  <c:v>7.6984694841164547E-3</c:v>
                </c:pt>
                <c:pt idx="252">
                  <c:v>7.7119731215491427E-3</c:v>
                </c:pt>
                <c:pt idx="253">
                  <c:v>7.7412063930581984E-3</c:v>
                </c:pt>
                <c:pt idx="254">
                  <c:v>7.7720666491221113E-3</c:v>
                </c:pt>
                <c:pt idx="255">
                  <c:v>7.7880241038885689E-3</c:v>
                </c:pt>
                <c:pt idx="256">
                  <c:v>7.8039611903468753E-3</c:v>
                </c:pt>
                <c:pt idx="257">
                  <c:v>7.8198779085780767E-3</c:v>
                </c:pt>
                <c:pt idx="258">
                  <c:v>7.8678246550953901E-3</c:v>
                </c:pt>
                <c:pt idx="259">
                  <c:v>7.9149504834130635E-3</c:v>
                </c:pt>
                <c:pt idx="260">
                  <c:v>7.9307246234061601E-3</c:v>
                </c:pt>
                <c:pt idx="261">
                  <c:v>7.9703191840460597E-3</c:v>
                </c:pt>
                <c:pt idx="262">
                  <c:v>8.0092897990735601E-3</c:v>
                </c:pt>
                <c:pt idx="263">
                  <c:v>8.0249417292177494E-3</c:v>
                </c:pt>
                <c:pt idx="264">
                  <c:v>8.0405732910537875E-3</c:v>
                </c:pt>
                <c:pt idx="265">
                  <c:v>8.0719470239073079E-3</c:v>
                </c:pt>
                <c:pt idx="266">
                  <c:v>8.1028958549111962E-3</c:v>
                </c:pt>
                <c:pt idx="267">
                  <c:v>8.1184255750443857E-3</c:v>
                </c:pt>
                <c:pt idx="268">
                  <c:v>8.1339349268694239E-3</c:v>
                </c:pt>
                <c:pt idx="269">
                  <c:v>8.1494239103052646E-3</c:v>
                </c:pt>
                <c:pt idx="270">
                  <c:v>8.1805173204448547E-3</c:v>
                </c:pt>
                <c:pt idx="271">
                  <c:v>8.2111761605618838E-3</c:v>
                </c:pt>
                <c:pt idx="272">
                  <c:v>8.2265633022138296E-3</c:v>
                </c:pt>
                <c:pt idx="273">
                  <c:v>8.2419300754765779E-3</c:v>
                </c:pt>
                <c:pt idx="274">
                  <c:v>8.2572764804311749E-3</c:v>
                </c:pt>
                <c:pt idx="275">
                  <c:v>8.2880895868216644E-3</c:v>
                </c:pt>
                <c:pt idx="276">
                  <c:v>8.3184584164386344E-3</c:v>
                </c:pt>
                <c:pt idx="277">
                  <c:v>8.3337029795282902E-3</c:v>
                </c:pt>
                <c:pt idx="278">
                  <c:v>8.3489271742287485E-3</c:v>
                </c:pt>
                <c:pt idx="279">
                  <c:v>8.3641310004589631E-3</c:v>
                </c:pt>
                <c:pt idx="280">
                  <c:v>8.3946638203902246E-3</c:v>
                </c:pt>
                <c:pt idx="281">
                  <c:v>8.4247426218120314E-3</c:v>
                </c:pt>
                <c:pt idx="282">
                  <c:v>8.4398446061773047E-3</c:v>
                </c:pt>
                <c:pt idx="283">
                  <c:v>8.4549262220723342E-3</c:v>
                </c:pt>
                <c:pt idx="284">
                  <c:v>8.4699874696592126E-3</c:v>
                </c:pt>
                <c:pt idx="285">
                  <c:v>8.5002400185300413E-3</c:v>
                </c:pt>
                <c:pt idx="286">
                  <c:v>8.5300287757905657E-3</c:v>
                </c:pt>
                <c:pt idx="287">
                  <c:v>8.544988181269364E-3</c:v>
                </c:pt>
                <c:pt idx="288">
                  <c:v>8.5599272183589648E-3</c:v>
                </c:pt>
                <c:pt idx="289">
                  <c:v>8.5748458869783217E-3</c:v>
                </c:pt>
                <c:pt idx="290">
                  <c:v>8.6048181786746447E-3</c:v>
                </c:pt>
                <c:pt idx="291">
                  <c:v>8.6343168774016821E-3</c:v>
                </c:pt>
                <c:pt idx="292">
                  <c:v>8.6491337039940053E-3</c:v>
                </c:pt>
                <c:pt idx="293">
                  <c:v>8.6639301621160847E-3</c:v>
                </c:pt>
                <c:pt idx="294">
                  <c:v>8.678706251686874E-3</c:v>
                </c:pt>
                <c:pt idx="295">
                  <c:v>8.7083982982035426E-3</c:v>
                </c:pt>
                <c:pt idx="296">
                  <c:v>8.7376069259970102E-3</c:v>
                </c:pt>
                <c:pt idx="297">
                  <c:v>8.7522811733786732E-3</c:v>
                </c:pt>
                <c:pt idx="298">
                  <c:v>8.766935052452185E-3</c:v>
                </c:pt>
                <c:pt idx="299">
                  <c:v>8.7815685629744067E-3</c:v>
                </c:pt>
                <c:pt idx="300">
                  <c:v>8.8109803745772819E-3</c:v>
                </c:pt>
                <c:pt idx="301">
                  <c:v>8.8398989205229483E-3</c:v>
                </c:pt>
                <c:pt idx="302">
                  <c:v>8.8544305886939512E-3</c:v>
                </c:pt>
                <c:pt idx="303">
                  <c:v>8.8689418884757565E-3</c:v>
                </c:pt>
                <c:pt idx="304">
                  <c:v>8.883432819787318E-3</c:v>
                </c:pt>
                <c:pt idx="305">
                  <c:v>8.9125644052834314E-3</c:v>
                </c:pt>
                <c:pt idx="306">
                  <c:v>8.9411928602500801E-3</c:v>
                </c:pt>
                <c:pt idx="307">
                  <c:v>8.9555819491293764E-3</c:v>
                </c:pt>
                <c:pt idx="308">
                  <c:v>8.9699506696194753E-3</c:v>
                </c:pt>
                <c:pt idx="309">
                  <c:v>8.9842990214772378E-3</c:v>
                </c:pt>
                <c:pt idx="310">
                  <c:v>9.0131503878095511E-3</c:v>
                </c:pt>
                <c:pt idx="311">
                  <c:v>9.0414887442868963E-3</c:v>
                </c:pt>
                <c:pt idx="312">
                  <c:v>9.0557352537123936E-3</c:v>
                </c:pt>
                <c:pt idx="313">
                  <c:v>9.0699613947486935E-3</c:v>
                </c:pt>
                <c:pt idx="314">
                  <c:v>9.0841671671526569E-3</c:v>
                </c:pt>
                <c:pt idx="315">
                  <c:v>9.1127383197242579E-3</c:v>
                </c:pt>
                <c:pt idx="316">
                  <c:v>9.1407865719039805E-3</c:v>
                </c:pt>
                <c:pt idx="317">
                  <c:v>9.1548905017135862E-3</c:v>
                </c:pt>
                <c:pt idx="318">
                  <c:v>9.1689740631339944E-3</c:v>
                </c:pt>
                <c:pt idx="319">
                  <c:v>9.1830372560031126E-3</c:v>
                </c:pt>
                <c:pt idx="320">
                  <c:v>9.2113281985151136E-3</c:v>
                </c:pt>
                <c:pt idx="321">
                  <c:v>9.2390863422098235E-3</c:v>
                </c:pt>
                <c:pt idx="322">
                  <c:v>9.2530476924035376E-3</c:v>
                </c:pt>
                <c:pt idx="323">
                  <c:v>9.2669886740459617E-3</c:v>
                </c:pt>
                <c:pt idx="324">
                  <c:v>9.280909287218142E-3</c:v>
                </c:pt>
                <c:pt idx="325">
                  <c:v>9.3089200217777463E-3</c:v>
                </c:pt>
                <c:pt idx="326">
                  <c:v>9.3363880543939626E-3</c:v>
                </c:pt>
                <c:pt idx="327">
                  <c:v>9.3502068248096926E-3</c:v>
                </c:pt>
                <c:pt idx="328">
                  <c:v>9.3640052266741325E-3</c:v>
                </c:pt>
                <c:pt idx="329">
                  <c:v>9.3777832599872823E-3</c:v>
                </c:pt>
                <c:pt idx="330">
                  <c:v>9.4055137871077825E-3</c:v>
                </c:pt>
                <c:pt idx="331">
                  <c:v>9.4326917076459349E-3</c:v>
                </c:pt>
                <c:pt idx="332">
                  <c:v>9.4463678982026344E-3</c:v>
                </c:pt>
                <c:pt idx="333">
                  <c:v>9.4600237201269977E-3</c:v>
                </c:pt>
                <c:pt idx="334">
                  <c:v>9.5013432272297305E-3</c:v>
                </c:pt>
                <c:pt idx="335">
                  <c:v>9.5415309117719005E-3</c:v>
                </c:pt>
                <c:pt idx="336">
                  <c:v>9.5550441536751407E-3</c:v>
                </c:pt>
                <c:pt idx="337">
                  <c:v>9.5685370270270909E-3</c:v>
                </c:pt>
                <c:pt idx="338">
                  <c:v>9.5957071345416835E-3</c:v>
                </c:pt>
                <c:pt idx="339">
                  <c:v>9.6223048344357132E-3</c:v>
                </c:pt>
                <c:pt idx="340">
                  <c:v>9.6356958647880742E-3</c:v>
                </c:pt>
                <c:pt idx="341">
                  <c:v>9.6490665265891451E-3</c:v>
                </c:pt>
                <c:pt idx="342">
                  <c:v>9.6624168196768334E-3</c:v>
                </c:pt>
                <c:pt idx="343">
                  <c:v>9.6960770438672683E-3</c:v>
                </c:pt>
                <c:pt idx="344">
                  <c:v>9.7288627564406926E-3</c:v>
                </c:pt>
                <c:pt idx="345">
                  <c:v>9.7420908379775017E-3</c:v>
                </c:pt>
                <c:pt idx="346">
                  <c:v>9.7552985508009282E-3</c:v>
                </c:pt>
                <c:pt idx="347">
                  <c:v>9.7819082220410962E-3</c:v>
                </c:pt>
                <c:pt idx="348">
                  <c:v>9.8079257161765021E-3</c:v>
                </c:pt>
                <c:pt idx="349">
                  <c:v>9.8210315859192931E-3</c:v>
                </c:pt>
                <c:pt idx="350">
                  <c:v>9.8341170871107941E-3</c:v>
                </c:pt>
                <c:pt idx="351">
                  <c:v>9.8471822196699588E-3</c:v>
                </c:pt>
                <c:pt idx="352">
                  <c:v>9.8735116625880987E-3</c:v>
                </c:pt>
                <c:pt idx="353">
                  <c:v>9.8992390633401151E-3</c:v>
                </c:pt>
                <c:pt idx="354">
                  <c:v>9.9122023526565517E-3</c:v>
                </c:pt>
                <c:pt idx="355">
                  <c:v>9.925145273340652E-3</c:v>
                </c:pt>
                <c:pt idx="356">
                  <c:v>9.938067825392416E-3</c:v>
                </c:pt>
                <c:pt idx="357">
                  <c:v>9.9641170313165741E-3</c:v>
                </c:pt>
                <c:pt idx="358">
                  <c:v>9.9895543469519232E-3</c:v>
                </c:pt>
                <c:pt idx="359">
                  <c:v>1.0002375055679913E-2</c:v>
                </c:pt>
                <c:pt idx="360">
                  <c:v>1.0015175395775566E-2</c:v>
                </c:pt>
                <c:pt idx="361">
                  <c:v>1.0027955367238883E-2</c:v>
                </c:pt>
                <c:pt idx="362">
                  <c:v>1.0060219348796695E-2</c:v>
                </c:pt>
                <c:pt idx="363">
                  <c:v>1.0091549694341007E-2</c:v>
                </c:pt>
                <c:pt idx="364">
                  <c:v>1.0104207453767167E-2</c:v>
                </c:pt>
                <c:pt idx="365">
                  <c:v>1.011684484456099E-2</c:v>
                </c:pt>
                <c:pt idx="366">
                  <c:v>1.0142333544402861E-2</c:v>
                </c:pt>
                <c:pt idx="367">
                  <c:v>1.0167190720683505E-2</c:v>
                </c:pt>
                <c:pt idx="368">
                  <c:v>1.0179726267991462E-2</c:v>
                </c:pt>
                <c:pt idx="369">
                  <c:v>1.0192241446586037E-2</c:v>
                </c:pt>
                <c:pt idx="370">
                  <c:v>1.0204736256548275E-2</c:v>
                </c:pt>
                <c:pt idx="371">
                  <c:v>1.022994468438417E-2</c:v>
                </c:pt>
                <c:pt idx="372">
                  <c:v>1.0254511809344447E-2</c:v>
                </c:pt>
                <c:pt idx="373">
                  <c:v>1.0266904775739771E-2</c:v>
                </c:pt>
                <c:pt idx="374">
                  <c:v>1.027927737350276E-2</c:v>
                </c:pt>
                <c:pt idx="375">
                  <c:v>1.0291629602552366E-2</c:v>
                </c:pt>
                <c:pt idx="376">
                  <c:v>1.0316557743793957E-2</c:v>
                </c:pt>
                <c:pt idx="377">
                  <c:v>1.0340834831535917E-2</c:v>
                </c:pt>
                <c:pt idx="378">
                  <c:v>1.0353085217018609E-2</c:v>
                </c:pt>
                <c:pt idx="379">
                  <c:v>1.036531523378792E-2</c:v>
                </c:pt>
                <c:pt idx="380">
                  <c:v>1.0377524881762801E-2</c:v>
                </c:pt>
                <c:pt idx="381">
                  <c:v>1.0402172720443971E-2</c:v>
                </c:pt>
                <c:pt idx="382">
                  <c:v>1.0426159786609546E-2</c:v>
                </c:pt>
                <c:pt idx="383">
                  <c:v>1.0438267591017514E-2</c:v>
                </c:pt>
                <c:pt idx="384">
                  <c:v>1.0450355026631053E-2</c:v>
                </c:pt>
                <c:pt idx="385">
                  <c:v>1.0462422093612256E-2</c:v>
                </c:pt>
                <c:pt idx="386">
                  <c:v>1.0486789612308053E-2</c:v>
                </c:pt>
                <c:pt idx="387">
                  <c:v>1.0510486673835917E-2</c:v>
                </c:pt>
                <c:pt idx="388">
                  <c:v>1.0522451897088114E-2</c:v>
                </c:pt>
                <c:pt idx="389">
                  <c:v>1.0534396751545883E-2</c:v>
                </c:pt>
                <c:pt idx="390">
                  <c:v>1.0546321237209222E-2</c:v>
                </c:pt>
                <c:pt idx="391">
                  <c:v>1.0570408417224971E-2</c:v>
                </c:pt>
                <c:pt idx="392">
                  <c:v>1.0593815492566661E-2</c:v>
                </c:pt>
                <c:pt idx="393">
                  <c:v>1.0605638134582041E-2</c:v>
                </c:pt>
                <c:pt idx="394">
                  <c:v>1.0617440407721945E-2</c:v>
                </c:pt>
                <c:pt idx="395">
                  <c:v>1.0629222312067421E-2</c:v>
                </c:pt>
                <c:pt idx="396">
                  <c:v>1.0653029133195584E-2</c:v>
                </c:pt>
                <c:pt idx="397">
                  <c:v>1.067614624207236E-2</c:v>
                </c:pt>
                <c:pt idx="398">
                  <c:v>1.068782630268883E-2</c:v>
                </c:pt>
                <c:pt idx="399">
                  <c:v>1.0699485994429825E-2</c:v>
                </c:pt>
                <c:pt idx="400">
                  <c:v>1.0711125317457437E-2</c:v>
                </c:pt>
                <c:pt idx="401">
                  <c:v>1.0734651758139703E-2</c:v>
                </c:pt>
                <c:pt idx="402">
                  <c:v>1.0757478921704644E-2</c:v>
                </c:pt>
                <c:pt idx="403">
                  <c:v>1.0769016400760112E-2</c:v>
                </c:pt>
                <c:pt idx="404">
                  <c:v>1.0780533511102197E-2</c:v>
                </c:pt>
                <c:pt idx="405">
                  <c:v>1.0792030252649853E-2</c:v>
                </c:pt>
                <c:pt idx="406">
                  <c:v>1.0815276290085201E-2</c:v>
                </c:pt>
                <c:pt idx="407">
                  <c:v>1.0837813530815144E-2</c:v>
                </c:pt>
                <c:pt idx="408">
                  <c:v>1.0849208428309609E-2</c:v>
                </c:pt>
                <c:pt idx="409">
                  <c:v>1.0860582957009646E-2</c:v>
                </c:pt>
                <c:pt idx="410">
                  <c:v>1.08719371169963E-2</c:v>
                </c:pt>
                <c:pt idx="411">
                  <c:v>1.0894902727032937E-2</c:v>
                </c:pt>
                <c:pt idx="412">
                  <c:v>1.0917150068593395E-2</c:v>
                </c:pt>
                <c:pt idx="413">
                  <c:v>1.0928402384526859E-2</c:v>
                </c:pt>
                <c:pt idx="414">
                  <c:v>1.0939634331584847E-2</c:v>
                </c:pt>
                <c:pt idx="415">
                  <c:v>1.0950845909848406E-2</c:v>
                </c:pt>
                <c:pt idx="416">
                  <c:v>1.0973531067010786E-2</c:v>
                </c:pt>
                <c:pt idx="417">
                  <c:v>1.0995488534634168E-2</c:v>
                </c:pt>
                <c:pt idx="418">
                  <c:v>1.100659826876349E-2</c:v>
                </c:pt>
                <c:pt idx="419">
                  <c:v>1.1017687634098383E-2</c:v>
                </c:pt>
                <c:pt idx="420">
                  <c:v>1.1028756630557801E-2</c:v>
                </c:pt>
                <c:pt idx="421">
                  <c:v>1.1051161308127668E-2</c:v>
                </c:pt>
                <c:pt idx="422">
                  <c:v>1.1072828928126999E-2</c:v>
                </c:pt>
                <c:pt idx="423">
                  <c:v>1.1083796080371133E-2</c:v>
                </c:pt>
                <c:pt idx="424">
                  <c:v>1.1094742863820839E-2</c:v>
                </c:pt>
                <c:pt idx="425">
                  <c:v>1.1105669278476116E-2</c:v>
                </c:pt>
                <c:pt idx="426">
                  <c:v>1.1133392827890054E-2</c:v>
                </c:pt>
                <c:pt idx="427">
                  <c:v>1.1159995818782464E-2</c:v>
                </c:pt>
                <c:pt idx="428">
                  <c:v>1.1170800020346983E-2</c:v>
                </c:pt>
                <c:pt idx="429">
                  <c:v>1.1181583853036026E-2</c:v>
                </c:pt>
                <c:pt idx="430">
                  <c:v>1.1203427486025099E-2</c:v>
                </c:pt>
                <c:pt idx="431">
                  <c:v>1.1224515495037446E-2</c:v>
                </c:pt>
                <c:pt idx="432">
                  <c:v>1.1235197483430159E-2</c:v>
                </c:pt>
                <c:pt idx="433">
                  <c:v>1.1245859102866351E-2</c:v>
                </c:pt>
                <c:pt idx="434">
                  <c:v>1.1256500353427068E-2</c:v>
                </c:pt>
                <c:pt idx="435">
                  <c:v>1.1278063419104535E-2</c:v>
                </c:pt>
                <c:pt idx="436">
                  <c:v>1.1298861667239368E-2</c:v>
                </c:pt>
                <c:pt idx="437">
                  <c:v>1.1309401073422709E-2</c:v>
                </c:pt>
                <c:pt idx="438">
                  <c:v>1.1319920110811621E-2</c:v>
                </c:pt>
                <c:pt idx="439">
                  <c:v>1.1330418779325058E-2</c:v>
                </c:pt>
                <c:pt idx="440">
                  <c:v>1.13517012457857E-2</c:v>
                </c:pt>
                <c:pt idx="441">
                  <c:v>1.1372209764380914E-2</c:v>
                </c:pt>
                <c:pt idx="442">
                  <c:v>1.1382606588435928E-2</c:v>
                </c:pt>
                <c:pt idx="443">
                  <c:v>1.1392983043615468E-2</c:v>
                </c:pt>
                <c:pt idx="444">
                  <c:v>1.1403339129838486E-2</c:v>
                </c:pt>
                <c:pt idx="445">
                  <c:v>1.1424340964258558E-2</c:v>
                </c:pt>
                <c:pt idx="446">
                  <c:v>1.1444559785975805E-2</c:v>
                </c:pt>
                <c:pt idx="447">
                  <c:v>1.1454814027740401E-2</c:v>
                </c:pt>
                <c:pt idx="448">
                  <c:v>1.1465047900629521E-2</c:v>
                </c:pt>
                <c:pt idx="449">
                  <c:v>1.1475261404643167E-2</c:v>
                </c:pt>
                <c:pt idx="450">
                  <c:v>1.1495982572740095E-2</c:v>
                </c:pt>
                <c:pt idx="451">
                  <c:v>1.1515911731375672E-2</c:v>
                </c:pt>
                <c:pt idx="452">
                  <c:v>1.1526023390849849E-2</c:v>
                </c:pt>
                <c:pt idx="453">
                  <c:v>1.1536114681367504E-2</c:v>
                </c:pt>
                <c:pt idx="454">
                  <c:v>1.1546185602847592E-2</c:v>
                </c:pt>
                <c:pt idx="455">
                  <c:v>1.156662606950132E-2</c:v>
                </c:pt>
                <c:pt idx="456">
                  <c:v>1.158626560001319E-2</c:v>
                </c:pt>
                <c:pt idx="457">
                  <c:v>1.1596234676953809E-2</c:v>
                </c:pt>
                <c:pt idx="458">
                  <c:v>1.1606183385018953E-2</c:v>
                </c:pt>
                <c:pt idx="459">
                  <c:v>1.1616111724127576E-2</c:v>
                </c:pt>
                <c:pt idx="460">
                  <c:v>1.1636271452759214E-2</c:v>
                </c:pt>
                <c:pt idx="461">
                  <c:v>1.1655621391321036E-2</c:v>
                </c:pt>
                <c:pt idx="462">
                  <c:v>1.1665447885728097E-2</c:v>
                </c:pt>
                <c:pt idx="463">
                  <c:v>1.1675254011259684E-2</c:v>
                </c:pt>
                <c:pt idx="464">
                  <c:v>1.1685039767834748E-2</c:v>
                </c:pt>
                <c:pt idx="465">
                  <c:v>1.1704918720811809E-2</c:v>
                </c:pt>
                <c:pt idx="466">
                  <c:v>1.1723979104650839E-2</c:v>
                </c:pt>
                <c:pt idx="467">
                  <c:v>1.1733663016524343E-2</c:v>
                </c:pt>
                <c:pt idx="468">
                  <c:v>1.1743326559360279E-2</c:v>
                </c:pt>
                <c:pt idx="469">
                  <c:v>1.1752969733320739E-2</c:v>
                </c:pt>
                <c:pt idx="470">
                  <c:v>1.1772567871984146E-2</c:v>
                </c:pt>
                <c:pt idx="471">
                  <c:v>1.1791338739516322E-2</c:v>
                </c:pt>
                <c:pt idx="472">
                  <c:v>1.1800880068694175E-2</c:v>
                </c:pt>
                <c:pt idx="473">
                  <c:v>1.1810401028834461E-2</c:v>
                </c:pt>
                <c:pt idx="474">
                  <c:v>1.1819901620099271E-2</c:v>
                </c:pt>
                <c:pt idx="475">
                  <c:v>1.1839218904628284E-2</c:v>
                </c:pt>
                <c:pt idx="476">
                  <c:v>1.185770029535016E-2</c:v>
                </c:pt>
                <c:pt idx="477">
                  <c:v>1.1867099041751317E-2</c:v>
                </c:pt>
                <c:pt idx="478">
                  <c:v>1.1876477419114906E-2</c:v>
                </c:pt>
                <c:pt idx="479">
                  <c:v>1.188583542760302E-2</c:v>
                </c:pt>
                <c:pt idx="480">
                  <c:v>1.1904871817042252E-2</c:v>
                </c:pt>
                <c:pt idx="481">
                  <c:v>1.192306377158503E-2</c:v>
                </c:pt>
                <c:pt idx="482">
                  <c:v>1.1932319935128444E-2</c:v>
                </c:pt>
                <c:pt idx="483">
                  <c:v>1.1941555729715336E-2</c:v>
                </c:pt>
                <c:pt idx="484">
                  <c:v>1.1950771155264661E-2</c:v>
                </c:pt>
                <c:pt idx="485">
                  <c:v>1.1969526607659155E-2</c:v>
                </c:pt>
                <c:pt idx="486">
                  <c:v>1.1987429167734653E-2</c:v>
                </c:pt>
                <c:pt idx="487">
                  <c:v>1.1996542748339278E-2</c:v>
                </c:pt>
                <c:pt idx="488">
                  <c:v>1.2005635959987382E-2</c:v>
                </c:pt>
                <c:pt idx="489">
                  <c:v>1.2014708802678964E-2</c:v>
                </c:pt>
                <c:pt idx="490">
                  <c:v>1.2033183274885081E-2</c:v>
                </c:pt>
                <c:pt idx="491">
                  <c:v>1.2050796483231707E-2</c:v>
                </c:pt>
                <c:pt idx="492">
                  <c:v>1.2059767480816497E-2</c:v>
                </c:pt>
                <c:pt idx="493">
                  <c:v>1.2068718109525811E-2</c:v>
                </c:pt>
                <c:pt idx="494">
                  <c:v>1.2077648369116512E-2</c:v>
                </c:pt>
                <c:pt idx="495">
                  <c:v>1.2095841817099108E-2</c:v>
                </c:pt>
                <c:pt idx="496">
                  <c:v>1.2113165717589913E-2</c:v>
                </c:pt>
                <c:pt idx="497">
                  <c:v>1.2121994132154867E-2</c:v>
                </c:pt>
                <c:pt idx="498">
                  <c:v>1.2130802177682254E-2</c:v>
                </c:pt>
                <c:pt idx="499">
                  <c:v>1.2139589854253119E-2</c:v>
                </c:pt>
                <c:pt idx="500">
                  <c:v>1.21575022328424E-2</c:v>
                </c:pt>
                <c:pt idx="501">
                  <c:v>1.2174536870160901E-2</c:v>
                </c:pt>
                <c:pt idx="502">
                  <c:v>1.2183222701624974E-2</c:v>
                </c:pt>
                <c:pt idx="503">
                  <c:v>1.2191888164051479E-2</c:v>
                </c:pt>
                <c:pt idx="504">
                  <c:v>1.2200533257440416E-2</c:v>
                </c:pt>
                <c:pt idx="505">
                  <c:v>1.2218164520548063E-2</c:v>
                </c:pt>
                <c:pt idx="506">
                  <c:v>1.223491181197911E-2</c:v>
                </c:pt>
                <c:pt idx="507">
                  <c:v>1.2243466288088811E-2</c:v>
                </c:pt>
                <c:pt idx="508">
                  <c:v>1.225201162323164E-2</c:v>
                </c:pt>
                <c:pt idx="509">
                  <c:v>1.2260547817083411E-2</c:v>
                </c:pt>
                <c:pt idx="510">
                  <c:v>1.2286919551442121E-2</c:v>
                </c:pt>
                <c:pt idx="511">
                  <c:v>1.231157301729624E-2</c:v>
                </c:pt>
                <c:pt idx="512">
                  <c:v>1.232004522340735E-2</c:v>
                </c:pt>
                <c:pt idx="513">
                  <c:v>1.2341805956972152E-2</c:v>
                </c:pt>
                <c:pt idx="514">
                  <c:v>1.2362269137352611E-2</c:v>
                </c:pt>
                <c:pt idx="515">
                  <c:v>1.2370686496689931E-2</c:v>
                </c:pt>
                <c:pt idx="516">
                  <c:v>1.2379094715060379E-2</c:v>
                </c:pt>
                <c:pt idx="517">
                  <c:v>1.2396301666362335E-2</c:v>
                </c:pt>
                <c:pt idx="518">
                  <c:v>1.2454779248424199E-2</c:v>
                </c:pt>
                <c:pt idx="519">
                  <c:v>1.2512808903252978E-2</c:v>
                </c:pt>
                <c:pt idx="520">
                  <c:v>1.2570390630308367E-2</c:v>
                </c:pt>
                <c:pt idx="521">
                  <c:v>1.262752442886095E-2</c:v>
                </c:pt>
                <c:pt idx="522">
                  <c:v>1.2684210298343398E-2</c:v>
                </c:pt>
                <c:pt idx="523">
                  <c:v>1.2740448238080331E-2</c:v>
                </c:pt>
                <c:pt idx="524">
                  <c:v>1.2796238247477406E-2</c:v>
                </c:pt>
                <c:pt idx="525">
                  <c:v>1.2851580325940287E-2</c:v>
                </c:pt>
                <c:pt idx="526">
                  <c:v>1.2906474472793585E-2</c:v>
                </c:pt>
                <c:pt idx="527">
                  <c:v>1.2960920687496992E-2</c:v>
                </c:pt>
                <c:pt idx="528">
                  <c:v>1.3014918969429154E-2</c:v>
                </c:pt>
                <c:pt idx="529">
                  <c:v>1.309081588103278E-2</c:v>
                </c:pt>
                <c:pt idx="530">
                  <c:v>1.3143722520972956E-2</c:v>
                </c:pt>
                <c:pt idx="531">
                  <c:v>1.319618124324351E-2</c:v>
                </c:pt>
                <c:pt idx="532">
                  <c:v>1.3248192047439211E-2</c:v>
                </c:pt>
                <c:pt idx="533">
                  <c:v>1.329975493356006E-2</c:v>
                </c:pt>
                <c:pt idx="534">
                  <c:v>1.3350869901362916E-2</c:v>
                </c:pt>
                <c:pt idx="535">
                  <c:v>1.3401536950604642E-2</c:v>
                </c:pt>
                <c:pt idx="536">
                  <c:v>1.3451756081204191E-2</c:v>
                </c:pt>
                <c:pt idx="537">
                  <c:v>1.3501527292837379E-2</c:v>
                </c:pt>
                <c:pt idx="538">
                  <c:v>1.3550850585504204E-2</c:v>
                </c:pt>
                <c:pt idx="539">
                  <c:v>1.3599725958880482E-2</c:v>
                </c:pt>
                <c:pt idx="540">
                  <c:v>1.364815341280412E-2</c:v>
                </c:pt>
                <c:pt idx="541">
                  <c:v>1.3696132947113027E-2</c:v>
                </c:pt>
                <c:pt idx="542">
                  <c:v>1.3743664561645108E-2</c:v>
                </c:pt>
                <c:pt idx="543">
                  <c:v>1.3790748256238272E-2</c:v>
                </c:pt>
                <c:pt idx="544">
                  <c:v>1.383738403064938E-2</c:v>
                </c:pt>
                <c:pt idx="545">
                  <c:v>1.3883571884797385E-2</c:v>
                </c:pt>
                <c:pt idx="546">
                  <c:v>1.3929311818520196E-2</c:v>
                </c:pt>
                <c:pt idx="547">
                  <c:v>1.3974603831493626E-2</c:v>
                </c:pt>
                <c:pt idx="548">
                  <c:v>1.4019447923717676E-2</c:v>
                </c:pt>
                <c:pt idx="549">
                  <c:v>1.4063844094949207E-2</c:v>
                </c:pt>
                <c:pt idx="550">
                  <c:v>1.4107792345026127E-2</c:v>
                </c:pt>
                <c:pt idx="551">
                  <c:v>1.4151292673867388E-2</c:v>
                </c:pt>
                <c:pt idx="552">
                  <c:v>1.4194345081229853E-2</c:v>
                </c:pt>
                <c:pt idx="553">
                  <c:v>1.4236949566870383E-2</c:v>
                </c:pt>
                <c:pt idx="554">
                  <c:v>1.4279106130870023E-2</c:v>
                </c:pt>
                <c:pt idx="555">
                  <c:v>1.4320814772823542E-2</c:v>
                </c:pt>
                <c:pt idx="556">
                  <c:v>1.4362075492811988E-2</c:v>
                </c:pt>
                <c:pt idx="557">
                  <c:v>1.4402888290430127E-2</c:v>
                </c:pt>
                <c:pt idx="558">
                  <c:v>1.4443253165759007E-2</c:v>
                </c:pt>
                <c:pt idx="559">
                  <c:v>1.4483170118555488E-2</c:v>
                </c:pt>
                <c:pt idx="560">
                  <c:v>1.4522639148576433E-2</c:v>
                </c:pt>
                <c:pt idx="561">
                  <c:v>1.4561660255902886E-2</c:v>
                </c:pt>
                <c:pt idx="562">
                  <c:v>1.4600233440129617E-2</c:v>
                </c:pt>
                <c:pt idx="563">
                  <c:v>1.4638358701337673E-2</c:v>
                </c:pt>
                <c:pt idx="564">
                  <c:v>1.4676036039202867E-2</c:v>
                </c:pt>
                <c:pt idx="565">
                  <c:v>1.4713265453725199E-2</c:v>
                </c:pt>
                <c:pt idx="566">
                  <c:v>1.475005756034653E-2</c:v>
                </c:pt>
                <c:pt idx="567">
                  <c:v>1.4797181225992828E-2</c:v>
                </c:pt>
                <c:pt idx="568">
                  <c:v>1.4833830602090092E-2</c:v>
                </c:pt>
                <c:pt idx="569">
                  <c:v>1.4870477909805224E-2</c:v>
                </c:pt>
                <c:pt idx="570">
                  <c:v>1.4907123149138224E-2</c:v>
                </c:pt>
                <c:pt idx="571">
                  <c:v>1.4943766320170138E-2</c:v>
                </c:pt>
                <c:pt idx="572">
                  <c:v>1.4980407422738873E-2</c:v>
                </c:pt>
                <c:pt idx="573">
                  <c:v>1.5017046457006522E-2</c:v>
                </c:pt>
                <c:pt idx="574">
                  <c:v>1.5053683422892039E-2</c:v>
                </c:pt>
                <c:pt idx="575">
                  <c:v>1.5090318320395424E-2</c:v>
                </c:pt>
                <c:pt idx="576">
                  <c:v>1.512695114943563E-2</c:v>
                </c:pt>
                <c:pt idx="577">
                  <c:v>1.5163581910255797E-2</c:v>
                </c:pt>
                <c:pt idx="578">
                  <c:v>1.5200210602612785E-2</c:v>
                </c:pt>
                <c:pt idx="579">
                  <c:v>1.5236837226668687E-2</c:v>
                </c:pt>
                <c:pt idx="580">
                  <c:v>1.527346178226141E-2</c:v>
                </c:pt>
                <c:pt idx="581">
                  <c:v>1.5310084269553048E-2</c:v>
                </c:pt>
                <c:pt idx="582">
                  <c:v>1.5346704688381507E-2</c:v>
                </c:pt>
                <c:pt idx="583">
                  <c:v>1.5395083515525432E-2</c:v>
                </c:pt>
                <c:pt idx="584">
                  <c:v>1.5419939321054121E-2</c:v>
                </c:pt>
                <c:pt idx="585">
                  <c:v>1.5456553534736184E-2</c:v>
                </c:pt>
                <c:pt idx="586">
                  <c:v>1.5493165680198207E-2</c:v>
                </c:pt>
                <c:pt idx="587">
                  <c:v>1.5529775757116004E-2</c:v>
                </c:pt>
                <c:pt idx="588">
                  <c:v>1.5566383765813763E-2</c:v>
                </c:pt>
                <c:pt idx="589">
                  <c:v>1.5602989705967296E-2</c:v>
                </c:pt>
                <c:pt idx="590">
                  <c:v>1.5639593577819744E-2</c:v>
                </c:pt>
                <c:pt idx="591">
                  <c:v>1.5676195381290059E-2</c:v>
                </c:pt>
                <c:pt idx="592">
                  <c:v>1.5712795116378242E-2</c:v>
                </c:pt>
                <c:pt idx="593">
                  <c:v>1.5749392783084293E-2</c:v>
                </c:pt>
                <c:pt idx="594">
                  <c:v>1.5785988381408211E-2</c:v>
                </c:pt>
                <c:pt idx="595">
                  <c:v>1.5822581911349998E-2</c:v>
                </c:pt>
                <c:pt idx="596">
                  <c:v>1.5859173372909652E-2</c:v>
                </c:pt>
                <c:pt idx="597">
                  <c:v>1.5895762766006127E-2</c:v>
                </c:pt>
                <c:pt idx="598">
                  <c:v>1.5932350090882563E-2</c:v>
                </c:pt>
                <c:pt idx="599">
                  <c:v>1.5968935347295821E-2</c:v>
                </c:pt>
                <c:pt idx="600">
                  <c:v>1.60055185352459E-2</c:v>
                </c:pt>
                <c:pt idx="601">
                  <c:v>1.6042099654894892E-2</c:v>
                </c:pt>
                <c:pt idx="602">
                  <c:v>1.6078678706080707E-2</c:v>
                </c:pt>
                <c:pt idx="603">
                  <c:v>1.6115255688965435E-2</c:v>
                </c:pt>
                <c:pt idx="604">
                  <c:v>1.6151830603305939E-2</c:v>
                </c:pt>
                <c:pt idx="605">
                  <c:v>1.6188403449426403E-2</c:v>
                </c:pt>
                <c:pt idx="606">
                  <c:v>1.6224974227083688E-2</c:v>
                </c:pt>
                <c:pt idx="607">
                  <c:v>1.6261542936358842E-2</c:v>
                </c:pt>
                <c:pt idx="608">
                  <c:v>1.6298109577251862E-2</c:v>
                </c:pt>
                <c:pt idx="609">
                  <c:v>1.6334674149762751E-2</c:v>
                </c:pt>
                <c:pt idx="610">
                  <c:v>1.6371236653891508E-2</c:v>
                </c:pt>
                <c:pt idx="611">
                  <c:v>1.6407797089557086E-2</c:v>
                </c:pt>
                <c:pt idx="612">
                  <c:v>1.6444355456840531E-2</c:v>
                </c:pt>
                <c:pt idx="613">
                  <c:v>1.6480911755822891E-2</c:v>
                </c:pt>
                <c:pt idx="614">
                  <c:v>1.6517465986342073E-2</c:v>
                </c:pt>
                <c:pt idx="615">
                  <c:v>1.6554018148398075E-2</c:v>
                </c:pt>
                <c:pt idx="616">
                  <c:v>1.6590568242152992E-2</c:v>
                </c:pt>
                <c:pt idx="617">
                  <c:v>1.662711626744473E-2</c:v>
                </c:pt>
                <c:pt idx="618">
                  <c:v>1.6663670186503055E-2</c:v>
                </c:pt>
                <c:pt idx="619">
                  <c:v>1.6711579116696074E-2</c:v>
                </c:pt>
                <c:pt idx="620">
                  <c:v>1.674838772461033E-2</c:v>
                </c:pt>
                <c:pt idx="621">
                  <c:v>1.6785317484989681E-2</c:v>
                </c:pt>
                <c:pt idx="622">
                  <c:v>1.6822368397942194E-2</c:v>
                </c:pt>
                <c:pt idx="623">
                  <c:v>1.685954046360294E-2</c:v>
                </c:pt>
                <c:pt idx="624">
                  <c:v>1.6896833682079986E-2</c:v>
                </c:pt>
                <c:pt idx="625">
                  <c:v>1.6934248053481392E-2</c:v>
                </c:pt>
                <c:pt idx="626">
                  <c:v>1.6971783577915216E-2</c:v>
                </c:pt>
                <c:pt idx="627">
                  <c:v>1.7009440255516539E-2</c:v>
                </c:pt>
                <c:pt idx="628">
                  <c:v>1.7047218086339393E-2</c:v>
                </c:pt>
                <c:pt idx="629">
                  <c:v>1.7085117070572885E-2</c:v>
                </c:pt>
                <c:pt idx="630">
                  <c:v>1.7123137208244026E-2</c:v>
                </c:pt>
                <c:pt idx="631">
                  <c:v>1.7161278499568944E-2</c:v>
                </c:pt>
                <c:pt idx="632">
                  <c:v>1.7199540944574654E-2</c:v>
                </c:pt>
                <c:pt idx="633">
                  <c:v>1.7237924543396232E-2</c:v>
                </c:pt>
                <c:pt idx="634">
                  <c:v>1.7292148355596559E-2</c:v>
                </c:pt>
                <c:pt idx="635">
                  <c:v>1.7330822516924416E-2</c:v>
                </c:pt>
                <c:pt idx="636">
                  <c:v>1.7369617812860172E-2</c:v>
                </c:pt>
                <c:pt idx="637">
                  <c:v>1.7408534243322782E-2</c:v>
                </c:pt>
                <c:pt idx="638">
                  <c:v>1.7447571808393292E-2</c:v>
                </c:pt>
                <c:pt idx="639">
                  <c:v>1.7486730507990655E-2</c:v>
                </c:pt>
                <c:pt idx="640">
                  <c:v>1.7526010342276965E-2</c:v>
                </c:pt>
                <c:pt idx="641">
                  <c:v>1.7565411311252221E-2</c:v>
                </c:pt>
                <c:pt idx="642">
                  <c:v>1.7604933414916424E-2</c:v>
                </c:pt>
                <c:pt idx="643">
                  <c:v>1.7644576653431665E-2</c:v>
                </c:pt>
                <c:pt idx="644">
                  <c:v>1.7684341026716899E-2</c:v>
                </c:pt>
                <c:pt idx="645">
                  <c:v>1.7724226534853171E-2</c:v>
                </c:pt>
                <c:pt idx="646">
                  <c:v>1.7764233177840483E-2</c:v>
                </c:pt>
                <c:pt idx="647">
                  <c:v>1.7804360955840925E-2</c:v>
                </c:pt>
                <c:pt idx="648">
                  <c:v>1.7844609868692407E-2</c:v>
                </c:pt>
                <c:pt idx="649">
                  <c:v>1.7884979916638066E-2</c:v>
                </c:pt>
                <c:pt idx="650">
                  <c:v>1.7925471099677903E-2</c:v>
                </c:pt>
                <c:pt idx="651">
                  <c:v>1.7966083417649825E-2</c:v>
                </c:pt>
                <c:pt idx="652">
                  <c:v>1.8006816870878017E-2</c:v>
                </c:pt>
                <c:pt idx="653">
                  <c:v>1.8047671459281434E-2</c:v>
                </c:pt>
                <c:pt idx="654">
                  <c:v>1.8088647182860074E-2</c:v>
                </c:pt>
                <c:pt idx="655">
                  <c:v>1.8129744041613938E-2</c:v>
                </c:pt>
                <c:pt idx="656">
                  <c:v>1.8170962035705118E-2</c:v>
                </c:pt>
                <c:pt idx="657">
                  <c:v>1.8212301165214662E-2</c:v>
                </c:pt>
                <c:pt idx="658">
                  <c:v>1.8253761429980475E-2</c:v>
                </c:pt>
                <c:pt idx="659">
                  <c:v>1.8295342830245698E-2</c:v>
                </c:pt>
                <c:pt idx="660">
                  <c:v>1.8337045365929283E-2</c:v>
                </c:pt>
                <c:pt idx="661">
                  <c:v>1.8378869037112278E-2</c:v>
                </c:pt>
                <c:pt idx="662">
                  <c:v>1.8420813843875727E-2</c:v>
                </c:pt>
                <c:pt idx="663">
                  <c:v>1.8462879786138586E-2</c:v>
                </c:pt>
                <c:pt idx="664">
                  <c:v>1.8505066864062947E-2</c:v>
                </c:pt>
                <c:pt idx="665">
                  <c:v>1.8547375077648809E-2</c:v>
                </c:pt>
                <c:pt idx="666">
                  <c:v>1.8589804426977219E-2</c:v>
                </c:pt>
                <c:pt idx="667">
                  <c:v>1.8632354911967131E-2</c:v>
                </c:pt>
                <c:pt idx="668">
                  <c:v>1.8675026532861683E-2</c:v>
                </c:pt>
                <c:pt idx="669">
                  <c:v>1.8717819289498783E-2</c:v>
                </c:pt>
                <c:pt idx="670">
                  <c:v>1.8760584648521705E-2</c:v>
                </c:pt>
                <c:pt idx="671">
                  <c:v>1.880300269132662E-2</c:v>
                </c:pt>
                <c:pt idx="672">
                  <c:v>1.8845061992089907E-2</c:v>
                </c:pt>
                <c:pt idx="673">
                  <c:v>1.8886762550811564E-2</c:v>
                </c:pt>
                <c:pt idx="674">
                  <c:v>1.8928104367248455E-2</c:v>
                </c:pt>
                <c:pt idx="675">
                  <c:v>1.8969087441319532E-2</c:v>
                </c:pt>
                <c:pt idx="676">
                  <c:v>1.9009711772943749E-2</c:v>
                </c:pt>
                <c:pt idx="677">
                  <c:v>1.9049977361959014E-2</c:v>
                </c:pt>
                <c:pt idx="678">
                  <c:v>1.908988420828428E-2</c:v>
                </c:pt>
                <c:pt idx="679">
                  <c:v>1.9129432311757455E-2</c:v>
                </c:pt>
                <c:pt idx="680">
                  <c:v>1.9168621672297492E-2</c:v>
                </c:pt>
                <c:pt idx="681">
                  <c:v>1.9207452289742299E-2</c:v>
                </c:pt>
                <c:pt idx="682">
                  <c:v>1.924592416401083E-2</c:v>
                </c:pt>
                <c:pt idx="683">
                  <c:v>1.9284037295022038E-2</c:v>
                </c:pt>
                <c:pt idx="684">
                  <c:v>1.9321791682613831E-2</c:v>
                </c:pt>
                <c:pt idx="685">
                  <c:v>1.9359187326624117E-2</c:v>
                </c:pt>
                <c:pt idx="686">
                  <c:v>1.939622422713394E-2</c:v>
                </c:pt>
                <c:pt idx="687">
                  <c:v>1.9432902383819117E-2</c:v>
                </c:pt>
                <c:pt idx="688">
                  <c:v>1.9469221796598601E-2</c:v>
                </c:pt>
                <c:pt idx="689">
                  <c:v>1.9505182465553439E-2</c:v>
                </c:pt>
                <c:pt idx="690">
                  <c:v>1.9540784390440491E-2</c:v>
                </c:pt>
                <c:pt idx="691">
                  <c:v>1.9576027571097665E-2</c:v>
                </c:pt>
                <c:pt idx="692">
                  <c:v>1.9610912007524961E-2</c:v>
                </c:pt>
                <c:pt idx="693">
                  <c:v>1.9645437699560286E-2</c:v>
                </c:pt>
                <c:pt idx="694">
                  <c:v>1.9679604647203641E-2</c:v>
                </c:pt>
                <c:pt idx="695">
                  <c:v>1.9713412850211887E-2</c:v>
                </c:pt>
                <c:pt idx="696">
                  <c:v>1.9746862308585023E-2</c:v>
                </c:pt>
                <c:pt idx="697">
                  <c:v>1.9779953022160957E-2</c:v>
                </c:pt>
                <c:pt idx="698">
                  <c:v>1.9812684990777596E-2</c:v>
                </c:pt>
                <c:pt idx="699">
                  <c:v>1.9845058214515987E-2</c:v>
                </c:pt>
                <c:pt idx="700">
                  <c:v>1.9877072693295084E-2</c:v>
                </c:pt>
                <c:pt idx="701">
                  <c:v>1.9908728426790701E-2</c:v>
                </c:pt>
                <c:pt idx="702">
                  <c:v>1.9940025415083884E-2</c:v>
                </c:pt>
                <c:pt idx="703">
                  <c:v>1.9970963658012542E-2</c:v>
                </c:pt>
                <c:pt idx="704">
                  <c:v>2.0001543155495627E-2</c:v>
                </c:pt>
                <c:pt idx="705">
                  <c:v>2.003176390753314E-2</c:v>
                </c:pt>
                <c:pt idx="706">
                  <c:v>2.0061625913881942E-2</c:v>
                </c:pt>
                <c:pt idx="707">
                  <c:v>2.0091129174542033E-2</c:v>
                </c:pt>
                <c:pt idx="708">
                  <c:v>2.0120273689432366E-2</c:v>
                </c:pt>
                <c:pt idx="709">
                  <c:v>2.0149059458471896E-2</c:v>
                </c:pt>
                <c:pt idx="710">
                  <c:v>2.0177486481579576E-2</c:v>
                </c:pt>
                <c:pt idx="711">
                  <c:v>2.0205554758593314E-2</c:v>
                </c:pt>
                <c:pt idx="712">
                  <c:v>2.0233264289513109E-2</c:v>
                </c:pt>
                <c:pt idx="713">
                  <c:v>2.0260615074176869E-2</c:v>
                </c:pt>
                <c:pt idx="714">
                  <c:v>2.028760711266564E-2</c:v>
                </c:pt>
                <c:pt idx="715">
                  <c:v>2.0314240404736283E-2</c:v>
                </c:pt>
                <c:pt idx="716">
                  <c:v>2.0340514950307753E-2</c:v>
                </c:pt>
                <c:pt idx="717">
                  <c:v>2.0366430749380049E-2</c:v>
                </c:pt>
                <c:pt idx="718">
                  <c:v>2.0391987801872125E-2</c:v>
                </c:pt>
                <c:pt idx="719">
                  <c:v>2.041718610778398E-2</c:v>
                </c:pt>
                <c:pt idx="720">
                  <c:v>2.0442025666872476E-2</c:v>
                </c:pt>
                <c:pt idx="721">
                  <c:v>2.0466506479056568E-2</c:v>
                </c:pt>
                <c:pt idx="722">
                  <c:v>2.0490691428469709E-2</c:v>
                </c:pt>
                <c:pt idx="723">
                  <c:v>2.051824082215048E-2</c:v>
                </c:pt>
                <c:pt idx="724">
                  <c:v>2.0542286898599382E-2</c:v>
                </c:pt>
                <c:pt idx="725">
                  <c:v>2.056627730816718E-2</c:v>
                </c:pt>
                <c:pt idx="726">
                  <c:v>2.059021205093492E-2</c:v>
                </c:pt>
                <c:pt idx="727">
                  <c:v>2.0614091126821554E-2</c:v>
                </c:pt>
                <c:pt idx="728">
                  <c:v>2.0637914535827084E-2</c:v>
                </c:pt>
                <c:pt idx="729">
                  <c:v>2.0661682277870463E-2</c:v>
                </c:pt>
                <c:pt idx="730">
                  <c:v>2.0685394353032738E-2</c:v>
                </c:pt>
                <c:pt idx="731">
                  <c:v>2.0709050761313907E-2</c:v>
                </c:pt>
                <c:pt idx="732">
                  <c:v>2.0732651502632926E-2</c:v>
                </c:pt>
                <c:pt idx="733">
                  <c:v>2.075619657707084E-2</c:v>
                </c:pt>
                <c:pt idx="734">
                  <c:v>2.0779685984465557E-2</c:v>
                </c:pt>
                <c:pt idx="735">
                  <c:v>2.0803119725060215E-2</c:v>
                </c:pt>
                <c:pt idx="736">
                  <c:v>2.082649779853063E-2</c:v>
                </c:pt>
                <c:pt idx="737">
                  <c:v>2.0849820205038894E-2</c:v>
                </c:pt>
                <c:pt idx="738">
                  <c:v>2.0873086944585006E-2</c:v>
                </c:pt>
                <c:pt idx="739">
                  <c:v>2.0896298017168968E-2</c:v>
                </c:pt>
                <c:pt idx="740">
                  <c:v>2.0919453422628687E-2</c:v>
                </c:pt>
                <c:pt idx="741">
                  <c:v>2.0942553161126254E-2</c:v>
                </c:pt>
                <c:pt idx="742">
                  <c:v>2.0965597232580624E-2</c:v>
                </c:pt>
                <c:pt idx="743">
                  <c:v>2.0988585636991797E-2</c:v>
                </c:pt>
                <c:pt idx="744">
                  <c:v>2.1011518374440818E-2</c:v>
                </c:pt>
                <c:pt idx="745">
                  <c:v>2.103439544468455E-2</c:v>
                </c:pt>
                <c:pt idx="746">
                  <c:v>2.1057216847885085E-2</c:v>
                </c:pt>
                <c:pt idx="747">
                  <c:v>2.1079982584042423E-2</c:v>
                </c:pt>
                <c:pt idx="748">
                  <c:v>2.1102692653075517E-2</c:v>
                </c:pt>
                <c:pt idx="749">
                  <c:v>2.1125347054984367E-2</c:v>
                </c:pt>
                <c:pt idx="750">
                  <c:v>2.1147945789768974E-2</c:v>
                </c:pt>
                <c:pt idx="751">
                  <c:v>2.1170488857429337E-2</c:v>
                </c:pt>
                <c:pt idx="752">
                  <c:v>2.1192976257965457E-2</c:v>
                </c:pt>
                <c:pt idx="753">
                  <c:v>2.1215407991377333E-2</c:v>
                </c:pt>
                <c:pt idx="754">
                  <c:v>2.1237784057583919E-2</c:v>
                </c:pt>
                <c:pt idx="755">
                  <c:v>2.1260104456666262E-2</c:v>
                </c:pt>
                <c:pt idx="756">
                  <c:v>2.1282369188543315E-2</c:v>
                </c:pt>
                <c:pt idx="757">
                  <c:v>2.1304578253215078E-2</c:v>
                </c:pt>
                <c:pt idx="758">
                  <c:v>2.1326731650681552E-2</c:v>
                </c:pt>
                <c:pt idx="759">
                  <c:v>2.1348829381023782E-2</c:v>
                </c:pt>
                <c:pt idx="760">
                  <c:v>2.1370871443998629E-2</c:v>
                </c:pt>
                <c:pt idx="761">
                  <c:v>2.1392857839849233E-2</c:v>
                </c:pt>
                <c:pt idx="762">
                  <c:v>2.1414788568413501E-2</c:v>
                </c:pt>
                <c:pt idx="763">
                  <c:v>2.1436663629772479E-2</c:v>
                </c:pt>
                <c:pt idx="764">
                  <c:v>2.1458483023845121E-2</c:v>
                </c:pt>
                <c:pt idx="765">
                  <c:v>2.1480246750631427E-2</c:v>
                </c:pt>
                <c:pt idx="766">
                  <c:v>2.1501954810131396E-2</c:v>
                </c:pt>
                <c:pt idx="767">
                  <c:v>2.152360720234503E-2</c:v>
                </c:pt>
                <c:pt idx="768">
                  <c:v>2.1545203927272327E-2</c:v>
                </c:pt>
                <c:pt idx="769">
                  <c:v>2.1566744984913289E-2</c:v>
                </c:pt>
                <c:pt idx="770">
                  <c:v>2.1588230375186868E-2</c:v>
                </c:pt>
                <c:pt idx="771">
                  <c:v>2.160966009817411E-2</c:v>
                </c:pt>
                <c:pt idx="772">
                  <c:v>2.1631034153793971E-2</c:v>
                </c:pt>
                <c:pt idx="773">
                  <c:v>2.1652352542046449E-2</c:v>
                </c:pt>
                <c:pt idx="774">
                  <c:v>2.1673599416600631E-2</c:v>
                </c:pt>
                <c:pt idx="775">
                  <c:v>2.1694596297336943E-2</c:v>
                </c:pt>
                <c:pt idx="776">
                  <c:v>2.1715292309073542E-2</c:v>
                </c:pt>
                <c:pt idx="777">
                  <c:v>2.173568745172938E-2</c:v>
                </c:pt>
                <c:pt idx="778">
                  <c:v>2.1755781725223411E-2</c:v>
                </c:pt>
                <c:pt idx="779">
                  <c:v>2.1775575129555635E-2</c:v>
                </c:pt>
                <c:pt idx="780">
                  <c:v>2.1795067664726053E-2</c:v>
                </c:pt>
                <c:pt idx="781">
                  <c:v>2.1814259330572572E-2</c:v>
                </c:pt>
                <c:pt idx="782">
                  <c:v>2.1833150127095191E-2</c:v>
                </c:pt>
                <c:pt idx="783">
                  <c:v>2.1851740054293911E-2</c:v>
                </c:pt>
                <c:pt idx="784">
                  <c:v>2.1870029112087686E-2</c:v>
                </c:pt>
                <c:pt idx="785">
                  <c:v>2.1888017300314422E-2</c:v>
                </c:pt>
                <c:pt idx="786">
                  <c:v>2.1905704619136213E-2</c:v>
                </c:pt>
                <c:pt idx="787">
                  <c:v>2.1923091068390965E-2</c:v>
                </c:pt>
                <c:pt idx="788">
                  <c:v>2.194017664807868E-2</c:v>
                </c:pt>
                <c:pt idx="789">
                  <c:v>2.195696135811831E-2</c:v>
                </c:pt>
                <c:pt idx="790">
                  <c:v>2.1973445198509856E-2</c:v>
                </c:pt>
                <c:pt idx="791">
                  <c:v>2.1989628169172271E-2</c:v>
                </c:pt>
                <c:pt idx="792">
                  <c:v>2.2005510270105555E-2</c:v>
                </c:pt>
                <c:pt idx="793">
                  <c:v>2.2021091501228662E-2</c:v>
                </c:pt>
                <c:pt idx="794">
                  <c:v>2.2036371862460546E-2</c:v>
                </c:pt>
                <c:pt idx="795">
                  <c:v>2.2051351353882254E-2</c:v>
                </c:pt>
                <c:pt idx="796">
                  <c:v>2.2066029975412738E-2</c:v>
                </c:pt>
                <c:pt idx="797">
                  <c:v>2.2080407727051998E-2</c:v>
                </c:pt>
                <c:pt idx="798">
                  <c:v>2.2094484608637943E-2</c:v>
                </c:pt>
                <c:pt idx="799">
                  <c:v>2.2108260620170572E-2</c:v>
                </c:pt>
                <c:pt idx="800">
                  <c:v>2.2121735761730932E-2</c:v>
                </c:pt>
                <c:pt idx="801">
                  <c:v>2.2134910033156929E-2</c:v>
                </c:pt>
                <c:pt idx="802">
                  <c:v>2.2147783434610657E-2</c:v>
                </c:pt>
                <c:pt idx="803">
                  <c:v>2.2160355965767931E-2</c:v>
                </c:pt>
                <c:pt idx="804">
                  <c:v>2.2172627626871888E-2</c:v>
                </c:pt>
                <c:pt idx="805">
                  <c:v>2.2184598417679391E-2</c:v>
                </c:pt>
                <c:pt idx="806">
                  <c:v>2.2196268338271485E-2</c:v>
                </c:pt>
                <c:pt idx="807">
                  <c:v>2.2207637388648171E-2</c:v>
                </c:pt>
                <c:pt idx="808">
                  <c:v>2.2218705568647357E-2</c:v>
                </c:pt>
                <c:pt idx="809">
                  <c:v>2.2229472878431134E-2</c:v>
                </c:pt>
                <c:pt idx="810">
                  <c:v>2.2239939317837409E-2</c:v>
                </c:pt>
                <c:pt idx="811">
                  <c:v>2.2250104886866184E-2</c:v>
                </c:pt>
                <c:pt idx="812">
                  <c:v>2.2259969585436412E-2</c:v>
                </c:pt>
                <c:pt idx="813">
                  <c:v>2.2269533413710185E-2</c:v>
                </c:pt>
                <c:pt idx="814">
                  <c:v>2.2278796371444365E-2</c:v>
                </c:pt>
                <c:pt idx="815">
                  <c:v>2.2287758458719997E-2</c:v>
                </c:pt>
                <c:pt idx="816">
                  <c:v>2.2296419675537082E-2</c:v>
                </c:pt>
                <c:pt idx="817">
                  <c:v>2.2304780021814574E-2</c:v>
                </c:pt>
                <c:pt idx="818">
                  <c:v>2.2312839497633519E-2</c:v>
                </c:pt>
                <c:pt idx="819">
                  <c:v>2.2320598102831823E-2</c:v>
                </c:pt>
                <c:pt idx="820">
                  <c:v>2.2328055837490535E-2</c:v>
                </c:pt>
                <c:pt idx="821">
                  <c:v>2.2335212701528606E-2</c:v>
                </c:pt>
                <c:pt idx="822">
                  <c:v>2.2342068695027084E-2</c:v>
                </c:pt>
                <c:pt idx="823">
                  <c:v>2.2348623817823876E-2</c:v>
                </c:pt>
                <c:pt idx="824">
                  <c:v>2.2354878070000028E-2</c:v>
                </c:pt>
                <c:pt idx="825">
                  <c:v>2.2360831451555541E-2</c:v>
                </c:pt>
                <c:pt idx="826">
                  <c:v>2.2366511005283973E-2</c:v>
                </c:pt>
                <c:pt idx="827">
                  <c:v>2.2372221319560959E-2</c:v>
                </c:pt>
                <c:pt idx="828">
                  <c:v>2.237804921610631E-2</c:v>
                </c:pt>
                <c:pt idx="829">
                  <c:v>2.2383994695163167E-2</c:v>
                </c:pt>
                <c:pt idx="830">
                  <c:v>2.2390057756569437E-2</c:v>
                </c:pt>
                <c:pt idx="831">
                  <c:v>2.2396238400406165E-2</c:v>
                </c:pt>
                <c:pt idx="832">
                  <c:v>2.2402536626592306E-2</c:v>
                </c:pt>
                <c:pt idx="833">
                  <c:v>2.2408952435208906E-2</c:v>
                </c:pt>
                <c:pt idx="834">
                  <c:v>2.2415485826255965E-2</c:v>
                </c:pt>
                <c:pt idx="835">
                  <c:v>2.2422136799733483E-2</c:v>
                </c:pt>
                <c:pt idx="836">
                  <c:v>2.242890535564146E-2</c:v>
                </c:pt>
                <c:pt idx="837">
                  <c:v>2.2435791493979895E-2</c:v>
                </c:pt>
                <c:pt idx="838">
                  <c:v>2.244279521474879E-2</c:v>
                </c:pt>
                <c:pt idx="839">
                  <c:v>2.2449916517948143E-2</c:v>
                </c:pt>
                <c:pt idx="840">
                  <c:v>2.2457155403659002E-2</c:v>
                </c:pt>
                <c:pt idx="841">
                  <c:v>2.2464511871800319E-2</c:v>
                </c:pt>
                <c:pt idx="842">
                  <c:v>2.2471985922372095E-2</c:v>
                </c:pt>
                <c:pt idx="843">
                  <c:v>2.2479577555536423E-2</c:v>
                </c:pt>
                <c:pt idx="844">
                  <c:v>2.248728677113121E-2</c:v>
                </c:pt>
                <c:pt idx="845">
                  <c:v>2.2495113569318548E-2</c:v>
                </c:pt>
                <c:pt idx="846">
                  <c:v>2.2503057949855299E-2</c:v>
                </c:pt>
                <c:pt idx="847">
                  <c:v>2.2511119912984601E-2</c:v>
                </c:pt>
                <c:pt idx="848">
                  <c:v>2.2519299458544362E-2</c:v>
                </c:pt>
                <c:pt idx="849">
                  <c:v>2.2527596586696674E-2</c:v>
                </c:pt>
                <c:pt idx="850">
                  <c:v>2.2536011297360492E-2</c:v>
                </c:pt>
                <c:pt idx="851">
                  <c:v>2.2544543590535815E-2</c:v>
                </c:pt>
                <c:pt idx="852">
                  <c:v>2.2553193466303689E-2</c:v>
                </c:pt>
                <c:pt idx="853">
                  <c:v>2.2561960924664115E-2</c:v>
                </c:pt>
                <c:pt idx="854">
                  <c:v>2.2570845965617092E-2</c:v>
                </c:pt>
                <c:pt idx="855">
                  <c:v>2.2579848589081575E-2</c:v>
                </c:pt>
                <c:pt idx="856">
                  <c:v>2.2588968795057562E-2</c:v>
                </c:pt>
                <c:pt idx="857">
                  <c:v>2.2598206583707148E-2</c:v>
                </c:pt>
                <c:pt idx="858">
                  <c:v>2.2607561954949285E-2</c:v>
                </c:pt>
                <c:pt idx="859">
                  <c:v>2.2617034908865019E-2</c:v>
                </c:pt>
                <c:pt idx="860">
                  <c:v>2.2626625445292259E-2</c:v>
                </c:pt>
                <c:pt idx="861">
                  <c:v>2.2636333564393096E-2</c:v>
                </c:pt>
                <c:pt idx="862">
                  <c:v>2.2646159266167531E-2</c:v>
                </c:pt>
                <c:pt idx="863">
                  <c:v>2.2656102550534518E-2</c:v>
                </c:pt>
                <c:pt idx="864">
                  <c:v>2.2666163417575103E-2</c:v>
                </c:pt>
                <c:pt idx="865">
                  <c:v>2.2676341867370331E-2</c:v>
                </c:pt>
                <c:pt idx="866">
                  <c:v>2.2686637899758111E-2</c:v>
                </c:pt>
                <c:pt idx="867">
                  <c:v>2.2697051514819488E-2</c:v>
                </c:pt>
                <c:pt idx="868">
                  <c:v>2.2707582712554464E-2</c:v>
                </c:pt>
                <c:pt idx="869">
                  <c:v>2.2718231493044083E-2</c:v>
                </c:pt>
                <c:pt idx="870">
                  <c:v>2.27289978562073E-2</c:v>
                </c:pt>
                <c:pt idx="871">
                  <c:v>2.2739881802206208E-2</c:v>
                </c:pt>
                <c:pt idx="872">
                  <c:v>2.2750883330878713E-2</c:v>
                </c:pt>
                <c:pt idx="873">
                  <c:v>2.2762002442305862E-2</c:v>
                </c:pt>
                <c:pt idx="874">
                  <c:v>2.2773239136487655E-2</c:v>
                </c:pt>
                <c:pt idx="875">
                  <c:v>2.2784593413424092E-2</c:v>
                </c:pt>
                <c:pt idx="876">
                  <c:v>2.2796065273115174E-2</c:v>
                </c:pt>
                <c:pt idx="877">
                  <c:v>2.2807654715641945E-2</c:v>
                </c:pt>
                <c:pt idx="878">
                  <c:v>2.2819359205795697E-2</c:v>
                </c:pt>
                <c:pt idx="879">
                  <c:v>2.2837575093548338E-2</c:v>
                </c:pt>
                <c:pt idx="880">
                  <c:v>2.2849340979501646E-2</c:v>
                </c:pt>
                <c:pt idx="881">
                  <c:v>2.2861117971010685E-2</c:v>
                </c:pt>
                <c:pt idx="882">
                  <c:v>2.2872906068075464E-2</c:v>
                </c:pt>
                <c:pt idx="883">
                  <c:v>2.2884705270722987E-2</c:v>
                </c:pt>
                <c:pt idx="884">
                  <c:v>2.289651557892625E-2</c:v>
                </c:pt>
                <c:pt idx="885">
                  <c:v>2.2908336992712258E-2</c:v>
                </c:pt>
                <c:pt idx="886">
                  <c:v>2.2920169512054004E-2</c:v>
                </c:pt>
                <c:pt idx="887">
                  <c:v>2.2932013137005512E-2</c:v>
                </c:pt>
                <c:pt idx="888">
                  <c:v>2.2943867867539772E-2</c:v>
                </c:pt>
                <c:pt idx="889">
                  <c:v>2.2955733703656781E-2</c:v>
                </c:pt>
                <c:pt idx="890">
                  <c:v>2.2967610645356538E-2</c:v>
                </c:pt>
                <c:pt idx="891">
                  <c:v>2.2979498692666061E-2</c:v>
                </c:pt>
                <c:pt idx="892">
                  <c:v>2.2991397845585352E-2</c:v>
                </c:pt>
                <c:pt idx="893">
                  <c:v>2.3003308104060375E-2</c:v>
                </c:pt>
                <c:pt idx="894">
                  <c:v>2.3015229468172176E-2</c:v>
                </c:pt>
                <c:pt idx="895">
                  <c:v>2.3030825944478917E-2</c:v>
                </c:pt>
                <c:pt idx="896">
                  <c:v>2.3042772771278974E-2</c:v>
                </c:pt>
                <c:pt idx="897">
                  <c:v>2.3054730701500548E-2</c:v>
                </c:pt>
                <c:pt idx="898">
                  <c:v>2.306669973506259E-2</c:v>
                </c:pt>
                <c:pt idx="899">
                  <c:v>2.3078679872127195E-2</c:v>
                </c:pt>
                <c:pt idx="900">
                  <c:v>2.3090671112694361E-2</c:v>
                </c:pt>
                <c:pt idx="901">
                  <c:v>2.3102673456683043E-2</c:v>
                </c:pt>
                <c:pt idx="902">
                  <c:v>2.311468690409324E-2</c:v>
                </c:pt>
                <c:pt idx="903">
                  <c:v>2.3126711454924953E-2</c:v>
                </c:pt>
                <c:pt idx="904">
                  <c:v>2.3138747109178182E-2</c:v>
                </c:pt>
                <c:pt idx="905">
                  <c:v>2.3150793866852926E-2</c:v>
                </c:pt>
                <c:pt idx="906">
                  <c:v>2.3162851728030232E-2</c:v>
                </c:pt>
                <c:pt idx="907">
                  <c:v>2.3174920692548007E-2</c:v>
                </c:pt>
                <c:pt idx="908">
                  <c:v>2.3187000760568344E-2</c:v>
                </c:pt>
                <c:pt idx="909">
                  <c:v>2.3199091932091243E-2</c:v>
                </c:pt>
                <c:pt idx="910">
                  <c:v>2.3211194207035657E-2</c:v>
                </c:pt>
                <c:pt idx="911">
                  <c:v>2.3223307585320541E-2</c:v>
                </c:pt>
                <c:pt idx="912">
                  <c:v>2.3235432067189032E-2</c:v>
                </c:pt>
                <c:pt idx="913">
                  <c:v>2.3247567652397993E-2</c:v>
                </c:pt>
                <c:pt idx="914">
                  <c:v>2.3259714341109516E-2</c:v>
                </c:pt>
                <c:pt idx="915">
                  <c:v>2.3271872133242555E-2</c:v>
                </c:pt>
                <c:pt idx="916">
                  <c:v>2.3284041028878155E-2</c:v>
                </c:pt>
                <c:pt idx="917">
                  <c:v>2.3296221027935271E-2</c:v>
                </c:pt>
                <c:pt idx="918">
                  <c:v>2.3308412130494949E-2</c:v>
                </c:pt>
                <c:pt idx="919">
                  <c:v>2.3320614336476142E-2</c:v>
                </c:pt>
                <c:pt idx="920">
                  <c:v>2.3332827645878851E-2</c:v>
                </c:pt>
                <c:pt idx="921">
                  <c:v>2.3345052058784121E-2</c:v>
                </c:pt>
                <c:pt idx="922">
                  <c:v>2.3357287575110908E-2</c:v>
                </c:pt>
                <c:pt idx="923">
                  <c:v>2.3369534194940256E-2</c:v>
                </c:pt>
                <c:pt idx="924">
                  <c:v>2.3381791918191119E-2</c:v>
                </c:pt>
                <c:pt idx="925">
                  <c:v>2.3394060744944545E-2</c:v>
                </c:pt>
                <c:pt idx="926">
                  <c:v>2.3406340675119486E-2</c:v>
                </c:pt>
                <c:pt idx="927">
                  <c:v>2.3418631708715942E-2</c:v>
                </c:pt>
                <c:pt idx="928">
                  <c:v>2.3430933845896007E-2</c:v>
                </c:pt>
                <c:pt idx="929">
                  <c:v>2.3443247086416541E-2</c:v>
                </c:pt>
                <c:pt idx="930">
                  <c:v>2.3455521809286894E-2</c:v>
                </c:pt>
                <c:pt idx="931">
                  <c:v>2.3467693155356795E-2</c:v>
                </c:pt>
                <c:pt idx="932">
                  <c:v>2.3479760733740029E-2</c:v>
                </c:pt>
                <c:pt idx="933">
                  <c:v>2.3491724544436599E-2</c:v>
                </c:pt>
                <c:pt idx="934">
                  <c:v>2.3503584587689641E-2</c:v>
                </c:pt>
                <c:pt idx="935">
                  <c:v>2.3515340863093925E-2</c:v>
                </c:pt>
                <c:pt idx="936">
                  <c:v>2.3526993370973637E-2</c:v>
                </c:pt>
                <c:pt idx="937">
                  <c:v>2.3538542111166683E-2</c:v>
                </c:pt>
                <c:pt idx="938">
                  <c:v>2.3549987083673063E-2</c:v>
                </c:pt>
                <c:pt idx="939">
                  <c:v>2.3561328288573824E-2</c:v>
                </c:pt>
                <c:pt idx="940">
                  <c:v>2.357256572578792E-2</c:v>
                </c:pt>
                <c:pt idx="941">
                  <c:v>2.3583699395234303E-2</c:v>
                </c:pt>
                <c:pt idx="942">
                  <c:v>2.3594729296994021E-2</c:v>
                </c:pt>
                <c:pt idx="943">
                  <c:v>2.3605655431067074E-2</c:v>
                </c:pt>
                <c:pt idx="944">
                  <c:v>2.3616477797291369E-2</c:v>
                </c:pt>
                <c:pt idx="945">
                  <c:v>2.3627196395910044E-2</c:v>
                </c:pt>
                <c:pt idx="946">
                  <c:v>2.3637811226761007E-2</c:v>
                </c:pt>
                <c:pt idx="947">
                  <c:v>2.3648322289844259E-2</c:v>
                </c:pt>
                <c:pt idx="948">
                  <c:v>2.3658729585159799E-2</c:v>
                </c:pt>
                <c:pt idx="949">
                  <c:v>2.3669033112707627E-2</c:v>
                </c:pt>
                <c:pt idx="950">
                  <c:v>2.367923287256879E-2</c:v>
                </c:pt>
                <c:pt idx="951">
                  <c:v>2.3689328864500148E-2</c:v>
                </c:pt>
                <c:pt idx="952">
                  <c:v>2.369932108874484E-2</c:v>
                </c:pt>
                <c:pt idx="953">
                  <c:v>2.3709209545140775E-2</c:v>
                </c:pt>
                <c:pt idx="954">
                  <c:v>2.3718994233687951E-2</c:v>
                </c:pt>
                <c:pt idx="955">
                  <c:v>2.3728675154467416E-2</c:v>
                </c:pt>
                <c:pt idx="956">
                  <c:v>2.3738252307317076E-2</c:v>
                </c:pt>
                <c:pt idx="957">
                  <c:v>2.3747725692480071E-2</c:v>
                </c:pt>
                <c:pt idx="958">
                  <c:v>2.3757095309632215E-2</c:v>
                </c:pt>
                <c:pt idx="959">
                  <c:v>2.3766361159097693E-2</c:v>
                </c:pt>
                <c:pt idx="960">
                  <c:v>2.3775523240633367E-2</c:v>
                </c:pt>
                <c:pt idx="961">
                  <c:v>2.3784581554320283E-2</c:v>
                </c:pt>
                <c:pt idx="962">
                  <c:v>2.3793536100077395E-2</c:v>
                </c:pt>
                <c:pt idx="963">
                  <c:v>2.3802386877904702E-2</c:v>
                </c:pt>
                <c:pt idx="964">
                  <c:v>2.3811133887964298E-2</c:v>
                </c:pt>
                <c:pt idx="965">
                  <c:v>2.3819777130013042E-2</c:v>
                </c:pt>
                <c:pt idx="966">
                  <c:v>2.3828316604213029E-2</c:v>
                </c:pt>
                <c:pt idx="967">
                  <c:v>2.3836752310483211E-2</c:v>
                </c:pt>
                <c:pt idx="968">
                  <c:v>2.3845084248823589E-2</c:v>
                </c:pt>
                <c:pt idx="969">
                  <c:v>2.3853312419315209E-2</c:v>
                </c:pt>
                <c:pt idx="970">
                  <c:v>2.3861436821714932E-2</c:v>
                </c:pt>
                <c:pt idx="971">
                  <c:v>2.3869457456346943E-2</c:v>
                </c:pt>
                <c:pt idx="972">
                  <c:v>2.3877374322887057E-2</c:v>
                </c:pt>
                <c:pt idx="973">
                  <c:v>2.3885187421497367E-2</c:v>
                </c:pt>
                <c:pt idx="974">
                  <c:v>2.3892896752177872E-2</c:v>
                </c:pt>
                <c:pt idx="975">
                  <c:v>2.3900502314847527E-2</c:v>
                </c:pt>
                <c:pt idx="976">
                  <c:v>2.3908004109587377E-2</c:v>
                </c:pt>
                <c:pt idx="977">
                  <c:v>2.3915402136397423E-2</c:v>
                </c:pt>
                <c:pt idx="978">
                  <c:v>2.3922696395115572E-2</c:v>
                </c:pt>
                <c:pt idx="979">
                  <c:v>2.3929886885822871E-2</c:v>
                </c:pt>
                <c:pt idx="980">
                  <c:v>2.3936973608681411E-2</c:v>
                </c:pt>
                <c:pt idx="981">
                  <c:v>2.3943956563367008E-2</c:v>
                </c:pt>
                <c:pt idx="982">
                  <c:v>2.3950835750122801E-2</c:v>
                </c:pt>
                <c:pt idx="983">
                  <c:v>2.3957611168786697E-2</c:v>
                </c:pt>
                <c:pt idx="984">
                  <c:v>2.3964282819520788E-2</c:v>
                </c:pt>
                <c:pt idx="985">
                  <c:v>2.3970850702162982E-2</c:v>
                </c:pt>
                <c:pt idx="986">
                  <c:v>2.3977314816794326E-2</c:v>
                </c:pt>
                <c:pt idx="987">
                  <c:v>2.3983675163414819E-2</c:v>
                </c:pt>
                <c:pt idx="988">
                  <c:v>2.3989931741943415E-2</c:v>
                </c:pt>
                <c:pt idx="989">
                  <c:v>2.3996084552380115E-2</c:v>
                </c:pt>
                <c:pt idx="990">
                  <c:v>2.4002133594805963E-2</c:v>
                </c:pt>
                <c:pt idx="991">
                  <c:v>2.4008078869139915E-2</c:v>
                </c:pt>
                <c:pt idx="992">
                  <c:v>2.401392037538197E-2</c:v>
                </c:pt>
                <c:pt idx="993">
                  <c:v>2.401965811369422E-2</c:v>
                </c:pt>
                <c:pt idx="994">
                  <c:v>2.4025292083833527E-2</c:v>
                </c:pt>
                <c:pt idx="995">
                  <c:v>2.4030822285799891E-2</c:v>
                </c:pt>
                <c:pt idx="996">
                  <c:v>2.4036248719836451E-2</c:v>
                </c:pt>
                <c:pt idx="997">
                  <c:v>2.4041571385700067E-2</c:v>
                </c:pt>
                <c:pt idx="998">
                  <c:v>2.4046790283471786E-2</c:v>
                </c:pt>
                <c:pt idx="999">
                  <c:v>2.4051905413232655E-2</c:v>
                </c:pt>
                <c:pt idx="1000">
                  <c:v>2.4056916774739534E-2</c:v>
                </c:pt>
                <c:pt idx="1001">
                  <c:v>2.4061824368154516E-2</c:v>
                </c:pt>
                <c:pt idx="1002">
                  <c:v>2.4066628193477602E-2</c:v>
                </c:pt>
                <c:pt idx="1003">
                  <c:v>2.407132825070879E-2</c:v>
                </c:pt>
                <c:pt idx="1004">
                  <c:v>2.4075924539848081E-2</c:v>
                </c:pt>
                <c:pt idx="1005">
                  <c:v>2.408041706081443E-2</c:v>
                </c:pt>
                <c:pt idx="1006">
                  <c:v>2.4084805813688881E-2</c:v>
                </c:pt>
                <c:pt idx="1007">
                  <c:v>2.4089090798390389E-2</c:v>
                </c:pt>
                <c:pt idx="1008">
                  <c:v>2.4093272015E-2</c:v>
                </c:pt>
                <c:pt idx="1009">
                  <c:v>2.4097349463436668E-2</c:v>
                </c:pt>
                <c:pt idx="1010">
                  <c:v>2.4101323143700393E-2</c:v>
                </c:pt>
                <c:pt idx="1011">
                  <c:v>2.410519305587222E-2</c:v>
                </c:pt>
                <c:pt idx="1012">
                  <c:v>2.4108959199790059E-2</c:v>
                </c:pt>
                <c:pt idx="1013">
                  <c:v>2.4112621575697046E-2</c:v>
                </c:pt>
                <c:pt idx="1014">
                  <c:v>2.4116180183350044E-2</c:v>
                </c:pt>
                <c:pt idx="1015">
                  <c:v>2.4119635022911146E-2</c:v>
                </c:pt>
                <c:pt idx="1016">
                  <c:v>2.4122986094299304E-2</c:v>
                </c:pt>
                <c:pt idx="1017">
                  <c:v>2.4126233397433472E-2</c:v>
                </c:pt>
                <c:pt idx="1018">
                  <c:v>2.4129376932475743E-2</c:v>
                </c:pt>
                <c:pt idx="1019">
                  <c:v>2.4132416699264025E-2</c:v>
                </c:pt>
                <c:pt idx="1020">
                  <c:v>2.413535269796041E-2</c:v>
                </c:pt>
                <c:pt idx="1021">
                  <c:v>2.4138184928483852E-2</c:v>
                </c:pt>
                <c:pt idx="1022">
                  <c:v>2.4140913390753305E-2</c:v>
                </c:pt>
                <c:pt idx="1023">
                  <c:v>2.414353808493086E-2</c:v>
                </c:pt>
                <c:pt idx="1024">
                  <c:v>2.4146059010854426E-2</c:v>
                </c:pt>
                <c:pt idx="1025">
                  <c:v>2.4148476168686095E-2</c:v>
                </c:pt>
                <c:pt idx="1026">
                  <c:v>2.4150789558263774E-2</c:v>
                </c:pt>
                <c:pt idx="1027">
                  <c:v>2.4152999179587464E-2</c:v>
                </c:pt>
                <c:pt idx="1028">
                  <c:v>2.4155105032819257E-2</c:v>
                </c:pt>
                <c:pt idx="1029">
                  <c:v>2.4157107117797061E-2</c:v>
                </c:pt>
                <c:pt idx="1030">
                  <c:v>2.4159005434601921E-2</c:v>
                </c:pt>
                <c:pt idx="1031">
                  <c:v>2.4160799983233838E-2</c:v>
                </c:pt>
                <c:pt idx="1032">
                  <c:v>2.4162490763611766E-2</c:v>
                </c:pt>
                <c:pt idx="1033">
                  <c:v>2.416407777581675E-2</c:v>
                </c:pt>
                <c:pt idx="1034">
                  <c:v>2.4165569034596546E-2</c:v>
                </c:pt>
                <c:pt idx="1035">
                  <c:v>2.4167190714348141E-2</c:v>
                </c:pt>
                <c:pt idx="1036">
                  <c:v>2.4168539891622487E-2</c:v>
                </c:pt>
                <c:pt idx="1037">
                  <c:v>2.4169823929245382E-2</c:v>
                </c:pt>
                <c:pt idx="1038">
                  <c:v>2.4171042827054734E-2</c:v>
                </c:pt>
                <c:pt idx="1039">
                  <c:v>2.4172196585212635E-2</c:v>
                </c:pt>
                <c:pt idx="1040">
                  <c:v>2.4173285203719086E-2</c:v>
                </c:pt>
                <c:pt idx="1041">
                  <c:v>2.4174308682330947E-2</c:v>
                </c:pt>
                <c:pt idx="1042">
                  <c:v>2.4175267021372404E-2</c:v>
                </c:pt>
                <c:pt idx="1043">
                  <c:v>2.4176160220600318E-2</c:v>
                </c:pt>
                <c:pt idx="1044">
                  <c:v>2.4176988280176781E-2</c:v>
                </c:pt>
                <c:pt idx="1045">
                  <c:v>2.4177751200020747E-2</c:v>
                </c:pt>
                <c:pt idx="1046">
                  <c:v>2.4178448980213263E-2</c:v>
                </c:pt>
                <c:pt idx="1047">
                  <c:v>2.4179081620592235E-2</c:v>
                </c:pt>
                <c:pt idx="1048">
                  <c:v>2.4179649121238711E-2</c:v>
                </c:pt>
                <c:pt idx="1049">
                  <c:v>2.4180151482233736E-2</c:v>
                </c:pt>
                <c:pt idx="1050">
                  <c:v>2.4180588703496264E-2</c:v>
                </c:pt>
                <c:pt idx="1051">
                  <c:v>2.4180960785107342E-2</c:v>
                </c:pt>
                <c:pt idx="1052">
                  <c:v>2.4181267726904876E-2</c:v>
                </c:pt>
                <c:pt idx="1053">
                  <c:v>2.4181509528969913E-2</c:v>
                </c:pt>
                <c:pt idx="1054">
                  <c:v>2.41816861913835E-2</c:v>
                </c:pt>
                <c:pt idx="1055">
                  <c:v>2.418179771406459E-2</c:v>
                </c:pt>
                <c:pt idx="1056">
                  <c:v>2.4181844097013183E-2</c:v>
                </c:pt>
                <c:pt idx="1057">
                  <c:v>2.4181825340310326E-2</c:v>
                </c:pt>
                <c:pt idx="1058">
                  <c:v>2.4181741443793925E-2</c:v>
                </c:pt>
                <c:pt idx="1059">
                  <c:v>2.4181592407545027E-2</c:v>
                </c:pt>
                <c:pt idx="1060">
                  <c:v>2.4181378231644679E-2</c:v>
                </c:pt>
                <c:pt idx="1061">
                  <c:v>2.4181098916011834E-2</c:v>
                </c:pt>
                <c:pt idx="1062">
                  <c:v>2.4180754460646492E-2</c:v>
                </c:pt>
                <c:pt idx="1063">
                  <c:v>2.4180344865548653E-2</c:v>
                </c:pt>
                <c:pt idx="1064">
                  <c:v>2.4179870130799364E-2</c:v>
                </c:pt>
                <c:pt idx="1065">
                  <c:v>2.4179330256317577E-2</c:v>
                </c:pt>
                <c:pt idx="1066">
                  <c:v>2.4178725242103294E-2</c:v>
                </c:pt>
                <c:pt idx="1067">
                  <c:v>2.4178055088156514E-2</c:v>
                </c:pt>
                <c:pt idx="1068">
                  <c:v>2.4177319794477237E-2</c:v>
                </c:pt>
                <c:pt idx="1069">
                  <c:v>2.4176519361146509E-2</c:v>
                </c:pt>
                <c:pt idx="1070">
                  <c:v>2.4175653788002238E-2</c:v>
                </c:pt>
                <c:pt idx="1071">
                  <c:v>2.417472307512547E-2</c:v>
                </c:pt>
                <c:pt idx="1072">
                  <c:v>2.4173727222678298E-2</c:v>
                </c:pt>
                <c:pt idx="1073">
                  <c:v>2.4172666230417583E-2</c:v>
                </c:pt>
                <c:pt idx="1074">
                  <c:v>2.4171540098505417E-2</c:v>
                </c:pt>
                <c:pt idx="1075">
                  <c:v>2.4170348826860755E-2</c:v>
                </c:pt>
                <c:pt idx="1076">
                  <c:v>2.4169092415402549E-2</c:v>
                </c:pt>
                <c:pt idx="1077">
                  <c:v>2.4167770864373939E-2</c:v>
                </c:pt>
                <c:pt idx="1078">
                  <c:v>2.4166384173612832E-2</c:v>
                </c:pt>
                <c:pt idx="1079">
                  <c:v>2.4164932343038181E-2</c:v>
                </c:pt>
                <c:pt idx="1080">
                  <c:v>2.4163415372893127E-2</c:v>
                </c:pt>
                <c:pt idx="1081">
                  <c:v>2.4161833262934529E-2</c:v>
                </c:pt>
                <c:pt idx="1082">
                  <c:v>2.4160186013243434E-2</c:v>
                </c:pt>
                <c:pt idx="1083">
                  <c:v>2.4158473623981935E-2</c:v>
                </c:pt>
                <c:pt idx="1084">
                  <c:v>2.4156696094906893E-2</c:v>
                </c:pt>
                <c:pt idx="1085">
                  <c:v>2.4154853426099354E-2</c:v>
                </c:pt>
                <c:pt idx="1086">
                  <c:v>2.4152945617721411E-2</c:v>
                </c:pt>
                <c:pt idx="1087">
                  <c:v>2.4150972669529924E-2</c:v>
                </c:pt>
                <c:pt idx="1088">
                  <c:v>2.4148934581686987E-2</c:v>
                </c:pt>
                <c:pt idx="1089">
                  <c:v>2.4146831354111553E-2</c:v>
                </c:pt>
                <c:pt idx="1090">
                  <c:v>2.4144662986884668E-2</c:v>
                </c:pt>
                <c:pt idx="1091">
                  <c:v>2.4142429479925287E-2</c:v>
                </c:pt>
                <c:pt idx="1092">
                  <c:v>2.4140130833233409E-2</c:v>
                </c:pt>
                <c:pt idx="1093">
                  <c:v>2.413776704689008E-2</c:v>
                </c:pt>
                <c:pt idx="1094">
                  <c:v>2.41353381208953E-2</c:v>
                </c:pt>
                <c:pt idx="1095">
                  <c:v>2.4132844055168023E-2</c:v>
                </c:pt>
                <c:pt idx="1096">
                  <c:v>2.413028484970825E-2</c:v>
                </c:pt>
                <c:pt idx="1097">
                  <c:v>2.412766050451598E-2</c:v>
                </c:pt>
                <c:pt idx="1098">
                  <c:v>2.4124971019753305E-2</c:v>
                </c:pt>
                <c:pt idx="1099">
                  <c:v>2.4122216395258134E-2</c:v>
                </c:pt>
                <c:pt idx="1100">
                  <c:v>2.4119396631030465E-2</c:v>
                </c:pt>
                <c:pt idx="1101">
                  <c:v>2.4116511727151346E-2</c:v>
                </c:pt>
                <c:pt idx="1102">
                  <c:v>2.4113561683620777E-2</c:v>
                </c:pt>
                <c:pt idx="1103">
                  <c:v>2.4110546500438756E-2</c:v>
                </c:pt>
                <c:pt idx="1104">
                  <c:v>2.4107466177524239E-2</c:v>
                </c:pt>
                <c:pt idx="1105">
                  <c:v>2.4104320714877225E-2</c:v>
                </c:pt>
                <c:pt idx="1106">
                  <c:v>2.4101110112578761E-2</c:v>
                </c:pt>
                <c:pt idx="1107">
                  <c:v>2.4097834370628846E-2</c:v>
                </c:pt>
                <c:pt idx="1108">
                  <c:v>2.4094493489108526E-2</c:v>
                </c:pt>
                <c:pt idx="1109">
                  <c:v>2.4091087467693617E-2</c:v>
                </c:pt>
                <c:pt idx="1110">
                  <c:v>2.408761630678935E-2</c:v>
                </c:pt>
                <c:pt idx="1111">
                  <c:v>2.4084080006152586E-2</c:v>
                </c:pt>
                <c:pt idx="1112">
                  <c:v>2.4080478565864372E-2</c:v>
                </c:pt>
                <c:pt idx="1113">
                  <c:v>2.4076811985924707E-2</c:v>
                </c:pt>
                <c:pt idx="1114">
                  <c:v>2.4073080266252544E-2</c:v>
                </c:pt>
                <c:pt idx="1115">
                  <c:v>2.4069283407009978E-2</c:v>
                </c:pt>
                <c:pt idx="1116">
                  <c:v>2.4065421408034915E-2</c:v>
                </c:pt>
                <c:pt idx="1117">
                  <c:v>2.4061494269489447E-2</c:v>
                </c:pt>
                <c:pt idx="1118">
                  <c:v>2.4057501991211483E-2</c:v>
                </c:pt>
                <c:pt idx="1119">
                  <c:v>2.4053444573282068E-2</c:v>
                </c:pt>
                <c:pt idx="1120">
                  <c:v>2.4049322015782248E-2</c:v>
                </c:pt>
                <c:pt idx="1121">
                  <c:v>2.4045134318468886E-2</c:v>
                </c:pt>
                <c:pt idx="1122">
                  <c:v>2.4040881481585119E-2</c:v>
                </c:pt>
                <c:pt idx="1123">
                  <c:v>2.4036563505211994E-2</c:v>
                </c:pt>
                <c:pt idx="1124">
                  <c:v>2.4032180389025326E-2</c:v>
                </c:pt>
                <c:pt idx="1125">
                  <c:v>2.4027732133268254E-2</c:v>
                </c:pt>
                <c:pt idx="1126">
                  <c:v>2.4023218737859731E-2</c:v>
                </c:pt>
                <c:pt idx="1127">
                  <c:v>2.4018640202880803E-2</c:v>
                </c:pt>
                <c:pt idx="1128">
                  <c:v>2.4013996528169379E-2</c:v>
                </c:pt>
                <c:pt idx="1129">
                  <c:v>2.400928771388755E-2</c:v>
                </c:pt>
                <c:pt idx="1130">
                  <c:v>2.4004513759954271E-2</c:v>
                </c:pt>
                <c:pt idx="1131">
                  <c:v>2.3999674666369541E-2</c:v>
                </c:pt>
                <c:pt idx="1132">
                  <c:v>2.3994770433214407E-2</c:v>
                </c:pt>
                <c:pt idx="1133">
                  <c:v>2.3989801060407823E-2</c:v>
                </c:pt>
                <c:pt idx="1134">
                  <c:v>2.3984766548030834E-2</c:v>
                </c:pt>
                <c:pt idx="1135">
                  <c:v>2.3979666896002394E-2</c:v>
                </c:pt>
                <c:pt idx="1136">
                  <c:v>2.3974502104322504E-2</c:v>
                </c:pt>
                <c:pt idx="1137">
                  <c:v>2.3969272173153255E-2</c:v>
                </c:pt>
                <c:pt idx="1138">
                  <c:v>2.3963977102332557E-2</c:v>
                </c:pt>
                <c:pt idx="1139">
                  <c:v>2.3957845830026026E-2</c:v>
                </c:pt>
                <c:pt idx="1140">
                  <c:v>2.3952411174330557E-2</c:v>
                </c:pt>
                <c:pt idx="1141">
                  <c:v>2.3946911379064684E-2</c:v>
                </c:pt>
                <c:pt idx="1142">
                  <c:v>2.394134644414736E-2</c:v>
                </c:pt>
                <c:pt idx="1143">
                  <c:v>2.3935716369659632E-2</c:v>
                </c:pt>
                <c:pt idx="1144">
                  <c:v>2.3930021155520453E-2</c:v>
                </c:pt>
                <c:pt idx="1145">
                  <c:v>2.3924260801891917E-2</c:v>
                </c:pt>
                <c:pt idx="1146">
                  <c:v>2.3918435308692976E-2</c:v>
                </c:pt>
                <c:pt idx="1147">
                  <c:v>2.391254467592363E-2</c:v>
                </c:pt>
                <c:pt idx="1148">
                  <c:v>2.3906588903502834E-2</c:v>
                </c:pt>
                <c:pt idx="1149">
                  <c:v>2.3900567991592681E-2</c:v>
                </c:pt>
                <c:pt idx="1150">
                  <c:v>2.3894481940112122E-2</c:v>
                </c:pt>
                <c:pt idx="1151">
                  <c:v>2.3888330748980113E-2</c:v>
                </c:pt>
                <c:pt idx="1152">
                  <c:v>2.3882114418358746E-2</c:v>
                </c:pt>
                <c:pt idx="1153">
                  <c:v>2.3875832948166975E-2</c:v>
                </c:pt>
                <c:pt idx="1154">
                  <c:v>2.3869486338404799E-2</c:v>
                </c:pt>
                <c:pt idx="1155">
                  <c:v>2.3864349342211488E-2</c:v>
                </c:pt>
                <c:pt idx="1156">
                  <c:v>2.3856597700250282E-2</c:v>
                </c:pt>
                <c:pt idx="1157">
                  <c:v>2.3850055671857939E-2</c:v>
                </c:pt>
                <c:pt idx="1158">
                  <c:v>2.3843448503895193E-2</c:v>
                </c:pt>
                <c:pt idx="1159">
                  <c:v>2.3836776196443088E-2</c:v>
                </c:pt>
                <c:pt idx="1160">
                  <c:v>2.3830038749420579E-2</c:v>
                </c:pt>
                <c:pt idx="1161">
                  <c:v>2.3823236162827666E-2</c:v>
                </c:pt>
                <c:pt idx="1162">
                  <c:v>2.3816368436826441E-2</c:v>
                </c:pt>
                <c:pt idx="1163">
                  <c:v>2.3809435571173765E-2</c:v>
                </c:pt>
                <c:pt idx="1164">
                  <c:v>2.3802437566112777E-2</c:v>
                </c:pt>
                <c:pt idx="1165">
                  <c:v>2.3795374421481386E-2</c:v>
                </c:pt>
                <c:pt idx="1166">
                  <c:v>2.3788246137279589E-2</c:v>
                </c:pt>
                <c:pt idx="1167">
                  <c:v>2.3781052713750528E-2</c:v>
                </c:pt>
                <c:pt idx="1168">
                  <c:v>2.3773794150570016E-2</c:v>
                </c:pt>
                <c:pt idx="1169">
                  <c:v>2.3766470447900145E-2</c:v>
                </c:pt>
                <c:pt idx="1170">
                  <c:v>2.3759081605740917E-2</c:v>
                </c:pt>
                <c:pt idx="1171">
                  <c:v>2.3751627624092331E-2</c:v>
                </c:pt>
                <c:pt idx="1172">
                  <c:v>2.3744108502954386E-2</c:v>
                </c:pt>
                <c:pt idx="1173">
                  <c:v>2.373652424240813E-2</c:v>
                </c:pt>
                <c:pt idx="1174">
                  <c:v>2.372887484229147E-2</c:v>
                </c:pt>
                <c:pt idx="1175">
                  <c:v>2.3721160302685451E-2</c:v>
                </c:pt>
                <c:pt idx="1176">
                  <c:v>2.3713380623752167E-2</c:v>
                </c:pt>
                <c:pt idx="1177">
                  <c:v>2.3705535805248479E-2</c:v>
                </c:pt>
                <c:pt idx="1178">
                  <c:v>2.3697625847255432E-2</c:v>
                </c:pt>
                <c:pt idx="1179">
                  <c:v>2.3689650749773028E-2</c:v>
                </c:pt>
                <c:pt idx="1180">
                  <c:v>2.3681610512963358E-2</c:v>
                </c:pt>
                <c:pt idx="1181">
                  <c:v>2.3673505136583284E-2</c:v>
                </c:pt>
                <c:pt idx="1182">
                  <c:v>2.3665334620794898E-2</c:v>
                </c:pt>
                <c:pt idx="1183">
                  <c:v>2.3657098965517154E-2</c:v>
                </c:pt>
                <c:pt idx="1184">
                  <c:v>2.3648798170912144E-2</c:v>
                </c:pt>
                <c:pt idx="1185">
                  <c:v>2.3640432236817777E-2</c:v>
                </c:pt>
                <c:pt idx="1186">
                  <c:v>2.3632001163315097E-2</c:v>
                </c:pt>
                <c:pt idx="1187">
                  <c:v>2.362350495032306E-2</c:v>
                </c:pt>
                <c:pt idx="1188">
                  <c:v>2.3614943598003757E-2</c:v>
                </c:pt>
                <c:pt idx="1189">
                  <c:v>2.3606317106195096E-2</c:v>
                </c:pt>
                <c:pt idx="1190">
                  <c:v>2.3597628666742754E-2</c:v>
                </c:pt>
                <c:pt idx="1191">
                  <c:v>2.3587945583216273E-2</c:v>
                </c:pt>
                <c:pt idx="1192">
                  <c:v>2.3579209763000545E-2</c:v>
                </c:pt>
                <c:pt idx="1193">
                  <c:v>2.3570458189008752E-2</c:v>
                </c:pt>
                <c:pt idx="1194">
                  <c:v>2.3561690861186872E-2</c:v>
                </c:pt>
                <c:pt idx="1195">
                  <c:v>2.3552907779588926E-2</c:v>
                </c:pt>
                <c:pt idx="1196">
                  <c:v>2.3544108944214919E-2</c:v>
                </c:pt>
                <c:pt idx="1197">
                  <c:v>2.3535294355010821E-2</c:v>
                </c:pt>
                <c:pt idx="1198">
                  <c:v>2.3526464012057678E-2</c:v>
                </c:pt>
                <c:pt idx="1199">
                  <c:v>2.3517617915301457E-2</c:v>
                </c:pt>
                <c:pt idx="1200">
                  <c:v>2.3508756064796191E-2</c:v>
                </c:pt>
                <c:pt idx="1201">
                  <c:v>2.3499878460487848E-2</c:v>
                </c:pt>
                <c:pt idx="1202">
                  <c:v>2.3490985102430455E-2</c:v>
                </c:pt>
                <c:pt idx="1203">
                  <c:v>2.3482075990597005E-2</c:v>
                </c:pt>
                <c:pt idx="1204">
                  <c:v>2.3473151125014507E-2</c:v>
                </c:pt>
                <c:pt idx="1205">
                  <c:v>2.346421050565595E-2</c:v>
                </c:pt>
                <c:pt idx="1206">
                  <c:v>2.3449904369347019E-2</c:v>
                </c:pt>
                <c:pt idx="1207">
                  <c:v>2.3440926644272553E-2</c:v>
                </c:pt>
                <c:pt idx="1208">
                  <c:v>2.3431933167042951E-2</c:v>
                </c:pt>
                <c:pt idx="1209">
                  <c:v>2.3422923937577167E-2</c:v>
                </c:pt>
                <c:pt idx="1210">
                  <c:v>2.3413898956037293E-2</c:v>
                </c:pt>
                <c:pt idx="1211">
                  <c:v>2.3404858222261238E-2</c:v>
                </c:pt>
                <c:pt idx="1212">
                  <c:v>2.3395801736411093E-2</c:v>
                </c:pt>
                <c:pt idx="1213">
                  <c:v>2.3386729498324765E-2</c:v>
                </c:pt>
                <c:pt idx="1214">
                  <c:v>2.3377641508083302E-2</c:v>
                </c:pt>
                <c:pt idx="1215">
                  <c:v>2.3368537765686703E-2</c:v>
                </c:pt>
                <c:pt idx="1216">
                  <c:v>2.3359418271134968E-2</c:v>
                </c:pt>
                <c:pt idx="1217">
                  <c:v>2.3350283024428098E-2</c:v>
                </c:pt>
                <c:pt idx="1218">
                  <c:v>2.3341132025647138E-2</c:v>
                </c:pt>
                <c:pt idx="1219">
                  <c:v>2.3331965274629995E-2</c:v>
                </c:pt>
                <c:pt idx="1220">
                  <c:v>2.3322782771457717E-2</c:v>
                </c:pt>
                <c:pt idx="1221">
                  <c:v>2.3313584516130303E-2</c:v>
                </c:pt>
                <c:pt idx="1222">
                  <c:v>2.3304370508647754E-2</c:v>
                </c:pt>
                <c:pt idx="1223">
                  <c:v>2.3295140749010068E-2</c:v>
                </c:pt>
                <c:pt idx="1224">
                  <c:v>2.3285895237298293E-2</c:v>
                </c:pt>
                <c:pt idx="1225">
                  <c:v>2.3276633973431382E-2</c:v>
                </c:pt>
                <c:pt idx="1226">
                  <c:v>2.3267356957328289E-2</c:v>
                </c:pt>
                <c:pt idx="1227">
                  <c:v>2.3258064189151106E-2</c:v>
                </c:pt>
                <c:pt idx="1228">
                  <c:v>2.3248755668818788E-2</c:v>
                </c:pt>
                <c:pt idx="1229">
                  <c:v>2.3239431396331334E-2</c:v>
                </c:pt>
                <c:pt idx="1230">
                  <c:v>2.3230091371688744E-2</c:v>
                </c:pt>
                <c:pt idx="1231">
                  <c:v>2.3220735594891018E-2</c:v>
                </c:pt>
                <c:pt idx="1232">
                  <c:v>2.3211364066100248E-2</c:v>
                </c:pt>
                <c:pt idx="1233">
                  <c:v>2.3201976784992251E-2</c:v>
                </c:pt>
                <c:pt idx="1234">
                  <c:v>2.3192573751810164E-2</c:v>
                </c:pt>
                <c:pt idx="1235">
                  <c:v>2.3183154966553987E-2</c:v>
                </c:pt>
                <c:pt idx="1236">
                  <c:v>2.3173720429061628E-2</c:v>
                </c:pt>
                <c:pt idx="1237">
                  <c:v>2.316427013949518E-2</c:v>
                </c:pt>
                <c:pt idx="1238">
                  <c:v>2.3154804097854642E-2</c:v>
                </c:pt>
                <c:pt idx="1239">
                  <c:v>2.3145322303977922E-2</c:v>
                </c:pt>
                <c:pt idx="1240">
                  <c:v>2.3135824758027113E-2</c:v>
                </c:pt>
                <c:pt idx="1241">
                  <c:v>2.3126311459921167E-2</c:v>
                </c:pt>
                <c:pt idx="1242">
                  <c:v>2.3116782409660086E-2</c:v>
                </c:pt>
                <c:pt idx="1243">
                  <c:v>2.3107237607324915E-2</c:v>
                </c:pt>
                <c:pt idx="1244">
                  <c:v>2.3097677052915655E-2</c:v>
                </c:pt>
                <c:pt idx="1245">
                  <c:v>2.3088100746351259E-2</c:v>
                </c:pt>
                <c:pt idx="1246">
                  <c:v>2.3078508687631727E-2</c:v>
                </c:pt>
                <c:pt idx="1247">
                  <c:v>2.3068900876757059E-2</c:v>
                </c:pt>
                <c:pt idx="1248">
                  <c:v>2.3059277313727256E-2</c:v>
                </c:pt>
                <c:pt idx="1249">
                  <c:v>2.3049637998704409E-2</c:v>
                </c:pt>
                <c:pt idx="1250">
                  <c:v>2.3039982931526426E-2</c:v>
                </c:pt>
                <c:pt idx="1251">
                  <c:v>2.3030312112274354E-2</c:v>
                </c:pt>
                <c:pt idx="1252">
                  <c:v>2.3020625540867146E-2</c:v>
                </c:pt>
                <c:pt idx="1253">
                  <c:v>2.3010923217304802E-2</c:v>
                </c:pt>
                <c:pt idx="1254">
                  <c:v>2.3001205141668368E-2</c:v>
                </c:pt>
                <c:pt idx="1255">
                  <c:v>2.2991471314038892E-2</c:v>
                </c:pt>
                <c:pt idx="1256">
                  <c:v>2.298172173401114E-2</c:v>
                </c:pt>
                <c:pt idx="1257">
                  <c:v>2.2971956402152438E-2</c:v>
                </c:pt>
                <c:pt idx="1258">
                  <c:v>2.29621753181386E-2</c:v>
                </c:pt>
                <c:pt idx="1259">
                  <c:v>2.2952378481807534E-2</c:v>
                </c:pt>
                <c:pt idx="1260">
                  <c:v>2.2942565893564471E-2</c:v>
                </c:pt>
                <c:pt idx="1261">
                  <c:v>2.2932737553247318E-2</c:v>
                </c:pt>
                <c:pt idx="1262">
                  <c:v>2.2922893460775029E-2</c:v>
                </c:pt>
                <c:pt idx="1263">
                  <c:v>2.2913033616228651E-2</c:v>
                </c:pt>
                <c:pt idx="1264">
                  <c:v>2.2903158019527137E-2</c:v>
                </c:pt>
                <c:pt idx="1265">
                  <c:v>2.2893266670670487E-2</c:v>
                </c:pt>
                <c:pt idx="1266">
                  <c:v>2.288335956990184E-2</c:v>
                </c:pt>
                <c:pt idx="1267">
                  <c:v>2.2873436716897011E-2</c:v>
                </c:pt>
                <c:pt idx="1268">
                  <c:v>2.2863498111818092E-2</c:v>
                </c:pt>
                <c:pt idx="1269">
                  <c:v>2.2853543754665084E-2</c:v>
                </c:pt>
                <c:pt idx="1270">
                  <c:v>2.2843573645437987E-2</c:v>
                </c:pt>
                <c:pt idx="1271">
                  <c:v>2.2833587784055753E-2</c:v>
                </c:pt>
                <c:pt idx="1272">
                  <c:v>2.2823586170680477E-2</c:v>
                </c:pt>
                <c:pt idx="1273">
                  <c:v>2.281356880523111E-2</c:v>
                </c:pt>
                <c:pt idx="1274">
                  <c:v>2.2803535687626608E-2</c:v>
                </c:pt>
                <c:pt idx="1275">
                  <c:v>2.2793486817948017E-2</c:v>
                </c:pt>
                <c:pt idx="1276">
                  <c:v>2.2783422196114289E-2</c:v>
                </c:pt>
                <c:pt idx="1277">
                  <c:v>2.2773341822287518E-2</c:v>
                </c:pt>
                <c:pt idx="1278">
                  <c:v>2.2763245696386658E-2</c:v>
                </c:pt>
                <c:pt idx="1279">
                  <c:v>2.2753133818330662E-2</c:v>
                </c:pt>
                <c:pt idx="1280">
                  <c:v>2.2743006188281623E-2</c:v>
                </c:pt>
                <c:pt idx="1281">
                  <c:v>2.2732862806158494E-2</c:v>
                </c:pt>
                <c:pt idx="1282">
                  <c:v>2.2722703671961275E-2</c:v>
                </c:pt>
                <c:pt idx="1283">
                  <c:v>2.2712528785527875E-2</c:v>
                </c:pt>
                <c:pt idx="1284">
                  <c:v>2.2702338147263523E-2</c:v>
                </c:pt>
                <c:pt idx="1285">
                  <c:v>2.269213175676299E-2</c:v>
                </c:pt>
                <c:pt idx="1286">
                  <c:v>2.2681909614269413E-2</c:v>
                </c:pt>
                <c:pt idx="1287">
                  <c:v>2.2671671719701747E-2</c:v>
                </c:pt>
                <c:pt idx="1288">
                  <c:v>2.2661418073059991E-2</c:v>
                </c:pt>
                <c:pt idx="1289">
                  <c:v>2.2651148674344146E-2</c:v>
                </c:pt>
                <c:pt idx="1290">
                  <c:v>2.2640863523473165E-2</c:v>
                </c:pt>
                <c:pt idx="1291">
                  <c:v>2.2630562620690187E-2</c:v>
                </c:pt>
                <c:pt idx="1292">
                  <c:v>2.2620245965752073E-2</c:v>
                </c:pt>
                <c:pt idx="1293">
                  <c:v>2.2609913558820915E-2</c:v>
                </c:pt>
                <c:pt idx="1294">
                  <c:v>2.2599565399734622E-2</c:v>
                </c:pt>
                <c:pt idx="1295">
                  <c:v>2.2587719644049375E-2</c:v>
                </c:pt>
                <c:pt idx="1296">
                  <c:v>2.2577337730645963E-2</c:v>
                </c:pt>
                <c:pt idx="1297">
                  <c:v>2.2566940065168462E-2</c:v>
                </c:pt>
                <c:pt idx="1298">
                  <c:v>2.255652664761687E-2</c:v>
                </c:pt>
                <c:pt idx="1299">
                  <c:v>2.2546097477991189E-2</c:v>
                </c:pt>
                <c:pt idx="1300">
                  <c:v>2.2535652556291419E-2</c:v>
                </c:pt>
                <c:pt idx="1301">
                  <c:v>2.2525191882679652E-2</c:v>
                </c:pt>
                <c:pt idx="1302">
                  <c:v>2.2514715456831702E-2</c:v>
                </c:pt>
                <c:pt idx="1303">
                  <c:v>2.2504223279071756E-2</c:v>
                </c:pt>
                <c:pt idx="1304">
                  <c:v>2.249371534923772E-2</c:v>
                </c:pt>
                <c:pt idx="1305">
                  <c:v>2.248319166741064E-2</c:v>
                </c:pt>
                <c:pt idx="1306">
                  <c:v>2.2472652233428425E-2</c:v>
                </c:pt>
                <c:pt idx="1307">
                  <c:v>2.2462097047534213E-2</c:v>
                </c:pt>
                <c:pt idx="1308">
                  <c:v>2.2451526109403819E-2</c:v>
                </c:pt>
                <c:pt idx="1309">
                  <c:v>2.2440939419361428E-2</c:v>
                </c:pt>
                <c:pt idx="1310">
                  <c:v>2.2430336977325993E-2</c:v>
                </c:pt>
                <c:pt idx="1311">
                  <c:v>2.2419718783216469E-2</c:v>
                </c:pt>
                <c:pt idx="1312">
                  <c:v>2.2409084837032855E-2</c:v>
                </c:pt>
                <c:pt idx="1313">
                  <c:v>2.2398435138775152E-2</c:v>
                </c:pt>
                <c:pt idx="1314">
                  <c:v>2.2387769688605452E-2</c:v>
                </c:pt>
                <c:pt idx="1315">
                  <c:v>2.2377088486361663E-2</c:v>
                </c:pt>
                <c:pt idx="1316">
                  <c:v>2.236639153212483E-2</c:v>
                </c:pt>
                <c:pt idx="1317">
                  <c:v>2.2355678825732861E-2</c:v>
                </c:pt>
                <c:pt idx="1318">
                  <c:v>2.2344950367428895E-2</c:v>
                </c:pt>
                <c:pt idx="1319">
                  <c:v>2.2334206157131886E-2</c:v>
                </c:pt>
                <c:pt idx="1320">
                  <c:v>2.2323446194679741E-2</c:v>
                </c:pt>
                <c:pt idx="1321">
                  <c:v>2.23126704803156E-2</c:v>
                </c:pt>
                <c:pt idx="1322">
                  <c:v>2.2301879013877368E-2</c:v>
                </c:pt>
                <c:pt idx="1323">
                  <c:v>2.2291071795365047E-2</c:v>
                </c:pt>
                <c:pt idx="1324">
                  <c:v>2.2280248824940729E-2</c:v>
                </c:pt>
                <c:pt idx="1325">
                  <c:v>2.2269410102523368E-2</c:v>
                </c:pt>
                <c:pt idx="1326">
                  <c:v>2.2258555627950871E-2</c:v>
                </c:pt>
                <c:pt idx="1327">
                  <c:v>2.2247685401466377E-2</c:v>
                </c:pt>
                <c:pt idx="1328">
                  <c:v>2.2236799422907794E-2</c:v>
                </c:pt>
                <c:pt idx="1329">
                  <c:v>2.2225897692356167E-2</c:v>
                </c:pt>
                <c:pt idx="1330">
                  <c:v>2.2214980209811497E-2</c:v>
                </c:pt>
                <c:pt idx="1331">
                  <c:v>2.2204046975273783E-2</c:v>
                </c:pt>
                <c:pt idx="1332">
                  <c:v>2.2193097988743027E-2</c:v>
                </c:pt>
                <c:pt idx="1333">
                  <c:v>2.2182133250219227E-2</c:v>
                </c:pt>
                <c:pt idx="1334">
                  <c:v>2.2171152759621338E-2</c:v>
                </c:pt>
                <c:pt idx="1335">
                  <c:v>2.2160156517030405E-2</c:v>
                </c:pt>
                <c:pt idx="1336">
                  <c:v>2.2149144522446429E-2</c:v>
                </c:pt>
                <c:pt idx="1337">
                  <c:v>2.213811677586941E-2</c:v>
                </c:pt>
                <c:pt idx="1338">
                  <c:v>2.2127073277299347E-2</c:v>
                </c:pt>
                <c:pt idx="1339">
                  <c:v>2.2116014026736242E-2</c:v>
                </c:pt>
                <c:pt idx="1340">
                  <c:v>2.2104939024180092E-2</c:v>
                </c:pt>
                <c:pt idx="1341">
                  <c:v>2.20938482696309E-2</c:v>
                </c:pt>
                <c:pt idx="1342">
                  <c:v>2.2082741763088665E-2</c:v>
                </c:pt>
                <c:pt idx="1343">
                  <c:v>2.2071619504553386E-2</c:v>
                </c:pt>
                <c:pt idx="1344">
                  <c:v>2.2060481494025064E-2</c:v>
                </c:pt>
                <c:pt idx="1345">
                  <c:v>2.2049327731503698E-2</c:v>
                </c:pt>
                <c:pt idx="1346">
                  <c:v>2.203815821698929E-2</c:v>
                </c:pt>
                <c:pt idx="1347">
                  <c:v>2.2026972950481838E-2</c:v>
                </c:pt>
                <c:pt idx="1348">
                  <c:v>2.2015771931981343E-2</c:v>
                </c:pt>
                <c:pt idx="1349">
                  <c:v>2.2004555161568851E-2</c:v>
                </c:pt>
                <c:pt idx="1350">
                  <c:v>2.1993322639082269E-2</c:v>
                </c:pt>
                <c:pt idx="1351">
                  <c:v>2.198207436468369E-2</c:v>
                </c:pt>
                <c:pt idx="1352">
                  <c:v>2.1970810338292068E-2</c:v>
                </c:pt>
                <c:pt idx="1353">
                  <c:v>2.1959530559907403E-2</c:v>
                </c:pt>
                <c:pt idx="1354">
                  <c:v>2.1948235029610741E-2</c:v>
                </c:pt>
                <c:pt idx="1355">
                  <c:v>2.1936923747239989E-2</c:v>
                </c:pt>
                <c:pt idx="1356">
                  <c:v>2.192559671295724E-2</c:v>
                </c:pt>
                <c:pt idx="1357">
                  <c:v>2.1914253926762495E-2</c:v>
                </c:pt>
                <c:pt idx="1358">
                  <c:v>2.1902895388412613E-2</c:v>
                </c:pt>
                <c:pt idx="1359">
                  <c:v>2.1891521098231781E-2</c:v>
                </c:pt>
                <c:pt idx="1360">
                  <c:v>2.1880131056138952E-2</c:v>
                </c:pt>
                <c:pt idx="1361">
                  <c:v>2.1868725262053079E-2</c:v>
                </c:pt>
                <c:pt idx="1362">
                  <c:v>2.1857303715893117E-2</c:v>
                </c:pt>
                <c:pt idx="1363">
                  <c:v>2.1845866417902204E-2</c:v>
                </c:pt>
                <c:pt idx="1364">
                  <c:v>2.1834413367837202E-2</c:v>
                </c:pt>
                <c:pt idx="1365">
                  <c:v>2.1822944565779157E-2</c:v>
                </c:pt>
                <c:pt idx="1366">
                  <c:v>2.181146001189016E-2</c:v>
                </c:pt>
                <c:pt idx="1367">
                  <c:v>2.1799959706008121E-2</c:v>
                </c:pt>
                <c:pt idx="1368">
                  <c:v>2.1788443648214084E-2</c:v>
                </c:pt>
                <c:pt idx="1369">
                  <c:v>2.1776911838345958E-2</c:v>
                </c:pt>
                <c:pt idx="1370">
                  <c:v>2.1765364276646881E-2</c:v>
                </c:pt>
                <c:pt idx="1371">
                  <c:v>2.1753800962954761E-2</c:v>
                </c:pt>
                <c:pt idx="1372">
                  <c:v>2.1742221897350644E-2</c:v>
                </c:pt>
                <c:pt idx="1373">
                  <c:v>2.1730627079672438E-2</c:v>
                </c:pt>
                <c:pt idx="1374">
                  <c:v>2.1719016510244327E-2</c:v>
                </c:pt>
                <c:pt idx="1375">
                  <c:v>2.1707390188580034E-2</c:v>
                </c:pt>
                <c:pt idx="1376">
                  <c:v>2.1695748115246882E-2</c:v>
                </c:pt>
                <c:pt idx="1377">
                  <c:v>2.1684090289920688E-2</c:v>
                </c:pt>
                <c:pt idx="1378">
                  <c:v>2.167241671260145E-2</c:v>
                </c:pt>
                <c:pt idx="1379">
                  <c:v>2.1660727383289169E-2</c:v>
                </c:pt>
                <c:pt idx="1380">
                  <c:v>2.1649022302145937E-2</c:v>
                </c:pt>
                <c:pt idx="1381">
                  <c:v>2.1637301469090708E-2</c:v>
                </c:pt>
                <c:pt idx="1382">
                  <c:v>2.162556488396139E-2</c:v>
                </c:pt>
                <c:pt idx="1383">
                  <c:v>2.1613812547082167E-2</c:v>
                </c:pt>
                <c:pt idx="1384">
                  <c:v>2.1602044458128855E-2</c:v>
                </c:pt>
                <c:pt idx="1385">
                  <c:v>2.1590260617263546E-2</c:v>
                </c:pt>
                <c:pt idx="1386">
                  <c:v>2.157846102448624E-2</c:v>
                </c:pt>
                <c:pt idx="1387">
                  <c:v>2.1566645679877983E-2</c:v>
                </c:pt>
                <c:pt idx="1388">
                  <c:v>2.1554814583195636E-2</c:v>
                </c:pt>
                <c:pt idx="1389">
                  <c:v>2.1542967734601293E-2</c:v>
                </c:pt>
                <c:pt idx="1390">
                  <c:v>2.1531105134175998E-2</c:v>
                </c:pt>
                <c:pt idx="1391">
                  <c:v>2.1519226781838707E-2</c:v>
                </c:pt>
                <c:pt idx="1392">
                  <c:v>2.1507332677589419E-2</c:v>
                </c:pt>
                <c:pt idx="1393">
                  <c:v>2.1495422821266041E-2</c:v>
                </c:pt>
                <c:pt idx="1394">
                  <c:v>2.1483497213192759E-2</c:v>
                </c:pt>
                <c:pt idx="1395">
                  <c:v>2.1471555853126434E-2</c:v>
                </c:pt>
                <c:pt idx="1396">
                  <c:v>2.1459598741148112E-2</c:v>
                </c:pt>
                <c:pt idx="1397">
                  <c:v>2.1447625877338838E-2</c:v>
                </c:pt>
                <c:pt idx="1398">
                  <c:v>2.1435637261536522E-2</c:v>
                </c:pt>
                <c:pt idx="1399">
                  <c:v>2.1423632893903255E-2</c:v>
                </c:pt>
                <c:pt idx="1400">
                  <c:v>2.1411612774276945E-2</c:v>
                </c:pt>
                <c:pt idx="1401">
                  <c:v>2.1399576902819684E-2</c:v>
                </c:pt>
                <c:pt idx="1402">
                  <c:v>2.1387525279369379E-2</c:v>
                </c:pt>
                <c:pt idx="1403">
                  <c:v>2.1375457904088124E-2</c:v>
                </c:pt>
                <c:pt idx="1404">
                  <c:v>2.1363374776894872E-2</c:v>
                </c:pt>
                <c:pt idx="1405">
                  <c:v>2.1351275897789623E-2</c:v>
                </c:pt>
                <c:pt idx="1406">
                  <c:v>2.1339161266772377E-2</c:v>
                </c:pt>
                <c:pt idx="1407">
                  <c:v>2.1327030883924181E-2</c:v>
                </c:pt>
                <c:pt idx="1408">
                  <c:v>2.1314884749163987E-2</c:v>
                </c:pt>
                <c:pt idx="1409">
                  <c:v>2.1302722862491796E-2</c:v>
                </c:pt>
                <c:pt idx="1410">
                  <c:v>2.1290545223907609E-2</c:v>
                </c:pt>
                <c:pt idx="1411">
                  <c:v>2.127835183349247E-2</c:v>
                </c:pt>
                <c:pt idx="1412">
                  <c:v>2.1266142691165335E-2</c:v>
                </c:pt>
                <c:pt idx="1413">
                  <c:v>2.1253917796926203E-2</c:v>
                </c:pt>
                <c:pt idx="1414">
                  <c:v>2.1241677150775073E-2</c:v>
                </c:pt>
                <c:pt idx="1415">
                  <c:v>2.122942075287404E-2</c:v>
                </c:pt>
                <c:pt idx="1416">
                  <c:v>2.1217148602979963E-2</c:v>
                </c:pt>
                <c:pt idx="1417">
                  <c:v>2.1204860701254935E-2</c:v>
                </c:pt>
                <c:pt idx="1418">
                  <c:v>2.1192557047536864E-2</c:v>
                </c:pt>
                <c:pt idx="1419">
                  <c:v>2.1180237642068889E-2</c:v>
                </c:pt>
                <c:pt idx="1420">
                  <c:v>2.1167902484688916E-2</c:v>
                </c:pt>
                <c:pt idx="1421">
                  <c:v>2.1155551575477993E-2</c:v>
                </c:pt>
                <c:pt idx="1422">
                  <c:v>2.1143184914355073E-2</c:v>
                </c:pt>
                <c:pt idx="1423">
                  <c:v>2.1130802501320156E-2</c:v>
                </c:pt>
                <c:pt idx="1424">
                  <c:v>2.1118404336454288E-2</c:v>
                </c:pt>
                <c:pt idx="1425">
                  <c:v>2.110599041975747E-2</c:v>
                </c:pt>
                <c:pt idx="1426">
                  <c:v>2.1093560751229701E-2</c:v>
                </c:pt>
                <c:pt idx="1427">
                  <c:v>2.1081115330789935E-2</c:v>
                </c:pt>
                <c:pt idx="1428">
                  <c:v>2.1068654158438171E-2</c:v>
                </c:pt>
                <c:pt idx="1429">
                  <c:v>2.1056177234255458E-2</c:v>
                </c:pt>
                <c:pt idx="1430">
                  <c:v>2.1043684558241793E-2</c:v>
                </c:pt>
                <c:pt idx="1431">
                  <c:v>2.1031176130316132E-2</c:v>
                </c:pt>
                <c:pt idx="1432">
                  <c:v>2.1018651950640566E-2</c:v>
                </c:pt>
                <c:pt idx="1433">
                  <c:v>2.1006112019053003E-2</c:v>
                </c:pt>
                <c:pt idx="1434">
                  <c:v>2.0993556335553443E-2</c:v>
                </c:pt>
                <c:pt idx="1435">
                  <c:v>2.0980984900303978E-2</c:v>
                </c:pt>
                <c:pt idx="1436">
                  <c:v>2.0968397713142517E-2</c:v>
                </c:pt>
                <c:pt idx="1437">
                  <c:v>2.0955794774150105E-2</c:v>
                </c:pt>
                <c:pt idx="1438">
                  <c:v>2.0943176083326742E-2</c:v>
                </c:pt>
                <c:pt idx="1439">
                  <c:v>2.0930541640672429E-2</c:v>
                </c:pt>
                <c:pt idx="1440">
                  <c:v>2.0917891446106118E-2</c:v>
                </c:pt>
                <c:pt idx="1441">
                  <c:v>2.0905225499789903E-2</c:v>
                </c:pt>
                <c:pt idx="1442">
                  <c:v>2.0892543801642738E-2</c:v>
                </c:pt>
                <c:pt idx="1443">
                  <c:v>2.0879846351502529E-2</c:v>
                </c:pt>
                <c:pt idx="1444">
                  <c:v>2.0867133149693462E-2</c:v>
                </c:pt>
                <c:pt idx="1445">
                  <c:v>2.0854404195972398E-2</c:v>
                </c:pt>
                <c:pt idx="1446">
                  <c:v>2.0841659490420383E-2</c:v>
                </c:pt>
                <c:pt idx="1447">
                  <c:v>2.0828899033037418E-2</c:v>
                </c:pt>
                <c:pt idx="1448">
                  <c:v>2.0816122823904548E-2</c:v>
                </c:pt>
                <c:pt idx="1449">
                  <c:v>2.0803330862859681E-2</c:v>
                </c:pt>
                <c:pt idx="1450">
                  <c:v>2.079052738084286E-2</c:v>
                </c:pt>
                <c:pt idx="1451">
                  <c:v>2.0775940182029551E-2</c:v>
                </c:pt>
                <c:pt idx="1452">
                  <c:v>2.0763229649236603E-2</c:v>
                </c:pt>
                <c:pt idx="1453">
                  <c:v>2.0750568831610083E-2</c:v>
                </c:pt>
                <c:pt idx="1454">
                  <c:v>2.0737957729231038E-2</c:v>
                </c:pt>
                <c:pt idx="1455">
                  <c:v>2.0725396341937374E-2</c:v>
                </c:pt>
                <c:pt idx="1456">
                  <c:v>2.0712884669729092E-2</c:v>
                </c:pt>
                <c:pt idx="1457">
                  <c:v>2.0700422712849331E-2</c:v>
                </c:pt>
                <c:pt idx="1458">
                  <c:v>2.0688010470973905E-2</c:v>
                </c:pt>
                <c:pt idx="1459">
                  <c:v>2.0675647944183861E-2</c:v>
                </c:pt>
                <c:pt idx="1460">
                  <c:v>2.0663335132722338E-2</c:v>
                </c:pt>
                <c:pt idx="1461">
                  <c:v>2.0651072036184104E-2</c:v>
                </c:pt>
                <c:pt idx="1462">
                  <c:v>2.0638858654893344E-2</c:v>
                </c:pt>
                <c:pt idx="1463">
                  <c:v>2.0626694988687966E-2</c:v>
                </c:pt>
                <c:pt idx="1464">
                  <c:v>2.0614581037486923E-2</c:v>
                </c:pt>
                <c:pt idx="1465">
                  <c:v>2.0602516801452309E-2</c:v>
                </c:pt>
                <c:pt idx="1466">
                  <c:v>2.0589402181677485E-2</c:v>
                </c:pt>
                <c:pt idx="1467">
                  <c:v>2.0578537474801317E-2</c:v>
                </c:pt>
                <c:pt idx="1468">
                  <c:v>2.0566622384103894E-2</c:v>
                </c:pt>
                <c:pt idx="1469">
                  <c:v>2.0554757008491853E-2</c:v>
                </c:pt>
                <c:pt idx="1470">
                  <c:v>2.0542941347884147E-2</c:v>
                </c:pt>
                <c:pt idx="1471">
                  <c:v>2.0531175402442869E-2</c:v>
                </c:pt>
                <c:pt idx="1472">
                  <c:v>2.0519459172005927E-2</c:v>
                </c:pt>
                <c:pt idx="1473">
                  <c:v>2.0507792656654367E-2</c:v>
                </c:pt>
                <c:pt idx="1474">
                  <c:v>2.0496175856388188E-2</c:v>
                </c:pt>
                <c:pt idx="1475">
                  <c:v>2.0484608771207391E-2</c:v>
                </c:pt>
                <c:pt idx="1476">
                  <c:v>2.047309140103093E-2</c:v>
                </c:pt>
                <c:pt idx="1477">
                  <c:v>2.0461623745858804E-2</c:v>
                </c:pt>
                <c:pt idx="1478">
                  <c:v>2.0450205805853106E-2</c:v>
                </c:pt>
                <c:pt idx="1479">
                  <c:v>2.0438837580770697E-2</c:v>
                </c:pt>
                <c:pt idx="1480">
                  <c:v>2.0427519070854716E-2</c:v>
                </c:pt>
                <c:pt idx="1481">
                  <c:v>2.0416250275780978E-2</c:v>
                </c:pt>
                <c:pt idx="1482">
                  <c:v>2.0405031195792622E-2</c:v>
                </c:pt>
                <c:pt idx="1483">
                  <c:v>2.0393861830889648E-2</c:v>
                </c:pt>
                <c:pt idx="1484">
                  <c:v>2.0382742180991009E-2</c:v>
                </c:pt>
                <c:pt idx="1485">
                  <c:v>2.0371672246096706E-2</c:v>
                </c:pt>
                <c:pt idx="1486">
                  <c:v>2.0360652026125692E-2</c:v>
                </c:pt>
                <c:pt idx="1487">
                  <c:v>2.0349681521240059E-2</c:v>
                </c:pt>
                <c:pt idx="1488">
                  <c:v>2.0338760731358763E-2</c:v>
                </c:pt>
                <c:pt idx="1489">
                  <c:v>2.0327889656400755E-2</c:v>
                </c:pt>
                <c:pt idx="1490">
                  <c:v>2.0317068296447083E-2</c:v>
                </c:pt>
                <c:pt idx="1491">
                  <c:v>2.0306296651578792E-2</c:v>
                </c:pt>
                <c:pt idx="1492">
                  <c:v>2.0295574721552745E-2</c:v>
                </c:pt>
                <c:pt idx="1493">
                  <c:v>2.0284902506612079E-2</c:v>
                </c:pt>
                <c:pt idx="1494">
                  <c:v>2.0274280006594703E-2</c:v>
                </c:pt>
                <c:pt idx="1495">
                  <c:v>2.0263707221500615E-2</c:v>
                </c:pt>
                <c:pt idx="1496">
                  <c:v>2.0253184151410863E-2</c:v>
                </c:pt>
                <c:pt idx="1497">
                  <c:v>2.0242710796325447E-2</c:v>
                </c:pt>
                <c:pt idx="1498">
                  <c:v>2.023228715616332E-2</c:v>
                </c:pt>
                <c:pt idx="1499">
                  <c:v>2.0221913230843436E-2</c:v>
                </c:pt>
                <c:pt idx="1500">
                  <c:v>2.0211589020608933E-2</c:v>
                </c:pt>
                <c:pt idx="1501">
                  <c:v>2.020131452529772E-2</c:v>
                </c:pt>
                <c:pt idx="1502">
                  <c:v>2.019108974482875E-2</c:v>
                </c:pt>
                <c:pt idx="1503">
                  <c:v>2.0175122677162927E-2</c:v>
                </c:pt>
                <c:pt idx="1504">
                  <c:v>2.0165025735126019E-2</c:v>
                </c:pt>
                <c:pt idx="1505">
                  <c:v>2.0154978508093446E-2</c:v>
                </c:pt>
                <c:pt idx="1506">
                  <c:v>2.0144980995903117E-2</c:v>
                </c:pt>
                <c:pt idx="1507">
                  <c:v>2.013503319855503E-2</c:v>
                </c:pt>
                <c:pt idx="1508">
                  <c:v>2.0125135116292325E-2</c:v>
                </c:pt>
                <c:pt idx="1509">
                  <c:v>2.0115286748790817E-2</c:v>
                </c:pt>
                <c:pt idx="1510">
                  <c:v>2.0105488096293644E-2</c:v>
                </c:pt>
                <c:pt idx="1511">
                  <c:v>2.0095739158638715E-2</c:v>
                </c:pt>
                <c:pt idx="1512">
                  <c:v>2.0086039935744981E-2</c:v>
                </c:pt>
                <c:pt idx="1513">
                  <c:v>2.007639042793663E-2</c:v>
                </c:pt>
                <c:pt idx="1514">
                  <c:v>2.0066790634970522E-2</c:v>
                </c:pt>
                <c:pt idx="1515">
                  <c:v>2.0057240556846656E-2</c:v>
                </c:pt>
                <c:pt idx="1516">
                  <c:v>2.0047740193565033E-2</c:v>
                </c:pt>
                <c:pt idx="1517">
                  <c:v>2.003694351098817E-2</c:v>
                </c:pt>
                <c:pt idx="1518">
                  <c:v>2.0027549679557666E-2</c:v>
                </c:pt>
                <c:pt idx="1519">
                  <c:v>2.0018205563050451E-2</c:v>
                </c:pt>
                <c:pt idx="1520">
                  <c:v>2.0008911161466525E-2</c:v>
                </c:pt>
                <c:pt idx="1521">
                  <c:v>1.9999666474643796E-2</c:v>
                </c:pt>
                <c:pt idx="1522">
                  <c:v>1.9990471502744356E-2</c:v>
                </c:pt>
                <c:pt idx="1523">
                  <c:v>1.9981326245687159E-2</c:v>
                </c:pt>
                <c:pt idx="1524">
                  <c:v>1.9972230703391158E-2</c:v>
                </c:pt>
                <c:pt idx="1525">
                  <c:v>1.9963184876018447E-2</c:v>
                </c:pt>
                <c:pt idx="1526">
                  <c:v>1.9954188763487979E-2</c:v>
                </c:pt>
                <c:pt idx="1527">
                  <c:v>1.9945242365718707E-2</c:v>
                </c:pt>
                <c:pt idx="1528">
                  <c:v>1.9936345682791679E-2</c:v>
                </c:pt>
                <c:pt idx="1529">
                  <c:v>1.9927498714787939E-2</c:v>
                </c:pt>
                <c:pt idx="1530">
                  <c:v>1.9918701461626442E-2</c:v>
                </c:pt>
                <c:pt idx="1531">
                  <c:v>1.9909953923145096E-2</c:v>
                </c:pt>
                <c:pt idx="1532">
                  <c:v>1.9901256099587039E-2</c:v>
                </c:pt>
                <c:pt idx="1533">
                  <c:v>1.9892607990790179E-2</c:v>
                </c:pt>
                <c:pt idx="1534">
                  <c:v>1.9884009596835561E-2</c:v>
                </c:pt>
                <c:pt idx="1535">
                  <c:v>1.9875460917723187E-2</c:v>
                </c:pt>
                <c:pt idx="1536">
                  <c:v>1.9866961953372009E-2</c:v>
                </c:pt>
                <c:pt idx="1537">
                  <c:v>1.9858512703700981E-2</c:v>
                </c:pt>
                <c:pt idx="1538">
                  <c:v>1.9850113169034289E-2</c:v>
                </c:pt>
                <c:pt idx="1539">
                  <c:v>1.9841763348966701E-2</c:v>
                </c:pt>
                <c:pt idx="1540">
                  <c:v>1.9833463243741356E-2</c:v>
                </c:pt>
                <c:pt idx="1541">
                  <c:v>1.9825212853358254E-2</c:v>
                </c:pt>
                <c:pt idx="1542">
                  <c:v>1.9817012177817395E-2</c:v>
                </c:pt>
                <c:pt idx="1543">
                  <c:v>1.9808861216956686E-2</c:v>
                </c:pt>
                <c:pt idx="1544">
                  <c:v>1.9800759970857174E-2</c:v>
                </c:pt>
                <c:pt idx="1545">
                  <c:v>1.9792708439599904E-2</c:v>
                </c:pt>
                <c:pt idx="1546">
                  <c:v>1.9784706623103832E-2</c:v>
                </c:pt>
                <c:pt idx="1547">
                  <c:v>1.9776754521368956E-2</c:v>
                </c:pt>
                <c:pt idx="1548">
                  <c:v>1.976885213431423E-2</c:v>
                </c:pt>
                <c:pt idx="1549">
                  <c:v>1.9760999462101747E-2</c:v>
                </c:pt>
                <c:pt idx="1550">
                  <c:v>1.9753196504569415E-2</c:v>
                </c:pt>
                <c:pt idx="1551">
                  <c:v>1.9745443261879325E-2</c:v>
                </c:pt>
                <c:pt idx="1552">
                  <c:v>1.9737739733950432E-2</c:v>
                </c:pt>
                <c:pt idx="1553">
                  <c:v>1.973008592070169E-2</c:v>
                </c:pt>
                <c:pt idx="1554">
                  <c:v>1.9722481822214144E-2</c:v>
                </c:pt>
                <c:pt idx="1555">
                  <c:v>1.9714927438487795E-2</c:v>
                </c:pt>
                <c:pt idx="1556">
                  <c:v>1.9707422769441596E-2</c:v>
                </c:pt>
                <c:pt idx="1557">
                  <c:v>1.9699967815156594E-2</c:v>
                </c:pt>
                <c:pt idx="1558">
                  <c:v>1.9692562575632788E-2</c:v>
                </c:pt>
                <c:pt idx="1559">
                  <c:v>1.9685207050870179E-2</c:v>
                </c:pt>
                <c:pt idx="1560">
                  <c:v>1.9677901240787721E-2</c:v>
                </c:pt>
                <c:pt idx="1561">
                  <c:v>1.9670645145466459E-2</c:v>
                </c:pt>
                <c:pt idx="1562">
                  <c:v>1.9663438764744301E-2</c:v>
                </c:pt>
                <c:pt idx="1563">
                  <c:v>1.9656282098864386E-2</c:v>
                </c:pt>
                <c:pt idx="1564">
                  <c:v>1.9649175147583575E-2</c:v>
                </c:pt>
                <c:pt idx="1565">
                  <c:v>1.9642117911145007E-2</c:v>
                </c:pt>
                <c:pt idx="1566">
                  <c:v>1.9635110389305543E-2</c:v>
                </c:pt>
                <c:pt idx="1567">
                  <c:v>1.962815258214623E-2</c:v>
                </c:pt>
                <c:pt idx="1568">
                  <c:v>1.9621244489829159E-2</c:v>
                </c:pt>
                <c:pt idx="1569">
                  <c:v>1.9614386112111193E-2</c:v>
                </c:pt>
                <c:pt idx="1570">
                  <c:v>1.9607577449154423E-2</c:v>
                </c:pt>
                <c:pt idx="1571">
                  <c:v>1.9600818500877804E-2</c:v>
                </c:pt>
                <c:pt idx="1572">
                  <c:v>1.9594109267281334E-2</c:v>
                </c:pt>
                <c:pt idx="1573">
                  <c:v>1.9587449748283969E-2</c:v>
                </c:pt>
                <c:pt idx="1574">
                  <c:v>1.9580839944128847E-2</c:v>
                </c:pt>
                <c:pt idx="1575">
                  <c:v>1.9574279854491783E-2</c:v>
                </c:pt>
                <c:pt idx="1576">
                  <c:v>1.9567769479696961E-2</c:v>
                </c:pt>
                <c:pt idx="1577">
                  <c:v>1.9561308819501244E-2</c:v>
                </c:pt>
                <c:pt idx="1578">
                  <c:v>1.9554897873985677E-2</c:v>
                </c:pt>
                <c:pt idx="1579">
                  <c:v>1.9548536643069214E-2</c:v>
                </c:pt>
                <c:pt idx="1580">
                  <c:v>1.9542225126913948E-2</c:v>
                </c:pt>
                <c:pt idx="1581">
                  <c:v>1.9535963325438832E-2</c:v>
                </c:pt>
                <c:pt idx="1582">
                  <c:v>1.952975123856282E-2</c:v>
                </c:pt>
                <c:pt idx="1583">
                  <c:v>1.9523588866448005E-2</c:v>
                </c:pt>
                <c:pt idx="1584">
                  <c:v>1.9517476208851248E-2</c:v>
                </c:pt>
                <c:pt idx="1585">
                  <c:v>1.9511413266015687E-2</c:v>
                </c:pt>
                <c:pt idx="1586">
                  <c:v>1.950540003777923E-2</c:v>
                </c:pt>
                <c:pt idx="1587">
                  <c:v>1.9499436524222924E-2</c:v>
                </c:pt>
                <c:pt idx="1588">
                  <c:v>1.9493522725265722E-2</c:v>
                </c:pt>
                <c:pt idx="1589">
                  <c:v>1.948765864098867E-2</c:v>
                </c:pt>
                <c:pt idx="1590">
                  <c:v>1.9481844271391768E-2</c:v>
                </c:pt>
                <c:pt idx="1591">
                  <c:v>1.9476079616393971E-2</c:v>
                </c:pt>
                <c:pt idx="1592">
                  <c:v>1.9470364676076324E-2</c:v>
                </c:pt>
                <c:pt idx="1593">
                  <c:v>1.9464699450357781E-2</c:v>
                </c:pt>
                <c:pt idx="1594">
                  <c:v>1.9459083939319388E-2</c:v>
                </c:pt>
                <c:pt idx="1595">
                  <c:v>1.94535181428801E-2</c:v>
                </c:pt>
                <c:pt idx="1596">
                  <c:v>1.9448002061039915E-2</c:v>
                </c:pt>
                <c:pt idx="1597">
                  <c:v>1.9442535693960927E-2</c:v>
                </c:pt>
                <c:pt idx="1598">
                  <c:v>1.9437119041237905E-2</c:v>
                </c:pt>
                <c:pt idx="1599">
                  <c:v>1.9431752103438171E-2</c:v>
                </c:pt>
                <c:pt idx="1600">
                  <c:v>1.9426434880075449E-2</c:v>
                </c:pt>
                <c:pt idx="1601">
                  <c:v>1.9421167371392878E-2</c:v>
                </c:pt>
                <c:pt idx="1602">
                  <c:v>1.9415949577390457E-2</c:v>
                </c:pt>
                <c:pt idx="1603">
                  <c:v>1.9410781497906093E-2</c:v>
                </c:pt>
                <c:pt idx="1604">
                  <c:v>1.9405663133020834E-2</c:v>
                </c:pt>
                <c:pt idx="1605">
                  <c:v>1.9400594482815725E-2</c:v>
                </c:pt>
                <c:pt idx="1606">
                  <c:v>1.939557554720972E-2</c:v>
                </c:pt>
                <c:pt idx="1607">
                  <c:v>1.9389900495845325E-2</c:v>
                </c:pt>
                <c:pt idx="1608">
                  <c:v>1.9384988091442068E-2</c:v>
                </c:pt>
                <c:pt idx="1609">
                  <c:v>1.9380125401800008E-2</c:v>
                </c:pt>
                <c:pt idx="1610">
                  <c:v>1.9375312426676006E-2</c:v>
                </c:pt>
                <c:pt idx="1611">
                  <c:v>1.9370549166151108E-2</c:v>
                </c:pt>
                <c:pt idx="1612">
                  <c:v>1.9365835620225313E-2</c:v>
                </c:pt>
                <c:pt idx="1613">
                  <c:v>1.9361171788898623E-2</c:v>
                </c:pt>
                <c:pt idx="1614">
                  <c:v>1.9356557672171038E-2</c:v>
                </c:pt>
                <c:pt idx="1615">
                  <c:v>1.9351993270042556E-2</c:v>
                </c:pt>
                <c:pt idx="1616">
                  <c:v>1.9347478582432132E-2</c:v>
                </c:pt>
                <c:pt idx="1617">
                  <c:v>1.9343013609501858E-2</c:v>
                </c:pt>
                <c:pt idx="1618">
                  <c:v>1.9338598351089642E-2</c:v>
                </c:pt>
                <c:pt idx="1619">
                  <c:v>1.9334232807357576E-2</c:v>
                </c:pt>
                <c:pt idx="1620">
                  <c:v>1.9329916978062522E-2</c:v>
                </c:pt>
                <c:pt idx="1621">
                  <c:v>1.9325650863528665E-2</c:v>
                </c:pt>
                <c:pt idx="1622">
                  <c:v>1.9321434463350773E-2</c:v>
                </c:pt>
                <c:pt idx="1623">
                  <c:v>1.9317267777853031E-2</c:v>
                </c:pt>
                <c:pt idx="1624">
                  <c:v>1.931315080703544E-2</c:v>
                </c:pt>
                <c:pt idx="1625">
                  <c:v>1.930908355065486E-2</c:v>
                </c:pt>
                <c:pt idx="1626">
                  <c:v>1.9305066008873384E-2</c:v>
                </c:pt>
                <c:pt idx="1627">
                  <c:v>1.9301098181772058E-2</c:v>
                </c:pt>
                <c:pt idx="1628">
                  <c:v>1.9297180069107744E-2</c:v>
                </c:pt>
                <c:pt idx="1629">
                  <c:v>1.9293311671042535E-2</c:v>
                </c:pt>
                <c:pt idx="1630">
                  <c:v>1.9289492987576429E-2</c:v>
                </c:pt>
                <c:pt idx="1631">
                  <c:v>1.9285724018628381E-2</c:v>
                </c:pt>
                <c:pt idx="1632">
                  <c:v>1.928200476419839E-2</c:v>
                </c:pt>
                <c:pt idx="1633">
                  <c:v>1.9278335224448551E-2</c:v>
                </c:pt>
                <c:pt idx="1634">
                  <c:v>1.9274715399216769E-2</c:v>
                </c:pt>
                <c:pt idx="1635">
                  <c:v>1.9271145288584091E-2</c:v>
                </c:pt>
                <c:pt idx="1636">
                  <c:v>1.9267624892388424E-2</c:v>
                </c:pt>
                <c:pt idx="1637">
                  <c:v>1.9264154210791862E-2</c:v>
                </c:pt>
                <c:pt idx="1638">
                  <c:v>1.9260733243713357E-2</c:v>
                </c:pt>
                <c:pt idx="1639">
                  <c:v>1.9257361991396049E-2</c:v>
                </c:pt>
                <c:pt idx="1640">
                  <c:v>1.9254040453434706E-2</c:v>
                </c:pt>
                <c:pt idx="1641">
                  <c:v>1.9250768630072468E-2</c:v>
                </c:pt>
                <c:pt idx="1642">
                  <c:v>1.9247546521228287E-2</c:v>
                </c:pt>
                <c:pt idx="1643">
                  <c:v>1.9244374126902164E-2</c:v>
                </c:pt>
                <c:pt idx="1644">
                  <c:v>1.9241251447175145E-2</c:v>
                </c:pt>
                <c:pt idx="1645">
                  <c:v>1.923817848204723E-2</c:v>
                </c:pt>
                <c:pt idx="1646">
                  <c:v>1.9235155231356327E-2</c:v>
                </c:pt>
                <c:pt idx="1647">
                  <c:v>1.9232181695264527E-2</c:v>
                </c:pt>
                <c:pt idx="1648">
                  <c:v>1.9229257873690786E-2</c:v>
                </c:pt>
                <c:pt idx="1649">
                  <c:v>1.9226383766635102E-2</c:v>
                </c:pt>
                <c:pt idx="1650">
                  <c:v>1.9223559374178523E-2</c:v>
                </c:pt>
                <c:pt idx="1651">
                  <c:v>1.9220784696240001E-2</c:v>
                </c:pt>
                <c:pt idx="1652">
                  <c:v>1.9218059732738491E-2</c:v>
                </c:pt>
                <c:pt idx="1653">
                  <c:v>1.9215384483917131E-2</c:v>
                </c:pt>
                <c:pt idx="1654">
                  <c:v>1.9212758949613828E-2</c:v>
                </c:pt>
                <c:pt idx="1655">
                  <c:v>1.9210183129747538E-2</c:v>
                </c:pt>
                <c:pt idx="1656">
                  <c:v>1.9207657024480351E-2</c:v>
                </c:pt>
                <c:pt idx="1657">
                  <c:v>1.9205180633731223E-2</c:v>
                </c:pt>
                <c:pt idx="1658">
                  <c:v>1.9202753957500152E-2</c:v>
                </c:pt>
                <c:pt idx="1659">
                  <c:v>1.9200376995787138E-2</c:v>
                </c:pt>
                <c:pt idx="1660">
                  <c:v>1.9198049748673229E-2</c:v>
                </c:pt>
                <c:pt idx="1661">
                  <c:v>1.9195772215915285E-2</c:v>
                </c:pt>
                <c:pt idx="1662">
                  <c:v>1.9193544397837492E-2</c:v>
                </c:pt>
                <c:pt idx="1663">
                  <c:v>1.9191366294277756E-2</c:v>
                </c:pt>
                <c:pt idx="1664">
                  <c:v>1.9189237905155032E-2</c:v>
                </c:pt>
                <c:pt idx="1665">
                  <c:v>1.9187159230631412E-2</c:v>
                </c:pt>
                <c:pt idx="1666">
                  <c:v>1.918513027062585E-2</c:v>
                </c:pt>
                <c:pt idx="1667">
                  <c:v>1.9183151025057299E-2</c:v>
                </c:pt>
                <c:pt idx="1668">
                  <c:v>1.9181221494087852E-2</c:v>
                </c:pt>
                <c:pt idx="1669">
                  <c:v>1.9179341677636463E-2</c:v>
                </c:pt>
                <c:pt idx="1670">
                  <c:v>1.9177511575703132E-2</c:v>
                </c:pt>
                <c:pt idx="1671">
                  <c:v>1.9175731188287859E-2</c:v>
                </c:pt>
                <c:pt idx="1672">
                  <c:v>1.9174000515309597E-2</c:v>
                </c:pt>
                <c:pt idx="1673">
                  <c:v>1.9172319556930439E-2</c:v>
                </c:pt>
                <c:pt idx="1674">
                  <c:v>1.917068831306934E-2</c:v>
                </c:pt>
                <c:pt idx="1675">
                  <c:v>1.9169106783645251E-2</c:v>
                </c:pt>
                <c:pt idx="1676">
                  <c:v>1.9167574968820267E-2</c:v>
                </c:pt>
                <c:pt idx="1677">
                  <c:v>1.916609286851334E-2</c:v>
                </c:pt>
                <c:pt idx="1678">
                  <c:v>1.9164660482724472E-2</c:v>
                </c:pt>
                <c:pt idx="1679">
                  <c:v>1.9163277811372614E-2</c:v>
                </c:pt>
                <c:pt idx="1680">
                  <c:v>1.9161944854538815E-2</c:v>
                </c:pt>
                <c:pt idx="1681">
                  <c:v>1.916066161230412E-2</c:v>
                </c:pt>
                <c:pt idx="1682">
                  <c:v>1.9159428084506436E-2</c:v>
                </c:pt>
                <c:pt idx="1683">
                  <c:v>1.915824427122681E-2</c:v>
                </c:pt>
                <c:pt idx="1684">
                  <c:v>1.9157110172465242E-2</c:v>
                </c:pt>
                <c:pt idx="1685">
                  <c:v>1.9156025788221731E-2</c:v>
                </c:pt>
                <c:pt idx="1686">
                  <c:v>1.9154991118496278E-2</c:v>
                </c:pt>
                <c:pt idx="1687">
                  <c:v>1.9154006163288884E-2</c:v>
                </c:pt>
                <c:pt idx="1688">
                  <c:v>1.91530709225185E-2</c:v>
                </c:pt>
                <c:pt idx="1689">
                  <c:v>1.9152185396347221E-2</c:v>
                </c:pt>
                <c:pt idx="1690">
                  <c:v>1.9151349584612953E-2</c:v>
                </c:pt>
                <c:pt idx="1691">
                  <c:v>1.9150563487396743E-2</c:v>
                </c:pt>
                <c:pt idx="1692">
                  <c:v>1.9149827104779638E-2</c:v>
                </c:pt>
                <c:pt idx="1693">
                  <c:v>1.9149140436518497E-2</c:v>
                </c:pt>
                <c:pt idx="1694">
                  <c:v>1.914850348285646E-2</c:v>
                </c:pt>
                <c:pt idx="1695">
                  <c:v>1.9147916243712482E-2</c:v>
                </c:pt>
                <c:pt idx="1696">
                  <c:v>1.9147378719005514E-2</c:v>
                </c:pt>
                <c:pt idx="1697">
                  <c:v>1.9146890908897651E-2</c:v>
                </c:pt>
                <c:pt idx="1698">
                  <c:v>1.91464528132268E-2</c:v>
                </c:pt>
                <c:pt idx="1699">
                  <c:v>1.914606443199296E-2</c:v>
                </c:pt>
                <c:pt idx="1700">
                  <c:v>1.914572576543927E-2</c:v>
                </c:pt>
                <c:pt idx="1701">
                  <c:v>1.9145436813322592E-2</c:v>
                </c:pt>
                <c:pt idx="1702">
                  <c:v>1.9145197575642925E-2</c:v>
                </c:pt>
                <c:pt idx="1703">
                  <c:v>1.9145008052481316E-2</c:v>
                </c:pt>
                <c:pt idx="1704">
                  <c:v>1.9144868243918811E-2</c:v>
                </c:pt>
                <c:pt idx="1705">
                  <c:v>1.9144778149712272E-2</c:v>
                </c:pt>
                <c:pt idx="1706">
                  <c:v>1.9144737770185882E-2</c:v>
                </c:pt>
                <c:pt idx="1707">
                  <c:v>1.9144747105015458E-2</c:v>
                </c:pt>
                <c:pt idx="1708">
                  <c:v>1.9144806154444138E-2</c:v>
                </c:pt>
                <c:pt idx="1709">
                  <c:v>1.914491491830983E-2</c:v>
                </c:pt>
                <c:pt idx="1710">
                  <c:v>1.9145068065955506E-2</c:v>
                </c:pt>
                <c:pt idx="1711">
                  <c:v>1.9145222521850247E-2</c:v>
                </c:pt>
                <c:pt idx="1712">
                  <c:v>1.9145322557274635E-2</c:v>
                </c:pt>
                <c:pt idx="1713">
                  <c:v>1.9145389820257597E-2</c:v>
                </c:pt>
                <c:pt idx="1714">
                  <c:v>1.9145424310799131E-2</c:v>
                </c:pt>
                <c:pt idx="1715">
                  <c:v>1.9145426028818191E-2</c:v>
                </c:pt>
                <c:pt idx="1716">
                  <c:v>1.9145394974314778E-2</c:v>
                </c:pt>
                <c:pt idx="1717">
                  <c:v>1.9145331147369937E-2</c:v>
                </c:pt>
                <c:pt idx="1718">
                  <c:v>1.9145234547902623E-2</c:v>
                </c:pt>
                <c:pt idx="1719">
                  <c:v>1.9145105175993882E-2</c:v>
                </c:pt>
                <c:pt idx="1720">
                  <c:v>1.914494303148162E-2</c:v>
                </c:pt>
                <c:pt idx="1721">
                  <c:v>1.9144748114608978E-2</c:v>
                </c:pt>
                <c:pt idx="1722">
                  <c:v>1.9144520425213862E-2</c:v>
                </c:pt>
                <c:pt idx="1723">
                  <c:v>1.9144259963296273E-2</c:v>
                </c:pt>
                <c:pt idx="1724">
                  <c:v>1.914396672885621E-2</c:v>
                </c:pt>
                <c:pt idx="1725">
                  <c:v>1.9143640722055766E-2</c:v>
                </c:pt>
                <c:pt idx="1726">
                  <c:v>1.9143281942570756E-2</c:v>
                </c:pt>
                <c:pt idx="1727">
                  <c:v>1.914477985753571E-2</c:v>
                </c:pt>
                <c:pt idx="1728">
                  <c:v>1.91424660663575E-2</c:v>
                </c:pt>
                <c:pt idx="1729">
                  <c:v>1.9142008969467161E-2</c:v>
                </c:pt>
                <c:pt idx="1730">
                  <c:v>1.9141519100216442E-2</c:v>
                </c:pt>
                <c:pt idx="1731">
                  <c:v>1.9140996458362203E-2</c:v>
                </c:pt>
                <c:pt idx="1732">
                  <c:v>1.9140441044066536E-2</c:v>
                </c:pt>
                <c:pt idx="1733">
                  <c:v>1.913985285716735E-2</c:v>
                </c:pt>
                <c:pt idx="1734">
                  <c:v>1.9139231897826736E-2</c:v>
                </c:pt>
                <c:pt idx="1735">
                  <c:v>1.9138578166125741E-2</c:v>
                </c:pt>
                <c:pt idx="1736">
                  <c:v>1.9137891661821227E-2</c:v>
                </c:pt>
                <c:pt idx="1737">
                  <c:v>1.9137172385156331E-2</c:v>
                </c:pt>
                <c:pt idx="1738">
                  <c:v>1.913642033580687E-2</c:v>
                </c:pt>
                <c:pt idx="1739">
                  <c:v>1.9135635514015981E-2</c:v>
                </c:pt>
                <c:pt idx="1740">
                  <c:v>1.9134817919864711E-2</c:v>
                </c:pt>
                <c:pt idx="1741">
                  <c:v>1.9133967553190967E-2</c:v>
                </c:pt>
                <c:pt idx="1742">
                  <c:v>1.9133084413832657E-2</c:v>
                </c:pt>
                <c:pt idx="1743">
                  <c:v>1.9132168502276059E-2</c:v>
                </c:pt>
                <c:pt idx="1744">
                  <c:v>1.9131219818034895E-2</c:v>
                </c:pt>
                <c:pt idx="1745">
                  <c:v>1.9130238361352303E-2</c:v>
                </c:pt>
                <c:pt idx="1746">
                  <c:v>1.9129224132147238E-2</c:v>
                </c:pt>
                <c:pt idx="1747">
                  <c:v>1.9128177130581792E-2</c:v>
                </c:pt>
                <c:pt idx="1748">
                  <c:v>1.9127097356412825E-2</c:v>
                </c:pt>
                <c:pt idx="1749">
                  <c:v>1.9125984809883478E-2</c:v>
                </c:pt>
                <c:pt idx="1750">
                  <c:v>1.9124839490831658E-2</c:v>
                </c:pt>
                <c:pt idx="1751">
                  <c:v>1.9123661399095271E-2</c:v>
                </c:pt>
                <c:pt idx="1752">
                  <c:v>1.9122450535160596E-2</c:v>
                </c:pt>
                <c:pt idx="1753">
                  <c:v>1.9121206898460308E-2</c:v>
                </c:pt>
                <c:pt idx="1754">
                  <c:v>1.9119930489399639E-2</c:v>
                </c:pt>
                <c:pt idx="1755">
                  <c:v>1.9118621307897543E-2</c:v>
                </c:pt>
                <c:pt idx="1756">
                  <c:v>1.9117279353872974E-2</c:v>
                </c:pt>
                <c:pt idx="1757">
                  <c:v>1.9115904627406977E-2</c:v>
                </c:pt>
                <c:pt idx="1758">
                  <c:v>1.9114497128499552E-2</c:v>
                </c:pt>
                <c:pt idx="1759">
                  <c:v>1.9113056856988608E-2</c:v>
                </c:pt>
                <c:pt idx="1760">
                  <c:v>1.9111583813036237E-2</c:v>
                </c:pt>
                <c:pt idx="1761">
                  <c:v>1.9110077996723485E-2</c:v>
                </c:pt>
                <c:pt idx="1762">
                  <c:v>1.9108539407726166E-2</c:v>
                </c:pt>
                <c:pt idx="1763">
                  <c:v>1.9107513022227355E-2</c:v>
                </c:pt>
                <c:pt idx="1764">
                  <c:v>1.910589935587274E-2</c:v>
                </c:pt>
                <c:pt idx="1765">
                  <c:v>1.9104252913645741E-2</c:v>
                </c:pt>
                <c:pt idx="1766">
                  <c:v>1.9102573695465312E-2</c:v>
                </c:pt>
                <c:pt idx="1767">
                  <c:v>1.9100861701439507E-2</c:v>
                </c:pt>
                <c:pt idx="1768">
                  <c:v>1.9099116931541319E-2</c:v>
                </c:pt>
                <c:pt idx="1769">
                  <c:v>1.909733938571671E-2</c:v>
                </c:pt>
                <c:pt idx="1770">
                  <c:v>1.9095529063992703E-2</c:v>
                </c:pt>
                <c:pt idx="1771">
                  <c:v>1.9093685966423322E-2</c:v>
                </c:pt>
                <c:pt idx="1772">
                  <c:v>1.9091810092954541E-2</c:v>
                </c:pt>
                <c:pt idx="1773">
                  <c:v>1.9089901443559341E-2</c:v>
                </c:pt>
                <c:pt idx="1774">
                  <c:v>1.9087960018318771E-2</c:v>
                </c:pt>
                <c:pt idx="1775">
                  <c:v>1.9085985817205813E-2</c:v>
                </c:pt>
                <c:pt idx="1776">
                  <c:v>1.9083978840193454E-2</c:v>
                </c:pt>
                <c:pt idx="1777">
                  <c:v>1.9080057686159391E-2</c:v>
                </c:pt>
                <c:pt idx="1778">
                  <c:v>1.9077971328772536E-2</c:v>
                </c:pt>
                <c:pt idx="1779">
                  <c:v>1.9075852198863208E-2</c:v>
                </c:pt>
                <c:pt idx="1780">
                  <c:v>1.9073700296512452E-2</c:v>
                </c:pt>
                <c:pt idx="1781">
                  <c:v>1.9071515621477131E-2</c:v>
                </c:pt>
                <c:pt idx="1782">
                  <c:v>1.9069298174243521E-2</c:v>
                </c:pt>
                <c:pt idx="1783">
                  <c:v>1.9067047954406391E-2</c:v>
                </c:pt>
                <c:pt idx="1784">
                  <c:v>1.9064764962127834E-2</c:v>
                </c:pt>
                <c:pt idx="1785">
                  <c:v>1.9062449197407849E-2</c:v>
                </c:pt>
                <c:pt idx="1786">
                  <c:v>1.9060100660165391E-2</c:v>
                </c:pt>
                <c:pt idx="1787">
                  <c:v>1.9057719350481506E-2</c:v>
                </c:pt>
                <c:pt idx="1788">
                  <c:v>1.9055305268356193E-2</c:v>
                </c:pt>
                <c:pt idx="1789">
                  <c:v>1.9052858413708407E-2</c:v>
                </c:pt>
                <c:pt idx="1790">
                  <c:v>1.9050378786619193E-2</c:v>
                </c:pt>
                <c:pt idx="1791">
                  <c:v>1.9047866387088552E-2</c:v>
                </c:pt>
                <c:pt idx="1792">
                  <c:v>1.9045321215116484E-2</c:v>
                </c:pt>
                <c:pt idx="1793">
                  <c:v>1.9042743270621942E-2</c:v>
                </c:pt>
                <c:pt idx="1794">
                  <c:v>1.9040132553685973E-2</c:v>
                </c:pt>
                <c:pt idx="1795">
                  <c:v>1.9037489064227531E-2</c:v>
                </c:pt>
                <c:pt idx="1796">
                  <c:v>1.9034812802408707E-2</c:v>
                </c:pt>
                <c:pt idx="1797">
                  <c:v>1.903210376806741E-2</c:v>
                </c:pt>
                <c:pt idx="1798">
                  <c:v>1.9029361961284685E-2</c:v>
                </c:pt>
                <c:pt idx="1799">
                  <c:v>1.9026587381979487E-2</c:v>
                </c:pt>
                <c:pt idx="1800">
                  <c:v>1.9023780030313908E-2</c:v>
                </c:pt>
                <c:pt idx="1801">
                  <c:v>1.9020939906125856E-2</c:v>
                </c:pt>
                <c:pt idx="1802">
                  <c:v>1.9018067009496376E-2</c:v>
                </c:pt>
                <c:pt idx="1803">
                  <c:v>1.9015161340425468E-2</c:v>
                </c:pt>
                <c:pt idx="1804">
                  <c:v>1.9012222898913134E-2</c:v>
                </c:pt>
                <c:pt idx="1805">
                  <c:v>1.9009251684959372E-2</c:v>
                </c:pt>
                <c:pt idx="1806">
                  <c:v>1.9006247698483136E-2</c:v>
                </c:pt>
                <c:pt idx="1807">
                  <c:v>1.900321093964652E-2</c:v>
                </c:pt>
                <c:pt idx="1808">
                  <c:v>1.9000141408206384E-2</c:v>
                </c:pt>
                <c:pt idx="1809">
                  <c:v>1.8997039104405866E-2</c:v>
                </c:pt>
                <c:pt idx="1810">
                  <c:v>1.8993904028163922E-2</c:v>
                </c:pt>
                <c:pt idx="1811">
                  <c:v>1.8990736179399503E-2</c:v>
                </c:pt>
                <c:pt idx="1812">
                  <c:v>1.8987535558274704E-2</c:v>
                </c:pt>
                <c:pt idx="1813">
                  <c:v>1.8984302164708478E-2</c:v>
                </c:pt>
                <c:pt idx="1814">
                  <c:v>1.8981035998619777E-2</c:v>
                </c:pt>
                <c:pt idx="1815">
                  <c:v>1.8977737060170696E-2</c:v>
                </c:pt>
                <c:pt idx="1816">
                  <c:v>1.8974405349199142E-2</c:v>
                </c:pt>
                <c:pt idx="1817">
                  <c:v>1.897104086578616E-2</c:v>
                </c:pt>
                <c:pt idx="1818">
                  <c:v>1.8967643610012797E-2</c:v>
                </c:pt>
                <c:pt idx="1819">
                  <c:v>1.8964213581798006E-2</c:v>
                </c:pt>
                <c:pt idx="1820">
                  <c:v>1.8960750781060742E-2</c:v>
                </c:pt>
                <c:pt idx="1821">
                  <c:v>1.8957255207801005E-2</c:v>
                </c:pt>
                <c:pt idx="1822">
                  <c:v>1.8953726862261933E-2</c:v>
                </c:pt>
                <c:pt idx="1823">
                  <c:v>1.8950165744281433E-2</c:v>
                </c:pt>
                <c:pt idx="1824">
                  <c:v>1.894657185377846E-2</c:v>
                </c:pt>
                <c:pt idx="1825">
                  <c:v>1.8942945190915106E-2</c:v>
                </c:pt>
                <c:pt idx="1826">
                  <c:v>1.8939285755529278E-2</c:v>
                </c:pt>
                <c:pt idx="1827">
                  <c:v>1.8935593547783069E-2</c:v>
                </c:pt>
                <c:pt idx="1828">
                  <c:v>1.8931868567595433E-2</c:v>
                </c:pt>
                <c:pt idx="1829">
                  <c:v>1.8928110814804278E-2</c:v>
                </c:pt>
                <c:pt idx="1830">
                  <c:v>1.8924320289733787E-2</c:v>
                </c:pt>
                <c:pt idx="1831">
                  <c:v>1.8920496992302915E-2</c:v>
                </c:pt>
                <c:pt idx="1832">
                  <c:v>1.8916640922268524E-2</c:v>
                </c:pt>
                <c:pt idx="1833">
                  <c:v>1.8912752079954798E-2</c:v>
                </c:pt>
                <c:pt idx="1834">
                  <c:v>1.8908830465199644E-2</c:v>
                </c:pt>
                <c:pt idx="1835">
                  <c:v>1.8904876077922017E-2</c:v>
                </c:pt>
                <c:pt idx="1836">
                  <c:v>1.8900888918284009E-2</c:v>
                </c:pt>
                <c:pt idx="1837">
                  <c:v>1.8896868986204574E-2</c:v>
                </c:pt>
                <c:pt idx="1838">
                  <c:v>1.8892816281683711E-2</c:v>
                </c:pt>
                <c:pt idx="1839">
                  <c:v>1.8888730804721421E-2</c:v>
                </c:pt>
                <c:pt idx="1840">
                  <c:v>1.888461255539875E-2</c:v>
                </c:pt>
                <c:pt idx="1841">
                  <c:v>1.8880461533634652E-2</c:v>
                </c:pt>
                <c:pt idx="1842">
                  <c:v>1.8876277739510172E-2</c:v>
                </c:pt>
                <c:pt idx="1843">
                  <c:v>1.8872061172863219E-2</c:v>
                </c:pt>
                <c:pt idx="1844">
                  <c:v>1.8867811833936932E-2</c:v>
                </c:pt>
                <c:pt idx="1845">
                  <c:v>1.8863529722326078E-2</c:v>
                </c:pt>
                <c:pt idx="1846">
                  <c:v>1.8859214838597982E-2</c:v>
                </c:pt>
                <c:pt idx="1847">
                  <c:v>1.8854867182266366E-2</c:v>
                </c:pt>
                <c:pt idx="1848">
                  <c:v>1.8850486753574369E-2</c:v>
                </c:pt>
                <c:pt idx="1849">
                  <c:v>1.8846073552440945E-2</c:v>
                </c:pt>
                <c:pt idx="1850">
                  <c:v>1.8841627579028186E-2</c:v>
                </c:pt>
                <c:pt idx="1851">
                  <c:v>1.8837148833174E-2</c:v>
                </c:pt>
                <c:pt idx="1852">
                  <c:v>1.8832637314716294E-2</c:v>
                </c:pt>
                <c:pt idx="1853">
                  <c:v>1.8828093024141346E-2</c:v>
                </c:pt>
                <c:pt idx="1854">
                  <c:v>1.8823515960962878E-2</c:v>
                </c:pt>
                <c:pt idx="1855">
                  <c:v>1.8818906125424029E-2</c:v>
                </c:pt>
                <c:pt idx="1856">
                  <c:v>1.8814263517443752E-2</c:v>
                </c:pt>
                <c:pt idx="1857">
                  <c:v>1.8809588137022049E-2</c:v>
                </c:pt>
                <c:pt idx="1858">
                  <c:v>1.8804879984239964E-2</c:v>
                </c:pt>
                <c:pt idx="1859">
                  <c:v>1.8800139059259591E-2</c:v>
                </c:pt>
                <c:pt idx="1860">
                  <c:v>1.8795365361675698E-2</c:v>
                </c:pt>
                <c:pt idx="1861">
                  <c:v>1.8790558891731424E-2</c:v>
                </c:pt>
                <c:pt idx="1862">
                  <c:v>1.8785719649507815E-2</c:v>
                </c:pt>
                <c:pt idx="1863">
                  <c:v>1.8780847634680686E-2</c:v>
                </c:pt>
                <c:pt idx="1864">
                  <c:v>1.8775942847574223E-2</c:v>
                </c:pt>
                <c:pt idx="1865">
                  <c:v>1.8771005288107379E-2</c:v>
                </c:pt>
                <c:pt idx="1866">
                  <c:v>1.8766034956199107E-2</c:v>
                </c:pt>
                <c:pt idx="1867">
                  <c:v>1.8761031851849408E-2</c:v>
                </c:pt>
                <c:pt idx="1868">
                  <c:v>1.8755995975220374E-2</c:v>
                </c:pt>
                <c:pt idx="1869">
                  <c:v>1.8750927326149913E-2</c:v>
                </c:pt>
                <c:pt idx="1870">
                  <c:v>1.8745825904719071E-2</c:v>
                </c:pt>
                <c:pt idx="1871">
                  <c:v>1.8740691710846802E-2</c:v>
                </c:pt>
                <c:pt idx="1872">
                  <c:v>1.8735524744695198E-2</c:v>
                </c:pt>
                <c:pt idx="1873">
                  <c:v>1.8730325006102166E-2</c:v>
                </c:pt>
                <c:pt idx="1874">
                  <c:v>1.8725092495067708E-2</c:v>
                </c:pt>
                <c:pt idx="1875">
                  <c:v>1.8719827211753914E-2</c:v>
                </c:pt>
                <c:pt idx="1876">
                  <c:v>1.8714529155998694E-2</c:v>
                </c:pt>
                <c:pt idx="1877">
                  <c:v>1.8709198327883092E-2</c:v>
                </c:pt>
                <c:pt idx="1878">
                  <c:v>1.8703834727488156E-2</c:v>
                </c:pt>
                <c:pt idx="1879">
                  <c:v>1.8698438354570746E-2</c:v>
                </c:pt>
                <c:pt idx="1880">
                  <c:v>1.8693009209455047E-2</c:v>
                </c:pt>
                <c:pt idx="1881">
                  <c:v>1.8687547291816875E-2</c:v>
                </c:pt>
                <c:pt idx="1882">
                  <c:v>1.8682052601899368E-2</c:v>
                </c:pt>
                <c:pt idx="1883">
                  <c:v>1.8676525139540434E-2</c:v>
                </c:pt>
                <c:pt idx="1884">
                  <c:v>1.8670964904902165E-2</c:v>
                </c:pt>
                <c:pt idx="1885">
                  <c:v>1.8665371897822469E-2</c:v>
                </c:pt>
                <c:pt idx="1886">
                  <c:v>1.8659746118382392E-2</c:v>
                </c:pt>
                <c:pt idx="1887">
                  <c:v>1.865408756666298E-2</c:v>
                </c:pt>
                <c:pt idx="1888">
                  <c:v>1.8648396242583187E-2</c:v>
                </c:pt>
                <c:pt idx="1889">
                  <c:v>1.8642672146143013E-2</c:v>
                </c:pt>
                <c:pt idx="1890">
                  <c:v>1.8636915277261412E-2</c:v>
                </c:pt>
                <c:pt idx="1891">
                  <c:v>1.863112563601943E-2</c:v>
                </c:pt>
                <c:pt idx="1892">
                  <c:v>1.8625303222498113E-2</c:v>
                </c:pt>
                <c:pt idx="1893">
                  <c:v>1.8619448036616415E-2</c:v>
                </c:pt>
                <c:pt idx="1894">
                  <c:v>1.8613560078374336E-2</c:v>
                </c:pt>
                <c:pt idx="1895">
                  <c:v>1.860763934769083E-2</c:v>
                </c:pt>
                <c:pt idx="1896">
                  <c:v>1.8601685844809035E-2</c:v>
                </c:pt>
                <c:pt idx="1897">
                  <c:v>1.8595699569566859E-2</c:v>
                </c:pt>
                <c:pt idx="1898">
                  <c:v>1.8589680521964302E-2</c:v>
                </c:pt>
                <c:pt idx="1899">
                  <c:v>1.8583628701839272E-2</c:v>
                </c:pt>
                <c:pt idx="1900">
                  <c:v>1.8577544109597E-2</c:v>
                </c:pt>
                <c:pt idx="1901">
                  <c:v>1.85714267449133E-2</c:v>
                </c:pt>
                <c:pt idx="1902">
                  <c:v>1.8565276608031311E-2</c:v>
                </c:pt>
                <c:pt idx="1903">
                  <c:v>1.8559093698707896E-2</c:v>
                </c:pt>
                <c:pt idx="1904">
                  <c:v>1.8552878017105146E-2</c:v>
                </c:pt>
                <c:pt idx="1905">
                  <c:v>1.8546629563060968E-2</c:v>
                </c:pt>
                <c:pt idx="1906">
                  <c:v>1.8540348336737456E-2</c:v>
                </c:pt>
                <c:pt idx="1907">
                  <c:v>1.8534034338134608E-2</c:v>
                </c:pt>
                <c:pt idx="1908">
                  <c:v>1.852768756717138E-2</c:v>
                </c:pt>
                <c:pt idx="1909">
                  <c:v>1.8521308023847771E-2</c:v>
                </c:pt>
                <c:pt idx="1910">
                  <c:v>1.8514895708244827E-2</c:v>
                </c:pt>
                <c:pt idx="1911">
                  <c:v>1.8508450620362549E-2</c:v>
                </c:pt>
                <c:pt idx="1912">
                  <c:v>1.8501972760038843E-2</c:v>
                </c:pt>
                <c:pt idx="1913">
                  <c:v>1.8495462127516848E-2</c:v>
                </c:pt>
                <c:pt idx="1914">
                  <c:v>1.8488918722634473E-2</c:v>
                </c:pt>
                <c:pt idx="1915">
                  <c:v>1.8482342545391717E-2</c:v>
                </c:pt>
                <c:pt idx="1916">
                  <c:v>1.8475733595950672E-2</c:v>
                </c:pt>
                <c:pt idx="1917">
                  <c:v>1.84690918740682E-2</c:v>
                </c:pt>
                <c:pt idx="1918">
                  <c:v>1.8462417379987439E-2</c:v>
                </c:pt>
                <c:pt idx="1919">
                  <c:v>1.8454749257288405E-2</c:v>
                </c:pt>
                <c:pt idx="1920">
                  <c:v>1.8448004536848472E-2</c:v>
                </c:pt>
                <c:pt idx="1921">
                  <c:v>1.8441227044129205E-2</c:v>
                </c:pt>
                <c:pt idx="1922">
                  <c:v>1.843441677896851E-2</c:v>
                </c:pt>
                <c:pt idx="1923">
                  <c:v>1.8427573741447434E-2</c:v>
                </c:pt>
                <c:pt idx="1924">
                  <c:v>1.8420697931890162E-2</c:v>
                </c:pt>
                <c:pt idx="1925">
                  <c:v>1.8413789349810417E-2</c:v>
                </c:pt>
                <c:pt idx="1926">
                  <c:v>1.8406847995613429E-2</c:v>
                </c:pt>
                <c:pt idx="1927">
                  <c:v>1.8399873868975014E-2</c:v>
                </c:pt>
                <c:pt idx="1928">
                  <c:v>1.8392866970138311E-2</c:v>
                </c:pt>
                <c:pt idx="1929">
                  <c:v>1.838582729886018E-2</c:v>
                </c:pt>
                <c:pt idx="1930">
                  <c:v>1.8378754855464807E-2</c:v>
                </c:pt>
                <c:pt idx="1931">
                  <c:v>1.8371649639709053E-2</c:v>
                </c:pt>
                <c:pt idx="1932">
                  <c:v>1.8364511651755011E-2</c:v>
                </c:pt>
                <c:pt idx="1933">
                  <c:v>1.8357340891521634E-2</c:v>
                </c:pt>
                <c:pt idx="1934">
                  <c:v>1.8350137358927876E-2</c:v>
                </c:pt>
                <c:pt idx="1935">
                  <c:v>1.8342901054054783E-2</c:v>
                </c:pt>
                <c:pt idx="1936">
                  <c:v>1.8335631976902356E-2</c:v>
                </c:pt>
                <c:pt idx="1937">
                  <c:v>1.8328330127470593E-2</c:v>
                </c:pt>
                <c:pt idx="1938">
                  <c:v>1.8320995505840543E-2</c:v>
                </c:pt>
                <c:pt idx="1939">
                  <c:v>1.8313628111931157E-2</c:v>
                </c:pt>
                <c:pt idx="1940">
                  <c:v>1.8306227945742437E-2</c:v>
                </c:pt>
                <c:pt idx="1941">
                  <c:v>1.8298795007355428E-2</c:v>
                </c:pt>
                <c:pt idx="1942">
                  <c:v>1.8291329296526992E-2</c:v>
                </c:pt>
                <c:pt idx="1943">
                  <c:v>1.8283830813500268E-2</c:v>
                </c:pt>
                <c:pt idx="1944">
                  <c:v>1.8276299558194209E-2</c:v>
                </c:pt>
                <c:pt idx="1945">
                  <c:v>1.8268735530770908E-2</c:v>
                </c:pt>
                <c:pt idx="1946">
                  <c:v>1.8261138730987225E-2</c:v>
                </c:pt>
                <c:pt idx="1947">
                  <c:v>1.8253509158924208E-2</c:v>
                </c:pt>
                <c:pt idx="1948">
                  <c:v>1.8245846814662903E-2</c:v>
                </c:pt>
                <c:pt idx="1949">
                  <c:v>1.8238151698203309E-2</c:v>
                </c:pt>
                <c:pt idx="1950">
                  <c:v>1.823042380946438E-2</c:v>
                </c:pt>
                <c:pt idx="1951">
                  <c:v>1.8222663148446117E-2</c:v>
                </c:pt>
                <c:pt idx="1952">
                  <c:v>1.8214869715148518E-2</c:v>
                </c:pt>
                <c:pt idx="1953">
                  <c:v>1.8207043509733678E-2</c:v>
                </c:pt>
                <c:pt idx="1954">
                  <c:v>1.819918453187741E-2</c:v>
                </c:pt>
                <c:pt idx="1955">
                  <c:v>1.8191292781984947E-2</c:v>
                </c:pt>
                <c:pt idx="1956">
                  <c:v>1.8183368259813149E-2</c:v>
                </c:pt>
                <c:pt idx="1957">
                  <c:v>1.8175410965362016E-2</c:v>
                </c:pt>
                <c:pt idx="1958">
                  <c:v>1.8167420898712594E-2</c:v>
                </c:pt>
                <c:pt idx="1959">
                  <c:v>1.8159398059864884E-2</c:v>
                </c:pt>
                <c:pt idx="1960">
                  <c:v>1.8151342448737839E-2</c:v>
                </c:pt>
                <c:pt idx="1961">
                  <c:v>1.8143254065493553E-2</c:v>
                </c:pt>
                <c:pt idx="1962">
                  <c:v>1.8135132909807838E-2</c:v>
                </c:pt>
                <c:pt idx="1963">
                  <c:v>1.8126978982004882E-2</c:v>
                </c:pt>
                <c:pt idx="1964">
                  <c:v>1.8118792282084684E-2</c:v>
                </c:pt>
                <c:pt idx="1965">
                  <c:v>1.811057280988515E-2</c:v>
                </c:pt>
                <c:pt idx="1966">
                  <c:v>1.8102320565487329E-2</c:v>
                </c:pt>
                <c:pt idx="1967">
                  <c:v>1.8094035548891219E-2</c:v>
                </c:pt>
                <c:pt idx="1968">
                  <c:v>1.808571776009682E-2</c:v>
                </c:pt>
                <c:pt idx="1969">
                  <c:v>1.8077367199023087E-2</c:v>
                </c:pt>
                <c:pt idx="1970">
                  <c:v>1.8068986811621279E-2</c:v>
                </c:pt>
                <c:pt idx="1971">
                  <c:v>1.8060609777995618E-2</c:v>
                </c:pt>
                <c:pt idx="1972">
                  <c:v>1.8052245556084978E-2</c:v>
                </c:pt>
                <c:pt idx="1973">
                  <c:v>1.8043894145727268E-2</c:v>
                </c:pt>
                <c:pt idx="1974">
                  <c:v>1.8035555546922488E-2</c:v>
                </c:pt>
                <c:pt idx="1975">
                  <c:v>1.8027229759751684E-2</c:v>
                </c:pt>
                <c:pt idx="1976">
                  <c:v>1.8018916784295902E-2</c:v>
                </c:pt>
                <c:pt idx="1977">
                  <c:v>1.801061662039305E-2</c:v>
                </c:pt>
                <c:pt idx="1978">
                  <c:v>1.8002329268043127E-2</c:v>
                </c:pt>
                <c:pt idx="1979">
                  <c:v>1.7994054727408226E-2</c:v>
                </c:pt>
                <c:pt idx="1980">
                  <c:v>1.7985792998245209E-2</c:v>
                </c:pt>
                <c:pt idx="1981">
                  <c:v>1.7977544080878261E-2</c:v>
                </c:pt>
                <c:pt idx="1982">
                  <c:v>1.7969307975064241E-2</c:v>
                </c:pt>
                <c:pt idx="1983">
                  <c:v>1.7961084680803152E-2</c:v>
                </c:pt>
                <c:pt idx="1984">
                  <c:v>1.7952874198176039E-2</c:v>
                </c:pt>
                <c:pt idx="1985">
                  <c:v>1.7944676527263947E-2</c:v>
                </c:pt>
                <c:pt idx="1986">
                  <c:v>1.7936491667742693E-2</c:v>
                </c:pt>
                <c:pt idx="1987">
                  <c:v>1.7928319619936461E-2</c:v>
                </c:pt>
                <c:pt idx="1988">
                  <c:v>1.7920160383683159E-2</c:v>
                </c:pt>
                <c:pt idx="1989">
                  <c:v>1.7912013959063833E-2</c:v>
                </c:pt>
                <c:pt idx="1990">
                  <c:v>1.7903880346078482E-2</c:v>
                </c:pt>
                <c:pt idx="1991">
                  <c:v>1.7895759544646062E-2</c:v>
                </c:pt>
                <c:pt idx="1992">
                  <c:v>1.7887651554928663E-2</c:v>
                </c:pt>
                <c:pt idx="1993">
                  <c:v>1.7879556376683148E-2</c:v>
                </c:pt>
                <c:pt idx="1994">
                  <c:v>1.7871474010071609E-2</c:v>
                </c:pt>
                <c:pt idx="1995">
                  <c:v>1.7863404455012999E-2</c:v>
                </c:pt>
                <c:pt idx="1996">
                  <c:v>1.7855347711669411E-2</c:v>
                </c:pt>
                <c:pt idx="1997">
                  <c:v>1.7847303779878754E-2</c:v>
                </c:pt>
                <c:pt idx="1998">
                  <c:v>1.7839272659641026E-2</c:v>
                </c:pt>
                <c:pt idx="1999">
                  <c:v>1.7831254350956227E-2</c:v>
                </c:pt>
                <c:pt idx="2000">
                  <c:v>1.7823248853905405E-2</c:v>
                </c:pt>
                <c:pt idx="2001">
                  <c:v>1.7815256168488558E-2</c:v>
                </c:pt>
                <c:pt idx="2002">
                  <c:v>1.7807276294624641E-2</c:v>
                </c:pt>
                <c:pt idx="2003">
                  <c:v>1.7799309232475746E-2</c:v>
                </c:pt>
                <c:pt idx="2004">
                  <c:v>1.7791354981636642E-2</c:v>
                </c:pt>
                <c:pt idx="2005">
                  <c:v>1.7783413542674653E-2</c:v>
                </c:pt>
                <c:pt idx="2006">
                  <c:v>1.7775484915184547E-2</c:v>
                </c:pt>
                <c:pt idx="2007">
                  <c:v>1.7767569099247371E-2</c:v>
                </c:pt>
                <c:pt idx="2008">
                  <c:v>1.7759666095025217E-2</c:v>
                </c:pt>
                <c:pt idx="2009">
                  <c:v>1.7751775902274947E-2</c:v>
                </c:pt>
                <c:pt idx="2010">
                  <c:v>1.7743898521158652E-2</c:v>
                </c:pt>
                <c:pt idx="2011">
                  <c:v>1.7736033951595287E-2</c:v>
                </c:pt>
                <c:pt idx="2012">
                  <c:v>1.7728182193584852E-2</c:v>
                </c:pt>
                <c:pt idx="2013">
                  <c:v>1.7720343247127346E-2</c:v>
                </c:pt>
                <c:pt idx="2014">
                  <c:v>1.7712517112384862E-2</c:v>
                </c:pt>
                <c:pt idx="2015">
                  <c:v>1.7704703789195309E-2</c:v>
                </c:pt>
                <c:pt idx="2016">
                  <c:v>1.7696903277477638E-2</c:v>
                </c:pt>
                <c:pt idx="2017">
                  <c:v>1.768911557747499E-2</c:v>
                </c:pt>
                <c:pt idx="2018">
                  <c:v>1.7681340688944225E-2</c:v>
                </c:pt>
                <c:pt idx="2019">
                  <c:v>1.7673578612047436E-2</c:v>
                </c:pt>
                <c:pt idx="2020">
                  <c:v>1.766582934662253E-2</c:v>
                </c:pt>
                <c:pt idx="2021">
                  <c:v>1.7658092892912647E-2</c:v>
                </c:pt>
                <c:pt idx="2022">
                  <c:v>1.7650369250755693E-2</c:v>
                </c:pt>
                <c:pt idx="2023">
                  <c:v>1.764155791880162E-2</c:v>
                </c:pt>
                <c:pt idx="2024">
                  <c:v>1.7633861730018685E-2</c:v>
                </c:pt>
                <c:pt idx="2025">
                  <c:v>1.762617835278868E-2</c:v>
                </c:pt>
                <c:pt idx="2026">
                  <c:v>1.7618507787111604E-2</c:v>
                </c:pt>
                <c:pt idx="2027">
                  <c:v>1.7610850032987457E-2</c:v>
                </c:pt>
                <c:pt idx="2028">
                  <c:v>1.7603205090497287E-2</c:v>
                </c:pt>
                <c:pt idx="2029">
                  <c:v>1.7595572959641093E-2</c:v>
                </c:pt>
                <c:pt idx="2030">
                  <c:v>1.7587953640175735E-2</c:v>
                </c:pt>
                <c:pt idx="2031">
                  <c:v>1.7580347132344354E-2</c:v>
                </c:pt>
                <c:pt idx="2032">
                  <c:v>1.7572753436146948E-2</c:v>
                </c:pt>
                <c:pt idx="2033">
                  <c:v>1.7565172551421426E-2</c:v>
                </c:pt>
                <c:pt idx="2034">
                  <c:v>1.755760447832988E-2</c:v>
                </c:pt>
                <c:pt idx="2035">
                  <c:v>1.7550049216791264E-2</c:v>
                </c:pt>
                <c:pt idx="2036">
                  <c:v>1.7542506766805577E-2</c:v>
                </c:pt>
                <c:pt idx="2037">
                  <c:v>1.7534977128453866E-2</c:v>
                </c:pt>
                <c:pt idx="2038">
                  <c:v>1.7526998272806793E-2</c:v>
                </c:pt>
                <c:pt idx="2039">
                  <c:v>1.7519956286166094E-2</c:v>
                </c:pt>
                <c:pt idx="2040">
                  <c:v>1.7512465082473172E-2</c:v>
                </c:pt>
                <c:pt idx="2041">
                  <c:v>1.750498669033318E-2</c:v>
                </c:pt>
                <c:pt idx="2042">
                  <c:v>1.7497521109746117E-2</c:v>
                </c:pt>
                <c:pt idx="2043">
                  <c:v>1.7490068340630938E-2</c:v>
                </c:pt>
                <c:pt idx="2044">
                  <c:v>1.7482628383149734E-2</c:v>
                </c:pt>
                <c:pt idx="2045">
                  <c:v>1.7475201237140414E-2</c:v>
                </c:pt>
                <c:pt idx="2046">
                  <c:v>1.7467786902846116E-2</c:v>
                </c:pt>
                <c:pt idx="2047">
                  <c:v>1.7460385380023702E-2</c:v>
                </c:pt>
                <c:pt idx="2048">
                  <c:v>1.7452996668673171E-2</c:v>
                </c:pt>
                <c:pt idx="2049">
                  <c:v>1.7445620768956616E-2</c:v>
                </c:pt>
                <c:pt idx="2050">
                  <c:v>1.7438257680955083E-2</c:v>
                </c:pt>
                <c:pt idx="2051">
                  <c:v>1.7430907404263341E-2</c:v>
                </c:pt>
                <c:pt idx="2052">
                  <c:v>1.7423569939124528E-2</c:v>
                </c:pt>
                <c:pt idx="2053">
                  <c:v>1.7416245285700738E-2</c:v>
                </c:pt>
                <c:pt idx="2054">
                  <c:v>1.7408933443667785E-2</c:v>
                </c:pt>
                <c:pt idx="2055">
                  <c:v>1.7401634413268807E-2</c:v>
                </c:pt>
                <c:pt idx="2056">
                  <c:v>1.739434819442276E-2</c:v>
                </c:pt>
                <c:pt idx="2057">
                  <c:v>1.7387074787048595E-2</c:v>
                </c:pt>
                <c:pt idx="2058">
                  <c:v>1.7379814191389453E-2</c:v>
                </c:pt>
                <c:pt idx="2059">
                  <c:v>1.7372566407121148E-2</c:v>
                </c:pt>
                <c:pt idx="2060">
                  <c:v>1.7365331434486819E-2</c:v>
                </c:pt>
                <c:pt idx="2061">
                  <c:v>1.7358109273243327E-2</c:v>
                </c:pt>
                <c:pt idx="2062">
                  <c:v>1.7350899923795904E-2</c:v>
                </c:pt>
                <c:pt idx="2063">
                  <c:v>1.7343703385577225E-2</c:v>
                </c:pt>
                <c:pt idx="2064">
                  <c:v>1.7336519659154614E-2</c:v>
                </c:pt>
                <c:pt idx="2065">
                  <c:v>1.7329348744203887E-2</c:v>
                </c:pt>
                <c:pt idx="2066">
                  <c:v>1.7322190640725044E-2</c:v>
                </c:pt>
                <c:pt idx="2067">
                  <c:v>1.7315045348961222E-2</c:v>
                </c:pt>
                <c:pt idx="2068">
                  <c:v>1.7307912868507191E-2</c:v>
                </c:pt>
                <c:pt idx="2069">
                  <c:v>1.7300793199768183E-2</c:v>
                </c:pt>
                <c:pt idx="2070">
                  <c:v>1.7293686342420012E-2</c:v>
                </c:pt>
                <c:pt idx="2071">
                  <c:v>1.7286592296705816E-2</c:v>
                </c:pt>
                <c:pt idx="2072">
                  <c:v>1.727951106254455E-2</c:v>
                </c:pt>
                <c:pt idx="2073">
                  <c:v>1.7272442639855168E-2</c:v>
                </c:pt>
                <c:pt idx="2074">
                  <c:v>1.7265387028880808E-2</c:v>
                </c:pt>
                <c:pt idx="2075">
                  <c:v>1.7257150292445678E-2</c:v>
                </c:pt>
                <c:pt idx="2076">
                  <c:v>1.7250123300561009E-2</c:v>
                </c:pt>
                <c:pt idx="2077">
                  <c:v>1.7243109121715117E-2</c:v>
                </c:pt>
                <c:pt idx="2078">
                  <c:v>1.723610775588099E-2</c:v>
                </c:pt>
                <c:pt idx="2079">
                  <c:v>1.7229119203058623E-2</c:v>
                </c:pt>
                <c:pt idx="2080">
                  <c:v>1.7222143463221005E-2</c:v>
                </c:pt>
                <c:pt idx="2081">
                  <c:v>1.7215180536368134E-2</c:v>
                </c:pt>
                <c:pt idx="2082">
                  <c:v>1.7208230422581055E-2</c:v>
                </c:pt>
                <c:pt idx="2083">
                  <c:v>1.7201293121724692E-2</c:v>
                </c:pt>
                <c:pt idx="2084">
                  <c:v>1.7194368633907109E-2</c:v>
                </c:pt>
                <c:pt idx="2085">
                  <c:v>1.7187456959047259E-2</c:v>
                </c:pt>
                <c:pt idx="2086">
                  <c:v>1.7180558097253201E-2</c:v>
                </c:pt>
                <c:pt idx="2087">
                  <c:v>1.7173672048389859E-2</c:v>
                </c:pt>
                <c:pt idx="2088">
                  <c:v>1.716679881253828E-2</c:v>
                </c:pt>
                <c:pt idx="2089">
                  <c:v>1.7156195633603044E-2</c:v>
                </c:pt>
                <c:pt idx="2090">
                  <c:v>1.7149354158005892E-2</c:v>
                </c:pt>
                <c:pt idx="2091">
                  <c:v>1.7142525493961669E-2</c:v>
                </c:pt>
                <c:pt idx="2092">
                  <c:v>1.7135709641470376E-2</c:v>
                </c:pt>
                <c:pt idx="2093">
                  <c:v>1.7128906600450966E-2</c:v>
                </c:pt>
                <c:pt idx="2094">
                  <c:v>1.712211637090344E-2</c:v>
                </c:pt>
                <c:pt idx="2095">
                  <c:v>1.7115338952989889E-2</c:v>
                </c:pt>
                <c:pt idx="2096">
                  <c:v>1.7108574346548222E-2</c:v>
                </c:pt>
                <c:pt idx="2097">
                  <c:v>1.7101822551578438E-2</c:v>
                </c:pt>
                <c:pt idx="2098">
                  <c:v>1.7095083568161584E-2</c:v>
                </c:pt>
                <c:pt idx="2099">
                  <c:v>1.708835739629766E-2</c:v>
                </c:pt>
                <c:pt idx="2100">
                  <c:v>1.7081644035905619E-2</c:v>
                </c:pt>
                <c:pt idx="2101">
                  <c:v>1.7074943486985461E-2</c:v>
                </c:pt>
                <c:pt idx="2102">
                  <c:v>1.7068255749699279E-2</c:v>
                </c:pt>
                <c:pt idx="2103">
                  <c:v>1.7061580823722888E-2</c:v>
                </c:pt>
                <c:pt idx="2104">
                  <c:v>1.705491870946152E-2</c:v>
                </c:pt>
                <c:pt idx="2105">
                  <c:v>1.7048269406590988E-2</c:v>
                </c:pt>
                <c:pt idx="2106">
                  <c:v>1.7041632915273386E-2</c:v>
                </c:pt>
                <c:pt idx="2107">
                  <c:v>1.703500923558976E-2</c:v>
                </c:pt>
                <c:pt idx="2108">
                  <c:v>1.7028398367134878E-2</c:v>
                </c:pt>
                <c:pt idx="2109">
                  <c:v>1.7021800310476065E-2</c:v>
                </c:pt>
                <c:pt idx="2110">
                  <c:v>1.7015215065208089E-2</c:v>
                </c:pt>
                <c:pt idx="2111">
                  <c:v>1.7008642631411997E-2</c:v>
                </c:pt>
                <c:pt idx="2112">
                  <c:v>1.7002083009087787E-2</c:v>
                </c:pt>
                <c:pt idx="2113">
                  <c:v>1.69955361984786E-2</c:v>
                </c:pt>
                <c:pt idx="2114">
                  <c:v>1.6989002199179204E-2</c:v>
                </c:pt>
                <c:pt idx="2115">
                  <c:v>1.6982481011432737E-2</c:v>
                </c:pt>
                <c:pt idx="2116">
                  <c:v>1.6975972635158154E-2</c:v>
                </c:pt>
                <c:pt idx="2117">
                  <c:v>1.6969477070436501E-2</c:v>
                </c:pt>
                <c:pt idx="2118">
                  <c:v>1.6962994317267777E-2</c:v>
                </c:pt>
                <c:pt idx="2119">
                  <c:v>1.6956524375570936E-2</c:v>
                </c:pt>
                <c:pt idx="2120">
                  <c:v>1.6950067245264933E-2</c:v>
                </c:pt>
                <c:pt idx="2121">
                  <c:v>1.6943622926592905E-2</c:v>
                </c:pt>
                <c:pt idx="2122">
                  <c:v>1.6937191419392761E-2</c:v>
                </c:pt>
                <c:pt idx="2123">
                  <c:v>1.6930772723583454E-2</c:v>
                </c:pt>
                <c:pt idx="2124">
                  <c:v>1.6924366839408123E-2</c:v>
                </c:pt>
                <c:pt idx="2125">
                  <c:v>1.6917973766623629E-2</c:v>
                </c:pt>
                <c:pt idx="2126">
                  <c:v>1.6911593505392064E-2</c:v>
                </c:pt>
                <c:pt idx="2127">
                  <c:v>1.6905226055713429E-2</c:v>
                </c:pt>
                <c:pt idx="2128">
                  <c:v>1.6898871417506678E-2</c:v>
                </c:pt>
                <c:pt idx="2129">
                  <c:v>1.689252959077181E-2</c:v>
                </c:pt>
                <c:pt idx="2130">
                  <c:v>1.6886200575427779E-2</c:v>
                </c:pt>
                <c:pt idx="2131">
                  <c:v>1.687988437179877E-2</c:v>
                </c:pt>
                <c:pt idx="2132">
                  <c:v>1.6873580979479552E-2</c:v>
                </c:pt>
                <c:pt idx="2133">
                  <c:v>1.686729039879431E-2</c:v>
                </c:pt>
                <c:pt idx="2134">
                  <c:v>1.6861012629418859E-2</c:v>
                </c:pt>
                <c:pt idx="2135">
                  <c:v>1.6854747671677384E-2</c:v>
                </c:pt>
                <c:pt idx="2136">
                  <c:v>1.6848495525488838E-2</c:v>
                </c:pt>
                <c:pt idx="2137">
                  <c:v>1.6842256190610083E-2</c:v>
                </c:pt>
                <c:pt idx="2138">
                  <c:v>1.6836029667203212E-2</c:v>
                </c:pt>
                <c:pt idx="2139">
                  <c:v>1.6829815955511362E-2</c:v>
                </c:pt>
                <c:pt idx="2140">
                  <c:v>1.6823615055129304E-2</c:v>
                </c:pt>
                <c:pt idx="2141">
                  <c:v>1.6817426966300175E-2</c:v>
                </c:pt>
                <c:pt idx="2142">
                  <c:v>1.6811251689023976E-2</c:v>
                </c:pt>
                <c:pt idx="2143">
                  <c:v>1.6805089223138614E-2</c:v>
                </c:pt>
                <c:pt idx="2144">
                  <c:v>1.6798939568725135E-2</c:v>
                </c:pt>
                <c:pt idx="2145">
                  <c:v>1.679280272578354E-2</c:v>
                </c:pt>
                <c:pt idx="2146">
                  <c:v>1.6786678694394874E-2</c:v>
                </c:pt>
                <c:pt idx="2147">
                  <c:v>1.6780567474478092E-2</c:v>
                </c:pt>
                <c:pt idx="2148">
                  <c:v>1.6774469065952147E-2</c:v>
                </c:pt>
                <c:pt idx="2149">
                  <c:v>1.6768383469060177E-2</c:v>
                </c:pt>
                <c:pt idx="2150">
                  <c:v>1.6762310683559045E-2</c:v>
                </c:pt>
                <c:pt idx="2151">
                  <c:v>1.6756250709529796E-2</c:v>
                </c:pt>
                <c:pt idx="2152">
                  <c:v>1.6750203546972431E-2</c:v>
                </c:pt>
                <c:pt idx="2153">
                  <c:v>1.6744169195967995E-2</c:v>
                </c:pt>
                <c:pt idx="2154">
                  <c:v>1.6738147656435443E-2</c:v>
                </c:pt>
                <c:pt idx="2155">
                  <c:v>1.6732138928374773E-2</c:v>
                </c:pt>
                <c:pt idx="2156">
                  <c:v>1.6726143011704941E-2</c:v>
                </c:pt>
                <c:pt idx="2157">
                  <c:v>1.6720159906588039E-2</c:v>
                </c:pt>
                <c:pt idx="2158">
                  <c:v>1.6714189613024066E-2</c:v>
                </c:pt>
                <c:pt idx="2159">
                  <c:v>1.6708232130769884E-2</c:v>
                </c:pt>
                <c:pt idx="2160">
                  <c:v>1.6702287460068632E-2</c:v>
                </c:pt>
                <c:pt idx="2161">
                  <c:v>1.6696355600839263E-2</c:v>
                </c:pt>
                <c:pt idx="2162">
                  <c:v>1.6690436553162824E-2</c:v>
                </c:pt>
                <c:pt idx="2163">
                  <c:v>1.6684530316715129E-2</c:v>
                </c:pt>
                <c:pt idx="2164">
                  <c:v>1.6678636892144549E-2</c:v>
                </c:pt>
                <c:pt idx="2165">
                  <c:v>1.6672756278640621E-2</c:v>
                </c:pt>
                <c:pt idx="2166">
                  <c:v>1.6666888476770669E-2</c:v>
                </c:pt>
                <c:pt idx="2167">
                  <c:v>1.6661033486453647E-2</c:v>
                </c:pt>
                <c:pt idx="2168">
                  <c:v>1.6655191307527462E-2</c:v>
                </c:pt>
                <c:pt idx="2169">
                  <c:v>1.664936194007316E-2</c:v>
                </c:pt>
                <c:pt idx="2170">
                  <c:v>1.6643545384171787E-2</c:v>
                </c:pt>
                <c:pt idx="2171">
                  <c:v>1.6637741639661252E-2</c:v>
                </c:pt>
                <c:pt idx="2172">
                  <c:v>1.6631950706541554E-2</c:v>
                </c:pt>
                <c:pt idx="2173">
                  <c:v>1.6626172584974785E-2</c:v>
                </c:pt>
                <c:pt idx="2174">
                  <c:v>1.66204072748799E-2</c:v>
                </c:pt>
                <c:pt idx="2175">
                  <c:v>1.6614654776256899E-2</c:v>
                </c:pt>
                <c:pt idx="2176">
                  <c:v>1.6608915089024734E-2</c:v>
                </c:pt>
                <c:pt idx="2177">
                  <c:v>1.6603188213345499E-2</c:v>
                </c:pt>
                <c:pt idx="2178">
                  <c:v>1.6597474149057101E-2</c:v>
                </c:pt>
                <c:pt idx="2179">
                  <c:v>1.659095947743161E-2</c:v>
                </c:pt>
                <c:pt idx="2180">
                  <c:v>1.6585272866355139E-2</c:v>
                </c:pt>
                <c:pt idx="2181">
                  <c:v>1.657959906675055E-2</c:v>
                </c:pt>
                <c:pt idx="2182">
                  <c:v>1.6573938078536798E-2</c:v>
                </c:pt>
                <c:pt idx="2183">
                  <c:v>1.6568289901713884E-2</c:v>
                </c:pt>
                <c:pt idx="2184">
                  <c:v>1.6562654536524946E-2</c:v>
                </c:pt>
                <c:pt idx="2185">
                  <c:v>1.6557031982726844E-2</c:v>
                </c:pt>
                <c:pt idx="2186">
                  <c:v>1.6551422240400626E-2</c:v>
                </c:pt>
                <c:pt idx="2187">
                  <c:v>1.6545825309546291E-2</c:v>
                </c:pt>
                <c:pt idx="2188">
                  <c:v>1.654024119016384E-2</c:v>
                </c:pt>
                <c:pt idx="2189">
                  <c:v>1.6534669882172226E-2</c:v>
                </c:pt>
                <c:pt idx="2190">
                  <c:v>1.6529111385571449E-2</c:v>
                </c:pt>
                <c:pt idx="2191">
                  <c:v>1.6523565700523601E-2</c:v>
                </c:pt>
                <c:pt idx="2192">
                  <c:v>1.6518032826947637E-2</c:v>
                </c:pt>
                <c:pt idx="2193">
                  <c:v>1.651251276476251E-2</c:v>
                </c:pt>
                <c:pt idx="2194">
                  <c:v>1.6507005514130313E-2</c:v>
                </c:pt>
                <c:pt idx="2195">
                  <c:v>1.6501511074888953E-2</c:v>
                </c:pt>
                <c:pt idx="2196">
                  <c:v>1.6496029447038429E-2</c:v>
                </c:pt>
                <c:pt idx="2197">
                  <c:v>1.6490560630740836E-2</c:v>
                </c:pt>
                <c:pt idx="2198">
                  <c:v>1.6485104625915126E-2</c:v>
                </c:pt>
                <c:pt idx="2199">
                  <c:v>1.6479661432480253E-2</c:v>
                </c:pt>
                <c:pt idx="2200">
                  <c:v>1.6474231050436217E-2</c:v>
                </c:pt>
                <c:pt idx="2201">
                  <c:v>1.6468813480026157E-2</c:v>
                </c:pt>
                <c:pt idx="2202">
                  <c:v>1.6463408720925887E-2</c:v>
                </c:pt>
                <c:pt idx="2203">
                  <c:v>1.6458016773297501E-2</c:v>
                </c:pt>
                <c:pt idx="2204">
                  <c:v>1.6452637637059953E-2</c:v>
                </c:pt>
                <c:pt idx="2205">
                  <c:v>1.644727131245638E-2</c:v>
                </c:pt>
                <c:pt idx="2206">
                  <c:v>1.6441917799081551E-2</c:v>
                </c:pt>
                <c:pt idx="2207">
                  <c:v>1.6436577097259653E-2</c:v>
                </c:pt>
                <c:pt idx="2208">
                  <c:v>1.6431249206909637E-2</c:v>
                </c:pt>
                <c:pt idx="2209">
                  <c:v>1.6425934127950459E-2</c:v>
                </c:pt>
                <c:pt idx="2210">
                  <c:v>1.6420631860463164E-2</c:v>
                </c:pt>
                <c:pt idx="2211">
                  <c:v>1.6415342404366706E-2</c:v>
                </c:pt>
                <c:pt idx="2212">
                  <c:v>1.6410065759904224E-2</c:v>
                </c:pt>
                <c:pt idx="2213">
                  <c:v>1.6404801926751533E-2</c:v>
                </c:pt>
                <c:pt idx="2214">
                  <c:v>1.6399550904908633E-2</c:v>
                </c:pt>
                <c:pt idx="2215">
                  <c:v>1.6394312694699709E-2</c:v>
                </c:pt>
                <c:pt idx="2216">
                  <c:v>1.6389087295881621E-2</c:v>
                </c:pt>
                <c:pt idx="2217">
                  <c:v>1.6383874708454371E-2</c:v>
                </c:pt>
                <c:pt idx="2218">
                  <c:v>1.6378674932499004E-2</c:v>
                </c:pt>
                <c:pt idx="2219">
                  <c:v>1.6373487968015521E-2</c:v>
                </c:pt>
                <c:pt idx="2220">
                  <c:v>1.6368313815003921E-2</c:v>
                </c:pt>
                <c:pt idx="2221">
                  <c:v>1.6363152473464204E-2</c:v>
                </c:pt>
                <c:pt idx="2222">
                  <c:v>1.6358003943234278E-2</c:v>
                </c:pt>
                <c:pt idx="2223">
                  <c:v>1.6352868224476236E-2</c:v>
                </c:pt>
                <c:pt idx="2224">
                  <c:v>1.6347745317190077E-2</c:v>
                </c:pt>
                <c:pt idx="2225">
                  <c:v>1.6342635221213708E-2</c:v>
                </c:pt>
                <c:pt idx="2226">
                  <c:v>1.633753793679027E-2</c:v>
                </c:pt>
                <c:pt idx="2227">
                  <c:v>1.633245346391976E-2</c:v>
                </c:pt>
                <c:pt idx="2228">
                  <c:v>1.6327381802359042E-2</c:v>
                </c:pt>
                <c:pt idx="2229">
                  <c:v>1.6322322952189161E-2</c:v>
                </c:pt>
                <c:pt idx="2230">
                  <c:v>1.631727691357221E-2</c:v>
                </c:pt>
                <c:pt idx="2231">
                  <c:v>1.6312243686184003E-2</c:v>
                </c:pt>
                <c:pt idx="2232">
                  <c:v>1.6307223270348725E-2</c:v>
                </c:pt>
                <c:pt idx="2233">
                  <c:v>1.6302215666066378E-2</c:v>
                </c:pt>
                <c:pt idx="2234">
                  <c:v>1.6297220873174867E-2</c:v>
                </c:pt>
                <c:pt idx="2235">
                  <c:v>1.6292238891512101E-2</c:v>
                </c:pt>
                <c:pt idx="2236">
                  <c:v>1.6287269721483311E-2</c:v>
                </c:pt>
                <c:pt idx="2237">
                  <c:v>1.6282313362845358E-2</c:v>
                </c:pt>
                <c:pt idx="2238">
                  <c:v>1.6277369815598242E-2</c:v>
                </c:pt>
                <c:pt idx="2239">
                  <c:v>1.6272439079823009E-2</c:v>
                </c:pt>
                <c:pt idx="2240">
                  <c:v>1.6267521155438613E-2</c:v>
                </c:pt>
                <c:pt idx="2241">
                  <c:v>1.6262616042607148E-2</c:v>
                </c:pt>
                <c:pt idx="2242">
                  <c:v>1.6257723741004426E-2</c:v>
                </c:pt>
                <c:pt idx="2243">
                  <c:v>1.6252844250792542E-2</c:v>
                </c:pt>
                <c:pt idx="2244">
                  <c:v>1.6247977572214634E-2</c:v>
                </c:pt>
                <c:pt idx="2245">
                  <c:v>1.6243123705108609E-2</c:v>
                </c:pt>
                <c:pt idx="2246">
                  <c:v>1.6238282649231328E-2</c:v>
                </c:pt>
                <c:pt idx="2247">
                  <c:v>1.6233454404825931E-2</c:v>
                </c:pt>
                <c:pt idx="2248">
                  <c:v>1.6228638971973464E-2</c:v>
                </c:pt>
                <c:pt idx="2249">
                  <c:v>1.6223836350349741E-2</c:v>
                </c:pt>
                <c:pt idx="2250">
                  <c:v>1.6219046540278947E-2</c:v>
                </c:pt>
                <c:pt idx="2251">
                  <c:v>1.6214269541598991E-2</c:v>
                </c:pt>
                <c:pt idx="2252">
                  <c:v>1.6209505354390918E-2</c:v>
                </c:pt>
                <c:pt idx="2253">
                  <c:v>1.6204753978573683E-2</c:v>
                </c:pt>
                <c:pt idx="2254">
                  <c:v>1.6200015414147284E-2</c:v>
                </c:pt>
                <c:pt idx="2255">
                  <c:v>1.6195289661111723E-2</c:v>
                </c:pt>
                <c:pt idx="2256">
                  <c:v>1.6190576719548044E-2</c:v>
                </c:pt>
                <c:pt idx="2257">
                  <c:v>1.618587658945625E-2</c:v>
                </c:pt>
                <c:pt idx="2258">
                  <c:v>1.6181189270674246E-2</c:v>
                </c:pt>
                <c:pt idx="2259">
                  <c:v>1.6176514763364125E-2</c:v>
                </c:pt>
                <c:pt idx="2260">
                  <c:v>1.6171853067606934E-2</c:v>
                </c:pt>
                <c:pt idx="2261">
                  <c:v>1.6167204183078487E-2</c:v>
                </c:pt>
                <c:pt idx="2262">
                  <c:v>1.6162568109940878E-2</c:v>
                </c:pt>
                <c:pt idx="2263">
                  <c:v>1.6157944848356198E-2</c:v>
                </c:pt>
                <c:pt idx="2264">
                  <c:v>1.6153334398162356E-2</c:v>
                </c:pt>
                <c:pt idx="2265">
                  <c:v>1.614873675935935E-2</c:v>
                </c:pt>
                <c:pt idx="2266">
                  <c:v>1.6144151932028228E-2</c:v>
                </c:pt>
                <c:pt idx="2267">
                  <c:v>1.6139579916006896E-2</c:v>
                </c:pt>
                <c:pt idx="2268">
                  <c:v>1.6135020711538495E-2</c:v>
                </c:pt>
                <c:pt idx="2269">
                  <c:v>1.6130474318298837E-2</c:v>
                </c:pt>
                <c:pt idx="2270">
                  <c:v>1.6125940736693156E-2</c:v>
                </c:pt>
                <c:pt idx="2271">
                  <c:v>1.6121419966397266E-2</c:v>
                </c:pt>
                <c:pt idx="2272">
                  <c:v>1.6116912007492212E-2</c:v>
                </c:pt>
                <c:pt idx="2273">
                  <c:v>1.6112416859977996E-2</c:v>
                </c:pt>
                <c:pt idx="2274">
                  <c:v>1.6107934523935663E-2</c:v>
                </c:pt>
                <c:pt idx="2275">
                  <c:v>1.6103464999365213E-2</c:v>
                </c:pt>
                <c:pt idx="2276">
                  <c:v>1.6099008286023508E-2</c:v>
                </c:pt>
                <c:pt idx="2277">
                  <c:v>1.6094564384315779E-2</c:v>
                </c:pt>
                <c:pt idx="2278">
                  <c:v>1.6090133293836795E-2</c:v>
                </c:pt>
                <c:pt idx="2279">
                  <c:v>1.6085715014829693E-2</c:v>
                </c:pt>
                <c:pt idx="2280">
                  <c:v>1.6081309547132383E-2</c:v>
                </c:pt>
                <c:pt idx="2281">
                  <c:v>1.6076916891069049E-2</c:v>
                </c:pt>
                <c:pt idx="2282">
                  <c:v>1.6072537046315505E-2</c:v>
                </c:pt>
                <c:pt idx="2283">
                  <c:v>1.6068170012871752E-2</c:v>
                </c:pt>
                <c:pt idx="2284">
                  <c:v>1.6063815790980929E-2</c:v>
                </c:pt>
                <c:pt idx="2285">
                  <c:v>1.6059474380399896E-2</c:v>
                </c:pt>
                <c:pt idx="2286">
                  <c:v>1.6055145781209701E-2</c:v>
                </c:pt>
                <c:pt idx="2287">
                  <c:v>1.6050829993491389E-2</c:v>
                </c:pt>
                <c:pt idx="2288">
                  <c:v>1.604652701724496E-2</c:v>
                </c:pt>
                <c:pt idx="2289">
                  <c:v>1.6042236852308323E-2</c:v>
                </c:pt>
                <c:pt idx="2290">
                  <c:v>1.6037959498762522E-2</c:v>
                </c:pt>
                <c:pt idx="2291">
                  <c:v>1.6033694956607558E-2</c:v>
                </c:pt>
                <c:pt idx="2292">
                  <c:v>1.6029443226005524E-2</c:v>
                </c:pt>
                <c:pt idx="2293">
                  <c:v>1.6025204306632235E-2</c:v>
                </c:pt>
                <c:pt idx="2294">
                  <c:v>1.6020978198649782E-2</c:v>
                </c:pt>
                <c:pt idx="2295">
                  <c:v>1.6016764902301306E-2</c:v>
                </c:pt>
                <c:pt idx="2296">
                  <c:v>1.6012564417181574E-2</c:v>
                </c:pt>
                <c:pt idx="2297">
                  <c:v>1.6008376743533725E-2</c:v>
                </c:pt>
                <c:pt idx="2298">
                  <c:v>1.6004201881114621E-2</c:v>
                </c:pt>
                <c:pt idx="2299">
                  <c:v>1.6000039830248447E-2</c:v>
                </c:pt>
                <c:pt idx="2300">
                  <c:v>1.599589059077311E-2</c:v>
                </c:pt>
                <c:pt idx="2301">
                  <c:v>1.5991754162688609E-2</c:v>
                </c:pt>
                <c:pt idx="2302">
                  <c:v>1.5987630545994946E-2</c:v>
                </c:pt>
                <c:pt idx="2303">
                  <c:v>1.598351974069212E-2</c:v>
                </c:pt>
                <c:pt idx="2304">
                  <c:v>1.5979421746780131E-2</c:v>
                </c:pt>
                <c:pt idx="2305">
                  <c:v>1.597533656425898E-2</c:v>
                </c:pt>
                <c:pt idx="2306">
                  <c:v>1.5971264193290757E-2</c:v>
                </c:pt>
                <c:pt idx="2307">
                  <c:v>1.5967204633632326E-2</c:v>
                </c:pt>
                <c:pt idx="2308">
                  <c:v>1.5963157885202639E-2</c:v>
                </c:pt>
                <c:pt idx="2309">
                  <c:v>1.5959123948325882E-2</c:v>
                </c:pt>
                <c:pt idx="2310">
                  <c:v>1.5955102822839962E-2</c:v>
                </c:pt>
                <c:pt idx="2311">
                  <c:v>1.5951094508825925E-2</c:v>
                </c:pt>
                <c:pt idx="2312">
                  <c:v>1.5947099005959586E-2</c:v>
                </c:pt>
                <c:pt idx="2313">
                  <c:v>1.5943116314727224E-2</c:v>
                </c:pt>
                <c:pt idx="2314">
                  <c:v>1.5939146434804652E-2</c:v>
                </c:pt>
                <c:pt idx="2315">
                  <c:v>1.5935189366272917E-2</c:v>
                </c:pt>
                <c:pt idx="2316">
                  <c:v>1.593124510913202E-2</c:v>
                </c:pt>
                <c:pt idx="2317">
                  <c:v>1.5927313663381959E-2</c:v>
                </c:pt>
                <c:pt idx="2318">
                  <c:v>1.5923395029022736E-2</c:v>
                </c:pt>
                <c:pt idx="2319">
                  <c:v>1.5919489206054349E-2</c:v>
                </c:pt>
                <c:pt idx="2320">
                  <c:v>1.59155961944768E-2</c:v>
                </c:pt>
                <c:pt idx="2321">
                  <c:v>1.5911715994371134E-2</c:v>
                </c:pt>
                <c:pt idx="2322">
                  <c:v>1.5907848605575259E-2</c:v>
                </c:pt>
                <c:pt idx="2323">
                  <c:v>1.5903994028170221E-2</c:v>
                </c:pt>
                <c:pt idx="2324">
                  <c:v>1.5900152262237066E-2</c:v>
                </c:pt>
                <c:pt idx="2325">
                  <c:v>1.5896323307613702E-2</c:v>
                </c:pt>
                <c:pt idx="2326">
                  <c:v>1.5892507164381175E-2</c:v>
                </c:pt>
                <c:pt idx="2327">
                  <c:v>1.5888703832539486E-2</c:v>
                </c:pt>
                <c:pt idx="2328">
                  <c:v>1.588491331216968E-2</c:v>
                </c:pt>
                <c:pt idx="2329">
                  <c:v>1.5881135603109664E-2</c:v>
                </c:pt>
                <c:pt idx="2330">
                  <c:v>1.5877370705440486E-2</c:v>
                </c:pt>
                <c:pt idx="2331">
                  <c:v>1.5873618619162144E-2</c:v>
                </c:pt>
                <c:pt idx="2332">
                  <c:v>1.5869879344355686E-2</c:v>
                </c:pt>
                <c:pt idx="2333">
                  <c:v>1.5866152880777973E-2</c:v>
                </c:pt>
                <c:pt idx="2334">
                  <c:v>1.5862439228591096E-2</c:v>
                </c:pt>
                <c:pt idx="2335">
                  <c:v>1.585784523484457E-2</c:v>
                </c:pt>
                <c:pt idx="2336">
                  <c:v>1.5854162376165069E-2</c:v>
                </c:pt>
                <c:pt idx="2337">
                  <c:v>1.5850492330038067E-2</c:v>
                </c:pt>
                <c:pt idx="2338">
                  <c:v>1.5846835096517596E-2</c:v>
                </c:pt>
                <c:pt idx="2339">
                  <c:v>1.5843190675549623E-2</c:v>
                </c:pt>
                <c:pt idx="2340">
                  <c:v>1.5839559067134155E-2</c:v>
                </c:pt>
                <c:pt idx="2341">
                  <c:v>1.5835940271325216E-2</c:v>
                </c:pt>
                <c:pt idx="2342">
                  <c:v>1.5832334288041761E-2</c:v>
                </c:pt>
                <c:pt idx="2343">
                  <c:v>1.5828741117337824E-2</c:v>
                </c:pt>
                <c:pt idx="2344">
                  <c:v>1.5825160759213402E-2</c:v>
                </c:pt>
                <c:pt idx="2345">
                  <c:v>1.5821593213641481E-2</c:v>
                </c:pt>
                <c:pt idx="2346">
                  <c:v>1.5818038480622059E-2</c:v>
                </c:pt>
                <c:pt idx="2347">
                  <c:v>1.5814496560182155E-2</c:v>
                </c:pt>
                <c:pt idx="2348">
                  <c:v>1.5810967452294749E-2</c:v>
                </c:pt>
                <c:pt idx="2349">
                  <c:v>1.5805263597379327E-2</c:v>
                </c:pt>
                <c:pt idx="2350">
                  <c:v>1.5801765908649568E-2</c:v>
                </c:pt>
                <c:pt idx="2351">
                  <c:v>1.57982810312296E-2</c:v>
                </c:pt>
                <c:pt idx="2352">
                  <c:v>1.5794808965200469E-2</c:v>
                </c:pt>
                <c:pt idx="2353">
                  <c:v>1.5791349710562175E-2</c:v>
                </c:pt>
                <c:pt idx="2354">
                  <c:v>1.5787903267314718E-2</c:v>
                </c:pt>
                <c:pt idx="2355">
                  <c:v>1.5784469635458098E-2</c:v>
                </c:pt>
                <c:pt idx="2356">
                  <c:v>1.5781048814911269E-2</c:v>
                </c:pt>
                <c:pt idx="2357">
                  <c:v>1.5777640805755277E-2</c:v>
                </c:pt>
                <c:pt idx="2358">
                  <c:v>1.5774245608071169E-2</c:v>
                </c:pt>
                <c:pt idx="2359">
                  <c:v>1.5770863221615805E-2</c:v>
                </c:pt>
                <c:pt idx="2360">
                  <c:v>1.5767493646551278E-2</c:v>
                </c:pt>
                <c:pt idx="2361">
                  <c:v>1.5764136882958635E-2</c:v>
                </c:pt>
                <c:pt idx="2362">
                  <c:v>1.5760792930756828E-2</c:v>
                </c:pt>
                <c:pt idx="2363">
                  <c:v>1.5757461789864813E-2</c:v>
                </c:pt>
                <c:pt idx="2364">
                  <c:v>1.5754143460363634E-2</c:v>
                </c:pt>
                <c:pt idx="2365">
                  <c:v>1.5750837942253293E-2</c:v>
                </c:pt>
                <c:pt idx="2366">
                  <c:v>1.5747545235533789E-2</c:v>
                </c:pt>
                <c:pt idx="2367">
                  <c:v>1.5744265340124075E-2</c:v>
                </c:pt>
                <c:pt idx="2368">
                  <c:v>1.5740998256105199E-2</c:v>
                </c:pt>
                <c:pt idx="2369">
                  <c:v>1.5737743983558206E-2</c:v>
                </c:pt>
                <c:pt idx="2370">
                  <c:v>1.5734502522321003E-2</c:v>
                </c:pt>
                <c:pt idx="2371">
                  <c:v>1.5731273872393592E-2</c:v>
                </c:pt>
                <c:pt idx="2372">
                  <c:v>1.5728058033857018E-2</c:v>
                </c:pt>
                <c:pt idx="2373">
                  <c:v>1.5724855006792327E-2</c:v>
                </c:pt>
                <c:pt idx="2374">
                  <c:v>1.5721664791037426E-2</c:v>
                </c:pt>
                <c:pt idx="2375">
                  <c:v>1.5718487386592317E-2</c:v>
                </c:pt>
                <c:pt idx="2376">
                  <c:v>1.5715322793538045E-2</c:v>
                </c:pt>
                <c:pt idx="2377">
                  <c:v>1.5712171011955656E-2</c:v>
                </c:pt>
                <c:pt idx="2378">
                  <c:v>1.5709032041602011E-2</c:v>
                </c:pt>
                <c:pt idx="2379">
                  <c:v>1.570590588272025E-2</c:v>
                </c:pt>
                <c:pt idx="2380">
                  <c:v>1.5702792535229326E-2</c:v>
                </c:pt>
                <c:pt idx="2381">
                  <c:v>1.5699691999048193E-2</c:v>
                </c:pt>
                <c:pt idx="2382">
                  <c:v>1.5696604274176851E-2</c:v>
                </c:pt>
                <c:pt idx="2383">
                  <c:v>1.5693529360777392E-2</c:v>
                </c:pt>
                <c:pt idx="2384">
                  <c:v>1.569046725876877E-2</c:v>
                </c:pt>
                <c:pt idx="2385">
                  <c:v>1.5687417967988893E-2</c:v>
                </c:pt>
                <c:pt idx="2386">
                  <c:v>1.5684381488680899E-2</c:v>
                </c:pt>
                <c:pt idx="2387">
                  <c:v>1.5681357820763742E-2</c:v>
                </c:pt>
                <c:pt idx="2388">
                  <c:v>1.5678346964156376E-2</c:v>
                </c:pt>
                <c:pt idx="2389">
                  <c:v>1.5675348918939846E-2</c:v>
                </c:pt>
                <c:pt idx="2390">
                  <c:v>1.5672363685114155E-2</c:v>
                </c:pt>
                <c:pt idx="2391">
                  <c:v>1.5669391262598253E-2</c:v>
                </c:pt>
                <c:pt idx="2392">
                  <c:v>1.5666431651392143E-2</c:v>
                </c:pt>
                <c:pt idx="2393">
                  <c:v>1.5663484851657916E-2</c:v>
                </c:pt>
                <c:pt idx="2394">
                  <c:v>1.5660550863314526E-2</c:v>
                </c:pt>
                <c:pt idx="2395">
                  <c:v>1.5657629686280927E-2</c:v>
                </c:pt>
                <c:pt idx="2396">
                  <c:v>1.5654721320557119E-2</c:v>
                </c:pt>
                <c:pt idx="2397">
                  <c:v>1.5651825766224148E-2</c:v>
                </c:pt>
                <c:pt idx="2398">
                  <c:v>1.564894302336306E-2</c:v>
                </c:pt>
                <c:pt idx="2399">
                  <c:v>1.5646073091811763E-2</c:v>
                </c:pt>
                <c:pt idx="2400">
                  <c:v>1.5643215971570257E-2</c:v>
                </c:pt>
                <c:pt idx="2401">
                  <c:v>1.5640371662800634E-2</c:v>
                </c:pt>
                <c:pt idx="2402">
                  <c:v>1.5637540165259756E-2</c:v>
                </c:pt>
                <c:pt idx="2403">
                  <c:v>1.5634721479190761E-2</c:v>
                </c:pt>
                <c:pt idx="2404">
                  <c:v>1.563191560435051E-2</c:v>
                </c:pt>
                <c:pt idx="2405">
                  <c:v>1.5629122540982143E-2</c:v>
                </c:pt>
                <c:pt idx="2406">
                  <c:v>1.5626342289004613E-2</c:v>
                </c:pt>
                <c:pt idx="2407">
                  <c:v>1.5623574848255828E-2</c:v>
                </c:pt>
                <c:pt idx="2408">
                  <c:v>1.5620820218978926E-2</c:v>
                </c:pt>
                <c:pt idx="2409">
                  <c:v>1.5618078401092861E-2</c:v>
                </c:pt>
                <c:pt idx="2410">
                  <c:v>1.5615349394516587E-2</c:v>
                </c:pt>
                <c:pt idx="2411">
                  <c:v>1.5612633199169057E-2</c:v>
                </c:pt>
                <c:pt idx="2412">
                  <c:v>1.5609929815374457E-2</c:v>
                </c:pt>
                <c:pt idx="2413">
                  <c:v>1.5607239242970694E-2</c:v>
                </c:pt>
                <c:pt idx="2414">
                  <c:v>1.5604561481633583E-2</c:v>
                </c:pt>
                <c:pt idx="2415">
                  <c:v>1.5601896531930448E-2</c:v>
                </c:pt>
                <c:pt idx="2416">
                  <c:v>1.5599244393537104E-2</c:v>
                </c:pt>
                <c:pt idx="2417">
                  <c:v>1.559660506645355E-2</c:v>
                </c:pt>
                <c:pt idx="2418">
                  <c:v>1.5593978550679788E-2</c:v>
                </c:pt>
                <c:pt idx="2419">
                  <c:v>1.5591364846377909E-2</c:v>
                </c:pt>
                <c:pt idx="2420">
                  <c:v>1.558876395338582E-2</c:v>
                </c:pt>
                <c:pt idx="2421">
                  <c:v>1.5586175871784569E-2</c:v>
                </c:pt>
                <c:pt idx="2422">
                  <c:v>1.5583600601493108E-2</c:v>
                </c:pt>
                <c:pt idx="2423">
                  <c:v>1.5581038142592485E-2</c:v>
                </c:pt>
                <c:pt idx="2424">
                  <c:v>1.5578488494920606E-2</c:v>
                </c:pt>
                <c:pt idx="2425">
                  <c:v>1.557595165872061E-2</c:v>
                </c:pt>
                <c:pt idx="2426">
                  <c:v>1.5573427633911452E-2</c:v>
                </c:pt>
                <c:pt idx="2427">
                  <c:v>1.5570916420493131E-2</c:v>
                </c:pt>
                <c:pt idx="2428">
                  <c:v>1.5568418018303554E-2</c:v>
                </c:pt>
                <c:pt idx="2429">
                  <c:v>1.5565932427504814E-2</c:v>
                </c:pt>
                <c:pt idx="2430">
                  <c:v>1.5563459648096911E-2</c:v>
                </c:pt>
                <c:pt idx="2431">
                  <c:v>1.5560999679998799E-2</c:v>
                </c:pt>
                <c:pt idx="2432">
                  <c:v>1.5558552523210478E-2</c:v>
                </c:pt>
                <c:pt idx="2433">
                  <c:v>1.555611817789404E-2</c:v>
                </c:pt>
                <c:pt idx="2434">
                  <c:v>1.555369664396844E-2</c:v>
                </c:pt>
                <c:pt idx="2435">
                  <c:v>1.5551287921271584E-2</c:v>
                </c:pt>
                <c:pt idx="2436">
                  <c:v>1.5548892009884518E-2</c:v>
                </c:pt>
                <c:pt idx="2437">
                  <c:v>1.5546508909969337E-2</c:v>
                </c:pt>
                <c:pt idx="2438">
                  <c:v>1.5544138621363945E-2</c:v>
                </c:pt>
                <c:pt idx="2439">
                  <c:v>1.5541781144149391E-2</c:v>
                </c:pt>
                <c:pt idx="2440">
                  <c:v>1.5539436478244628E-2</c:v>
                </c:pt>
                <c:pt idx="2441">
                  <c:v>1.5537104623730702E-2</c:v>
                </c:pt>
                <c:pt idx="2442">
                  <c:v>1.5534785580607613E-2</c:v>
                </c:pt>
                <c:pt idx="2443">
                  <c:v>1.5532479348632222E-2</c:v>
                </c:pt>
                <c:pt idx="2444">
                  <c:v>1.5530185928128715E-2</c:v>
                </c:pt>
                <c:pt idx="2445">
                  <c:v>1.5527905319016044E-2</c:v>
                </c:pt>
                <c:pt idx="2446">
                  <c:v>1.5525637521294211E-2</c:v>
                </c:pt>
                <c:pt idx="2447">
                  <c:v>1.5523382534801122E-2</c:v>
                </c:pt>
                <c:pt idx="2448">
                  <c:v>1.5521140359779917E-2</c:v>
                </c:pt>
                <c:pt idx="2449">
                  <c:v>1.5518910996068502E-2</c:v>
                </c:pt>
                <c:pt idx="2450">
                  <c:v>1.5516694443747925E-2</c:v>
                </c:pt>
                <c:pt idx="2451">
                  <c:v>1.5514490702656092E-2</c:v>
                </c:pt>
                <c:pt idx="2452">
                  <c:v>1.5512299772955096E-2</c:v>
                </c:pt>
                <c:pt idx="2453">
                  <c:v>1.5510121654644937E-2</c:v>
                </c:pt>
                <c:pt idx="2454">
                  <c:v>1.5507956347644569E-2</c:v>
                </c:pt>
                <c:pt idx="2455">
                  <c:v>1.5505803852035038E-2</c:v>
                </c:pt>
                <c:pt idx="2456">
                  <c:v>1.5503664167816344E-2</c:v>
                </c:pt>
                <c:pt idx="2457">
                  <c:v>1.5501537294826395E-2</c:v>
                </c:pt>
                <c:pt idx="2458">
                  <c:v>1.5499423233227283E-2</c:v>
                </c:pt>
                <c:pt idx="2459">
                  <c:v>1.5497321983019008E-2</c:v>
                </c:pt>
                <c:pt idx="2460">
                  <c:v>1.5495233544120524E-2</c:v>
                </c:pt>
                <c:pt idx="2461">
                  <c:v>1.549315791653183E-2</c:v>
                </c:pt>
                <c:pt idx="2462">
                  <c:v>1.5491095100333974E-2</c:v>
                </c:pt>
                <c:pt idx="2463">
                  <c:v>1.5489045095526954E-2</c:v>
                </c:pt>
                <c:pt idx="2464">
                  <c:v>1.5487007902029726E-2</c:v>
                </c:pt>
                <c:pt idx="2465">
                  <c:v>1.5484983519761242E-2</c:v>
                </c:pt>
                <c:pt idx="2466">
                  <c:v>1.5482971949126734E-2</c:v>
                </c:pt>
                <c:pt idx="2467">
                  <c:v>1.5480973189639924E-2</c:v>
                </c:pt>
                <c:pt idx="2468">
                  <c:v>1.5478987241543951E-2</c:v>
                </c:pt>
                <c:pt idx="2469">
                  <c:v>1.5477014104676723E-2</c:v>
                </c:pt>
                <c:pt idx="2470">
                  <c:v>1.5475053779362424E-2</c:v>
                </c:pt>
                <c:pt idx="2471">
                  <c:v>1.5473106265195824E-2</c:v>
                </c:pt>
                <c:pt idx="2472">
                  <c:v>1.5471171562420061E-2</c:v>
                </c:pt>
                <c:pt idx="2473">
                  <c:v>1.5469249671116181E-2</c:v>
                </c:pt>
                <c:pt idx="2474">
                  <c:v>1.5467340591041046E-2</c:v>
                </c:pt>
                <c:pt idx="2475">
                  <c:v>1.5465444322437794E-2</c:v>
                </c:pt>
                <c:pt idx="2476">
                  <c:v>1.5463560865063286E-2</c:v>
                </c:pt>
                <c:pt idx="2477">
                  <c:v>1.5461690219079616E-2</c:v>
                </c:pt>
                <c:pt idx="2478">
                  <c:v>1.5459832384405736E-2</c:v>
                </c:pt>
                <c:pt idx="2479">
                  <c:v>1.5457987361041647E-2</c:v>
                </c:pt>
                <c:pt idx="2480">
                  <c:v>1.5456155149068396E-2</c:v>
                </c:pt>
                <c:pt idx="2481">
                  <c:v>1.5454335748485981E-2</c:v>
                </c:pt>
                <c:pt idx="2482">
                  <c:v>1.5452529159132311E-2</c:v>
                </c:pt>
                <c:pt idx="2483">
                  <c:v>1.5450735381250524E-2</c:v>
                </c:pt>
                <c:pt idx="2484">
                  <c:v>1.5448954414678528E-2</c:v>
                </c:pt>
                <c:pt idx="2485">
                  <c:v>1.5447186259416323E-2</c:v>
                </c:pt>
                <c:pt idx="2486">
                  <c:v>1.5445430915463909E-2</c:v>
                </c:pt>
                <c:pt idx="2487">
                  <c:v>1.5443688382902332E-2</c:v>
                </c:pt>
                <c:pt idx="2488">
                  <c:v>1.5441958661731592E-2</c:v>
                </c:pt>
                <c:pt idx="2489">
                  <c:v>1.5440241751789596E-2</c:v>
                </c:pt>
                <c:pt idx="2490">
                  <c:v>1.543853921953886E-2</c:v>
                </c:pt>
                <c:pt idx="2491">
                  <c:v>1.5436617842230493E-2</c:v>
                </c:pt>
                <c:pt idx="2492">
                  <c:v>1.5434958451887582E-2</c:v>
                </c:pt>
                <c:pt idx="2493">
                  <c:v>1.5433319422072378E-2</c:v>
                </c:pt>
                <c:pt idx="2494">
                  <c:v>1.5431700752784883E-2</c:v>
                </c:pt>
                <c:pt idx="2495">
                  <c:v>1.5430102444106142E-2</c:v>
                </c:pt>
                <c:pt idx="2496">
                  <c:v>1.5428524495874063E-2</c:v>
                </c:pt>
                <c:pt idx="2497">
                  <c:v>1.5426966908250739E-2</c:v>
                </c:pt>
                <c:pt idx="2498">
                  <c:v>1.5425429681236169E-2</c:v>
                </c:pt>
                <c:pt idx="2499">
                  <c:v>1.5423912814668261E-2</c:v>
                </c:pt>
                <c:pt idx="2500">
                  <c:v>1.5422416308709108E-2</c:v>
                </c:pt>
                <c:pt idx="2501">
                  <c:v>1.5420940163277663E-2</c:v>
                </c:pt>
                <c:pt idx="2502">
                  <c:v>1.5419484378373927E-2</c:v>
                </c:pt>
                <c:pt idx="2503">
                  <c:v>1.5418048953916852E-2</c:v>
                </c:pt>
                <c:pt idx="2504">
                  <c:v>1.5416633890230624E-2</c:v>
                </c:pt>
                <c:pt idx="2505">
                  <c:v>1.5415239186910012E-2</c:v>
                </c:pt>
                <c:pt idx="2506">
                  <c:v>1.5413864844036063E-2</c:v>
                </c:pt>
                <c:pt idx="2507">
                  <c:v>1.5412510861851914E-2</c:v>
                </c:pt>
                <c:pt idx="2508">
                  <c:v>1.5411177240276519E-2</c:v>
                </c:pt>
                <c:pt idx="2509">
                  <c:v>1.5409863979147786E-2</c:v>
                </c:pt>
                <c:pt idx="2510">
                  <c:v>1.5408571078546762E-2</c:v>
                </c:pt>
                <c:pt idx="2511">
                  <c:v>1.5407298538554492E-2</c:v>
                </c:pt>
                <c:pt idx="2512">
                  <c:v>1.5406046359089931E-2</c:v>
                </c:pt>
                <c:pt idx="2513">
                  <c:v>1.5404814540072032E-2</c:v>
                </c:pt>
                <c:pt idx="2514">
                  <c:v>1.5403603081662887E-2</c:v>
                </c:pt>
                <c:pt idx="2515">
                  <c:v>1.5402411983862496E-2</c:v>
                </c:pt>
                <c:pt idx="2516">
                  <c:v>1.5401241246589814E-2</c:v>
                </c:pt>
                <c:pt idx="2517">
                  <c:v>1.5400090869682748E-2</c:v>
                </c:pt>
                <c:pt idx="2518">
                  <c:v>1.5398960853384436E-2</c:v>
                </c:pt>
                <c:pt idx="2519">
                  <c:v>1.5397851197775925E-2</c:v>
                </c:pt>
                <c:pt idx="2520">
                  <c:v>1.5396761902614076E-2</c:v>
                </c:pt>
                <c:pt idx="2521">
                  <c:v>1.5395692967898889E-2</c:v>
                </c:pt>
                <c:pt idx="2522">
                  <c:v>1.5394644393873502E-2</c:v>
                </c:pt>
                <c:pt idx="2523">
                  <c:v>1.5393616180294778E-2</c:v>
                </c:pt>
                <c:pt idx="2524">
                  <c:v>1.5392608327162716E-2</c:v>
                </c:pt>
                <c:pt idx="2525">
                  <c:v>1.5391620834720454E-2</c:v>
                </c:pt>
                <c:pt idx="2526">
                  <c:v>1.5390653702805901E-2</c:v>
                </c:pt>
                <c:pt idx="2527">
                  <c:v>1.5389706931419056E-2</c:v>
                </c:pt>
                <c:pt idx="2528">
                  <c:v>1.5388780520478873E-2</c:v>
                </c:pt>
                <c:pt idx="2529">
                  <c:v>1.5387874470228491E-2</c:v>
                </c:pt>
                <c:pt idx="2530">
                  <c:v>1.5386988780424771E-2</c:v>
                </c:pt>
                <c:pt idx="2531">
                  <c:v>1.5386123451148759E-2</c:v>
                </c:pt>
                <c:pt idx="2532">
                  <c:v>1.5385278482400455E-2</c:v>
                </c:pt>
                <c:pt idx="2533">
                  <c:v>1.5384453874260906E-2</c:v>
                </c:pt>
                <c:pt idx="2534">
                  <c:v>1.5383649626568019E-2</c:v>
                </c:pt>
                <c:pt idx="2535">
                  <c:v>1.5382865739483886E-2</c:v>
                </c:pt>
                <c:pt idx="2536">
                  <c:v>1.5382102212927462E-2</c:v>
                </c:pt>
                <c:pt idx="2537">
                  <c:v>1.5381359046979792E-2</c:v>
                </c:pt>
                <c:pt idx="2538">
                  <c:v>1.5380636241397738E-2</c:v>
                </c:pt>
                <c:pt idx="2539">
                  <c:v>1.5379933796424439E-2</c:v>
                </c:pt>
                <c:pt idx="2540">
                  <c:v>1.5379251711978847E-2</c:v>
                </c:pt>
                <c:pt idx="2541">
                  <c:v>1.5378589988060964E-2</c:v>
                </c:pt>
                <c:pt idx="2542">
                  <c:v>1.537794862467079E-2</c:v>
                </c:pt>
                <c:pt idx="2543">
                  <c:v>1.5377327621808323E-2</c:v>
                </c:pt>
                <c:pt idx="2544">
                  <c:v>1.5376726979635658E-2</c:v>
                </c:pt>
                <c:pt idx="2545">
                  <c:v>1.5376146697828608E-2</c:v>
                </c:pt>
                <c:pt idx="2546">
                  <c:v>1.5375586776549266E-2</c:v>
                </c:pt>
                <c:pt idx="2547">
                  <c:v>1.5375047215959725E-2</c:v>
                </c:pt>
                <c:pt idx="2548">
                  <c:v>1.5374528015816846E-2</c:v>
                </c:pt>
                <c:pt idx="2549">
                  <c:v>1.5374029176201676E-2</c:v>
                </c:pt>
                <c:pt idx="2550">
                  <c:v>1.5373550697033167E-2</c:v>
                </c:pt>
                <c:pt idx="2551">
                  <c:v>1.5373092578554459E-2</c:v>
                </c:pt>
                <c:pt idx="2552">
                  <c:v>1.537265482060346E-2</c:v>
                </c:pt>
                <c:pt idx="2553">
                  <c:v>1.5372237423099122E-2</c:v>
                </c:pt>
                <c:pt idx="2554">
                  <c:v>1.5371840386122493E-2</c:v>
                </c:pt>
                <c:pt idx="2555">
                  <c:v>1.5371463709754618E-2</c:v>
                </c:pt>
                <c:pt idx="2556">
                  <c:v>1.5371107393914452E-2</c:v>
                </c:pt>
                <c:pt idx="2557">
                  <c:v>1.5370771438520947E-2</c:v>
                </c:pt>
                <c:pt idx="2558">
                  <c:v>1.5370455843817243E-2</c:v>
                </c:pt>
                <c:pt idx="2559">
                  <c:v>1.5370160609479155E-2</c:v>
                </c:pt>
                <c:pt idx="2560">
                  <c:v>1.5369885735668776E-2</c:v>
                </c:pt>
                <c:pt idx="2561">
                  <c:v>1.5369631222467151E-2</c:v>
                </c:pt>
                <c:pt idx="2562">
                  <c:v>1.536939706987428E-2</c:v>
                </c:pt>
                <c:pt idx="2563">
                  <c:v>1.5369183277728071E-2</c:v>
                </c:pt>
                <c:pt idx="2564">
                  <c:v>1.5368989846109571E-2</c:v>
                </c:pt>
                <c:pt idx="2565">
                  <c:v>1.5368816775099825E-2</c:v>
                </c:pt>
                <c:pt idx="2566">
                  <c:v>1.5368664064536741E-2</c:v>
                </c:pt>
                <c:pt idx="2567">
                  <c:v>1.5368531714582412E-2</c:v>
                </c:pt>
                <c:pt idx="2568">
                  <c:v>1.5368419725074745E-2</c:v>
                </c:pt>
                <c:pt idx="2569">
                  <c:v>1.5368328096175832E-2</c:v>
                </c:pt>
                <c:pt idx="2570">
                  <c:v>1.5368256827804627E-2</c:v>
                </c:pt>
                <c:pt idx="2571">
                  <c:v>1.5368205919880085E-2</c:v>
                </c:pt>
                <c:pt idx="2572">
                  <c:v>1.5368175372564297E-2</c:v>
                </c:pt>
                <c:pt idx="2573">
                  <c:v>1.5368165185776217E-2</c:v>
                </c:pt>
                <c:pt idx="2574">
                  <c:v>1.5368175359515845E-2</c:v>
                </c:pt>
                <c:pt idx="2575">
                  <c:v>1.5368205893864229E-2</c:v>
                </c:pt>
                <c:pt idx="2576">
                  <c:v>1.5368256788659274E-2</c:v>
                </c:pt>
                <c:pt idx="2577">
                  <c:v>1.5368328043982027E-2</c:v>
                </c:pt>
                <c:pt idx="2578">
                  <c:v>1.5368419659832488E-2</c:v>
                </c:pt>
                <c:pt idx="2579">
                  <c:v>1.5368531636291705E-2</c:v>
                </c:pt>
                <c:pt idx="2580">
                  <c:v>1.5368663973197583E-2</c:v>
                </c:pt>
                <c:pt idx="2581">
                  <c:v>1.5368816670712215E-2</c:v>
                </c:pt>
                <c:pt idx="2582">
                  <c:v>1.536898972867351E-2</c:v>
                </c:pt>
                <c:pt idx="2583">
                  <c:v>1.5369183147324605E-2</c:v>
                </c:pt>
                <c:pt idx="2584">
                  <c:v>1.5369396926341317E-2</c:v>
                </c:pt>
                <c:pt idx="2585">
                  <c:v>1.5369631065966782E-2</c:v>
                </c:pt>
                <c:pt idx="2586">
                  <c:v>1.5369885566119956E-2</c:v>
                </c:pt>
                <c:pt idx="2587">
                  <c:v>1.5370160426800838E-2</c:v>
                </c:pt>
                <c:pt idx="2588">
                  <c:v>1.5370455648090475E-2</c:v>
                </c:pt>
                <c:pt idx="2589">
                  <c:v>1.5370771229745728E-2</c:v>
                </c:pt>
                <c:pt idx="2590">
                  <c:v>1.5371107172090781E-2</c:v>
                </c:pt>
                <c:pt idx="2591">
                  <c:v>1.5371463474882496E-2</c:v>
                </c:pt>
                <c:pt idx="2592">
                  <c:v>1.5371840138282966E-2</c:v>
                </c:pt>
                <c:pt idx="2593">
                  <c:v>1.5372237162130098E-2</c:v>
                </c:pt>
                <c:pt idx="2594">
                  <c:v>1.5372654546585984E-2</c:v>
                </c:pt>
                <c:pt idx="2595">
                  <c:v>1.5373156488571738E-2</c:v>
                </c:pt>
                <c:pt idx="2596">
                  <c:v>1.5373617502753012E-2</c:v>
                </c:pt>
                <c:pt idx="2597">
                  <c:v>1.5374098877461995E-2</c:v>
                </c:pt>
                <c:pt idx="2598">
                  <c:v>1.5374600612617639E-2</c:v>
                </c:pt>
                <c:pt idx="2599">
                  <c:v>1.5375122708382039E-2</c:v>
                </c:pt>
                <c:pt idx="2600">
                  <c:v>1.5375665164674146E-2</c:v>
                </c:pt>
                <c:pt idx="2601">
                  <c:v>1.5376227981575008E-2</c:v>
                </c:pt>
                <c:pt idx="2602">
                  <c:v>1.5376811158841486E-2</c:v>
                </c:pt>
                <c:pt idx="2603">
                  <c:v>1.5377414696716718E-2</c:v>
                </c:pt>
                <c:pt idx="2604">
                  <c:v>1.5378038595200705E-2</c:v>
                </c:pt>
                <c:pt idx="2605">
                  <c:v>1.5378682854131354E-2</c:v>
                </c:pt>
                <c:pt idx="2606">
                  <c:v>1.5379347473670757E-2</c:v>
                </c:pt>
                <c:pt idx="2607">
                  <c:v>1.5380032453656822E-2</c:v>
                </c:pt>
                <c:pt idx="2608">
                  <c:v>1.5380737794251642E-2</c:v>
                </c:pt>
                <c:pt idx="2609">
                  <c:v>1.5381463495293124E-2</c:v>
                </c:pt>
                <c:pt idx="2610">
                  <c:v>1.5383723470071331E-2</c:v>
                </c:pt>
                <c:pt idx="2611">
                  <c:v>1.5382975979202351E-2</c:v>
                </c:pt>
                <c:pt idx="2612">
                  <c:v>1.5383762761908004E-2</c:v>
                </c:pt>
                <c:pt idx="2613">
                  <c:v>1.5384569905060319E-2</c:v>
                </c:pt>
                <c:pt idx="2614">
                  <c:v>1.5385397408902435E-2</c:v>
                </c:pt>
                <c:pt idx="2615">
                  <c:v>1.5386245273272259E-2</c:v>
                </c:pt>
                <c:pt idx="2616">
                  <c:v>1.5387113498088745E-2</c:v>
                </c:pt>
                <c:pt idx="2617">
                  <c:v>1.5388002083513985E-2</c:v>
                </c:pt>
                <c:pt idx="2618">
                  <c:v>1.5388911029466934E-2</c:v>
                </c:pt>
                <c:pt idx="2619">
                  <c:v>1.5389840335866545E-2</c:v>
                </c:pt>
                <c:pt idx="2620">
                  <c:v>1.539079000287491E-2</c:v>
                </c:pt>
                <c:pt idx="2621">
                  <c:v>1.539176003049203E-2</c:v>
                </c:pt>
                <c:pt idx="2622">
                  <c:v>1.5392750418555812E-2</c:v>
                </c:pt>
                <c:pt idx="2623">
                  <c:v>1.5393761167147302E-2</c:v>
                </c:pt>
                <c:pt idx="2624">
                  <c:v>1.53947922762665E-2</c:v>
                </c:pt>
                <c:pt idx="2625">
                  <c:v>1.5395843745994453E-2</c:v>
                </c:pt>
                <c:pt idx="2626">
                  <c:v>1.539691557633116E-2</c:v>
                </c:pt>
                <c:pt idx="2627">
                  <c:v>1.5398007767033484E-2</c:v>
                </c:pt>
                <c:pt idx="2628">
                  <c:v>1.5399120318344561E-2</c:v>
                </c:pt>
                <c:pt idx="2629">
                  <c:v>1.5400253230264394E-2</c:v>
                </c:pt>
                <c:pt idx="2630">
                  <c:v>1.5401406502549841E-2</c:v>
                </c:pt>
                <c:pt idx="2631">
                  <c:v>1.540258013552509E-2</c:v>
                </c:pt>
                <c:pt idx="2632">
                  <c:v>1.5403774129028047E-2</c:v>
                </c:pt>
                <c:pt idx="2633">
                  <c:v>1.5404988483058712E-2</c:v>
                </c:pt>
                <c:pt idx="2634">
                  <c:v>1.5406223197617086E-2</c:v>
                </c:pt>
                <c:pt idx="2635">
                  <c:v>1.5407478272703168E-2</c:v>
                </c:pt>
                <c:pt idx="2636">
                  <c:v>1.5408753708316958E-2</c:v>
                </c:pt>
                <c:pt idx="2637">
                  <c:v>1.5410049504539503E-2</c:v>
                </c:pt>
                <c:pt idx="2638">
                  <c:v>1.5411365661127663E-2</c:v>
                </c:pt>
                <c:pt idx="2639">
                  <c:v>1.541270217848667E-2</c:v>
                </c:pt>
                <c:pt idx="2640">
                  <c:v>1.5414059056211293E-2</c:v>
                </c:pt>
                <c:pt idx="2641">
                  <c:v>1.5415436294544671E-2</c:v>
                </c:pt>
                <c:pt idx="2642">
                  <c:v>1.5416833893405757E-2</c:v>
                </c:pt>
                <c:pt idx="2643">
                  <c:v>1.5418251852956644E-2</c:v>
                </c:pt>
                <c:pt idx="2644">
                  <c:v>1.5419690172873146E-2</c:v>
                </c:pt>
                <c:pt idx="2645">
                  <c:v>1.5421148853398403E-2</c:v>
                </c:pt>
                <c:pt idx="2646">
                  <c:v>1.5422627894370322E-2</c:v>
                </c:pt>
                <c:pt idx="2647">
                  <c:v>1.5425211411363994E-2</c:v>
                </c:pt>
                <c:pt idx="2648">
                  <c:v>1.5426737119756952E-2</c:v>
                </c:pt>
                <c:pt idx="2649">
                  <c:v>1.5428283190406605E-2</c:v>
                </c:pt>
                <c:pt idx="2650">
                  <c:v>1.5429849623312954E-2</c:v>
                </c:pt>
                <c:pt idx="2651">
                  <c:v>1.5431436418557045E-2</c:v>
                </c:pt>
                <c:pt idx="2652">
                  <c:v>1.543304357605783E-2</c:v>
                </c:pt>
                <c:pt idx="2653">
                  <c:v>1.5434671095842328E-2</c:v>
                </c:pt>
                <c:pt idx="2654">
                  <c:v>1.5436318977883522E-2</c:v>
                </c:pt>
                <c:pt idx="2655">
                  <c:v>1.543798722223544E-2</c:v>
                </c:pt>
                <c:pt idx="2656">
                  <c:v>1.5439675828898086E-2</c:v>
                </c:pt>
                <c:pt idx="2657">
                  <c:v>1.5441384797790413E-2</c:v>
                </c:pt>
                <c:pt idx="2658">
                  <c:v>1.5443114128993464E-2</c:v>
                </c:pt>
                <c:pt idx="2659">
                  <c:v>1.5444863822453213E-2</c:v>
                </c:pt>
                <c:pt idx="2660">
                  <c:v>1.5446744855193151E-2</c:v>
                </c:pt>
                <c:pt idx="2661">
                  <c:v>1.5448543847754737E-2</c:v>
                </c:pt>
                <c:pt idx="2662">
                  <c:v>1.5450363200762984E-2</c:v>
                </c:pt>
                <c:pt idx="2663">
                  <c:v>1.545220291429894E-2</c:v>
                </c:pt>
                <c:pt idx="2664">
                  <c:v>1.5454062988443651E-2</c:v>
                </c:pt>
                <c:pt idx="2665">
                  <c:v>1.545594342311607E-2</c:v>
                </c:pt>
                <c:pt idx="2666">
                  <c:v>1.5457844218316197E-2</c:v>
                </c:pt>
                <c:pt idx="2667">
                  <c:v>1.5459765374044032E-2</c:v>
                </c:pt>
                <c:pt idx="2668">
                  <c:v>1.5461706890380622E-2</c:v>
                </c:pt>
                <c:pt idx="2669">
                  <c:v>1.546366876724492E-2</c:v>
                </c:pt>
                <c:pt idx="2670">
                  <c:v>1.5465651004636927E-2</c:v>
                </c:pt>
                <c:pt idx="2671">
                  <c:v>1.5467653602637688E-2</c:v>
                </c:pt>
                <c:pt idx="2672">
                  <c:v>1.5469676561166157E-2</c:v>
                </c:pt>
                <c:pt idx="2673">
                  <c:v>1.5471719880222334E-2</c:v>
                </c:pt>
                <c:pt idx="2674">
                  <c:v>1.547378355980622E-2</c:v>
                </c:pt>
                <c:pt idx="2675">
                  <c:v>1.547586759999886E-2</c:v>
                </c:pt>
                <c:pt idx="2676">
                  <c:v>1.5477972000719209E-2</c:v>
                </c:pt>
                <c:pt idx="2677">
                  <c:v>1.5480096761967266E-2</c:v>
                </c:pt>
                <c:pt idx="2678">
                  <c:v>1.5482241883743031E-2</c:v>
                </c:pt>
                <c:pt idx="2679">
                  <c:v>1.5484407366208597E-2</c:v>
                </c:pt>
                <c:pt idx="2680">
                  <c:v>1.5486593209120825E-2</c:v>
                </c:pt>
                <c:pt idx="2681">
                  <c:v>1.5488799412479715E-2</c:v>
                </c:pt>
                <c:pt idx="2682">
                  <c:v>1.5491025976609452E-2</c:v>
                </c:pt>
                <c:pt idx="2683">
                  <c:v>1.5493272901266897E-2</c:v>
                </c:pt>
                <c:pt idx="2684">
                  <c:v>1.5495540186289958E-2</c:v>
                </c:pt>
                <c:pt idx="2685">
                  <c:v>1.549782783200282E-2</c:v>
                </c:pt>
                <c:pt idx="2686">
                  <c:v>1.5500135838324436E-2</c:v>
                </c:pt>
                <c:pt idx="2687">
                  <c:v>1.550246420517376E-2</c:v>
                </c:pt>
                <c:pt idx="2688">
                  <c:v>1.5504812932469747E-2</c:v>
                </c:pt>
                <c:pt idx="2689">
                  <c:v>1.5507182020374488E-2</c:v>
                </c:pt>
                <c:pt idx="2690">
                  <c:v>1.5509571468887984E-2</c:v>
                </c:pt>
                <c:pt idx="2691">
                  <c:v>1.5511981277929188E-2</c:v>
                </c:pt>
                <c:pt idx="2692">
                  <c:v>1.5514411447579146E-2</c:v>
                </c:pt>
                <c:pt idx="2693">
                  <c:v>1.5516861977675767E-2</c:v>
                </c:pt>
                <c:pt idx="2694">
                  <c:v>1.5519332868462188E-2</c:v>
                </c:pt>
                <c:pt idx="2695">
                  <c:v>1.5521824119695271E-2</c:v>
                </c:pt>
                <c:pt idx="2696">
                  <c:v>1.5524335731537109E-2</c:v>
                </c:pt>
                <c:pt idx="2697">
                  <c:v>1.5526867703906655E-2</c:v>
                </c:pt>
                <c:pt idx="2698">
                  <c:v>1.5529420036884956E-2</c:v>
                </c:pt>
                <c:pt idx="2699">
                  <c:v>1.5531992730309918E-2</c:v>
                </c:pt>
                <c:pt idx="2700">
                  <c:v>1.5534585784505728E-2</c:v>
                </c:pt>
                <c:pt idx="2701">
                  <c:v>1.5537199199067153E-2</c:v>
                </c:pt>
                <c:pt idx="2702">
                  <c:v>1.5539832974318379E-2</c:v>
                </c:pt>
                <c:pt idx="2703">
                  <c:v>1.5542487110016268E-2</c:v>
                </c:pt>
                <c:pt idx="2704">
                  <c:v>1.5545161606403957E-2</c:v>
                </c:pt>
                <c:pt idx="2705">
                  <c:v>1.5547856463238308E-2</c:v>
                </c:pt>
                <c:pt idx="2706">
                  <c:v>1.5550571680681413E-2</c:v>
                </c:pt>
                <c:pt idx="2707">
                  <c:v>1.555330725881432E-2</c:v>
                </c:pt>
                <c:pt idx="2708">
                  <c:v>1.5556063197393888E-2</c:v>
                </c:pt>
                <c:pt idx="2709">
                  <c:v>1.5558839496501164E-2</c:v>
                </c:pt>
                <c:pt idx="2710">
                  <c:v>1.5561636156136149E-2</c:v>
                </c:pt>
                <c:pt idx="2711">
                  <c:v>1.5564453176460935E-2</c:v>
                </c:pt>
                <c:pt idx="2712">
                  <c:v>1.5567290557313429E-2</c:v>
                </c:pt>
                <c:pt idx="2713">
                  <c:v>1.5570148298774678E-2</c:v>
                </c:pt>
                <c:pt idx="2714">
                  <c:v>1.5573026400763634E-2</c:v>
                </c:pt>
                <c:pt idx="2715">
                  <c:v>1.5575924863361346E-2</c:v>
                </c:pt>
                <c:pt idx="2716">
                  <c:v>1.5578843686405719E-2</c:v>
                </c:pt>
                <c:pt idx="2717">
                  <c:v>1.5581782870058847E-2</c:v>
                </c:pt>
                <c:pt idx="2718">
                  <c:v>1.5584742414401775E-2</c:v>
                </c:pt>
                <c:pt idx="2719">
                  <c:v>1.5587722319191366E-2</c:v>
                </c:pt>
                <c:pt idx="2720">
                  <c:v>1.5590722584589711E-2</c:v>
                </c:pt>
                <c:pt idx="2721">
                  <c:v>1.5593743210596811E-2</c:v>
                </c:pt>
                <c:pt idx="2722">
                  <c:v>1.5596784197131619E-2</c:v>
                </c:pt>
                <c:pt idx="2723">
                  <c:v>1.5599845544275182E-2</c:v>
                </c:pt>
                <c:pt idx="2724">
                  <c:v>1.5602927251865406E-2</c:v>
                </c:pt>
                <c:pt idx="2725">
                  <c:v>1.5606029320145431E-2</c:v>
                </c:pt>
                <c:pt idx="2726">
                  <c:v>1.5609151748953165E-2</c:v>
                </c:pt>
                <c:pt idx="2727">
                  <c:v>1.5612294538369653E-2</c:v>
                </c:pt>
                <c:pt idx="2728">
                  <c:v>1.561545768831385E-2</c:v>
                </c:pt>
                <c:pt idx="2729">
                  <c:v>1.5618641198947847E-2</c:v>
                </c:pt>
                <c:pt idx="2730">
                  <c:v>1.5621845070109552E-2</c:v>
                </c:pt>
                <c:pt idx="2731">
                  <c:v>1.5625069301798966E-2</c:v>
                </c:pt>
                <c:pt idx="2732">
                  <c:v>1.5628313894097134E-2</c:v>
                </c:pt>
                <c:pt idx="2733">
                  <c:v>1.5631578847004057E-2</c:v>
                </c:pt>
                <c:pt idx="2734">
                  <c:v>1.5634864160357642E-2</c:v>
                </c:pt>
                <c:pt idx="2735">
                  <c:v>1.5638169834401028E-2</c:v>
                </c:pt>
                <c:pt idx="2736">
                  <c:v>1.5641495869053168E-2</c:v>
                </c:pt>
                <c:pt idx="2737">
                  <c:v>1.564484226415197E-2</c:v>
                </c:pt>
                <c:pt idx="2738">
                  <c:v>1.5648209019940573E-2</c:v>
                </c:pt>
                <c:pt idx="2739">
                  <c:v>1.5651596136256885E-2</c:v>
                </c:pt>
                <c:pt idx="2740">
                  <c:v>1.565500361318195E-2</c:v>
                </c:pt>
                <c:pt idx="2741">
                  <c:v>1.5658431450796817E-2</c:v>
                </c:pt>
                <c:pt idx="2742">
                  <c:v>1.5661879648777299E-2</c:v>
                </c:pt>
                <c:pt idx="2743">
                  <c:v>1.5665348207528629E-2</c:v>
                </c:pt>
                <c:pt idx="2744">
                  <c:v>1.5668837126807666E-2</c:v>
                </c:pt>
                <c:pt idx="2745">
                  <c:v>1.5672346406614412E-2</c:v>
                </c:pt>
                <c:pt idx="2746">
                  <c:v>1.5675876046948867E-2</c:v>
                </c:pt>
                <c:pt idx="2747">
                  <c:v>1.5679426048054168E-2</c:v>
                </c:pt>
                <c:pt idx="2748">
                  <c:v>1.5682996409606131E-2</c:v>
                </c:pt>
                <c:pt idx="2749">
                  <c:v>1.5686587131847896E-2</c:v>
                </c:pt>
                <c:pt idx="2750">
                  <c:v>1.5690198214536322E-2</c:v>
                </c:pt>
                <c:pt idx="2751">
                  <c:v>1.5694350097579246E-2</c:v>
                </c:pt>
                <c:pt idx="2752">
                  <c:v>1.5698004810236199E-2</c:v>
                </c:pt>
                <c:pt idx="2753">
                  <c:v>1.570167988342086E-2</c:v>
                </c:pt>
                <c:pt idx="2754">
                  <c:v>1.5705375317214276E-2</c:v>
                </c:pt>
                <c:pt idx="2755">
                  <c:v>1.5709091111454354E-2</c:v>
                </c:pt>
                <c:pt idx="2756">
                  <c:v>1.5712827266546325E-2</c:v>
                </c:pt>
                <c:pt idx="2757">
                  <c:v>1.5716583782084959E-2</c:v>
                </c:pt>
                <c:pt idx="2758">
                  <c:v>1.5720360658232346E-2</c:v>
                </c:pt>
                <c:pt idx="2759">
                  <c:v>1.5724157894907442E-2</c:v>
                </c:pt>
                <c:pt idx="2760">
                  <c:v>1.5727975492353385E-2</c:v>
                </c:pt>
                <c:pt idx="2761">
                  <c:v>1.5731813450245991E-2</c:v>
                </c:pt>
                <c:pt idx="2762">
                  <c:v>1.573567176874735E-2</c:v>
                </c:pt>
                <c:pt idx="2763">
                  <c:v>1.5739550447938511E-2</c:v>
                </c:pt>
                <c:pt idx="2764">
                  <c:v>1.5743449487576333E-2</c:v>
                </c:pt>
                <c:pt idx="2765">
                  <c:v>1.574736888782291E-2</c:v>
                </c:pt>
                <c:pt idx="2766">
                  <c:v>1.5751308648678242E-2</c:v>
                </c:pt>
                <c:pt idx="2767">
                  <c:v>1.575526877030442E-2</c:v>
                </c:pt>
                <c:pt idx="2768">
                  <c:v>1.5759249252377261E-2</c:v>
                </c:pt>
                <c:pt idx="2769">
                  <c:v>1.5763250095058856E-2</c:v>
                </c:pt>
                <c:pt idx="2770">
                  <c:v>1.5767271298430252E-2</c:v>
                </c:pt>
                <c:pt idx="2771">
                  <c:v>1.577131286224831E-2</c:v>
                </c:pt>
                <c:pt idx="2772">
                  <c:v>1.5775374786756169E-2</c:v>
                </c:pt>
                <c:pt idx="2773">
                  <c:v>1.5779457071953829E-2</c:v>
                </c:pt>
                <c:pt idx="2774">
                  <c:v>1.578355971759815E-2</c:v>
                </c:pt>
                <c:pt idx="2775">
                  <c:v>1.5787682724013319E-2</c:v>
                </c:pt>
                <c:pt idx="2776">
                  <c:v>1.579182609087515E-2</c:v>
                </c:pt>
                <c:pt idx="2777">
                  <c:v>1.5795989818345735E-2</c:v>
                </c:pt>
                <c:pt idx="2778">
                  <c:v>1.5800173906506121E-2</c:v>
                </c:pt>
                <c:pt idx="2779">
                  <c:v>1.5804378355275261E-2</c:v>
                </c:pt>
                <c:pt idx="2780">
                  <c:v>1.5808603164491064E-2</c:v>
                </c:pt>
                <c:pt idx="2781">
                  <c:v>1.5812848334477714E-2</c:v>
                </c:pt>
                <c:pt idx="2782">
                  <c:v>1.5817113865154164E-2</c:v>
                </c:pt>
                <c:pt idx="2783">
                  <c:v>1.5821399756196231E-2</c:v>
                </c:pt>
                <c:pt idx="2784">
                  <c:v>1.5825706007928098E-2</c:v>
                </c:pt>
                <c:pt idx="2785">
                  <c:v>1.5830032620430812E-2</c:v>
                </c:pt>
                <c:pt idx="2786">
                  <c:v>1.5834379593380188E-2</c:v>
                </c:pt>
                <c:pt idx="2787">
                  <c:v>1.5838746926938319E-2</c:v>
                </c:pt>
                <c:pt idx="2788">
                  <c:v>1.584313462118625E-2</c:v>
                </c:pt>
                <c:pt idx="2789">
                  <c:v>1.5847542676042936E-2</c:v>
                </c:pt>
                <c:pt idx="2790">
                  <c:v>1.5851971091508377E-2</c:v>
                </c:pt>
                <c:pt idx="2791">
                  <c:v>1.5856419867501526E-2</c:v>
                </c:pt>
                <c:pt idx="2792">
                  <c:v>1.5860889004265522E-2</c:v>
                </c:pt>
                <c:pt idx="2793">
                  <c:v>1.5865378501557226E-2</c:v>
                </c:pt>
                <c:pt idx="2794">
                  <c:v>1.5869888359457685E-2</c:v>
                </c:pt>
                <c:pt idx="2795">
                  <c:v>1.5874418577885852E-2</c:v>
                </c:pt>
                <c:pt idx="2796">
                  <c:v>1.5878969157084866E-2</c:v>
                </c:pt>
                <c:pt idx="2797">
                  <c:v>1.5883540096892634E-2</c:v>
                </c:pt>
                <c:pt idx="2798">
                  <c:v>1.5888131397228111E-2</c:v>
                </c:pt>
                <c:pt idx="2799">
                  <c:v>1.5892743058253389E-2</c:v>
                </c:pt>
                <c:pt idx="2800">
                  <c:v>1.5897375079887421E-2</c:v>
                </c:pt>
                <c:pt idx="2801">
                  <c:v>1.5902027462211255E-2</c:v>
                </c:pt>
                <c:pt idx="2802">
                  <c:v>1.5906700205062796E-2</c:v>
                </c:pt>
                <c:pt idx="2803">
                  <c:v>1.5911393308523092E-2</c:v>
                </c:pt>
                <c:pt idx="2804">
                  <c:v>1.5916106772754235E-2</c:v>
                </c:pt>
                <c:pt idx="2805">
                  <c:v>1.5920840597350994E-2</c:v>
                </c:pt>
                <c:pt idx="2806">
                  <c:v>1.5925594782799646E-2</c:v>
                </c:pt>
                <c:pt idx="2807">
                  <c:v>1.5930369328857052E-2</c:v>
                </c:pt>
                <c:pt idx="2808">
                  <c:v>1.5935164235523214E-2</c:v>
                </c:pt>
                <c:pt idx="2809">
                  <c:v>1.5939979502636037E-2</c:v>
                </c:pt>
                <c:pt idx="2810">
                  <c:v>1.5944815130600754E-2</c:v>
                </c:pt>
                <c:pt idx="2811">
                  <c:v>1.5949671119174225E-2</c:v>
                </c:pt>
                <c:pt idx="2812">
                  <c:v>1.5954547468275404E-2</c:v>
                </c:pt>
                <c:pt idx="2813">
                  <c:v>1.5959444178066384E-2</c:v>
                </c:pt>
                <c:pt idx="2814">
                  <c:v>1.5964361248466119E-2</c:v>
                </c:pt>
                <c:pt idx="2815">
                  <c:v>1.5969298679555655E-2</c:v>
                </c:pt>
                <c:pt idx="2816">
                  <c:v>1.5974256471091852E-2</c:v>
                </c:pt>
                <c:pt idx="2817">
                  <c:v>1.5979234623560989E-2</c:v>
                </c:pt>
                <c:pt idx="2818">
                  <c:v>1.5984233136557835E-2</c:v>
                </c:pt>
                <c:pt idx="2819">
                  <c:v>1.5989252010163435E-2</c:v>
                </c:pt>
                <c:pt idx="2820">
                  <c:v>1.5994291244215697E-2</c:v>
                </c:pt>
                <c:pt idx="2821">
                  <c:v>1.5999350839200899E-2</c:v>
                </c:pt>
                <c:pt idx="2822">
                  <c:v>1.6004430794632762E-2</c:v>
                </c:pt>
                <c:pt idx="2823">
                  <c:v>1.6009531110754427E-2</c:v>
                </c:pt>
                <c:pt idx="2824">
                  <c:v>1.6014651787646939E-2</c:v>
                </c:pt>
                <c:pt idx="2825">
                  <c:v>1.6019792825067158E-2</c:v>
                </c:pt>
                <c:pt idx="2826">
                  <c:v>1.6024954223096133E-2</c:v>
                </c:pt>
                <c:pt idx="2827">
                  <c:v>1.6030135981814908E-2</c:v>
                </c:pt>
                <c:pt idx="2828">
                  <c:v>1.603533810130453E-2</c:v>
                </c:pt>
                <c:pt idx="2829">
                  <c:v>1.6040560581321861E-2</c:v>
                </c:pt>
                <c:pt idx="2830">
                  <c:v>1.60458034218669E-2</c:v>
                </c:pt>
                <c:pt idx="2831">
                  <c:v>1.6051066623182786E-2</c:v>
                </c:pt>
                <c:pt idx="2832">
                  <c:v>1.6056350185188473E-2</c:v>
                </c:pt>
                <c:pt idx="2833">
                  <c:v>1.6061654107802914E-2</c:v>
                </c:pt>
                <c:pt idx="2834">
                  <c:v>1.6066978390945064E-2</c:v>
                </c:pt>
                <c:pt idx="2835">
                  <c:v>1.607232303485806E-2</c:v>
                </c:pt>
                <c:pt idx="2836">
                  <c:v>1.6077688039460858E-2</c:v>
                </c:pt>
                <c:pt idx="2837">
                  <c:v>1.608307340467241E-2</c:v>
                </c:pt>
                <c:pt idx="2838">
                  <c:v>1.6088479130492717E-2</c:v>
                </c:pt>
                <c:pt idx="2839">
                  <c:v>1.609390521708387E-2</c:v>
                </c:pt>
                <c:pt idx="2840">
                  <c:v>1.6099351664202732E-2</c:v>
                </c:pt>
                <c:pt idx="2841">
                  <c:v>1.6104818472011395E-2</c:v>
                </c:pt>
                <c:pt idx="2842">
                  <c:v>1.6110305640509859E-2</c:v>
                </c:pt>
                <c:pt idx="2843">
                  <c:v>1.6115813169698123E-2</c:v>
                </c:pt>
                <c:pt idx="2844">
                  <c:v>1.6121341059495142E-2</c:v>
                </c:pt>
                <c:pt idx="2845">
                  <c:v>1.6126889309900916E-2</c:v>
                </c:pt>
                <c:pt idx="2846">
                  <c:v>1.6132457921077537E-2</c:v>
                </c:pt>
                <c:pt idx="2847">
                  <c:v>1.6138046892862912E-2</c:v>
                </c:pt>
                <c:pt idx="2848">
                  <c:v>1.6143656225257041E-2</c:v>
                </c:pt>
                <c:pt idx="2849">
                  <c:v>1.6149285918340972E-2</c:v>
                </c:pt>
                <c:pt idx="2850">
                  <c:v>1.615493597219575E-2</c:v>
                </c:pt>
                <c:pt idx="2851">
                  <c:v>1.6160606386659282E-2</c:v>
                </c:pt>
                <c:pt idx="2852">
                  <c:v>1.6166297161731569E-2</c:v>
                </c:pt>
                <c:pt idx="2853">
                  <c:v>1.6172008297493656E-2</c:v>
                </c:pt>
                <c:pt idx="2854">
                  <c:v>1.6177739793945545E-2</c:v>
                </c:pt>
                <c:pt idx="2855">
                  <c:v>1.6183491651087234E-2</c:v>
                </c:pt>
                <c:pt idx="2856">
                  <c:v>1.6189263868837678E-2</c:v>
                </c:pt>
                <c:pt idx="2857">
                  <c:v>1.6195056447277922E-2</c:v>
                </c:pt>
                <c:pt idx="2858">
                  <c:v>1.6200869386489014E-2</c:v>
                </c:pt>
                <c:pt idx="2859">
                  <c:v>1.6206702686227814E-2</c:v>
                </c:pt>
                <c:pt idx="2860">
                  <c:v>1.6212556346656415E-2</c:v>
                </c:pt>
                <c:pt idx="2861">
                  <c:v>1.6218430367855863E-2</c:v>
                </c:pt>
                <c:pt idx="2862">
                  <c:v>1.6224324749664065E-2</c:v>
                </c:pt>
                <c:pt idx="2863">
                  <c:v>1.6230239492081022E-2</c:v>
                </c:pt>
                <c:pt idx="2864">
                  <c:v>1.6236174595349873E-2</c:v>
                </c:pt>
                <c:pt idx="2865">
                  <c:v>1.6242130059227478E-2</c:v>
                </c:pt>
                <c:pt idx="2866">
                  <c:v>1.6248105883794883E-2</c:v>
                </c:pt>
                <c:pt idx="2867">
                  <c:v>1.6254102068971044E-2</c:v>
                </c:pt>
                <c:pt idx="2868">
                  <c:v>1.6260118614918051E-2</c:v>
                </c:pt>
                <c:pt idx="2869">
                  <c:v>1.6266155521473813E-2</c:v>
                </c:pt>
                <c:pt idx="2870">
                  <c:v>1.6272212788719376E-2</c:v>
                </c:pt>
                <c:pt idx="2871">
                  <c:v>1.6278290416654739E-2</c:v>
                </c:pt>
                <c:pt idx="2872">
                  <c:v>1.628438840536095E-2</c:v>
                </c:pt>
                <c:pt idx="2873">
                  <c:v>1.6290506754675915E-2</c:v>
                </c:pt>
                <c:pt idx="2874">
                  <c:v>1.6296645464680681E-2</c:v>
                </c:pt>
                <c:pt idx="2875">
                  <c:v>1.6302804535456294E-2</c:v>
                </c:pt>
                <c:pt idx="2876">
                  <c:v>1.6308983966759616E-2</c:v>
                </c:pt>
                <c:pt idx="2877">
                  <c:v>1.6315183758833784E-2</c:v>
                </c:pt>
                <c:pt idx="2878">
                  <c:v>1.63214039116788E-2</c:v>
                </c:pt>
                <c:pt idx="2879">
                  <c:v>1.632764442513257E-2</c:v>
                </c:pt>
                <c:pt idx="2880">
                  <c:v>1.6333905299357188E-2</c:v>
                </c:pt>
                <c:pt idx="2881">
                  <c:v>1.6340186534190559E-2</c:v>
                </c:pt>
                <c:pt idx="2882">
                  <c:v>1.6346488129794778E-2</c:v>
                </c:pt>
                <c:pt idx="2883">
                  <c:v>1.6352810086007752E-2</c:v>
                </c:pt>
                <c:pt idx="2884">
                  <c:v>1.6359152402991572E-2</c:v>
                </c:pt>
                <c:pt idx="2885">
                  <c:v>1.6365515080584148E-2</c:v>
                </c:pt>
                <c:pt idx="2886">
                  <c:v>1.637189811894757E-2</c:v>
                </c:pt>
                <c:pt idx="2887">
                  <c:v>1.6378301518081839E-2</c:v>
                </c:pt>
                <c:pt idx="2888">
                  <c:v>1.6384725277743817E-2</c:v>
                </c:pt>
                <c:pt idx="2889">
                  <c:v>1.6391169398257688E-2</c:v>
                </c:pt>
                <c:pt idx="2890">
                  <c:v>1.6397633879380313E-2</c:v>
                </c:pt>
                <c:pt idx="2891">
                  <c:v>1.6404118721273786E-2</c:v>
                </c:pt>
                <c:pt idx="2892">
                  <c:v>1.6410623923857059E-2</c:v>
                </c:pt>
                <c:pt idx="2893">
                  <c:v>1.641714948721118E-2</c:v>
                </c:pt>
                <c:pt idx="2894">
                  <c:v>1.6423695411255101E-2</c:v>
                </c:pt>
                <c:pt idx="2895">
                  <c:v>1.6430261695907777E-2</c:v>
                </c:pt>
                <c:pt idx="2896">
                  <c:v>1.6436848341250254E-2</c:v>
                </c:pt>
                <c:pt idx="2897">
                  <c:v>1.6443455347525671E-2</c:v>
                </c:pt>
                <c:pt idx="2898">
                  <c:v>1.6450082714328795E-2</c:v>
                </c:pt>
                <c:pt idx="2899">
                  <c:v>1.6456730441902767E-2</c:v>
                </c:pt>
                <c:pt idx="2900">
                  <c:v>1.6463398530247586E-2</c:v>
                </c:pt>
                <c:pt idx="2901">
                  <c:v>1.6470086979201159E-2</c:v>
                </c:pt>
                <c:pt idx="2902">
                  <c:v>1.647679578892558E-2</c:v>
                </c:pt>
                <c:pt idx="2903">
                  <c:v>1.6483524959339801E-2</c:v>
                </c:pt>
                <c:pt idx="2904">
                  <c:v>1.649027449052487E-2</c:v>
                </c:pt>
                <c:pt idx="2905">
                  <c:v>1.6497044382399739E-2</c:v>
                </c:pt>
                <c:pt idx="2906">
                  <c:v>1.6503834634964409E-2</c:v>
                </c:pt>
                <c:pt idx="2907">
                  <c:v>1.6511619855194004E-2</c:v>
                </c:pt>
                <c:pt idx="2908">
                  <c:v>1.6518453737889294E-2</c:v>
                </c:pt>
                <c:pt idx="2909">
                  <c:v>1.652530798135543E-2</c:v>
                </c:pt>
                <c:pt idx="2910">
                  <c:v>1.6532182585592414E-2</c:v>
                </c:pt>
                <c:pt idx="2911">
                  <c:v>1.6539077550357106E-2</c:v>
                </c:pt>
                <c:pt idx="2912">
                  <c:v>1.6545992876054738E-2</c:v>
                </c:pt>
                <c:pt idx="2913">
                  <c:v>1.6552928562442171E-2</c:v>
                </c:pt>
                <c:pt idx="2914">
                  <c:v>1.655988460960045E-2</c:v>
                </c:pt>
                <c:pt idx="2915">
                  <c:v>1.6566861017367485E-2</c:v>
                </c:pt>
                <c:pt idx="2916">
                  <c:v>1.6573857785986412E-2</c:v>
                </c:pt>
                <c:pt idx="2917">
                  <c:v>1.6580874915295141E-2</c:v>
                </c:pt>
                <c:pt idx="2918">
                  <c:v>1.6587912405374716E-2</c:v>
                </c:pt>
                <c:pt idx="2919">
                  <c:v>1.6594970256144093E-2</c:v>
                </c:pt>
                <c:pt idx="2920">
                  <c:v>1.6602048467684316E-2</c:v>
                </c:pt>
                <c:pt idx="2921">
                  <c:v>1.661269137967758E-2</c:v>
                </c:pt>
                <c:pt idx="2922">
                  <c:v>1.6616265972915212E-2</c:v>
                </c:pt>
                <c:pt idx="2923">
                  <c:v>1.6623405266605884E-2</c:v>
                </c:pt>
                <c:pt idx="2924">
                  <c:v>1.663056492114845E-2</c:v>
                </c:pt>
                <c:pt idx="2925">
                  <c:v>1.6637744936380816E-2</c:v>
                </c:pt>
                <c:pt idx="2926">
                  <c:v>1.664494531238403E-2</c:v>
                </c:pt>
                <c:pt idx="2927">
                  <c:v>1.6652166049077044E-2</c:v>
                </c:pt>
                <c:pt idx="2928">
                  <c:v>1.6659407146540905E-2</c:v>
                </c:pt>
                <c:pt idx="2929">
                  <c:v>1.6666668604694568E-2</c:v>
                </c:pt>
                <c:pt idx="2930">
                  <c:v>1.6673950423700123E-2</c:v>
                </c:pt>
                <c:pt idx="2931">
                  <c:v>1.6681252603476526E-2</c:v>
                </c:pt>
                <c:pt idx="2932">
                  <c:v>1.6688575144023776E-2</c:v>
                </c:pt>
                <c:pt idx="2933">
                  <c:v>1.6695918045179781E-2</c:v>
                </c:pt>
                <c:pt idx="2934">
                  <c:v>1.6703281307268725E-2</c:v>
                </c:pt>
                <c:pt idx="2935">
                  <c:v>1.671066493004747E-2</c:v>
                </c:pt>
                <c:pt idx="2936">
                  <c:v>1.6718068913516015E-2</c:v>
                </c:pt>
                <c:pt idx="2937">
                  <c:v>1.6725493257674362E-2</c:v>
                </c:pt>
                <c:pt idx="2938">
                  <c:v>1.6732937962846695E-2</c:v>
                </c:pt>
                <c:pt idx="2939">
                  <c:v>1.6740403028627782E-2</c:v>
                </c:pt>
                <c:pt idx="2940">
                  <c:v>1.674788845509867E-2</c:v>
                </c:pt>
                <c:pt idx="2941">
                  <c:v>1.6755394242421451E-2</c:v>
                </c:pt>
                <c:pt idx="2942">
                  <c:v>1.6762920390596125E-2</c:v>
                </c:pt>
                <c:pt idx="2943">
                  <c:v>1.6770466899460601E-2</c:v>
                </c:pt>
                <c:pt idx="2944">
                  <c:v>1.6778033769014877E-2</c:v>
                </c:pt>
                <c:pt idx="2945">
                  <c:v>1.6785620999421047E-2</c:v>
                </c:pt>
                <c:pt idx="2946">
                  <c:v>1.679322859067911E-2</c:v>
                </c:pt>
                <c:pt idx="2947">
                  <c:v>1.6800856542545928E-2</c:v>
                </c:pt>
                <c:pt idx="2948">
                  <c:v>1.6808504855183592E-2</c:v>
                </c:pt>
                <c:pt idx="2949">
                  <c:v>1.6816173528754197E-2</c:v>
                </c:pt>
                <c:pt idx="2950">
                  <c:v>1.6823862563014602E-2</c:v>
                </c:pt>
                <c:pt idx="2951">
                  <c:v>1.6831571958045854E-2</c:v>
                </c:pt>
                <c:pt idx="2952">
                  <c:v>1.6839301713929E-2</c:v>
                </c:pt>
                <c:pt idx="2953">
                  <c:v>1.6847051830582993E-2</c:v>
                </c:pt>
                <c:pt idx="2954">
                  <c:v>1.685482230784574E-2</c:v>
                </c:pt>
                <c:pt idx="2955">
                  <c:v>1.6862613146041427E-2</c:v>
                </c:pt>
                <c:pt idx="2956">
                  <c:v>1.6870424345007962E-2</c:v>
                </c:pt>
                <c:pt idx="2957">
                  <c:v>1.6878255904745343E-2</c:v>
                </c:pt>
                <c:pt idx="2958">
                  <c:v>1.6886107825172525E-2</c:v>
                </c:pt>
                <c:pt idx="2959">
                  <c:v>1.6898487694569919E-2</c:v>
                </c:pt>
                <c:pt idx="2960">
                  <c:v>1.6906391971380774E-2</c:v>
                </c:pt>
                <c:pt idx="2961">
                  <c:v>1.6914316608962476E-2</c:v>
                </c:pt>
                <c:pt idx="2962">
                  <c:v>1.6922261607477118E-2</c:v>
                </c:pt>
                <c:pt idx="2963">
                  <c:v>1.6930226966681561E-2</c:v>
                </c:pt>
                <c:pt idx="2964">
                  <c:v>1.6938212686656851E-2</c:v>
                </c:pt>
                <c:pt idx="2965">
                  <c:v>1.6946218767484034E-2</c:v>
                </c:pt>
                <c:pt idx="2966">
                  <c:v>1.695424520916311E-2</c:v>
                </c:pt>
                <c:pt idx="2967">
                  <c:v>1.6962292011531988E-2</c:v>
                </c:pt>
                <c:pt idx="2968">
                  <c:v>1.6970359174590666E-2</c:v>
                </c:pt>
                <c:pt idx="2969">
                  <c:v>1.6978446698744376E-2</c:v>
                </c:pt>
                <c:pt idx="2970">
                  <c:v>1.6986554583506841E-2</c:v>
                </c:pt>
                <c:pt idx="2971">
                  <c:v>1.6994682829121199E-2</c:v>
                </c:pt>
                <c:pt idx="2972">
                  <c:v>1.7003997184218411E-2</c:v>
                </c:pt>
                <c:pt idx="2973">
                  <c:v>1.7012169060125482E-2</c:v>
                </c:pt>
                <c:pt idx="2974">
                  <c:v>1.7020361296965492E-2</c:v>
                </c:pt>
                <c:pt idx="2975">
                  <c:v>1.7028573894414256E-2</c:v>
                </c:pt>
                <c:pt idx="2976">
                  <c:v>1.703680685279596E-2</c:v>
                </c:pt>
                <c:pt idx="2977">
                  <c:v>1.7045060171867465E-2</c:v>
                </c:pt>
                <c:pt idx="2978">
                  <c:v>1.7053333852034003E-2</c:v>
                </c:pt>
                <c:pt idx="2979">
                  <c:v>1.7061627892728248E-2</c:v>
                </c:pt>
                <c:pt idx="2980">
                  <c:v>1.7069942294274387E-2</c:v>
                </c:pt>
                <c:pt idx="2981">
                  <c:v>1.7078277056753466E-2</c:v>
                </c:pt>
                <c:pt idx="2982">
                  <c:v>1.7086632180003392E-2</c:v>
                </c:pt>
                <c:pt idx="2983">
                  <c:v>1.7095007664024164E-2</c:v>
                </c:pt>
                <c:pt idx="2984">
                  <c:v>1.7103403508896831E-2</c:v>
                </c:pt>
                <c:pt idx="2985">
                  <c:v>1.711181971462139E-2</c:v>
                </c:pt>
                <c:pt idx="2986">
                  <c:v>1.7120256281197843E-2</c:v>
                </c:pt>
                <c:pt idx="2987">
                  <c:v>1.7128713208545143E-2</c:v>
                </c:pt>
                <c:pt idx="2988">
                  <c:v>1.7137190496825383E-2</c:v>
                </c:pt>
                <c:pt idx="2989">
                  <c:v>1.7145688145795424E-2</c:v>
                </c:pt>
                <c:pt idx="2990">
                  <c:v>1.7154206155617358E-2</c:v>
                </c:pt>
                <c:pt idx="2991">
                  <c:v>1.7162744526291185E-2</c:v>
                </c:pt>
                <c:pt idx="2992">
                  <c:v>1.7171303257897952E-2</c:v>
                </c:pt>
                <c:pt idx="2993">
                  <c:v>1.7179882350275566E-2</c:v>
                </c:pt>
                <c:pt idx="2994">
                  <c:v>1.7188481803424027E-2</c:v>
                </c:pt>
                <c:pt idx="2995">
                  <c:v>1.7197101617424382E-2</c:v>
                </c:pt>
                <c:pt idx="2996">
                  <c:v>1.720574179227663E-2</c:v>
                </c:pt>
                <c:pt idx="2997">
                  <c:v>1.7214402328061817E-2</c:v>
                </c:pt>
                <c:pt idx="2998">
                  <c:v>1.7223083224536806E-2</c:v>
                </c:pt>
                <c:pt idx="2999">
                  <c:v>1.7231784481944734E-2</c:v>
                </c:pt>
                <c:pt idx="3000">
                  <c:v>1.7240506100285602E-2</c:v>
                </c:pt>
                <c:pt idx="3001">
                  <c:v>1.7249248079316271E-2</c:v>
                </c:pt>
                <c:pt idx="3002">
                  <c:v>1.7258010419279879E-2</c:v>
                </c:pt>
                <c:pt idx="3003">
                  <c:v>1.7266793120095381E-2</c:v>
                </c:pt>
                <c:pt idx="3004">
                  <c:v>1.7275596181762776E-2</c:v>
                </c:pt>
                <c:pt idx="3005">
                  <c:v>1.7284419604201018E-2</c:v>
                </c:pt>
                <c:pt idx="3006">
                  <c:v>1.72932633875722E-2</c:v>
                </c:pt>
                <c:pt idx="3007">
                  <c:v>1.7302127531876321E-2</c:v>
                </c:pt>
                <c:pt idx="3008">
                  <c:v>1.7311012036870244E-2</c:v>
                </c:pt>
                <c:pt idx="3009">
                  <c:v>1.7319916902797106E-2</c:v>
                </c:pt>
                <c:pt idx="3010">
                  <c:v>1.73288305357433E-2</c:v>
                </c:pt>
                <c:pt idx="3011">
                  <c:v>1.7337727964458205E-2</c:v>
                </c:pt>
                <c:pt idx="3012">
                  <c:v>1.7346608296865407E-2</c:v>
                </c:pt>
                <c:pt idx="3013">
                  <c:v>1.7355471533289091E-2</c:v>
                </c:pt>
                <c:pt idx="3014">
                  <c:v>1.7364317673648211E-2</c:v>
                </c:pt>
                <c:pt idx="3015">
                  <c:v>1.7373146717699628E-2</c:v>
                </c:pt>
                <c:pt idx="3016">
                  <c:v>1.7381958665605435E-2</c:v>
                </c:pt>
                <c:pt idx="3017">
                  <c:v>1.7390753517527724E-2</c:v>
                </c:pt>
                <c:pt idx="3018">
                  <c:v>1.7399531273223356E-2</c:v>
                </c:pt>
                <c:pt idx="3019">
                  <c:v>1.7408291932773379E-2</c:v>
                </c:pt>
                <c:pt idx="3020">
                  <c:v>1.7417035496096744E-2</c:v>
                </c:pt>
                <c:pt idx="3021">
                  <c:v>1.7425761963436592E-2</c:v>
                </c:pt>
                <c:pt idx="3022">
                  <c:v>1.743447133463083E-2</c:v>
                </c:pt>
                <c:pt idx="3023">
                  <c:v>1.7443163609517365E-2</c:v>
                </c:pt>
                <c:pt idx="3024">
                  <c:v>1.7451838788339336E-2</c:v>
                </c:pt>
                <c:pt idx="3025">
                  <c:v>1.7460496871096742E-2</c:v>
                </c:pt>
                <c:pt idx="3026">
                  <c:v>1.7469137857627492E-2</c:v>
                </c:pt>
                <c:pt idx="3027">
                  <c:v>1.7477761747931586E-2</c:v>
                </c:pt>
                <c:pt idx="3028">
                  <c:v>1.7486368542252162E-2</c:v>
                </c:pt>
                <c:pt idx="3029">
                  <c:v>1.7494958240183989E-2</c:v>
                </c:pt>
                <c:pt idx="3030">
                  <c:v>1.7503530842132298E-2</c:v>
                </c:pt>
                <c:pt idx="3031">
                  <c:v>1.7512086347934996E-2</c:v>
                </c:pt>
                <c:pt idx="3032">
                  <c:v>1.7520624757592085E-2</c:v>
                </c:pt>
                <c:pt idx="3033">
                  <c:v>1.7529146071022517E-2</c:v>
                </c:pt>
                <c:pt idx="3034">
                  <c:v>1.7537650288226292E-2</c:v>
                </c:pt>
                <c:pt idx="3035">
                  <c:v>1.7546137409365503E-2</c:v>
                </c:pt>
                <c:pt idx="3036">
                  <c:v>1.755460743444015E-2</c:v>
                </c:pt>
                <c:pt idx="3037">
                  <c:v>1.7563060363207095E-2</c:v>
                </c:pt>
                <c:pt idx="3038">
                  <c:v>1.7571496195828429E-2</c:v>
                </c:pt>
                <c:pt idx="3039">
                  <c:v>1.7579914932304153E-2</c:v>
                </c:pt>
                <c:pt idx="3040">
                  <c:v>1.758831657255322E-2</c:v>
                </c:pt>
                <c:pt idx="3041">
                  <c:v>1.7596701116656677E-2</c:v>
                </c:pt>
                <c:pt idx="3042">
                  <c:v>1.760506856469557E-2</c:v>
                </c:pt>
                <c:pt idx="3043">
                  <c:v>1.7613418916507806E-2</c:v>
                </c:pt>
                <c:pt idx="3044">
                  <c:v>1.7621752172093386E-2</c:v>
                </c:pt>
                <c:pt idx="3045">
                  <c:v>1.7630068331533355E-2</c:v>
                </c:pt>
                <c:pt idx="3046">
                  <c:v>1.7638367394746668E-2</c:v>
                </c:pt>
                <c:pt idx="3047">
                  <c:v>1.7646649361895417E-2</c:v>
                </c:pt>
                <c:pt idx="3048">
                  <c:v>1.7654914232817509E-2</c:v>
                </c:pt>
                <c:pt idx="3049">
                  <c:v>1.7663162007593991E-2</c:v>
                </c:pt>
                <c:pt idx="3050">
                  <c:v>1.7671392686224863E-2</c:v>
                </c:pt>
                <c:pt idx="3051">
                  <c:v>1.7679606268629078E-2</c:v>
                </c:pt>
                <c:pt idx="3052">
                  <c:v>1.768780275472559E-2</c:v>
                </c:pt>
                <c:pt idx="3053">
                  <c:v>1.7695982144838585E-2</c:v>
                </c:pt>
                <c:pt idx="3054">
                  <c:v>1.7704144438643876E-2</c:v>
                </c:pt>
                <c:pt idx="3055">
                  <c:v>1.7712289636303558E-2</c:v>
                </c:pt>
                <c:pt idx="3056">
                  <c:v>1.7720417737655536E-2</c:v>
                </c:pt>
                <c:pt idx="3057">
                  <c:v>1.7728528742942951E-2</c:v>
                </c:pt>
                <c:pt idx="3058">
                  <c:v>1.7736622652084755E-2</c:v>
                </c:pt>
                <c:pt idx="3059">
                  <c:v>1.7744699464999902E-2</c:v>
                </c:pt>
                <c:pt idx="3060">
                  <c:v>1.7752759181688393E-2</c:v>
                </c:pt>
                <c:pt idx="3061">
                  <c:v>1.7760801802231274E-2</c:v>
                </c:pt>
                <c:pt idx="3062">
                  <c:v>1.7768827326628545E-2</c:v>
                </c:pt>
                <c:pt idx="3063">
                  <c:v>1.7777978420233653E-2</c:v>
                </c:pt>
                <c:pt idx="3064">
                  <c:v>1.7785967309847939E-2</c:v>
                </c:pt>
                <c:pt idx="3065">
                  <c:v>1.7793939103316614E-2</c:v>
                </c:pt>
                <c:pt idx="3066">
                  <c:v>1.7801893800558632E-2</c:v>
                </c:pt>
                <c:pt idx="3067">
                  <c:v>1.7809831401573994E-2</c:v>
                </c:pt>
                <c:pt idx="3068">
                  <c:v>1.78177519063627E-2</c:v>
                </c:pt>
                <c:pt idx="3069">
                  <c:v>1.7825655315086841E-2</c:v>
                </c:pt>
                <c:pt idx="3070">
                  <c:v>1.783354162750328E-2</c:v>
                </c:pt>
                <c:pt idx="3071">
                  <c:v>1.7841410843693062E-2</c:v>
                </c:pt>
                <c:pt idx="3072">
                  <c:v>1.7849262963737234E-2</c:v>
                </c:pt>
                <c:pt idx="3073">
                  <c:v>1.7857097987554749E-2</c:v>
                </c:pt>
                <c:pt idx="3074">
                  <c:v>1.7864915915226653E-2</c:v>
                </c:pt>
                <c:pt idx="3075">
                  <c:v>1.7872716746590855E-2</c:v>
                </c:pt>
                <c:pt idx="3076">
                  <c:v>1.7880500481728401E-2</c:v>
                </c:pt>
                <c:pt idx="3077">
                  <c:v>1.7888267120882428E-2</c:v>
                </c:pt>
                <c:pt idx="3078">
                  <c:v>1.7896016663566661E-2</c:v>
                </c:pt>
                <c:pt idx="3079">
                  <c:v>1.7903749110105283E-2</c:v>
                </c:pt>
                <c:pt idx="3080">
                  <c:v>1.7911464460498294E-2</c:v>
                </c:pt>
                <c:pt idx="3081">
                  <c:v>1.7919162714664649E-2</c:v>
                </c:pt>
                <c:pt idx="3082">
                  <c:v>1.7926843872604348E-2</c:v>
                </c:pt>
                <c:pt idx="3083">
                  <c:v>1.7934507934236343E-2</c:v>
                </c:pt>
                <c:pt idx="3084">
                  <c:v>1.7942154899803775E-2</c:v>
                </c:pt>
                <c:pt idx="3085">
                  <c:v>1.7949784769063504E-2</c:v>
                </c:pt>
                <c:pt idx="3086">
                  <c:v>1.7957397542096576E-2</c:v>
                </c:pt>
                <c:pt idx="3087">
                  <c:v>1.7964993218984038E-2</c:v>
                </c:pt>
                <c:pt idx="3088">
                  <c:v>1.7972571799563797E-2</c:v>
                </c:pt>
                <c:pt idx="3089">
                  <c:v>1.7980133283997946E-2</c:v>
                </c:pt>
                <c:pt idx="3090">
                  <c:v>1.7987677672124391E-2</c:v>
                </c:pt>
                <c:pt idx="3091">
                  <c:v>1.7995204964186273E-2</c:v>
                </c:pt>
                <c:pt idx="3092">
                  <c:v>1.8002715159859406E-2</c:v>
                </c:pt>
                <c:pt idx="3093">
                  <c:v>1.8010208259224836E-2</c:v>
                </c:pt>
                <c:pt idx="3094">
                  <c:v>1.8017684262525702E-2</c:v>
                </c:pt>
                <c:pt idx="3095">
                  <c:v>1.8025143169599911E-2</c:v>
                </c:pt>
                <c:pt idx="3096">
                  <c:v>1.8032584980447464E-2</c:v>
                </c:pt>
                <c:pt idx="3097">
                  <c:v>1.8040009694987313E-2</c:v>
                </c:pt>
                <c:pt idx="3098">
                  <c:v>1.8047417313381553E-2</c:v>
                </c:pt>
                <c:pt idx="3099">
                  <c:v>1.805480783546809E-2</c:v>
                </c:pt>
                <c:pt idx="3100">
                  <c:v>1.8062181261409016E-2</c:v>
                </c:pt>
                <c:pt idx="3101">
                  <c:v>1.8069537590961193E-2</c:v>
                </c:pt>
                <c:pt idx="3102">
                  <c:v>1.8076876824448807E-2</c:v>
                </c:pt>
                <c:pt idx="3103">
                  <c:v>1.8084198961628717E-2</c:v>
                </c:pt>
                <c:pt idx="3104">
                  <c:v>1.8091504002500924E-2</c:v>
                </c:pt>
                <c:pt idx="3105">
                  <c:v>1.8098791947308568E-2</c:v>
                </c:pt>
                <c:pt idx="3106">
                  <c:v>1.8106062795727462E-2</c:v>
                </c:pt>
                <c:pt idx="3107">
                  <c:v>1.81133165479197E-2</c:v>
                </c:pt>
                <c:pt idx="3108">
                  <c:v>1.8120553203885281E-2</c:v>
                </c:pt>
                <c:pt idx="3109">
                  <c:v>1.8127772763705252E-2</c:v>
                </c:pt>
                <c:pt idx="3110">
                  <c:v>1.8134975227136474E-2</c:v>
                </c:pt>
                <c:pt idx="3111">
                  <c:v>1.8142160594341039E-2</c:v>
                </c:pt>
                <c:pt idx="3112">
                  <c:v>1.8149328865237901E-2</c:v>
                </c:pt>
                <c:pt idx="3113">
                  <c:v>1.81564800400702E-2</c:v>
                </c:pt>
                <c:pt idx="3114">
                  <c:v>1.8163614118594795E-2</c:v>
                </c:pt>
                <c:pt idx="3115">
                  <c:v>1.8170731100811688E-2</c:v>
                </c:pt>
                <c:pt idx="3116">
                  <c:v>1.8177830986801924E-2</c:v>
                </c:pt>
                <c:pt idx="3117">
                  <c:v>1.8184913776565503E-2</c:v>
                </c:pt>
                <c:pt idx="3118">
                  <c:v>1.8191979470102426E-2</c:v>
                </c:pt>
                <c:pt idx="3119">
                  <c:v>1.81990280672506E-2</c:v>
                </c:pt>
                <c:pt idx="3120">
                  <c:v>1.820605956833421E-2</c:v>
                </c:pt>
                <c:pt idx="3121">
                  <c:v>1.8213073973110117E-2</c:v>
                </c:pt>
                <c:pt idx="3122">
                  <c:v>1.8220071281497274E-2</c:v>
                </c:pt>
                <c:pt idx="3123">
                  <c:v>1.8227051493738822E-2</c:v>
                </c:pt>
                <c:pt idx="3124">
                  <c:v>1.8234014609753713E-2</c:v>
                </c:pt>
                <c:pt idx="3125">
                  <c:v>1.8240960629460901E-2</c:v>
                </c:pt>
                <c:pt idx="3126">
                  <c:v>1.8247889552779339E-2</c:v>
                </c:pt>
                <c:pt idx="3127">
                  <c:v>1.8254801380033214E-2</c:v>
                </c:pt>
                <c:pt idx="3128">
                  <c:v>1.8261696110979386E-2</c:v>
                </c:pt>
                <c:pt idx="3129">
                  <c:v>1.8268573745617855E-2</c:v>
                </c:pt>
                <c:pt idx="3130">
                  <c:v>1.8275434284029668E-2</c:v>
                </c:pt>
                <c:pt idx="3131">
                  <c:v>1.8282277726214824E-2</c:v>
                </c:pt>
                <c:pt idx="3132">
                  <c:v>1.8289104072092277E-2</c:v>
                </c:pt>
                <c:pt idx="3133">
                  <c:v>1.8295913321580981E-2</c:v>
                </c:pt>
                <c:pt idx="3134">
                  <c:v>1.8302705474924075E-2</c:v>
                </c:pt>
                <c:pt idx="3135">
                  <c:v>1.8309480532040512E-2</c:v>
                </c:pt>
                <c:pt idx="3136">
                  <c:v>1.83162384927682E-2</c:v>
                </c:pt>
                <c:pt idx="3137">
                  <c:v>1.8322979357269231E-2</c:v>
                </c:pt>
                <c:pt idx="3138">
                  <c:v>1.8329703125543606E-2</c:v>
                </c:pt>
                <c:pt idx="3139">
                  <c:v>1.8336409797591324E-2</c:v>
                </c:pt>
                <c:pt idx="3140">
                  <c:v>1.8343099373250293E-2</c:v>
                </c:pt>
                <c:pt idx="3141">
                  <c:v>1.834977185260156E-2</c:v>
                </c:pt>
                <c:pt idx="3142">
                  <c:v>1.8356427235888262E-2</c:v>
                </c:pt>
                <c:pt idx="3143">
                  <c:v>1.8363065522786215E-2</c:v>
                </c:pt>
                <c:pt idx="3144">
                  <c:v>1.8369686713295419E-2</c:v>
                </c:pt>
                <c:pt idx="3145">
                  <c:v>1.8376290807659013E-2</c:v>
                </c:pt>
                <c:pt idx="3146">
                  <c:v>1.8382877805714903E-2</c:v>
                </c:pt>
                <c:pt idx="3147">
                  <c:v>1.8389447707382045E-2</c:v>
                </c:pt>
                <c:pt idx="3148">
                  <c:v>1.8396000512903576E-2</c:v>
                </c:pt>
                <c:pt idx="3149">
                  <c:v>1.8402536222198451E-2</c:v>
                </c:pt>
                <c:pt idx="3150">
                  <c:v>1.8409054835023531E-2</c:v>
                </c:pt>
                <c:pt idx="3151">
                  <c:v>1.8415556351621953E-2</c:v>
                </c:pt>
                <c:pt idx="3152">
                  <c:v>1.842204077199372E-2</c:v>
                </c:pt>
                <c:pt idx="3153">
                  <c:v>1.8428508096138829E-2</c:v>
                </c:pt>
                <c:pt idx="3154">
                  <c:v>1.843495832389519E-2</c:v>
                </c:pt>
                <c:pt idx="3155">
                  <c:v>1.8441391455424894E-2</c:v>
                </c:pt>
                <c:pt idx="3156">
                  <c:v>1.8447807490565848E-2</c:v>
                </c:pt>
                <c:pt idx="3157">
                  <c:v>1.8454206429561193E-2</c:v>
                </c:pt>
                <c:pt idx="3158">
                  <c:v>1.8460588272086742E-2</c:v>
                </c:pt>
                <c:pt idx="3159">
                  <c:v>1.8466953018466681E-2</c:v>
                </c:pt>
                <c:pt idx="3160">
                  <c:v>1.8473300668538917E-2</c:v>
                </c:pt>
                <c:pt idx="3161">
                  <c:v>1.847963122230345E-2</c:v>
                </c:pt>
                <c:pt idx="3162">
                  <c:v>1.8485944679679234E-2</c:v>
                </c:pt>
                <c:pt idx="3163">
                  <c:v>1.8492241040909407E-2</c:v>
                </c:pt>
                <c:pt idx="3164">
                  <c:v>1.8498520305831878E-2</c:v>
                </c:pt>
                <c:pt idx="3165">
                  <c:v>1.85047824743656E-2</c:v>
                </c:pt>
                <c:pt idx="3166">
                  <c:v>1.8511027546510572E-2</c:v>
                </c:pt>
                <c:pt idx="3167">
                  <c:v>1.8518143837726875E-2</c:v>
                </c:pt>
                <c:pt idx="3168">
                  <c:v>1.8524352275088862E-2</c:v>
                </c:pt>
                <c:pt idx="3169">
                  <c:v>1.8530543616143147E-2</c:v>
                </c:pt>
                <c:pt idx="3170">
                  <c:v>1.8536717860970775E-2</c:v>
                </c:pt>
                <c:pt idx="3171">
                  <c:v>1.8542875009328608E-2</c:v>
                </c:pt>
                <c:pt idx="3172">
                  <c:v>1.854901506154083E-2</c:v>
                </c:pt>
                <c:pt idx="3173">
                  <c:v>1.8555138017364303E-2</c:v>
                </c:pt>
                <c:pt idx="3174">
                  <c:v>1.8561243876880074E-2</c:v>
                </c:pt>
                <c:pt idx="3175">
                  <c:v>1.8567332640088141E-2</c:v>
                </c:pt>
                <c:pt idx="3176">
                  <c:v>1.8573404307069552E-2</c:v>
                </c:pt>
                <c:pt idx="3177">
                  <c:v>1.857945887774326E-2</c:v>
                </c:pt>
                <c:pt idx="3178">
                  <c:v>1.8585496352028219E-2</c:v>
                </c:pt>
                <c:pt idx="3179">
                  <c:v>1.8591516730005475E-2</c:v>
                </c:pt>
                <c:pt idx="3180">
                  <c:v>1.8597520011756075E-2</c:v>
                </c:pt>
                <c:pt idx="3181">
                  <c:v>1.8603506197036879E-2</c:v>
                </c:pt>
                <c:pt idx="3182">
                  <c:v>1.8613075298116843E-2</c:v>
                </c:pt>
                <c:pt idx="3183">
                  <c:v>1.8615427278918517E-2</c:v>
                </c:pt>
                <c:pt idx="3184">
                  <c:v>1.8621362175357259E-2</c:v>
                </c:pt>
                <c:pt idx="3185">
                  <c:v>1.8627279975407252E-2</c:v>
                </c:pt>
                <c:pt idx="3186">
                  <c:v>1.8633180679311634E-2</c:v>
                </c:pt>
                <c:pt idx="3187">
                  <c:v>1.8639064286827267E-2</c:v>
                </c:pt>
                <c:pt idx="3188">
                  <c:v>1.8644930798035197E-2</c:v>
                </c:pt>
                <c:pt idx="3189">
                  <c:v>1.8650780212854379E-2</c:v>
                </c:pt>
                <c:pt idx="3190">
                  <c:v>1.8656612531365857E-2</c:v>
                </c:pt>
                <c:pt idx="3191">
                  <c:v>1.8662427753650679E-2</c:v>
                </c:pt>
                <c:pt idx="3192">
                  <c:v>1.8668225879546752E-2</c:v>
                </c:pt>
                <c:pt idx="3193">
                  <c:v>1.8674006909135121E-2</c:v>
                </c:pt>
                <c:pt idx="3194">
                  <c:v>1.8679770842496835E-2</c:v>
                </c:pt>
                <c:pt idx="3195">
                  <c:v>1.8685517679388752E-2</c:v>
                </c:pt>
                <c:pt idx="3196">
                  <c:v>1.8691247420054014E-2</c:v>
                </c:pt>
                <c:pt idx="3197">
                  <c:v>1.8696960064330526E-2</c:v>
                </c:pt>
                <c:pt idx="3198">
                  <c:v>1.8702655612380381E-2</c:v>
                </c:pt>
                <c:pt idx="3199">
                  <c:v>1.8708334063879395E-2</c:v>
                </c:pt>
                <c:pt idx="3200">
                  <c:v>1.8713995419232798E-2</c:v>
                </c:pt>
                <c:pt idx="3201">
                  <c:v>1.8719639678359545E-2</c:v>
                </c:pt>
                <c:pt idx="3202">
                  <c:v>1.8725266841016497E-2</c:v>
                </c:pt>
                <c:pt idx="3203">
                  <c:v>1.8730876907284699E-2</c:v>
                </c:pt>
                <c:pt idx="3204">
                  <c:v>1.8736469877407291E-2</c:v>
                </c:pt>
                <c:pt idx="3205">
                  <c:v>1.8742045751141134E-2</c:v>
                </c:pt>
                <c:pt idx="3206">
                  <c:v>1.8747604528486228E-2</c:v>
                </c:pt>
                <c:pt idx="3207">
                  <c:v>1.8753146209442573E-2</c:v>
                </c:pt>
                <c:pt idx="3208">
                  <c:v>1.8758670794172261E-2</c:v>
                </c:pt>
                <c:pt idx="3209">
                  <c:v>1.87641782825132E-2</c:v>
                </c:pt>
                <c:pt idx="3210">
                  <c:v>1.8769668674546436E-2</c:v>
                </c:pt>
                <c:pt idx="3211">
                  <c:v>1.8775141970271969E-2</c:v>
                </c:pt>
                <c:pt idx="3212">
                  <c:v>1.8780598169689799E-2</c:v>
                </c:pt>
                <c:pt idx="3213">
                  <c:v>1.8786037272637834E-2</c:v>
                </c:pt>
                <c:pt idx="3214">
                  <c:v>1.8791459279278167E-2</c:v>
                </c:pt>
                <c:pt idx="3215">
                  <c:v>1.8796864189772888E-2</c:v>
                </c:pt>
                <c:pt idx="3216">
                  <c:v>1.8802252003716768E-2</c:v>
                </c:pt>
                <c:pt idx="3217">
                  <c:v>1.8807622721433992E-2</c:v>
                </c:pt>
                <c:pt idx="3218">
                  <c:v>1.881297634268142E-2</c:v>
                </c:pt>
                <c:pt idx="3219">
                  <c:v>1.8820804722432898E-2</c:v>
                </c:pt>
                <c:pt idx="3220">
                  <c:v>1.8826119814575607E-2</c:v>
                </c:pt>
                <c:pt idx="3221">
                  <c:v>1.8831417808789684E-2</c:v>
                </c:pt>
                <c:pt idx="3222">
                  <c:v>1.8836698704967073E-2</c:v>
                </c:pt>
                <c:pt idx="3223">
                  <c:v>1.8841962503242847E-2</c:v>
                </c:pt>
                <c:pt idx="3224">
                  <c:v>1.8847209203535963E-2</c:v>
                </c:pt>
                <c:pt idx="3225">
                  <c:v>1.885243880590045E-2</c:v>
                </c:pt>
                <c:pt idx="3226">
                  <c:v>1.8857651310282279E-2</c:v>
                </c:pt>
                <c:pt idx="3227">
                  <c:v>1.8862846716708462E-2</c:v>
                </c:pt>
                <c:pt idx="3228">
                  <c:v>1.8868025025179001E-2</c:v>
                </c:pt>
                <c:pt idx="3229">
                  <c:v>1.8873186235639865E-2</c:v>
                </c:pt>
                <c:pt idx="3230">
                  <c:v>1.8878330348172104E-2</c:v>
                </c:pt>
                <c:pt idx="3231">
                  <c:v>1.8883457362721682E-2</c:v>
                </c:pt>
                <c:pt idx="3232">
                  <c:v>1.8889774510053581E-2</c:v>
                </c:pt>
                <c:pt idx="3233">
                  <c:v>1.8894859474550829E-2</c:v>
                </c:pt>
                <c:pt idx="3234">
                  <c:v>1.8899927342659328E-2</c:v>
                </c:pt>
                <c:pt idx="3235">
                  <c:v>1.8904978114379078E-2</c:v>
                </c:pt>
                <c:pt idx="3236">
                  <c:v>1.8910011789872172E-2</c:v>
                </c:pt>
                <c:pt idx="3237">
                  <c:v>1.891502836889547E-2</c:v>
                </c:pt>
                <c:pt idx="3238">
                  <c:v>1.8920027851611065E-2</c:v>
                </c:pt>
                <c:pt idx="3239">
                  <c:v>1.8925010237937911E-2</c:v>
                </c:pt>
                <c:pt idx="3240">
                  <c:v>1.8929975527876008E-2</c:v>
                </c:pt>
                <c:pt idx="3241">
                  <c:v>1.8934923721587449E-2</c:v>
                </c:pt>
                <c:pt idx="3242">
                  <c:v>1.8939854818991186E-2</c:v>
                </c:pt>
                <c:pt idx="3243">
                  <c:v>1.8944768819763036E-2</c:v>
                </c:pt>
                <c:pt idx="3244">
                  <c:v>1.8949665724470321E-2</c:v>
                </c:pt>
                <c:pt idx="3245">
                  <c:v>1.8954545532626765E-2</c:v>
                </c:pt>
                <c:pt idx="3246">
                  <c:v>1.895940824439446E-2</c:v>
                </c:pt>
                <c:pt idx="3247">
                  <c:v>1.8964253859935498E-2</c:v>
                </c:pt>
                <c:pt idx="3248">
                  <c:v>1.8969082379087787E-2</c:v>
                </c:pt>
                <c:pt idx="3249">
                  <c:v>1.8973893801851327E-2</c:v>
                </c:pt>
                <c:pt idx="3250">
                  <c:v>1.8978688128145071E-2</c:v>
                </c:pt>
                <c:pt idx="3251">
                  <c:v>1.8983465358293206E-2</c:v>
                </c:pt>
                <c:pt idx="3252">
                  <c:v>1.8988225491971544E-2</c:v>
                </c:pt>
                <c:pt idx="3253">
                  <c:v>1.8992968529180088E-2</c:v>
                </c:pt>
                <c:pt idx="3254">
                  <c:v>1.8997694470161974E-2</c:v>
                </c:pt>
                <c:pt idx="3255">
                  <c:v>1.9002403314674066E-2</c:v>
                </c:pt>
                <c:pt idx="3256">
                  <c:v>1.9007095062878454E-2</c:v>
                </c:pt>
                <c:pt idx="3257">
                  <c:v>1.9011769714694093E-2</c:v>
                </c:pt>
                <c:pt idx="3258">
                  <c:v>1.9016427270283076E-2</c:v>
                </c:pt>
                <c:pt idx="3259">
                  <c:v>1.9021067729321217E-2</c:v>
                </c:pt>
                <c:pt idx="3260">
                  <c:v>1.9025691092132702E-2</c:v>
                </c:pt>
                <c:pt idx="3261">
                  <c:v>1.9030297358393344E-2</c:v>
                </c:pt>
                <c:pt idx="3262">
                  <c:v>1.9034886528427331E-2</c:v>
                </c:pt>
                <c:pt idx="3263">
                  <c:v>1.9039458602153614E-2</c:v>
                </c:pt>
                <c:pt idx="3264">
                  <c:v>1.9044013579329055E-2</c:v>
                </c:pt>
                <c:pt idx="3265">
                  <c:v>1.9048551460196794E-2</c:v>
                </c:pt>
                <c:pt idx="3266">
                  <c:v>1.9053072244675784E-2</c:v>
                </c:pt>
                <c:pt idx="3267">
                  <c:v>1.9057575932847071E-2</c:v>
                </c:pt>
                <c:pt idx="3268">
                  <c:v>1.9062062524548562E-2</c:v>
                </c:pt>
                <c:pt idx="3269">
                  <c:v>1.906653201994235E-2</c:v>
                </c:pt>
                <c:pt idx="3270">
                  <c:v>1.907098441894739E-2</c:v>
                </c:pt>
                <c:pt idx="3271">
                  <c:v>1.9075419721482634E-2</c:v>
                </c:pt>
                <c:pt idx="3272">
                  <c:v>1.9079837927791221E-2</c:v>
                </c:pt>
                <c:pt idx="3273">
                  <c:v>1.9084239037630013E-2</c:v>
                </c:pt>
                <c:pt idx="3274">
                  <c:v>1.9088623051242148E-2</c:v>
                </c:pt>
                <c:pt idx="3275">
                  <c:v>1.9092989968303442E-2</c:v>
                </c:pt>
                <c:pt idx="3276">
                  <c:v>1.909733978889494E-2</c:v>
                </c:pt>
                <c:pt idx="3277">
                  <c:v>1.9101672513421875E-2</c:v>
                </c:pt>
                <c:pt idx="3278">
                  <c:v>1.9105988141397967E-2</c:v>
                </c:pt>
                <c:pt idx="3279">
                  <c:v>1.9110286672904264E-2</c:v>
                </c:pt>
                <c:pt idx="3280">
                  <c:v>1.9114568108102858E-2</c:v>
                </c:pt>
                <c:pt idx="3281">
                  <c:v>1.9118832446912704E-2</c:v>
                </c:pt>
                <c:pt idx="3282">
                  <c:v>1.91230796893338E-2</c:v>
                </c:pt>
                <c:pt idx="3283">
                  <c:v>1.9127309835366146E-2</c:v>
                </c:pt>
                <c:pt idx="3284">
                  <c:v>1.9131522885171837E-2</c:v>
                </c:pt>
                <c:pt idx="3285">
                  <c:v>1.9135718838507731E-2</c:v>
                </c:pt>
                <c:pt idx="3286">
                  <c:v>1.9139897695292785E-2</c:v>
                </c:pt>
                <c:pt idx="3287">
                  <c:v>1.9144059455851181E-2</c:v>
                </c:pt>
                <c:pt idx="3288">
                  <c:v>1.9148204119939782E-2</c:v>
                </c:pt>
                <c:pt idx="3289">
                  <c:v>1.9152331687720681E-2</c:v>
                </c:pt>
                <c:pt idx="3290">
                  <c:v>1.9156442159031783E-2</c:v>
                </c:pt>
                <c:pt idx="3291">
                  <c:v>1.9160535534035184E-2</c:v>
                </c:pt>
                <c:pt idx="3292">
                  <c:v>1.9164611812487742E-2</c:v>
                </c:pt>
                <c:pt idx="3293">
                  <c:v>1.9168670994713644E-2</c:v>
                </c:pt>
                <c:pt idx="3294">
                  <c:v>1.9172713080550796E-2</c:v>
                </c:pt>
                <c:pt idx="3295">
                  <c:v>1.91767380699992E-2</c:v>
                </c:pt>
                <c:pt idx="3296">
                  <c:v>1.9180745962977808E-2</c:v>
                </c:pt>
                <c:pt idx="3297">
                  <c:v>1.9184736759567667E-2</c:v>
                </c:pt>
                <c:pt idx="3298">
                  <c:v>1.9188710459930869E-2</c:v>
                </c:pt>
                <c:pt idx="3299">
                  <c:v>1.9192667063662183E-2</c:v>
                </c:pt>
                <c:pt idx="3300">
                  <c:v>1.9196606571085795E-2</c:v>
                </c:pt>
                <c:pt idx="3301">
                  <c:v>1.9200528982039611E-2</c:v>
                </c:pt>
                <c:pt idx="3302">
                  <c:v>1.920443429676677E-2</c:v>
                </c:pt>
                <c:pt idx="3303">
                  <c:v>1.9208322515105181E-2</c:v>
                </c:pt>
                <c:pt idx="3304">
                  <c:v>1.9212193636973796E-2</c:v>
                </c:pt>
                <c:pt idx="3305">
                  <c:v>1.9216047662291569E-2</c:v>
                </c:pt>
                <c:pt idx="3306">
                  <c:v>1.9219884591463732E-2</c:v>
                </c:pt>
                <c:pt idx="3307">
                  <c:v>1.9223704424166099E-2</c:v>
                </c:pt>
                <c:pt idx="3308">
                  <c:v>1.9227507160317625E-2</c:v>
                </c:pt>
                <c:pt idx="3309">
                  <c:v>1.9231292800242494E-2</c:v>
                </c:pt>
                <c:pt idx="3310">
                  <c:v>1.9235061343859661E-2</c:v>
                </c:pt>
                <c:pt idx="3311">
                  <c:v>1.9238812790844939E-2</c:v>
                </c:pt>
                <c:pt idx="3312">
                  <c:v>1.9242547141522515E-2</c:v>
                </c:pt>
                <c:pt idx="3313">
                  <c:v>1.9246264395892387E-2</c:v>
                </c:pt>
                <c:pt idx="3314">
                  <c:v>1.9249964553711418E-2</c:v>
                </c:pt>
                <c:pt idx="3315">
                  <c:v>1.92536476151417E-2</c:v>
                </c:pt>
                <c:pt idx="3316">
                  <c:v>1.9257313580183233E-2</c:v>
                </c:pt>
                <c:pt idx="3317">
                  <c:v>1.9260962448917063E-2</c:v>
                </c:pt>
                <c:pt idx="3318">
                  <c:v>1.9264594221100051E-2</c:v>
                </c:pt>
                <c:pt idx="3319">
                  <c:v>1.9268208896975336E-2</c:v>
                </c:pt>
                <c:pt idx="3320">
                  <c:v>1.9271806476461872E-2</c:v>
                </c:pt>
                <c:pt idx="3321">
                  <c:v>1.9275386959478613E-2</c:v>
                </c:pt>
                <c:pt idx="3322">
                  <c:v>1.9278950346106605E-2</c:v>
                </c:pt>
                <c:pt idx="3323">
                  <c:v>1.9282496636345847E-2</c:v>
                </c:pt>
                <c:pt idx="3324">
                  <c:v>1.9286025830277387E-2</c:v>
                </c:pt>
                <c:pt idx="3325">
                  <c:v>1.9289537927658085E-2</c:v>
                </c:pt>
                <c:pt idx="3326">
                  <c:v>1.9293032928650033E-2</c:v>
                </c:pt>
                <c:pt idx="3327">
                  <c:v>1.9296510833253233E-2</c:v>
                </c:pt>
                <c:pt idx="3328">
                  <c:v>1.9299971641467684E-2</c:v>
                </c:pt>
                <c:pt idx="3329">
                  <c:v>1.9303415353131292E-2</c:v>
                </c:pt>
                <c:pt idx="3330">
                  <c:v>1.9306841968568245E-2</c:v>
                </c:pt>
                <c:pt idx="3331">
                  <c:v>1.9310251487616448E-2</c:v>
                </c:pt>
                <c:pt idx="3332">
                  <c:v>1.9313643910275902E-2</c:v>
                </c:pt>
                <c:pt idx="3333">
                  <c:v>1.9317019236222421E-2</c:v>
                </c:pt>
                <c:pt idx="3334">
                  <c:v>1.9320377466023331E-2</c:v>
                </c:pt>
                <c:pt idx="3335">
                  <c:v>1.9323718599435491E-2</c:v>
                </c:pt>
                <c:pt idx="3336">
                  <c:v>1.932704263629681E-2</c:v>
                </c:pt>
                <c:pt idx="3337">
                  <c:v>1.9330349576769379E-2</c:v>
                </c:pt>
                <c:pt idx="3338">
                  <c:v>1.9333639420853199E-2</c:v>
                </c:pt>
                <c:pt idx="3339">
                  <c:v>1.933691216854827E-2</c:v>
                </c:pt>
                <c:pt idx="3340">
                  <c:v>1.9340167819854592E-2</c:v>
                </c:pt>
                <c:pt idx="3341">
                  <c:v>1.9343406374610073E-2</c:v>
                </c:pt>
                <c:pt idx="3342">
                  <c:v>1.934662783305785E-2</c:v>
                </c:pt>
                <c:pt idx="3343">
                  <c:v>1.9349832195197925E-2</c:v>
                </c:pt>
                <c:pt idx="3344">
                  <c:v>1.9353019460706111E-2</c:v>
                </c:pt>
                <c:pt idx="3345">
                  <c:v>1.9356189630068688E-2</c:v>
                </c:pt>
                <c:pt idx="3346">
                  <c:v>1.9359342702799376E-2</c:v>
                </c:pt>
                <c:pt idx="3347">
                  <c:v>1.9362478679060269E-2</c:v>
                </c:pt>
                <c:pt idx="3348">
                  <c:v>1.9365597558932413E-2</c:v>
                </c:pt>
                <c:pt idx="3349">
                  <c:v>1.93686993425779E-2</c:v>
                </c:pt>
                <c:pt idx="3350">
                  <c:v>1.9371784029672545E-2</c:v>
                </c:pt>
                <c:pt idx="3351">
                  <c:v>1.9374851620216349E-2</c:v>
                </c:pt>
                <c:pt idx="3352">
                  <c:v>1.9377902114614542E-2</c:v>
                </c:pt>
                <c:pt idx="3353">
                  <c:v>1.9380935512461894E-2</c:v>
                </c:pt>
                <c:pt idx="3354">
                  <c:v>1.9383951813920497E-2</c:v>
                </c:pt>
                <c:pt idx="3355">
                  <c:v>1.9386951018747212E-2</c:v>
                </c:pt>
                <c:pt idx="3356">
                  <c:v>1.9389933127428316E-2</c:v>
                </c:pt>
                <c:pt idx="3357">
                  <c:v>1.9392898139558579E-2</c:v>
                </c:pt>
                <c:pt idx="3358">
                  <c:v>1.9395846055300092E-2</c:v>
                </c:pt>
                <c:pt idx="3359">
                  <c:v>1.939877687457181E-2</c:v>
                </c:pt>
                <c:pt idx="3360">
                  <c:v>1.9401690597616872E-2</c:v>
                </c:pt>
                <c:pt idx="3361">
                  <c:v>1.9404587224030045E-2</c:v>
                </c:pt>
                <c:pt idx="3362">
                  <c:v>1.9407466753973424E-2</c:v>
                </c:pt>
                <c:pt idx="3363">
                  <c:v>1.9410329187609099E-2</c:v>
                </c:pt>
                <c:pt idx="3364">
                  <c:v>1.9413174524856025E-2</c:v>
                </c:pt>
                <c:pt idx="3365">
                  <c:v>1.9416002765633156E-2</c:v>
                </c:pt>
                <c:pt idx="3366">
                  <c:v>1.9418813909940491E-2</c:v>
                </c:pt>
                <c:pt idx="3367">
                  <c:v>1.9421607957859077E-2</c:v>
                </c:pt>
                <c:pt idx="3368">
                  <c:v>1.9424384909388914E-2</c:v>
                </c:pt>
                <c:pt idx="3369">
                  <c:v>1.9427144764448956E-2</c:v>
                </c:pt>
                <c:pt idx="3370">
                  <c:v>1.9429887523120248E-2</c:v>
                </c:pt>
                <c:pt idx="3371">
                  <c:v>1.9432613185321745E-2</c:v>
                </c:pt>
                <c:pt idx="3372">
                  <c:v>1.9435321751134493E-2</c:v>
                </c:pt>
                <c:pt idx="3373">
                  <c:v>1.9438013220477446E-2</c:v>
                </c:pt>
                <c:pt idx="3374">
                  <c:v>1.9440687593431649E-2</c:v>
                </c:pt>
                <c:pt idx="3375">
                  <c:v>1.9443723085190712E-2</c:v>
                </c:pt>
                <c:pt idx="3376">
                  <c:v>1.9446360822956699E-2</c:v>
                </c:pt>
                <c:pt idx="3377">
                  <c:v>1.9448981464171844E-2</c:v>
                </c:pt>
                <c:pt idx="3378">
                  <c:v>1.945158500899824E-2</c:v>
                </c:pt>
                <c:pt idx="3379">
                  <c:v>1.945417145759798E-2</c:v>
                </c:pt>
                <c:pt idx="3380">
                  <c:v>1.9456740809484785E-2</c:v>
                </c:pt>
                <c:pt idx="3381">
                  <c:v>1.9459293065144934E-2</c:v>
                </c:pt>
                <c:pt idx="3382">
                  <c:v>1.9461828224173194E-2</c:v>
                </c:pt>
                <c:pt idx="3383">
                  <c:v>1.9464346286974799E-2</c:v>
                </c:pt>
                <c:pt idx="3384">
                  <c:v>1.9466847253225561E-2</c:v>
                </c:pt>
                <c:pt idx="3385">
                  <c:v>1.9469331123087574E-2</c:v>
                </c:pt>
                <c:pt idx="3386">
                  <c:v>1.9471797896560838E-2</c:v>
                </c:pt>
                <c:pt idx="3387">
                  <c:v>1.9474247573483261E-2</c:v>
                </c:pt>
                <c:pt idx="3388">
                  <c:v>1.9476680154097981E-2</c:v>
                </c:pt>
                <c:pt idx="3389">
                  <c:v>1.9479095638242905E-2</c:v>
                </c:pt>
                <c:pt idx="3390">
                  <c:v>1.9481494025836987E-2</c:v>
                </c:pt>
                <c:pt idx="3391">
                  <c:v>1.9483875317204413E-2</c:v>
                </c:pt>
                <c:pt idx="3392">
                  <c:v>1.9486239511858905E-2</c:v>
                </c:pt>
                <c:pt idx="3393">
                  <c:v>1.948858661028674E-2</c:v>
                </c:pt>
                <c:pt idx="3394">
                  <c:v>1.9490916612325826E-2</c:v>
                </c:pt>
                <c:pt idx="3395">
                  <c:v>1.9493229517733024E-2</c:v>
                </c:pt>
                <c:pt idx="3396">
                  <c:v>1.9495525326832519E-2</c:v>
                </c:pt>
                <c:pt idx="3397">
                  <c:v>1.9497804039462219E-2</c:v>
                </c:pt>
                <c:pt idx="3398">
                  <c:v>1.9500065655703169E-2</c:v>
                </c:pt>
                <c:pt idx="3399">
                  <c:v>1.9502310175393278E-2</c:v>
                </c:pt>
                <c:pt idx="3400">
                  <c:v>1.9504537598775684E-2</c:v>
                </c:pt>
                <c:pt idx="3401">
                  <c:v>1.9506747925607248E-2</c:v>
                </c:pt>
                <c:pt idx="3402">
                  <c:v>1.950894115613111E-2</c:v>
                </c:pt>
                <c:pt idx="3403">
                  <c:v>1.951111729010413E-2</c:v>
                </c:pt>
                <c:pt idx="3404">
                  <c:v>1.9513276327769447E-2</c:v>
                </c:pt>
                <c:pt idx="3405">
                  <c:v>1.9515418268802875E-2</c:v>
                </c:pt>
                <c:pt idx="3406">
                  <c:v>1.9517543113447555E-2</c:v>
                </c:pt>
                <c:pt idx="3407">
                  <c:v>1.9519650861703486E-2</c:v>
                </c:pt>
                <c:pt idx="3408">
                  <c:v>1.952174151373276E-2</c:v>
                </c:pt>
                <c:pt idx="3409">
                  <c:v>1.95238150690491E-2</c:v>
                </c:pt>
                <c:pt idx="3410">
                  <c:v>1.9525871527895644E-2</c:v>
                </c:pt>
                <c:pt idx="3411">
                  <c:v>1.9527910890434486E-2</c:v>
                </c:pt>
                <c:pt idx="3412">
                  <c:v>1.9529933156584578E-2</c:v>
                </c:pt>
                <c:pt idx="3413">
                  <c:v>1.9531938326102782E-2</c:v>
                </c:pt>
                <c:pt idx="3414">
                  <c:v>1.9533926399232238E-2</c:v>
                </c:pt>
                <c:pt idx="3415">
                  <c:v>1.953589737605399E-2</c:v>
                </c:pt>
                <c:pt idx="3416">
                  <c:v>1.9537851256324901E-2</c:v>
                </c:pt>
                <c:pt idx="3417">
                  <c:v>1.953978804004497E-2</c:v>
                </c:pt>
                <c:pt idx="3418">
                  <c:v>1.9541707727538382E-2</c:v>
                </c:pt>
                <c:pt idx="3419">
                  <c:v>1.9543610318561999E-2</c:v>
                </c:pt>
                <c:pt idx="3420">
                  <c:v>1.9545495813034774E-2</c:v>
                </c:pt>
                <c:pt idx="3421">
                  <c:v>1.9547364211037754E-2</c:v>
                </c:pt>
                <c:pt idx="3422">
                  <c:v>1.9549215512814078E-2</c:v>
                </c:pt>
                <c:pt idx="3423">
                  <c:v>1.9551049717958513E-2</c:v>
                </c:pt>
                <c:pt idx="3424">
                  <c:v>1.9552866826714199E-2</c:v>
                </c:pt>
                <c:pt idx="3425">
                  <c:v>1.9554666838837997E-2</c:v>
                </c:pt>
                <c:pt idx="3426">
                  <c:v>1.9556449754816185E-2</c:v>
                </c:pt>
                <c:pt idx="3427">
                  <c:v>1.9558215574324578E-2</c:v>
                </c:pt>
                <c:pt idx="3428">
                  <c:v>1.9559964297120036E-2</c:v>
                </c:pt>
                <c:pt idx="3429">
                  <c:v>1.9561695923688838E-2</c:v>
                </c:pt>
                <c:pt idx="3430">
                  <c:v>1.9563410453706798E-2</c:v>
                </c:pt>
                <c:pt idx="3431">
                  <c:v>1.9565107887417055E-2</c:v>
                </c:pt>
                <c:pt idx="3432">
                  <c:v>1.9566788224495424E-2</c:v>
                </c:pt>
                <c:pt idx="3433">
                  <c:v>1.9568451465347136E-2</c:v>
                </c:pt>
                <c:pt idx="3434">
                  <c:v>1.9570097609729054E-2</c:v>
                </c:pt>
                <c:pt idx="3435">
                  <c:v>1.9571726657479083E-2</c:v>
                </c:pt>
                <c:pt idx="3436">
                  <c:v>1.9573338608840363E-2</c:v>
                </c:pt>
                <c:pt idx="3437">
                  <c:v>1.9574933463812894E-2</c:v>
                </c:pt>
                <c:pt idx="3438">
                  <c:v>1.9576511222315629E-2</c:v>
                </c:pt>
                <c:pt idx="3439">
                  <c:v>1.9578071884348569E-2</c:v>
                </c:pt>
                <c:pt idx="3440">
                  <c:v>1.9579615449911714E-2</c:v>
                </c:pt>
                <c:pt idx="3441">
                  <c:v>1.9581141919167155E-2</c:v>
                </c:pt>
                <c:pt idx="3442">
                  <c:v>1.9582651291871755E-2</c:v>
                </c:pt>
                <c:pt idx="3443">
                  <c:v>1.958414356810656E-2</c:v>
                </c:pt>
                <c:pt idx="3444">
                  <c:v>1.9585618748033662E-2</c:v>
                </c:pt>
                <c:pt idx="3445">
                  <c:v>1.9587076831328876E-2</c:v>
                </c:pt>
                <c:pt idx="3446">
                  <c:v>1.9588517818073248E-2</c:v>
                </c:pt>
                <c:pt idx="3447">
                  <c:v>1.9589941708590963E-2</c:v>
                </c:pt>
                <c:pt idx="3448">
                  <c:v>1.9591348502638883E-2</c:v>
                </c:pt>
                <c:pt idx="3449">
                  <c:v>1.9592738200298054E-2</c:v>
                </c:pt>
                <c:pt idx="3450">
                  <c:v>1.9594110801244291E-2</c:v>
                </c:pt>
                <c:pt idx="3451">
                  <c:v>1.9595466305963871E-2</c:v>
                </c:pt>
                <c:pt idx="3452">
                  <c:v>1.9596804714294702E-2</c:v>
                </c:pt>
                <c:pt idx="3453">
                  <c:v>1.9598126026074691E-2</c:v>
                </c:pt>
                <c:pt idx="3454">
                  <c:v>1.9599430241303839E-2</c:v>
                </c:pt>
                <c:pt idx="3455">
                  <c:v>1.9600717360225284E-2</c:v>
                </c:pt>
                <c:pt idx="3456">
                  <c:v>1.9601987382676933E-2</c:v>
                </c:pt>
                <c:pt idx="3457">
                  <c:v>1.9603240308496694E-2</c:v>
                </c:pt>
                <c:pt idx="3458">
                  <c:v>1.9604476138008753E-2</c:v>
                </c:pt>
                <c:pt idx="3459">
                  <c:v>1.9605694871213108E-2</c:v>
                </c:pt>
                <c:pt idx="3460">
                  <c:v>1.9606896507785576E-2</c:v>
                </c:pt>
                <c:pt idx="3461">
                  <c:v>1.9608081047888248E-2</c:v>
                </c:pt>
                <c:pt idx="3462">
                  <c:v>1.9609248491683218E-2</c:v>
                </c:pt>
                <c:pt idx="3463">
                  <c:v>1.9610398838846299E-2</c:v>
                </c:pt>
                <c:pt idx="3464">
                  <c:v>1.9611532089701678E-2</c:v>
                </c:pt>
                <c:pt idx="3465">
                  <c:v>1.9612648244006214E-2</c:v>
                </c:pt>
                <c:pt idx="3466">
                  <c:v>1.9613747302003048E-2</c:v>
                </c:pt>
                <c:pt idx="3467">
                  <c:v>1.9614829263367994E-2</c:v>
                </c:pt>
                <c:pt idx="3468">
                  <c:v>1.9615894128344191E-2</c:v>
                </c:pt>
                <c:pt idx="3469">
                  <c:v>1.9616941896850593E-2</c:v>
                </c:pt>
                <c:pt idx="3470">
                  <c:v>1.9617972568968245E-2</c:v>
                </c:pt>
                <c:pt idx="3471">
                  <c:v>1.9618986144535056E-2</c:v>
                </c:pt>
                <c:pt idx="3472">
                  <c:v>1.9619982623713117E-2</c:v>
                </c:pt>
                <c:pt idx="3473">
                  <c:v>1.9620962006502429E-2</c:v>
                </c:pt>
                <c:pt idx="3474">
                  <c:v>1.9621924292659854E-2</c:v>
                </c:pt>
                <c:pt idx="3475">
                  <c:v>1.9622869482509575E-2</c:v>
                </c:pt>
                <c:pt idx="3476">
                  <c:v>1.9623797575889501E-2</c:v>
                </c:pt>
                <c:pt idx="3477">
                  <c:v>1.9624708572880678E-2</c:v>
                </c:pt>
                <c:pt idx="3478">
                  <c:v>1.962560247340206E-2</c:v>
                </c:pt>
                <c:pt idx="3479">
                  <c:v>1.9626603139268894E-2</c:v>
                </c:pt>
                <c:pt idx="3480">
                  <c:v>1.9627460404439967E-2</c:v>
                </c:pt>
                <c:pt idx="3481">
                  <c:v>1.9628300573141244E-2</c:v>
                </c:pt>
                <c:pt idx="3482">
                  <c:v>1.9629123645615865E-2</c:v>
                </c:pt>
                <c:pt idx="3483">
                  <c:v>1.9629929621377551E-2</c:v>
                </c:pt>
                <c:pt idx="3484">
                  <c:v>1.9630718500588396E-2</c:v>
                </c:pt>
                <c:pt idx="3485">
                  <c:v>1.9631490283572584E-2</c:v>
                </c:pt>
                <c:pt idx="3486">
                  <c:v>1.9632244970168022E-2</c:v>
                </c:pt>
                <c:pt idx="3487">
                  <c:v>1.9632982560050527E-2</c:v>
                </c:pt>
                <c:pt idx="3488">
                  <c:v>1.9633703053544282E-2</c:v>
                </c:pt>
                <c:pt idx="3489">
                  <c:v>1.9634406450811381E-2</c:v>
                </c:pt>
                <c:pt idx="3490">
                  <c:v>1.9635092751446592E-2</c:v>
                </c:pt>
                <c:pt idx="3491">
                  <c:v>1.9635761955612008E-2</c:v>
                </c:pt>
                <c:pt idx="3492">
                  <c:v>1.9636414063226582E-2</c:v>
                </c:pt>
                <c:pt idx="3493">
                  <c:v>1.9639340120996884E-2</c:v>
                </c:pt>
                <c:pt idx="3494">
                  <c:v>1.9637666989370528E-2</c:v>
                </c:pt>
                <c:pt idx="3495">
                  <c:v>1.9638267807737808E-2</c:v>
                </c:pt>
                <c:pt idx="3496">
                  <c:v>1.9638851529635293E-2</c:v>
                </c:pt>
                <c:pt idx="3497">
                  <c:v>1.9639418155144028E-2</c:v>
                </c:pt>
                <c:pt idx="3498">
                  <c:v>1.9639967684020876E-2</c:v>
                </c:pt>
                <c:pt idx="3499">
                  <c:v>1.9640500116671067E-2</c:v>
                </c:pt>
                <c:pt idx="3500">
                  <c:v>1.9641015452608324E-2</c:v>
                </c:pt>
                <c:pt idx="3501">
                  <c:v>1.9641513692318924E-2</c:v>
                </c:pt>
                <c:pt idx="3502">
                  <c:v>1.9641994835397636E-2</c:v>
                </c:pt>
                <c:pt idx="3503">
                  <c:v>1.9642458882168645E-2</c:v>
                </c:pt>
                <c:pt idx="3504">
                  <c:v>1.9642905832469859E-2</c:v>
                </c:pt>
                <c:pt idx="3505">
                  <c:v>1.9643335686220231E-2</c:v>
                </c:pt>
                <c:pt idx="3506">
                  <c:v>1.9643748443419762E-2</c:v>
                </c:pt>
                <c:pt idx="3507">
                  <c:v>1.9644144104311589E-2</c:v>
                </c:pt>
                <c:pt idx="3508">
                  <c:v>1.9644522668895714E-2</c:v>
                </c:pt>
                <c:pt idx="3509">
                  <c:v>1.9644884136685858E-2</c:v>
                </c:pt>
                <c:pt idx="3510">
                  <c:v>1.9645228508249346E-2</c:v>
                </c:pt>
                <c:pt idx="3511">
                  <c:v>1.9645555783261992E-2</c:v>
                </c:pt>
                <c:pt idx="3512">
                  <c:v>1.9645865961885889E-2</c:v>
                </c:pt>
                <c:pt idx="3513">
                  <c:v>1.964615904403999E-2</c:v>
                </c:pt>
                <c:pt idx="3514">
                  <c:v>1.9646435029724296E-2</c:v>
                </c:pt>
                <c:pt idx="3515">
                  <c:v>1.9646693918938807E-2</c:v>
                </c:pt>
                <c:pt idx="3516">
                  <c:v>1.9646935711683522E-2</c:v>
                </c:pt>
                <c:pt idx="3517">
                  <c:v>1.9647160407877395E-2</c:v>
                </c:pt>
                <c:pt idx="3518">
                  <c:v>1.9647368007844612E-2</c:v>
                </c:pt>
                <c:pt idx="3519">
                  <c:v>1.9647558511179941E-2</c:v>
                </c:pt>
                <c:pt idx="3520">
                  <c:v>1.9647731918126521E-2</c:v>
                </c:pt>
                <c:pt idx="3521">
                  <c:v>1.9647888228603305E-2</c:v>
                </c:pt>
                <c:pt idx="3522">
                  <c:v>1.9648027442529248E-2</c:v>
                </c:pt>
                <c:pt idx="3523">
                  <c:v>1.9648149560147488E-2</c:v>
                </c:pt>
                <c:pt idx="3524">
                  <c:v>1.9648254581295932E-2</c:v>
                </c:pt>
                <c:pt idx="3525">
                  <c:v>1.9648342505974581E-2</c:v>
                </c:pt>
                <c:pt idx="3526">
                  <c:v>1.9648413334102388E-2</c:v>
                </c:pt>
                <c:pt idx="3527">
                  <c:v>1.9648467065841446E-2</c:v>
                </c:pt>
                <c:pt idx="3528">
                  <c:v>1.9648503701110709E-2</c:v>
                </c:pt>
                <c:pt idx="3529">
                  <c:v>1.9648523239910176E-2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619264"/>
        <c:axId val="622629248"/>
      </c:lineChart>
      <c:dateAx>
        <c:axId val="622619264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6292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2629248"/>
        <c:scaling>
          <c:orientation val="minMax"/>
          <c:max val="1.2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261926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42521</c:v>
                </c:pt>
                <c:pt idx="112">
                  <c:v>42522</c:v>
                </c:pt>
                <c:pt idx="113">
                  <c:v>42523</c:v>
                </c:pt>
                <c:pt idx="114">
                  <c:v>42524</c:v>
                </c:pt>
                <c:pt idx="115">
                  <c:v>42527</c:v>
                </c:pt>
                <c:pt idx="116">
                  <c:v>42528</c:v>
                </c:pt>
                <c:pt idx="117">
                  <c:v>42529</c:v>
                </c:pt>
                <c:pt idx="118">
                  <c:v>42530</c:v>
                </c:pt>
                <c:pt idx="119">
                  <c:v>42531</c:v>
                </c:pt>
                <c:pt idx="120">
                  <c:v>42534</c:v>
                </c:pt>
                <c:pt idx="121">
                  <c:v>42535</c:v>
                </c:pt>
                <c:pt idx="122">
                  <c:v>42536</c:v>
                </c:pt>
                <c:pt idx="123">
                  <c:v>42537</c:v>
                </c:pt>
                <c:pt idx="124">
                  <c:v>42538</c:v>
                </c:pt>
                <c:pt idx="125">
                  <c:v>42541</c:v>
                </c:pt>
                <c:pt idx="126">
                  <c:v>42542</c:v>
                </c:pt>
                <c:pt idx="127">
                  <c:v>42543</c:v>
                </c:pt>
                <c:pt idx="128">
                  <c:v>42544</c:v>
                </c:pt>
                <c:pt idx="129">
                  <c:v>42545</c:v>
                </c:pt>
                <c:pt idx="130">
                  <c:v>42548</c:v>
                </c:pt>
                <c:pt idx="131">
                  <c:v>42549</c:v>
                </c:pt>
                <c:pt idx="132">
                  <c:v>42550</c:v>
                </c:pt>
                <c:pt idx="133">
                  <c:v>42551</c:v>
                </c:pt>
                <c:pt idx="134">
                  <c:v>42552</c:v>
                </c:pt>
                <c:pt idx="135">
                  <c:v>42555</c:v>
                </c:pt>
                <c:pt idx="136">
                  <c:v>42556</c:v>
                </c:pt>
                <c:pt idx="137">
                  <c:v>42557</c:v>
                </c:pt>
                <c:pt idx="138">
                  <c:v>42558</c:v>
                </c:pt>
                <c:pt idx="139">
                  <c:v>42559</c:v>
                </c:pt>
                <c:pt idx="140">
                  <c:v>42562</c:v>
                </c:pt>
                <c:pt idx="141">
                  <c:v>42563</c:v>
                </c:pt>
                <c:pt idx="142">
                  <c:v>42564</c:v>
                </c:pt>
                <c:pt idx="143">
                  <c:v>42565</c:v>
                </c:pt>
                <c:pt idx="144">
                  <c:v>42566</c:v>
                </c:pt>
                <c:pt idx="145">
                  <c:v>42569</c:v>
                </c:pt>
                <c:pt idx="146">
                  <c:v>42570</c:v>
                </c:pt>
                <c:pt idx="147">
                  <c:v>42571</c:v>
                </c:pt>
                <c:pt idx="148">
                  <c:v>42572</c:v>
                </c:pt>
                <c:pt idx="149">
                  <c:v>42573</c:v>
                </c:pt>
                <c:pt idx="150">
                  <c:v>42576</c:v>
                </c:pt>
                <c:pt idx="151">
                  <c:v>42577</c:v>
                </c:pt>
                <c:pt idx="152">
                  <c:v>42578</c:v>
                </c:pt>
                <c:pt idx="153">
                  <c:v>42579</c:v>
                </c:pt>
                <c:pt idx="154">
                  <c:v>42580</c:v>
                </c:pt>
                <c:pt idx="155">
                  <c:v>42583</c:v>
                </c:pt>
                <c:pt idx="156">
                  <c:v>42584</c:v>
                </c:pt>
                <c:pt idx="157">
                  <c:v>42585</c:v>
                </c:pt>
                <c:pt idx="158">
                  <c:v>42586</c:v>
                </c:pt>
                <c:pt idx="159">
                  <c:v>42587</c:v>
                </c:pt>
                <c:pt idx="160">
                  <c:v>42590</c:v>
                </c:pt>
                <c:pt idx="161">
                  <c:v>42591</c:v>
                </c:pt>
                <c:pt idx="162">
                  <c:v>42592</c:v>
                </c:pt>
                <c:pt idx="163">
                  <c:v>42593</c:v>
                </c:pt>
                <c:pt idx="164">
                  <c:v>42594</c:v>
                </c:pt>
                <c:pt idx="165">
                  <c:v>42597</c:v>
                </c:pt>
                <c:pt idx="166">
                  <c:v>42598</c:v>
                </c:pt>
                <c:pt idx="167">
                  <c:v>42599</c:v>
                </c:pt>
                <c:pt idx="168">
                  <c:v>42600</c:v>
                </c:pt>
                <c:pt idx="169">
                  <c:v>42601</c:v>
                </c:pt>
                <c:pt idx="170">
                  <c:v>42604</c:v>
                </c:pt>
                <c:pt idx="171">
                  <c:v>42605</c:v>
                </c:pt>
                <c:pt idx="172">
                  <c:v>42606</c:v>
                </c:pt>
                <c:pt idx="173">
                  <c:v>42607</c:v>
                </c:pt>
                <c:pt idx="174">
                  <c:v>42608</c:v>
                </c:pt>
                <c:pt idx="175">
                  <c:v>42612</c:v>
                </c:pt>
                <c:pt idx="176">
                  <c:v>42613</c:v>
                </c:pt>
                <c:pt idx="177">
                  <c:v>42614</c:v>
                </c:pt>
                <c:pt idx="178">
                  <c:v>42615</c:v>
                </c:pt>
                <c:pt idx="179">
                  <c:v>42618</c:v>
                </c:pt>
                <c:pt idx="180">
                  <c:v>42619</c:v>
                </c:pt>
                <c:pt idx="181">
                  <c:v>42620</c:v>
                </c:pt>
                <c:pt idx="182">
                  <c:v>42621</c:v>
                </c:pt>
                <c:pt idx="183">
                  <c:v>42622</c:v>
                </c:pt>
                <c:pt idx="184">
                  <c:v>42625</c:v>
                </c:pt>
                <c:pt idx="185">
                  <c:v>42626</c:v>
                </c:pt>
                <c:pt idx="186">
                  <c:v>42627</c:v>
                </c:pt>
                <c:pt idx="187">
                  <c:v>42628</c:v>
                </c:pt>
                <c:pt idx="188">
                  <c:v>42629</c:v>
                </c:pt>
                <c:pt idx="189">
                  <c:v>42632</c:v>
                </c:pt>
                <c:pt idx="190">
                  <c:v>42633</c:v>
                </c:pt>
                <c:pt idx="191">
                  <c:v>42634</c:v>
                </c:pt>
                <c:pt idx="192">
                  <c:v>42635</c:v>
                </c:pt>
                <c:pt idx="193">
                  <c:v>42636</c:v>
                </c:pt>
                <c:pt idx="194">
                  <c:v>42639</c:v>
                </c:pt>
                <c:pt idx="195">
                  <c:v>42640</c:v>
                </c:pt>
                <c:pt idx="196">
                  <c:v>42641</c:v>
                </c:pt>
                <c:pt idx="197">
                  <c:v>42642</c:v>
                </c:pt>
                <c:pt idx="198">
                  <c:v>42643</c:v>
                </c:pt>
                <c:pt idx="199">
                  <c:v>42646</c:v>
                </c:pt>
                <c:pt idx="200">
                  <c:v>42647</c:v>
                </c:pt>
                <c:pt idx="201">
                  <c:v>42648</c:v>
                </c:pt>
                <c:pt idx="202">
                  <c:v>42649</c:v>
                </c:pt>
                <c:pt idx="203">
                  <c:v>42650</c:v>
                </c:pt>
                <c:pt idx="204">
                  <c:v>42653</c:v>
                </c:pt>
                <c:pt idx="205">
                  <c:v>42654</c:v>
                </c:pt>
                <c:pt idx="206">
                  <c:v>42655</c:v>
                </c:pt>
                <c:pt idx="207">
                  <c:v>42656</c:v>
                </c:pt>
                <c:pt idx="208">
                  <c:v>42657</c:v>
                </c:pt>
                <c:pt idx="209">
                  <c:v>42660</c:v>
                </c:pt>
                <c:pt idx="210">
                  <c:v>42661</c:v>
                </c:pt>
                <c:pt idx="211">
                  <c:v>42662</c:v>
                </c:pt>
                <c:pt idx="212">
                  <c:v>42663</c:v>
                </c:pt>
                <c:pt idx="213">
                  <c:v>42664</c:v>
                </c:pt>
                <c:pt idx="214">
                  <c:v>42667</c:v>
                </c:pt>
                <c:pt idx="215">
                  <c:v>42668</c:v>
                </c:pt>
                <c:pt idx="216">
                  <c:v>42669</c:v>
                </c:pt>
                <c:pt idx="217">
                  <c:v>42670</c:v>
                </c:pt>
                <c:pt idx="218">
                  <c:v>42671</c:v>
                </c:pt>
                <c:pt idx="219">
                  <c:v>42674</c:v>
                </c:pt>
                <c:pt idx="220">
                  <c:v>42675</c:v>
                </c:pt>
                <c:pt idx="221">
                  <c:v>42676</c:v>
                </c:pt>
                <c:pt idx="222">
                  <c:v>42677</c:v>
                </c:pt>
                <c:pt idx="223">
                  <c:v>42678</c:v>
                </c:pt>
                <c:pt idx="224">
                  <c:v>42681</c:v>
                </c:pt>
                <c:pt idx="225">
                  <c:v>42682</c:v>
                </c:pt>
                <c:pt idx="226">
                  <c:v>42683</c:v>
                </c:pt>
                <c:pt idx="227">
                  <c:v>42684</c:v>
                </c:pt>
                <c:pt idx="228">
                  <c:v>42685</c:v>
                </c:pt>
                <c:pt idx="229">
                  <c:v>42688</c:v>
                </c:pt>
                <c:pt idx="230">
                  <c:v>42689</c:v>
                </c:pt>
                <c:pt idx="231">
                  <c:v>42690</c:v>
                </c:pt>
                <c:pt idx="232">
                  <c:v>42691</c:v>
                </c:pt>
                <c:pt idx="233">
                  <c:v>42692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42702</c:v>
                </c:pt>
                <c:pt idx="240">
                  <c:v>42703</c:v>
                </c:pt>
                <c:pt idx="241">
                  <c:v>42704</c:v>
                </c:pt>
                <c:pt idx="242">
                  <c:v>42705</c:v>
                </c:pt>
                <c:pt idx="243">
                  <c:v>42706</c:v>
                </c:pt>
                <c:pt idx="244">
                  <c:v>42709</c:v>
                </c:pt>
                <c:pt idx="245">
                  <c:v>42710</c:v>
                </c:pt>
                <c:pt idx="246">
                  <c:v>42711</c:v>
                </c:pt>
                <c:pt idx="247">
                  <c:v>42712</c:v>
                </c:pt>
                <c:pt idx="248">
                  <c:v>42713</c:v>
                </c:pt>
                <c:pt idx="249">
                  <c:v>42716</c:v>
                </c:pt>
                <c:pt idx="250">
                  <c:v>42717</c:v>
                </c:pt>
                <c:pt idx="251">
                  <c:v>42718</c:v>
                </c:pt>
                <c:pt idx="252">
                  <c:v>42719</c:v>
                </c:pt>
                <c:pt idx="253">
                  <c:v>42720</c:v>
                </c:pt>
                <c:pt idx="254">
                  <c:v>42723</c:v>
                </c:pt>
                <c:pt idx="255">
                  <c:v>42724</c:v>
                </c:pt>
                <c:pt idx="256">
                  <c:v>42725</c:v>
                </c:pt>
                <c:pt idx="257">
                  <c:v>42726</c:v>
                </c:pt>
                <c:pt idx="258">
                  <c:v>42727</c:v>
                </c:pt>
                <c:pt idx="259">
                  <c:v>42732</c:v>
                </c:pt>
                <c:pt idx="260">
                  <c:v>42733</c:v>
                </c:pt>
                <c:pt idx="261">
                  <c:v>42734</c:v>
                </c:pt>
                <c:pt idx="262">
                  <c:v>42738</c:v>
                </c:pt>
                <c:pt idx="263">
                  <c:v>42739</c:v>
                </c:pt>
                <c:pt idx="264">
                  <c:v>42740</c:v>
                </c:pt>
                <c:pt idx="265">
                  <c:v>42741</c:v>
                </c:pt>
                <c:pt idx="266">
                  <c:v>42744</c:v>
                </c:pt>
                <c:pt idx="267">
                  <c:v>42745</c:v>
                </c:pt>
                <c:pt idx="268">
                  <c:v>42746</c:v>
                </c:pt>
                <c:pt idx="269">
                  <c:v>42747</c:v>
                </c:pt>
                <c:pt idx="270">
                  <c:v>42748</c:v>
                </c:pt>
                <c:pt idx="271">
                  <c:v>42751</c:v>
                </c:pt>
                <c:pt idx="272">
                  <c:v>42752</c:v>
                </c:pt>
                <c:pt idx="273">
                  <c:v>42753</c:v>
                </c:pt>
                <c:pt idx="274">
                  <c:v>42754</c:v>
                </c:pt>
                <c:pt idx="275">
                  <c:v>42755</c:v>
                </c:pt>
                <c:pt idx="276">
                  <c:v>42758</c:v>
                </c:pt>
                <c:pt idx="277">
                  <c:v>42759</c:v>
                </c:pt>
                <c:pt idx="278">
                  <c:v>42760</c:v>
                </c:pt>
                <c:pt idx="279">
                  <c:v>42761</c:v>
                </c:pt>
                <c:pt idx="280">
                  <c:v>42762</c:v>
                </c:pt>
                <c:pt idx="281">
                  <c:v>42765</c:v>
                </c:pt>
                <c:pt idx="282">
                  <c:v>42766</c:v>
                </c:pt>
                <c:pt idx="283">
                  <c:v>42767</c:v>
                </c:pt>
                <c:pt idx="284">
                  <c:v>42768</c:v>
                </c:pt>
                <c:pt idx="285">
                  <c:v>42769</c:v>
                </c:pt>
                <c:pt idx="286">
                  <c:v>42772</c:v>
                </c:pt>
                <c:pt idx="287">
                  <c:v>42773</c:v>
                </c:pt>
                <c:pt idx="288">
                  <c:v>42774</c:v>
                </c:pt>
                <c:pt idx="289">
                  <c:v>42775</c:v>
                </c:pt>
                <c:pt idx="290">
                  <c:v>42776</c:v>
                </c:pt>
                <c:pt idx="291">
                  <c:v>42779</c:v>
                </c:pt>
                <c:pt idx="292">
                  <c:v>42780</c:v>
                </c:pt>
                <c:pt idx="293">
                  <c:v>42781</c:v>
                </c:pt>
                <c:pt idx="294">
                  <c:v>42782</c:v>
                </c:pt>
                <c:pt idx="295">
                  <c:v>42783</c:v>
                </c:pt>
                <c:pt idx="296">
                  <c:v>42786</c:v>
                </c:pt>
                <c:pt idx="297">
                  <c:v>42787</c:v>
                </c:pt>
                <c:pt idx="298">
                  <c:v>42788</c:v>
                </c:pt>
                <c:pt idx="299">
                  <c:v>42789</c:v>
                </c:pt>
                <c:pt idx="300">
                  <c:v>42790</c:v>
                </c:pt>
                <c:pt idx="301">
                  <c:v>42793</c:v>
                </c:pt>
                <c:pt idx="302">
                  <c:v>42794</c:v>
                </c:pt>
                <c:pt idx="303">
                  <c:v>42795</c:v>
                </c:pt>
                <c:pt idx="304">
                  <c:v>42796</c:v>
                </c:pt>
                <c:pt idx="305">
                  <c:v>42797</c:v>
                </c:pt>
                <c:pt idx="306">
                  <c:v>42800</c:v>
                </c:pt>
                <c:pt idx="307">
                  <c:v>42801</c:v>
                </c:pt>
                <c:pt idx="308">
                  <c:v>42802</c:v>
                </c:pt>
                <c:pt idx="309">
                  <c:v>42803</c:v>
                </c:pt>
                <c:pt idx="310">
                  <c:v>42804</c:v>
                </c:pt>
                <c:pt idx="311">
                  <c:v>42807</c:v>
                </c:pt>
                <c:pt idx="312">
                  <c:v>42808</c:v>
                </c:pt>
                <c:pt idx="313">
                  <c:v>42809</c:v>
                </c:pt>
                <c:pt idx="314">
                  <c:v>42810</c:v>
                </c:pt>
                <c:pt idx="315">
                  <c:v>42811</c:v>
                </c:pt>
                <c:pt idx="316">
                  <c:v>42814</c:v>
                </c:pt>
                <c:pt idx="317">
                  <c:v>42815</c:v>
                </c:pt>
                <c:pt idx="318">
                  <c:v>42816</c:v>
                </c:pt>
                <c:pt idx="319">
                  <c:v>42817</c:v>
                </c:pt>
                <c:pt idx="320">
                  <c:v>42818</c:v>
                </c:pt>
                <c:pt idx="321">
                  <c:v>42821</c:v>
                </c:pt>
                <c:pt idx="322">
                  <c:v>42822</c:v>
                </c:pt>
                <c:pt idx="323">
                  <c:v>42823</c:v>
                </c:pt>
                <c:pt idx="324">
                  <c:v>42824</c:v>
                </c:pt>
                <c:pt idx="325">
                  <c:v>42825</c:v>
                </c:pt>
                <c:pt idx="326">
                  <c:v>42828</c:v>
                </c:pt>
                <c:pt idx="327">
                  <c:v>42829</c:v>
                </c:pt>
                <c:pt idx="328">
                  <c:v>42830</c:v>
                </c:pt>
                <c:pt idx="329">
                  <c:v>42831</c:v>
                </c:pt>
                <c:pt idx="330">
                  <c:v>42832</c:v>
                </c:pt>
                <c:pt idx="331">
                  <c:v>42835</c:v>
                </c:pt>
                <c:pt idx="332">
                  <c:v>42836</c:v>
                </c:pt>
                <c:pt idx="333">
                  <c:v>42837</c:v>
                </c:pt>
                <c:pt idx="334">
                  <c:v>42838</c:v>
                </c:pt>
                <c:pt idx="335">
                  <c:v>42843</c:v>
                </c:pt>
                <c:pt idx="336">
                  <c:v>42844</c:v>
                </c:pt>
                <c:pt idx="337">
                  <c:v>42845</c:v>
                </c:pt>
                <c:pt idx="338">
                  <c:v>42846</c:v>
                </c:pt>
                <c:pt idx="339">
                  <c:v>42849</c:v>
                </c:pt>
                <c:pt idx="340">
                  <c:v>42850</c:v>
                </c:pt>
                <c:pt idx="341">
                  <c:v>42851</c:v>
                </c:pt>
                <c:pt idx="342">
                  <c:v>42852</c:v>
                </c:pt>
                <c:pt idx="343">
                  <c:v>42853</c:v>
                </c:pt>
                <c:pt idx="344">
                  <c:v>42857</c:v>
                </c:pt>
                <c:pt idx="345">
                  <c:v>42858</c:v>
                </c:pt>
                <c:pt idx="346">
                  <c:v>42859</c:v>
                </c:pt>
                <c:pt idx="347">
                  <c:v>42860</c:v>
                </c:pt>
                <c:pt idx="348">
                  <c:v>42863</c:v>
                </c:pt>
                <c:pt idx="349">
                  <c:v>42864</c:v>
                </c:pt>
                <c:pt idx="350">
                  <c:v>42865</c:v>
                </c:pt>
                <c:pt idx="351">
                  <c:v>42866</c:v>
                </c:pt>
                <c:pt idx="352">
                  <c:v>42867</c:v>
                </c:pt>
                <c:pt idx="353">
                  <c:v>42870</c:v>
                </c:pt>
                <c:pt idx="354">
                  <c:v>42871</c:v>
                </c:pt>
                <c:pt idx="355">
                  <c:v>42872</c:v>
                </c:pt>
                <c:pt idx="356">
                  <c:v>42873</c:v>
                </c:pt>
                <c:pt idx="357">
                  <c:v>42874</c:v>
                </c:pt>
                <c:pt idx="358">
                  <c:v>42877</c:v>
                </c:pt>
                <c:pt idx="359">
                  <c:v>42878</c:v>
                </c:pt>
                <c:pt idx="360">
                  <c:v>42879</c:v>
                </c:pt>
                <c:pt idx="361">
                  <c:v>42880</c:v>
                </c:pt>
                <c:pt idx="362">
                  <c:v>42881</c:v>
                </c:pt>
                <c:pt idx="363">
                  <c:v>42885</c:v>
                </c:pt>
                <c:pt idx="364">
                  <c:v>42886</c:v>
                </c:pt>
                <c:pt idx="365">
                  <c:v>42887</c:v>
                </c:pt>
                <c:pt idx="366">
                  <c:v>42888</c:v>
                </c:pt>
                <c:pt idx="367">
                  <c:v>42891</c:v>
                </c:pt>
                <c:pt idx="368">
                  <c:v>42892</c:v>
                </c:pt>
                <c:pt idx="369">
                  <c:v>42893</c:v>
                </c:pt>
                <c:pt idx="370">
                  <c:v>42894</c:v>
                </c:pt>
                <c:pt idx="371">
                  <c:v>42895</c:v>
                </c:pt>
                <c:pt idx="372">
                  <c:v>42898</c:v>
                </c:pt>
                <c:pt idx="373">
                  <c:v>42899</c:v>
                </c:pt>
                <c:pt idx="374">
                  <c:v>42900</c:v>
                </c:pt>
                <c:pt idx="375">
                  <c:v>42901</c:v>
                </c:pt>
                <c:pt idx="376">
                  <c:v>42902</c:v>
                </c:pt>
                <c:pt idx="377">
                  <c:v>42905</c:v>
                </c:pt>
                <c:pt idx="378">
                  <c:v>42906</c:v>
                </c:pt>
                <c:pt idx="379">
                  <c:v>42907</c:v>
                </c:pt>
                <c:pt idx="380">
                  <c:v>42908</c:v>
                </c:pt>
                <c:pt idx="381">
                  <c:v>42909</c:v>
                </c:pt>
                <c:pt idx="382">
                  <c:v>42912</c:v>
                </c:pt>
                <c:pt idx="383">
                  <c:v>42913</c:v>
                </c:pt>
                <c:pt idx="384">
                  <c:v>42914</c:v>
                </c:pt>
                <c:pt idx="385">
                  <c:v>42915</c:v>
                </c:pt>
                <c:pt idx="386">
                  <c:v>42916</c:v>
                </c:pt>
                <c:pt idx="387">
                  <c:v>42919</c:v>
                </c:pt>
                <c:pt idx="388">
                  <c:v>42920</c:v>
                </c:pt>
                <c:pt idx="389">
                  <c:v>42921</c:v>
                </c:pt>
                <c:pt idx="390">
                  <c:v>42922</c:v>
                </c:pt>
                <c:pt idx="391">
                  <c:v>42923</c:v>
                </c:pt>
                <c:pt idx="392">
                  <c:v>42926</c:v>
                </c:pt>
                <c:pt idx="393">
                  <c:v>42927</c:v>
                </c:pt>
                <c:pt idx="394">
                  <c:v>42928</c:v>
                </c:pt>
                <c:pt idx="395">
                  <c:v>42929</c:v>
                </c:pt>
                <c:pt idx="396">
                  <c:v>42930</c:v>
                </c:pt>
                <c:pt idx="397">
                  <c:v>42933</c:v>
                </c:pt>
                <c:pt idx="398">
                  <c:v>42934</c:v>
                </c:pt>
                <c:pt idx="399">
                  <c:v>42935</c:v>
                </c:pt>
                <c:pt idx="400">
                  <c:v>42936</c:v>
                </c:pt>
                <c:pt idx="401">
                  <c:v>42937</c:v>
                </c:pt>
                <c:pt idx="402">
                  <c:v>42940</c:v>
                </c:pt>
                <c:pt idx="403">
                  <c:v>42941</c:v>
                </c:pt>
                <c:pt idx="404">
                  <c:v>42942</c:v>
                </c:pt>
                <c:pt idx="405">
                  <c:v>42943</c:v>
                </c:pt>
                <c:pt idx="406">
                  <c:v>42944</c:v>
                </c:pt>
                <c:pt idx="407">
                  <c:v>42947</c:v>
                </c:pt>
                <c:pt idx="408">
                  <c:v>42948</c:v>
                </c:pt>
                <c:pt idx="409">
                  <c:v>42949</c:v>
                </c:pt>
                <c:pt idx="410">
                  <c:v>42950</c:v>
                </c:pt>
                <c:pt idx="411">
                  <c:v>42951</c:v>
                </c:pt>
                <c:pt idx="412">
                  <c:v>42954</c:v>
                </c:pt>
                <c:pt idx="413">
                  <c:v>42955</c:v>
                </c:pt>
                <c:pt idx="414">
                  <c:v>42956</c:v>
                </c:pt>
                <c:pt idx="415">
                  <c:v>42957</c:v>
                </c:pt>
                <c:pt idx="416">
                  <c:v>42958</c:v>
                </c:pt>
                <c:pt idx="417">
                  <c:v>42961</c:v>
                </c:pt>
                <c:pt idx="418">
                  <c:v>42962</c:v>
                </c:pt>
                <c:pt idx="419">
                  <c:v>42963</c:v>
                </c:pt>
                <c:pt idx="420">
                  <c:v>42964</c:v>
                </c:pt>
                <c:pt idx="421">
                  <c:v>42965</c:v>
                </c:pt>
                <c:pt idx="422">
                  <c:v>42968</c:v>
                </c:pt>
                <c:pt idx="423">
                  <c:v>42969</c:v>
                </c:pt>
                <c:pt idx="424">
                  <c:v>42970</c:v>
                </c:pt>
                <c:pt idx="425">
                  <c:v>42971</c:v>
                </c:pt>
                <c:pt idx="426">
                  <c:v>42972</c:v>
                </c:pt>
                <c:pt idx="427">
                  <c:v>42976</c:v>
                </c:pt>
                <c:pt idx="428">
                  <c:v>42977</c:v>
                </c:pt>
                <c:pt idx="429">
                  <c:v>42978</c:v>
                </c:pt>
                <c:pt idx="430">
                  <c:v>42979</c:v>
                </c:pt>
                <c:pt idx="431">
                  <c:v>42982</c:v>
                </c:pt>
                <c:pt idx="432">
                  <c:v>42983</c:v>
                </c:pt>
                <c:pt idx="433">
                  <c:v>42984</c:v>
                </c:pt>
                <c:pt idx="434">
                  <c:v>42985</c:v>
                </c:pt>
                <c:pt idx="435">
                  <c:v>42986</c:v>
                </c:pt>
                <c:pt idx="436">
                  <c:v>42989</c:v>
                </c:pt>
                <c:pt idx="437">
                  <c:v>42990</c:v>
                </c:pt>
                <c:pt idx="438">
                  <c:v>42991</c:v>
                </c:pt>
                <c:pt idx="439">
                  <c:v>42992</c:v>
                </c:pt>
                <c:pt idx="440">
                  <c:v>42993</c:v>
                </c:pt>
                <c:pt idx="441">
                  <c:v>42996</c:v>
                </c:pt>
                <c:pt idx="442">
                  <c:v>42997</c:v>
                </c:pt>
                <c:pt idx="443">
                  <c:v>42998</c:v>
                </c:pt>
                <c:pt idx="444">
                  <c:v>42999</c:v>
                </c:pt>
                <c:pt idx="445">
                  <c:v>43000</c:v>
                </c:pt>
                <c:pt idx="446">
                  <c:v>43003</c:v>
                </c:pt>
                <c:pt idx="447">
                  <c:v>43004</c:v>
                </c:pt>
                <c:pt idx="448">
                  <c:v>43005</c:v>
                </c:pt>
                <c:pt idx="449">
                  <c:v>43006</c:v>
                </c:pt>
                <c:pt idx="450">
                  <c:v>43007</c:v>
                </c:pt>
                <c:pt idx="451">
                  <c:v>43010</c:v>
                </c:pt>
                <c:pt idx="452">
                  <c:v>43011</c:v>
                </c:pt>
                <c:pt idx="453">
                  <c:v>43012</c:v>
                </c:pt>
                <c:pt idx="454">
                  <c:v>43013</c:v>
                </c:pt>
                <c:pt idx="455">
                  <c:v>43014</c:v>
                </c:pt>
                <c:pt idx="456">
                  <c:v>43017</c:v>
                </c:pt>
                <c:pt idx="457">
                  <c:v>43018</c:v>
                </c:pt>
                <c:pt idx="458">
                  <c:v>43019</c:v>
                </c:pt>
                <c:pt idx="459">
                  <c:v>43020</c:v>
                </c:pt>
                <c:pt idx="460">
                  <c:v>43021</c:v>
                </c:pt>
                <c:pt idx="461">
                  <c:v>43024</c:v>
                </c:pt>
                <c:pt idx="462">
                  <c:v>43025</c:v>
                </c:pt>
                <c:pt idx="463">
                  <c:v>43026</c:v>
                </c:pt>
                <c:pt idx="464">
                  <c:v>43027</c:v>
                </c:pt>
                <c:pt idx="465">
                  <c:v>43028</c:v>
                </c:pt>
                <c:pt idx="466">
                  <c:v>43031</c:v>
                </c:pt>
                <c:pt idx="467">
                  <c:v>43032</c:v>
                </c:pt>
                <c:pt idx="468">
                  <c:v>43033</c:v>
                </c:pt>
                <c:pt idx="469">
                  <c:v>43034</c:v>
                </c:pt>
                <c:pt idx="470">
                  <c:v>43035</c:v>
                </c:pt>
                <c:pt idx="471">
                  <c:v>43038</c:v>
                </c:pt>
                <c:pt idx="472">
                  <c:v>43039</c:v>
                </c:pt>
                <c:pt idx="473">
                  <c:v>43040</c:v>
                </c:pt>
                <c:pt idx="474">
                  <c:v>43041</c:v>
                </c:pt>
                <c:pt idx="475">
                  <c:v>43042</c:v>
                </c:pt>
                <c:pt idx="476">
                  <c:v>43045</c:v>
                </c:pt>
                <c:pt idx="477">
                  <c:v>43046</c:v>
                </c:pt>
                <c:pt idx="478">
                  <c:v>43047</c:v>
                </c:pt>
                <c:pt idx="479">
                  <c:v>43048</c:v>
                </c:pt>
                <c:pt idx="480">
                  <c:v>43049</c:v>
                </c:pt>
                <c:pt idx="481">
                  <c:v>43052</c:v>
                </c:pt>
                <c:pt idx="482">
                  <c:v>43053</c:v>
                </c:pt>
                <c:pt idx="483">
                  <c:v>43054</c:v>
                </c:pt>
                <c:pt idx="484">
                  <c:v>43055</c:v>
                </c:pt>
                <c:pt idx="485">
                  <c:v>43056</c:v>
                </c:pt>
                <c:pt idx="486">
                  <c:v>43059</c:v>
                </c:pt>
                <c:pt idx="487">
                  <c:v>43060</c:v>
                </c:pt>
                <c:pt idx="488">
                  <c:v>43061</c:v>
                </c:pt>
                <c:pt idx="489">
                  <c:v>43062</c:v>
                </c:pt>
                <c:pt idx="490">
                  <c:v>43063</c:v>
                </c:pt>
                <c:pt idx="491">
                  <c:v>43066</c:v>
                </c:pt>
                <c:pt idx="492">
                  <c:v>43067</c:v>
                </c:pt>
                <c:pt idx="493">
                  <c:v>43068</c:v>
                </c:pt>
                <c:pt idx="494">
                  <c:v>43069</c:v>
                </c:pt>
                <c:pt idx="495">
                  <c:v>43070</c:v>
                </c:pt>
                <c:pt idx="496">
                  <c:v>43073</c:v>
                </c:pt>
                <c:pt idx="497">
                  <c:v>43074</c:v>
                </c:pt>
                <c:pt idx="498">
                  <c:v>43075</c:v>
                </c:pt>
                <c:pt idx="499">
                  <c:v>43076</c:v>
                </c:pt>
                <c:pt idx="500">
                  <c:v>43077</c:v>
                </c:pt>
                <c:pt idx="501">
                  <c:v>43080</c:v>
                </c:pt>
                <c:pt idx="502">
                  <c:v>43081</c:v>
                </c:pt>
                <c:pt idx="503">
                  <c:v>43082</c:v>
                </c:pt>
                <c:pt idx="504">
                  <c:v>43083</c:v>
                </c:pt>
                <c:pt idx="505">
                  <c:v>43084</c:v>
                </c:pt>
                <c:pt idx="506">
                  <c:v>43087</c:v>
                </c:pt>
                <c:pt idx="507">
                  <c:v>43088</c:v>
                </c:pt>
                <c:pt idx="508">
                  <c:v>43089</c:v>
                </c:pt>
                <c:pt idx="509">
                  <c:v>43090</c:v>
                </c:pt>
                <c:pt idx="510">
                  <c:v>43091</c:v>
                </c:pt>
                <c:pt idx="511">
                  <c:v>43096</c:v>
                </c:pt>
                <c:pt idx="512">
                  <c:v>43097</c:v>
                </c:pt>
                <c:pt idx="513">
                  <c:v>43098</c:v>
                </c:pt>
                <c:pt idx="514">
                  <c:v>43102</c:v>
                </c:pt>
                <c:pt idx="515">
                  <c:v>43103</c:v>
                </c:pt>
                <c:pt idx="516">
                  <c:v>43104</c:v>
                </c:pt>
                <c:pt idx="517">
                  <c:v>43105</c:v>
                </c:pt>
                <c:pt idx="518">
                  <c:v>43112</c:v>
                </c:pt>
                <c:pt idx="519">
                  <c:v>43119</c:v>
                </c:pt>
                <c:pt idx="520">
                  <c:v>43126</c:v>
                </c:pt>
                <c:pt idx="521">
                  <c:v>43133</c:v>
                </c:pt>
                <c:pt idx="522">
                  <c:v>43140</c:v>
                </c:pt>
                <c:pt idx="523">
                  <c:v>43147</c:v>
                </c:pt>
                <c:pt idx="524">
                  <c:v>43154</c:v>
                </c:pt>
                <c:pt idx="525">
                  <c:v>43161</c:v>
                </c:pt>
                <c:pt idx="526">
                  <c:v>43168</c:v>
                </c:pt>
                <c:pt idx="527">
                  <c:v>43175</c:v>
                </c:pt>
                <c:pt idx="528">
                  <c:v>43182</c:v>
                </c:pt>
                <c:pt idx="529">
                  <c:v>43193</c:v>
                </c:pt>
                <c:pt idx="530">
                  <c:v>43200</c:v>
                </c:pt>
                <c:pt idx="531">
                  <c:v>43207</c:v>
                </c:pt>
                <c:pt idx="532">
                  <c:v>43214</c:v>
                </c:pt>
                <c:pt idx="533">
                  <c:v>43221</c:v>
                </c:pt>
                <c:pt idx="534">
                  <c:v>43228</c:v>
                </c:pt>
                <c:pt idx="535">
                  <c:v>43235</c:v>
                </c:pt>
                <c:pt idx="536">
                  <c:v>43242</c:v>
                </c:pt>
                <c:pt idx="537">
                  <c:v>43249</c:v>
                </c:pt>
                <c:pt idx="538">
                  <c:v>43256</c:v>
                </c:pt>
                <c:pt idx="539">
                  <c:v>43263</c:v>
                </c:pt>
                <c:pt idx="540">
                  <c:v>43270</c:v>
                </c:pt>
                <c:pt idx="541">
                  <c:v>43277</c:v>
                </c:pt>
                <c:pt idx="542">
                  <c:v>43284</c:v>
                </c:pt>
                <c:pt idx="543">
                  <c:v>43291</c:v>
                </c:pt>
                <c:pt idx="544">
                  <c:v>43298</c:v>
                </c:pt>
                <c:pt idx="545">
                  <c:v>43305</c:v>
                </c:pt>
                <c:pt idx="546">
                  <c:v>43312</c:v>
                </c:pt>
                <c:pt idx="547">
                  <c:v>43319</c:v>
                </c:pt>
                <c:pt idx="548">
                  <c:v>43326</c:v>
                </c:pt>
                <c:pt idx="549">
                  <c:v>43333</c:v>
                </c:pt>
                <c:pt idx="550">
                  <c:v>43340</c:v>
                </c:pt>
                <c:pt idx="551">
                  <c:v>43347</c:v>
                </c:pt>
                <c:pt idx="552">
                  <c:v>43354</c:v>
                </c:pt>
                <c:pt idx="553">
                  <c:v>43361</c:v>
                </c:pt>
                <c:pt idx="554">
                  <c:v>43368</c:v>
                </c:pt>
                <c:pt idx="555">
                  <c:v>43375</c:v>
                </c:pt>
                <c:pt idx="556">
                  <c:v>43382</c:v>
                </c:pt>
                <c:pt idx="557">
                  <c:v>43389</c:v>
                </c:pt>
                <c:pt idx="558">
                  <c:v>43396</c:v>
                </c:pt>
                <c:pt idx="559">
                  <c:v>43403</c:v>
                </c:pt>
                <c:pt idx="560">
                  <c:v>43410</c:v>
                </c:pt>
                <c:pt idx="561">
                  <c:v>43417</c:v>
                </c:pt>
                <c:pt idx="562">
                  <c:v>43424</c:v>
                </c:pt>
                <c:pt idx="563">
                  <c:v>43431</c:v>
                </c:pt>
                <c:pt idx="564">
                  <c:v>43438</c:v>
                </c:pt>
                <c:pt idx="565">
                  <c:v>43445</c:v>
                </c:pt>
                <c:pt idx="566">
                  <c:v>43452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43580</c:v>
                </c:pt>
                <c:pt idx="585">
                  <c:v>43587</c:v>
                </c:pt>
                <c:pt idx="586">
                  <c:v>43594</c:v>
                </c:pt>
                <c:pt idx="587">
                  <c:v>43601</c:v>
                </c:pt>
                <c:pt idx="588">
                  <c:v>43608</c:v>
                </c:pt>
                <c:pt idx="589">
                  <c:v>43615</c:v>
                </c:pt>
                <c:pt idx="590">
                  <c:v>43622</c:v>
                </c:pt>
                <c:pt idx="591">
                  <c:v>43629</c:v>
                </c:pt>
                <c:pt idx="592">
                  <c:v>43636</c:v>
                </c:pt>
                <c:pt idx="593">
                  <c:v>43643</c:v>
                </c:pt>
                <c:pt idx="594">
                  <c:v>43650</c:v>
                </c:pt>
                <c:pt idx="595">
                  <c:v>43657</c:v>
                </c:pt>
                <c:pt idx="596">
                  <c:v>43664</c:v>
                </c:pt>
                <c:pt idx="597">
                  <c:v>43671</c:v>
                </c:pt>
                <c:pt idx="598">
                  <c:v>43678</c:v>
                </c:pt>
                <c:pt idx="599">
                  <c:v>43685</c:v>
                </c:pt>
                <c:pt idx="600">
                  <c:v>43692</c:v>
                </c:pt>
                <c:pt idx="601">
                  <c:v>43699</c:v>
                </c:pt>
                <c:pt idx="602">
                  <c:v>43706</c:v>
                </c:pt>
                <c:pt idx="603">
                  <c:v>43713</c:v>
                </c:pt>
                <c:pt idx="604">
                  <c:v>43720</c:v>
                </c:pt>
                <c:pt idx="605">
                  <c:v>43727</c:v>
                </c:pt>
                <c:pt idx="606">
                  <c:v>43734</c:v>
                </c:pt>
                <c:pt idx="607">
                  <c:v>43741</c:v>
                </c:pt>
                <c:pt idx="608">
                  <c:v>43748</c:v>
                </c:pt>
                <c:pt idx="609">
                  <c:v>43755</c:v>
                </c:pt>
                <c:pt idx="610">
                  <c:v>43762</c:v>
                </c:pt>
                <c:pt idx="611">
                  <c:v>43769</c:v>
                </c:pt>
                <c:pt idx="612">
                  <c:v>43776</c:v>
                </c:pt>
                <c:pt idx="613">
                  <c:v>43783</c:v>
                </c:pt>
                <c:pt idx="614">
                  <c:v>43790</c:v>
                </c:pt>
                <c:pt idx="615">
                  <c:v>43797</c:v>
                </c:pt>
                <c:pt idx="616">
                  <c:v>43804</c:v>
                </c:pt>
                <c:pt idx="617">
                  <c:v>43811</c:v>
                </c:pt>
                <c:pt idx="618">
                  <c:v>43818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44222</c:v>
                </c:pt>
                <c:pt idx="676">
                  <c:v>44229</c:v>
                </c:pt>
                <c:pt idx="677">
                  <c:v>44236</c:v>
                </c:pt>
                <c:pt idx="678">
                  <c:v>44243</c:v>
                </c:pt>
                <c:pt idx="679">
                  <c:v>44250</c:v>
                </c:pt>
                <c:pt idx="680">
                  <c:v>44257</c:v>
                </c:pt>
                <c:pt idx="681">
                  <c:v>44264</c:v>
                </c:pt>
                <c:pt idx="682">
                  <c:v>44271</c:v>
                </c:pt>
                <c:pt idx="683">
                  <c:v>44278</c:v>
                </c:pt>
                <c:pt idx="684">
                  <c:v>44285</c:v>
                </c:pt>
                <c:pt idx="685">
                  <c:v>44292</c:v>
                </c:pt>
                <c:pt idx="686">
                  <c:v>44299</c:v>
                </c:pt>
                <c:pt idx="687">
                  <c:v>44306</c:v>
                </c:pt>
                <c:pt idx="688">
                  <c:v>44313</c:v>
                </c:pt>
                <c:pt idx="689">
                  <c:v>44320</c:v>
                </c:pt>
                <c:pt idx="690">
                  <c:v>44327</c:v>
                </c:pt>
                <c:pt idx="691">
                  <c:v>44334</c:v>
                </c:pt>
                <c:pt idx="692">
                  <c:v>44341</c:v>
                </c:pt>
                <c:pt idx="693">
                  <c:v>44348</c:v>
                </c:pt>
                <c:pt idx="694">
                  <c:v>44355</c:v>
                </c:pt>
                <c:pt idx="695">
                  <c:v>44362</c:v>
                </c:pt>
                <c:pt idx="696">
                  <c:v>44369</c:v>
                </c:pt>
                <c:pt idx="697">
                  <c:v>44376</c:v>
                </c:pt>
                <c:pt idx="698">
                  <c:v>44383</c:v>
                </c:pt>
                <c:pt idx="699">
                  <c:v>44390</c:v>
                </c:pt>
                <c:pt idx="700">
                  <c:v>44397</c:v>
                </c:pt>
                <c:pt idx="701">
                  <c:v>44404</c:v>
                </c:pt>
                <c:pt idx="702">
                  <c:v>44411</c:v>
                </c:pt>
                <c:pt idx="703">
                  <c:v>44418</c:v>
                </c:pt>
                <c:pt idx="704">
                  <c:v>44425</c:v>
                </c:pt>
                <c:pt idx="705">
                  <c:v>44432</c:v>
                </c:pt>
                <c:pt idx="706">
                  <c:v>44439</c:v>
                </c:pt>
                <c:pt idx="707">
                  <c:v>44446</c:v>
                </c:pt>
                <c:pt idx="708">
                  <c:v>44453</c:v>
                </c:pt>
                <c:pt idx="709">
                  <c:v>44460</c:v>
                </c:pt>
                <c:pt idx="710">
                  <c:v>44467</c:v>
                </c:pt>
                <c:pt idx="711">
                  <c:v>44474</c:v>
                </c:pt>
                <c:pt idx="712">
                  <c:v>44481</c:v>
                </c:pt>
                <c:pt idx="713">
                  <c:v>44488</c:v>
                </c:pt>
                <c:pt idx="714">
                  <c:v>44495</c:v>
                </c:pt>
                <c:pt idx="715">
                  <c:v>44502</c:v>
                </c:pt>
                <c:pt idx="716">
                  <c:v>44509</c:v>
                </c:pt>
                <c:pt idx="717">
                  <c:v>44516</c:v>
                </c:pt>
                <c:pt idx="718">
                  <c:v>44523</c:v>
                </c:pt>
                <c:pt idx="719">
                  <c:v>44530</c:v>
                </c:pt>
                <c:pt idx="720">
                  <c:v>44537</c:v>
                </c:pt>
                <c:pt idx="721">
                  <c:v>44544</c:v>
                </c:pt>
                <c:pt idx="722">
                  <c:v>44551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44587</c:v>
                </c:pt>
                <c:pt idx="728">
                  <c:v>44594</c:v>
                </c:pt>
                <c:pt idx="729">
                  <c:v>44601</c:v>
                </c:pt>
                <c:pt idx="730">
                  <c:v>44608</c:v>
                </c:pt>
                <c:pt idx="731">
                  <c:v>44615</c:v>
                </c:pt>
                <c:pt idx="732">
                  <c:v>44622</c:v>
                </c:pt>
                <c:pt idx="733">
                  <c:v>44629</c:v>
                </c:pt>
                <c:pt idx="734">
                  <c:v>44636</c:v>
                </c:pt>
                <c:pt idx="735">
                  <c:v>44643</c:v>
                </c:pt>
                <c:pt idx="736">
                  <c:v>44650</c:v>
                </c:pt>
                <c:pt idx="737">
                  <c:v>44657</c:v>
                </c:pt>
                <c:pt idx="738">
                  <c:v>44664</c:v>
                </c:pt>
                <c:pt idx="739">
                  <c:v>44671</c:v>
                </c:pt>
                <c:pt idx="740">
                  <c:v>44678</c:v>
                </c:pt>
                <c:pt idx="741">
                  <c:v>44685</c:v>
                </c:pt>
                <c:pt idx="742">
                  <c:v>44692</c:v>
                </c:pt>
                <c:pt idx="743">
                  <c:v>44699</c:v>
                </c:pt>
                <c:pt idx="744">
                  <c:v>44706</c:v>
                </c:pt>
                <c:pt idx="745">
                  <c:v>44713</c:v>
                </c:pt>
                <c:pt idx="746">
                  <c:v>44720</c:v>
                </c:pt>
                <c:pt idx="747">
                  <c:v>44727</c:v>
                </c:pt>
                <c:pt idx="748">
                  <c:v>44734</c:v>
                </c:pt>
                <c:pt idx="749">
                  <c:v>44741</c:v>
                </c:pt>
                <c:pt idx="750">
                  <c:v>44748</c:v>
                </c:pt>
                <c:pt idx="751">
                  <c:v>44755</c:v>
                </c:pt>
                <c:pt idx="752">
                  <c:v>44762</c:v>
                </c:pt>
                <c:pt idx="753">
                  <c:v>44769</c:v>
                </c:pt>
                <c:pt idx="754">
                  <c:v>44776</c:v>
                </c:pt>
                <c:pt idx="755">
                  <c:v>44783</c:v>
                </c:pt>
                <c:pt idx="756">
                  <c:v>44790</c:v>
                </c:pt>
                <c:pt idx="757">
                  <c:v>44797</c:v>
                </c:pt>
                <c:pt idx="758">
                  <c:v>44804</c:v>
                </c:pt>
                <c:pt idx="759">
                  <c:v>44811</c:v>
                </c:pt>
                <c:pt idx="760">
                  <c:v>44818</c:v>
                </c:pt>
                <c:pt idx="761">
                  <c:v>44825</c:v>
                </c:pt>
                <c:pt idx="762">
                  <c:v>44832</c:v>
                </c:pt>
                <c:pt idx="763">
                  <c:v>44839</c:v>
                </c:pt>
                <c:pt idx="764">
                  <c:v>44846</c:v>
                </c:pt>
                <c:pt idx="765">
                  <c:v>44853</c:v>
                </c:pt>
                <c:pt idx="766">
                  <c:v>44860</c:v>
                </c:pt>
                <c:pt idx="767">
                  <c:v>44867</c:v>
                </c:pt>
                <c:pt idx="768">
                  <c:v>44874</c:v>
                </c:pt>
                <c:pt idx="769">
                  <c:v>44881</c:v>
                </c:pt>
                <c:pt idx="770">
                  <c:v>44888</c:v>
                </c:pt>
                <c:pt idx="771">
                  <c:v>44895</c:v>
                </c:pt>
                <c:pt idx="772">
                  <c:v>44902</c:v>
                </c:pt>
                <c:pt idx="773">
                  <c:v>44909</c:v>
                </c:pt>
                <c:pt idx="774">
                  <c:v>44916</c:v>
                </c:pt>
                <c:pt idx="775">
                  <c:v>44923</c:v>
                </c:pt>
                <c:pt idx="776">
                  <c:v>44930</c:v>
                </c:pt>
                <c:pt idx="777">
                  <c:v>44937</c:v>
                </c:pt>
                <c:pt idx="778">
                  <c:v>44944</c:v>
                </c:pt>
                <c:pt idx="779">
                  <c:v>44951</c:v>
                </c:pt>
                <c:pt idx="780">
                  <c:v>44958</c:v>
                </c:pt>
                <c:pt idx="781">
                  <c:v>44965</c:v>
                </c:pt>
                <c:pt idx="782">
                  <c:v>44972</c:v>
                </c:pt>
                <c:pt idx="783">
                  <c:v>44979</c:v>
                </c:pt>
                <c:pt idx="784">
                  <c:v>44986</c:v>
                </c:pt>
                <c:pt idx="785">
                  <c:v>44993</c:v>
                </c:pt>
                <c:pt idx="786">
                  <c:v>45000</c:v>
                </c:pt>
                <c:pt idx="787">
                  <c:v>45007</c:v>
                </c:pt>
                <c:pt idx="788">
                  <c:v>45014</c:v>
                </c:pt>
                <c:pt idx="789">
                  <c:v>45021</c:v>
                </c:pt>
                <c:pt idx="790">
                  <c:v>45028</c:v>
                </c:pt>
                <c:pt idx="791">
                  <c:v>45035</c:v>
                </c:pt>
                <c:pt idx="792">
                  <c:v>45042</c:v>
                </c:pt>
                <c:pt idx="793">
                  <c:v>45049</c:v>
                </c:pt>
                <c:pt idx="794">
                  <c:v>45056</c:v>
                </c:pt>
                <c:pt idx="795">
                  <c:v>45063</c:v>
                </c:pt>
                <c:pt idx="796">
                  <c:v>45070</c:v>
                </c:pt>
                <c:pt idx="797">
                  <c:v>45077</c:v>
                </c:pt>
                <c:pt idx="798">
                  <c:v>45084</c:v>
                </c:pt>
                <c:pt idx="799">
                  <c:v>45091</c:v>
                </c:pt>
                <c:pt idx="800">
                  <c:v>45098</c:v>
                </c:pt>
                <c:pt idx="801">
                  <c:v>45105</c:v>
                </c:pt>
                <c:pt idx="802">
                  <c:v>45112</c:v>
                </c:pt>
                <c:pt idx="803">
                  <c:v>45119</c:v>
                </c:pt>
                <c:pt idx="804">
                  <c:v>45126</c:v>
                </c:pt>
                <c:pt idx="805">
                  <c:v>45133</c:v>
                </c:pt>
                <c:pt idx="806">
                  <c:v>45140</c:v>
                </c:pt>
                <c:pt idx="807">
                  <c:v>45147</c:v>
                </c:pt>
                <c:pt idx="808">
                  <c:v>45154</c:v>
                </c:pt>
                <c:pt idx="809">
                  <c:v>45161</c:v>
                </c:pt>
                <c:pt idx="810">
                  <c:v>45168</c:v>
                </c:pt>
                <c:pt idx="811">
                  <c:v>45175</c:v>
                </c:pt>
                <c:pt idx="812">
                  <c:v>45182</c:v>
                </c:pt>
                <c:pt idx="813">
                  <c:v>45189</c:v>
                </c:pt>
                <c:pt idx="814">
                  <c:v>45196</c:v>
                </c:pt>
                <c:pt idx="815">
                  <c:v>45203</c:v>
                </c:pt>
                <c:pt idx="816">
                  <c:v>45210</c:v>
                </c:pt>
                <c:pt idx="817">
                  <c:v>45217</c:v>
                </c:pt>
                <c:pt idx="818">
                  <c:v>45224</c:v>
                </c:pt>
                <c:pt idx="819">
                  <c:v>45231</c:v>
                </c:pt>
                <c:pt idx="820">
                  <c:v>45238</c:v>
                </c:pt>
                <c:pt idx="821">
                  <c:v>45245</c:v>
                </c:pt>
                <c:pt idx="822">
                  <c:v>45252</c:v>
                </c:pt>
                <c:pt idx="823">
                  <c:v>45259</c:v>
                </c:pt>
                <c:pt idx="824">
                  <c:v>45266</c:v>
                </c:pt>
                <c:pt idx="825">
                  <c:v>45273</c:v>
                </c:pt>
                <c:pt idx="826">
                  <c:v>45280</c:v>
                </c:pt>
                <c:pt idx="827">
                  <c:v>45287</c:v>
                </c:pt>
                <c:pt idx="828">
                  <c:v>45294</c:v>
                </c:pt>
                <c:pt idx="829">
                  <c:v>45301</c:v>
                </c:pt>
                <c:pt idx="830">
                  <c:v>45308</c:v>
                </c:pt>
                <c:pt idx="831">
                  <c:v>45315</c:v>
                </c:pt>
                <c:pt idx="832">
                  <c:v>45322</c:v>
                </c:pt>
                <c:pt idx="833">
                  <c:v>45329</c:v>
                </c:pt>
                <c:pt idx="834">
                  <c:v>45336</c:v>
                </c:pt>
                <c:pt idx="835">
                  <c:v>45343</c:v>
                </c:pt>
                <c:pt idx="836">
                  <c:v>45350</c:v>
                </c:pt>
                <c:pt idx="837">
                  <c:v>45357</c:v>
                </c:pt>
                <c:pt idx="838">
                  <c:v>45364</c:v>
                </c:pt>
                <c:pt idx="839">
                  <c:v>45371</c:v>
                </c:pt>
                <c:pt idx="840">
                  <c:v>45378</c:v>
                </c:pt>
                <c:pt idx="841">
                  <c:v>45385</c:v>
                </c:pt>
                <c:pt idx="842">
                  <c:v>45392</c:v>
                </c:pt>
                <c:pt idx="843">
                  <c:v>45399</c:v>
                </c:pt>
                <c:pt idx="844">
                  <c:v>45406</c:v>
                </c:pt>
                <c:pt idx="845">
                  <c:v>45413</c:v>
                </c:pt>
                <c:pt idx="846">
                  <c:v>45420</c:v>
                </c:pt>
                <c:pt idx="847">
                  <c:v>45427</c:v>
                </c:pt>
                <c:pt idx="848">
                  <c:v>45434</c:v>
                </c:pt>
                <c:pt idx="849">
                  <c:v>45441</c:v>
                </c:pt>
                <c:pt idx="850">
                  <c:v>45448</c:v>
                </c:pt>
                <c:pt idx="851">
                  <c:v>45455</c:v>
                </c:pt>
                <c:pt idx="852">
                  <c:v>45462</c:v>
                </c:pt>
                <c:pt idx="853">
                  <c:v>45469</c:v>
                </c:pt>
                <c:pt idx="854">
                  <c:v>45476</c:v>
                </c:pt>
                <c:pt idx="855">
                  <c:v>45483</c:v>
                </c:pt>
                <c:pt idx="856">
                  <c:v>45490</c:v>
                </c:pt>
                <c:pt idx="857">
                  <c:v>45497</c:v>
                </c:pt>
                <c:pt idx="858">
                  <c:v>45504</c:v>
                </c:pt>
                <c:pt idx="859">
                  <c:v>45511</c:v>
                </c:pt>
                <c:pt idx="860">
                  <c:v>45518</c:v>
                </c:pt>
                <c:pt idx="861">
                  <c:v>45525</c:v>
                </c:pt>
                <c:pt idx="862">
                  <c:v>45532</c:v>
                </c:pt>
                <c:pt idx="863">
                  <c:v>45539</c:v>
                </c:pt>
                <c:pt idx="864">
                  <c:v>45546</c:v>
                </c:pt>
                <c:pt idx="865">
                  <c:v>45553</c:v>
                </c:pt>
                <c:pt idx="866">
                  <c:v>45560</c:v>
                </c:pt>
                <c:pt idx="867">
                  <c:v>45567</c:v>
                </c:pt>
                <c:pt idx="868">
                  <c:v>45574</c:v>
                </c:pt>
                <c:pt idx="869">
                  <c:v>45581</c:v>
                </c:pt>
                <c:pt idx="870">
                  <c:v>45588</c:v>
                </c:pt>
                <c:pt idx="871">
                  <c:v>45595</c:v>
                </c:pt>
                <c:pt idx="872">
                  <c:v>45602</c:v>
                </c:pt>
                <c:pt idx="873">
                  <c:v>45609</c:v>
                </c:pt>
                <c:pt idx="874">
                  <c:v>45616</c:v>
                </c:pt>
                <c:pt idx="875">
                  <c:v>45623</c:v>
                </c:pt>
                <c:pt idx="876">
                  <c:v>45630</c:v>
                </c:pt>
                <c:pt idx="877">
                  <c:v>45637</c:v>
                </c:pt>
                <c:pt idx="878">
                  <c:v>45644</c:v>
                </c:pt>
                <c:pt idx="879">
                  <c:v>45653</c:v>
                </c:pt>
                <c:pt idx="880">
                  <c:v>45660</c:v>
                </c:pt>
                <c:pt idx="881">
                  <c:v>45667</c:v>
                </c:pt>
                <c:pt idx="882">
                  <c:v>45674</c:v>
                </c:pt>
                <c:pt idx="883">
                  <c:v>45681</c:v>
                </c:pt>
                <c:pt idx="884">
                  <c:v>45688</c:v>
                </c:pt>
                <c:pt idx="885">
                  <c:v>45695</c:v>
                </c:pt>
                <c:pt idx="886">
                  <c:v>45702</c:v>
                </c:pt>
                <c:pt idx="887">
                  <c:v>45709</c:v>
                </c:pt>
                <c:pt idx="888">
                  <c:v>45716</c:v>
                </c:pt>
                <c:pt idx="889">
                  <c:v>45723</c:v>
                </c:pt>
                <c:pt idx="890">
                  <c:v>45730</c:v>
                </c:pt>
                <c:pt idx="891">
                  <c:v>45737</c:v>
                </c:pt>
                <c:pt idx="892">
                  <c:v>45744</c:v>
                </c:pt>
                <c:pt idx="893">
                  <c:v>45751</c:v>
                </c:pt>
                <c:pt idx="894">
                  <c:v>45758</c:v>
                </c:pt>
                <c:pt idx="895">
                  <c:v>45769</c:v>
                </c:pt>
                <c:pt idx="896">
                  <c:v>45776</c:v>
                </c:pt>
                <c:pt idx="897">
                  <c:v>45783</c:v>
                </c:pt>
                <c:pt idx="898">
                  <c:v>45790</c:v>
                </c:pt>
                <c:pt idx="899">
                  <c:v>45797</c:v>
                </c:pt>
                <c:pt idx="900">
                  <c:v>45804</c:v>
                </c:pt>
                <c:pt idx="901">
                  <c:v>45811</c:v>
                </c:pt>
                <c:pt idx="902">
                  <c:v>45818</c:v>
                </c:pt>
                <c:pt idx="903">
                  <c:v>45825</c:v>
                </c:pt>
                <c:pt idx="904">
                  <c:v>45832</c:v>
                </c:pt>
                <c:pt idx="905">
                  <c:v>45839</c:v>
                </c:pt>
                <c:pt idx="906">
                  <c:v>45846</c:v>
                </c:pt>
                <c:pt idx="907">
                  <c:v>45853</c:v>
                </c:pt>
                <c:pt idx="908">
                  <c:v>45860</c:v>
                </c:pt>
                <c:pt idx="909">
                  <c:v>45867</c:v>
                </c:pt>
                <c:pt idx="910">
                  <c:v>45874</c:v>
                </c:pt>
                <c:pt idx="911">
                  <c:v>45881</c:v>
                </c:pt>
                <c:pt idx="912">
                  <c:v>45888</c:v>
                </c:pt>
                <c:pt idx="913">
                  <c:v>45895</c:v>
                </c:pt>
                <c:pt idx="914">
                  <c:v>45902</c:v>
                </c:pt>
                <c:pt idx="915">
                  <c:v>45909</c:v>
                </c:pt>
                <c:pt idx="916">
                  <c:v>45916</c:v>
                </c:pt>
                <c:pt idx="917">
                  <c:v>45923</c:v>
                </c:pt>
                <c:pt idx="918">
                  <c:v>45930</c:v>
                </c:pt>
                <c:pt idx="919">
                  <c:v>45937</c:v>
                </c:pt>
                <c:pt idx="920">
                  <c:v>45944</c:v>
                </c:pt>
                <c:pt idx="921">
                  <c:v>45951</c:v>
                </c:pt>
                <c:pt idx="922">
                  <c:v>45958</c:v>
                </c:pt>
                <c:pt idx="923">
                  <c:v>45965</c:v>
                </c:pt>
                <c:pt idx="924">
                  <c:v>45972</c:v>
                </c:pt>
                <c:pt idx="925">
                  <c:v>45979</c:v>
                </c:pt>
                <c:pt idx="926">
                  <c:v>45986</c:v>
                </c:pt>
                <c:pt idx="927">
                  <c:v>45993</c:v>
                </c:pt>
                <c:pt idx="928">
                  <c:v>46000</c:v>
                </c:pt>
                <c:pt idx="929">
                  <c:v>46007</c:v>
                </c:pt>
                <c:pt idx="930">
                  <c:v>46014</c:v>
                </c:pt>
                <c:pt idx="931">
                  <c:v>46021</c:v>
                </c:pt>
                <c:pt idx="932">
                  <c:v>46028</c:v>
                </c:pt>
                <c:pt idx="933">
                  <c:v>46035</c:v>
                </c:pt>
                <c:pt idx="934">
                  <c:v>46042</c:v>
                </c:pt>
                <c:pt idx="935">
                  <c:v>46049</c:v>
                </c:pt>
                <c:pt idx="936">
                  <c:v>46056</c:v>
                </c:pt>
                <c:pt idx="937">
                  <c:v>46063</c:v>
                </c:pt>
                <c:pt idx="938">
                  <c:v>46070</c:v>
                </c:pt>
                <c:pt idx="939">
                  <c:v>46077</c:v>
                </c:pt>
                <c:pt idx="940">
                  <c:v>46084</c:v>
                </c:pt>
                <c:pt idx="941">
                  <c:v>46091</c:v>
                </c:pt>
                <c:pt idx="942">
                  <c:v>46098</c:v>
                </c:pt>
                <c:pt idx="943">
                  <c:v>46105</c:v>
                </c:pt>
                <c:pt idx="944">
                  <c:v>46112</c:v>
                </c:pt>
                <c:pt idx="945">
                  <c:v>46119</c:v>
                </c:pt>
                <c:pt idx="946">
                  <c:v>46126</c:v>
                </c:pt>
                <c:pt idx="947">
                  <c:v>46133</c:v>
                </c:pt>
                <c:pt idx="948">
                  <c:v>46140</c:v>
                </c:pt>
                <c:pt idx="949">
                  <c:v>46147</c:v>
                </c:pt>
                <c:pt idx="950">
                  <c:v>46154</c:v>
                </c:pt>
                <c:pt idx="951">
                  <c:v>46161</c:v>
                </c:pt>
                <c:pt idx="952">
                  <c:v>46168</c:v>
                </c:pt>
                <c:pt idx="953">
                  <c:v>46175</c:v>
                </c:pt>
                <c:pt idx="954">
                  <c:v>46182</c:v>
                </c:pt>
                <c:pt idx="955">
                  <c:v>46189</c:v>
                </c:pt>
                <c:pt idx="956">
                  <c:v>46196</c:v>
                </c:pt>
                <c:pt idx="957">
                  <c:v>46203</c:v>
                </c:pt>
                <c:pt idx="958">
                  <c:v>46210</c:v>
                </c:pt>
                <c:pt idx="959">
                  <c:v>46217</c:v>
                </c:pt>
                <c:pt idx="960">
                  <c:v>46224</c:v>
                </c:pt>
                <c:pt idx="961">
                  <c:v>46231</c:v>
                </c:pt>
                <c:pt idx="962">
                  <c:v>46238</c:v>
                </c:pt>
                <c:pt idx="963">
                  <c:v>46245</c:v>
                </c:pt>
                <c:pt idx="964">
                  <c:v>46252</c:v>
                </c:pt>
                <c:pt idx="965">
                  <c:v>46259</c:v>
                </c:pt>
                <c:pt idx="966">
                  <c:v>46266</c:v>
                </c:pt>
                <c:pt idx="967">
                  <c:v>46273</c:v>
                </c:pt>
                <c:pt idx="968">
                  <c:v>46280</c:v>
                </c:pt>
                <c:pt idx="969">
                  <c:v>46287</c:v>
                </c:pt>
                <c:pt idx="970">
                  <c:v>46294</c:v>
                </c:pt>
                <c:pt idx="971">
                  <c:v>46301</c:v>
                </c:pt>
                <c:pt idx="972">
                  <c:v>46308</c:v>
                </c:pt>
                <c:pt idx="973">
                  <c:v>46315</c:v>
                </c:pt>
                <c:pt idx="974">
                  <c:v>46322</c:v>
                </c:pt>
                <c:pt idx="975">
                  <c:v>46329</c:v>
                </c:pt>
                <c:pt idx="976">
                  <c:v>46336</c:v>
                </c:pt>
                <c:pt idx="977">
                  <c:v>46343</c:v>
                </c:pt>
                <c:pt idx="978">
                  <c:v>46350</c:v>
                </c:pt>
                <c:pt idx="979">
                  <c:v>46357</c:v>
                </c:pt>
                <c:pt idx="980">
                  <c:v>46364</c:v>
                </c:pt>
                <c:pt idx="981">
                  <c:v>46371</c:v>
                </c:pt>
                <c:pt idx="982">
                  <c:v>46378</c:v>
                </c:pt>
                <c:pt idx="983">
                  <c:v>46385</c:v>
                </c:pt>
                <c:pt idx="984">
                  <c:v>46392</c:v>
                </c:pt>
                <c:pt idx="985">
                  <c:v>46399</c:v>
                </c:pt>
                <c:pt idx="986">
                  <c:v>46406</c:v>
                </c:pt>
                <c:pt idx="987">
                  <c:v>46413</c:v>
                </c:pt>
                <c:pt idx="988">
                  <c:v>46420</c:v>
                </c:pt>
                <c:pt idx="989">
                  <c:v>46427</c:v>
                </c:pt>
                <c:pt idx="990">
                  <c:v>46434</c:v>
                </c:pt>
                <c:pt idx="991">
                  <c:v>46441</c:v>
                </c:pt>
                <c:pt idx="992">
                  <c:v>46448</c:v>
                </c:pt>
                <c:pt idx="993">
                  <c:v>46455</c:v>
                </c:pt>
                <c:pt idx="994">
                  <c:v>46462</c:v>
                </c:pt>
                <c:pt idx="995">
                  <c:v>46469</c:v>
                </c:pt>
                <c:pt idx="996">
                  <c:v>46476</c:v>
                </c:pt>
                <c:pt idx="997">
                  <c:v>46483</c:v>
                </c:pt>
                <c:pt idx="998">
                  <c:v>46490</c:v>
                </c:pt>
                <c:pt idx="999">
                  <c:v>46497</c:v>
                </c:pt>
                <c:pt idx="1000">
                  <c:v>46504</c:v>
                </c:pt>
                <c:pt idx="1001">
                  <c:v>46511</c:v>
                </c:pt>
                <c:pt idx="1002">
                  <c:v>46518</c:v>
                </c:pt>
                <c:pt idx="1003">
                  <c:v>46525</c:v>
                </c:pt>
                <c:pt idx="1004">
                  <c:v>46532</c:v>
                </c:pt>
                <c:pt idx="1005">
                  <c:v>46539</c:v>
                </c:pt>
                <c:pt idx="1006">
                  <c:v>46546</c:v>
                </c:pt>
                <c:pt idx="1007">
                  <c:v>46553</c:v>
                </c:pt>
                <c:pt idx="1008">
                  <c:v>46560</c:v>
                </c:pt>
                <c:pt idx="1009">
                  <c:v>46567</c:v>
                </c:pt>
                <c:pt idx="1010">
                  <c:v>46574</c:v>
                </c:pt>
                <c:pt idx="1011">
                  <c:v>46581</c:v>
                </c:pt>
                <c:pt idx="1012">
                  <c:v>46588</c:v>
                </c:pt>
                <c:pt idx="1013">
                  <c:v>46595</c:v>
                </c:pt>
                <c:pt idx="1014">
                  <c:v>46602</c:v>
                </c:pt>
                <c:pt idx="1015">
                  <c:v>46609</c:v>
                </c:pt>
                <c:pt idx="1016">
                  <c:v>46616</c:v>
                </c:pt>
                <c:pt idx="1017">
                  <c:v>46623</c:v>
                </c:pt>
                <c:pt idx="1018">
                  <c:v>46630</c:v>
                </c:pt>
                <c:pt idx="1019">
                  <c:v>46637</c:v>
                </c:pt>
                <c:pt idx="1020">
                  <c:v>46644</c:v>
                </c:pt>
                <c:pt idx="1021">
                  <c:v>46651</c:v>
                </c:pt>
                <c:pt idx="1022">
                  <c:v>46658</c:v>
                </c:pt>
                <c:pt idx="1023">
                  <c:v>46665</c:v>
                </c:pt>
                <c:pt idx="1024">
                  <c:v>46672</c:v>
                </c:pt>
                <c:pt idx="1025">
                  <c:v>46679</c:v>
                </c:pt>
                <c:pt idx="1026">
                  <c:v>46686</c:v>
                </c:pt>
                <c:pt idx="1027">
                  <c:v>46693</c:v>
                </c:pt>
                <c:pt idx="1028">
                  <c:v>46700</c:v>
                </c:pt>
                <c:pt idx="1029">
                  <c:v>46707</c:v>
                </c:pt>
                <c:pt idx="1030">
                  <c:v>46714</c:v>
                </c:pt>
                <c:pt idx="1031">
                  <c:v>46721</c:v>
                </c:pt>
                <c:pt idx="1032">
                  <c:v>46728</c:v>
                </c:pt>
                <c:pt idx="1033">
                  <c:v>46735</c:v>
                </c:pt>
                <c:pt idx="1034">
                  <c:v>46742</c:v>
                </c:pt>
                <c:pt idx="1035">
                  <c:v>46750</c:v>
                </c:pt>
                <c:pt idx="1036">
                  <c:v>46757</c:v>
                </c:pt>
                <c:pt idx="1037">
                  <c:v>46764</c:v>
                </c:pt>
                <c:pt idx="1038">
                  <c:v>46771</c:v>
                </c:pt>
                <c:pt idx="1039">
                  <c:v>46778</c:v>
                </c:pt>
                <c:pt idx="1040">
                  <c:v>46785</c:v>
                </c:pt>
                <c:pt idx="1041">
                  <c:v>46792</c:v>
                </c:pt>
                <c:pt idx="1042">
                  <c:v>46799</c:v>
                </c:pt>
                <c:pt idx="1043">
                  <c:v>46806</c:v>
                </c:pt>
                <c:pt idx="1044">
                  <c:v>46813</c:v>
                </c:pt>
                <c:pt idx="1045">
                  <c:v>46820</c:v>
                </c:pt>
                <c:pt idx="1046">
                  <c:v>46827</c:v>
                </c:pt>
                <c:pt idx="1047">
                  <c:v>46834</c:v>
                </c:pt>
                <c:pt idx="1048">
                  <c:v>46841</c:v>
                </c:pt>
                <c:pt idx="1049">
                  <c:v>46848</c:v>
                </c:pt>
                <c:pt idx="1050">
                  <c:v>46855</c:v>
                </c:pt>
                <c:pt idx="1051">
                  <c:v>46862</c:v>
                </c:pt>
                <c:pt idx="1052">
                  <c:v>46869</c:v>
                </c:pt>
                <c:pt idx="1053">
                  <c:v>46876</c:v>
                </c:pt>
                <c:pt idx="1054">
                  <c:v>46883</c:v>
                </c:pt>
                <c:pt idx="1055">
                  <c:v>46890</c:v>
                </c:pt>
                <c:pt idx="1056">
                  <c:v>46897</c:v>
                </c:pt>
                <c:pt idx="1057">
                  <c:v>46904</c:v>
                </c:pt>
                <c:pt idx="1058">
                  <c:v>46911</c:v>
                </c:pt>
                <c:pt idx="1059">
                  <c:v>46918</c:v>
                </c:pt>
                <c:pt idx="1060">
                  <c:v>46925</c:v>
                </c:pt>
                <c:pt idx="1061">
                  <c:v>46932</c:v>
                </c:pt>
                <c:pt idx="1062">
                  <c:v>46939</c:v>
                </c:pt>
                <c:pt idx="1063">
                  <c:v>46946</c:v>
                </c:pt>
                <c:pt idx="1064">
                  <c:v>46953</c:v>
                </c:pt>
                <c:pt idx="1065">
                  <c:v>46960</c:v>
                </c:pt>
                <c:pt idx="1066">
                  <c:v>46967</c:v>
                </c:pt>
                <c:pt idx="1067">
                  <c:v>46974</c:v>
                </c:pt>
                <c:pt idx="1068">
                  <c:v>46981</c:v>
                </c:pt>
                <c:pt idx="1069">
                  <c:v>46988</c:v>
                </c:pt>
                <c:pt idx="1070">
                  <c:v>46995</c:v>
                </c:pt>
                <c:pt idx="1071">
                  <c:v>47002</c:v>
                </c:pt>
                <c:pt idx="1072">
                  <c:v>47009</c:v>
                </c:pt>
                <c:pt idx="1073">
                  <c:v>47016</c:v>
                </c:pt>
                <c:pt idx="1074">
                  <c:v>47023</c:v>
                </c:pt>
                <c:pt idx="1075">
                  <c:v>47030</c:v>
                </c:pt>
                <c:pt idx="1076">
                  <c:v>47037</c:v>
                </c:pt>
                <c:pt idx="1077">
                  <c:v>47044</c:v>
                </c:pt>
                <c:pt idx="1078">
                  <c:v>47051</c:v>
                </c:pt>
                <c:pt idx="1079">
                  <c:v>47058</c:v>
                </c:pt>
                <c:pt idx="1080">
                  <c:v>47065</c:v>
                </c:pt>
                <c:pt idx="1081">
                  <c:v>47072</c:v>
                </c:pt>
                <c:pt idx="1082">
                  <c:v>47079</c:v>
                </c:pt>
                <c:pt idx="1083">
                  <c:v>47086</c:v>
                </c:pt>
                <c:pt idx="1084">
                  <c:v>47093</c:v>
                </c:pt>
                <c:pt idx="1085">
                  <c:v>47100</c:v>
                </c:pt>
                <c:pt idx="1086">
                  <c:v>47107</c:v>
                </c:pt>
                <c:pt idx="1087">
                  <c:v>47114</c:v>
                </c:pt>
                <c:pt idx="1088">
                  <c:v>47121</c:v>
                </c:pt>
                <c:pt idx="1089">
                  <c:v>47128</c:v>
                </c:pt>
                <c:pt idx="1090">
                  <c:v>47135</c:v>
                </c:pt>
                <c:pt idx="1091">
                  <c:v>47142</c:v>
                </c:pt>
                <c:pt idx="1092">
                  <c:v>47149</c:v>
                </c:pt>
                <c:pt idx="1093">
                  <c:v>47156</c:v>
                </c:pt>
                <c:pt idx="1094">
                  <c:v>47163</c:v>
                </c:pt>
                <c:pt idx="1095">
                  <c:v>47170</c:v>
                </c:pt>
                <c:pt idx="1096">
                  <c:v>47177</c:v>
                </c:pt>
                <c:pt idx="1097">
                  <c:v>47184</c:v>
                </c:pt>
                <c:pt idx="1098">
                  <c:v>47191</c:v>
                </c:pt>
                <c:pt idx="1099">
                  <c:v>47198</c:v>
                </c:pt>
                <c:pt idx="1100">
                  <c:v>47205</c:v>
                </c:pt>
                <c:pt idx="1101">
                  <c:v>47212</c:v>
                </c:pt>
                <c:pt idx="1102">
                  <c:v>47219</c:v>
                </c:pt>
                <c:pt idx="1103">
                  <c:v>47226</c:v>
                </c:pt>
                <c:pt idx="1104">
                  <c:v>47233</c:v>
                </c:pt>
                <c:pt idx="1105">
                  <c:v>47240</c:v>
                </c:pt>
                <c:pt idx="1106">
                  <c:v>47247</c:v>
                </c:pt>
                <c:pt idx="1107">
                  <c:v>47254</c:v>
                </c:pt>
                <c:pt idx="1108">
                  <c:v>47261</c:v>
                </c:pt>
                <c:pt idx="1109">
                  <c:v>47268</c:v>
                </c:pt>
                <c:pt idx="1110">
                  <c:v>47275</c:v>
                </c:pt>
                <c:pt idx="1111">
                  <c:v>47282</c:v>
                </c:pt>
                <c:pt idx="1112">
                  <c:v>47289</c:v>
                </c:pt>
                <c:pt idx="1113">
                  <c:v>47296</c:v>
                </c:pt>
                <c:pt idx="1114">
                  <c:v>47303</c:v>
                </c:pt>
                <c:pt idx="1115">
                  <c:v>47310</c:v>
                </c:pt>
                <c:pt idx="1116">
                  <c:v>47317</c:v>
                </c:pt>
                <c:pt idx="1117">
                  <c:v>47324</c:v>
                </c:pt>
                <c:pt idx="1118">
                  <c:v>47331</c:v>
                </c:pt>
                <c:pt idx="1119">
                  <c:v>47338</c:v>
                </c:pt>
                <c:pt idx="1120">
                  <c:v>47345</c:v>
                </c:pt>
                <c:pt idx="1121">
                  <c:v>47352</c:v>
                </c:pt>
                <c:pt idx="1122">
                  <c:v>47359</c:v>
                </c:pt>
                <c:pt idx="1123">
                  <c:v>47366</c:v>
                </c:pt>
                <c:pt idx="1124">
                  <c:v>47373</c:v>
                </c:pt>
                <c:pt idx="1125">
                  <c:v>47380</c:v>
                </c:pt>
                <c:pt idx="1126">
                  <c:v>47387</c:v>
                </c:pt>
                <c:pt idx="1127">
                  <c:v>47394</c:v>
                </c:pt>
                <c:pt idx="1128">
                  <c:v>47401</c:v>
                </c:pt>
                <c:pt idx="1129">
                  <c:v>47408</c:v>
                </c:pt>
                <c:pt idx="1130">
                  <c:v>47415</c:v>
                </c:pt>
                <c:pt idx="1131">
                  <c:v>47422</c:v>
                </c:pt>
                <c:pt idx="1132">
                  <c:v>47429</c:v>
                </c:pt>
                <c:pt idx="1133">
                  <c:v>47436</c:v>
                </c:pt>
                <c:pt idx="1134">
                  <c:v>47443</c:v>
                </c:pt>
                <c:pt idx="1135">
                  <c:v>47450</c:v>
                </c:pt>
                <c:pt idx="1136">
                  <c:v>47457</c:v>
                </c:pt>
                <c:pt idx="1137">
                  <c:v>47464</c:v>
                </c:pt>
                <c:pt idx="1138">
                  <c:v>47471</c:v>
                </c:pt>
                <c:pt idx="1139">
                  <c:v>47479</c:v>
                </c:pt>
                <c:pt idx="1140">
                  <c:v>47486</c:v>
                </c:pt>
                <c:pt idx="1141">
                  <c:v>47493</c:v>
                </c:pt>
                <c:pt idx="1142">
                  <c:v>47500</c:v>
                </c:pt>
                <c:pt idx="1143">
                  <c:v>47507</c:v>
                </c:pt>
                <c:pt idx="1144">
                  <c:v>47514</c:v>
                </c:pt>
                <c:pt idx="1145">
                  <c:v>47521</c:v>
                </c:pt>
                <c:pt idx="1146">
                  <c:v>47528</c:v>
                </c:pt>
                <c:pt idx="1147">
                  <c:v>47535</c:v>
                </c:pt>
                <c:pt idx="1148">
                  <c:v>47542</c:v>
                </c:pt>
                <c:pt idx="1149">
                  <c:v>47549</c:v>
                </c:pt>
                <c:pt idx="1150">
                  <c:v>47556</c:v>
                </c:pt>
                <c:pt idx="1151">
                  <c:v>47563</c:v>
                </c:pt>
                <c:pt idx="1152">
                  <c:v>47570</c:v>
                </c:pt>
                <c:pt idx="1153">
                  <c:v>47577</c:v>
                </c:pt>
                <c:pt idx="1154">
                  <c:v>47584</c:v>
                </c:pt>
                <c:pt idx="1155">
                  <c:v>47591</c:v>
                </c:pt>
                <c:pt idx="1156">
                  <c:v>47598</c:v>
                </c:pt>
                <c:pt idx="1157">
                  <c:v>47605</c:v>
                </c:pt>
                <c:pt idx="1158">
                  <c:v>47612</c:v>
                </c:pt>
                <c:pt idx="1159">
                  <c:v>47619</c:v>
                </c:pt>
                <c:pt idx="1160">
                  <c:v>47626</c:v>
                </c:pt>
                <c:pt idx="1161">
                  <c:v>47633</c:v>
                </c:pt>
                <c:pt idx="1162">
                  <c:v>47640</c:v>
                </c:pt>
                <c:pt idx="1163">
                  <c:v>47647</c:v>
                </c:pt>
                <c:pt idx="1164">
                  <c:v>47654</c:v>
                </c:pt>
                <c:pt idx="1165">
                  <c:v>47661</c:v>
                </c:pt>
                <c:pt idx="1166">
                  <c:v>47668</c:v>
                </c:pt>
                <c:pt idx="1167">
                  <c:v>47675</c:v>
                </c:pt>
                <c:pt idx="1168">
                  <c:v>47682</c:v>
                </c:pt>
                <c:pt idx="1169">
                  <c:v>47689</c:v>
                </c:pt>
                <c:pt idx="1170">
                  <c:v>47696</c:v>
                </c:pt>
                <c:pt idx="1171">
                  <c:v>47703</c:v>
                </c:pt>
                <c:pt idx="1172">
                  <c:v>47710</c:v>
                </c:pt>
                <c:pt idx="1173">
                  <c:v>47717</c:v>
                </c:pt>
                <c:pt idx="1174">
                  <c:v>47724</c:v>
                </c:pt>
                <c:pt idx="1175">
                  <c:v>47731</c:v>
                </c:pt>
                <c:pt idx="1176">
                  <c:v>47738</c:v>
                </c:pt>
                <c:pt idx="1177">
                  <c:v>47745</c:v>
                </c:pt>
                <c:pt idx="1178">
                  <c:v>47752</c:v>
                </c:pt>
                <c:pt idx="1179">
                  <c:v>47759</c:v>
                </c:pt>
                <c:pt idx="1180">
                  <c:v>47766</c:v>
                </c:pt>
                <c:pt idx="1181">
                  <c:v>47773</c:v>
                </c:pt>
                <c:pt idx="1182">
                  <c:v>47780</c:v>
                </c:pt>
                <c:pt idx="1183">
                  <c:v>47787</c:v>
                </c:pt>
                <c:pt idx="1184">
                  <c:v>47794</c:v>
                </c:pt>
                <c:pt idx="1185">
                  <c:v>47801</c:v>
                </c:pt>
                <c:pt idx="1186">
                  <c:v>47808</c:v>
                </c:pt>
                <c:pt idx="1187">
                  <c:v>47815</c:v>
                </c:pt>
                <c:pt idx="1188">
                  <c:v>47822</c:v>
                </c:pt>
                <c:pt idx="1189">
                  <c:v>47829</c:v>
                </c:pt>
                <c:pt idx="1190">
                  <c:v>47836</c:v>
                </c:pt>
                <c:pt idx="1191">
                  <c:v>47844</c:v>
                </c:pt>
                <c:pt idx="1192">
                  <c:v>47851</c:v>
                </c:pt>
                <c:pt idx="1193">
                  <c:v>47858</c:v>
                </c:pt>
                <c:pt idx="1194">
                  <c:v>47865</c:v>
                </c:pt>
                <c:pt idx="1195">
                  <c:v>47872</c:v>
                </c:pt>
                <c:pt idx="1196">
                  <c:v>47879</c:v>
                </c:pt>
                <c:pt idx="1197">
                  <c:v>47886</c:v>
                </c:pt>
                <c:pt idx="1198">
                  <c:v>47893</c:v>
                </c:pt>
                <c:pt idx="1199">
                  <c:v>47900</c:v>
                </c:pt>
                <c:pt idx="1200">
                  <c:v>47907</c:v>
                </c:pt>
                <c:pt idx="1201">
                  <c:v>47914</c:v>
                </c:pt>
                <c:pt idx="1202">
                  <c:v>47921</c:v>
                </c:pt>
                <c:pt idx="1203">
                  <c:v>47928</c:v>
                </c:pt>
                <c:pt idx="1204">
                  <c:v>47935</c:v>
                </c:pt>
                <c:pt idx="1205">
                  <c:v>47942</c:v>
                </c:pt>
                <c:pt idx="1206">
                  <c:v>47953</c:v>
                </c:pt>
                <c:pt idx="1207">
                  <c:v>47960</c:v>
                </c:pt>
                <c:pt idx="1208">
                  <c:v>47967</c:v>
                </c:pt>
                <c:pt idx="1209">
                  <c:v>47974</c:v>
                </c:pt>
                <c:pt idx="1210">
                  <c:v>47981</c:v>
                </c:pt>
                <c:pt idx="1211">
                  <c:v>47988</c:v>
                </c:pt>
                <c:pt idx="1212">
                  <c:v>47995</c:v>
                </c:pt>
                <c:pt idx="1213">
                  <c:v>48002</c:v>
                </c:pt>
                <c:pt idx="1214">
                  <c:v>48009</c:v>
                </c:pt>
                <c:pt idx="1215">
                  <c:v>48016</c:v>
                </c:pt>
                <c:pt idx="1216">
                  <c:v>48023</c:v>
                </c:pt>
                <c:pt idx="1217">
                  <c:v>48030</c:v>
                </c:pt>
                <c:pt idx="1218">
                  <c:v>48037</c:v>
                </c:pt>
                <c:pt idx="1219">
                  <c:v>48044</c:v>
                </c:pt>
                <c:pt idx="1220">
                  <c:v>48051</c:v>
                </c:pt>
                <c:pt idx="1221">
                  <c:v>48058</c:v>
                </c:pt>
                <c:pt idx="1222">
                  <c:v>48065</c:v>
                </c:pt>
                <c:pt idx="1223">
                  <c:v>48072</c:v>
                </c:pt>
                <c:pt idx="1224">
                  <c:v>48079</c:v>
                </c:pt>
                <c:pt idx="1225">
                  <c:v>48086</c:v>
                </c:pt>
                <c:pt idx="1226">
                  <c:v>48093</c:v>
                </c:pt>
                <c:pt idx="1227">
                  <c:v>48100</c:v>
                </c:pt>
                <c:pt idx="1228">
                  <c:v>48107</c:v>
                </c:pt>
                <c:pt idx="1229">
                  <c:v>48114</c:v>
                </c:pt>
                <c:pt idx="1230">
                  <c:v>48121</c:v>
                </c:pt>
                <c:pt idx="1231">
                  <c:v>48128</c:v>
                </c:pt>
                <c:pt idx="1232">
                  <c:v>48135</c:v>
                </c:pt>
                <c:pt idx="1233">
                  <c:v>48142</c:v>
                </c:pt>
                <c:pt idx="1234">
                  <c:v>48149</c:v>
                </c:pt>
                <c:pt idx="1235">
                  <c:v>48156</c:v>
                </c:pt>
                <c:pt idx="1236">
                  <c:v>48163</c:v>
                </c:pt>
                <c:pt idx="1237">
                  <c:v>48170</c:v>
                </c:pt>
                <c:pt idx="1238">
                  <c:v>48177</c:v>
                </c:pt>
                <c:pt idx="1239">
                  <c:v>48184</c:v>
                </c:pt>
                <c:pt idx="1240">
                  <c:v>48191</c:v>
                </c:pt>
                <c:pt idx="1241">
                  <c:v>48198</c:v>
                </c:pt>
                <c:pt idx="1242">
                  <c:v>48205</c:v>
                </c:pt>
                <c:pt idx="1243">
                  <c:v>48212</c:v>
                </c:pt>
                <c:pt idx="1244">
                  <c:v>48219</c:v>
                </c:pt>
                <c:pt idx="1245">
                  <c:v>48226</c:v>
                </c:pt>
                <c:pt idx="1246">
                  <c:v>48233</c:v>
                </c:pt>
                <c:pt idx="1247">
                  <c:v>48240</c:v>
                </c:pt>
                <c:pt idx="1248">
                  <c:v>48247</c:v>
                </c:pt>
                <c:pt idx="1249">
                  <c:v>48254</c:v>
                </c:pt>
                <c:pt idx="1250">
                  <c:v>48261</c:v>
                </c:pt>
                <c:pt idx="1251">
                  <c:v>48268</c:v>
                </c:pt>
                <c:pt idx="1252">
                  <c:v>48275</c:v>
                </c:pt>
                <c:pt idx="1253">
                  <c:v>48282</c:v>
                </c:pt>
                <c:pt idx="1254">
                  <c:v>48289</c:v>
                </c:pt>
                <c:pt idx="1255">
                  <c:v>48296</c:v>
                </c:pt>
                <c:pt idx="1256">
                  <c:v>48303</c:v>
                </c:pt>
                <c:pt idx="1257">
                  <c:v>48310</c:v>
                </c:pt>
                <c:pt idx="1258">
                  <c:v>48317</c:v>
                </c:pt>
                <c:pt idx="1259">
                  <c:v>48324</c:v>
                </c:pt>
                <c:pt idx="1260">
                  <c:v>48331</c:v>
                </c:pt>
                <c:pt idx="1261">
                  <c:v>48338</c:v>
                </c:pt>
                <c:pt idx="1262">
                  <c:v>48345</c:v>
                </c:pt>
                <c:pt idx="1263">
                  <c:v>48352</c:v>
                </c:pt>
                <c:pt idx="1264">
                  <c:v>48359</c:v>
                </c:pt>
                <c:pt idx="1265">
                  <c:v>48366</c:v>
                </c:pt>
                <c:pt idx="1266">
                  <c:v>48373</c:v>
                </c:pt>
                <c:pt idx="1267">
                  <c:v>48380</c:v>
                </c:pt>
                <c:pt idx="1268">
                  <c:v>48387</c:v>
                </c:pt>
                <c:pt idx="1269">
                  <c:v>48394</c:v>
                </c:pt>
                <c:pt idx="1270">
                  <c:v>48401</c:v>
                </c:pt>
                <c:pt idx="1271">
                  <c:v>48408</c:v>
                </c:pt>
                <c:pt idx="1272">
                  <c:v>48415</c:v>
                </c:pt>
                <c:pt idx="1273">
                  <c:v>48422</c:v>
                </c:pt>
                <c:pt idx="1274">
                  <c:v>48429</c:v>
                </c:pt>
                <c:pt idx="1275">
                  <c:v>48436</c:v>
                </c:pt>
                <c:pt idx="1276">
                  <c:v>48443</c:v>
                </c:pt>
                <c:pt idx="1277">
                  <c:v>48450</c:v>
                </c:pt>
                <c:pt idx="1278">
                  <c:v>48457</c:v>
                </c:pt>
                <c:pt idx="1279">
                  <c:v>48464</c:v>
                </c:pt>
                <c:pt idx="1280">
                  <c:v>48471</c:v>
                </c:pt>
                <c:pt idx="1281">
                  <c:v>48478</c:v>
                </c:pt>
                <c:pt idx="1282">
                  <c:v>48485</c:v>
                </c:pt>
                <c:pt idx="1283">
                  <c:v>48492</c:v>
                </c:pt>
                <c:pt idx="1284">
                  <c:v>48499</c:v>
                </c:pt>
                <c:pt idx="1285">
                  <c:v>48506</c:v>
                </c:pt>
                <c:pt idx="1286">
                  <c:v>48513</c:v>
                </c:pt>
                <c:pt idx="1287">
                  <c:v>48520</c:v>
                </c:pt>
                <c:pt idx="1288">
                  <c:v>48527</c:v>
                </c:pt>
                <c:pt idx="1289">
                  <c:v>48534</c:v>
                </c:pt>
                <c:pt idx="1290">
                  <c:v>48541</c:v>
                </c:pt>
                <c:pt idx="1291">
                  <c:v>48548</c:v>
                </c:pt>
                <c:pt idx="1292">
                  <c:v>48555</c:v>
                </c:pt>
                <c:pt idx="1293">
                  <c:v>48562</c:v>
                </c:pt>
                <c:pt idx="1294">
                  <c:v>48569</c:v>
                </c:pt>
                <c:pt idx="1295">
                  <c:v>48577</c:v>
                </c:pt>
                <c:pt idx="1296">
                  <c:v>48584</c:v>
                </c:pt>
                <c:pt idx="1297">
                  <c:v>48591</c:v>
                </c:pt>
                <c:pt idx="1298">
                  <c:v>48598</c:v>
                </c:pt>
                <c:pt idx="1299">
                  <c:v>48605</c:v>
                </c:pt>
                <c:pt idx="1300">
                  <c:v>48612</c:v>
                </c:pt>
                <c:pt idx="1301">
                  <c:v>48619</c:v>
                </c:pt>
                <c:pt idx="1302">
                  <c:v>48626</c:v>
                </c:pt>
                <c:pt idx="1303">
                  <c:v>48633</c:v>
                </c:pt>
                <c:pt idx="1304">
                  <c:v>48640</c:v>
                </c:pt>
                <c:pt idx="1305">
                  <c:v>48647</c:v>
                </c:pt>
                <c:pt idx="1306">
                  <c:v>48654</c:v>
                </c:pt>
                <c:pt idx="1307">
                  <c:v>48661</c:v>
                </c:pt>
                <c:pt idx="1308">
                  <c:v>48668</c:v>
                </c:pt>
                <c:pt idx="1309">
                  <c:v>48675</c:v>
                </c:pt>
                <c:pt idx="1310">
                  <c:v>48682</c:v>
                </c:pt>
                <c:pt idx="1311">
                  <c:v>48689</c:v>
                </c:pt>
                <c:pt idx="1312">
                  <c:v>48696</c:v>
                </c:pt>
                <c:pt idx="1313">
                  <c:v>48703</c:v>
                </c:pt>
                <c:pt idx="1314">
                  <c:v>48710</c:v>
                </c:pt>
                <c:pt idx="1315">
                  <c:v>48717</c:v>
                </c:pt>
                <c:pt idx="1316">
                  <c:v>48724</c:v>
                </c:pt>
                <c:pt idx="1317">
                  <c:v>48731</c:v>
                </c:pt>
                <c:pt idx="1318">
                  <c:v>48738</c:v>
                </c:pt>
                <c:pt idx="1319">
                  <c:v>48745</c:v>
                </c:pt>
                <c:pt idx="1320">
                  <c:v>48752</c:v>
                </c:pt>
                <c:pt idx="1321">
                  <c:v>48759</c:v>
                </c:pt>
                <c:pt idx="1322">
                  <c:v>48766</c:v>
                </c:pt>
                <c:pt idx="1323">
                  <c:v>48773</c:v>
                </c:pt>
                <c:pt idx="1324">
                  <c:v>48780</c:v>
                </c:pt>
                <c:pt idx="1325">
                  <c:v>48787</c:v>
                </c:pt>
                <c:pt idx="1326">
                  <c:v>48794</c:v>
                </c:pt>
                <c:pt idx="1327">
                  <c:v>48801</c:v>
                </c:pt>
                <c:pt idx="1328">
                  <c:v>48808</c:v>
                </c:pt>
                <c:pt idx="1329">
                  <c:v>48815</c:v>
                </c:pt>
                <c:pt idx="1330">
                  <c:v>48822</c:v>
                </c:pt>
                <c:pt idx="1331">
                  <c:v>48829</c:v>
                </c:pt>
                <c:pt idx="1332">
                  <c:v>48836</c:v>
                </c:pt>
                <c:pt idx="1333">
                  <c:v>48843</c:v>
                </c:pt>
                <c:pt idx="1334">
                  <c:v>48850</c:v>
                </c:pt>
                <c:pt idx="1335">
                  <c:v>48857</c:v>
                </c:pt>
                <c:pt idx="1336">
                  <c:v>48864</c:v>
                </c:pt>
                <c:pt idx="1337">
                  <c:v>48871</c:v>
                </c:pt>
                <c:pt idx="1338">
                  <c:v>48878</c:v>
                </c:pt>
                <c:pt idx="1339">
                  <c:v>48885</c:v>
                </c:pt>
                <c:pt idx="1340">
                  <c:v>48892</c:v>
                </c:pt>
                <c:pt idx="1341">
                  <c:v>48899</c:v>
                </c:pt>
                <c:pt idx="1342">
                  <c:v>48906</c:v>
                </c:pt>
                <c:pt idx="1343">
                  <c:v>48913</c:v>
                </c:pt>
                <c:pt idx="1344">
                  <c:v>48920</c:v>
                </c:pt>
                <c:pt idx="1345">
                  <c:v>48927</c:v>
                </c:pt>
                <c:pt idx="1346">
                  <c:v>48934</c:v>
                </c:pt>
                <c:pt idx="1347">
                  <c:v>48941</c:v>
                </c:pt>
                <c:pt idx="1348">
                  <c:v>48948</c:v>
                </c:pt>
                <c:pt idx="1349">
                  <c:v>48955</c:v>
                </c:pt>
                <c:pt idx="1350">
                  <c:v>48962</c:v>
                </c:pt>
                <c:pt idx="1351">
                  <c:v>48969</c:v>
                </c:pt>
                <c:pt idx="1352">
                  <c:v>48976</c:v>
                </c:pt>
                <c:pt idx="1353">
                  <c:v>48983</c:v>
                </c:pt>
                <c:pt idx="1354">
                  <c:v>48990</c:v>
                </c:pt>
                <c:pt idx="1355">
                  <c:v>48997</c:v>
                </c:pt>
                <c:pt idx="1356">
                  <c:v>49004</c:v>
                </c:pt>
                <c:pt idx="1357">
                  <c:v>49011</c:v>
                </c:pt>
                <c:pt idx="1358">
                  <c:v>49018</c:v>
                </c:pt>
                <c:pt idx="1359">
                  <c:v>49025</c:v>
                </c:pt>
                <c:pt idx="1360">
                  <c:v>49032</c:v>
                </c:pt>
                <c:pt idx="1361">
                  <c:v>49039</c:v>
                </c:pt>
                <c:pt idx="1362">
                  <c:v>49046</c:v>
                </c:pt>
                <c:pt idx="1363">
                  <c:v>49053</c:v>
                </c:pt>
                <c:pt idx="1364">
                  <c:v>49060</c:v>
                </c:pt>
                <c:pt idx="1365">
                  <c:v>49067</c:v>
                </c:pt>
                <c:pt idx="1366">
                  <c:v>49074</c:v>
                </c:pt>
                <c:pt idx="1367">
                  <c:v>49081</c:v>
                </c:pt>
                <c:pt idx="1368">
                  <c:v>49088</c:v>
                </c:pt>
                <c:pt idx="1369">
                  <c:v>49095</c:v>
                </c:pt>
                <c:pt idx="1370">
                  <c:v>49102</c:v>
                </c:pt>
                <c:pt idx="1371">
                  <c:v>49109</c:v>
                </c:pt>
                <c:pt idx="1372">
                  <c:v>49116</c:v>
                </c:pt>
                <c:pt idx="1373">
                  <c:v>49123</c:v>
                </c:pt>
                <c:pt idx="1374">
                  <c:v>49130</c:v>
                </c:pt>
                <c:pt idx="1375">
                  <c:v>49137</c:v>
                </c:pt>
                <c:pt idx="1376">
                  <c:v>49144</c:v>
                </c:pt>
                <c:pt idx="1377">
                  <c:v>49151</c:v>
                </c:pt>
                <c:pt idx="1378">
                  <c:v>49158</c:v>
                </c:pt>
                <c:pt idx="1379">
                  <c:v>49165</c:v>
                </c:pt>
                <c:pt idx="1380">
                  <c:v>49172</c:v>
                </c:pt>
                <c:pt idx="1381">
                  <c:v>49179</c:v>
                </c:pt>
                <c:pt idx="1382">
                  <c:v>49186</c:v>
                </c:pt>
                <c:pt idx="1383">
                  <c:v>49193</c:v>
                </c:pt>
                <c:pt idx="1384">
                  <c:v>49200</c:v>
                </c:pt>
                <c:pt idx="1385">
                  <c:v>49207</c:v>
                </c:pt>
                <c:pt idx="1386">
                  <c:v>49214</c:v>
                </c:pt>
                <c:pt idx="1387">
                  <c:v>49221</c:v>
                </c:pt>
                <c:pt idx="1388">
                  <c:v>49228</c:v>
                </c:pt>
                <c:pt idx="1389">
                  <c:v>49235</c:v>
                </c:pt>
                <c:pt idx="1390">
                  <c:v>49242</c:v>
                </c:pt>
                <c:pt idx="1391">
                  <c:v>49249</c:v>
                </c:pt>
                <c:pt idx="1392">
                  <c:v>49256</c:v>
                </c:pt>
                <c:pt idx="1393">
                  <c:v>49263</c:v>
                </c:pt>
                <c:pt idx="1394">
                  <c:v>49270</c:v>
                </c:pt>
                <c:pt idx="1395">
                  <c:v>49277</c:v>
                </c:pt>
                <c:pt idx="1396">
                  <c:v>49284</c:v>
                </c:pt>
                <c:pt idx="1397">
                  <c:v>49291</c:v>
                </c:pt>
                <c:pt idx="1398">
                  <c:v>49298</c:v>
                </c:pt>
                <c:pt idx="1399">
                  <c:v>49305</c:v>
                </c:pt>
                <c:pt idx="1400">
                  <c:v>49312</c:v>
                </c:pt>
                <c:pt idx="1401">
                  <c:v>49319</c:v>
                </c:pt>
                <c:pt idx="1402">
                  <c:v>49326</c:v>
                </c:pt>
                <c:pt idx="1403">
                  <c:v>49333</c:v>
                </c:pt>
                <c:pt idx="1404">
                  <c:v>49340</c:v>
                </c:pt>
                <c:pt idx="1405">
                  <c:v>49347</c:v>
                </c:pt>
                <c:pt idx="1406">
                  <c:v>49354</c:v>
                </c:pt>
                <c:pt idx="1407">
                  <c:v>49361</c:v>
                </c:pt>
                <c:pt idx="1408">
                  <c:v>49368</c:v>
                </c:pt>
                <c:pt idx="1409">
                  <c:v>49375</c:v>
                </c:pt>
                <c:pt idx="1410">
                  <c:v>49382</c:v>
                </c:pt>
                <c:pt idx="1411">
                  <c:v>49389</c:v>
                </c:pt>
                <c:pt idx="1412">
                  <c:v>49396</c:v>
                </c:pt>
                <c:pt idx="1413">
                  <c:v>49403</c:v>
                </c:pt>
                <c:pt idx="1414">
                  <c:v>49410</c:v>
                </c:pt>
                <c:pt idx="1415">
                  <c:v>49417</c:v>
                </c:pt>
                <c:pt idx="1416">
                  <c:v>49424</c:v>
                </c:pt>
                <c:pt idx="1417">
                  <c:v>49431</c:v>
                </c:pt>
                <c:pt idx="1418">
                  <c:v>49438</c:v>
                </c:pt>
                <c:pt idx="1419">
                  <c:v>49445</c:v>
                </c:pt>
                <c:pt idx="1420">
                  <c:v>49452</c:v>
                </c:pt>
                <c:pt idx="1421">
                  <c:v>49459</c:v>
                </c:pt>
                <c:pt idx="1422">
                  <c:v>49466</c:v>
                </c:pt>
                <c:pt idx="1423">
                  <c:v>49473</c:v>
                </c:pt>
                <c:pt idx="1424">
                  <c:v>49480</c:v>
                </c:pt>
                <c:pt idx="1425">
                  <c:v>49487</c:v>
                </c:pt>
                <c:pt idx="1426">
                  <c:v>49494</c:v>
                </c:pt>
                <c:pt idx="1427">
                  <c:v>49501</c:v>
                </c:pt>
                <c:pt idx="1428">
                  <c:v>49508</c:v>
                </c:pt>
                <c:pt idx="1429">
                  <c:v>49515</c:v>
                </c:pt>
                <c:pt idx="1430">
                  <c:v>49522</c:v>
                </c:pt>
                <c:pt idx="1431">
                  <c:v>49529</c:v>
                </c:pt>
                <c:pt idx="1432">
                  <c:v>49536</c:v>
                </c:pt>
                <c:pt idx="1433">
                  <c:v>49543</c:v>
                </c:pt>
                <c:pt idx="1434">
                  <c:v>49550</c:v>
                </c:pt>
                <c:pt idx="1435">
                  <c:v>49557</c:v>
                </c:pt>
                <c:pt idx="1436">
                  <c:v>49564</c:v>
                </c:pt>
                <c:pt idx="1437">
                  <c:v>49571</c:v>
                </c:pt>
                <c:pt idx="1438">
                  <c:v>49578</c:v>
                </c:pt>
                <c:pt idx="1439">
                  <c:v>49585</c:v>
                </c:pt>
                <c:pt idx="1440">
                  <c:v>49592</c:v>
                </c:pt>
                <c:pt idx="1441">
                  <c:v>49599</c:v>
                </c:pt>
                <c:pt idx="1442">
                  <c:v>49606</c:v>
                </c:pt>
                <c:pt idx="1443">
                  <c:v>49613</c:v>
                </c:pt>
                <c:pt idx="1444">
                  <c:v>49620</c:v>
                </c:pt>
                <c:pt idx="1445">
                  <c:v>49627</c:v>
                </c:pt>
                <c:pt idx="1446">
                  <c:v>49634</c:v>
                </c:pt>
                <c:pt idx="1447">
                  <c:v>49641</c:v>
                </c:pt>
                <c:pt idx="1448">
                  <c:v>49648</c:v>
                </c:pt>
                <c:pt idx="1449">
                  <c:v>49655</c:v>
                </c:pt>
                <c:pt idx="1450">
                  <c:v>49662</c:v>
                </c:pt>
                <c:pt idx="1451">
                  <c:v>49670</c:v>
                </c:pt>
                <c:pt idx="1452">
                  <c:v>49677</c:v>
                </c:pt>
                <c:pt idx="1453">
                  <c:v>49684</c:v>
                </c:pt>
                <c:pt idx="1454">
                  <c:v>49691</c:v>
                </c:pt>
                <c:pt idx="1455">
                  <c:v>49698</c:v>
                </c:pt>
                <c:pt idx="1456">
                  <c:v>49705</c:v>
                </c:pt>
                <c:pt idx="1457">
                  <c:v>49712</c:v>
                </c:pt>
                <c:pt idx="1458">
                  <c:v>49719</c:v>
                </c:pt>
                <c:pt idx="1459">
                  <c:v>49726</c:v>
                </c:pt>
                <c:pt idx="1460">
                  <c:v>49733</c:v>
                </c:pt>
                <c:pt idx="1461">
                  <c:v>49740</c:v>
                </c:pt>
                <c:pt idx="1462">
                  <c:v>49747</c:v>
                </c:pt>
                <c:pt idx="1463">
                  <c:v>49754</c:v>
                </c:pt>
                <c:pt idx="1464">
                  <c:v>49761</c:v>
                </c:pt>
                <c:pt idx="1465">
                  <c:v>49768</c:v>
                </c:pt>
                <c:pt idx="1466">
                  <c:v>49775</c:v>
                </c:pt>
                <c:pt idx="1467">
                  <c:v>49782</c:v>
                </c:pt>
                <c:pt idx="1468">
                  <c:v>49789</c:v>
                </c:pt>
                <c:pt idx="1469">
                  <c:v>49796</c:v>
                </c:pt>
                <c:pt idx="1470">
                  <c:v>49803</c:v>
                </c:pt>
                <c:pt idx="1471">
                  <c:v>49810</c:v>
                </c:pt>
                <c:pt idx="1472">
                  <c:v>49817</c:v>
                </c:pt>
                <c:pt idx="1473">
                  <c:v>49824</c:v>
                </c:pt>
                <c:pt idx="1474">
                  <c:v>49831</c:v>
                </c:pt>
                <c:pt idx="1475">
                  <c:v>49838</c:v>
                </c:pt>
                <c:pt idx="1476">
                  <c:v>49845</c:v>
                </c:pt>
                <c:pt idx="1477">
                  <c:v>49852</c:v>
                </c:pt>
                <c:pt idx="1478">
                  <c:v>49859</c:v>
                </c:pt>
                <c:pt idx="1479">
                  <c:v>49866</c:v>
                </c:pt>
                <c:pt idx="1480">
                  <c:v>49873</c:v>
                </c:pt>
                <c:pt idx="1481">
                  <c:v>49880</c:v>
                </c:pt>
                <c:pt idx="1482">
                  <c:v>49887</c:v>
                </c:pt>
                <c:pt idx="1483">
                  <c:v>49894</c:v>
                </c:pt>
                <c:pt idx="1484">
                  <c:v>49901</c:v>
                </c:pt>
                <c:pt idx="1485">
                  <c:v>49908</c:v>
                </c:pt>
                <c:pt idx="1486">
                  <c:v>49915</c:v>
                </c:pt>
                <c:pt idx="1487">
                  <c:v>49922</c:v>
                </c:pt>
                <c:pt idx="1488">
                  <c:v>49929</c:v>
                </c:pt>
                <c:pt idx="1489">
                  <c:v>49936</c:v>
                </c:pt>
                <c:pt idx="1490">
                  <c:v>49943</c:v>
                </c:pt>
                <c:pt idx="1491">
                  <c:v>49950</c:v>
                </c:pt>
                <c:pt idx="1492">
                  <c:v>49957</c:v>
                </c:pt>
                <c:pt idx="1493">
                  <c:v>49964</c:v>
                </c:pt>
                <c:pt idx="1494">
                  <c:v>49971</c:v>
                </c:pt>
                <c:pt idx="1495">
                  <c:v>49978</c:v>
                </c:pt>
                <c:pt idx="1496">
                  <c:v>49985</c:v>
                </c:pt>
                <c:pt idx="1497">
                  <c:v>49992</c:v>
                </c:pt>
                <c:pt idx="1498">
                  <c:v>49999</c:v>
                </c:pt>
                <c:pt idx="1499">
                  <c:v>50006</c:v>
                </c:pt>
                <c:pt idx="1500">
                  <c:v>50013</c:v>
                </c:pt>
                <c:pt idx="1501">
                  <c:v>50020</c:v>
                </c:pt>
                <c:pt idx="1502">
                  <c:v>50027</c:v>
                </c:pt>
                <c:pt idx="1503">
                  <c:v>50038</c:v>
                </c:pt>
                <c:pt idx="1504">
                  <c:v>50045</c:v>
                </c:pt>
                <c:pt idx="1505">
                  <c:v>50052</c:v>
                </c:pt>
                <c:pt idx="1506">
                  <c:v>50059</c:v>
                </c:pt>
                <c:pt idx="1507">
                  <c:v>50066</c:v>
                </c:pt>
                <c:pt idx="1508">
                  <c:v>50073</c:v>
                </c:pt>
                <c:pt idx="1509">
                  <c:v>50080</c:v>
                </c:pt>
                <c:pt idx="1510">
                  <c:v>50087</c:v>
                </c:pt>
                <c:pt idx="1511">
                  <c:v>50094</c:v>
                </c:pt>
                <c:pt idx="1512">
                  <c:v>50101</c:v>
                </c:pt>
                <c:pt idx="1513">
                  <c:v>50108</c:v>
                </c:pt>
                <c:pt idx="1514">
                  <c:v>50115</c:v>
                </c:pt>
                <c:pt idx="1515">
                  <c:v>50122</c:v>
                </c:pt>
                <c:pt idx="1516">
                  <c:v>50129</c:v>
                </c:pt>
                <c:pt idx="1517">
                  <c:v>50137</c:v>
                </c:pt>
                <c:pt idx="1518">
                  <c:v>50144</c:v>
                </c:pt>
                <c:pt idx="1519">
                  <c:v>50151</c:v>
                </c:pt>
                <c:pt idx="1520">
                  <c:v>50158</c:v>
                </c:pt>
                <c:pt idx="1521">
                  <c:v>50165</c:v>
                </c:pt>
                <c:pt idx="1522">
                  <c:v>50172</c:v>
                </c:pt>
                <c:pt idx="1523">
                  <c:v>50179</c:v>
                </c:pt>
                <c:pt idx="1524">
                  <c:v>50186</c:v>
                </c:pt>
                <c:pt idx="1525">
                  <c:v>50193</c:v>
                </c:pt>
                <c:pt idx="1526">
                  <c:v>50200</c:v>
                </c:pt>
                <c:pt idx="1527">
                  <c:v>50207</c:v>
                </c:pt>
                <c:pt idx="1528">
                  <c:v>50214</c:v>
                </c:pt>
                <c:pt idx="1529">
                  <c:v>50221</c:v>
                </c:pt>
                <c:pt idx="1530">
                  <c:v>50228</c:v>
                </c:pt>
                <c:pt idx="1531">
                  <c:v>50235</c:v>
                </c:pt>
                <c:pt idx="1532">
                  <c:v>50242</c:v>
                </c:pt>
                <c:pt idx="1533">
                  <c:v>50249</c:v>
                </c:pt>
                <c:pt idx="1534">
                  <c:v>50256</c:v>
                </c:pt>
                <c:pt idx="1535">
                  <c:v>50263</c:v>
                </c:pt>
                <c:pt idx="1536">
                  <c:v>50270</c:v>
                </c:pt>
                <c:pt idx="1537">
                  <c:v>50277</c:v>
                </c:pt>
                <c:pt idx="1538">
                  <c:v>50284</c:v>
                </c:pt>
                <c:pt idx="1539">
                  <c:v>50291</c:v>
                </c:pt>
                <c:pt idx="1540">
                  <c:v>50298</c:v>
                </c:pt>
                <c:pt idx="1541">
                  <c:v>50305</c:v>
                </c:pt>
                <c:pt idx="1542">
                  <c:v>50312</c:v>
                </c:pt>
                <c:pt idx="1543">
                  <c:v>50319</c:v>
                </c:pt>
                <c:pt idx="1544">
                  <c:v>50326</c:v>
                </c:pt>
                <c:pt idx="1545">
                  <c:v>50333</c:v>
                </c:pt>
                <c:pt idx="1546">
                  <c:v>50340</c:v>
                </c:pt>
                <c:pt idx="1547">
                  <c:v>50347</c:v>
                </c:pt>
                <c:pt idx="1548">
                  <c:v>50354</c:v>
                </c:pt>
                <c:pt idx="1549">
                  <c:v>50361</c:v>
                </c:pt>
                <c:pt idx="1550">
                  <c:v>50368</c:v>
                </c:pt>
                <c:pt idx="1551">
                  <c:v>50375</c:v>
                </c:pt>
                <c:pt idx="1552">
                  <c:v>50382</c:v>
                </c:pt>
                <c:pt idx="1553">
                  <c:v>50389</c:v>
                </c:pt>
                <c:pt idx="1554">
                  <c:v>50396</c:v>
                </c:pt>
                <c:pt idx="1555">
                  <c:v>50403</c:v>
                </c:pt>
                <c:pt idx="1556">
                  <c:v>50410</c:v>
                </c:pt>
                <c:pt idx="1557">
                  <c:v>50417</c:v>
                </c:pt>
                <c:pt idx="1558">
                  <c:v>50424</c:v>
                </c:pt>
                <c:pt idx="1559">
                  <c:v>50431</c:v>
                </c:pt>
                <c:pt idx="1560">
                  <c:v>50438</c:v>
                </c:pt>
                <c:pt idx="1561">
                  <c:v>50445</c:v>
                </c:pt>
                <c:pt idx="1562">
                  <c:v>50452</c:v>
                </c:pt>
                <c:pt idx="1563">
                  <c:v>50459</c:v>
                </c:pt>
                <c:pt idx="1564">
                  <c:v>50466</c:v>
                </c:pt>
                <c:pt idx="1565">
                  <c:v>50473</c:v>
                </c:pt>
                <c:pt idx="1566">
                  <c:v>50480</c:v>
                </c:pt>
                <c:pt idx="1567">
                  <c:v>50487</c:v>
                </c:pt>
                <c:pt idx="1568">
                  <c:v>50494</c:v>
                </c:pt>
                <c:pt idx="1569">
                  <c:v>50501</c:v>
                </c:pt>
                <c:pt idx="1570">
                  <c:v>50508</c:v>
                </c:pt>
                <c:pt idx="1571">
                  <c:v>50515</c:v>
                </c:pt>
                <c:pt idx="1572">
                  <c:v>50522</c:v>
                </c:pt>
                <c:pt idx="1573">
                  <c:v>50529</c:v>
                </c:pt>
                <c:pt idx="1574">
                  <c:v>50536</c:v>
                </c:pt>
                <c:pt idx="1575">
                  <c:v>50543</c:v>
                </c:pt>
                <c:pt idx="1576">
                  <c:v>50550</c:v>
                </c:pt>
                <c:pt idx="1577">
                  <c:v>50557</c:v>
                </c:pt>
                <c:pt idx="1578">
                  <c:v>50564</c:v>
                </c:pt>
                <c:pt idx="1579">
                  <c:v>50571</c:v>
                </c:pt>
                <c:pt idx="1580">
                  <c:v>50578</c:v>
                </c:pt>
                <c:pt idx="1581">
                  <c:v>50585</c:v>
                </c:pt>
                <c:pt idx="1582">
                  <c:v>50592</c:v>
                </c:pt>
                <c:pt idx="1583">
                  <c:v>50599</c:v>
                </c:pt>
                <c:pt idx="1584">
                  <c:v>50606</c:v>
                </c:pt>
                <c:pt idx="1585">
                  <c:v>50613</c:v>
                </c:pt>
                <c:pt idx="1586">
                  <c:v>50620</c:v>
                </c:pt>
                <c:pt idx="1587">
                  <c:v>50627</c:v>
                </c:pt>
                <c:pt idx="1588">
                  <c:v>50634</c:v>
                </c:pt>
                <c:pt idx="1589">
                  <c:v>50641</c:v>
                </c:pt>
                <c:pt idx="1590">
                  <c:v>50648</c:v>
                </c:pt>
                <c:pt idx="1591">
                  <c:v>50655</c:v>
                </c:pt>
                <c:pt idx="1592">
                  <c:v>50662</c:v>
                </c:pt>
                <c:pt idx="1593">
                  <c:v>50669</c:v>
                </c:pt>
                <c:pt idx="1594">
                  <c:v>50676</c:v>
                </c:pt>
                <c:pt idx="1595">
                  <c:v>50683</c:v>
                </c:pt>
                <c:pt idx="1596">
                  <c:v>50690</c:v>
                </c:pt>
                <c:pt idx="1597">
                  <c:v>50697</c:v>
                </c:pt>
                <c:pt idx="1598">
                  <c:v>50704</c:v>
                </c:pt>
                <c:pt idx="1599">
                  <c:v>50711</c:v>
                </c:pt>
                <c:pt idx="1600">
                  <c:v>50718</c:v>
                </c:pt>
                <c:pt idx="1601">
                  <c:v>50725</c:v>
                </c:pt>
                <c:pt idx="1602">
                  <c:v>50732</c:v>
                </c:pt>
                <c:pt idx="1603">
                  <c:v>50739</c:v>
                </c:pt>
                <c:pt idx="1604">
                  <c:v>50746</c:v>
                </c:pt>
                <c:pt idx="1605">
                  <c:v>50753</c:v>
                </c:pt>
                <c:pt idx="1606">
                  <c:v>50760</c:v>
                </c:pt>
                <c:pt idx="1607">
                  <c:v>50768</c:v>
                </c:pt>
                <c:pt idx="1608">
                  <c:v>50775</c:v>
                </c:pt>
                <c:pt idx="1609">
                  <c:v>50782</c:v>
                </c:pt>
                <c:pt idx="1610">
                  <c:v>50789</c:v>
                </c:pt>
                <c:pt idx="1611">
                  <c:v>50796</c:v>
                </c:pt>
                <c:pt idx="1612">
                  <c:v>50803</c:v>
                </c:pt>
                <c:pt idx="1613">
                  <c:v>50810</c:v>
                </c:pt>
                <c:pt idx="1614">
                  <c:v>50817</c:v>
                </c:pt>
                <c:pt idx="1615">
                  <c:v>50824</c:v>
                </c:pt>
                <c:pt idx="1616">
                  <c:v>50831</c:v>
                </c:pt>
                <c:pt idx="1617">
                  <c:v>50838</c:v>
                </c:pt>
                <c:pt idx="1618">
                  <c:v>50845</c:v>
                </c:pt>
                <c:pt idx="1619">
                  <c:v>50852</c:v>
                </c:pt>
                <c:pt idx="1620">
                  <c:v>50859</c:v>
                </c:pt>
                <c:pt idx="1621">
                  <c:v>50866</c:v>
                </c:pt>
                <c:pt idx="1622">
                  <c:v>50873</c:v>
                </c:pt>
                <c:pt idx="1623">
                  <c:v>50880</c:v>
                </c:pt>
                <c:pt idx="1624">
                  <c:v>50887</c:v>
                </c:pt>
                <c:pt idx="1625">
                  <c:v>50894</c:v>
                </c:pt>
                <c:pt idx="1626">
                  <c:v>50901</c:v>
                </c:pt>
                <c:pt idx="1627">
                  <c:v>50908</c:v>
                </c:pt>
                <c:pt idx="1628">
                  <c:v>50915</c:v>
                </c:pt>
                <c:pt idx="1629">
                  <c:v>50922</c:v>
                </c:pt>
                <c:pt idx="1630">
                  <c:v>50929</c:v>
                </c:pt>
                <c:pt idx="1631">
                  <c:v>50936</c:v>
                </c:pt>
                <c:pt idx="1632">
                  <c:v>50943</c:v>
                </c:pt>
                <c:pt idx="1633">
                  <c:v>50950</c:v>
                </c:pt>
                <c:pt idx="1634">
                  <c:v>50957</c:v>
                </c:pt>
                <c:pt idx="1635">
                  <c:v>50964</c:v>
                </c:pt>
                <c:pt idx="1636">
                  <c:v>50971</c:v>
                </c:pt>
                <c:pt idx="1637">
                  <c:v>50978</c:v>
                </c:pt>
                <c:pt idx="1638">
                  <c:v>50985</c:v>
                </c:pt>
                <c:pt idx="1639">
                  <c:v>50992</c:v>
                </c:pt>
                <c:pt idx="1640">
                  <c:v>50999</c:v>
                </c:pt>
                <c:pt idx="1641">
                  <c:v>51006</c:v>
                </c:pt>
                <c:pt idx="1642">
                  <c:v>51013</c:v>
                </c:pt>
                <c:pt idx="1643">
                  <c:v>51020</c:v>
                </c:pt>
                <c:pt idx="1644">
                  <c:v>51027</c:v>
                </c:pt>
                <c:pt idx="1645">
                  <c:v>51034</c:v>
                </c:pt>
                <c:pt idx="1646">
                  <c:v>51041</c:v>
                </c:pt>
                <c:pt idx="1647">
                  <c:v>51048</c:v>
                </c:pt>
                <c:pt idx="1648">
                  <c:v>51055</c:v>
                </c:pt>
                <c:pt idx="1649">
                  <c:v>51062</c:v>
                </c:pt>
                <c:pt idx="1650">
                  <c:v>51069</c:v>
                </c:pt>
                <c:pt idx="1651">
                  <c:v>51076</c:v>
                </c:pt>
                <c:pt idx="1652">
                  <c:v>51083</c:v>
                </c:pt>
                <c:pt idx="1653">
                  <c:v>51090</c:v>
                </c:pt>
                <c:pt idx="1654">
                  <c:v>51097</c:v>
                </c:pt>
                <c:pt idx="1655">
                  <c:v>51104</c:v>
                </c:pt>
                <c:pt idx="1656">
                  <c:v>51111</c:v>
                </c:pt>
                <c:pt idx="1657">
                  <c:v>51118</c:v>
                </c:pt>
                <c:pt idx="1658">
                  <c:v>51125</c:v>
                </c:pt>
                <c:pt idx="1659">
                  <c:v>51132</c:v>
                </c:pt>
                <c:pt idx="1660">
                  <c:v>51139</c:v>
                </c:pt>
                <c:pt idx="1661">
                  <c:v>51146</c:v>
                </c:pt>
                <c:pt idx="1662">
                  <c:v>51153</c:v>
                </c:pt>
                <c:pt idx="1663">
                  <c:v>51160</c:v>
                </c:pt>
                <c:pt idx="1664">
                  <c:v>51167</c:v>
                </c:pt>
                <c:pt idx="1665">
                  <c:v>51174</c:v>
                </c:pt>
                <c:pt idx="1666">
                  <c:v>51181</c:v>
                </c:pt>
                <c:pt idx="1667">
                  <c:v>51188</c:v>
                </c:pt>
                <c:pt idx="1668">
                  <c:v>51195</c:v>
                </c:pt>
                <c:pt idx="1669">
                  <c:v>51202</c:v>
                </c:pt>
                <c:pt idx="1670">
                  <c:v>51209</c:v>
                </c:pt>
                <c:pt idx="1671">
                  <c:v>51216</c:v>
                </c:pt>
                <c:pt idx="1672">
                  <c:v>51223</c:v>
                </c:pt>
                <c:pt idx="1673">
                  <c:v>51230</c:v>
                </c:pt>
                <c:pt idx="1674">
                  <c:v>51237</c:v>
                </c:pt>
                <c:pt idx="1675">
                  <c:v>51244</c:v>
                </c:pt>
                <c:pt idx="1676">
                  <c:v>51251</c:v>
                </c:pt>
                <c:pt idx="1677">
                  <c:v>51258</c:v>
                </c:pt>
                <c:pt idx="1678">
                  <c:v>51265</c:v>
                </c:pt>
                <c:pt idx="1679">
                  <c:v>51272</c:v>
                </c:pt>
                <c:pt idx="1680">
                  <c:v>51279</c:v>
                </c:pt>
                <c:pt idx="1681">
                  <c:v>51286</c:v>
                </c:pt>
                <c:pt idx="1682">
                  <c:v>51293</c:v>
                </c:pt>
                <c:pt idx="1683">
                  <c:v>51300</c:v>
                </c:pt>
                <c:pt idx="1684">
                  <c:v>51307</c:v>
                </c:pt>
                <c:pt idx="1685">
                  <c:v>51314</c:v>
                </c:pt>
                <c:pt idx="1686">
                  <c:v>51321</c:v>
                </c:pt>
                <c:pt idx="1687">
                  <c:v>51328</c:v>
                </c:pt>
                <c:pt idx="1688">
                  <c:v>51335</c:v>
                </c:pt>
                <c:pt idx="1689">
                  <c:v>51342</c:v>
                </c:pt>
                <c:pt idx="1690">
                  <c:v>51349</c:v>
                </c:pt>
                <c:pt idx="1691">
                  <c:v>51356</c:v>
                </c:pt>
                <c:pt idx="1692">
                  <c:v>51363</c:v>
                </c:pt>
                <c:pt idx="1693">
                  <c:v>51370</c:v>
                </c:pt>
                <c:pt idx="1694">
                  <c:v>51377</c:v>
                </c:pt>
                <c:pt idx="1695">
                  <c:v>51384</c:v>
                </c:pt>
                <c:pt idx="1696">
                  <c:v>51391</c:v>
                </c:pt>
                <c:pt idx="1697">
                  <c:v>51398</c:v>
                </c:pt>
                <c:pt idx="1698">
                  <c:v>51405</c:v>
                </c:pt>
                <c:pt idx="1699">
                  <c:v>51412</c:v>
                </c:pt>
                <c:pt idx="1700">
                  <c:v>51419</c:v>
                </c:pt>
                <c:pt idx="1701">
                  <c:v>51426</c:v>
                </c:pt>
                <c:pt idx="1702">
                  <c:v>51433</c:v>
                </c:pt>
                <c:pt idx="1703">
                  <c:v>51440</c:v>
                </c:pt>
                <c:pt idx="1704">
                  <c:v>51447</c:v>
                </c:pt>
                <c:pt idx="1705">
                  <c:v>51454</c:v>
                </c:pt>
                <c:pt idx="1706">
                  <c:v>51461</c:v>
                </c:pt>
                <c:pt idx="1707">
                  <c:v>51468</c:v>
                </c:pt>
                <c:pt idx="1708">
                  <c:v>51475</c:v>
                </c:pt>
                <c:pt idx="1709">
                  <c:v>51482</c:v>
                </c:pt>
                <c:pt idx="1710">
                  <c:v>51489</c:v>
                </c:pt>
                <c:pt idx="1711">
                  <c:v>51497</c:v>
                </c:pt>
                <c:pt idx="1712">
                  <c:v>51504</c:v>
                </c:pt>
                <c:pt idx="1713">
                  <c:v>51511</c:v>
                </c:pt>
                <c:pt idx="1714">
                  <c:v>51518</c:v>
                </c:pt>
                <c:pt idx="1715">
                  <c:v>51525</c:v>
                </c:pt>
                <c:pt idx="1716">
                  <c:v>51532</c:v>
                </c:pt>
                <c:pt idx="1717">
                  <c:v>51539</c:v>
                </c:pt>
                <c:pt idx="1718">
                  <c:v>51546</c:v>
                </c:pt>
                <c:pt idx="1719">
                  <c:v>51553</c:v>
                </c:pt>
                <c:pt idx="1720">
                  <c:v>51560</c:v>
                </c:pt>
                <c:pt idx="1721">
                  <c:v>51567</c:v>
                </c:pt>
                <c:pt idx="1722">
                  <c:v>51574</c:v>
                </c:pt>
                <c:pt idx="1723">
                  <c:v>51581</c:v>
                </c:pt>
                <c:pt idx="1724">
                  <c:v>51588</c:v>
                </c:pt>
                <c:pt idx="1725">
                  <c:v>51595</c:v>
                </c:pt>
                <c:pt idx="1726">
                  <c:v>51602</c:v>
                </c:pt>
                <c:pt idx="1727">
                  <c:v>51609</c:v>
                </c:pt>
                <c:pt idx="1728">
                  <c:v>51616</c:v>
                </c:pt>
                <c:pt idx="1729">
                  <c:v>51623</c:v>
                </c:pt>
                <c:pt idx="1730">
                  <c:v>51630</c:v>
                </c:pt>
                <c:pt idx="1731">
                  <c:v>51637</c:v>
                </c:pt>
                <c:pt idx="1732">
                  <c:v>51644</c:v>
                </c:pt>
                <c:pt idx="1733">
                  <c:v>51651</c:v>
                </c:pt>
                <c:pt idx="1734">
                  <c:v>51658</c:v>
                </c:pt>
                <c:pt idx="1735">
                  <c:v>51665</c:v>
                </c:pt>
                <c:pt idx="1736">
                  <c:v>51672</c:v>
                </c:pt>
                <c:pt idx="1737">
                  <c:v>51679</c:v>
                </c:pt>
                <c:pt idx="1738">
                  <c:v>51686</c:v>
                </c:pt>
                <c:pt idx="1739">
                  <c:v>51693</c:v>
                </c:pt>
                <c:pt idx="1740">
                  <c:v>51700</c:v>
                </c:pt>
                <c:pt idx="1741">
                  <c:v>51707</c:v>
                </c:pt>
                <c:pt idx="1742">
                  <c:v>51714</c:v>
                </c:pt>
                <c:pt idx="1743">
                  <c:v>51721</c:v>
                </c:pt>
                <c:pt idx="1744">
                  <c:v>51728</c:v>
                </c:pt>
                <c:pt idx="1745">
                  <c:v>51735</c:v>
                </c:pt>
                <c:pt idx="1746">
                  <c:v>51742</c:v>
                </c:pt>
                <c:pt idx="1747">
                  <c:v>51749</c:v>
                </c:pt>
                <c:pt idx="1748">
                  <c:v>51756</c:v>
                </c:pt>
                <c:pt idx="1749">
                  <c:v>51763</c:v>
                </c:pt>
                <c:pt idx="1750">
                  <c:v>51770</c:v>
                </c:pt>
                <c:pt idx="1751">
                  <c:v>51777</c:v>
                </c:pt>
                <c:pt idx="1752">
                  <c:v>51784</c:v>
                </c:pt>
                <c:pt idx="1753">
                  <c:v>51791</c:v>
                </c:pt>
                <c:pt idx="1754">
                  <c:v>51798</c:v>
                </c:pt>
                <c:pt idx="1755">
                  <c:v>51805</c:v>
                </c:pt>
                <c:pt idx="1756">
                  <c:v>51812</c:v>
                </c:pt>
                <c:pt idx="1757">
                  <c:v>51819</c:v>
                </c:pt>
                <c:pt idx="1758">
                  <c:v>51826</c:v>
                </c:pt>
                <c:pt idx="1759">
                  <c:v>51833</c:v>
                </c:pt>
                <c:pt idx="1760">
                  <c:v>51840</c:v>
                </c:pt>
                <c:pt idx="1761">
                  <c:v>51847</c:v>
                </c:pt>
                <c:pt idx="1762">
                  <c:v>51854</c:v>
                </c:pt>
                <c:pt idx="1763">
                  <c:v>51862</c:v>
                </c:pt>
                <c:pt idx="1764">
                  <c:v>51869</c:v>
                </c:pt>
                <c:pt idx="1765">
                  <c:v>51876</c:v>
                </c:pt>
                <c:pt idx="1766">
                  <c:v>51883</c:v>
                </c:pt>
                <c:pt idx="1767">
                  <c:v>51890</c:v>
                </c:pt>
                <c:pt idx="1768">
                  <c:v>51897</c:v>
                </c:pt>
                <c:pt idx="1769">
                  <c:v>51904</c:v>
                </c:pt>
                <c:pt idx="1770">
                  <c:v>51911</c:v>
                </c:pt>
                <c:pt idx="1771">
                  <c:v>51918</c:v>
                </c:pt>
                <c:pt idx="1772">
                  <c:v>51925</c:v>
                </c:pt>
                <c:pt idx="1773">
                  <c:v>51932</c:v>
                </c:pt>
                <c:pt idx="1774">
                  <c:v>51939</c:v>
                </c:pt>
                <c:pt idx="1775">
                  <c:v>51946</c:v>
                </c:pt>
                <c:pt idx="1776">
                  <c:v>51953</c:v>
                </c:pt>
                <c:pt idx="1777">
                  <c:v>51964</c:v>
                </c:pt>
                <c:pt idx="1778">
                  <c:v>51971</c:v>
                </c:pt>
                <c:pt idx="1779">
                  <c:v>51978</c:v>
                </c:pt>
                <c:pt idx="1780">
                  <c:v>51985</c:v>
                </c:pt>
                <c:pt idx="1781">
                  <c:v>51992</c:v>
                </c:pt>
                <c:pt idx="1782">
                  <c:v>51999</c:v>
                </c:pt>
                <c:pt idx="1783">
                  <c:v>52006</c:v>
                </c:pt>
                <c:pt idx="1784">
                  <c:v>52013</c:v>
                </c:pt>
                <c:pt idx="1785">
                  <c:v>52020</c:v>
                </c:pt>
                <c:pt idx="1786">
                  <c:v>52027</c:v>
                </c:pt>
                <c:pt idx="1787">
                  <c:v>52034</c:v>
                </c:pt>
                <c:pt idx="1788">
                  <c:v>52041</c:v>
                </c:pt>
                <c:pt idx="1789">
                  <c:v>52048</c:v>
                </c:pt>
                <c:pt idx="1790">
                  <c:v>52055</c:v>
                </c:pt>
                <c:pt idx="1791">
                  <c:v>52062</c:v>
                </c:pt>
                <c:pt idx="1792">
                  <c:v>52069</c:v>
                </c:pt>
                <c:pt idx="1793">
                  <c:v>52076</c:v>
                </c:pt>
                <c:pt idx="1794">
                  <c:v>52083</c:v>
                </c:pt>
                <c:pt idx="1795">
                  <c:v>52090</c:v>
                </c:pt>
                <c:pt idx="1796">
                  <c:v>52097</c:v>
                </c:pt>
                <c:pt idx="1797">
                  <c:v>52104</c:v>
                </c:pt>
                <c:pt idx="1798">
                  <c:v>52111</c:v>
                </c:pt>
                <c:pt idx="1799">
                  <c:v>52118</c:v>
                </c:pt>
                <c:pt idx="1800">
                  <c:v>52125</c:v>
                </c:pt>
                <c:pt idx="1801">
                  <c:v>52132</c:v>
                </c:pt>
                <c:pt idx="1802">
                  <c:v>52139</c:v>
                </c:pt>
                <c:pt idx="1803">
                  <c:v>52146</c:v>
                </c:pt>
                <c:pt idx="1804">
                  <c:v>52153</c:v>
                </c:pt>
                <c:pt idx="1805">
                  <c:v>52160</c:v>
                </c:pt>
                <c:pt idx="1806">
                  <c:v>52167</c:v>
                </c:pt>
                <c:pt idx="1807">
                  <c:v>52174</c:v>
                </c:pt>
                <c:pt idx="1808">
                  <c:v>52181</c:v>
                </c:pt>
                <c:pt idx="1809">
                  <c:v>52188</c:v>
                </c:pt>
                <c:pt idx="1810">
                  <c:v>52195</c:v>
                </c:pt>
                <c:pt idx="1811">
                  <c:v>52202</c:v>
                </c:pt>
                <c:pt idx="1812">
                  <c:v>52209</c:v>
                </c:pt>
                <c:pt idx="1813">
                  <c:v>52216</c:v>
                </c:pt>
                <c:pt idx="1814">
                  <c:v>52223</c:v>
                </c:pt>
                <c:pt idx="1815">
                  <c:v>52230</c:v>
                </c:pt>
                <c:pt idx="1816">
                  <c:v>52237</c:v>
                </c:pt>
                <c:pt idx="1817">
                  <c:v>52244</c:v>
                </c:pt>
                <c:pt idx="1818">
                  <c:v>52251</c:v>
                </c:pt>
                <c:pt idx="1819">
                  <c:v>52258</c:v>
                </c:pt>
                <c:pt idx="1820">
                  <c:v>52265</c:v>
                </c:pt>
                <c:pt idx="1821">
                  <c:v>52272</c:v>
                </c:pt>
                <c:pt idx="1822">
                  <c:v>52279</c:v>
                </c:pt>
                <c:pt idx="1823">
                  <c:v>52286</c:v>
                </c:pt>
                <c:pt idx="1824">
                  <c:v>52293</c:v>
                </c:pt>
                <c:pt idx="1825">
                  <c:v>52300</c:v>
                </c:pt>
                <c:pt idx="1826">
                  <c:v>52307</c:v>
                </c:pt>
                <c:pt idx="1827">
                  <c:v>52314</c:v>
                </c:pt>
                <c:pt idx="1828">
                  <c:v>52321</c:v>
                </c:pt>
                <c:pt idx="1829">
                  <c:v>52328</c:v>
                </c:pt>
                <c:pt idx="1830">
                  <c:v>52335</c:v>
                </c:pt>
                <c:pt idx="1831">
                  <c:v>52342</c:v>
                </c:pt>
                <c:pt idx="1832">
                  <c:v>52349</c:v>
                </c:pt>
                <c:pt idx="1833">
                  <c:v>52356</c:v>
                </c:pt>
                <c:pt idx="1834">
                  <c:v>52363</c:v>
                </c:pt>
                <c:pt idx="1835">
                  <c:v>52370</c:v>
                </c:pt>
                <c:pt idx="1836">
                  <c:v>52377</c:v>
                </c:pt>
                <c:pt idx="1837">
                  <c:v>52384</c:v>
                </c:pt>
                <c:pt idx="1838">
                  <c:v>52391</c:v>
                </c:pt>
                <c:pt idx="1839">
                  <c:v>52398</c:v>
                </c:pt>
                <c:pt idx="1840">
                  <c:v>52405</c:v>
                </c:pt>
                <c:pt idx="1841">
                  <c:v>52412</c:v>
                </c:pt>
                <c:pt idx="1842">
                  <c:v>52419</c:v>
                </c:pt>
                <c:pt idx="1843">
                  <c:v>52426</c:v>
                </c:pt>
                <c:pt idx="1844">
                  <c:v>52433</c:v>
                </c:pt>
                <c:pt idx="1845">
                  <c:v>52440</c:v>
                </c:pt>
                <c:pt idx="1846">
                  <c:v>52447</c:v>
                </c:pt>
                <c:pt idx="1847">
                  <c:v>52454</c:v>
                </c:pt>
                <c:pt idx="1848">
                  <c:v>52461</c:v>
                </c:pt>
                <c:pt idx="1849">
                  <c:v>52468</c:v>
                </c:pt>
                <c:pt idx="1850">
                  <c:v>52475</c:v>
                </c:pt>
                <c:pt idx="1851">
                  <c:v>52482</c:v>
                </c:pt>
                <c:pt idx="1852">
                  <c:v>52489</c:v>
                </c:pt>
                <c:pt idx="1853">
                  <c:v>52496</c:v>
                </c:pt>
                <c:pt idx="1854">
                  <c:v>52503</c:v>
                </c:pt>
                <c:pt idx="1855">
                  <c:v>52510</c:v>
                </c:pt>
                <c:pt idx="1856">
                  <c:v>52517</c:v>
                </c:pt>
                <c:pt idx="1857">
                  <c:v>52524</c:v>
                </c:pt>
                <c:pt idx="1858">
                  <c:v>52531</c:v>
                </c:pt>
                <c:pt idx="1859">
                  <c:v>52538</c:v>
                </c:pt>
                <c:pt idx="1860">
                  <c:v>52545</c:v>
                </c:pt>
                <c:pt idx="1861">
                  <c:v>52552</c:v>
                </c:pt>
                <c:pt idx="1862">
                  <c:v>52559</c:v>
                </c:pt>
                <c:pt idx="1863">
                  <c:v>52566</c:v>
                </c:pt>
                <c:pt idx="1864">
                  <c:v>52573</c:v>
                </c:pt>
                <c:pt idx="1865">
                  <c:v>52580</c:v>
                </c:pt>
                <c:pt idx="1866">
                  <c:v>52587</c:v>
                </c:pt>
                <c:pt idx="1867">
                  <c:v>52594</c:v>
                </c:pt>
                <c:pt idx="1868">
                  <c:v>52601</c:v>
                </c:pt>
                <c:pt idx="1869">
                  <c:v>52608</c:v>
                </c:pt>
                <c:pt idx="1870">
                  <c:v>52615</c:v>
                </c:pt>
                <c:pt idx="1871">
                  <c:v>52622</c:v>
                </c:pt>
                <c:pt idx="1872">
                  <c:v>52629</c:v>
                </c:pt>
                <c:pt idx="1873">
                  <c:v>52636</c:v>
                </c:pt>
                <c:pt idx="1874">
                  <c:v>52643</c:v>
                </c:pt>
                <c:pt idx="1875">
                  <c:v>52650</c:v>
                </c:pt>
                <c:pt idx="1876">
                  <c:v>52657</c:v>
                </c:pt>
                <c:pt idx="1877">
                  <c:v>52664</c:v>
                </c:pt>
                <c:pt idx="1878">
                  <c:v>52671</c:v>
                </c:pt>
                <c:pt idx="1879">
                  <c:v>52678</c:v>
                </c:pt>
                <c:pt idx="1880">
                  <c:v>52685</c:v>
                </c:pt>
                <c:pt idx="1881">
                  <c:v>52692</c:v>
                </c:pt>
                <c:pt idx="1882">
                  <c:v>52699</c:v>
                </c:pt>
                <c:pt idx="1883">
                  <c:v>52706</c:v>
                </c:pt>
                <c:pt idx="1884">
                  <c:v>52713</c:v>
                </c:pt>
                <c:pt idx="1885">
                  <c:v>52720</c:v>
                </c:pt>
                <c:pt idx="1886">
                  <c:v>52727</c:v>
                </c:pt>
                <c:pt idx="1887">
                  <c:v>52734</c:v>
                </c:pt>
                <c:pt idx="1888">
                  <c:v>52741</c:v>
                </c:pt>
                <c:pt idx="1889">
                  <c:v>52748</c:v>
                </c:pt>
                <c:pt idx="1890">
                  <c:v>52755</c:v>
                </c:pt>
                <c:pt idx="1891">
                  <c:v>52762</c:v>
                </c:pt>
                <c:pt idx="1892">
                  <c:v>52769</c:v>
                </c:pt>
                <c:pt idx="1893">
                  <c:v>52776</c:v>
                </c:pt>
                <c:pt idx="1894">
                  <c:v>52783</c:v>
                </c:pt>
                <c:pt idx="1895">
                  <c:v>52790</c:v>
                </c:pt>
                <c:pt idx="1896">
                  <c:v>52797</c:v>
                </c:pt>
                <c:pt idx="1897">
                  <c:v>52804</c:v>
                </c:pt>
                <c:pt idx="1898">
                  <c:v>52811</c:v>
                </c:pt>
                <c:pt idx="1899">
                  <c:v>52818</c:v>
                </c:pt>
                <c:pt idx="1900">
                  <c:v>52825</c:v>
                </c:pt>
                <c:pt idx="1901">
                  <c:v>52832</c:v>
                </c:pt>
                <c:pt idx="1902">
                  <c:v>52839</c:v>
                </c:pt>
                <c:pt idx="1903">
                  <c:v>52846</c:v>
                </c:pt>
                <c:pt idx="1904">
                  <c:v>52853</c:v>
                </c:pt>
                <c:pt idx="1905">
                  <c:v>52860</c:v>
                </c:pt>
                <c:pt idx="1906">
                  <c:v>52867</c:v>
                </c:pt>
                <c:pt idx="1907">
                  <c:v>52874</c:v>
                </c:pt>
                <c:pt idx="1908">
                  <c:v>52881</c:v>
                </c:pt>
                <c:pt idx="1909">
                  <c:v>52888</c:v>
                </c:pt>
                <c:pt idx="1910">
                  <c:v>52895</c:v>
                </c:pt>
                <c:pt idx="1911">
                  <c:v>52902</c:v>
                </c:pt>
                <c:pt idx="1912">
                  <c:v>52909</c:v>
                </c:pt>
                <c:pt idx="1913">
                  <c:v>52916</c:v>
                </c:pt>
                <c:pt idx="1914">
                  <c:v>52923</c:v>
                </c:pt>
                <c:pt idx="1915">
                  <c:v>52930</c:v>
                </c:pt>
                <c:pt idx="1916">
                  <c:v>52937</c:v>
                </c:pt>
                <c:pt idx="1917">
                  <c:v>52944</c:v>
                </c:pt>
                <c:pt idx="1918">
                  <c:v>52951</c:v>
                </c:pt>
                <c:pt idx="1919">
                  <c:v>52959</c:v>
                </c:pt>
                <c:pt idx="1920">
                  <c:v>52966</c:v>
                </c:pt>
                <c:pt idx="1921">
                  <c:v>52973</c:v>
                </c:pt>
                <c:pt idx="1922">
                  <c:v>52980</c:v>
                </c:pt>
                <c:pt idx="1923">
                  <c:v>52987</c:v>
                </c:pt>
                <c:pt idx="1924">
                  <c:v>52994</c:v>
                </c:pt>
                <c:pt idx="1925">
                  <c:v>53001</c:v>
                </c:pt>
                <c:pt idx="1926">
                  <c:v>53008</c:v>
                </c:pt>
                <c:pt idx="1927">
                  <c:v>53015</c:v>
                </c:pt>
                <c:pt idx="1928">
                  <c:v>53022</c:v>
                </c:pt>
                <c:pt idx="1929">
                  <c:v>53029</c:v>
                </c:pt>
                <c:pt idx="1930">
                  <c:v>53036</c:v>
                </c:pt>
                <c:pt idx="1931">
                  <c:v>53043</c:v>
                </c:pt>
                <c:pt idx="1932">
                  <c:v>53050</c:v>
                </c:pt>
                <c:pt idx="1933">
                  <c:v>53057</c:v>
                </c:pt>
                <c:pt idx="1934">
                  <c:v>53064</c:v>
                </c:pt>
                <c:pt idx="1935">
                  <c:v>53071</c:v>
                </c:pt>
                <c:pt idx="1936">
                  <c:v>53078</c:v>
                </c:pt>
                <c:pt idx="1937">
                  <c:v>53085</c:v>
                </c:pt>
                <c:pt idx="1938">
                  <c:v>53092</c:v>
                </c:pt>
                <c:pt idx="1939">
                  <c:v>53099</c:v>
                </c:pt>
                <c:pt idx="1940">
                  <c:v>53106</c:v>
                </c:pt>
                <c:pt idx="1941">
                  <c:v>53113</c:v>
                </c:pt>
                <c:pt idx="1942">
                  <c:v>53120</c:v>
                </c:pt>
                <c:pt idx="1943">
                  <c:v>53127</c:v>
                </c:pt>
                <c:pt idx="1944">
                  <c:v>53134</c:v>
                </c:pt>
                <c:pt idx="1945">
                  <c:v>53141</c:v>
                </c:pt>
                <c:pt idx="1946">
                  <c:v>53148</c:v>
                </c:pt>
                <c:pt idx="1947">
                  <c:v>53155</c:v>
                </c:pt>
                <c:pt idx="1948">
                  <c:v>53162</c:v>
                </c:pt>
                <c:pt idx="1949">
                  <c:v>53169</c:v>
                </c:pt>
                <c:pt idx="1950">
                  <c:v>53176</c:v>
                </c:pt>
                <c:pt idx="1951">
                  <c:v>53183</c:v>
                </c:pt>
                <c:pt idx="1952">
                  <c:v>53190</c:v>
                </c:pt>
                <c:pt idx="1953">
                  <c:v>53197</c:v>
                </c:pt>
                <c:pt idx="1954">
                  <c:v>53204</c:v>
                </c:pt>
                <c:pt idx="1955">
                  <c:v>53211</c:v>
                </c:pt>
                <c:pt idx="1956">
                  <c:v>53218</c:v>
                </c:pt>
                <c:pt idx="1957">
                  <c:v>53225</c:v>
                </c:pt>
                <c:pt idx="1958">
                  <c:v>53232</c:v>
                </c:pt>
                <c:pt idx="1959">
                  <c:v>53239</c:v>
                </c:pt>
                <c:pt idx="1960">
                  <c:v>53246</c:v>
                </c:pt>
                <c:pt idx="1961">
                  <c:v>53253</c:v>
                </c:pt>
                <c:pt idx="1962">
                  <c:v>53260</c:v>
                </c:pt>
                <c:pt idx="1963">
                  <c:v>53267</c:v>
                </c:pt>
                <c:pt idx="1964">
                  <c:v>53274</c:v>
                </c:pt>
                <c:pt idx="1965">
                  <c:v>53281</c:v>
                </c:pt>
                <c:pt idx="1966">
                  <c:v>53288</c:v>
                </c:pt>
                <c:pt idx="1967">
                  <c:v>53295</c:v>
                </c:pt>
                <c:pt idx="1968">
                  <c:v>53302</c:v>
                </c:pt>
                <c:pt idx="1969">
                  <c:v>53309</c:v>
                </c:pt>
                <c:pt idx="1970">
                  <c:v>53316</c:v>
                </c:pt>
                <c:pt idx="1971">
                  <c:v>53323</c:v>
                </c:pt>
                <c:pt idx="1972">
                  <c:v>53330</c:v>
                </c:pt>
                <c:pt idx="1973">
                  <c:v>53337</c:v>
                </c:pt>
                <c:pt idx="1974">
                  <c:v>53344</c:v>
                </c:pt>
                <c:pt idx="1975">
                  <c:v>53351</c:v>
                </c:pt>
                <c:pt idx="1976">
                  <c:v>53358</c:v>
                </c:pt>
                <c:pt idx="1977">
                  <c:v>53365</c:v>
                </c:pt>
                <c:pt idx="1978">
                  <c:v>53372</c:v>
                </c:pt>
                <c:pt idx="1979">
                  <c:v>53379</c:v>
                </c:pt>
                <c:pt idx="1980">
                  <c:v>53386</c:v>
                </c:pt>
                <c:pt idx="1981">
                  <c:v>53393</c:v>
                </c:pt>
                <c:pt idx="1982">
                  <c:v>53400</c:v>
                </c:pt>
                <c:pt idx="1983">
                  <c:v>53407</c:v>
                </c:pt>
                <c:pt idx="1984">
                  <c:v>53414</c:v>
                </c:pt>
                <c:pt idx="1985">
                  <c:v>53421</c:v>
                </c:pt>
                <c:pt idx="1986">
                  <c:v>53428</c:v>
                </c:pt>
                <c:pt idx="1987">
                  <c:v>53435</c:v>
                </c:pt>
                <c:pt idx="1988">
                  <c:v>53442</c:v>
                </c:pt>
                <c:pt idx="1989">
                  <c:v>53449</c:v>
                </c:pt>
                <c:pt idx="1990">
                  <c:v>53456</c:v>
                </c:pt>
                <c:pt idx="1991">
                  <c:v>53463</c:v>
                </c:pt>
                <c:pt idx="1992">
                  <c:v>53470</c:v>
                </c:pt>
                <c:pt idx="1993">
                  <c:v>53477</c:v>
                </c:pt>
                <c:pt idx="1994">
                  <c:v>53484</c:v>
                </c:pt>
                <c:pt idx="1995">
                  <c:v>53491</c:v>
                </c:pt>
                <c:pt idx="1996">
                  <c:v>53498</c:v>
                </c:pt>
                <c:pt idx="1997">
                  <c:v>53505</c:v>
                </c:pt>
                <c:pt idx="1998">
                  <c:v>53512</c:v>
                </c:pt>
                <c:pt idx="1999">
                  <c:v>53519</c:v>
                </c:pt>
                <c:pt idx="2000">
                  <c:v>53526</c:v>
                </c:pt>
                <c:pt idx="2001">
                  <c:v>53533</c:v>
                </c:pt>
                <c:pt idx="2002">
                  <c:v>53540</c:v>
                </c:pt>
                <c:pt idx="2003">
                  <c:v>53547</c:v>
                </c:pt>
                <c:pt idx="2004">
                  <c:v>53554</c:v>
                </c:pt>
                <c:pt idx="2005">
                  <c:v>53561</c:v>
                </c:pt>
                <c:pt idx="2006">
                  <c:v>53568</c:v>
                </c:pt>
                <c:pt idx="2007">
                  <c:v>53575</c:v>
                </c:pt>
                <c:pt idx="2008">
                  <c:v>53582</c:v>
                </c:pt>
                <c:pt idx="2009">
                  <c:v>53589</c:v>
                </c:pt>
                <c:pt idx="2010">
                  <c:v>53596</c:v>
                </c:pt>
                <c:pt idx="2011">
                  <c:v>53603</c:v>
                </c:pt>
                <c:pt idx="2012">
                  <c:v>53610</c:v>
                </c:pt>
                <c:pt idx="2013">
                  <c:v>53617</c:v>
                </c:pt>
                <c:pt idx="2014">
                  <c:v>53624</c:v>
                </c:pt>
                <c:pt idx="2015">
                  <c:v>53631</c:v>
                </c:pt>
                <c:pt idx="2016">
                  <c:v>53638</c:v>
                </c:pt>
                <c:pt idx="2017">
                  <c:v>53645</c:v>
                </c:pt>
                <c:pt idx="2018">
                  <c:v>53652</c:v>
                </c:pt>
                <c:pt idx="2019">
                  <c:v>53659</c:v>
                </c:pt>
                <c:pt idx="2020">
                  <c:v>53666</c:v>
                </c:pt>
                <c:pt idx="2021">
                  <c:v>53673</c:v>
                </c:pt>
                <c:pt idx="2022">
                  <c:v>53680</c:v>
                </c:pt>
                <c:pt idx="2023">
                  <c:v>53688</c:v>
                </c:pt>
                <c:pt idx="2024">
                  <c:v>53695</c:v>
                </c:pt>
                <c:pt idx="2025">
                  <c:v>53702</c:v>
                </c:pt>
                <c:pt idx="2026">
                  <c:v>53709</c:v>
                </c:pt>
                <c:pt idx="2027">
                  <c:v>53716</c:v>
                </c:pt>
                <c:pt idx="2028">
                  <c:v>53723</c:v>
                </c:pt>
                <c:pt idx="2029">
                  <c:v>53730</c:v>
                </c:pt>
                <c:pt idx="2030">
                  <c:v>53737</c:v>
                </c:pt>
                <c:pt idx="2031">
                  <c:v>53744</c:v>
                </c:pt>
                <c:pt idx="2032">
                  <c:v>53751</c:v>
                </c:pt>
                <c:pt idx="2033">
                  <c:v>53758</c:v>
                </c:pt>
                <c:pt idx="2034">
                  <c:v>53765</c:v>
                </c:pt>
                <c:pt idx="2035">
                  <c:v>53772</c:v>
                </c:pt>
                <c:pt idx="2036">
                  <c:v>53779</c:v>
                </c:pt>
                <c:pt idx="2037">
                  <c:v>53786</c:v>
                </c:pt>
                <c:pt idx="2038">
                  <c:v>53793</c:v>
                </c:pt>
                <c:pt idx="2039">
                  <c:v>53800</c:v>
                </c:pt>
                <c:pt idx="2040">
                  <c:v>53807</c:v>
                </c:pt>
                <c:pt idx="2041">
                  <c:v>53814</c:v>
                </c:pt>
                <c:pt idx="2042">
                  <c:v>53821</c:v>
                </c:pt>
                <c:pt idx="2043">
                  <c:v>53828</c:v>
                </c:pt>
                <c:pt idx="2044">
                  <c:v>53835</c:v>
                </c:pt>
                <c:pt idx="2045">
                  <c:v>53842</c:v>
                </c:pt>
                <c:pt idx="2046">
                  <c:v>53849</c:v>
                </c:pt>
                <c:pt idx="2047">
                  <c:v>53856</c:v>
                </c:pt>
                <c:pt idx="2048">
                  <c:v>53863</c:v>
                </c:pt>
                <c:pt idx="2049">
                  <c:v>53870</c:v>
                </c:pt>
                <c:pt idx="2050">
                  <c:v>53877</c:v>
                </c:pt>
                <c:pt idx="2051">
                  <c:v>53884</c:v>
                </c:pt>
                <c:pt idx="2052">
                  <c:v>53891</c:v>
                </c:pt>
                <c:pt idx="2053">
                  <c:v>53898</c:v>
                </c:pt>
                <c:pt idx="2054">
                  <c:v>53905</c:v>
                </c:pt>
                <c:pt idx="2055">
                  <c:v>53912</c:v>
                </c:pt>
                <c:pt idx="2056">
                  <c:v>53919</c:v>
                </c:pt>
                <c:pt idx="2057">
                  <c:v>53926</c:v>
                </c:pt>
                <c:pt idx="2058">
                  <c:v>53933</c:v>
                </c:pt>
                <c:pt idx="2059">
                  <c:v>53940</c:v>
                </c:pt>
                <c:pt idx="2060">
                  <c:v>53947</c:v>
                </c:pt>
                <c:pt idx="2061">
                  <c:v>53954</c:v>
                </c:pt>
                <c:pt idx="2062">
                  <c:v>53961</c:v>
                </c:pt>
                <c:pt idx="2063">
                  <c:v>53968</c:v>
                </c:pt>
                <c:pt idx="2064">
                  <c:v>53975</c:v>
                </c:pt>
                <c:pt idx="2065">
                  <c:v>53982</c:v>
                </c:pt>
                <c:pt idx="2066">
                  <c:v>53989</c:v>
                </c:pt>
                <c:pt idx="2067">
                  <c:v>53996</c:v>
                </c:pt>
                <c:pt idx="2068">
                  <c:v>54003</c:v>
                </c:pt>
                <c:pt idx="2069">
                  <c:v>54010</c:v>
                </c:pt>
                <c:pt idx="2070">
                  <c:v>54017</c:v>
                </c:pt>
                <c:pt idx="2071">
                  <c:v>54024</c:v>
                </c:pt>
                <c:pt idx="2072">
                  <c:v>54031</c:v>
                </c:pt>
                <c:pt idx="2073">
                  <c:v>54038</c:v>
                </c:pt>
                <c:pt idx="2074">
                  <c:v>54045</c:v>
                </c:pt>
                <c:pt idx="2075">
                  <c:v>54053</c:v>
                </c:pt>
                <c:pt idx="2076">
                  <c:v>54060</c:v>
                </c:pt>
                <c:pt idx="2077">
                  <c:v>54067</c:v>
                </c:pt>
                <c:pt idx="2078">
                  <c:v>54074</c:v>
                </c:pt>
                <c:pt idx="2079">
                  <c:v>54081</c:v>
                </c:pt>
                <c:pt idx="2080">
                  <c:v>54088</c:v>
                </c:pt>
                <c:pt idx="2081">
                  <c:v>54095</c:v>
                </c:pt>
                <c:pt idx="2082">
                  <c:v>54102</c:v>
                </c:pt>
                <c:pt idx="2083">
                  <c:v>54109</c:v>
                </c:pt>
                <c:pt idx="2084">
                  <c:v>54116</c:v>
                </c:pt>
                <c:pt idx="2085">
                  <c:v>54123</c:v>
                </c:pt>
                <c:pt idx="2086">
                  <c:v>54130</c:v>
                </c:pt>
                <c:pt idx="2087">
                  <c:v>54137</c:v>
                </c:pt>
                <c:pt idx="2088">
                  <c:v>54144</c:v>
                </c:pt>
                <c:pt idx="2089">
                  <c:v>54155</c:v>
                </c:pt>
                <c:pt idx="2090">
                  <c:v>54162</c:v>
                </c:pt>
                <c:pt idx="2091">
                  <c:v>54169</c:v>
                </c:pt>
                <c:pt idx="2092">
                  <c:v>54176</c:v>
                </c:pt>
                <c:pt idx="2093">
                  <c:v>54183</c:v>
                </c:pt>
                <c:pt idx="2094">
                  <c:v>54190</c:v>
                </c:pt>
                <c:pt idx="2095">
                  <c:v>54197</c:v>
                </c:pt>
                <c:pt idx="2096">
                  <c:v>54204</c:v>
                </c:pt>
                <c:pt idx="2097">
                  <c:v>54211</c:v>
                </c:pt>
                <c:pt idx="2098">
                  <c:v>54218</c:v>
                </c:pt>
                <c:pt idx="2099">
                  <c:v>54225</c:v>
                </c:pt>
                <c:pt idx="2100">
                  <c:v>54232</c:v>
                </c:pt>
                <c:pt idx="2101">
                  <c:v>54239</c:v>
                </c:pt>
                <c:pt idx="2102">
                  <c:v>54246</c:v>
                </c:pt>
                <c:pt idx="2103">
                  <c:v>54253</c:v>
                </c:pt>
                <c:pt idx="2104">
                  <c:v>54260</c:v>
                </c:pt>
                <c:pt idx="2105">
                  <c:v>54267</c:v>
                </c:pt>
                <c:pt idx="2106">
                  <c:v>54274</c:v>
                </c:pt>
                <c:pt idx="2107">
                  <c:v>54281</c:v>
                </c:pt>
                <c:pt idx="2108">
                  <c:v>54288</c:v>
                </c:pt>
                <c:pt idx="2109">
                  <c:v>54295</c:v>
                </c:pt>
                <c:pt idx="2110">
                  <c:v>54302</c:v>
                </c:pt>
                <c:pt idx="2111">
                  <c:v>54309</c:v>
                </c:pt>
                <c:pt idx="2112">
                  <c:v>54316</c:v>
                </c:pt>
                <c:pt idx="2113">
                  <c:v>54323</c:v>
                </c:pt>
                <c:pt idx="2114">
                  <c:v>54330</c:v>
                </c:pt>
                <c:pt idx="2115">
                  <c:v>54337</c:v>
                </c:pt>
                <c:pt idx="2116">
                  <c:v>54344</c:v>
                </c:pt>
                <c:pt idx="2117">
                  <c:v>54351</c:v>
                </c:pt>
                <c:pt idx="2118">
                  <c:v>54358</c:v>
                </c:pt>
                <c:pt idx="2119">
                  <c:v>54365</c:v>
                </c:pt>
                <c:pt idx="2120">
                  <c:v>54372</c:v>
                </c:pt>
                <c:pt idx="2121">
                  <c:v>54379</c:v>
                </c:pt>
                <c:pt idx="2122">
                  <c:v>54386</c:v>
                </c:pt>
                <c:pt idx="2123">
                  <c:v>54393</c:v>
                </c:pt>
                <c:pt idx="2124">
                  <c:v>54400</c:v>
                </c:pt>
                <c:pt idx="2125">
                  <c:v>54407</c:v>
                </c:pt>
                <c:pt idx="2126">
                  <c:v>54414</c:v>
                </c:pt>
                <c:pt idx="2127">
                  <c:v>54421</c:v>
                </c:pt>
                <c:pt idx="2128">
                  <c:v>54428</c:v>
                </c:pt>
                <c:pt idx="2129">
                  <c:v>54435</c:v>
                </c:pt>
                <c:pt idx="2130">
                  <c:v>54442</c:v>
                </c:pt>
                <c:pt idx="2131">
                  <c:v>54449</c:v>
                </c:pt>
                <c:pt idx="2132">
                  <c:v>54456</c:v>
                </c:pt>
                <c:pt idx="2133">
                  <c:v>54463</c:v>
                </c:pt>
                <c:pt idx="2134">
                  <c:v>54470</c:v>
                </c:pt>
                <c:pt idx="2135">
                  <c:v>54477</c:v>
                </c:pt>
                <c:pt idx="2136">
                  <c:v>54484</c:v>
                </c:pt>
                <c:pt idx="2137">
                  <c:v>54491</c:v>
                </c:pt>
                <c:pt idx="2138">
                  <c:v>54498</c:v>
                </c:pt>
                <c:pt idx="2139">
                  <c:v>54505</c:v>
                </c:pt>
                <c:pt idx="2140">
                  <c:v>54512</c:v>
                </c:pt>
                <c:pt idx="2141">
                  <c:v>54519</c:v>
                </c:pt>
                <c:pt idx="2142">
                  <c:v>54526</c:v>
                </c:pt>
                <c:pt idx="2143">
                  <c:v>54533</c:v>
                </c:pt>
                <c:pt idx="2144">
                  <c:v>54540</c:v>
                </c:pt>
                <c:pt idx="2145">
                  <c:v>54547</c:v>
                </c:pt>
                <c:pt idx="2146">
                  <c:v>54554</c:v>
                </c:pt>
                <c:pt idx="2147">
                  <c:v>54561</c:v>
                </c:pt>
                <c:pt idx="2148">
                  <c:v>54568</c:v>
                </c:pt>
                <c:pt idx="2149">
                  <c:v>54575</c:v>
                </c:pt>
                <c:pt idx="2150">
                  <c:v>54582</c:v>
                </c:pt>
                <c:pt idx="2151">
                  <c:v>54589</c:v>
                </c:pt>
                <c:pt idx="2152">
                  <c:v>54596</c:v>
                </c:pt>
                <c:pt idx="2153">
                  <c:v>54603</c:v>
                </c:pt>
                <c:pt idx="2154">
                  <c:v>54610</c:v>
                </c:pt>
                <c:pt idx="2155">
                  <c:v>54617</c:v>
                </c:pt>
                <c:pt idx="2156">
                  <c:v>54624</c:v>
                </c:pt>
                <c:pt idx="2157">
                  <c:v>54631</c:v>
                </c:pt>
                <c:pt idx="2158">
                  <c:v>54638</c:v>
                </c:pt>
                <c:pt idx="2159">
                  <c:v>54645</c:v>
                </c:pt>
                <c:pt idx="2160">
                  <c:v>54652</c:v>
                </c:pt>
                <c:pt idx="2161">
                  <c:v>54659</c:v>
                </c:pt>
                <c:pt idx="2162">
                  <c:v>54666</c:v>
                </c:pt>
                <c:pt idx="2163">
                  <c:v>54673</c:v>
                </c:pt>
                <c:pt idx="2164">
                  <c:v>54680</c:v>
                </c:pt>
                <c:pt idx="2165">
                  <c:v>54687</c:v>
                </c:pt>
                <c:pt idx="2166">
                  <c:v>54694</c:v>
                </c:pt>
                <c:pt idx="2167">
                  <c:v>54701</c:v>
                </c:pt>
                <c:pt idx="2168">
                  <c:v>54708</c:v>
                </c:pt>
                <c:pt idx="2169">
                  <c:v>54715</c:v>
                </c:pt>
                <c:pt idx="2170">
                  <c:v>54722</c:v>
                </c:pt>
                <c:pt idx="2171">
                  <c:v>54729</c:v>
                </c:pt>
                <c:pt idx="2172">
                  <c:v>54736</c:v>
                </c:pt>
                <c:pt idx="2173">
                  <c:v>54743</c:v>
                </c:pt>
                <c:pt idx="2174">
                  <c:v>54750</c:v>
                </c:pt>
                <c:pt idx="2175">
                  <c:v>54757</c:v>
                </c:pt>
                <c:pt idx="2176">
                  <c:v>54764</c:v>
                </c:pt>
                <c:pt idx="2177">
                  <c:v>54771</c:v>
                </c:pt>
                <c:pt idx="2178">
                  <c:v>54778</c:v>
                </c:pt>
                <c:pt idx="2179">
                  <c:v>54786</c:v>
                </c:pt>
                <c:pt idx="2180">
                  <c:v>54793</c:v>
                </c:pt>
                <c:pt idx="2181">
                  <c:v>54800</c:v>
                </c:pt>
                <c:pt idx="2182">
                  <c:v>54807</c:v>
                </c:pt>
                <c:pt idx="2183">
                  <c:v>54814</c:v>
                </c:pt>
                <c:pt idx="2184">
                  <c:v>54821</c:v>
                </c:pt>
                <c:pt idx="2185">
                  <c:v>54828</c:v>
                </c:pt>
                <c:pt idx="2186">
                  <c:v>54835</c:v>
                </c:pt>
                <c:pt idx="2187">
                  <c:v>54842</c:v>
                </c:pt>
                <c:pt idx="2188">
                  <c:v>54849</c:v>
                </c:pt>
                <c:pt idx="2189">
                  <c:v>54856</c:v>
                </c:pt>
                <c:pt idx="2190">
                  <c:v>54863</c:v>
                </c:pt>
                <c:pt idx="2191">
                  <c:v>54870</c:v>
                </c:pt>
                <c:pt idx="2192">
                  <c:v>54877</c:v>
                </c:pt>
                <c:pt idx="2193">
                  <c:v>54884</c:v>
                </c:pt>
                <c:pt idx="2194">
                  <c:v>54891</c:v>
                </c:pt>
                <c:pt idx="2195">
                  <c:v>54898</c:v>
                </c:pt>
                <c:pt idx="2196">
                  <c:v>54905</c:v>
                </c:pt>
                <c:pt idx="2197">
                  <c:v>54912</c:v>
                </c:pt>
                <c:pt idx="2198">
                  <c:v>54919</c:v>
                </c:pt>
                <c:pt idx="2199">
                  <c:v>54926</c:v>
                </c:pt>
                <c:pt idx="2200">
                  <c:v>54933</c:v>
                </c:pt>
                <c:pt idx="2201">
                  <c:v>54940</c:v>
                </c:pt>
                <c:pt idx="2202">
                  <c:v>54947</c:v>
                </c:pt>
                <c:pt idx="2203">
                  <c:v>54954</c:v>
                </c:pt>
                <c:pt idx="2204">
                  <c:v>54961</c:v>
                </c:pt>
                <c:pt idx="2205">
                  <c:v>54968</c:v>
                </c:pt>
                <c:pt idx="2206">
                  <c:v>54975</c:v>
                </c:pt>
                <c:pt idx="2207">
                  <c:v>54982</c:v>
                </c:pt>
                <c:pt idx="2208">
                  <c:v>54989</c:v>
                </c:pt>
                <c:pt idx="2209">
                  <c:v>54996</c:v>
                </c:pt>
                <c:pt idx="2210">
                  <c:v>55003</c:v>
                </c:pt>
                <c:pt idx="2211">
                  <c:v>55010</c:v>
                </c:pt>
                <c:pt idx="2212">
                  <c:v>55017</c:v>
                </c:pt>
                <c:pt idx="2213">
                  <c:v>55024</c:v>
                </c:pt>
                <c:pt idx="2214">
                  <c:v>55031</c:v>
                </c:pt>
                <c:pt idx="2215">
                  <c:v>55038</c:v>
                </c:pt>
                <c:pt idx="2216">
                  <c:v>55045</c:v>
                </c:pt>
                <c:pt idx="2217">
                  <c:v>55052</c:v>
                </c:pt>
                <c:pt idx="2218">
                  <c:v>55059</c:v>
                </c:pt>
                <c:pt idx="2219">
                  <c:v>55066</c:v>
                </c:pt>
                <c:pt idx="2220">
                  <c:v>55073</c:v>
                </c:pt>
                <c:pt idx="2221">
                  <c:v>55080</c:v>
                </c:pt>
                <c:pt idx="2222">
                  <c:v>55087</c:v>
                </c:pt>
                <c:pt idx="2223">
                  <c:v>55094</c:v>
                </c:pt>
                <c:pt idx="2224">
                  <c:v>55101</c:v>
                </c:pt>
                <c:pt idx="2225">
                  <c:v>55108</c:v>
                </c:pt>
                <c:pt idx="2226">
                  <c:v>55115</c:v>
                </c:pt>
                <c:pt idx="2227">
                  <c:v>55122</c:v>
                </c:pt>
                <c:pt idx="2228">
                  <c:v>55129</c:v>
                </c:pt>
                <c:pt idx="2229">
                  <c:v>55136</c:v>
                </c:pt>
                <c:pt idx="2230">
                  <c:v>55143</c:v>
                </c:pt>
                <c:pt idx="2231">
                  <c:v>55150</c:v>
                </c:pt>
                <c:pt idx="2232">
                  <c:v>55157</c:v>
                </c:pt>
                <c:pt idx="2233">
                  <c:v>55164</c:v>
                </c:pt>
                <c:pt idx="2234">
                  <c:v>55171</c:v>
                </c:pt>
                <c:pt idx="2235">
                  <c:v>55178</c:v>
                </c:pt>
                <c:pt idx="2236">
                  <c:v>55185</c:v>
                </c:pt>
                <c:pt idx="2237">
                  <c:v>55192</c:v>
                </c:pt>
                <c:pt idx="2238">
                  <c:v>55199</c:v>
                </c:pt>
                <c:pt idx="2239">
                  <c:v>55206</c:v>
                </c:pt>
                <c:pt idx="2240">
                  <c:v>55213</c:v>
                </c:pt>
                <c:pt idx="2241">
                  <c:v>55220</c:v>
                </c:pt>
                <c:pt idx="2242">
                  <c:v>55227</c:v>
                </c:pt>
                <c:pt idx="2243">
                  <c:v>55234</c:v>
                </c:pt>
                <c:pt idx="2244">
                  <c:v>55241</c:v>
                </c:pt>
                <c:pt idx="2245">
                  <c:v>55248</c:v>
                </c:pt>
                <c:pt idx="2246">
                  <c:v>55255</c:v>
                </c:pt>
                <c:pt idx="2247">
                  <c:v>55262</c:v>
                </c:pt>
                <c:pt idx="2248">
                  <c:v>55269</c:v>
                </c:pt>
                <c:pt idx="2249">
                  <c:v>55276</c:v>
                </c:pt>
                <c:pt idx="2250">
                  <c:v>55283</c:v>
                </c:pt>
                <c:pt idx="2251">
                  <c:v>55290</c:v>
                </c:pt>
                <c:pt idx="2252">
                  <c:v>55297</c:v>
                </c:pt>
                <c:pt idx="2253">
                  <c:v>55304</c:v>
                </c:pt>
                <c:pt idx="2254">
                  <c:v>55311</c:v>
                </c:pt>
                <c:pt idx="2255">
                  <c:v>55318</c:v>
                </c:pt>
                <c:pt idx="2256">
                  <c:v>55325</c:v>
                </c:pt>
                <c:pt idx="2257">
                  <c:v>55332</c:v>
                </c:pt>
                <c:pt idx="2258">
                  <c:v>55339</c:v>
                </c:pt>
                <c:pt idx="2259">
                  <c:v>55346</c:v>
                </c:pt>
                <c:pt idx="2260">
                  <c:v>55353</c:v>
                </c:pt>
                <c:pt idx="2261">
                  <c:v>55360</c:v>
                </c:pt>
                <c:pt idx="2262">
                  <c:v>55367</c:v>
                </c:pt>
                <c:pt idx="2263">
                  <c:v>55374</c:v>
                </c:pt>
                <c:pt idx="2264">
                  <c:v>55381</c:v>
                </c:pt>
                <c:pt idx="2265">
                  <c:v>55388</c:v>
                </c:pt>
                <c:pt idx="2266">
                  <c:v>55395</c:v>
                </c:pt>
                <c:pt idx="2267">
                  <c:v>55402</c:v>
                </c:pt>
                <c:pt idx="2268">
                  <c:v>55409</c:v>
                </c:pt>
                <c:pt idx="2269">
                  <c:v>55416</c:v>
                </c:pt>
                <c:pt idx="2270">
                  <c:v>55423</c:v>
                </c:pt>
                <c:pt idx="2271">
                  <c:v>55430</c:v>
                </c:pt>
                <c:pt idx="2272">
                  <c:v>55437</c:v>
                </c:pt>
                <c:pt idx="2273">
                  <c:v>55444</c:v>
                </c:pt>
                <c:pt idx="2274">
                  <c:v>55451</c:v>
                </c:pt>
                <c:pt idx="2275">
                  <c:v>55458</c:v>
                </c:pt>
                <c:pt idx="2276">
                  <c:v>55465</c:v>
                </c:pt>
                <c:pt idx="2277">
                  <c:v>55472</c:v>
                </c:pt>
                <c:pt idx="2278">
                  <c:v>55479</c:v>
                </c:pt>
                <c:pt idx="2279">
                  <c:v>55486</c:v>
                </c:pt>
                <c:pt idx="2280">
                  <c:v>55493</c:v>
                </c:pt>
                <c:pt idx="2281">
                  <c:v>55500</c:v>
                </c:pt>
                <c:pt idx="2282">
                  <c:v>55507</c:v>
                </c:pt>
                <c:pt idx="2283">
                  <c:v>55514</c:v>
                </c:pt>
                <c:pt idx="2284">
                  <c:v>55521</c:v>
                </c:pt>
                <c:pt idx="2285">
                  <c:v>55528</c:v>
                </c:pt>
                <c:pt idx="2286">
                  <c:v>55535</c:v>
                </c:pt>
                <c:pt idx="2287">
                  <c:v>55542</c:v>
                </c:pt>
                <c:pt idx="2288">
                  <c:v>55549</c:v>
                </c:pt>
                <c:pt idx="2289">
                  <c:v>55556</c:v>
                </c:pt>
                <c:pt idx="2290">
                  <c:v>55563</c:v>
                </c:pt>
                <c:pt idx="2291">
                  <c:v>55570</c:v>
                </c:pt>
                <c:pt idx="2292">
                  <c:v>55577</c:v>
                </c:pt>
                <c:pt idx="2293">
                  <c:v>55584</c:v>
                </c:pt>
                <c:pt idx="2294">
                  <c:v>55591</c:v>
                </c:pt>
                <c:pt idx="2295">
                  <c:v>55598</c:v>
                </c:pt>
                <c:pt idx="2296">
                  <c:v>55605</c:v>
                </c:pt>
                <c:pt idx="2297">
                  <c:v>55612</c:v>
                </c:pt>
                <c:pt idx="2298">
                  <c:v>55619</c:v>
                </c:pt>
                <c:pt idx="2299">
                  <c:v>55626</c:v>
                </c:pt>
                <c:pt idx="2300">
                  <c:v>55633</c:v>
                </c:pt>
                <c:pt idx="2301">
                  <c:v>55640</c:v>
                </c:pt>
                <c:pt idx="2302">
                  <c:v>55647</c:v>
                </c:pt>
                <c:pt idx="2303">
                  <c:v>55654</c:v>
                </c:pt>
                <c:pt idx="2304">
                  <c:v>55661</c:v>
                </c:pt>
                <c:pt idx="2305">
                  <c:v>55668</c:v>
                </c:pt>
                <c:pt idx="2306">
                  <c:v>55675</c:v>
                </c:pt>
                <c:pt idx="2307">
                  <c:v>55682</c:v>
                </c:pt>
                <c:pt idx="2308">
                  <c:v>55689</c:v>
                </c:pt>
                <c:pt idx="2309">
                  <c:v>55696</c:v>
                </c:pt>
                <c:pt idx="2310">
                  <c:v>55703</c:v>
                </c:pt>
                <c:pt idx="2311">
                  <c:v>55710</c:v>
                </c:pt>
                <c:pt idx="2312">
                  <c:v>55717</c:v>
                </c:pt>
                <c:pt idx="2313">
                  <c:v>55724</c:v>
                </c:pt>
                <c:pt idx="2314">
                  <c:v>55731</c:v>
                </c:pt>
                <c:pt idx="2315">
                  <c:v>55738</c:v>
                </c:pt>
                <c:pt idx="2316">
                  <c:v>55745</c:v>
                </c:pt>
                <c:pt idx="2317">
                  <c:v>55752</c:v>
                </c:pt>
                <c:pt idx="2318">
                  <c:v>55759</c:v>
                </c:pt>
                <c:pt idx="2319">
                  <c:v>55766</c:v>
                </c:pt>
                <c:pt idx="2320">
                  <c:v>55773</c:v>
                </c:pt>
                <c:pt idx="2321">
                  <c:v>55780</c:v>
                </c:pt>
                <c:pt idx="2322">
                  <c:v>55787</c:v>
                </c:pt>
                <c:pt idx="2323">
                  <c:v>55794</c:v>
                </c:pt>
                <c:pt idx="2324">
                  <c:v>55801</c:v>
                </c:pt>
                <c:pt idx="2325">
                  <c:v>55808</c:v>
                </c:pt>
                <c:pt idx="2326">
                  <c:v>55815</c:v>
                </c:pt>
                <c:pt idx="2327">
                  <c:v>55822</c:v>
                </c:pt>
                <c:pt idx="2328">
                  <c:v>55829</c:v>
                </c:pt>
                <c:pt idx="2329">
                  <c:v>55836</c:v>
                </c:pt>
                <c:pt idx="2330">
                  <c:v>55843</c:v>
                </c:pt>
                <c:pt idx="2331">
                  <c:v>55850</c:v>
                </c:pt>
                <c:pt idx="2332">
                  <c:v>55857</c:v>
                </c:pt>
                <c:pt idx="2333">
                  <c:v>55864</c:v>
                </c:pt>
                <c:pt idx="2334">
                  <c:v>55871</c:v>
                </c:pt>
                <c:pt idx="2335">
                  <c:v>55880</c:v>
                </c:pt>
                <c:pt idx="2336">
                  <c:v>55887</c:v>
                </c:pt>
                <c:pt idx="2337">
                  <c:v>55894</c:v>
                </c:pt>
                <c:pt idx="2338">
                  <c:v>55901</c:v>
                </c:pt>
                <c:pt idx="2339">
                  <c:v>55908</c:v>
                </c:pt>
                <c:pt idx="2340">
                  <c:v>55915</c:v>
                </c:pt>
                <c:pt idx="2341">
                  <c:v>55922</c:v>
                </c:pt>
                <c:pt idx="2342">
                  <c:v>55929</c:v>
                </c:pt>
                <c:pt idx="2343">
                  <c:v>55936</c:v>
                </c:pt>
                <c:pt idx="2344">
                  <c:v>55943</c:v>
                </c:pt>
                <c:pt idx="2345">
                  <c:v>55950</c:v>
                </c:pt>
                <c:pt idx="2346">
                  <c:v>55957</c:v>
                </c:pt>
                <c:pt idx="2347">
                  <c:v>55964</c:v>
                </c:pt>
                <c:pt idx="2348">
                  <c:v>55971</c:v>
                </c:pt>
                <c:pt idx="2349">
                  <c:v>55982</c:v>
                </c:pt>
                <c:pt idx="2350">
                  <c:v>55989</c:v>
                </c:pt>
                <c:pt idx="2351">
                  <c:v>55996</c:v>
                </c:pt>
                <c:pt idx="2352">
                  <c:v>56003</c:v>
                </c:pt>
                <c:pt idx="2353">
                  <c:v>56010</c:v>
                </c:pt>
                <c:pt idx="2354">
                  <c:v>56017</c:v>
                </c:pt>
                <c:pt idx="2355">
                  <c:v>56024</c:v>
                </c:pt>
                <c:pt idx="2356">
                  <c:v>56031</c:v>
                </c:pt>
                <c:pt idx="2357">
                  <c:v>56038</c:v>
                </c:pt>
                <c:pt idx="2358">
                  <c:v>56045</c:v>
                </c:pt>
                <c:pt idx="2359">
                  <c:v>56052</c:v>
                </c:pt>
                <c:pt idx="2360">
                  <c:v>56059</c:v>
                </c:pt>
                <c:pt idx="2361">
                  <c:v>56066</c:v>
                </c:pt>
                <c:pt idx="2362">
                  <c:v>56073</c:v>
                </c:pt>
                <c:pt idx="2363">
                  <c:v>56080</c:v>
                </c:pt>
                <c:pt idx="2364">
                  <c:v>56087</c:v>
                </c:pt>
                <c:pt idx="2365">
                  <c:v>56094</c:v>
                </c:pt>
                <c:pt idx="2366">
                  <c:v>56101</c:v>
                </c:pt>
                <c:pt idx="2367">
                  <c:v>56108</c:v>
                </c:pt>
                <c:pt idx="2368">
                  <c:v>56115</c:v>
                </c:pt>
                <c:pt idx="2369">
                  <c:v>56122</c:v>
                </c:pt>
                <c:pt idx="2370">
                  <c:v>56129</c:v>
                </c:pt>
                <c:pt idx="2371">
                  <c:v>56136</c:v>
                </c:pt>
                <c:pt idx="2372">
                  <c:v>56143</c:v>
                </c:pt>
                <c:pt idx="2373">
                  <c:v>56150</c:v>
                </c:pt>
                <c:pt idx="2374">
                  <c:v>56157</c:v>
                </c:pt>
                <c:pt idx="2375">
                  <c:v>56164</c:v>
                </c:pt>
                <c:pt idx="2376">
                  <c:v>56171</c:v>
                </c:pt>
                <c:pt idx="2377">
                  <c:v>56178</c:v>
                </c:pt>
                <c:pt idx="2378">
                  <c:v>56185</c:v>
                </c:pt>
                <c:pt idx="2379">
                  <c:v>56192</c:v>
                </c:pt>
                <c:pt idx="2380">
                  <c:v>56199</c:v>
                </c:pt>
                <c:pt idx="2381">
                  <c:v>56206</c:v>
                </c:pt>
                <c:pt idx="2382">
                  <c:v>56213</c:v>
                </c:pt>
                <c:pt idx="2383">
                  <c:v>56220</c:v>
                </c:pt>
                <c:pt idx="2384">
                  <c:v>56227</c:v>
                </c:pt>
                <c:pt idx="2385">
                  <c:v>56234</c:v>
                </c:pt>
                <c:pt idx="2386">
                  <c:v>56241</c:v>
                </c:pt>
                <c:pt idx="2387">
                  <c:v>56248</c:v>
                </c:pt>
                <c:pt idx="2388">
                  <c:v>56255</c:v>
                </c:pt>
                <c:pt idx="2389">
                  <c:v>56262</c:v>
                </c:pt>
                <c:pt idx="2390">
                  <c:v>56269</c:v>
                </c:pt>
                <c:pt idx="2391">
                  <c:v>56276</c:v>
                </c:pt>
                <c:pt idx="2392">
                  <c:v>56283</c:v>
                </c:pt>
                <c:pt idx="2393">
                  <c:v>56290</c:v>
                </c:pt>
                <c:pt idx="2394">
                  <c:v>56297</c:v>
                </c:pt>
                <c:pt idx="2395">
                  <c:v>56304</c:v>
                </c:pt>
                <c:pt idx="2396">
                  <c:v>56311</c:v>
                </c:pt>
                <c:pt idx="2397">
                  <c:v>56318</c:v>
                </c:pt>
                <c:pt idx="2398">
                  <c:v>56325</c:v>
                </c:pt>
                <c:pt idx="2399">
                  <c:v>56332</c:v>
                </c:pt>
                <c:pt idx="2400">
                  <c:v>56339</c:v>
                </c:pt>
                <c:pt idx="2401">
                  <c:v>56346</c:v>
                </c:pt>
                <c:pt idx="2402">
                  <c:v>56353</c:v>
                </c:pt>
                <c:pt idx="2403">
                  <c:v>56360</c:v>
                </c:pt>
                <c:pt idx="2404">
                  <c:v>56367</c:v>
                </c:pt>
                <c:pt idx="2405">
                  <c:v>56374</c:v>
                </c:pt>
                <c:pt idx="2406">
                  <c:v>56381</c:v>
                </c:pt>
                <c:pt idx="2407">
                  <c:v>56388</c:v>
                </c:pt>
                <c:pt idx="2408">
                  <c:v>56395</c:v>
                </c:pt>
                <c:pt idx="2409">
                  <c:v>56402</c:v>
                </c:pt>
                <c:pt idx="2410">
                  <c:v>56409</c:v>
                </c:pt>
                <c:pt idx="2411">
                  <c:v>56416</c:v>
                </c:pt>
                <c:pt idx="2412">
                  <c:v>56423</c:v>
                </c:pt>
                <c:pt idx="2413">
                  <c:v>56430</c:v>
                </c:pt>
                <c:pt idx="2414">
                  <c:v>56437</c:v>
                </c:pt>
                <c:pt idx="2415">
                  <c:v>56444</c:v>
                </c:pt>
                <c:pt idx="2416">
                  <c:v>56451</c:v>
                </c:pt>
                <c:pt idx="2417">
                  <c:v>56458</c:v>
                </c:pt>
                <c:pt idx="2418">
                  <c:v>56465</c:v>
                </c:pt>
                <c:pt idx="2419">
                  <c:v>56472</c:v>
                </c:pt>
                <c:pt idx="2420">
                  <c:v>56479</c:v>
                </c:pt>
                <c:pt idx="2421">
                  <c:v>56486</c:v>
                </c:pt>
                <c:pt idx="2422">
                  <c:v>56493</c:v>
                </c:pt>
                <c:pt idx="2423">
                  <c:v>56500</c:v>
                </c:pt>
                <c:pt idx="2424">
                  <c:v>56507</c:v>
                </c:pt>
                <c:pt idx="2425">
                  <c:v>56514</c:v>
                </c:pt>
                <c:pt idx="2426">
                  <c:v>56521</c:v>
                </c:pt>
                <c:pt idx="2427">
                  <c:v>56528</c:v>
                </c:pt>
                <c:pt idx="2428">
                  <c:v>56535</c:v>
                </c:pt>
                <c:pt idx="2429">
                  <c:v>56542</c:v>
                </c:pt>
                <c:pt idx="2430">
                  <c:v>56549</c:v>
                </c:pt>
                <c:pt idx="2431">
                  <c:v>56556</c:v>
                </c:pt>
                <c:pt idx="2432">
                  <c:v>56563</c:v>
                </c:pt>
                <c:pt idx="2433">
                  <c:v>56570</c:v>
                </c:pt>
                <c:pt idx="2434">
                  <c:v>56577</c:v>
                </c:pt>
                <c:pt idx="2435">
                  <c:v>56584</c:v>
                </c:pt>
                <c:pt idx="2436">
                  <c:v>56591</c:v>
                </c:pt>
                <c:pt idx="2437">
                  <c:v>56598</c:v>
                </c:pt>
                <c:pt idx="2438">
                  <c:v>56605</c:v>
                </c:pt>
                <c:pt idx="2439">
                  <c:v>56612</c:v>
                </c:pt>
                <c:pt idx="2440">
                  <c:v>56619</c:v>
                </c:pt>
                <c:pt idx="2441">
                  <c:v>56626</c:v>
                </c:pt>
                <c:pt idx="2442">
                  <c:v>56633</c:v>
                </c:pt>
                <c:pt idx="2443">
                  <c:v>56640</c:v>
                </c:pt>
                <c:pt idx="2444">
                  <c:v>56647</c:v>
                </c:pt>
                <c:pt idx="2445">
                  <c:v>56654</c:v>
                </c:pt>
                <c:pt idx="2446">
                  <c:v>56661</c:v>
                </c:pt>
                <c:pt idx="2447">
                  <c:v>56668</c:v>
                </c:pt>
                <c:pt idx="2448">
                  <c:v>56675</c:v>
                </c:pt>
                <c:pt idx="2449">
                  <c:v>56682</c:v>
                </c:pt>
                <c:pt idx="2450">
                  <c:v>56689</c:v>
                </c:pt>
                <c:pt idx="2451">
                  <c:v>56696</c:v>
                </c:pt>
                <c:pt idx="2452">
                  <c:v>56703</c:v>
                </c:pt>
                <c:pt idx="2453">
                  <c:v>56710</c:v>
                </c:pt>
                <c:pt idx="2454">
                  <c:v>56717</c:v>
                </c:pt>
                <c:pt idx="2455">
                  <c:v>56724</c:v>
                </c:pt>
                <c:pt idx="2456">
                  <c:v>56731</c:v>
                </c:pt>
                <c:pt idx="2457">
                  <c:v>56738</c:v>
                </c:pt>
                <c:pt idx="2458">
                  <c:v>56745</c:v>
                </c:pt>
                <c:pt idx="2459">
                  <c:v>56752</c:v>
                </c:pt>
                <c:pt idx="2460">
                  <c:v>56759</c:v>
                </c:pt>
                <c:pt idx="2461">
                  <c:v>56766</c:v>
                </c:pt>
                <c:pt idx="2462">
                  <c:v>56773</c:v>
                </c:pt>
                <c:pt idx="2463">
                  <c:v>56780</c:v>
                </c:pt>
                <c:pt idx="2464">
                  <c:v>56787</c:v>
                </c:pt>
                <c:pt idx="2465">
                  <c:v>56794</c:v>
                </c:pt>
                <c:pt idx="2466">
                  <c:v>56801</c:v>
                </c:pt>
                <c:pt idx="2467">
                  <c:v>56808</c:v>
                </c:pt>
                <c:pt idx="2468">
                  <c:v>56815</c:v>
                </c:pt>
                <c:pt idx="2469">
                  <c:v>56822</c:v>
                </c:pt>
                <c:pt idx="2470">
                  <c:v>56829</c:v>
                </c:pt>
                <c:pt idx="2471">
                  <c:v>56836</c:v>
                </c:pt>
                <c:pt idx="2472">
                  <c:v>56843</c:v>
                </c:pt>
                <c:pt idx="2473">
                  <c:v>56850</c:v>
                </c:pt>
                <c:pt idx="2474">
                  <c:v>56857</c:v>
                </c:pt>
                <c:pt idx="2475">
                  <c:v>56864</c:v>
                </c:pt>
                <c:pt idx="2476">
                  <c:v>56871</c:v>
                </c:pt>
                <c:pt idx="2477">
                  <c:v>56878</c:v>
                </c:pt>
                <c:pt idx="2478">
                  <c:v>56885</c:v>
                </c:pt>
                <c:pt idx="2479">
                  <c:v>56892</c:v>
                </c:pt>
                <c:pt idx="2480">
                  <c:v>56899</c:v>
                </c:pt>
                <c:pt idx="2481">
                  <c:v>56906</c:v>
                </c:pt>
                <c:pt idx="2482">
                  <c:v>56913</c:v>
                </c:pt>
                <c:pt idx="2483">
                  <c:v>56920</c:v>
                </c:pt>
                <c:pt idx="2484">
                  <c:v>56927</c:v>
                </c:pt>
                <c:pt idx="2485">
                  <c:v>56934</c:v>
                </c:pt>
                <c:pt idx="2486">
                  <c:v>56941</c:v>
                </c:pt>
                <c:pt idx="2487">
                  <c:v>56948</c:v>
                </c:pt>
                <c:pt idx="2488">
                  <c:v>56955</c:v>
                </c:pt>
                <c:pt idx="2489">
                  <c:v>56962</c:v>
                </c:pt>
                <c:pt idx="2490">
                  <c:v>56969</c:v>
                </c:pt>
                <c:pt idx="2491">
                  <c:v>56977</c:v>
                </c:pt>
                <c:pt idx="2492">
                  <c:v>56984</c:v>
                </c:pt>
                <c:pt idx="2493">
                  <c:v>56991</c:v>
                </c:pt>
                <c:pt idx="2494">
                  <c:v>56998</c:v>
                </c:pt>
                <c:pt idx="2495">
                  <c:v>57005</c:v>
                </c:pt>
                <c:pt idx="2496">
                  <c:v>57012</c:v>
                </c:pt>
                <c:pt idx="2497">
                  <c:v>57019</c:v>
                </c:pt>
                <c:pt idx="2498">
                  <c:v>57026</c:v>
                </c:pt>
                <c:pt idx="2499">
                  <c:v>57033</c:v>
                </c:pt>
                <c:pt idx="2500">
                  <c:v>57040</c:v>
                </c:pt>
                <c:pt idx="2501">
                  <c:v>57047</c:v>
                </c:pt>
                <c:pt idx="2502">
                  <c:v>57054</c:v>
                </c:pt>
                <c:pt idx="2503">
                  <c:v>57061</c:v>
                </c:pt>
                <c:pt idx="2504">
                  <c:v>57068</c:v>
                </c:pt>
                <c:pt idx="2505">
                  <c:v>57075</c:v>
                </c:pt>
                <c:pt idx="2506">
                  <c:v>57082</c:v>
                </c:pt>
                <c:pt idx="2507">
                  <c:v>57089</c:v>
                </c:pt>
                <c:pt idx="2508">
                  <c:v>57096</c:v>
                </c:pt>
                <c:pt idx="2509">
                  <c:v>57103</c:v>
                </c:pt>
                <c:pt idx="2510">
                  <c:v>57110</c:v>
                </c:pt>
                <c:pt idx="2511">
                  <c:v>57117</c:v>
                </c:pt>
                <c:pt idx="2512">
                  <c:v>57124</c:v>
                </c:pt>
                <c:pt idx="2513">
                  <c:v>57131</c:v>
                </c:pt>
                <c:pt idx="2514">
                  <c:v>57138</c:v>
                </c:pt>
                <c:pt idx="2515">
                  <c:v>57145</c:v>
                </c:pt>
                <c:pt idx="2516">
                  <c:v>57152</c:v>
                </c:pt>
                <c:pt idx="2517">
                  <c:v>57159</c:v>
                </c:pt>
                <c:pt idx="2518">
                  <c:v>57166</c:v>
                </c:pt>
                <c:pt idx="2519">
                  <c:v>57173</c:v>
                </c:pt>
                <c:pt idx="2520">
                  <c:v>57180</c:v>
                </c:pt>
                <c:pt idx="2521">
                  <c:v>57187</c:v>
                </c:pt>
                <c:pt idx="2522">
                  <c:v>57194</c:v>
                </c:pt>
                <c:pt idx="2523">
                  <c:v>57201</c:v>
                </c:pt>
                <c:pt idx="2524">
                  <c:v>57208</c:v>
                </c:pt>
                <c:pt idx="2525">
                  <c:v>57215</c:v>
                </c:pt>
                <c:pt idx="2526">
                  <c:v>57222</c:v>
                </c:pt>
                <c:pt idx="2527">
                  <c:v>57229</c:v>
                </c:pt>
                <c:pt idx="2528">
                  <c:v>57236</c:v>
                </c:pt>
                <c:pt idx="2529">
                  <c:v>57243</c:v>
                </c:pt>
                <c:pt idx="2530">
                  <c:v>57250</c:v>
                </c:pt>
                <c:pt idx="2531">
                  <c:v>57257</c:v>
                </c:pt>
                <c:pt idx="2532">
                  <c:v>57264</c:v>
                </c:pt>
                <c:pt idx="2533">
                  <c:v>57271</c:v>
                </c:pt>
                <c:pt idx="2534">
                  <c:v>57278</c:v>
                </c:pt>
                <c:pt idx="2535">
                  <c:v>57285</c:v>
                </c:pt>
                <c:pt idx="2536">
                  <c:v>57292</c:v>
                </c:pt>
                <c:pt idx="2537">
                  <c:v>57299</c:v>
                </c:pt>
                <c:pt idx="2538">
                  <c:v>57306</c:v>
                </c:pt>
                <c:pt idx="2539">
                  <c:v>57313</c:v>
                </c:pt>
                <c:pt idx="2540">
                  <c:v>57320</c:v>
                </c:pt>
                <c:pt idx="2541">
                  <c:v>57327</c:v>
                </c:pt>
                <c:pt idx="2542">
                  <c:v>57334</c:v>
                </c:pt>
                <c:pt idx="2543">
                  <c:v>57341</c:v>
                </c:pt>
                <c:pt idx="2544">
                  <c:v>57348</c:v>
                </c:pt>
                <c:pt idx="2545">
                  <c:v>57355</c:v>
                </c:pt>
                <c:pt idx="2546">
                  <c:v>57362</c:v>
                </c:pt>
                <c:pt idx="2547">
                  <c:v>57369</c:v>
                </c:pt>
                <c:pt idx="2548">
                  <c:v>57376</c:v>
                </c:pt>
                <c:pt idx="2549">
                  <c:v>57383</c:v>
                </c:pt>
                <c:pt idx="2550">
                  <c:v>57390</c:v>
                </c:pt>
                <c:pt idx="2551">
                  <c:v>57397</c:v>
                </c:pt>
                <c:pt idx="2552">
                  <c:v>57404</c:v>
                </c:pt>
                <c:pt idx="2553">
                  <c:v>57411</c:v>
                </c:pt>
                <c:pt idx="2554">
                  <c:v>57418</c:v>
                </c:pt>
                <c:pt idx="2555">
                  <c:v>57425</c:v>
                </c:pt>
                <c:pt idx="2556">
                  <c:v>57432</c:v>
                </c:pt>
                <c:pt idx="2557">
                  <c:v>57439</c:v>
                </c:pt>
                <c:pt idx="2558">
                  <c:v>57446</c:v>
                </c:pt>
                <c:pt idx="2559">
                  <c:v>57453</c:v>
                </c:pt>
                <c:pt idx="2560">
                  <c:v>57460</c:v>
                </c:pt>
                <c:pt idx="2561">
                  <c:v>57467</c:v>
                </c:pt>
                <c:pt idx="2562">
                  <c:v>57474</c:v>
                </c:pt>
                <c:pt idx="2563">
                  <c:v>57481</c:v>
                </c:pt>
                <c:pt idx="2564">
                  <c:v>57488</c:v>
                </c:pt>
                <c:pt idx="2565">
                  <c:v>57495</c:v>
                </c:pt>
                <c:pt idx="2566">
                  <c:v>57502</c:v>
                </c:pt>
                <c:pt idx="2567">
                  <c:v>57509</c:v>
                </c:pt>
                <c:pt idx="2568">
                  <c:v>57516</c:v>
                </c:pt>
                <c:pt idx="2569">
                  <c:v>57523</c:v>
                </c:pt>
                <c:pt idx="2570">
                  <c:v>57530</c:v>
                </c:pt>
                <c:pt idx="2571">
                  <c:v>57537</c:v>
                </c:pt>
                <c:pt idx="2572">
                  <c:v>57544</c:v>
                </c:pt>
                <c:pt idx="2573">
                  <c:v>57551</c:v>
                </c:pt>
                <c:pt idx="2574">
                  <c:v>57558</c:v>
                </c:pt>
                <c:pt idx="2575">
                  <c:v>57565</c:v>
                </c:pt>
                <c:pt idx="2576">
                  <c:v>57572</c:v>
                </c:pt>
                <c:pt idx="2577">
                  <c:v>57579</c:v>
                </c:pt>
                <c:pt idx="2578">
                  <c:v>57586</c:v>
                </c:pt>
                <c:pt idx="2579">
                  <c:v>57593</c:v>
                </c:pt>
                <c:pt idx="2580">
                  <c:v>57600</c:v>
                </c:pt>
                <c:pt idx="2581">
                  <c:v>57607</c:v>
                </c:pt>
                <c:pt idx="2582">
                  <c:v>57614</c:v>
                </c:pt>
                <c:pt idx="2583">
                  <c:v>57621</c:v>
                </c:pt>
                <c:pt idx="2584">
                  <c:v>57628</c:v>
                </c:pt>
                <c:pt idx="2585">
                  <c:v>57635</c:v>
                </c:pt>
                <c:pt idx="2586">
                  <c:v>57642</c:v>
                </c:pt>
                <c:pt idx="2587">
                  <c:v>57649</c:v>
                </c:pt>
                <c:pt idx="2588">
                  <c:v>57656</c:v>
                </c:pt>
                <c:pt idx="2589">
                  <c:v>57663</c:v>
                </c:pt>
                <c:pt idx="2590">
                  <c:v>57670</c:v>
                </c:pt>
                <c:pt idx="2591">
                  <c:v>57677</c:v>
                </c:pt>
                <c:pt idx="2592">
                  <c:v>57684</c:v>
                </c:pt>
                <c:pt idx="2593">
                  <c:v>57691</c:v>
                </c:pt>
                <c:pt idx="2594">
                  <c:v>57698</c:v>
                </c:pt>
                <c:pt idx="2595">
                  <c:v>57706</c:v>
                </c:pt>
                <c:pt idx="2596">
                  <c:v>57713</c:v>
                </c:pt>
                <c:pt idx="2597">
                  <c:v>57720</c:v>
                </c:pt>
                <c:pt idx="2598">
                  <c:v>57727</c:v>
                </c:pt>
                <c:pt idx="2599">
                  <c:v>57734</c:v>
                </c:pt>
                <c:pt idx="2600">
                  <c:v>57741</c:v>
                </c:pt>
                <c:pt idx="2601">
                  <c:v>57748</c:v>
                </c:pt>
                <c:pt idx="2602">
                  <c:v>57755</c:v>
                </c:pt>
                <c:pt idx="2603">
                  <c:v>57762</c:v>
                </c:pt>
                <c:pt idx="2604">
                  <c:v>57769</c:v>
                </c:pt>
                <c:pt idx="2605">
                  <c:v>57776</c:v>
                </c:pt>
                <c:pt idx="2606">
                  <c:v>57783</c:v>
                </c:pt>
                <c:pt idx="2607">
                  <c:v>57790</c:v>
                </c:pt>
                <c:pt idx="2608">
                  <c:v>57797</c:v>
                </c:pt>
                <c:pt idx="2609">
                  <c:v>57804</c:v>
                </c:pt>
                <c:pt idx="2610">
                  <c:v>57811</c:v>
                </c:pt>
                <c:pt idx="2611">
                  <c:v>57818</c:v>
                </c:pt>
                <c:pt idx="2612">
                  <c:v>57825</c:v>
                </c:pt>
                <c:pt idx="2613">
                  <c:v>57832</c:v>
                </c:pt>
                <c:pt idx="2614">
                  <c:v>57839</c:v>
                </c:pt>
                <c:pt idx="2615">
                  <c:v>57846</c:v>
                </c:pt>
                <c:pt idx="2616">
                  <c:v>57853</c:v>
                </c:pt>
                <c:pt idx="2617">
                  <c:v>57860</c:v>
                </c:pt>
                <c:pt idx="2618">
                  <c:v>57867</c:v>
                </c:pt>
                <c:pt idx="2619">
                  <c:v>57874</c:v>
                </c:pt>
                <c:pt idx="2620">
                  <c:v>57881</c:v>
                </c:pt>
                <c:pt idx="2621">
                  <c:v>57888</c:v>
                </c:pt>
                <c:pt idx="2622">
                  <c:v>57895</c:v>
                </c:pt>
                <c:pt idx="2623">
                  <c:v>57902</c:v>
                </c:pt>
                <c:pt idx="2624">
                  <c:v>57909</c:v>
                </c:pt>
                <c:pt idx="2625">
                  <c:v>57916</c:v>
                </c:pt>
                <c:pt idx="2626">
                  <c:v>57923</c:v>
                </c:pt>
                <c:pt idx="2627">
                  <c:v>57930</c:v>
                </c:pt>
                <c:pt idx="2628">
                  <c:v>57937</c:v>
                </c:pt>
                <c:pt idx="2629">
                  <c:v>57944</c:v>
                </c:pt>
                <c:pt idx="2630">
                  <c:v>57951</c:v>
                </c:pt>
                <c:pt idx="2631">
                  <c:v>57958</c:v>
                </c:pt>
                <c:pt idx="2632">
                  <c:v>57965</c:v>
                </c:pt>
                <c:pt idx="2633">
                  <c:v>57972</c:v>
                </c:pt>
                <c:pt idx="2634">
                  <c:v>57979</c:v>
                </c:pt>
                <c:pt idx="2635">
                  <c:v>57986</c:v>
                </c:pt>
                <c:pt idx="2636">
                  <c:v>57993</c:v>
                </c:pt>
                <c:pt idx="2637">
                  <c:v>58000</c:v>
                </c:pt>
                <c:pt idx="2638">
                  <c:v>58007</c:v>
                </c:pt>
                <c:pt idx="2639">
                  <c:v>58014</c:v>
                </c:pt>
                <c:pt idx="2640">
                  <c:v>58021</c:v>
                </c:pt>
                <c:pt idx="2641">
                  <c:v>58028</c:v>
                </c:pt>
                <c:pt idx="2642">
                  <c:v>58035</c:v>
                </c:pt>
                <c:pt idx="2643">
                  <c:v>58042</c:v>
                </c:pt>
                <c:pt idx="2644">
                  <c:v>58049</c:v>
                </c:pt>
                <c:pt idx="2645">
                  <c:v>58056</c:v>
                </c:pt>
                <c:pt idx="2646">
                  <c:v>58063</c:v>
                </c:pt>
                <c:pt idx="2647">
                  <c:v>58071</c:v>
                </c:pt>
                <c:pt idx="2648">
                  <c:v>58078</c:v>
                </c:pt>
                <c:pt idx="2649">
                  <c:v>58085</c:v>
                </c:pt>
                <c:pt idx="2650">
                  <c:v>58092</c:v>
                </c:pt>
                <c:pt idx="2651">
                  <c:v>58099</c:v>
                </c:pt>
                <c:pt idx="2652">
                  <c:v>58106</c:v>
                </c:pt>
                <c:pt idx="2653">
                  <c:v>58113</c:v>
                </c:pt>
                <c:pt idx="2654">
                  <c:v>58120</c:v>
                </c:pt>
                <c:pt idx="2655">
                  <c:v>58127</c:v>
                </c:pt>
                <c:pt idx="2656">
                  <c:v>58134</c:v>
                </c:pt>
                <c:pt idx="2657">
                  <c:v>58141</c:v>
                </c:pt>
                <c:pt idx="2658">
                  <c:v>58148</c:v>
                </c:pt>
                <c:pt idx="2659">
                  <c:v>58155</c:v>
                </c:pt>
                <c:pt idx="2660">
                  <c:v>58166</c:v>
                </c:pt>
                <c:pt idx="2661">
                  <c:v>58173</c:v>
                </c:pt>
                <c:pt idx="2662">
                  <c:v>58180</c:v>
                </c:pt>
                <c:pt idx="2663">
                  <c:v>58187</c:v>
                </c:pt>
                <c:pt idx="2664">
                  <c:v>58194</c:v>
                </c:pt>
                <c:pt idx="2665">
                  <c:v>58201</c:v>
                </c:pt>
                <c:pt idx="2666">
                  <c:v>58208</c:v>
                </c:pt>
                <c:pt idx="2667">
                  <c:v>58215</c:v>
                </c:pt>
                <c:pt idx="2668">
                  <c:v>58222</c:v>
                </c:pt>
                <c:pt idx="2669">
                  <c:v>58229</c:v>
                </c:pt>
                <c:pt idx="2670">
                  <c:v>58236</c:v>
                </c:pt>
                <c:pt idx="2671">
                  <c:v>58243</c:v>
                </c:pt>
                <c:pt idx="2672">
                  <c:v>58250</c:v>
                </c:pt>
                <c:pt idx="2673">
                  <c:v>58257</c:v>
                </c:pt>
                <c:pt idx="2674">
                  <c:v>58264</c:v>
                </c:pt>
                <c:pt idx="2675">
                  <c:v>58271</c:v>
                </c:pt>
                <c:pt idx="2676">
                  <c:v>58278</c:v>
                </c:pt>
                <c:pt idx="2677">
                  <c:v>58285</c:v>
                </c:pt>
                <c:pt idx="2678">
                  <c:v>58292</c:v>
                </c:pt>
                <c:pt idx="2679">
                  <c:v>58299</c:v>
                </c:pt>
                <c:pt idx="2680">
                  <c:v>58306</c:v>
                </c:pt>
                <c:pt idx="2681">
                  <c:v>58313</c:v>
                </c:pt>
                <c:pt idx="2682">
                  <c:v>58320</c:v>
                </c:pt>
                <c:pt idx="2683">
                  <c:v>58327</c:v>
                </c:pt>
                <c:pt idx="2684">
                  <c:v>58334</c:v>
                </c:pt>
                <c:pt idx="2685">
                  <c:v>58341</c:v>
                </c:pt>
                <c:pt idx="2686">
                  <c:v>58348</c:v>
                </c:pt>
                <c:pt idx="2687">
                  <c:v>58355</c:v>
                </c:pt>
                <c:pt idx="2688">
                  <c:v>58362</c:v>
                </c:pt>
                <c:pt idx="2689">
                  <c:v>58369</c:v>
                </c:pt>
                <c:pt idx="2690">
                  <c:v>58376</c:v>
                </c:pt>
                <c:pt idx="2691">
                  <c:v>58383</c:v>
                </c:pt>
                <c:pt idx="2692">
                  <c:v>58390</c:v>
                </c:pt>
                <c:pt idx="2693">
                  <c:v>58397</c:v>
                </c:pt>
                <c:pt idx="2694">
                  <c:v>58404</c:v>
                </c:pt>
                <c:pt idx="2695">
                  <c:v>58411</c:v>
                </c:pt>
                <c:pt idx="2696">
                  <c:v>58418</c:v>
                </c:pt>
                <c:pt idx="2697">
                  <c:v>58425</c:v>
                </c:pt>
                <c:pt idx="2698">
                  <c:v>58432</c:v>
                </c:pt>
                <c:pt idx="2699">
                  <c:v>58439</c:v>
                </c:pt>
                <c:pt idx="2700">
                  <c:v>58446</c:v>
                </c:pt>
                <c:pt idx="2701">
                  <c:v>58453</c:v>
                </c:pt>
                <c:pt idx="2702">
                  <c:v>58460</c:v>
                </c:pt>
                <c:pt idx="2703">
                  <c:v>58467</c:v>
                </c:pt>
                <c:pt idx="2704">
                  <c:v>58474</c:v>
                </c:pt>
                <c:pt idx="2705">
                  <c:v>58481</c:v>
                </c:pt>
                <c:pt idx="2706">
                  <c:v>58488</c:v>
                </c:pt>
                <c:pt idx="2707">
                  <c:v>58495</c:v>
                </c:pt>
                <c:pt idx="2708">
                  <c:v>58502</c:v>
                </c:pt>
                <c:pt idx="2709">
                  <c:v>58509</c:v>
                </c:pt>
                <c:pt idx="2710">
                  <c:v>58516</c:v>
                </c:pt>
                <c:pt idx="2711">
                  <c:v>58523</c:v>
                </c:pt>
                <c:pt idx="2712">
                  <c:v>58530</c:v>
                </c:pt>
                <c:pt idx="2713">
                  <c:v>58537</c:v>
                </c:pt>
                <c:pt idx="2714">
                  <c:v>58544</c:v>
                </c:pt>
                <c:pt idx="2715">
                  <c:v>58551</c:v>
                </c:pt>
                <c:pt idx="2716">
                  <c:v>58558</c:v>
                </c:pt>
                <c:pt idx="2717">
                  <c:v>58565</c:v>
                </c:pt>
                <c:pt idx="2718">
                  <c:v>58572</c:v>
                </c:pt>
                <c:pt idx="2719">
                  <c:v>58579</c:v>
                </c:pt>
                <c:pt idx="2720">
                  <c:v>58586</c:v>
                </c:pt>
                <c:pt idx="2721">
                  <c:v>58593</c:v>
                </c:pt>
                <c:pt idx="2722">
                  <c:v>58600</c:v>
                </c:pt>
                <c:pt idx="2723">
                  <c:v>58607</c:v>
                </c:pt>
                <c:pt idx="2724">
                  <c:v>58614</c:v>
                </c:pt>
                <c:pt idx="2725">
                  <c:v>58621</c:v>
                </c:pt>
                <c:pt idx="2726">
                  <c:v>58628</c:v>
                </c:pt>
                <c:pt idx="2727">
                  <c:v>58635</c:v>
                </c:pt>
                <c:pt idx="2728">
                  <c:v>58642</c:v>
                </c:pt>
                <c:pt idx="2729">
                  <c:v>58649</c:v>
                </c:pt>
                <c:pt idx="2730">
                  <c:v>58656</c:v>
                </c:pt>
                <c:pt idx="2731">
                  <c:v>58663</c:v>
                </c:pt>
                <c:pt idx="2732">
                  <c:v>58670</c:v>
                </c:pt>
                <c:pt idx="2733">
                  <c:v>58677</c:v>
                </c:pt>
                <c:pt idx="2734">
                  <c:v>58684</c:v>
                </c:pt>
                <c:pt idx="2735">
                  <c:v>58691</c:v>
                </c:pt>
                <c:pt idx="2736">
                  <c:v>58698</c:v>
                </c:pt>
                <c:pt idx="2737">
                  <c:v>58705</c:v>
                </c:pt>
                <c:pt idx="2738">
                  <c:v>58712</c:v>
                </c:pt>
                <c:pt idx="2739">
                  <c:v>58719</c:v>
                </c:pt>
                <c:pt idx="2740">
                  <c:v>58726</c:v>
                </c:pt>
                <c:pt idx="2741">
                  <c:v>58733</c:v>
                </c:pt>
                <c:pt idx="2742">
                  <c:v>58740</c:v>
                </c:pt>
                <c:pt idx="2743">
                  <c:v>58747</c:v>
                </c:pt>
                <c:pt idx="2744">
                  <c:v>58754</c:v>
                </c:pt>
                <c:pt idx="2745">
                  <c:v>58761</c:v>
                </c:pt>
                <c:pt idx="2746">
                  <c:v>58768</c:v>
                </c:pt>
                <c:pt idx="2747">
                  <c:v>58775</c:v>
                </c:pt>
                <c:pt idx="2748">
                  <c:v>58782</c:v>
                </c:pt>
                <c:pt idx="2749">
                  <c:v>58789</c:v>
                </c:pt>
                <c:pt idx="2750">
                  <c:v>58796</c:v>
                </c:pt>
                <c:pt idx="2751">
                  <c:v>58804</c:v>
                </c:pt>
                <c:pt idx="2752">
                  <c:v>58811</c:v>
                </c:pt>
                <c:pt idx="2753">
                  <c:v>58818</c:v>
                </c:pt>
                <c:pt idx="2754">
                  <c:v>58825</c:v>
                </c:pt>
                <c:pt idx="2755">
                  <c:v>58832</c:v>
                </c:pt>
                <c:pt idx="2756">
                  <c:v>58839</c:v>
                </c:pt>
                <c:pt idx="2757">
                  <c:v>58846</c:v>
                </c:pt>
                <c:pt idx="2758">
                  <c:v>58853</c:v>
                </c:pt>
                <c:pt idx="2759">
                  <c:v>58860</c:v>
                </c:pt>
                <c:pt idx="2760">
                  <c:v>58867</c:v>
                </c:pt>
                <c:pt idx="2761">
                  <c:v>58874</c:v>
                </c:pt>
                <c:pt idx="2762">
                  <c:v>58881</c:v>
                </c:pt>
                <c:pt idx="2763">
                  <c:v>58888</c:v>
                </c:pt>
                <c:pt idx="2764">
                  <c:v>58895</c:v>
                </c:pt>
                <c:pt idx="2765">
                  <c:v>58902</c:v>
                </c:pt>
                <c:pt idx="2766">
                  <c:v>58909</c:v>
                </c:pt>
                <c:pt idx="2767">
                  <c:v>58916</c:v>
                </c:pt>
                <c:pt idx="2768">
                  <c:v>58923</c:v>
                </c:pt>
                <c:pt idx="2769">
                  <c:v>58930</c:v>
                </c:pt>
                <c:pt idx="2770">
                  <c:v>58937</c:v>
                </c:pt>
                <c:pt idx="2771">
                  <c:v>58944</c:v>
                </c:pt>
                <c:pt idx="2772">
                  <c:v>58951</c:v>
                </c:pt>
                <c:pt idx="2773">
                  <c:v>58958</c:v>
                </c:pt>
                <c:pt idx="2774">
                  <c:v>58965</c:v>
                </c:pt>
                <c:pt idx="2775">
                  <c:v>58972</c:v>
                </c:pt>
                <c:pt idx="2776">
                  <c:v>58979</c:v>
                </c:pt>
                <c:pt idx="2777">
                  <c:v>58986</c:v>
                </c:pt>
                <c:pt idx="2778">
                  <c:v>58993</c:v>
                </c:pt>
                <c:pt idx="2779">
                  <c:v>59000</c:v>
                </c:pt>
                <c:pt idx="2780">
                  <c:v>59007</c:v>
                </c:pt>
                <c:pt idx="2781">
                  <c:v>59014</c:v>
                </c:pt>
                <c:pt idx="2782">
                  <c:v>59021</c:v>
                </c:pt>
                <c:pt idx="2783">
                  <c:v>59028</c:v>
                </c:pt>
                <c:pt idx="2784">
                  <c:v>59035</c:v>
                </c:pt>
                <c:pt idx="2785">
                  <c:v>59042</c:v>
                </c:pt>
                <c:pt idx="2786">
                  <c:v>59049</c:v>
                </c:pt>
                <c:pt idx="2787">
                  <c:v>59056</c:v>
                </c:pt>
                <c:pt idx="2788">
                  <c:v>59063</c:v>
                </c:pt>
                <c:pt idx="2789">
                  <c:v>59070</c:v>
                </c:pt>
                <c:pt idx="2790">
                  <c:v>59077</c:v>
                </c:pt>
                <c:pt idx="2791">
                  <c:v>59084</c:v>
                </c:pt>
                <c:pt idx="2792">
                  <c:v>59091</c:v>
                </c:pt>
                <c:pt idx="2793">
                  <c:v>59098</c:v>
                </c:pt>
                <c:pt idx="2794">
                  <c:v>59105</c:v>
                </c:pt>
                <c:pt idx="2795">
                  <c:v>59112</c:v>
                </c:pt>
                <c:pt idx="2796">
                  <c:v>59119</c:v>
                </c:pt>
                <c:pt idx="2797">
                  <c:v>59126</c:v>
                </c:pt>
                <c:pt idx="2798">
                  <c:v>59133</c:v>
                </c:pt>
                <c:pt idx="2799">
                  <c:v>59140</c:v>
                </c:pt>
                <c:pt idx="2800">
                  <c:v>59147</c:v>
                </c:pt>
                <c:pt idx="2801">
                  <c:v>59154</c:v>
                </c:pt>
                <c:pt idx="2802">
                  <c:v>59161</c:v>
                </c:pt>
                <c:pt idx="2803">
                  <c:v>59168</c:v>
                </c:pt>
                <c:pt idx="2804">
                  <c:v>59175</c:v>
                </c:pt>
                <c:pt idx="2805">
                  <c:v>59182</c:v>
                </c:pt>
                <c:pt idx="2806">
                  <c:v>59189</c:v>
                </c:pt>
                <c:pt idx="2807">
                  <c:v>59196</c:v>
                </c:pt>
                <c:pt idx="2808">
                  <c:v>59203</c:v>
                </c:pt>
                <c:pt idx="2809">
                  <c:v>59210</c:v>
                </c:pt>
                <c:pt idx="2810">
                  <c:v>59217</c:v>
                </c:pt>
                <c:pt idx="2811">
                  <c:v>59224</c:v>
                </c:pt>
                <c:pt idx="2812">
                  <c:v>59231</c:v>
                </c:pt>
                <c:pt idx="2813">
                  <c:v>59238</c:v>
                </c:pt>
                <c:pt idx="2814">
                  <c:v>59245</c:v>
                </c:pt>
                <c:pt idx="2815">
                  <c:v>59252</c:v>
                </c:pt>
                <c:pt idx="2816">
                  <c:v>59259</c:v>
                </c:pt>
                <c:pt idx="2817">
                  <c:v>59266</c:v>
                </c:pt>
                <c:pt idx="2818">
                  <c:v>59273</c:v>
                </c:pt>
                <c:pt idx="2819">
                  <c:v>59280</c:v>
                </c:pt>
                <c:pt idx="2820">
                  <c:v>59287</c:v>
                </c:pt>
                <c:pt idx="2821">
                  <c:v>59294</c:v>
                </c:pt>
                <c:pt idx="2822">
                  <c:v>59301</c:v>
                </c:pt>
                <c:pt idx="2823">
                  <c:v>59308</c:v>
                </c:pt>
                <c:pt idx="2824">
                  <c:v>59315</c:v>
                </c:pt>
                <c:pt idx="2825">
                  <c:v>59322</c:v>
                </c:pt>
                <c:pt idx="2826">
                  <c:v>59329</c:v>
                </c:pt>
                <c:pt idx="2827">
                  <c:v>59336</c:v>
                </c:pt>
                <c:pt idx="2828">
                  <c:v>59343</c:v>
                </c:pt>
                <c:pt idx="2829">
                  <c:v>59350</c:v>
                </c:pt>
                <c:pt idx="2830">
                  <c:v>59357</c:v>
                </c:pt>
                <c:pt idx="2831">
                  <c:v>59364</c:v>
                </c:pt>
                <c:pt idx="2832">
                  <c:v>59371</c:v>
                </c:pt>
                <c:pt idx="2833">
                  <c:v>59378</c:v>
                </c:pt>
                <c:pt idx="2834">
                  <c:v>59385</c:v>
                </c:pt>
                <c:pt idx="2835">
                  <c:v>59392</c:v>
                </c:pt>
                <c:pt idx="2836">
                  <c:v>59399</c:v>
                </c:pt>
                <c:pt idx="2837">
                  <c:v>59406</c:v>
                </c:pt>
                <c:pt idx="2838">
                  <c:v>59413</c:v>
                </c:pt>
                <c:pt idx="2839">
                  <c:v>59420</c:v>
                </c:pt>
                <c:pt idx="2840">
                  <c:v>59427</c:v>
                </c:pt>
                <c:pt idx="2841">
                  <c:v>59434</c:v>
                </c:pt>
                <c:pt idx="2842">
                  <c:v>59441</c:v>
                </c:pt>
                <c:pt idx="2843">
                  <c:v>59448</c:v>
                </c:pt>
                <c:pt idx="2844">
                  <c:v>59455</c:v>
                </c:pt>
                <c:pt idx="2845">
                  <c:v>59462</c:v>
                </c:pt>
                <c:pt idx="2846">
                  <c:v>59469</c:v>
                </c:pt>
                <c:pt idx="2847">
                  <c:v>59476</c:v>
                </c:pt>
                <c:pt idx="2848">
                  <c:v>59483</c:v>
                </c:pt>
                <c:pt idx="2849">
                  <c:v>59490</c:v>
                </c:pt>
                <c:pt idx="2850">
                  <c:v>59497</c:v>
                </c:pt>
                <c:pt idx="2851">
                  <c:v>59504</c:v>
                </c:pt>
                <c:pt idx="2852">
                  <c:v>59511</c:v>
                </c:pt>
                <c:pt idx="2853">
                  <c:v>59518</c:v>
                </c:pt>
                <c:pt idx="2854">
                  <c:v>59525</c:v>
                </c:pt>
                <c:pt idx="2855">
                  <c:v>59532</c:v>
                </c:pt>
                <c:pt idx="2856">
                  <c:v>59539</c:v>
                </c:pt>
                <c:pt idx="2857">
                  <c:v>59546</c:v>
                </c:pt>
                <c:pt idx="2858">
                  <c:v>59553</c:v>
                </c:pt>
                <c:pt idx="2859">
                  <c:v>59560</c:v>
                </c:pt>
                <c:pt idx="2860">
                  <c:v>59567</c:v>
                </c:pt>
                <c:pt idx="2861">
                  <c:v>59574</c:v>
                </c:pt>
                <c:pt idx="2862">
                  <c:v>59581</c:v>
                </c:pt>
                <c:pt idx="2863">
                  <c:v>59588</c:v>
                </c:pt>
                <c:pt idx="2864">
                  <c:v>59595</c:v>
                </c:pt>
                <c:pt idx="2865">
                  <c:v>59602</c:v>
                </c:pt>
                <c:pt idx="2866">
                  <c:v>59609</c:v>
                </c:pt>
                <c:pt idx="2867">
                  <c:v>59616</c:v>
                </c:pt>
                <c:pt idx="2868">
                  <c:v>59623</c:v>
                </c:pt>
                <c:pt idx="2869">
                  <c:v>59630</c:v>
                </c:pt>
                <c:pt idx="2870">
                  <c:v>59637</c:v>
                </c:pt>
                <c:pt idx="2871">
                  <c:v>59644</c:v>
                </c:pt>
                <c:pt idx="2872">
                  <c:v>59651</c:v>
                </c:pt>
                <c:pt idx="2873">
                  <c:v>59658</c:v>
                </c:pt>
                <c:pt idx="2874">
                  <c:v>59665</c:v>
                </c:pt>
                <c:pt idx="2875">
                  <c:v>59672</c:v>
                </c:pt>
                <c:pt idx="2876">
                  <c:v>59679</c:v>
                </c:pt>
                <c:pt idx="2877">
                  <c:v>59686</c:v>
                </c:pt>
                <c:pt idx="2878">
                  <c:v>59693</c:v>
                </c:pt>
                <c:pt idx="2879">
                  <c:v>59700</c:v>
                </c:pt>
                <c:pt idx="2880">
                  <c:v>59707</c:v>
                </c:pt>
                <c:pt idx="2881">
                  <c:v>59714</c:v>
                </c:pt>
                <c:pt idx="2882">
                  <c:v>59721</c:v>
                </c:pt>
                <c:pt idx="2883">
                  <c:v>59728</c:v>
                </c:pt>
                <c:pt idx="2884">
                  <c:v>59735</c:v>
                </c:pt>
                <c:pt idx="2885">
                  <c:v>59742</c:v>
                </c:pt>
                <c:pt idx="2886">
                  <c:v>59749</c:v>
                </c:pt>
                <c:pt idx="2887">
                  <c:v>59756</c:v>
                </c:pt>
                <c:pt idx="2888">
                  <c:v>59763</c:v>
                </c:pt>
                <c:pt idx="2889">
                  <c:v>59770</c:v>
                </c:pt>
                <c:pt idx="2890">
                  <c:v>59777</c:v>
                </c:pt>
                <c:pt idx="2891">
                  <c:v>59784</c:v>
                </c:pt>
                <c:pt idx="2892">
                  <c:v>59791</c:v>
                </c:pt>
                <c:pt idx="2893">
                  <c:v>59798</c:v>
                </c:pt>
                <c:pt idx="2894">
                  <c:v>59805</c:v>
                </c:pt>
                <c:pt idx="2895">
                  <c:v>59812</c:v>
                </c:pt>
                <c:pt idx="2896">
                  <c:v>59819</c:v>
                </c:pt>
                <c:pt idx="2897">
                  <c:v>59826</c:v>
                </c:pt>
                <c:pt idx="2898">
                  <c:v>59833</c:v>
                </c:pt>
                <c:pt idx="2899">
                  <c:v>59840</c:v>
                </c:pt>
                <c:pt idx="2900">
                  <c:v>59847</c:v>
                </c:pt>
                <c:pt idx="2901">
                  <c:v>59854</c:v>
                </c:pt>
                <c:pt idx="2902">
                  <c:v>59861</c:v>
                </c:pt>
                <c:pt idx="2903">
                  <c:v>59868</c:v>
                </c:pt>
                <c:pt idx="2904">
                  <c:v>59875</c:v>
                </c:pt>
                <c:pt idx="2905">
                  <c:v>59882</c:v>
                </c:pt>
                <c:pt idx="2906">
                  <c:v>59889</c:v>
                </c:pt>
                <c:pt idx="2907">
                  <c:v>59897</c:v>
                </c:pt>
                <c:pt idx="2908">
                  <c:v>59904</c:v>
                </c:pt>
                <c:pt idx="2909">
                  <c:v>59911</c:v>
                </c:pt>
                <c:pt idx="2910">
                  <c:v>59918</c:v>
                </c:pt>
                <c:pt idx="2911">
                  <c:v>59925</c:v>
                </c:pt>
                <c:pt idx="2912">
                  <c:v>59932</c:v>
                </c:pt>
                <c:pt idx="2913">
                  <c:v>59939</c:v>
                </c:pt>
                <c:pt idx="2914">
                  <c:v>59946</c:v>
                </c:pt>
                <c:pt idx="2915">
                  <c:v>59953</c:v>
                </c:pt>
                <c:pt idx="2916">
                  <c:v>59960</c:v>
                </c:pt>
                <c:pt idx="2917">
                  <c:v>59967</c:v>
                </c:pt>
                <c:pt idx="2918">
                  <c:v>59974</c:v>
                </c:pt>
                <c:pt idx="2919">
                  <c:v>59981</c:v>
                </c:pt>
                <c:pt idx="2920">
                  <c:v>59988</c:v>
                </c:pt>
                <c:pt idx="2921">
                  <c:v>59995</c:v>
                </c:pt>
                <c:pt idx="2922">
                  <c:v>60002</c:v>
                </c:pt>
                <c:pt idx="2923">
                  <c:v>60009</c:v>
                </c:pt>
                <c:pt idx="2924">
                  <c:v>60016</c:v>
                </c:pt>
                <c:pt idx="2925">
                  <c:v>60023</c:v>
                </c:pt>
                <c:pt idx="2926">
                  <c:v>60030</c:v>
                </c:pt>
                <c:pt idx="2927">
                  <c:v>60037</c:v>
                </c:pt>
                <c:pt idx="2928">
                  <c:v>60044</c:v>
                </c:pt>
                <c:pt idx="2929">
                  <c:v>60051</c:v>
                </c:pt>
                <c:pt idx="2930">
                  <c:v>60058</c:v>
                </c:pt>
                <c:pt idx="2931">
                  <c:v>60065</c:v>
                </c:pt>
                <c:pt idx="2932">
                  <c:v>60072</c:v>
                </c:pt>
                <c:pt idx="2933">
                  <c:v>60079</c:v>
                </c:pt>
                <c:pt idx="2934">
                  <c:v>60086</c:v>
                </c:pt>
                <c:pt idx="2935">
                  <c:v>60093</c:v>
                </c:pt>
                <c:pt idx="2936">
                  <c:v>60100</c:v>
                </c:pt>
                <c:pt idx="2937">
                  <c:v>60107</c:v>
                </c:pt>
                <c:pt idx="2938">
                  <c:v>60114</c:v>
                </c:pt>
                <c:pt idx="2939">
                  <c:v>60121</c:v>
                </c:pt>
                <c:pt idx="2940">
                  <c:v>60128</c:v>
                </c:pt>
                <c:pt idx="2941">
                  <c:v>60135</c:v>
                </c:pt>
                <c:pt idx="2942">
                  <c:v>60142</c:v>
                </c:pt>
                <c:pt idx="2943">
                  <c:v>60149</c:v>
                </c:pt>
                <c:pt idx="2944">
                  <c:v>60156</c:v>
                </c:pt>
                <c:pt idx="2945">
                  <c:v>60163</c:v>
                </c:pt>
                <c:pt idx="2946">
                  <c:v>60170</c:v>
                </c:pt>
                <c:pt idx="2947">
                  <c:v>60177</c:v>
                </c:pt>
                <c:pt idx="2948">
                  <c:v>60184</c:v>
                </c:pt>
                <c:pt idx="2949">
                  <c:v>60191</c:v>
                </c:pt>
                <c:pt idx="2950">
                  <c:v>60198</c:v>
                </c:pt>
                <c:pt idx="2951">
                  <c:v>60205</c:v>
                </c:pt>
                <c:pt idx="2952">
                  <c:v>60212</c:v>
                </c:pt>
                <c:pt idx="2953">
                  <c:v>60219</c:v>
                </c:pt>
                <c:pt idx="2954">
                  <c:v>60226</c:v>
                </c:pt>
                <c:pt idx="2955">
                  <c:v>60233</c:v>
                </c:pt>
                <c:pt idx="2956">
                  <c:v>60240</c:v>
                </c:pt>
                <c:pt idx="2957">
                  <c:v>60247</c:v>
                </c:pt>
                <c:pt idx="2958">
                  <c:v>60254</c:v>
                </c:pt>
                <c:pt idx="2959">
                  <c:v>60265</c:v>
                </c:pt>
                <c:pt idx="2960">
                  <c:v>60272</c:v>
                </c:pt>
                <c:pt idx="2961">
                  <c:v>60279</c:v>
                </c:pt>
                <c:pt idx="2962">
                  <c:v>60286</c:v>
                </c:pt>
                <c:pt idx="2963">
                  <c:v>60293</c:v>
                </c:pt>
                <c:pt idx="2964">
                  <c:v>60300</c:v>
                </c:pt>
                <c:pt idx="2965">
                  <c:v>60307</c:v>
                </c:pt>
                <c:pt idx="2966">
                  <c:v>60314</c:v>
                </c:pt>
                <c:pt idx="2967">
                  <c:v>60321</c:v>
                </c:pt>
                <c:pt idx="2968">
                  <c:v>60328</c:v>
                </c:pt>
                <c:pt idx="2969">
                  <c:v>60335</c:v>
                </c:pt>
                <c:pt idx="2970">
                  <c:v>60342</c:v>
                </c:pt>
                <c:pt idx="2971">
                  <c:v>60349</c:v>
                </c:pt>
                <c:pt idx="2972">
                  <c:v>60357</c:v>
                </c:pt>
                <c:pt idx="2973">
                  <c:v>60364</c:v>
                </c:pt>
                <c:pt idx="2974">
                  <c:v>60371</c:v>
                </c:pt>
                <c:pt idx="2975">
                  <c:v>60378</c:v>
                </c:pt>
                <c:pt idx="2976">
                  <c:v>60385</c:v>
                </c:pt>
                <c:pt idx="2977">
                  <c:v>60392</c:v>
                </c:pt>
                <c:pt idx="2978">
                  <c:v>60399</c:v>
                </c:pt>
                <c:pt idx="2979">
                  <c:v>60406</c:v>
                </c:pt>
                <c:pt idx="2980">
                  <c:v>60413</c:v>
                </c:pt>
                <c:pt idx="2981">
                  <c:v>60420</c:v>
                </c:pt>
                <c:pt idx="2982">
                  <c:v>60427</c:v>
                </c:pt>
                <c:pt idx="2983">
                  <c:v>60434</c:v>
                </c:pt>
                <c:pt idx="2984">
                  <c:v>60441</c:v>
                </c:pt>
                <c:pt idx="2985">
                  <c:v>60448</c:v>
                </c:pt>
                <c:pt idx="2986">
                  <c:v>60455</c:v>
                </c:pt>
                <c:pt idx="2987">
                  <c:v>60462</c:v>
                </c:pt>
                <c:pt idx="2988">
                  <c:v>60469</c:v>
                </c:pt>
                <c:pt idx="2989">
                  <c:v>60476</c:v>
                </c:pt>
                <c:pt idx="2990">
                  <c:v>60483</c:v>
                </c:pt>
                <c:pt idx="2991">
                  <c:v>60490</c:v>
                </c:pt>
                <c:pt idx="2992">
                  <c:v>60497</c:v>
                </c:pt>
                <c:pt idx="2993">
                  <c:v>60504</c:v>
                </c:pt>
                <c:pt idx="2994">
                  <c:v>60511</c:v>
                </c:pt>
                <c:pt idx="2995">
                  <c:v>60518</c:v>
                </c:pt>
                <c:pt idx="2996">
                  <c:v>60525</c:v>
                </c:pt>
                <c:pt idx="2997">
                  <c:v>60532</c:v>
                </c:pt>
                <c:pt idx="2998">
                  <c:v>60539</c:v>
                </c:pt>
                <c:pt idx="2999">
                  <c:v>60546</c:v>
                </c:pt>
                <c:pt idx="3000">
                  <c:v>60553</c:v>
                </c:pt>
                <c:pt idx="3001">
                  <c:v>60560</c:v>
                </c:pt>
                <c:pt idx="3002">
                  <c:v>60567</c:v>
                </c:pt>
                <c:pt idx="3003">
                  <c:v>60574</c:v>
                </c:pt>
                <c:pt idx="3004">
                  <c:v>60581</c:v>
                </c:pt>
                <c:pt idx="3005">
                  <c:v>60588</c:v>
                </c:pt>
                <c:pt idx="3006">
                  <c:v>60595</c:v>
                </c:pt>
                <c:pt idx="3007">
                  <c:v>60602</c:v>
                </c:pt>
                <c:pt idx="3008">
                  <c:v>60609</c:v>
                </c:pt>
                <c:pt idx="3009">
                  <c:v>60616</c:v>
                </c:pt>
                <c:pt idx="3010">
                  <c:v>60623</c:v>
                </c:pt>
                <c:pt idx="3011">
                  <c:v>60630</c:v>
                </c:pt>
                <c:pt idx="3012">
                  <c:v>60637</c:v>
                </c:pt>
                <c:pt idx="3013">
                  <c:v>60644</c:v>
                </c:pt>
                <c:pt idx="3014">
                  <c:v>60651</c:v>
                </c:pt>
                <c:pt idx="3015">
                  <c:v>60658</c:v>
                </c:pt>
                <c:pt idx="3016">
                  <c:v>60665</c:v>
                </c:pt>
                <c:pt idx="3017">
                  <c:v>60672</c:v>
                </c:pt>
                <c:pt idx="3018">
                  <c:v>60679</c:v>
                </c:pt>
                <c:pt idx="3019">
                  <c:v>60686</c:v>
                </c:pt>
                <c:pt idx="3020">
                  <c:v>60693</c:v>
                </c:pt>
                <c:pt idx="3021">
                  <c:v>60700</c:v>
                </c:pt>
                <c:pt idx="3022">
                  <c:v>60707</c:v>
                </c:pt>
                <c:pt idx="3023">
                  <c:v>60714</c:v>
                </c:pt>
                <c:pt idx="3024">
                  <c:v>60721</c:v>
                </c:pt>
                <c:pt idx="3025">
                  <c:v>60728</c:v>
                </c:pt>
                <c:pt idx="3026">
                  <c:v>60735</c:v>
                </c:pt>
                <c:pt idx="3027">
                  <c:v>60742</c:v>
                </c:pt>
                <c:pt idx="3028">
                  <c:v>60749</c:v>
                </c:pt>
                <c:pt idx="3029">
                  <c:v>60756</c:v>
                </c:pt>
                <c:pt idx="3030">
                  <c:v>60763</c:v>
                </c:pt>
                <c:pt idx="3031">
                  <c:v>60770</c:v>
                </c:pt>
                <c:pt idx="3032">
                  <c:v>60777</c:v>
                </c:pt>
                <c:pt idx="3033">
                  <c:v>60784</c:v>
                </c:pt>
                <c:pt idx="3034">
                  <c:v>60791</c:v>
                </c:pt>
                <c:pt idx="3035">
                  <c:v>60798</c:v>
                </c:pt>
                <c:pt idx="3036">
                  <c:v>60805</c:v>
                </c:pt>
                <c:pt idx="3037">
                  <c:v>60812</c:v>
                </c:pt>
                <c:pt idx="3038">
                  <c:v>60819</c:v>
                </c:pt>
                <c:pt idx="3039">
                  <c:v>60826</c:v>
                </c:pt>
                <c:pt idx="3040">
                  <c:v>60833</c:v>
                </c:pt>
                <c:pt idx="3041">
                  <c:v>60840</c:v>
                </c:pt>
                <c:pt idx="3042">
                  <c:v>60847</c:v>
                </c:pt>
                <c:pt idx="3043">
                  <c:v>60854</c:v>
                </c:pt>
                <c:pt idx="3044">
                  <c:v>60861</c:v>
                </c:pt>
                <c:pt idx="3045">
                  <c:v>60868</c:v>
                </c:pt>
                <c:pt idx="3046">
                  <c:v>60875</c:v>
                </c:pt>
                <c:pt idx="3047">
                  <c:v>60882</c:v>
                </c:pt>
                <c:pt idx="3048">
                  <c:v>60889</c:v>
                </c:pt>
                <c:pt idx="3049">
                  <c:v>60896</c:v>
                </c:pt>
                <c:pt idx="3050">
                  <c:v>60903</c:v>
                </c:pt>
                <c:pt idx="3051">
                  <c:v>60910</c:v>
                </c:pt>
                <c:pt idx="3052">
                  <c:v>60917</c:v>
                </c:pt>
                <c:pt idx="3053">
                  <c:v>60924</c:v>
                </c:pt>
                <c:pt idx="3054">
                  <c:v>60931</c:v>
                </c:pt>
                <c:pt idx="3055">
                  <c:v>60938</c:v>
                </c:pt>
                <c:pt idx="3056">
                  <c:v>60945</c:v>
                </c:pt>
                <c:pt idx="3057">
                  <c:v>60952</c:v>
                </c:pt>
                <c:pt idx="3058">
                  <c:v>60959</c:v>
                </c:pt>
                <c:pt idx="3059">
                  <c:v>60966</c:v>
                </c:pt>
                <c:pt idx="3060">
                  <c:v>60973</c:v>
                </c:pt>
                <c:pt idx="3061">
                  <c:v>60980</c:v>
                </c:pt>
                <c:pt idx="3062">
                  <c:v>60987</c:v>
                </c:pt>
                <c:pt idx="3063">
                  <c:v>60995</c:v>
                </c:pt>
                <c:pt idx="3064">
                  <c:v>61002</c:v>
                </c:pt>
                <c:pt idx="3065">
                  <c:v>61009</c:v>
                </c:pt>
                <c:pt idx="3066">
                  <c:v>61016</c:v>
                </c:pt>
                <c:pt idx="3067">
                  <c:v>61023</c:v>
                </c:pt>
                <c:pt idx="3068">
                  <c:v>61030</c:v>
                </c:pt>
                <c:pt idx="3069">
                  <c:v>61037</c:v>
                </c:pt>
                <c:pt idx="3070">
                  <c:v>61044</c:v>
                </c:pt>
                <c:pt idx="3071">
                  <c:v>61051</c:v>
                </c:pt>
                <c:pt idx="3072">
                  <c:v>61058</c:v>
                </c:pt>
                <c:pt idx="3073">
                  <c:v>61065</c:v>
                </c:pt>
                <c:pt idx="3074">
                  <c:v>61072</c:v>
                </c:pt>
                <c:pt idx="3075">
                  <c:v>61079</c:v>
                </c:pt>
                <c:pt idx="3076">
                  <c:v>61086</c:v>
                </c:pt>
                <c:pt idx="3077">
                  <c:v>61093</c:v>
                </c:pt>
                <c:pt idx="3078">
                  <c:v>61100</c:v>
                </c:pt>
                <c:pt idx="3079">
                  <c:v>61107</c:v>
                </c:pt>
                <c:pt idx="3080">
                  <c:v>61114</c:v>
                </c:pt>
                <c:pt idx="3081">
                  <c:v>61121</c:v>
                </c:pt>
                <c:pt idx="3082">
                  <c:v>61128</c:v>
                </c:pt>
                <c:pt idx="3083">
                  <c:v>61135</c:v>
                </c:pt>
                <c:pt idx="3084">
                  <c:v>61142</c:v>
                </c:pt>
                <c:pt idx="3085">
                  <c:v>61149</c:v>
                </c:pt>
                <c:pt idx="3086">
                  <c:v>61156</c:v>
                </c:pt>
                <c:pt idx="3087">
                  <c:v>61163</c:v>
                </c:pt>
                <c:pt idx="3088">
                  <c:v>61170</c:v>
                </c:pt>
                <c:pt idx="3089">
                  <c:v>61177</c:v>
                </c:pt>
                <c:pt idx="3090">
                  <c:v>61184</c:v>
                </c:pt>
                <c:pt idx="3091">
                  <c:v>61191</c:v>
                </c:pt>
                <c:pt idx="3092">
                  <c:v>61198</c:v>
                </c:pt>
                <c:pt idx="3093">
                  <c:v>61205</c:v>
                </c:pt>
                <c:pt idx="3094">
                  <c:v>61212</c:v>
                </c:pt>
                <c:pt idx="3095">
                  <c:v>61219</c:v>
                </c:pt>
                <c:pt idx="3096">
                  <c:v>61226</c:v>
                </c:pt>
                <c:pt idx="3097">
                  <c:v>61233</c:v>
                </c:pt>
                <c:pt idx="3098">
                  <c:v>61240</c:v>
                </c:pt>
                <c:pt idx="3099">
                  <c:v>61247</c:v>
                </c:pt>
                <c:pt idx="3100">
                  <c:v>61254</c:v>
                </c:pt>
                <c:pt idx="3101">
                  <c:v>61261</c:v>
                </c:pt>
                <c:pt idx="3102">
                  <c:v>61268</c:v>
                </c:pt>
                <c:pt idx="3103">
                  <c:v>61275</c:v>
                </c:pt>
                <c:pt idx="3104">
                  <c:v>61282</c:v>
                </c:pt>
                <c:pt idx="3105">
                  <c:v>61289</c:v>
                </c:pt>
                <c:pt idx="3106">
                  <c:v>61296</c:v>
                </c:pt>
                <c:pt idx="3107">
                  <c:v>61303</c:v>
                </c:pt>
                <c:pt idx="3108">
                  <c:v>61310</c:v>
                </c:pt>
                <c:pt idx="3109">
                  <c:v>61317</c:v>
                </c:pt>
                <c:pt idx="3110">
                  <c:v>61324</c:v>
                </c:pt>
                <c:pt idx="3111">
                  <c:v>61331</c:v>
                </c:pt>
                <c:pt idx="3112">
                  <c:v>61338</c:v>
                </c:pt>
                <c:pt idx="3113">
                  <c:v>61345</c:v>
                </c:pt>
                <c:pt idx="3114">
                  <c:v>61352</c:v>
                </c:pt>
                <c:pt idx="3115">
                  <c:v>61359</c:v>
                </c:pt>
                <c:pt idx="3116">
                  <c:v>61366</c:v>
                </c:pt>
                <c:pt idx="3117">
                  <c:v>61373</c:v>
                </c:pt>
                <c:pt idx="3118">
                  <c:v>61380</c:v>
                </c:pt>
                <c:pt idx="3119">
                  <c:v>61387</c:v>
                </c:pt>
                <c:pt idx="3120">
                  <c:v>61394</c:v>
                </c:pt>
                <c:pt idx="3121">
                  <c:v>61401</c:v>
                </c:pt>
                <c:pt idx="3122">
                  <c:v>61408</c:v>
                </c:pt>
                <c:pt idx="3123">
                  <c:v>61415</c:v>
                </c:pt>
                <c:pt idx="3124">
                  <c:v>61422</c:v>
                </c:pt>
                <c:pt idx="3125">
                  <c:v>61429</c:v>
                </c:pt>
                <c:pt idx="3126">
                  <c:v>61436</c:v>
                </c:pt>
                <c:pt idx="3127">
                  <c:v>61443</c:v>
                </c:pt>
                <c:pt idx="3128">
                  <c:v>61450</c:v>
                </c:pt>
                <c:pt idx="3129">
                  <c:v>61457</c:v>
                </c:pt>
                <c:pt idx="3130">
                  <c:v>61464</c:v>
                </c:pt>
                <c:pt idx="3131">
                  <c:v>61471</c:v>
                </c:pt>
                <c:pt idx="3132">
                  <c:v>61478</c:v>
                </c:pt>
                <c:pt idx="3133">
                  <c:v>61485</c:v>
                </c:pt>
                <c:pt idx="3134">
                  <c:v>61492</c:v>
                </c:pt>
                <c:pt idx="3135">
                  <c:v>61499</c:v>
                </c:pt>
                <c:pt idx="3136">
                  <c:v>61506</c:v>
                </c:pt>
                <c:pt idx="3137">
                  <c:v>61513</c:v>
                </c:pt>
                <c:pt idx="3138">
                  <c:v>61520</c:v>
                </c:pt>
                <c:pt idx="3139">
                  <c:v>61527</c:v>
                </c:pt>
                <c:pt idx="3140">
                  <c:v>61534</c:v>
                </c:pt>
                <c:pt idx="3141">
                  <c:v>61541</c:v>
                </c:pt>
                <c:pt idx="3142">
                  <c:v>61548</c:v>
                </c:pt>
                <c:pt idx="3143">
                  <c:v>61555</c:v>
                </c:pt>
                <c:pt idx="3144">
                  <c:v>61562</c:v>
                </c:pt>
                <c:pt idx="3145">
                  <c:v>61569</c:v>
                </c:pt>
                <c:pt idx="3146">
                  <c:v>61576</c:v>
                </c:pt>
                <c:pt idx="3147">
                  <c:v>61583</c:v>
                </c:pt>
                <c:pt idx="3148">
                  <c:v>61590</c:v>
                </c:pt>
                <c:pt idx="3149">
                  <c:v>61597</c:v>
                </c:pt>
                <c:pt idx="3150">
                  <c:v>61604</c:v>
                </c:pt>
                <c:pt idx="3151">
                  <c:v>61611</c:v>
                </c:pt>
                <c:pt idx="3152">
                  <c:v>61618</c:v>
                </c:pt>
                <c:pt idx="3153">
                  <c:v>61625</c:v>
                </c:pt>
                <c:pt idx="3154">
                  <c:v>61632</c:v>
                </c:pt>
                <c:pt idx="3155">
                  <c:v>61639</c:v>
                </c:pt>
                <c:pt idx="3156">
                  <c:v>61646</c:v>
                </c:pt>
                <c:pt idx="3157">
                  <c:v>61653</c:v>
                </c:pt>
                <c:pt idx="3158">
                  <c:v>61660</c:v>
                </c:pt>
                <c:pt idx="3159">
                  <c:v>61667</c:v>
                </c:pt>
                <c:pt idx="3160">
                  <c:v>61674</c:v>
                </c:pt>
                <c:pt idx="3161">
                  <c:v>61681</c:v>
                </c:pt>
                <c:pt idx="3162">
                  <c:v>61688</c:v>
                </c:pt>
                <c:pt idx="3163">
                  <c:v>61695</c:v>
                </c:pt>
                <c:pt idx="3164">
                  <c:v>61702</c:v>
                </c:pt>
                <c:pt idx="3165">
                  <c:v>61709</c:v>
                </c:pt>
                <c:pt idx="3166">
                  <c:v>61716</c:v>
                </c:pt>
                <c:pt idx="3167">
                  <c:v>61724</c:v>
                </c:pt>
                <c:pt idx="3168">
                  <c:v>61731</c:v>
                </c:pt>
                <c:pt idx="3169">
                  <c:v>61738</c:v>
                </c:pt>
                <c:pt idx="3170">
                  <c:v>61745</c:v>
                </c:pt>
                <c:pt idx="3171">
                  <c:v>61752</c:v>
                </c:pt>
                <c:pt idx="3172">
                  <c:v>61759</c:v>
                </c:pt>
                <c:pt idx="3173">
                  <c:v>61766</c:v>
                </c:pt>
                <c:pt idx="3174">
                  <c:v>61773</c:v>
                </c:pt>
                <c:pt idx="3175">
                  <c:v>61780</c:v>
                </c:pt>
                <c:pt idx="3176">
                  <c:v>61787</c:v>
                </c:pt>
                <c:pt idx="3177">
                  <c:v>61794</c:v>
                </c:pt>
                <c:pt idx="3178">
                  <c:v>61801</c:v>
                </c:pt>
                <c:pt idx="3179">
                  <c:v>61808</c:v>
                </c:pt>
                <c:pt idx="3180">
                  <c:v>61815</c:v>
                </c:pt>
                <c:pt idx="3181">
                  <c:v>61822</c:v>
                </c:pt>
                <c:pt idx="3182">
                  <c:v>61829</c:v>
                </c:pt>
                <c:pt idx="3183">
                  <c:v>61836</c:v>
                </c:pt>
                <c:pt idx="3184">
                  <c:v>61843</c:v>
                </c:pt>
                <c:pt idx="3185">
                  <c:v>61850</c:v>
                </c:pt>
                <c:pt idx="3186">
                  <c:v>61857</c:v>
                </c:pt>
                <c:pt idx="3187">
                  <c:v>61864</c:v>
                </c:pt>
                <c:pt idx="3188">
                  <c:v>61871</c:v>
                </c:pt>
                <c:pt idx="3189">
                  <c:v>61878</c:v>
                </c:pt>
                <c:pt idx="3190">
                  <c:v>61885</c:v>
                </c:pt>
                <c:pt idx="3191">
                  <c:v>61892</c:v>
                </c:pt>
                <c:pt idx="3192">
                  <c:v>61899</c:v>
                </c:pt>
                <c:pt idx="3193">
                  <c:v>61906</c:v>
                </c:pt>
                <c:pt idx="3194">
                  <c:v>61913</c:v>
                </c:pt>
                <c:pt idx="3195">
                  <c:v>61920</c:v>
                </c:pt>
                <c:pt idx="3196">
                  <c:v>61927</c:v>
                </c:pt>
                <c:pt idx="3197">
                  <c:v>61934</c:v>
                </c:pt>
                <c:pt idx="3198">
                  <c:v>61941</c:v>
                </c:pt>
                <c:pt idx="3199">
                  <c:v>61948</c:v>
                </c:pt>
                <c:pt idx="3200">
                  <c:v>61955</c:v>
                </c:pt>
                <c:pt idx="3201">
                  <c:v>61962</c:v>
                </c:pt>
                <c:pt idx="3202">
                  <c:v>61969</c:v>
                </c:pt>
                <c:pt idx="3203">
                  <c:v>61976</c:v>
                </c:pt>
                <c:pt idx="3204">
                  <c:v>61983</c:v>
                </c:pt>
                <c:pt idx="3205">
                  <c:v>61990</c:v>
                </c:pt>
                <c:pt idx="3206">
                  <c:v>61997</c:v>
                </c:pt>
                <c:pt idx="3207">
                  <c:v>62004</c:v>
                </c:pt>
                <c:pt idx="3208">
                  <c:v>62011</c:v>
                </c:pt>
                <c:pt idx="3209">
                  <c:v>62018</c:v>
                </c:pt>
                <c:pt idx="3210">
                  <c:v>62025</c:v>
                </c:pt>
                <c:pt idx="3211">
                  <c:v>62032</c:v>
                </c:pt>
                <c:pt idx="3212">
                  <c:v>62039</c:v>
                </c:pt>
                <c:pt idx="3213">
                  <c:v>62046</c:v>
                </c:pt>
                <c:pt idx="3214">
                  <c:v>62053</c:v>
                </c:pt>
                <c:pt idx="3215">
                  <c:v>62060</c:v>
                </c:pt>
                <c:pt idx="3216">
                  <c:v>62067</c:v>
                </c:pt>
                <c:pt idx="3217">
                  <c:v>62074</c:v>
                </c:pt>
                <c:pt idx="3218">
                  <c:v>62081</c:v>
                </c:pt>
                <c:pt idx="3219">
                  <c:v>62089</c:v>
                </c:pt>
                <c:pt idx="3220">
                  <c:v>62096</c:v>
                </c:pt>
                <c:pt idx="3221">
                  <c:v>62103</c:v>
                </c:pt>
                <c:pt idx="3222">
                  <c:v>62110</c:v>
                </c:pt>
                <c:pt idx="3223">
                  <c:v>62117</c:v>
                </c:pt>
                <c:pt idx="3224">
                  <c:v>62124</c:v>
                </c:pt>
                <c:pt idx="3225">
                  <c:v>62131</c:v>
                </c:pt>
                <c:pt idx="3226">
                  <c:v>62138</c:v>
                </c:pt>
                <c:pt idx="3227">
                  <c:v>62145</c:v>
                </c:pt>
                <c:pt idx="3228">
                  <c:v>62152</c:v>
                </c:pt>
                <c:pt idx="3229">
                  <c:v>62159</c:v>
                </c:pt>
                <c:pt idx="3230">
                  <c:v>62166</c:v>
                </c:pt>
                <c:pt idx="3231">
                  <c:v>62173</c:v>
                </c:pt>
                <c:pt idx="3232">
                  <c:v>62184</c:v>
                </c:pt>
                <c:pt idx="3233">
                  <c:v>62191</c:v>
                </c:pt>
                <c:pt idx="3234">
                  <c:v>62198</c:v>
                </c:pt>
                <c:pt idx="3235">
                  <c:v>62205</c:v>
                </c:pt>
                <c:pt idx="3236">
                  <c:v>62212</c:v>
                </c:pt>
                <c:pt idx="3237">
                  <c:v>62219</c:v>
                </c:pt>
                <c:pt idx="3238">
                  <c:v>62226</c:v>
                </c:pt>
                <c:pt idx="3239">
                  <c:v>62233</c:v>
                </c:pt>
                <c:pt idx="3240">
                  <c:v>62240</c:v>
                </c:pt>
                <c:pt idx="3241">
                  <c:v>62247</c:v>
                </c:pt>
                <c:pt idx="3242">
                  <c:v>62254</c:v>
                </c:pt>
                <c:pt idx="3243">
                  <c:v>62261</c:v>
                </c:pt>
                <c:pt idx="3244">
                  <c:v>62268</c:v>
                </c:pt>
                <c:pt idx="3245">
                  <c:v>62275</c:v>
                </c:pt>
                <c:pt idx="3246">
                  <c:v>62282</c:v>
                </c:pt>
                <c:pt idx="3247">
                  <c:v>62289</c:v>
                </c:pt>
                <c:pt idx="3248">
                  <c:v>62296</c:v>
                </c:pt>
                <c:pt idx="3249">
                  <c:v>62303</c:v>
                </c:pt>
                <c:pt idx="3250">
                  <c:v>62310</c:v>
                </c:pt>
                <c:pt idx="3251">
                  <c:v>62317</c:v>
                </c:pt>
                <c:pt idx="3252">
                  <c:v>62324</c:v>
                </c:pt>
                <c:pt idx="3253">
                  <c:v>62331</c:v>
                </c:pt>
                <c:pt idx="3254">
                  <c:v>62338</c:v>
                </c:pt>
                <c:pt idx="3255">
                  <c:v>62345</c:v>
                </c:pt>
                <c:pt idx="3256">
                  <c:v>62352</c:v>
                </c:pt>
                <c:pt idx="3257">
                  <c:v>62359</c:v>
                </c:pt>
                <c:pt idx="3258">
                  <c:v>62366</c:v>
                </c:pt>
                <c:pt idx="3259">
                  <c:v>62373</c:v>
                </c:pt>
                <c:pt idx="3260">
                  <c:v>62380</c:v>
                </c:pt>
                <c:pt idx="3261">
                  <c:v>62387</c:v>
                </c:pt>
                <c:pt idx="3262">
                  <c:v>62394</c:v>
                </c:pt>
                <c:pt idx="3263">
                  <c:v>62401</c:v>
                </c:pt>
                <c:pt idx="3264">
                  <c:v>62408</c:v>
                </c:pt>
                <c:pt idx="3265">
                  <c:v>62415</c:v>
                </c:pt>
                <c:pt idx="3266">
                  <c:v>62422</c:v>
                </c:pt>
                <c:pt idx="3267">
                  <c:v>62429</c:v>
                </c:pt>
                <c:pt idx="3268">
                  <c:v>62436</c:v>
                </c:pt>
                <c:pt idx="3269">
                  <c:v>62443</c:v>
                </c:pt>
                <c:pt idx="3270">
                  <c:v>62450</c:v>
                </c:pt>
                <c:pt idx="3271">
                  <c:v>62457</c:v>
                </c:pt>
                <c:pt idx="3272">
                  <c:v>62464</c:v>
                </c:pt>
                <c:pt idx="3273">
                  <c:v>62471</c:v>
                </c:pt>
                <c:pt idx="3274">
                  <c:v>62478</c:v>
                </c:pt>
                <c:pt idx="3275">
                  <c:v>62485</c:v>
                </c:pt>
                <c:pt idx="3276">
                  <c:v>62492</c:v>
                </c:pt>
                <c:pt idx="3277">
                  <c:v>62499</c:v>
                </c:pt>
                <c:pt idx="3278">
                  <c:v>62506</c:v>
                </c:pt>
                <c:pt idx="3279">
                  <c:v>62513</c:v>
                </c:pt>
                <c:pt idx="3280">
                  <c:v>62520</c:v>
                </c:pt>
                <c:pt idx="3281">
                  <c:v>62527</c:v>
                </c:pt>
                <c:pt idx="3282">
                  <c:v>62534</c:v>
                </c:pt>
                <c:pt idx="3283">
                  <c:v>62541</c:v>
                </c:pt>
                <c:pt idx="3284">
                  <c:v>62548</c:v>
                </c:pt>
                <c:pt idx="3285">
                  <c:v>62555</c:v>
                </c:pt>
                <c:pt idx="3286">
                  <c:v>62562</c:v>
                </c:pt>
                <c:pt idx="3287">
                  <c:v>62569</c:v>
                </c:pt>
                <c:pt idx="3288">
                  <c:v>62576</c:v>
                </c:pt>
                <c:pt idx="3289">
                  <c:v>62583</c:v>
                </c:pt>
                <c:pt idx="3290">
                  <c:v>62590</c:v>
                </c:pt>
                <c:pt idx="3291">
                  <c:v>62597</c:v>
                </c:pt>
                <c:pt idx="3292">
                  <c:v>62604</c:v>
                </c:pt>
                <c:pt idx="3293">
                  <c:v>62611</c:v>
                </c:pt>
                <c:pt idx="3294">
                  <c:v>62618</c:v>
                </c:pt>
                <c:pt idx="3295">
                  <c:v>62625</c:v>
                </c:pt>
                <c:pt idx="3296">
                  <c:v>62632</c:v>
                </c:pt>
                <c:pt idx="3297">
                  <c:v>62639</c:v>
                </c:pt>
                <c:pt idx="3298">
                  <c:v>62646</c:v>
                </c:pt>
                <c:pt idx="3299">
                  <c:v>62653</c:v>
                </c:pt>
                <c:pt idx="3300">
                  <c:v>62660</c:v>
                </c:pt>
                <c:pt idx="3301">
                  <c:v>62667</c:v>
                </c:pt>
                <c:pt idx="3302">
                  <c:v>62674</c:v>
                </c:pt>
                <c:pt idx="3303">
                  <c:v>62681</c:v>
                </c:pt>
                <c:pt idx="3304">
                  <c:v>62688</c:v>
                </c:pt>
                <c:pt idx="3305">
                  <c:v>62695</c:v>
                </c:pt>
                <c:pt idx="3306">
                  <c:v>62702</c:v>
                </c:pt>
                <c:pt idx="3307">
                  <c:v>62709</c:v>
                </c:pt>
                <c:pt idx="3308">
                  <c:v>62716</c:v>
                </c:pt>
                <c:pt idx="3309">
                  <c:v>62723</c:v>
                </c:pt>
                <c:pt idx="3310">
                  <c:v>62730</c:v>
                </c:pt>
                <c:pt idx="3311">
                  <c:v>62737</c:v>
                </c:pt>
                <c:pt idx="3312">
                  <c:v>62744</c:v>
                </c:pt>
                <c:pt idx="3313">
                  <c:v>62751</c:v>
                </c:pt>
                <c:pt idx="3314">
                  <c:v>62758</c:v>
                </c:pt>
                <c:pt idx="3315">
                  <c:v>62765</c:v>
                </c:pt>
                <c:pt idx="3316">
                  <c:v>62772</c:v>
                </c:pt>
                <c:pt idx="3317">
                  <c:v>62779</c:v>
                </c:pt>
                <c:pt idx="3318">
                  <c:v>62786</c:v>
                </c:pt>
                <c:pt idx="3319">
                  <c:v>62793</c:v>
                </c:pt>
                <c:pt idx="3320">
                  <c:v>62800</c:v>
                </c:pt>
                <c:pt idx="3321">
                  <c:v>62807</c:v>
                </c:pt>
                <c:pt idx="3322">
                  <c:v>62814</c:v>
                </c:pt>
                <c:pt idx="3323">
                  <c:v>62821</c:v>
                </c:pt>
                <c:pt idx="3324">
                  <c:v>62828</c:v>
                </c:pt>
                <c:pt idx="3325">
                  <c:v>62835</c:v>
                </c:pt>
                <c:pt idx="3326">
                  <c:v>62842</c:v>
                </c:pt>
                <c:pt idx="3327">
                  <c:v>62849</c:v>
                </c:pt>
                <c:pt idx="3328">
                  <c:v>62856</c:v>
                </c:pt>
                <c:pt idx="3329">
                  <c:v>62863</c:v>
                </c:pt>
                <c:pt idx="3330">
                  <c:v>62870</c:v>
                </c:pt>
                <c:pt idx="3331">
                  <c:v>62877</c:v>
                </c:pt>
                <c:pt idx="3332">
                  <c:v>62884</c:v>
                </c:pt>
                <c:pt idx="3333">
                  <c:v>62891</c:v>
                </c:pt>
                <c:pt idx="3334">
                  <c:v>62898</c:v>
                </c:pt>
                <c:pt idx="3335">
                  <c:v>62905</c:v>
                </c:pt>
                <c:pt idx="3336">
                  <c:v>62912</c:v>
                </c:pt>
                <c:pt idx="3337">
                  <c:v>62919</c:v>
                </c:pt>
                <c:pt idx="3338">
                  <c:v>62926</c:v>
                </c:pt>
                <c:pt idx="3339">
                  <c:v>62933</c:v>
                </c:pt>
                <c:pt idx="3340">
                  <c:v>62940</c:v>
                </c:pt>
                <c:pt idx="3341">
                  <c:v>62947</c:v>
                </c:pt>
                <c:pt idx="3342">
                  <c:v>62954</c:v>
                </c:pt>
                <c:pt idx="3343">
                  <c:v>62961</c:v>
                </c:pt>
                <c:pt idx="3344">
                  <c:v>62968</c:v>
                </c:pt>
                <c:pt idx="3345">
                  <c:v>62975</c:v>
                </c:pt>
                <c:pt idx="3346">
                  <c:v>62982</c:v>
                </c:pt>
                <c:pt idx="3347">
                  <c:v>62989</c:v>
                </c:pt>
                <c:pt idx="3348">
                  <c:v>62996</c:v>
                </c:pt>
                <c:pt idx="3349">
                  <c:v>63003</c:v>
                </c:pt>
                <c:pt idx="3350">
                  <c:v>63010</c:v>
                </c:pt>
                <c:pt idx="3351">
                  <c:v>63017</c:v>
                </c:pt>
                <c:pt idx="3352">
                  <c:v>63024</c:v>
                </c:pt>
                <c:pt idx="3353">
                  <c:v>63031</c:v>
                </c:pt>
                <c:pt idx="3354">
                  <c:v>63038</c:v>
                </c:pt>
                <c:pt idx="3355">
                  <c:v>63045</c:v>
                </c:pt>
                <c:pt idx="3356">
                  <c:v>63052</c:v>
                </c:pt>
                <c:pt idx="3357">
                  <c:v>63059</c:v>
                </c:pt>
                <c:pt idx="3358">
                  <c:v>63066</c:v>
                </c:pt>
                <c:pt idx="3359">
                  <c:v>63073</c:v>
                </c:pt>
                <c:pt idx="3360">
                  <c:v>63080</c:v>
                </c:pt>
                <c:pt idx="3361">
                  <c:v>63087</c:v>
                </c:pt>
                <c:pt idx="3362">
                  <c:v>63094</c:v>
                </c:pt>
                <c:pt idx="3363">
                  <c:v>63101</c:v>
                </c:pt>
                <c:pt idx="3364">
                  <c:v>63108</c:v>
                </c:pt>
                <c:pt idx="3365">
                  <c:v>63115</c:v>
                </c:pt>
                <c:pt idx="3366">
                  <c:v>63122</c:v>
                </c:pt>
                <c:pt idx="3367">
                  <c:v>63129</c:v>
                </c:pt>
                <c:pt idx="3368">
                  <c:v>63136</c:v>
                </c:pt>
                <c:pt idx="3369">
                  <c:v>63143</c:v>
                </c:pt>
                <c:pt idx="3370">
                  <c:v>63150</c:v>
                </c:pt>
                <c:pt idx="3371">
                  <c:v>63157</c:v>
                </c:pt>
                <c:pt idx="3372">
                  <c:v>63164</c:v>
                </c:pt>
                <c:pt idx="3373">
                  <c:v>63171</c:v>
                </c:pt>
                <c:pt idx="3374">
                  <c:v>63178</c:v>
                </c:pt>
                <c:pt idx="3375">
                  <c:v>63186</c:v>
                </c:pt>
                <c:pt idx="3376">
                  <c:v>63193</c:v>
                </c:pt>
                <c:pt idx="3377">
                  <c:v>63200</c:v>
                </c:pt>
                <c:pt idx="3378">
                  <c:v>63207</c:v>
                </c:pt>
                <c:pt idx="3379">
                  <c:v>63214</c:v>
                </c:pt>
                <c:pt idx="3380">
                  <c:v>63221</c:v>
                </c:pt>
                <c:pt idx="3381">
                  <c:v>63228</c:v>
                </c:pt>
                <c:pt idx="3382">
                  <c:v>63235</c:v>
                </c:pt>
                <c:pt idx="3383">
                  <c:v>63242</c:v>
                </c:pt>
                <c:pt idx="3384">
                  <c:v>63249</c:v>
                </c:pt>
                <c:pt idx="3385">
                  <c:v>63256</c:v>
                </c:pt>
                <c:pt idx="3386">
                  <c:v>63263</c:v>
                </c:pt>
                <c:pt idx="3387">
                  <c:v>63270</c:v>
                </c:pt>
                <c:pt idx="3388">
                  <c:v>63277</c:v>
                </c:pt>
                <c:pt idx="3389">
                  <c:v>63284</c:v>
                </c:pt>
                <c:pt idx="3390">
                  <c:v>63291</c:v>
                </c:pt>
                <c:pt idx="3391">
                  <c:v>63298</c:v>
                </c:pt>
                <c:pt idx="3392">
                  <c:v>63305</c:v>
                </c:pt>
                <c:pt idx="3393">
                  <c:v>63312</c:v>
                </c:pt>
                <c:pt idx="3394">
                  <c:v>63319</c:v>
                </c:pt>
                <c:pt idx="3395">
                  <c:v>63326</c:v>
                </c:pt>
                <c:pt idx="3396">
                  <c:v>63333</c:v>
                </c:pt>
                <c:pt idx="3397">
                  <c:v>63340</c:v>
                </c:pt>
                <c:pt idx="3398">
                  <c:v>63347</c:v>
                </c:pt>
                <c:pt idx="3399">
                  <c:v>63354</c:v>
                </c:pt>
                <c:pt idx="3400">
                  <c:v>63361</c:v>
                </c:pt>
                <c:pt idx="3401">
                  <c:v>63368</c:v>
                </c:pt>
                <c:pt idx="3402">
                  <c:v>63375</c:v>
                </c:pt>
                <c:pt idx="3403">
                  <c:v>63382</c:v>
                </c:pt>
                <c:pt idx="3404">
                  <c:v>63389</c:v>
                </c:pt>
                <c:pt idx="3405">
                  <c:v>63396</c:v>
                </c:pt>
                <c:pt idx="3406">
                  <c:v>63403</c:v>
                </c:pt>
                <c:pt idx="3407">
                  <c:v>63410</c:v>
                </c:pt>
                <c:pt idx="3408">
                  <c:v>63417</c:v>
                </c:pt>
                <c:pt idx="3409">
                  <c:v>63424</c:v>
                </c:pt>
                <c:pt idx="3410">
                  <c:v>63431</c:v>
                </c:pt>
                <c:pt idx="3411">
                  <c:v>63438</c:v>
                </c:pt>
                <c:pt idx="3412">
                  <c:v>63445</c:v>
                </c:pt>
                <c:pt idx="3413">
                  <c:v>63452</c:v>
                </c:pt>
                <c:pt idx="3414">
                  <c:v>63459</c:v>
                </c:pt>
                <c:pt idx="3415">
                  <c:v>63466</c:v>
                </c:pt>
                <c:pt idx="3416">
                  <c:v>63473</c:v>
                </c:pt>
                <c:pt idx="3417">
                  <c:v>63480</c:v>
                </c:pt>
                <c:pt idx="3418">
                  <c:v>63487</c:v>
                </c:pt>
                <c:pt idx="3419">
                  <c:v>63494</c:v>
                </c:pt>
                <c:pt idx="3420">
                  <c:v>63501</c:v>
                </c:pt>
                <c:pt idx="3421">
                  <c:v>63508</c:v>
                </c:pt>
                <c:pt idx="3422">
                  <c:v>63515</c:v>
                </c:pt>
                <c:pt idx="3423">
                  <c:v>63522</c:v>
                </c:pt>
                <c:pt idx="3424">
                  <c:v>63529</c:v>
                </c:pt>
                <c:pt idx="3425">
                  <c:v>63536</c:v>
                </c:pt>
                <c:pt idx="3426">
                  <c:v>63543</c:v>
                </c:pt>
                <c:pt idx="3427">
                  <c:v>63550</c:v>
                </c:pt>
                <c:pt idx="3428">
                  <c:v>63557</c:v>
                </c:pt>
                <c:pt idx="3429">
                  <c:v>63564</c:v>
                </c:pt>
                <c:pt idx="3430">
                  <c:v>63571</c:v>
                </c:pt>
                <c:pt idx="3431">
                  <c:v>63578</c:v>
                </c:pt>
                <c:pt idx="3432">
                  <c:v>63585</c:v>
                </c:pt>
                <c:pt idx="3433">
                  <c:v>63592</c:v>
                </c:pt>
                <c:pt idx="3434">
                  <c:v>63599</c:v>
                </c:pt>
                <c:pt idx="3435">
                  <c:v>63606</c:v>
                </c:pt>
                <c:pt idx="3436">
                  <c:v>63613</c:v>
                </c:pt>
                <c:pt idx="3437">
                  <c:v>63620</c:v>
                </c:pt>
                <c:pt idx="3438">
                  <c:v>63627</c:v>
                </c:pt>
                <c:pt idx="3439">
                  <c:v>63634</c:v>
                </c:pt>
                <c:pt idx="3440">
                  <c:v>63641</c:v>
                </c:pt>
                <c:pt idx="3441">
                  <c:v>63648</c:v>
                </c:pt>
                <c:pt idx="3442">
                  <c:v>63655</c:v>
                </c:pt>
                <c:pt idx="3443">
                  <c:v>63662</c:v>
                </c:pt>
                <c:pt idx="3444">
                  <c:v>63669</c:v>
                </c:pt>
                <c:pt idx="3445">
                  <c:v>63676</c:v>
                </c:pt>
                <c:pt idx="3446">
                  <c:v>63683</c:v>
                </c:pt>
                <c:pt idx="3447">
                  <c:v>63690</c:v>
                </c:pt>
                <c:pt idx="3448">
                  <c:v>63697</c:v>
                </c:pt>
                <c:pt idx="3449">
                  <c:v>63704</c:v>
                </c:pt>
                <c:pt idx="3450">
                  <c:v>63711</c:v>
                </c:pt>
                <c:pt idx="3451">
                  <c:v>63718</c:v>
                </c:pt>
                <c:pt idx="3452">
                  <c:v>63725</c:v>
                </c:pt>
                <c:pt idx="3453">
                  <c:v>63732</c:v>
                </c:pt>
                <c:pt idx="3454">
                  <c:v>63739</c:v>
                </c:pt>
                <c:pt idx="3455">
                  <c:v>63746</c:v>
                </c:pt>
                <c:pt idx="3456">
                  <c:v>63753</c:v>
                </c:pt>
                <c:pt idx="3457">
                  <c:v>63760</c:v>
                </c:pt>
                <c:pt idx="3458">
                  <c:v>63767</c:v>
                </c:pt>
                <c:pt idx="3459">
                  <c:v>63774</c:v>
                </c:pt>
                <c:pt idx="3460">
                  <c:v>63781</c:v>
                </c:pt>
                <c:pt idx="3461">
                  <c:v>63788</c:v>
                </c:pt>
                <c:pt idx="3462">
                  <c:v>63795</c:v>
                </c:pt>
                <c:pt idx="3463">
                  <c:v>63802</c:v>
                </c:pt>
                <c:pt idx="3464">
                  <c:v>63809</c:v>
                </c:pt>
                <c:pt idx="3465">
                  <c:v>63816</c:v>
                </c:pt>
                <c:pt idx="3466">
                  <c:v>63823</c:v>
                </c:pt>
                <c:pt idx="3467">
                  <c:v>63830</c:v>
                </c:pt>
                <c:pt idx="3468">
                  <c:v>63837</c:v>
                </c:pt>
                <c:pt idx="3469">
                  <c:v>63844</c:v>
                </c:pt>
                <c:pt idx="3470">
                  <c:v>63851</c:v>
                </c:pt>
                <c:pt idx="3471">
                  <c:v>63858</c:v>
                </c:pt>
                <c:pt idx="3472">
                  <c:v>63865</c:v>
                </c:pt>
                <c:pt idx="3473">
                  <c:v>63872</c:v>
                </c:pt>
                <c:pt idx="3474">
                  <c:v>63879</c:v>
                </c:pt>
                <c:pt idx="3475">
                  <c:v>63886</c:v>
                </c:pt>
                <c:pt idx="3476">
                  <c:v>63893</c:v>
                </c:pt>
                <c:pt idx="3477">
                  <c:v>63900</c:v>
                </c:pt>
                <c:pt idx="3478">
                  <c:v>63907</c:v>
                </c:pt>
                <c:pt idx="3479">
                  <c:v>63915</c:v>
                </c:pt>
                <c:pt idx="3480">
                  <c:v>63922</c:v>
                </c:pt>
                <c:pt idx="3481">
                  <c:v>63929</c:v>
                </c:pt>
                <c:pt idx="3482">
                  <c:v>63936</c:v>
                </c:pt>
                <c:pt idx="3483">
                  <c:v>63943</c:v>
                </c:pt>
                <c:pt idx="3484">
                  <c:v>63950</c:v>
                </c:pt>
                <c:pt idx="3485">
                  <c:v>63957</c:v>
                </c:pt>
                <c:pt idx="3486">
                  <c:v>63964</c:v>
                </c:pt>
                <c:pt idx="3487">
                  <c:v>63971</c:v>
                </c:pt>
                <c:pt idx="3488">
                  <c:v>63978</c:v>
                </c:pt>
                <c:pt idx="3489">
                  <c:v>63985</c:v>
                </c:pt>
                <c:pt idx="3490">
                  <c:v>63992</c:v>
                </c:pt>
                <c:pt idx="3491">
                  <c:v>63999</c:v>
                </c:pt>
                <c:pt idx="3492">
                  <c:v>64006</c:v>
                </c:pt>
                <c:pt idx="3493">
                  <c:v>64013</c:v>
                </c:pt>
                <c:pt idx="3494">
                  <c:v>64020</c:v>
                </c:pt>
                <c:pt idx="3495">
                  <c:v>64027</c:v>
                </c:pt>
                <c:pt idx="3496">
                  <c:v>64034</c:v>
                </c:pt>
                <c:pt idx="3497">
                  <c:v>64041</c:v>
                </c:pt>
                <c:pt idx="3498">
                  <c:v>64048</c:v>
                </c:pt>
                <c:pt idx="3499">
                  <c:v>64055</c:v>
                </c:pt>
                <c:pt idx="3500">
                  <c:v>64062</c:v>
                </c:pt>
                <c:pt idx="3501">
                  <c:v>64069</c:v>
                </c:pt>
                <c:pt idx="3502">
                  <c:v>64076</c:v>
                </c:pt>
                <c:pt idx="3503">
                  <c:v>64083</c:v>
                </c:pt>
                <c:pt idx="3504">
                  <c:v>64090</c:v>
                </c:pt>
                <c:pt idx="3505">
                  <c:v>64097</c:v>
                </c:pt>
                <c:pt idx="3506">
                  <c:v>64104</c:v>
                </c:pt>
                <c:pt idx="3507">
                  <c:v>64111</c:v>
                </c:pt>
                <c:pt idx="3508">
                  <c:v>64118</c:v>
                </c:pt>
                <c:pt idx="3509">
                  <c:v>64125</c:v>
                </c:pt>
                <c:pt idx="3510">
                  <c:v>64132</c:v>
                </c:pt>
                <c:pt idx="3511">
                  <c:v>64139</c:v>
                </c:pt>
                <c:pt idx="3512">
                  <c:v>64146</c:v>
                </c:pt>
                <c:pt idx="3513">
                  <c:v>64153</c:v>
                </c:pt>
                <c:pt idx="3514">
                  <c:v>64160</c:v>
                </c:pt>
                <c:pt idx="3515">
                  <c:v>64167</c:v>
                </c:pt>
                <c:pt idx="3516">
                  <c:v>64174</c:v>
                </c:pt>
                <c:pt idx="3517">
                  <c:v>64181</c:v>
                </c:pt>
                <c:pt idx="3518">
                  <c:v>64188</c:v>
                </c:pt>
                <c:pt idx="3519">
                  <c:v>64195</c:v>
                </c:pt>
                <c:pt idx="3520">
                  <c:v>64202</c:v>
                </c:pt>
                <c:pt idx="3521">
                  <c:v>64209</c:v>
                </c:pt>
                <c:pt idx="3522">
                  <c:v>64216</c:v>
                </c:pt>
                <c:pt idx="3523">
                  <c:v>64223</c:v>
                </c:pt>
                <c:pt idx="3524">
                  <c:v>64230</c:v>
                </c:pt>
                <c:pt idx="3525">
                  <c:v>64237</c:v>
                </c:pt>
                <c:pt idx="3526">
                  <c:v>64244</c:v>
                </c:pt>
                <c:pt idx="3527">
                  <c:v>64251</c:v>
                </c:pt>
                <c:pt idx="3528">
                  <c:v>64258</c:v>
                </c:pt>
                <c:pt idx="3529">
                  <c:v>64265</c:v>
                </c:pt>
                <c:pt idx="3530">
                  <c:v>64272</c:v>
                </c:pt>
                <c:pt idx="3531">
                  <c:v>64280</c:v>
                </c:pt>
                <c:pt idx="3532">
                  <c:v>64287</c:v>
                </c:pt>
                <c:pt idx="3533">
                  <c:v>64294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5.8530000000002053E-3</c:v>
                </c:pt>
                <c:pt idx="1">
                  <c:v>5.8604735023339702E-3</c:v>
                </c:pt>
                <c:pt idx="2">
                  <c:v>5.8831301306456066E-3</c:v>
                </c:pt>
                <c:pt idx="3">
                  <c:v>5.890746420626816E-3</c:v>
                </c:pt>
                <c:pt idx="4">
                  <c:v>5.8983874375219238E-3</c:v>
                </c:pt>
                <c:pt idx="5">
                  <c:v>5.9060487932644139E-3</c:v>
                </c:pt>
                <c:pt idx="6">
                  <c:v>5.9445070700964954E-3</c:v>
                </c:pt>
                <c:pt idx="7">
                  <c:v>5.9521983076971218E-3</c:v>
                </c:pt>
                <c:pt idx="8">
                  <c:v>5.9598791667568396E-3</c:v>
                </c:pt>
                <c:pt idx="9">
                  <c:v>5.990411050425434E-3</c:v>
                </c:pt>
                <c:pt idx="10">
                  <c:v>5.9979741911213771E-3</c:v>
                </c:pt>
                <c:pt idx="11">
                  <c:v>6.0055006227843644E-3</c:v>
                </c:pt>
                <c:pt idx="12">
                  <c:v>6.0129859568838666E-3</c:v>
                </c:pt>
                <c:pt idx="13">
                  <c:v>6.0204258048599671E-3</c:v>
                </c:pt>
                <c:pt idx="14">
                  <c:v>6.0424285459730774E-3</c:v>
                </c:pt>
                <c:pt idx="15">
                  <c:v>6.0496425632329499E-3</c:v>
                </c:pt>
                <c:pt idx="16">
                  <c:v>6.0567891511111591E-3</c:v>
                </c:pt>
                <c:pt idx="17">
                  <c:v>6.063863920867882E-3</c:v>
                </c:pt>
                <c:pt idx="18">
                  <c:v>6.070862483739249E-3</c:v>
                </c:pt>
                <c:pt idx="19">
                  <c:v>6.0913570429919342E-3</c:v>
                </c:pt>
                <c:pt idx="20">
                  <c:v>6.0980082869609683E-3</c:v>
                </c:pt>
                <c:pt idx="21">
                  <c:v>6.1045697607286821E-3</c:v>
                </c:pt>
                <c:pt idx="22">
                  <c:v>6.1110454563213686E-3</c:v>
                </c:pt>
                <c:pt idx="23">
                  <c:v>6.1174393658018373E-3</c:v>
                </c:pt>
                <c:pt idx="24">
                  <c:v>6.1361702986157387E-3</c:v>
                </c:pt>
                <c:pt idx="25">
                  <c:v>6.1422769848418698E-3</c:v>
                </c:pt>
                <c:pt idx="26">
                  <c:v>6.1483218456991106E-3</c:v>
                </c:pt>
                <c:pt idx="27">
                  <c:v>6.1543088734194885E-3</c:v>
                </c:pt>
                <c:pt idx="28">
                  <c:v>6.1602420602617485E-3</c:v>
                </c:pt>
                <c:pt idx="29">
                  <c:v>6.1806074427859401E-3</c:v>
                </c:pt>
                <c:pt idx="30">
                  <c:v>6.1835162449178239E-3</c:v>
                </c:pt>
                <c:pt idx="31">
                  <c:v>6.1863787848324761E-3</c:v>
                </c:pt>
                <c:pt idx="32">
                  <c:v>6.1920575779172496E-3</c:v>
                </c:pt>
                <c:pt idx="33">
                  <c:v>6.1977095396239896E-3</c:v>
                </c:pt>
                <c:pt idx="34">
                  <c:v>6.2174909952249884E-3</c:v>
                </c:pt>
                <c:pt idx="35">
                  <c:v>6.2201298078300568E-3</c:v>
                </c:pt>
                <c:pt idx="36">
                  <c:v>6.2257081642185987E-3</c:v>
                </c:pt>
                <c:pt idx="37">
                  <c:v>6.2312839100154838E-3</c:v>
                </c:pt>
                <c:pt idx="38">
                  <c:v>6.2368610820972377E-3</c:v>
                </c:pt>
                <c:pt idx="39">
                  <c:v>6.2567371999083738E-3</c:v>
                </c:pt>
                <c:pt idx="40">
                  <c:v>6.2592647715787632E-3</c:v>
                </c:pt>
                <c:pt idx="41">
                  <c:v>6.264909629008066E-3</c:v>
                </c:pt>
                <c:pt idx="42">
                  <c:v>6.2705796502431485E-3</c:v>
                </c:pt>
                <c:pt idx="43">
                  <c:v>6.2762764512964211E-3</c:v>
                </c:pt>
                <c:pt idx="44">
                  <c:v>6.2968067163880316E-3</c:v>
                </c:pt>
                <c:pt idx="45">
                  <c:v>6.2993540901058465E-3</c:v>
                </c:pt>
                <c:pt idx="46">
                  <c:v>6.3052017676223562E-3</c:v>
                </c:pt>
                <c:pt idx="47">
                  <c:v>6.311083015956398E-3</c:v>
                </c:pt>
                <c:pt idx="48">
                  <c:v>6.3169989669661121E-3</c:v>
                </c:pt>
                <c:pt idx="49">
                  <c:v>6.3418952595847957E-3</c:v>
                </c:pt>
                <c:pt idx="50">
                  <c:v>6.3480166733785644E-3</c:v>
                </c:pt>
                <c:pt idx="51">
                  <c:v>6.3541788447549563E-3</c:v>
                </c:pt>
                <c:pt idx="52">
                  <c:v>6.3603828810625193E-3</c:v>
                </c:pt>
                <c:pt idx="53">
                  <c:v>6.3738604786239949E-3</c:v>
                </c:pt>
                <c:pt idx="54">
                  <c:v>6.3856398229146212E-3</c:v>
                </c:pt>
                <c:pt idx="55">
                  <c:v>6.3920697944304557E-3</c:v>
                </c:pt>
                <c:pt idx="56">
                  <c:v>6.3985482751555125E-3</c:v>
                </c:pt>
                <c:pt idx="57">
                  <c:v>6.4050763725026485E-3</c:v>
                </c:pt>
                <c:pt idx="58">
                  <c:v>6.4192889222492366E-3</c:v>
                </c:pt>
                <c:pt idx="59">
                  <c:v>6.4317070766219536E-3</c:v>
                </c:pt>
                <c:pt idx="60">
                  <c:v>6.4384998685498365E-3</c:v>
                </c:pt>
                <c:pt idx="61">
                  <c:v>6.445348921756652E-3</c:v>
                </c:pt>
                <c:pt idx="62">
                  <c:v>6.4522552432856048E-3</c:v>
                </c:pt>
                <c:pt idx="63">
                  <c:v>6.4672576793315256E-3</c:v>
                </c:pt>
                <c:pt idx="64">
                  <c:v>6.4804525047073153E-3</c:v>
                </c:pt>
                <c:pt idx="65">
                  <c:v>6.4876419869178614E-3</c:v>
                </c:pt>
                <c:pt idx="66">
                  <c:v>6.4948863312639911E-3</c:v>
                </c:pt>
                <c:pt idx="67">
                  <c:v>6.5021849354370536E-3</c:v>
                </c:pt>
                <c:pt idx="68">
                  <c:v>6.5394707728102467E-3</c:v>
                </c:pt>
                <c:pt idx="69">
                  <c:v>6.5470822873698849E-3</c:v>
                </c:pt>
                <c:pt idx="70">
                  <c:v>6.5504298686338532E-3</c:v>
                </c:pt>
                <c:pt idx="71">
                  <c:v>6.5581198318137761E-3</c:v>
                </c:pt>
                <c:pt idx="72">
                  <c:v>6.5814833319133657E-3</c:v>
                </c:pt>
                <c:pt idx="73">
                  <c:v>6.5893670056428062E-3</c:v>
                </c:pt>
                <c:pt idx="74">
                  <c:v>6.597297584633839E-3</c:v>
                </c:pt>
                <c:pt idx="75">
                  <c:v>6.6052744599296468E-3</c:v>
                </c:pt>
                <c:pt idx="76">
                  <c:v>6.6132970225716318E-3</c:v>
                </c:pt>
                <c:pt idx="77">
                  <c:v>6.6376327449272198E-3</c:v>
                </c:pt>
                <c:pt idx="78">
                  <c:v>6.6458319672904513E-3</c:v>
                </c:pt>
                <c:pt idx="79">
                  <c:v>6.6540738321498724E-3</c:v>
                </c:pt>
                <c:pt idx="80">
                  <c:v>6.6623577305255088E-3</c:v>
                </c:pt>
                <c:pt idx="81">
                  <c:v>6.6706830534347169E-3</c:v>
                </c:pt>
                <c:pt idx="82">
                  <c:v>6.6959014794589497E-3</c:v>
                </c:pt>
                <c:pt idx="83">
                  <c:v>6.7043864105807019E-3</c:v>
                </c:pt>
                <c:pt idx="84">
                  <c:v>6.7129097212577874E-3</c:v>
                </c:pt>
                <c:pt idx="85">
                  <c:v>6.7214708024817341E-3</c:v>
                </c:pt>
                <c:pt idx="86">
                  <c:v>6.7300690452413974E-3</c:v>
                </c:pt>
                <c:pt idx="87">
                  <c:v>6.7560806525537769E-3</c:v>
                </c:pt>
                <c:pt idx="88">
                  <c:v>6.7648214512549118E-3</c:v>
                </c:pt>
                <c:pt idx="89">
                  <c:v>6.7735963663692455E-3</c:v>
                </c:pt>
                <c:pt idx="90">
                  <c:v>6.7824047888598062E-3</c:v>
                </c:pt>
                <c:pt idx="91">
                  <c:v>6.7912461096833864E-3</c:v>
                </c:pt>
                <c:pt idx="92">
                  <c:v>6.831707330787605E-3</c:v>
                </c:pt>
                <c:pt idx="93">
                  <c:v>6.8407119651450977E-3</c:v>
                </c:pt>
                <c:pt idx="94">
                  <c:v>6.8497455595525163E-3</c:v>
                </c:pt>
                <c:pt idx="95">
                  <c:v>6.8684202726206215E-3</c:v>
                </c:pt>
                <c:pt idx="96">
                  <c:v>6.8861574883441225E-3</c:v>
                </c:pt>
                <c:pt idx="97">
                  <c:v>6.8953268459497237E-3</c:v>
                </c:pt>
                <c:pt idx="98">
                  <c:v>6.9045215487499641E-3</c:v>
                </c:pt>
                <c:pt idx="99">
                  <c:v>6.913740994248554E-3</c:v>
                </c:pt>
                <c:pt idx="100">
                  <c:v>6.9326843947810739E-3</c:v>
                </c:pt>
                <c:pt idx="101">
                  <c:v>6.9508541531852095E-3</c:v>
                </c:pt>
                <c:pt idx="102">
                  <c:v>6.960188274594656E-3</c:v>
                </c:pt>
                <c:pt idx="103">
                  <c:v>6.9695435236313344E-3</c:v>
                </c:pt>
                <c:pt idx="104">
                  <c:v>6.9789192977654799E-3</c:v>
                </c:pt>
                <c:pt idx="105">
                  <c:v>6.9980805713701537E-3</c:v>
                </c:pt>
                <c:pt idx="106">
                  <c:v>7.0166155944788129E-3</c:v>
                </c:pt>
                <c:pt idx="107">
                  <c:v>7.0260849559547235E-3</c:v>
                </c:pt>
                <c:pt idx="108">
                  <c:v>7.0355712272323449E-3</c:v>
                </c:pt>
                <c:pt idx="109">
                  <c:v>7.0450738057413892E-3</c:v>
                </c:pt>
                <c:pt idx="110">
                  <c:v>7.0693158190137991E-3</c:v>
                </c:pt>
                <c:pt idx="111">
                  <c:v>7.0928102164851264E-3</c:v>
                </c:pt>
                <c:pt idx="112">
                  <c:v>7.1023979841370851E-3</c:v>
                </c:pt>
                <c:pt idx="113">
                  <c:v>7.1119978408830924E-3</c:v>
                </c:pt>
                <c:pt idx="114">
                  <c:v>7.1314599711514827E-3</c:v>
                </c:pt>
                <c:pt idx="115">
                  <c:v>7.1505061064671763E-3</c:v>
                </c:pt>
                <c:pt idx="116">
                  <c:v>7.160157369371499E-3</c:v>
                </c:pt>
                <c:pt idx="117">
                  <c:v>7.169817105602814E-3</c:v>
                </c:pt>
                <c:pt idx="118">
                  <c:v>7.1794847125133104E-3</c:v>
                </c:pt>
                <c:pt idx="119">
                  <c:v>7.1990386030070588E-3</c:v>
                </c:pt>
                <c:pt idx="120">
                  <c:v>7.218221793775936E-3</c:v>
                </c:pt>
                <c:pt idx="121">
                  <c:v>7.2279197141537485E-3</c:v>
                </c:pt>
                <c:pt idx="122">
                  <c:v>7.2376218891979016E-3</c:v>
                </c:pt>
                <c:pt idx="123">
                  <c:v>7.247327746451206E-3</c:v>
                </c:pt>
                <c:pt idx="124">
                  <c:v>7.2669420979345149E-3</c:v>
                </c:pt>
                <c:pt idx="125">
                  <c:v>7.2861856981839748E-3</c:v>
                </c:pt>
                <c:pt idx="126">
                  <c:v>7.2959096234326273E-3</c:v>
                </c:pt>
                <c:pt idx="127">
                  <c:v>7.3056376864498148E-3</c:v>
                </c:pt>
                <c:pt idx="128">
                  <c:v>7.3153700686593966E-3</c:v>
                </c:pt>
                <c:pt idx="129">
                  <c:v>7.3350518753201545E-3</c:v>
                </c:pt>
                <c:pt idx="130">
                  <c:v>7.3543464179693782E-3</c:v>
                </c:pt>
                <c:pt idx="131">
                  <c:v>7.3641031175666885E-3</c:v>
                </c:pt>
                <c:pt idx="132">
                  <c:v>7.3738652249383243E-3</c:v>
                </c:pt>
                <c:pt idx="133">
                  <c:v>7.3836329215222415E-3</c:v>
                </c:pt>
                <c:pt idx="134">
                  <c:v>7.4034068071605688E-3</c:v>
                </c:pt>
                <c:pt idx="135">
                  <c:v>7.4227632287733299E-3</c:v>
                </c:pt>
                <c:pt idx="136">
                  <c:v>7.4325615930302853E-3</c:v>
                </c:pt>
                <c:pt idx="137">
                  <c:v>7.4423666351572139E-3</c:v>
                </c:pt>
                <c:pt idx="138">
                  <c:v>7.4521785366035223E-3</c:v>
                </c:pt>
                <c:pt idx="139">
                  <c:v>7.472067805539208E-3</c:v>
                </c:pt>
                <c:pt idx="140">
                  <c:v>7.4914983646368052E-3</c:v>
                </c:pt>
                <c:pt idx="141">
                  <c:v>7.5013472844863358E-3</c:v>
                </c:pt>
                <c:pt idx="142">
                  <c:v>7.5112041523904601E-3</c:v>
                </c:pt>
                <c:pt idx="143">
                  <c:v>7.521069149811801E-3</c:v>
                </c:pt>
                <c:pt idx="144">
                  <c:v>7.5410957868961917E-3</c:v>
                </c:pt>
                <c:pt idx="145">
                  <c:v>7.5606140639719955E-3</c:v>
                </c:pt>
                <c:pt idx="146">
                  <c:v>7.5705224309760202E-3</c:v>
                </c:pt>
                <c:pt idx="147">
                  <c:v>7.5804400163091154E-3</c:v>
                </c:pt>
                <c:pt idx="148">
                  <c:v>7.5903670014471182E-3</c:v>
                </c:pt>
                <c:pt idx="149">
                  <c:v>7.6105516720921087E-3</c:v>
                </c:pt>
                <c:pt idx="150">
                  <c:v>7.6301725696169206E-3</c:v>
                </c:pt>
                <c:pt idx="151">
                  <c:v>7.6401492759742761E-3</c:v>
                </c:pt>
                <c:pt idx="152">
                  <c:v>7.6501364710267975E-3</c:v>
                </c:pt>
                <c:pt idx="153">
                  <c:v>7.6601343362644164E-3</c:v>
                </c:pt>
                <c:pt idx="154">
                  <c:v>7.6804963864632019E-3</c:v>
                </c:pt>
                <c:pt idx="155">
                  <c:v>7.7002361289006246E-3</c:v>
                </c:pt>
                <c:pt idx="156">
                  <c:v>7.7102900674567562E-3</c:v>
                </c:pt>
                <c:pt idx="157">
                  <c:v>7.7203557651684086E-3</c:v>
                </c:pt>
                <c:pt idx="158">
                  <c:v>7.7304334035396098E-3</c:v>
                </c:pt>
                <c:pt idx="159">
                  <c:v>7.750990859892927E-3</c:v>
                </c:pt>
                <c:pt idx="160">
                  <c:v>7.7708669937145251E-3</c:v>
                </c:pt>
                <c:pt idx="161">
                  <c:v>7.7810070579747009E-3</c:v>
                </c:pt>
                <c:pt idx="162">
                  <c:v>7.7911601519476568E-3</c:v>
                </c:pt>
                <c:pt idx="163">
                  <c:v>7.8013264571462279E-3</c:v>
                </c:pt>
                <c:pt idx="164">
                  <c:v>7.822096026899034E-3</c:v>
                </c:pt>
                <c:pt idx="165">
                  <c:v>7.8421274206013948E-3</c:v>
                </c:pt>
                <c:pt idx="166">
                  <c:v>7.8523625047430389E-3</c:v>
                </c:pt>
                <c:pt idx="167">
                  <c:v>7.862611889248099E-3</c:v>
                </c:pt>
                <c:pt idx="168">
                  <c:v>7.8728757556470342E-3</c:v>
                </c:pt>
                <c:pt idx="169">
                  <c:v>7.8938728267197878E-3</c:v>
                </c:pt>
                <c:pt idx="170">
                  <c:v>7.9140796708443307E-3</c:v>
                </c:pt>
                <c:pt idx="171">
                  <c:v>7.9244186697293544E-3</c:v>
                </c:pt>
                <c:pt idx="172">
                  <c:v>7.9347732397297421E-3</c:v>
                </c:pt>
                <c:pt idx="173">
                  <c:v>7.94514356238828E-3</c:v>
                </c:pt>
                <c:pt idx="174">
                  <c:v>7.9663822034148467E-3</c:v>
                </c:pt>
                <c:pt idx="175">
                  <c:v>7.9972378197657734E-3</c:v>
                </c:pt>
                <c:pt idx="176">
                  <c:v>8.0022414495110866E-3</c:v>
                </c:pt>
                <c:pt idx="177">
                  <c:v>8.012717231428523E-3</c:v>
                </c:pt>
                <c:pt idx="178">
                  <c:v>8.0232101897710281E-3</c:v>
                </c:pt>
                <c:pt idx="179">
                  <c:v>8.0547939588646363E-3</c:v>
                </c:pt>
                <c:pt idx="180">
                  <c:v>8.0653574584337862E-3</c:v>
                </c:pt>
                <c:pt idx="181">
                  <c:v>8.0759390522041046E-3</c:v>
                </c:pt>
                <c:pt idx="182">
                  <c:v>8.08653892373562E-3</c:v>
                </c:pt>
                <c:pt idx="183">
                  <c:v>8.0971572565928136E-3</c:v>
                </c:pt>
                <c:pt idx="184">
                  <c:v>8.12912485878289E-3</c:v>
                </c:pt>
                <c:pt idx="185">
                  <c:v>8.1398188726214682E-3</c:v>
                </c:pt>
                <c:pt idx="186">
                  <c:v>8.1505322656366362E-3</c:v>
                </c:pt>
                <c:pt idx="187">
                  <c:v>8.1612652214053481E-3</c:v>
                </c:pt>
                <c:pt idx="188">
                  <c:v>8.1720178929358539E-3</c:v>
                </c:pt>
                <c:pt idx="189">
                  <c:v>8.2043943871098757E-3</c:v>
                </c:pt>
                <c:pt idx="190">
                  <c:v>8.2152260455574493E-3</c:v>
                </c:pt>
                <c:pt idx="191">
                  <c:v>8.2260774511326192E-3</c:v>
                </c:pt>
                <c:pt idx="192">
                  <c:v>8.2369486348725478E-3</c:v>
                </c:pt>
                <c:pt idx="193">
                  <c:v>8.2478397513235865E-3</c:v>
                </c:pt>
                <c:pt idx="194">
                  <c:v>8.2921015384524784E-3</c:v>
                </c:pt>
                <c:pt idx="195">
                  <c:v>8.2973480057171624E-3</c:v>
                </c:pt>
                <c:pt idx="196">
                  <c:v>8.3026008142721864E-3</c:v>
                </c:pt>
                <c:pt idx="197">
                  <c:v>8.3136154210365736E-3</c:v>
                </c:pt>
                <c:pt idx="198">
                  <c:v>8.3246512585475226E-3</c:v>
                </c:pt>
                <c:pt idx="199">
                  <c:v>8.3636994627263248E-3</c:v>
                </c:pt>
                <c:pt idx="200">
                  <c:v>8.3748344328025415E-3</c:v>
                </c:pt>
                <c:pt idx="201">
                  <c:v>8.3859917188911295E-3</c:v>
                </c:pt>
                <c:pt idx="202">
                  <c:v>8.3971715044447517E-3</c:v>
                </c:pt>
                <c:pt idx="203">
                  <c:v>8.4201259678349221E-3</c:v>
                </c:pt>
                <c:pt idx="204">
                  <c:v>8.4421193103654292E-3</c:v>
                </c:pt>
                <c:pt idx="205">
                  <c:v>8.4534143450623236E-3</c:v>
                </c:pt>
                <c:pt idx="206">
                  <c:v>8.4647329799701684E-3</c:v>
                </c:pt>
                <c:pt idx="207">
                  <c:v>8.4760753985557227E-3</c:v>
                </c:pt>
                <c:pt idx="208">
                  <c:v>8.4993839155037172E-3</c:v>
                </c:pt>
                <c:pt idx="209">
                  <c:v>8.5216865791000029E-3</c:v>
                </c:pt>
                <c:pt idx="210">
                  <c:v>8.5331506681626569E-3</c:v>
                </c:pt>
                <c:pt idx="211">
                  <c:v>8.5446396417572928E-3</c:v>
                </c:pt>
                <c:pt idx="212">
                  <c:v>8.5561536833665252E-3</c:v>
                </c:pt>
                <c:pt idx="213">
                  <c:v>8.5798383381548073E-3</c:v>
                </c:pt>
                <c:pt idx="214">
                  <c:v>8.6024641997399925E-3</c:v>
                </c:pt>
                <c:pt idx="215">
                  <c:v>8.614106333785617E-3</c:v>
                </c:pt>
                <c:pt idx="216">
                  <c:v>8.6257746368075885E-3</c:v>
                </c:pt>
                <c:pt idx="217">
                  <c:v>8.6374692923105421E-3</c:v>
                </c:pt>
                <c:pt idx="218">
                  <c:v>8.6615508382549E-3</c:v>
                </c:pt>
                <c:pt idx="219">
                  <c:v>8.6845151092742427E-3</c:v>
                </c:pt>
                <c:pt idx="220">
                  <c:v>8.6963442798150842E-3</c:v>
                </c:pt>
                <c:pt idx="221">
                  <c:v>8.7082009039096565E-3</c:v>
                </c:pt>
                <c:pt idx="222">
                  <c:v>8.7200851650810936E-3</c:v>
                </c:pt>
                <c:pt idx="223">
                  <c:v>8.7445830246173171E-3</c:v>
                </c:pt>
                <c:pt idx="224">
                  <c:v>8.7679022510616603E-3</c:v>
                </c:pt>
                <c:pt idx="225">
                  <c:v>8.7799274505393522E-3</c:v>
                </c:pt>
                <c:pt idx="226">
                  <c:v>8.7919813882829431E-3</c:v>
                </c:pt>
                <c:pt idx="227">
                  <c:v>8.8040642478340661E-3</c:v>
                </c:pt>
                <c:pt idx="228">
                  <c:v>8.8289965126106488E-3</c:v>
                </c:pt>
                <c:pt idx="229">
                  <c:v>8.8526885750444002E-3</c:v>
                </c:pt>
                <c:pt idx="230">
                  <c:v>8.8649187968563962E-3</c:v>
                </c:pt>
                <c:pt idx="231">
                  <c:v>8.8771790417847638E-3</c:v>
                </c:pt>
                <c:pt idx="232">
                  <c:v>8.8894694933931637E-3</c:v>
                </c:pt>
                <c:pt idx="233">
                  <c:v>8.9148529243665321E-3</c:v>
                </c:pt>
                <c:pt idx="234">
                  <c:v>8.938937037955768E-3</c:v>
                </c:pt>
                <c:pt idx="235">
                  <c:v>8.9513812764888123E-3</c:v>
                </c:pt>
                <c:pt idx="236">
                  <c:v>8.9638568231358191E-3</c:v>
                </c:pt>
                <c:pt idx="237">
                  <c:v>8.9763638614771876E-3</c:v>
                </c:pt>
                <c:pt idx="238">
                  <c:v>9.0022138890107333E-3</c:v>
                </c:pt>
                <c:pt idx="239">
                  <c:v>9.0267106035545469E-3</c:v>
                </c:pt>
                <c:pt idx="240">
                  <c:v>9.0326686330095968E-3</c:v>
                </c:pt>
                <c:pt idx="241">
                  <c:v>9.0386353977538348E-3</c:v>
                </c:pt>
                <c:pt idx="242">
                  <c:v>9.0513316183715355E-3</c:v>
                </c:pt>
                <c:pt idx="243">
                  <c:v>9.0640607151437885E-3</c:v>
                </c:pt>
                <c:pt idx="244">
                  <c:v>9.1092534352220905E-3</c:v>
                </c:pt>
                <c:pt idx="245">
                  <c:v>9.1153096171279323E-3</c:v>
                </c:pt>
                <c:pt idx="246">
                  <c:v>9.1282059097155515E-3</c:v>
                </c:pt>
                <c:pt idx="247">
                  <c:v>9.1411362044967349E-3</c:v>
                </c:pt>
                <c:pt idx="248">
                  <c:v>9.1541006891566624E-3</c:v>
                </c:pt>
                <c:pt idx="249">
                  <c:v>9.2001367733114698E-3</c:v>
                </c:pt>
                <c:pt idx="250">
                  <c:v>9.2063042803953842E-3</c:v>
                </c:pt>
                <c:pt idx="251">
                  <c:v>9.2194425298338292E-3</c:v>
                </c:pt>
                <c:pt idx="252">
                  <c:v>9.232616095328711E-3</c:v>
                </c:pt>
                <c:pt idx="253">
                  <c:v>9.2458251645868173E-3</c:v>
                </c:pt>
                <c:pt idx="254">
                  <c:v>9.2927331866496463E-3</c:v>
                </c:pt>
                <c:pt idx="255">
                  <c:v>9.2990202335259502E-3</c:v>
                </c:pt>
                <c:pt idx="256">
                  <c:v>9.3124096373343856E-3</c:v>
                </c:pt>
                <c:pt idx="257">
                  <c:v>9.3258354978968463E-3</c:v>
                </c:pt>
                <c:pt idx="258">
                  <c:v>9.339297136304844E-3</c:v>
                </c:pt>
                <c:pt idx="259">
                  <c:v>9.4071121671288616E-3</c:v>
                </c:pt>
                <c:pt idx="260">
                  <c:v>9.420770575120278E-3</c:v>
                </c:pt>
                <c:pt idx="261">
                  <c:v>9.4416930597855039E-3</c:v>
                </c:pt>
                <c:pt idx="262">
                  <c:v>9.4894927472919388E-3</c:v>
                </c:pt>
                <c:pt idx="263">
                  <c:v>9.5033172417867563E-3</c:v>
                </c:pt>
                <c:pt idx="264">
                  <c:v>9.5171664341234686E-3</c:v>
                </c:pt>
                <c:pt idx="265">
                  <c:v>9.5310394719167295E-3</c:v>
                </c:pt>
                <c:pt idx="266">
                  <c:v>9.5801014819363439E-3</c:v>
                </c:pt>
                <c:pt idx="267">
                  <c:v>9.5867530295772833E-3</c:v>
                </c:pt>
                <c:pt idx="268">
                  <c:v>9.6007325084948528E-3</c:v>
                </c:pt>
                <c:pt idx="269">
                  <c:v>9.6147307183236507E-3</c:v>
                </c:pt>
                <c:pt idx="270">
                  <c:v>9.6287468066026897E-3</c:v>
                </c:pt>
                <c:pt idx="271">
                  <c:v>9.6855299968608075E-3</c:v>
                </c:pt>
                <c:pt idx="272">
                  <c:v>9.6922922423895528E-3</c:v>
                </c:pt>
                <c:pt idx="273">
                  <c:v>9.6990655876811518E-3</c:v>
                </c:pt>
                <c:pt idx="274">
                  <c:v>9.7131710442622081E-3</c:v>
                </c:pt>
                <c:pt idx="275">
                  <c:v>9.7272884117198689E-3</c:v>
                </c:pt>
                <c:pt idx="276">
                  <c:v>9.7770060348286638E-3</c:v>
                </c:pt>
                <c:pt idx="277">
                  <c:v>9.7838599390021666E-3</c:v>
                </c:pt>
                <c:pt idx="278">
                  <c:v>9.798024072253041E-3</c:v>
                </c:pt>
                <c:pt idx="279">
                  <c:v>9.8121950008617492E-3</c:v>
                </c:pt>
                <c:pt idx="280">
                  <c:v>9.826371872200701E-3</c:v>
                </c:pt>
                <c:pt idx="281">
                  <c:v>9.8543861865363971E-3</c:v>
                </c:pt>
                <c:pt idx="282">
                  <c:v>9.86131705287638E-3</c:v>
                </c:pt>
                <c:pt idx="283">
                  <c:v>9.8973155270389735E-3</c:v>
                </c:pt>
                <c:pt idx="284">
                  <c:v>9.9042678442470607E-3</c:v>
                </c:pt>
                <c:pt idx="285">
                  <c:v>9.9184717479450738E-3</c:v>
                </c:pt>
                <c:pt idx="286">
                  <c:v>9.975472124844462E-3</c:v>
                </c:pt>
                <c:pt idx="287">
                  <c:v>9.9824658136455427E-3</c:v>
                </c:pt>
                <c:pt idx="288">
                  <c:v>9.9894674436494663E-3</c:v>
                </c:pt>
                <c:pt idx="289">
                  <c:v>1.0003655782060479E-2</c:v>
                </c:pt>
                <c:pt idx="290">
                  <c:v>1.0017838508114895E-2</c:v>
                </c:pt>
                <c:pt idx="291">
                  <c:v>1.0074567600052198E-2</c:v>
                </c:pt>
                <c:pt idx="292">
                  <c:v>1.0081599696218987E-2</c:v>
                </c:pt>
                <c:pt idx="293">
                  <c:v>1.0088637770108131E-2</c:v>
                </c:pt>
                <c:pt idx="294">
                  <c:v>1.0102768712097657E-2</c:v>
                </c:pt>
                <c:pt idx="295">
                  <c:v>1.0116888004976506E-2</c:v>
                </c:pt>
                <c:pt idx="296">
                  <c:v>1.0173185627084729E-2</c:v>
                </c:pt>
                <c:pt idx="297">
                  <c:v>1.0180230863026317E-2</c:v>
                </c:pt>
                <c:pt idx="298">
                  <c:v>1.0187279546895823E-2</c:v>
                </c:pt>
                <c:pt idx="299">
                  <c:v>1.0201310833454189E-2</c:v>
                </c:pt>
                <c:pt idx="300">
                  <c:v>1.0215324433575009E-2</c:v>
                </c:pt>
                <c:pt idx="301">
                  <c:v>1.027791111775794E-2</c:v>
                </c:pt>
                <c:pt idx="302">
                  <c:v>1.029179285391897E-2</c:v>
                </c:pt>
                <c:pt idx="303">
                  <c:v>1.0305651999587658E-2</c:v>
                </c:pt>
                <c:pt idx="304">
                  <c:v>1.0319487720216361E-2</c:v>
                </c:pt>
                <c:pt idx="305">
                  <c:v>1.0346866649101729E-2</c:v>
                </c:pt>
                <c:pt idx="306">
                  <c:v>1.037457966102419E-2</c:v>
                </c:pt>
                <c:pt idx="307">
                  <c:v>1.038828573787088E-2</c:v>
                </c:pt>
                <c:pt idx="308">
                  <c:v>1.0401963382167931E-2</c:v>
                </c:pt>
                <c:pt idx="309">
                  <c:v>1.0415611759291057E-2</c:v>
                </c:pt>
                <c:pt idx="310">
                  <c:v>1.0442535455658724E-2</c:v>
                </c:pt>
                <c:pt idx="311">
                  <c:v>1.0469895903185868E-2</c:v>
                </c:pt>
                <c:pt idx="312">
                  <c:v>1.0483385424705021E-2</c:v>
                </c:pt>
                <c:pt idx="313">
                  <c:v>1.0496840671081632E-2</c:v>
                </c:pt>
                <c:pt idx="314">
                  <c:v>1.0510260864463447E-2</c:v>
                </c:pt>
                <c:pt idx="315">
                  <c:v>1.0536682310518767E-2</c:v>
                </c:pt>
                <c:pt idx="316">
                  <c:v>1.0563580666594062E-2</c:v>
                </c:pt>
                <c:pt idx="317">
                  <c:v>1.0576817905976511E-2</c:v>
                </c:pt>
                <c:pt idx="318">
                  <c:v>1.0590017212620671E-2</c:v>
                </c:pt>
                <c:pt idx="319">
                  <c:v>1.0603178788155591E-2</c:v>
                </c:pt>
                <c:pt idx="320">
                  <c:v>1.0629094033297983E-2</c:v>
                </c:pt>
                <c:pt idx="321">
                  <c:v>1.0655454593198006E-2</c:v>
                </c:pt>
                <c:pt idx="322">
                  <c:v>1.0668432623730866E-2</c:v>
                </c:pt>
                <c:pt idx="323">
                  <c:v>1.0681374967410374E-2</c:v>
                </c:pt>
                <c:pt idx="324">
                  <c:v>1.0694281964964787E-2</c:v>
                </c:pt>
                <c:pt idx="325">
                  <c:v>1.0700854114360149E-2</c:v>
                </c:pt>
                <c:pt idx="326">
                  <c:v>1.073930666413072E-2</c:v>
                </c:pt>
                <c:pt idx="327">
                  <c:v>1.0752055890753322E-2</c:v>
                </c:pt>
                <c:pt idx="328">
                  <c:v>1.0764771546552037E-2</c:v>
                </c:pt>
                <c:pt idx="329">
                  <c:v>1.077745397603056E-2</c:v>
                </c:pt>
                <c:pt idx="330">
                  <c:v>1.0790103523696144E-2</c:v>
                </c:pt>
                <c:pt idx="331">
                  <c:v>1.0827858320982231E-2</c:v>
                </c:pt>
                <c:pt idx="332">
                  <c:v>1.084037978658796E-2</c:v>
                </c:pt>
                <c:pt idx="333">
                  <c:v>1.0852870093000748E-2</c:v>
                </c:pt>
                <c:pt idx="334">
                  <c:v>1.0865329584760802E-2</c:v>
                </c:pt>
                <c:pt idx="335">
                  <c:v>1.092717688297125E-2</c:v>
                </c:pt>
                <c:pt idx="336">
                  <c:v>1.0939458722409538E-2</c:v>
                </c:pt>
                <c:pt idx="337">
                  <c:v>1.0951712159104798E-2</c:v>
                </c:pt>
                <c:pt idx="338">
                  <c:v>1.0963937537637317E-2</c:v>
                </c:pt>
                <c:pt idx="339">
                  <c:v>1.1000448770107604E-2</c:v>
                </c:pt>
                <c:pt idx="340">
                  <c:v>1.1012565361864162E-2</c:v>
                </c:pt>
                <c:pt idx="341">
                  <c:v>1.1024655618419971E-2</c:v>
                </c:pt>
                <c:pt idx="342">
                  <c:v>1.1036719884382038E-2</c:v>
                </c:pt>
                <c:pt idx="343">
                  <c:v>1.1066694159872765E-2</c:v>
                </c:pt>
                <c:pt idx="344">
                  <c:v>1.1102614081028316E-2</c:v>
                </c:pt>
                <c:pt idx="345">
                  <c:v>1.1114522080416666E-2</c:v>
                </c:pt>
                <c:pt idx="346">
                  <c:v>1.1126406662358711E-2</c:v>
                </c:pt>
                <c:pt idx="347">
                  <c:v>1.1150114647496174E-2</c:v>
                </c:pt>
                <c:pt idx="348">
                  <c:v>1.1173717633854018E-2</c:v>
                </c:pt>
                <c:pt idx="349">
                  <c:v>1.1185490242238657E-2</c:v>
                </c:pt>
                <c:pt idx="350">
                  <c:v>1.1197241478675003E-2</c:v>
                </c:pt>
                <c:pt idx="351">
                  <c:v>1.1208971684095688E-2</c:v>
                </c:pt>
                <c:pt idx="352">
                  <c:v>1.1232435633878051E-2</c:v>
                </c:pt>
                <c:pt idx="353">
                  <c:v>1.1255689014394273E-2</c:v>
                </c:pt>
                <c:pt idx="354">
                  <c:v>1.1267319178856518E-2</c:v>
                </c:pt>
                <c:pt idx="355">
                  <c:v>1.1278930357982586E-2</c:v>
                </c:pt>
                <c:pt idx="356">
                  <c:v>1.1290522892733298E-2</c:v>
                </c:pt>
                <c:pt idx="357">
                  <c:v>1.1313771574378993E-2</c:v>
                </c:pt>
                <c:pt idx="358">
                  <c:v>1.1336713407369945E-2</c:v>
                </c:pt>
                <c:pt idx="359">
                  <c:v>1.134821783481919E-2</c:v>
                </c:pt>
                <c:pt idx="360">
                  <c:v>1.1359705663752275E-2</c:v>
                </c:pt>
                <c:pt idx="361">
                  <c:v>1.1371177235159092E-2</c:v>
                </c:pt>
                <c:pt idx="362">
                  <c:v>1.1400034954542169E-2</c:v>
                </c:pt>
                <c:pt idx="363">
                  <c:v>1.1428303164289885E-2</c:v>
                </c:pt>
                <c:pt idx="364">
                  <c:v>1.1439684351587617E-2</c:v>
                </c:pt>
                <c:pt idx="365">
                  <c:v>1.1451051668411665E-2</c:v>
                </c:pt>
                <c:pt idx="366">
                  <c:v>1.1473946190796553E-2</c:v>
                </c:pt>
                <c:pt idx="367">
                  <c:v>1.149638905150977E-2</c:v>
                </c:pt>
                <c:pt idx="368">
                  <c:v>1.1507692131404915E-2</c:v>
                </c:pt>
                <c:pt idx="369">
                  <c:v>1.1518983387029136E-2</c:v>
                </c:pt>
                <c:pt idx="370">
                  <c:v>1.1530263159429592E-2</c:v>
                </c:pt>
                <c:pt idx="371">
                  <c:v>1.1553013828259859E-2</c:v>
                </c:pt>
                <c:pt idx="372">
                  <c:v>1.1575274237902432E-2</c:v>
                </c:pt>
                <c:pt idx="373">
                  <c:v>1.1586501710045525E-2</c:v>
                </c:pt>
                <c:pt idx="374">
                  <c:v>1.1597719745335869E-2</c:v>
                </c:pt>
                <c:pt idx="375">
                  <c:v>1.1608928684848809E-2</c:v>
                </c:pt>
                <c:pt idx="376">
                  <c:v>1.1631554286842084E-2</c:v>
                </c:pt>
                <c:pt idx="377">
                  <c:v>1.165367666773557E-2</c:v>
                </c:pt>
                <c:pt idx="378">
                  <c:v>1.1664841776154828E-2</c:v>
                </c:pt>
                <c:pt idx="379">
                  <c:v>1.1675998129506437E-2</c:v>
                </c:pt>
                <c:pt idx="380">
                  <c:v>1.168714573424591E-2</c:v>
                </c:pt>
                <c:pt idx="381">
                  <c:v>1.1709654152410603E-2</c:v>
                </c:pt>
                <c:pt idx="382">
                  <c:v>1.1731649384042498E-2</c:v>
                </c:pt>
                <c:pt idx="383">
                  <c:v>1.1742753799770401E-2</c:v>
                </c:pt>
                <c:pt idx="384">
                  <c:v>1.1753849695038494E-2</c:v>
                </c:pt>
                <c:pt idx="385">
                  <c:v>1.1764937108964823E-2</c:v>
                </c:pt>
                <c:pt idx="386">
                  <c:v>1.1770354416078287E-2</c:v>
                </c:pt>
                <c:pt idx="387">
                  <c:v>1.1809202733562296E-2</c:v>
                </c:pt>
                <c:pt idx="388">
                  <c:v>1.1820248327522284E-2</c:v>
                </c:pt>
                <c:pt idx="389">
                  <c:v>1.1831285674843487E-2</c:v>
                </c:pt>
                <c:pt idx="390">
                  <c:v>1.1842314814643954E-2</c:v>
                </c:pt>
                <c:pt idx="391">
                  <c:v>1.1864602891818916E-2</c:v>
                </c:pt>
                <c:pt idx="392">
                  <c:v>1.1886350081040735E-2</c:v>
                </c:pt>
                <c:pt idx="393">
                  <c:v>1.1897338770042537E-2</c:v>
                </c:pt>
                <c:pt idx="394">
                  <c:v>1.1908319486249487E-2</c:v>
                </c:pt>
                <c:pt idx="395">
                  <c:v>1.1919292268781391E-2</c:v>
                </c:pt>
                <c:pt idx="396">
                  <c:v>1.1941477856409364E-2</c:v>
                </c:pt>
                <c:pt idx="397">
                  <c:v>1.1963104844643658E-2</c:v>
                </c:pt>
                <c:pt idx="398">
                  <c:v>1.1974038545661741E-2</c:v>
                </c:pt>
                <c:pt idx="399">
                  <c:v>1.1984964547751806E-2</c:v>
                </c:pt>
                <c:pt idx="400">
                  <c:v>1.1995882890038946E-2</c:v>
                </c:pt>
                <c:pt idx="401">
                  <c:v>1.201797072843315E-2</c:v>
                </c:pt>
                <c:pt idx="402">
                  <c:v>1.2039480443688291E-2</c:v>
                </c:pt>
                <c:pt idx="403">
                  <c:v>1.2050361073863617E-2</c:v>
                </c:pt>
                <c:pt idx="404">
                  <c:v>1.2061234278999784E-2</c:v>
                </c:pt>
                <c:pt idx="405">
                  <c:v>1.207210009822717E-2</c:v>
                </c:pt>
                <c:pt idx="406">
                  <c:v>1.2094094642460912E-2</c:v>
                </c:pt>
                <c:pt idx="407">
                  <c:v>1.2115490298639725E-2</c:v>
                </c:pt>
                <c:pt idx="408">
                  <c:v>1.2126319775271826E-2</c:v>
                </c:pt>
                <c:pt idx="409">
                  <c:v>1.2137142100779173E-2</c:v>
                </c:pt>
                <c:pt idx="410">
                  <c:v>1.2147957314294789E-2</c:v>
                </c:pt>
                <c:pt idx="411">
                  <c:v>1.2169862734199666E-2</c:v>
                </c:pt>
                <c:pt idx="412">
                  <c:v>1.2191147831089768E-2</c:v>
                </c:pt>
                <c:pt idx="413">
                  <c:v>1.220192807164203E-2</c:v>
                </c:pt>
                <c:pt idx="414">
                  <c:v>1.2212701435005087E-2</c:v>
                </c:pt>
                <c:pt idx="415">
                  <c:v>1.2223467960315483E-2</c:v>
                </c:pt>
                <c:pt idx="416">
                  <c:v>1.2245288140480726E-2</c:v>
                </c:pt>
                <c:pt idx="417">
                  <c:v>1.22664664637499E-2</c:v>
                </c:pt>
                <c:pt idx="418">
                  <c:v>1.2277199385842517E-2</c:v>
                </c:pt>
                <c:pt idx="419">
                  <c:v>1.2287925704705261E-2</c:v>
                </c:pt>
                <c:pt idx="420">
                  <c:v>1.2298645459476442E-2</c:v>
                </c:pt>
                <c:pt idx="421">
                  <c:v>1.2320383999246776E-2</c:v>
                </c:pt>
                <c:pt idx="422">
                  <c:v>1.2341459620438942E-2</c:v>
                </c:pt>
                <c:pt idx="423">
                  <c:v>1.2352147141850674E-2</c:v>
                </c:pt>
                <c:pt idx="424">
                  <c:v>1.2362828334013011E-2</c:v>
                </c:pt>
                <c:pt idx="425">
                  <c:v>1.2373503236067783E-2</c:v>
                </c:pt>
                <c:pt idx="426">
                  <c:v>1.2395163449539798E-2</c:v>
                </c:pt>
                <c:pt idx="427">
                  <c:v>1.2426784764733613E-2</c:v>
                </c:pt>
                <c:pt idx="428">
                  <c:v>1.2437422748151373E-2</c:v>
                </c:pt>
                <c:pt idx="429">
                  <c:v>1.2442570893866911E-2</c:v>
                </c:pt>
                <c:pt idx="430">
                  <c:v>1.2453199189900153E-2</c:v>
                </c:pt>
                <c:pt idx="431">
                  <c:v>1.2485048557263928E-2</c:v>
                </c:pt>
                <c:pt idx="432">
                  <c:v>1.2495653304728507E-2</c:v>
                </c:pt>
                <c:pt idx="433">
                  <c:v>1.2506252263992396E-2</c:v>
                </c:pt>
                <c:pt idx="434">
                  <c:v>1.2516845474634684E-2</c:v>
                </c:pt>
                <c:pt idx="435">
                  <c:v>1.2527432976234454E-2</c:v>
                </c:pt>
                <c:pt idx="436">
                  <c:v>1.2559161622560594E-2</c:v>
                </c:pt>
                <c:pt idx="437">
                  <c:v>1.2569726683777576E-2</c:v>
                </c:pt>
                <c:pt idx="438">
                  <c:v>1.2580286233851025E-2</c:v>
                </c:pt>
                <c:pt idx="439">
                  <c:v>1.2590840312360029E-2</c:v>
                </c:pt>
                <c:pt idx="440">
                  <c:v>1.2601388958886342E-2</c:v>
                </c:pt>
                <c:pt idx="441">
                  <c:v>1.2633002702392048E-2</c:v>
                </c:pt>
                <c:pt idx="442">
                  <c:v>1.2643530016812291E-2</c:v>
                </c:pt>
                <c:pt idx="443">
                  <c:v>1.265405209716308E-2</c:v>
                </c:pt>
                <c:pt idx="444">
                  <c:v>1.2664568908127831E-2</c:v>
                </c:pt>
                <c:pt idx="445">
                  <c:v>1.267508010816772E-2</c:v>
                </c:pt>
                <c:pt idx="446">
                  <c:v>1.2717414066345498E-2</c:v>
                </c:pt>
                <c:pt idx="447">
                  <c:v>1.2722476233788369E-2</c:v>
                </c:pt>
                <c:pt idx="448">
                  <c:v>1.2727536312160221E-2</c:v>
                </c:pt>
                <c:pt idx="449">
                  <c:v>1.273800444736908E-2</c:v>
                </c:pt>
                <c:pt idx="450">
                  <c:v>1.274846383190858E-2</c:v>
                </c:pt>
                <c:pt idx="451">
                  <c:v>1.2785163956728423E-2</c:v>
                </c:pt>
                <c:pt idx="452">
                  <c:v>1.2795576232673555E-2</c:v>
                </c:pt>
                <c:pt idx="453">
                  <c:v>1.2805977129221371E-2</c:v>
                </c:pt>
                <c:pt idx="454">
                  <c:v>1.2816366201716738E-2</c:v>
                </c:pt>
                <c:pt idx="455">
                  <c:v>1.2837412477995552E-2</c:v>
                </c:pt>
                <c:pt idx="456">
                  <c:v>1.2857795357918627E-2</c:v>
                </c:pt>
                <c:pt idx="457">
                  <c:v>1.2868118640173214E-2</c:v>
                </c:pt>
                <c:pt idx="458">
                  <c:v>1.2878427430352049E-2</c:v>
                </c:pt>
                <c:pt idx="459">
                  <c:v>1.2888721283769165E-2</c:v>
                </c:pt>
                <c:pt idx="460">
                  <c:v>1.2909521289729718E-2</c:v>
                </c:pt>
                <c:pt idx="461">
                  <c:v>1.2929738435946064E-2</c:v>
                </c:pt>
                <c:pt idx="462">
                  <c:v>1.2939950935109157E-2</c:v>
                </c:pt>
                <c:pt idx="463">
                  <c:v>1.2950145829302234E-2</c:v>
                </c:pt>
                <c:pt idx="464">
                  <c:v>1.2960322673805851E-2</c:v>
                </c:pt>
                <c:pt idx="465">
                  <c:v>1.298082306485639E-2</c:v>
                </c:pt>
                <c:pt idx="466">
                  <c:v>1.3000840660462863E-2</c:v>
                </c:pt>
                <c:pt idx="467">
                  <c:v>1.3010920585627994E-2</c:v>
                </c:pt>
                <c:pt idx="468">
                  <c:v>1.3020979792714774E-2</c:v>
                </c:pt>
                <c:pt idx="469">
                  <c:v>1.3031017836976451E-2</c:v>
                </c:pt>
                <c:pt idx="470">
                  <c:v>1.3051168498048705E-2</c:v>
                </c:pt>
                <c:pt idx="471">
                  <c:v>1.307094949070407E-2</c:v>
                </c:pt>
                <c:pt idx="472">
                  <c:v>1.3080875049501528E-2</c:v>
                </c:pt>
                <c:pt idx="473">
                  <c:v>1.3090776776908807E-2</c:v>
                </c:pt>
                <c:pt idx="474">
                  <c:v>1.310065422815096E-2</c:v>
                </c:pt>
                <c:pt idx="475">
                  <c:v>1.3120408273835224E-2</c:v>
                </c:pt>
                <c:pt idx="476">
                  <c:v>1.3139912375831196E-2</c:v>
                </c:pt>
                <c:pt idx="477">
                  <c:v>1.3149661774485299E-2</c:v>
                </c:pt>
                <c:pt idx="478">
                  <c:v>1.3159384228241821E-2</c:v>
                </c:pt>
                <c:pt idx="479">
                  <c:v>1.3169079292297631E-2</c:v>
                </c:pt>
                <c:pt idx="480">
                  <c:v>1.3188393066999983E-2</c:v>
                </c:pt>
                <c:pt idx="481">
                  <c:v>1.320757675534804E-2</c:v>
                </c:pt>
                <c:pt idx="482">
                  <c:v>1.3217128198739672E-2</c:v>
                </c:pt>
                <c:pt idx="483">
                  <c:v>1.3226649583540445E-2</c:v>
                </c:pt>
                <c:pt idx="484">
                  <c:v>1.3236140464920802E-2</c:v>
                </c:pt>
                <c:pt idx="485">
                  <c:v>1.325497354302739E-2</c:v>
                </c:pt>
                <c:pt idx="486">
                  <c:v>1.3273790059563167E-2</c:v>
                </c:pt>
                <c:pt idx="487">
                  <c:v>1.32831217513029E-2</c:v>
                </c:pt>
                <c:pt idx="488">
                  <c:v>1.3292420270581428E-2</c:v>
                </c:pt>
                <c:pt idx="489">
                  <c:v>1.330168517254629E-2</c:v>
                </c:pt>
                <c:pt idx="490">
                  <c:v>1.3320000358616952E-2</c:v>
                </c:pt>
                <c:pt idx="491">
                  <c:v>1.3338399710122002E-2</c:v>
                </c:pt>
                <c:pt idx="492">
                  <c:v>1.3347489852627617E-2</c:v>
                </c:pt>
                <c:pt idx="493">
                  <c:v>1.3352086168653132E-2</c:v>
                </c:pt>
                <c:pt idx="494">
                  <c:v>1.3356674208651623E-2</c:v>
                </c:pt>
                <c:pt idx="495">
                  <c:v>1.3365697688707386E-2</c:v>
                </c:pt>
                <c:pt idx="496">
                  <c:v>1.3396904911353286E-2</c:v>
                </c:pt>
                <c:pt idx="497">
                  <c:v>1.3401412753461309E-2</c:v>
                </c:pt>
                <c:pt idx="498">
                  <c:v>1.3410244532139411E-2</c:v>
                </c:pt>
                <c:pt idx="499">
                  <c:v>1.3419036606346309E-2</c:v>
                </c:pt>
                <c:pt idx="500">
                  <c:v>1.3427788521343928E-2</c:v>
                </c:pt>
                <c:pt idx="501">
                  <c:v>1.3458005754756209E-2</c:v>
                </c:pt>
                <c:pt idx="502">
                  <c:v>1.3462385494374767E-2</c:v>
                </c:pt>
                <c:pt idx="503">
                  <c:v>1.3470929792153117E-2</c:v>
                </c:pt>
                <c:pt idx="504">
                  <c:v>1.347943120223521E-2</c:v>
                </c:pt>
                <c:pt idx="505">
                  <c:v>1.3487889269864058E-2</c:v>
                </c:pt>
                <c:pt idx="506">
                  <c:v>1.3517047391169471E-2</c:v>
                </c:pt>
                <c:pt idx="507">
                  <c:v>1.3521279020637071E-2</c:v>
                </c:pt>
                <c:pt idx="508">
                  <c:v>1.352951355457018E-2</c:v>
                </c:pt>
                <c:pt idx="509">
                  <c:v>1.3537702174385819E-2</c:v>
                </c:pt>
                <c:pt idx="510">
                  <c:v>1.3545845209935145E-2</c:v>
                </c:pt>
                <c:pt idx="511">
                  <c:v>1.3585893661191216E-2</c:v>
                </c:pt>
                <c:pt idx="512">
                  <c:v>1.3593773413717185E-2</c:v>
                </c:pt>
                <c:pt idx="513">
                  <c:v>1.3601610989550608E-2</c:v>
                </c:pt>
                <c:pt idx="514">
                  <c:v>1.3636298619523415E-2</c:v>
                </c:pt>
                <c:pt idx="515">
                  <c:v>1.3640183257086269E-2</c:v>
                </c:pt>
                <c:pt idx="516">
                  <c:v>1.364777799608906E-2</c:v>
                </c:pt>
                <c:pt idx="517">
                  <c:v>1.3655333966220713E-2</c:v>
                </c:pt>
                <c:pt idx="518">
                  <c:v>1.3707181124819872E-2</c:v>
                </c:pt>
                <c:pt idx="519">
                  <c:v>1.3757319461491528E-2</c:v>
                </c:pt>
                <c:pt idx="520">
                  <c:v>1.3805915982909738E-2</c:v>
                </c:pt>
                <c:pt idx="521">
                  <c:v>1.3849732790005714E-2</c:v>
                </c:pt>
                <c:pt idx="522">
                  <c:v>1.3895787520741949E-2</c:v>
                </c:pt>
                <c:pt idx="523">
                  <c:v>1.3940791090190523E-2</c:v>
                </c:pt>
                <c:pt idx="524">
                  <c:v>1.3984912411878206E-2</c:v>
                </c:pt>
                <c:pt idx="525">
                  <c:v>1.4044798412758939E-2</c:v>
                </c:pt>
                <c:pt idx="526">
                  <c:v>1.4087611315627897E-2</c:v>
                </c:pt>
                <c:pt idx="527">
                  <c:v>1.4130062832317729E-2</c:v>
                </c:pt>
                <c:pt idx="528">
                  <c:v>1.4172310851551346E-2</c:v>
                </c:pt>
                <c:pt idx="529">
                  <c:v>1.4228685849686628E-2</c:v>
                </c:pt>
                <c:pt idx="530">
                  <c:v>1.4270664751564136E-2</c:v>
                </c:pt>
                <c:pt idx="531">
                  <c:v>1.4312533667825535E-2</c:v>
                </c:pt>
                <c:pt idx="532">
                  <c:v>1.4354292595029475E-2</c:v>
                </c:pt>
                <c:pt idx="533">
                  <c:v>1.439917873674486E-2</c:v>
                </c:pt>
                <c:pt idx="534">
                  <c:v>1.4440711456201218E-2</c:v>
                </c:pt>
                <c:pt idx="535">
                  <c:v>1.4482134176440425E-2</c:v>
                </c:pt>
                <c:pt idx="536">
                  <c:v>1.4523446894019777E-2</c:v>
                </c:pt>
                <c:pt idx="537">
                  <c:v>1.456464960550714E-2</c:v>
                </c:pt>
                <c:pt idx="538">
                  <c:v>1.4605742307478308E-2</c:v>
                </c:pt>
                <c:pt idx="539">
                  <c:v>1.4646724996519648E-2</c:v>
                </c:pt>
                <c:pt idx="540">
                  <c:v>1.4687597669223691E-2</c:v>
                </c:pt>
                <c:pt idx="541">
                  <c:v>1.4728360322195305E-2</c:v>
                </c:pt>
                <c:pt idx="542">
                  <c:v>1.4769012952048161E-2</c:v>
                </c:pt>
                <c:pt idx="543">
                  <c:v>1.4809555555402984E-2</c:v>
                </c:pt>
                <c:pt idx="544">
                  <c:v>1.4849988128891068E-2</c:v>
                </c:pt>
                <c:pt idx="545">
                  <c:v>1.4890310669152515E-2</c:v>
                </c:pt>
                <c:pt idx="546">
                  <c:v>1.4930523172835358E-2</c:v>
                </c:pt>
                <c:pt idx="547">
                  <c:v>1.4970625636600841E-2</c:v>
                </c:pt>
                <c:pt idx="548">
                  <c:v>1.5010618057113735E-2</c:v>
                </c:pt>
                <c:pt idx="549">
                  <c:v>1.5050500431052022E-2</c:v>
                </c:pt>
                <c:pt idx="550">
                  <c:v>1.5090272755100734E-2</c:v>
                </c:pt>
                <c:pt idx="551">
                  <c:v>1.5126809780244161E-2</c:v>
                </c:pt>
                <c:pt idx="552">
                  <c:v>1.5166368217547415E-2</c:v>
                </c:pt>
                <c:pt idx="553">
                  <c:v>1.5205816597688507E-2</c:v>
                </c:pt>
                <c:pt idx="554">
                  <c:v>1.5251369585272083E-2</c:v>
                </c:pt>
                <c:pt idx="555">
                  <c:v>1.528749192351902E-2</c:v>
                </c:pt>
                <c:pt idx="556">
                  <c:v>1.5326620454637339E-2</c:v>
                </c:pt>
                <c:pt idx="557">
                  <c:v>1.5365652800500911E-2</c:v>
                </c:pt>
                <c:pt idx="558">
                  <c:v>1.5404593184869251E-2</c:v>
                </c:pt>
                <c:pt idx="559">
                  <c:v>1.5443445831678069E-2</c:v>
                </c:pt>
                <c:pt idx="560">
                  <c:v>1.5482214965029564E-2</c:v>
                </c:pt>
                <c:pt idx="561">
                  <c:v>1.5520904809198604E-2</c:v>
                </c:pt>
                <c:pt idx="562">
                  <c:v>1.55595195886292E-2</c:v>
                </c:pt>
                <c:pt idx="563">
                  <c:v>1.559806352793097E-2</c:v>
                </c:pt>
                <c:pt idx="564">
                  <c:v>1.5630397527875997E-2</c:v>
                </c:pt>
                <c:pt idx="565">
                  <c:v>1.5668817055303604E-2</c:v>
                </c:pt>
                <c:pt idx="566">
                  <c:v>1.5707178332007323E-2</c:v>
                </c:pt>
                <c:pt idx="567">
                  <c:v>1.5756419239581734E-2</c:v>
                </c:pt>
                <c:pt idx="568">
                  <c:v>1.5794655381736522E-2</c:v>
                </c:pt>
                <c:pt idx="569">
                  <c:v>1.5832836973376799E-2</c:v>
                </c:pt>
                <c:pt idx="570">
                  <c:v>1.587096401296088E-2</c:v>
                </c:pt>
                <c:pt idx="571">
                  <c:v>1.5909036498948891E-2</c:v>
                </c:pt>
                <c:pt idx="572">
                  <c:v>1.5944001241502977E-2</c:v>
                </c:pt>
                <c:pt idx="573">
                  <c:v>1.5981966855514246E-2</c:v>
                </c:pt>
                <c:pt idx="574">
                  <c:v>1.6019877909891414E-2</c:v>
                </c:pt>
                <c:pt idx="575">
                  <c:v>1.6057734403119188E-2</c:v>
                </c:pt>
                <c:pt idx="576">
                  <c:v>1.6104668672569933E-2</c:v>
                </c:pt>
                <c:pt idx="577">
                  <c:v>1.6142409337229272E-2</c:v>
                </c:pt>
                <c:pt idx="578">
                  <c:v>1.6180095440306994E-2</c:v>
                </c:pt>
                <c:pt idx="579">
                  <c:v>1.6217726980248245E-2</c:v>
                </c:pt>
                <c:pt idx="580">
                  <c:v>1.6255303955498169E-2</c:v>
                </c:pt>
                <c:pt idx="581">
                  <c:v>1.628979353085008E-2</c:v>
                </c:pt>
                <c:pt idx="582">
                  <c:v>1.6327263599062416E-2</c:v>
                </c:pt>
                <c:pt idx="583">
                  <c:v>1.6364679096660378E-2</c:v>
                </c:pt>
                <c:pt idx="584">
                  <c:v>1.640204002211566E-2</c:v>
                </c:pt>
                <c:pt idx="585">
                  <c:v>1.6442370307202827E-2</c:v>
                </c:pt>
                <c:pt idx="586">
                  <c:v>1.6479619861826365E-2</c:v>
                </c:pt>
                <c:pt idx="587">
                  <c:v>1.6516814840949468E-2</c:v>
                </c:pt>
                <c:pt idx="588">
                  <c:v>1.6553955243040184E-2</c:v>
                </c:pt>
                <c:pt idx="589">
                  <c:v>1.6591041066563918E-2</c:v>
                </c:pt>
                <c:pt idx="590">
                  <c:v>1.6628072309990489E-2</c:v>
                </c:pt>
                <c:pt idx="591">
                  <c:v>1.6665048971791458E-2</c:v>
                </c:pt>
                <c:pt idx="592">
                  <c:v>1.670197105044105E-2</c:v>
                </c:pt>
                <c:pt idx="593">
                  <c:v>1.6738838544415238E-2</c:v>
                </c:pt>
                <c:pt idx="594">
                  <c:v>1.6775651452190881E-2</c:v>
                </c:pt>
                <c:pt idx="595">
                  <c:v>1.6812409772251888E-2</c:v>
                </c:pt>
                <c:pt idx="596">
                  <c:v>1.6849113503077755E-2</c:v>
                </c:pt>
                <c:pt idx="597">
                  <c:v>1.6885762643155038E-2</c:v>
                </c:pt>
                <c:pt idx="598">
                  <c:v>1.6922357190971158E-2</c:v>
                </c:pt>
                <c:pt idx="599">
                  <c:v>1.6958897145014432E-2</c:v>
                </c:pt>
                <c:pt idx="600">
                  <c:v>1.6995382503778456E-2</c:v>
                </c:pt>
                <c:pt idx="601">
                  <c:v>1.7031813265756823E-2</c:v>
                </c:pt>
                <c:pt idx="602">
                  <c:v>1.7068189429444894E-2</c:v>
                </c:pt>
                <c:pt idx="603">
                  <c:v>1.7101526883489562E-2</c:v>
                </c:pt>
                <c:pt idx="604">
                  <c:v>1.7137796048757693E-2</c:v>
                </c:pt>
                <c:pt idx="605">
                  <c:v>1.7174010656739552E-2</c:v>
                </c:pt>
                <c:pt idx="606">
                  <c:v>1.7213153811079566E-2</c:v>
                </c:pt>
                <c:pt idx="607">
                  <c:v>1.7249279420831872E-2</c:v>
                </c:pt>
                <c:pt idx="608">
                  <c:v>1.7285379111632967E-2</c:v>
                </c:pt>
                <c:pt idx="609">
                  <c:v>1.7321464695549259E-2</c:v>
                </c:pt>
                <c:pt idx="610">
                  <c:v>1.7357547985071768E-2</c:v>
                </c:pt>
                <c:pt idx="611">
                  <c:v>1.7393640793122299E-2</c:v>
                </c:pt>
                <c:pt idx="612">
                  <c:v>1.7429754933048141E-2</c:v>
                </c:pt>
                <c:pt idx="613">
                  <c:v>1.7465902218628246E-2</c:v>
                </c:pt>
                <c:pt idx="614">
                  <c:v>1.7502094464068824E-2</c:v>
                </c:pt>
                <c:pt idx="615">
                  <c:v>1.7538343484005983E-2</c:v>
                </c:pt>
                <c:pt idx="616">
                  <c:v>1.7571627671223028E-2</c:v>
                </c:pt>
                <c:pt idx="617">
                  <c:v>1.7608016847074425E-2</c:v>
                </c:pt>
                <c:pt idx="618">
                  <c:v>1.7644498096533696E-2</c:v>
                </c:pt>
                <c:pt idx="619">
                  <c:v>1.768631337312461E-2</c:v>
                </c:pt>
                <c:pt idx="620">
                  <c:v>1.7723009586165905E-2</c:v>
                </c:pt>
                <c:pt idx="621">
                  <c:v>1.7772129713194203E-2</c:v>
                </c:pt>
                <c:pt idx="622">
                  <c:v>1.7796703992492467E-2</c:v>
                </c:pt>
                <c:pt idx="623">
                  <c:v>1.783370219128888E-2</c:v>
                </c:pt>
                <c:pt idx="624">
                  <c:v>1.7867695657151125E-2</c:v>
                </c:pt>
                <c:pt idx="625">
                  <c:v>1.7904886184137957E-2</c:v>
                </c:pt>
                <c:pt idx="626">
                  <c:v>1.794217737521437E-2</c:v>
                </c:pt>
                <c:pt idx="627">
                  <c:v>1.7979569233139543E-2</c:v>
                </c:pt>
                <c:pt idx="628">
                  <c:v>1.802020325251635E-2</c:v>
                </c:pt>
                <c:pt idx="629">
                  <c:v>1.8067262906373897E-2</c:v>
                </c:pt>
                <c:pt idx="630">
                  <c:v>1.8104993007056928E-2</c:v>
                </c:pt>
                <c:pt idx="631">
                  <c:v>1.8142823821996789E-2</c:v>
                </c:pt>
                <c:pt idx="632">
                  <c:v>1.818075535411718E-2</c:v>
                </c:pt>
                <c:pt idx="633">
                  <c:v>1.8209221348906197E-2</c:v>
                </c:pt>
                <c:pt idx="634">
                  <c:v>1.826914693733862E-2</c:v>
                </c:pt>
                <c:pt idx="635">
                  <c:v>1.8307410873448057E-2</c:v>
                </c:pt>
                <c:pt idx="636">
                  <c:v>1.8345775512430954E-2</c:v>
                </c:pt>
                <c:pt idx="637">
                  <c:v>1.8387470277399943E-2</c:v>
                </c:pt>
                <c:pt idx="638">
                  <c:v>1.8426045465257231E-2</c:v>
                </c:pt>
                <c:pt idx="639">
                  <c:v>1.8464721373966687E-2</c:v>
                </c:pt>
                <c:pt idx="640">
                  <c:v>1.8503498006453022E-2</c:v>
                </c:pt>
                <c:pt idx="641">
                  <c:v>1.854237536564976E-2</c:v>
                </c:pt>
                <c:pt idx="642">
                  <c:v>1.858135345449571E-2</c:v>
                </c:pt>
                <c:pt idx="643">
                  <c:v>1.8620432275939368E-2</c:v>
                </c:pt>
                <c:pt idx="644">
                  <c:v>1.865961183293452E-2</c:v>
                </c:pt>
                <c:pt idx="645">
                  <c:v>1.8698892128445523E-2</c:v>
                </c:pt>
                <c:pt idx="646">
                  <c:v>1.8738273165442899E-2</c:v>
                </c:pt>
                <c:pt idx="647">
                  <c:v>1.87777549469051E-2</c:v>
                </c:pt>
                <c:pt idx="648">
                  <c:v>1.8817337475815859E-2</c:v>
                </c:pt>
                <c:pt idx="649">
                  <c:v>1.8857020755170369E-2</c:v>
                </c:pt>
                <c:pt idx="650">
                  <c:v>1.8896804787970862E-2</c:v>
                </c:pt>
                <c:pt idx="651">
                  <c:v>1.8936689577223099E-2</c:v>
                </c:pt>
                <c:pt idx="652">
                  <c:v>1.8976675125946939E-2</c:v>
                </c:pt>
                <c:pt idx="653">
                  <c:v>1.9016761437163111E-2</c:v>
                </c:pt>
                <c:pt idx="654">
                  <c:v>1.9053562513350185E-2</c:v>
                </c:pt>
                <c:pt idx="655">
                  <c:v>1.9093841060753756E-2</c:v>
                </c:pt>
                <c:pt idx="656">
                  <c:v>1.9134220369857031E-2</c:v>
                </c:pt>
                <c:pt idx="657">
                  <c:v>1.9174698282035069E-2</c:v>
                </c:pt>
                <c:pt idx="658">
                  <c:v>1.9215251402361588E-2</c:v>
                </c:pt>
                <c:pt idx="659">
                  <c:v>1.9259258635514028E-2</c:v>
                </c:pt>
                <c:pt idx="660">
                  <c:v>1.9299850511367542E-2</c:v>
                </c:pt>
                <c:pt idx="661">
                  <c:v>1.9340407376296328E-2</c:v>
                </c:pt>
                <c:pt idx="662">
                  <c:v>1.9380894023065712E-2</c:v>
                </c:pt>
                <c:pt idx="663">
                  <c:v>1.9421275243018302E-2</c:v>
                </c:pt>
                <c:pt idx="664">
                  <c:v>1.9461515826073111E-2</c:v>
                </c:pt>
                <c:pt idx="665">
                  <c:v>1.950158056074406E-2</c:v>
                </c:pt>
                <c:pt idx="666">
                  <c:v>1.9541434234147899E-2</c:v>
                </c:pt>
                <c:pt idx="667">
                  <c:v>1.957445147954763E-2</c:v>
                </c:pt>
                <c:pt idx="668">
                  <c:v>1.961382360005241E-2</c:v>
                </c:pt>
                <c:pt idx="669">
                  <c:v>1.965288004530789E-2</c:v>
                </c:pt>
                <c:pt idx="670">
                  <c:v>1.9691587004602249E-2</c:v>
                </c:pt>
                <c:pt idx="671">
                  <c:v>1.9729932139790993E-2</c:v>
                </c:pt>
                <c:pt idx="672">
                  <c:v>1.977109335163469E-2</c:v>
                </c:pt>
                <c:pt idx="673">
                  <c:v>1.9805536477373684E-2</c:v>
                </c:pt>
                <c:pt idx="674">
                  <c:v>1.984279565960962E-2</c:v>
                </c:pt>
                <c:pt idx="675">
                  <c:v>1.9879692837527232E-2</c:v>
                </c:pt>
                <c:pt idx="676">
                  <c:v>1.9919310658798699E-2</c:v>
                </c:pt>
                <c:pt idx="677">
                  <c:v>1.995240114115767E-2</c:v>
                </c:pt>
                <c:pt idx="678">
                  <c:v>1.9988212247482425E-2</c:v>
                </c:pt>
                <c:pt idx="679">
                  <c:v>2.0023661310714511E-2</c:v>
                </c:pt>
                <c:pt idx="680">
                  <c:v>2.0064720135686553E-2</c:v>
                </c:pt>
                <c:pt idx="681">
                  <c:v>2.0099397165613795E-2</c:v>
                </c:pt>
                <c:pt idx="682">
                  <c:v>2.0133712089786284E-2</c:v>
                </c:pt>
                <c:pt idx="683">
                  <c:v>2.0167664898851103E-2</c:v>
                </c:pt>
                <c:pt idx="684">
                  <c:v>2.0201255583551354E-2</c:v>
                </c:pt>
                <c:pt idx="685">
                  <c:v>2.0231619292815105E-2</c:v>
                </c:pt>
                <c:pt idx="686">
                  <c:v>2.0264509749477813E-2</c:v>
                </c:pt>
                <c:pt idx="687">
                  <c:v>2.0297038072374384E-2</c:v>
                </c:pt>
                <c:pt idx="688">
                  <c:v>2.0329204252734011E-2</c:v>
                </c:pt>
                <c:pt idx="689">
                  <c:v>2.0363776824580439E-2</c:v>
                </c:pt>
                <c:pt idx="690">
                  <c:v>2.0395194574270446E-2</c:v>
                </c:pt>
                <c:pt idx="691">
                  <c:v>2.0426250137573463E-2</c:v>
                </c:pt>
                <c:pt idx="692">
                  <c:v>2.0456943506025432E-2</c:v>
                </c:pt>
                <c:pt idx="693">
                  <c:v>2.0487274671259215E-2</c:v>
                </c:pt>
                <c:pt idx="694">
                  <c:v>2.0517243625006319E-2</c:v>
                </c:pt>
                <c:pt idx="695">
                  <c:v>2.0546850359097816E-2</c:v>
                </c:pt>
                <c:pt idx="696">
                  <c:v>2.0576094865462548E-2</c:v>
                </c:pt>
                <c:pt idx="697">
                  <c:v>2.0604977136127151E-2</c:v>
                </c:pt>
                <c:pt idx="698">
                  <c:v>2.0633497163221326E-2</c:v>
                </c:pt>
                <c:pt idx="699">
                  <c:v>2.0661654938967267E-2</c:v>
                </c:pt>
                <c:pt idx="700">
                  <c:v>2.0689450455690251E-2</c:v>
                </c:pt>
                <c:pt idx="701">
                  <c:v>2.0716883705812445E-2</c:v>
                </c:pt>
                <c:pt idx="702">
                  <c:v>2.0743954681857333E-2</c:v>
                </c:pt>
                <c:pt idx="703">
                  <c:v>2.0770663376441775E-2</c:v>
                </c:pt>
                <c:pt idx="704">
                  <c:v>2.0797009782288343E-2</c:v>
                </c:pt>
                <c:pt idx="705">
                  <c:v>2.0822993892211226E-2</c:v>
                </c:pt>
                <c:pt idx="706">
                  <c:v>2.0846259711177099E-2</c:v>
                </c:pt>
                <c:pt idx="707">
                  <c:v>2.0871543646761366E-2</c:v>
                </c:pt>
                <c:pt idx="708">
                  <c:v>2.0896465284898073E-2</c:v>
                </c:pt>
                <c:pt idx="709">
                  <c:v>2.0921025373706735E-2</c:v>
                </c:pt>
                <c:pt idx="710">
                  <c:v>2.0947499918912545E-2</c:v>
                </c:pt>
                <c:pt idx="711">
                  <c:v>2.0971369971293036E-2</c:v>
                </c:pt>
                <c:pt idx="712">
                  <c:v>2.0994942852963602E-2</c:v>
                </c:pt>
                <c:pt idx="713">
                  <c:v>2.10182425695375E-2</c:v>
                </c:pt>
                <c:pt idx="714">
                  <c:v>2.1041293127249935E-2</c:v>
                </c:pt>
                <c:pt idx="715">
                  <c:v>2.1064118532940428E-2</c:v>
                </c:pt>
                <c:pt idx="716">
                  <c:v>2.1086742794038729E-2</c:v>
                </c:pt>
                <c:pt idx="717">
                  <c:v>2.110918991855425E-2</c:v>
                </c:pt>
                <c:pt idx="718">
                  <c:v>2.113148391505932E-2</c:v>
                </c:pt>
                <c:pt idx="719">
                  <c:v>2.1149289966269871E-2</c:v>
                </c:pt>
                <c:pt idx="720">
                  <c:v>2.1171354882611942E-2</c:v>
                </c:pt>
                <c:pt idx="721">
                  <c:v>2.119333794466521E-2</c:v>
                </c:pt>
                <c:pt idx="722">
                  <c:v>2.1215262930702455E-2</c:v>
                </c:pt>
                <c:pt idx="723">
                  <c:v>2.1240262389200567E-2</c:v>
                </c:pt>
                <c:pt idx="724">
                  <c:v>2.1262086776675949E-2</c:v>
                </c:pt>
                <c:pt idx="725">
                  <c:v>2.1283864367233642E-2</c:v>
                </c:pt>
                <c:pt idx="726">
                  <c:v>2.1305595160122624E-2</c:v>
                </c:pt>
                <c:pt idx="727">
                  <c:v>2.1327279154591861E-2</c:v>
                </c:pt>
                <c:pt idx="728">
                  <c:v>2.1348916349895726E-2</c:v>
                </c:pt>
                <c:pt idx="729">
                  <c:v>2.1368348850406688E-2</c:v>
                </c:pt>
                <c:pt idx="730">
                  <c:v>2.1389894529353023E-2</c:v>
                </c:pt>
                <c:pt idx="731">
                  <c:v>2.141139340842502E-2</c:v>
                </c:pt>
                <c:pt idx="732">
                  <c:v>2.1439300053028576E-2</c:v>
                </c:pt>
                <c:pt idx="733">
                  <c:v>2.1460699063267832E-2</c:v>
                </c:pt>
                <c:pt idx="734">
                  <c:v>2.148205126678247E-2</c:v>
                </c:pt>
                <c:pt idx="735">
                  <c:v>2.1503356662818406E-2</c:v>
                </c:pt>
                <c:pt idx="736">
                  <c:v>2.1524615250625965E-2</c:v>
                </c:pt>
                <c:pt idx="737">
                  <c:v>2.154368608415997E-2</c:v>
                </c:pt>
                <c:pt idx="738">
                  <c:v>2.1564853150213122E-2</c:v>
                </c:pt>
                <c:pt idx="739">
                  <c:v>2.1585973407386525E-2</c:v>
                </c:pt>
                <c:pt idx="740">
                  <c:v>2.1607046854943631E-2</c:v>
                </c:pt>
                <c:pt idx="741">
                  <c:v>2.16302060400504E-2</c:v>
                </c:pt>
                <c:pt idx="742">
                  <c:v>2.1651183762799935E-2</c:v>
                </c:pt>
                <c:pt idx="743">
                  <c:v>2.1672114672107699E-2</c:v>
                </c:pt>
                <c:pt idx="744">
                  <c:v>2.1692998767235464E-2</c:v>
                </c:pt>
                <c:pt idx="745">
                  <c:v>2.1713836047448531E-2</c:v>
                </c:pt>
                <c:pt idx="746">
                  <c:v>2.1734626512009556E-2</c:v>
                </c:pt>
                <c:pt idx="747">
                  <c:v>2.1755370160187359E-2</c:v>
                </c:pt>
                <c:pt idx="748">
                  <c:v>2.1776066991249881E-2</c:v>
                </c:pt>
                <c:pt idx="749">
                  <c:v>2.1796717004466826E-2</c:v>
                </c:pt>
                <c:pt idx="750">
                  <c:v>2.1817320199110535E-2</c:v>
                </c:pt>
                <c:pt idx="751">
                  <c:v>2.183787657445424E-2</c:v>
                </c:pt>
                <c:pt idx="752">
                  <c:v>2.1858386129772922E-2</c:v>
                </c:pt>
                <c:pt idx="753">
                  <c:v>2.1878848864343339E-2</c:v>
                </c:pt>
                <c:pt idx="754">
                  <c:v>2.1899264777444877E-2</c:v>
                </c:pt>
                <c:pt idx="755">
                  <c:v>2.1919633868356055E-2</c:v>
                </c:pt>
                <c:pt idx="756">
                  <c:v>2.1939956136359781E-2</c:v>
                </c:pt>
                <c:pt idx="757">
                  <c:v>2.1960231580739859E-2</c:v>
                </c:pt>
                <c:pt idx="758">
                  <c:v>2.1978363636549546E-2</c:v>
                </c:pt>
                <c:pt idx="759">
                  <c:v>2.19985475636006E-2</c:v>
                </c:pt>
                <c:pt idx="760">
                  <c:v>2.2018684666645635E-2</c:v>
                </c:pt>
                <c:pt idx="761">
                  <c:v>2.2038774902191301E-2</c:v>
                </c:pt>
                <c:pt idx="762">
                  <c:v>2.2058814498589503E-2</c:v>
                </c:pt>
                <c:pt idx="763">
                  <c:v>2.2080874915973218E-2</c:v>
                </c:pt>
                <c:pt idx="764">
                  <c:v>2.2100775426000346E-2</c:v>
                </c:pt>
                <c:pt idx="765">
                  <c:v>2.2120591772127062E-2</c:v>
                </c:pt>
                <c:pt idx="766">
                  <c:v>2.2140313063921474E-2</c:v>
                </c:pt>
                <c:pt idx="767">
                  <c:v>2.2159928410743789E-2</c:v>
                </c:pt>
                <c:pt idx="768">
                  <c:v>2.2179426921748083E-2</c:v>
                </c:pt>
                <c:pt idx="769">
                  <c:v>2.2198797705884919E-2</c:v>
                </c:pt>
                <c:pt idx="770">
                  <c:v>2.2218029871904028E-2</c:v>
                </c:pt>
                <c:pt idx="771">
                  <c:v>2.2233097732301879E-2</c:v>
                </c:pt>
                <c:pt idx="772">
                  <c:v>2.2252044218561553E-2</c:v>
                </c:pt>
                <c:pt idx="773">
                  <c:v>2.2270819845836443E-2</c:v>
                </c:pt>
                <c:pt idx="774">
                  <c:v>2.2289413524807979E-2</c:v>
                </c:pt>
                <c:pt idx="775">
                  <c:v>2.2307817935565195E-2</c:v>
                </c:pt>
                <c:pt idx="776">
                  <c:v>2.2326032399503076E-2</c:v>
                </c:pt>
                <c:pt idx="777">
                  <c:v>2.2344056914076767E-2</c:v>
                </c:pt>
                <c:pt idx="778">
                  <c:v>2.2361891476764831E-2</c:v>
                </c:pt>
                <c:pt idx="779">
                  <c:v>2.2379536085076444E-2</c:v>
                </c:pt>
                <c:pt idx="780">
                  <c:v>2.2396990736544196E-2</c:v>
                </c:pt>
                <c:pt idx="781">
                  <c:v>2.2412370595563644E-2</c:v>
                </c:pt>
                <c:pt idx="782">
                  <c:v>2.2429457848149495E-2</c:v>
                </c:pt>
                <c:pt idx="783">
                  <c:v>2.2446355147675123E-2</c:v>
                </c:pt>
                <c:pt idx="784">
                  <c:v>2.2468600826301709E-2</c:v>
                </c:pt>
                <c:pt idx="785">
                  <c:v>2.2485080542462975E-2</c:v>
                </c:pt>
                <c:pt idx="786">
                  <c:v>2.250137026533694E-2</c:v>
                </c:pt>
                <c:pt idx="787">
                  <c:v>2.2517469992597051E-2</c:v>
                </c:pt>
                <c:pt idx="788">
                  <c:v>2.2533379721940534E-2</c:v>
                </c:pt>
                <c:pt idx="789">
                  <c:v>2.2547317364550918E-2</c:v>
                </c:pt>
                <c:pt idx="790">
                  <c:v>2.2562859705287545E-2</c:v>
                </c:pt>
                <c:pt idx="791">
                  <c:v>2.2578212052588403E-2</c:v>
                </c:pt>
                <c:pt idx="792">
                  <c:v>2.2593374404283054E-2</c:v>
                </c:pt>
                <c:pt idx="793">
                  <c:v>2.2610078321308638E-2</c:v>
                </c:pt>
                <c:pt idx="794">
                  <c:v>2.2624848016367514E-2</c:v>
                </c:pt>
                <c:pt idx="795">
                  <c:v>2.2639427698169113E-2</c:v>
                </c:pt>
                <c:pt idx="796">
                  <c:v>2.265381736462737E-2</c:v>
                </c:pt>
                <c:pt idx="797">
                  <c:v>2.2668017013687064E-2</c:v>
                </c:pt>
                <c:pt idx="798">
                  <c:v>2.2682026643319388E-2</c:v>
                </c:pt>
                <c:pt idx="799">
                  <c:v>2.2695846251521976E-2</c:v>
                </c:pt>
                <c:pt idx="800">
                  <c:v>2.270947583631976E-2</c:v>
                </c:pt>
                <c:pt idx="801">
                  <c:v>2.2722915395766752E-2</c:v>
                </c:pt>
                <c:pt idx="802">
                  <c:v>2.2736164927940748E-2</c:v>
                </c:pt>
                <c:pt idx="803">
                  <c:v>2.2749224430948605E-2</c:v>
                </c:pt>
                <c:pt idx="804">
                  <c:v>2.2762093902925384E-2</c:v>
                </c:pt>
                <c:pt idx="805">
                  <c:v>2.2774773342030805E-2</c:v>
                </c:pt>
                <c:pt idx="806">
                  <c:v>2.2787262746453658E-2</c:v>
                </c:pt>
                <c:pt idx="807">
                  <c:v>2.2799562114409162E-2</c:v>
                </c:pt>
                <c:pt idx="808">
                  <c:v>2.2811671444139849E-2</c:v>
                </c:pt>
                <c:pt idx="809">
                  <c:v>2.2823590733915555E-2</c:v>
                </c:pt>
                <c:pt idx="810">
                  <c:v>2.2835319982031664E-2</c:v>
                </c:pt>
                <c:pt idx="811">
                  <c:v>2.2845357231805183E-2</c:v>
                </c:pt>
                <c:pt idx="812">
                  <c:v>2.2856719257053734E-2</c:v>
                </c:pt>
                <c:pt idx="813">
                  <c:v>2.2867891270188463E-2</c:v>
                </c:pt>
                <c:pt idx="814">
                  <c:v>2.2878875283923395E-2</c:v>
                </c:pt>
                <c:pt idx="815">
                  <c:v>2.289112942553961E-2</c:v>
                </c:pt>
                <c:pt idx="816">
                  <c:v>2.2901743574547336E-2</c:v>
                </c:pt>
                <c:pt idx="817">
                  <c:v>2.2912187613207353E-2</c:v>
                </c:pt>
                <c:pt idx="818">
                  <c:v>2.2922467356712762E-2</c:v>
                </c:pt>
                <c:pt idx="819">
                  <c:v>2.2932588620340356E-2</c:v>
                </c:pt>
                <c:pt idx="820">
                  <c:v>2.2942557219445315E-2</c:v>
                </c:pt>
                <c:pt idx="821">
                  <c:v>2.2952378969457718E-2</c:v>
                </c:pt>
                <c:pt idx="822">
                  <c:v>2.296205968588251E-2</c:v>
                </c:pt>
                <c:pt idx="823">
                  <c:v>2.2971605184295116E-2</c:v>
                </c:pt>
                <c:pt idx="824">
                  <c:v>2.2979649122095776E-2</c:v>
                </c:pt>
                <c:pt idx="825">
                  <c:v>2.2988949212747425E-2</c:v>
                </c:pt>
                <c:pt idx="826">
                  <c:v>2.2998131471235639E-2</c:v>
                </c:pt>
                <c:pt idx="827">
                  <c:v>2.3007199762605887E-2</c:v>
                </c:pt>
                <c:pt idx="828">
                  <c:v>2.3016154443244494E-2</c:v>
                </c:pt>
                <c:pt idx="829">
                  <c:v>2.3024995512396215E-2</c:v>
                </c:pt>
                <c:pt idx="830">
                  <c:v>2.3033722969312043E-2</c:v>
                </c:pt>
                <c:pt idx="831">
                  <c:v>2.3042336813257215E-2</c:v>
                </c:pt>
                <c:pt idx="832">
                  <c:v>2.304952471928395E-2</c:v>
                </c:pt>
                <c:pt idx="833">
                  <c:v>2.3057918921785252E-2</c:v>
                </c:pt>
                <c:pt idx="834">
                  <c:v>2.3066199516175698E-2</c:v>
                </c:pt>
                <c:pt idx="835">
                  <c:v>2.3074366501765496E-2</c:v>
                </c:pt>
                <c:pt idx="836">
                  <c:v>2.3082419877870249E-2</c:v>
                </c:pt>
                <c:pt idx="837">
                  <c:v>2.3092907611503625E-2</c:v>
                </c:pt>
                <c:pt idx="838">
                  <c:v>2.3100718521995613E-2</c:v>
                </c:pt>
                <c:pt idx="839">
                  <c:v>2.3108415806907472E-2</c:v>
                </c:pt>
                <c:pt idx="840">
                  <c:v>2.3115999465583785E-2</c:v>
                </c:pt>
                <c:pt idx="841">
                  <c:v>2.3122226383847626E-2</c:v>
                </c:pt>
                <c:pt idx="842">
                  <c:v>2.3129590439170362E-2</c:v>
                </c:pt>
                <c:pt idx="843">
                  <c:v>2.3136840873418708E-2</c:v>
                </c:pt>
                <c:pt idx="844">
                  <c:v>2.3143977685982586E-2</c:v>
                </c:pt>
                <c:pt idx="845">
                  <c:v>2.3152213343074837E-2</c:v>
                </c:pt>
                <c:pt idx="846">
                  <c:v>2.3159115231065664E-2</c:v>
                </c:pt>
                <c:pt idx="847">
                  <c:v>2.3165903488486732E-2</c:v>
                </c:pt>
                <c:pt idx="848">
                  <c:v>2.3172578114760142E-2</c:v>
                </c:pt>
                <c:pt idx="849">
                  <c:v>2.3179139109315051E-2</c:v>
                </c:pt>
                <c:pt idx="850">
                  <c:v>2.3185586471592062E-2</c:v>
                </c:pt>
                <c:pt idx="851">
                  <c:v>2.3191920201039704E-2</c:v>
                </c:pt>
                <c:pt idx="852">
                  <c:v>2.3198140297116206E-2</c:v>
                </c:pt>
                <c:pt idx="853">
                  <c:v>2.3204246759290358E-2</c:v>
                </c:pt>
                <c:pt idx="854">
                  <c:v>2.3210239587041527E-2</c:v>
                </c:pt>
                <c:pt idx="855">
                  <c:v>2.3216118779856128E-2</c:v>
                </c:pt>
                <c:pt idx="856">
                  <c:v>2.3221884337233788E-2</c:v>
                </c:pt>
                <c:pt idx="857">
                  <c:v>2.3227536258680299E-2</c:v>
                </c:pt>
                <c:pt idx="858">
                  <c:v>2.3233074543713789E-2</c:v>
                </c:pt>
                <c:pt idx="859">
                  <c:v>2.3238499191861193E-2</c:v>
                </c:pt>
                <c:pt idx="860">
                  <c:v>2.3243810202658262E-2</c:v>
                </c:pt>
                <c:pt idx="861">
                  <c:v>2.3249007575651306E-2</c:v>
                </c:pt>
                <c:pt idx="862">
                  <c:v>2.3254091310397216E-2</c:v>
                </c:pt>
                <c:pt idx="863">
                  <c:v>2.325798825975842E-2</c:v>
                </c:pt>
                <c:pt idx="864">
                  <c:v>2.3262852524729101E-2</c:v>
                </c:pt>
                <c:pt idx="865">
                  <c:v>2.3267603170745062E-2</c:v>
                </c:pt>
                <c:pt idx="866">
                  <c:v>2.3274351949184417E-2</c:v>
                </c:pt>
                <c:pt idx="867">
                  <c:v>2.3277859600418286E-2</c:v>
                </c:pt>
                <c:pt idx="868">
                  <c:v>2.3282368305546398E-2</c:v>
                </c:pt>
                <c:pt idx="869">
                  <c:v>2.3286852855695601E-2</c:v>
                </c:pt>
                <c:pt idx="870">
                  <c:v>2.3291340485647519E-2</c:v>
                </c:pt>
                <c:pt idx="871">
                  <c:v>2.3295858430304472E-2</c:v>
                </c:pt>
                <c:pt idx="872">
                  <c:v>2.330043392469475E-2</c:v>
                </c:pt>
                <c:pt idx="873">
                  <c:v>2.3305094203971734E-2</c:v>
                </c:pt>
                <c:pt idx="874">
                  <c:v>2.3309866503420949E-2</c:v>
                </c:pt>
                <c:pt idx="875">
                  <c:v>2.3314778058467114E-2</c:v>
                </c:pt>
                <c:pt idx="876">
                  <c:v>2.3317563590591339E-2</c:v>
                </c:pt>
                <c:pt idx="877">
                  <c:v>2.3322800377946356E-2</c:v>
                </c:pt>
                <c:pt idx="878">
                  <c:v>2.3328257567420151E-2</c:v>
                </c:pt>
                <c:pt idx="879">
                  <c:v>2.3335629134780749E-2</c:v>
                </c:pt>
                <c:pt idx="880">
                  <c:v>2.3341641750799003E-2</c:v>
                </c:pt>
                <c:pt idx="881">
                  <c:v>2.3347898645892571E-2</c:v>
                </c:pt>
                <c:pt idx="882">
                  <c:v>2.3354399821185295E-2</c:v>
                </c:pt>
                <c:pt idx="883">
                  <c:v>2.3361145277846041E-2</c:v>
                </c:pt>
                <c:pt idx="884">
                  <c:v>2.3366843910535819E-2</c:v>
                </c:pt>
                <c:pt idx="885">
                  <c:v>2.3374060023916426E-2</c:v>
                </c:pt>
                <c:pt idx="886">
                  <c:v>2.3381520406589341E-2</c:v>
                </c:pt>
                <c:pt idx="887">
                  <c:v>2.3389225059881356E-2</c:v>
                </c:pt>
                <c:pt idx="888">
                  <c:v>2.3399901438446481E-2</c:v>
                </c:pt>
                <c:pt idx="889">
                  <c:v>2.3412289002073674E-2</c:v>
                </c:pt>
                <c:pt idx="890">
                  <c:v>2.3420816444117809E-2</c:v>
                </c:pt>
                <c:pt idx="891">
                  <c:v>2.3429588242241017E-2</c:v>
                </c:pt>
                <c:pt idx="892">
                  <c:v>2.3438604398090087E-2</c:v>
                </c:pt>
                <c:pt idx="893">
                  <c:v>2.3443490257632916E-2</c:v>
                </c:pt>
                <c:pt idx="894">
                  <c:v>2.3452940954265443E-2</c:v>
                </c:pt>
                <c:pt idx="895">
                  <c:v>2.3468285665333176E-2</c:v>
                </c:pt>
                <c:pt idx="896">
                  <c:v>2.3478364603685142E-2</c:v>
                </c:pt>
                <c:pt idx="897">
                  <c:v>2.3490226975452402E-2</c:v>
                </c:pt>
                <c:pt idx="898">
                  <c:v>2.3500812685663758E-2</c:v>
                </c:pt>
                <c:pt idx="899">
                  <c:v>2.351164273526311E-2</c:v>
                </c:pt>
                <c:pt idx="900">
                  <c:v>2.3522717126236097E-2</c:v>
                </c:pt>
                <c:pt idx="901">
                  <c:v>2.3534035860618561E-2</c:v>
                </c:pt>
                <c:pt idx="902">
                  <c:v>2.3545598940487758E-2</c:v>
                </c:pt>
                <c:pt idx="903">
                  <c:v>2.3557406367969387E-2</c:v>
                </c:pt>
                <c:pt idx="904">
                  <c:v>2.3569458145229674E-2</c:v>
                </c:pt>
                <c:pt idx="905">
                  <c:v>2.3581754274484182E-2</c:v>
                </c:pt>
                <c:pt idx="906">
                  <c:v>2.3594294757990748E-2</c:v>
                </c:pt>
                <c:pt idx="907">
                  <c:v>2.3607079598051271E-2</c:v>
                </c:pt>
                <c:pt idx="908">
                  <c:v>2.3620108797015205E-2</c:v>
                </c:pt>
                <c:pt idx="909">
                  <c:v>2.363338235727518E-2</c:v>
                </c:pt>
                <c:pt idx="910">
                  <c:v>2.3646900281268753E-2</c:v>
                </c:pt>
                <c:pt idx="911">
                  <c:v>2.3660662571478402E-2</c:v>
                </c:pt>
                <c:pt idx="912">
                  <c:v>2.3674669230433303E-2</c:v>
                </c:pt>
                <c:pt idx="913">
                  <c:v>2.3688920260704033E-2</c:v>
                </c:pt>
                <c:pt idx="914">
                  <c:v>2.3701566109633164E-2</c:v>
                </c:pt>
                <c:pt idx="915">
                  <c:v>2.371628748127683E-2</c:v>
                </c:pt>
                <c:pt idx="916">
                  <c:v>2.373125321559557E-2</c:v>
                </c:pt>
                <c:pt idx="917">
                  <c:v>2.3746459990458699E-2</c:v>
                </c:pt>
                <c:pt idx="918">
                  <c:v>2.3763799293321061E-2</c:v>
                </c:pt>
                <c:pt idx="919">
                  <c:v>2.3779417376016264E-2</c:v>
                </c:pt>
                <c:pt idx="920">
                  <c:v>2.3795185839010743E-2</c:v>
                </c:pt>
                <c:pt idx="921">
                  <c:v>2.3811073347463761E-2</c:v>
                </c:pt>
                <c:pt idx="922">
                  <c:v>2.3827048566050946E-2</c:v>
                </c:pt>
                <c:pt idx="923">
                  <c:v>2.3843080158951962E-2</c:v>
                </c:pt>
                <c:pt idx="924">
                  <c:v>2.3859136789847853E-2</c:v>
                </c:pt>
                <c:pt idx="925">
                  <c:v>2.3875187121916656E-2</c:v>
                </c:pt>
                <c:pt idx="926">
                  <c:v>2.3891199817829868E-2</c:v>
                </c:pt>
                <c:pt idx="927">
                  <c:v>2.3903350893372057E-2</c:v>
                </c:pt>
                <c:pt idx="928">
                  <c:v>2.3919215185299159E-2</c:v>
                </c:pt>
                <c:pt idx="929">
                  <c:v>2.3934948637967402E-2</c:v>
                </c:pt>
                <c:pt idx="930">
                  <c:v>2.395052258167369E-2</c:v>
                </c:pt>
                <c:pt idx="931">
                  <c:v>2.3965929092678941E-2</c:v>
                </c:pt>
                <c:pt idx="932">
                  <c:v>2.3983010810281667E-2</c:v>
                </c:pt>
                <c:pt idx="933">
                  <c:v>2.3996239762326753E-2</c:v>
                </c:pt>
                <c:pt idx="934">
                  <c:v>2.4011143917233975E-2</c:v>
                </c:pt>
                <c:pt idx="935">
                  <c:v>2.402588061640951E-2</c:v>
                </c:pt>
                <c:pt idx="936">
                  <c:v>2.4042248555302362E-2</c:v>
                </c:pt>
                <c:pt idx="937">
                  <c:v>2.4054851640328081E-2</c:v>
                </c:pt>
                <c:pt idx="938">
                  <c:v>2.406908596150148E-2</c:v>
                </c:pt>
                <c:pt idx="939">
                  <c:v>2.4084918436702372E-2</c:v>
                </c:pt>
                <c:pt idx="940">
                  <c:v>2.4100560373209744E-2</c:v>
                </c:pt>
                <c:pt idx="941">
                  <c:v>2.411427018193462E-2</c:v>
                </c:pt>
                <c:pt idx="942">
                  <c:v>2.412781250136525E-2</c:v>
                </c:pt>
                <c:pt idx="943">
                  <c:v>2.4141187329797021E-2</c:v>
                </c:pt>
                <c:pt idx="944">
                  <c:v>2.4152685378950951E-2</c:v>
                </c:pt>
                <c:pt idx="945">
                  <c:v>2.416573632310378E-2</c:v>
                </c:pt>
                <c:pt idx="946">
                  <c:v>2.4178619781980583E-2</c:v>
                </c:pt>
                <c:pt idx="947">
                  <c:v>2.4191335753981809E-2</c:v>
                </c:pt>
                <c:pt idx="948">
                  <c:v>2.4203884237519485E-2</c:v>
                </c:pt>
                <c:pt idx="949">
                  <c:v>2.4217918896596854E-2</c:v>
                </c:pt>
                <c:pt idx="950">
                  <c:v>2.4230121242070149E-2</c:v>
                </c:pt>
                <c:pt idx="951">
                  <c:v>2.4242156083661748E-2</c:v>
                </c:pt>
                <c:pt idx="952">
                  <c:v>2.4254023419859085E-2</c:v>
                </c:pt>
                <c:pt idx="953">
                  <c:v>2.42657232491672E-2</c:v>
                </c:pt>
                <c:pt idx="954">
                  <c:v>2.4277255570112295E-2</c:v>
                </c:pt>
                <c:pt idx="955">
                  <c:v>2.4288620381242573E-2</c:v>
                </c:pt>
                <c:pt idx="956">
                  <c:v>2.4299817681127399E-2</c:v>
                </c:pt>
                <c:pt idx="957">
                  <c:v>2.4310847468356392E-2</c:v>
                </c:pt>
                <c:pt idx="958">
                  <c:v>2.4321709741542068E-2</c:v>
                </c:pt>
                <c:pt idx="959">
                  <c:v>2.4332404499315455E-2</c:v>
                </c:pt>
                <c:pt idx="960">
                  <c:v>2.4342931740330479E-2</c:v>
                </c:pt>
                <c:pt idx="961">
                  <c:v>2.4353291463260446E-2</c:v>
                </c:pt>
                <c:pt idx="962">
                  <c:v>2.4363483666802452E-2</c:v>
                </c:pt>
                <c:pt idx="963">
                  <c:v>2.4373508349672088E-2</c:v>
                </c:pt>
                <c:pt idx="964">
                  <c:v>2.4383365510607848E-2</c:v>
                </c:pt>
                <c:pt idx="965">
                  <c:v>2.4393055148369376E-2</c:v>
                </c:pt>
                <c:pt idx="966">
                  <c:v>2.4401114733685322E-2</c:v>
                </c:pt>
                <c:pt idx="967">
                  <c:v>2.4410480663293144E-2</c:v>
                </c:pt>
                <c:pt idx="968">
                  <c:v>2.4419679077146192E-2</c:v>
                </c:pt>
                <c:pt idx="969">
                  <c:v>2.4428709974099135E-2</c:v>
                </c:pt>
                <c:pt idx="970">
                  <c:v>2.4437573353026227E-2</c:v>
                </c:pt>
                <c:pt idx="971">
                  <c:v>2.4447674921408532E-2</c:v>
                </c:pt>
                <c:pt idx="972">
                  <c:v>2.4456191863962827E-2</c:v>
                </c:pt>
                <c:pt idx="973">
                  <c:v>2.4464541274172323E-2</c:v>
                </c:pt>
                <c:pt idx="974">
                  <c:v>2.4472723150985188E-2</c:v>
                </c:pt>
                <c:pt idx="975">
                  <c:v>2.4480737493370715E-2</c:v>
                </c:pt>
                <c:pt idx="976">
                  <c:v>2.4488584300321119E-2</c:v>
                </c:pt>
                <c:pt idx="977">
                  <c:v>2.4496263570847981E-2</c:v>
                </c:pt>
                <c:pt idx="978">
                  <c:v>2.4503775303984038E-2</c:v>
                </c:pt>
                <c:pt idx="979">
                  <c:v>2.4508490018240972E-2</c:v>
                </c:pt>
                <c:pt idx="980">
                  <c:v>2.4515689643951937E-2</c:v>
                </c:pt>
                <c:pt idx="981">
                  <c:v>2.4522721751785825E-2</c:v>
                </c:pt>
                <c:pt idx="982">
                  <c:v>2.4529586340873644E-2</c:v>
                </c:pt>
                <c:pt idx="983">
                  <c:v>2.4537552664986615E-2</c:v>
                </c:pt>
                <c:pt idx="984">
                  <c:v>2.4542812959455745E-2</c:v>
                </c:pt>
                <c:pt idx="985">
                  <c:v>2.4549174987320999E-2</c:v>
                </c:pt>
                <c:pt idx="986">
                  <c:v>2.4555369493181219E-2</c:v>
                </c:pt>
                <c:pt idx="987">
                  <c:v>2.4561396476277274E-2</c:v>
                </c:pt>
                <c:pt idx="988">
                  <c:v>2.4568467434038326E-2</c:v>
                </c:pt>
                <c:pt idx="989">
                  <c:v>2.4572947871219591E-2</c:v>
                </c:pt>
                <c:pt idx="990">
                  <c:v>2.4578472281644843E-2</c:v>
                </c:pt>
                <c:pt idx="991">
                  <c:v>2.4583829166457603E-2</c:v>
                </c:pt>
                <c:pt idx="992">
                  <c:v>2.4591347650581331E-2</c:v>
                </c:pt>
                <c:pt idx="993">
                  <c:v>2.4596346221169487E-2</c:v>
                </c:pt>
                <c:pt idx="994">
                  <c:v>2.4601177241763257E-2</c:v>
                </c:pt>
                <c:pt idx="995">
                  <c:v>2.4605840711756557E-2</c:v>
                </c:pt>
                <c:pt idx="996">
                  <c:v>2.4610336630561801E-2</c:v>
                </c:pt>
                <c:pt idx="997">
                  <c:v>2.4613559232404689E-2</c:v>
                </c:pt>
                <c:pt idx="998">
                  <c:v>2.4617731734679505E-2</c:v>
                </c:pt>
                <c:pt idx="999">
                  <c:v>2.4621736695385862E-2</c:v>
                </c:pt>
                <c:pt idx="1000">
                  <c:v>2.4625574114025904E-2</c:v>
                </c:pt>
                <c:pt idx="1001">
                  <c:v>2.4630302937686928E-2</c:v>
                </c:pt>
                <c:pt idx="1002">
                  <c:v>2.4633793538212038E-2</c:v>
                </c:pt>
                <c:pt idx="1003">
                  <c:v>2.4637116584028864E-2</c:v>
                </c:pt>
                <c:pt idx="1004">
                  <c:v>2.4640272074719843E-2</c:v>
                </c:pt>
                <c:pt idx="1005">
                  <c:v>2.4643260009886786E-2</c:v>
                </c:pt>
                <c:pt idx="1006">
                  <c:v>2.4646080389152655E-2</c:v>
                </c:pt>
                <c:pt idx="1007">
                  <c:v>2.4648733212164195E-2</c:v>
                </c:pt>
                <c:pt idx="1008">
                  <c:v>2.4651218478586649E-2</c:v>
                </c:pt>
                <c:pt idx="1009">
                  <c:v>2.465353618810728E-2</c:v>
                </c:pt>
                <c:pt idx="1010">
                  <c:v>2.4655686340432744E-2</c:v>
                </c:pt>
                <c:pt idx="1011">
                  <c:v>2.4657668935293465E-2</c:v>
                </c:pt>
                <c:pt idx="1012">
                  <c:v>2.4659483972440145E-2</c:v>
                </c:pt>
                <c:pt idx="1013">
                  <c:v>2.4661131451644617E-2</c:v>
                </c:pt>
                <c:pt idx="1014">
                  <c:v>2.4662611372698099E-2</c:v>
                </c:pt>
                <c:pt idx="1015">
                  <c:v>2.4663923735414713E-2</c:v>
                </c:pt>
                <c:pt idx="1016">
                  <c:v>2.4665068539628843E-2</c:v>
                </c:pt>
                <c:pt idx="1017">
                  <c:v>2.4666045785197779E-2</c:v>
                </c:pt>
                <c:pt idx="1018">
                  <c:v>2.4665997512457339E-2</c:v>
                </c:pt>
                <c:pt idx="1019">
                  <c:v>2.4666651564816608E-2</c:v>
                </c:pt>
                <c:pt idx="1020">
                  <c:v>2.4667138069515589E-2</c:v>
                </c:pt>
                <c:pt idx="1021">
                  <c:v>2.4667457331352421E-2</c:v>
                </c:pt>
                <c:pt idx="1022">
                  <c:v>2.4668426772038211E-2</c:v>
                </c:pt>
                <c:pt idx="1023">
                  <c:v>2.4668422840930647E-2</c:v>
                </c:pt>
                <c:pt idx="1024">
                  <c:v>2.4668277671743372E-2</c:v>
                </c:pt>
                <c:pt idx="1025">
                  <c:v>2.4668000961695597E-2</c:v>
                </c:pt>
                <c:pt idx="1026">
                  <c:v>2.466760240801975E-2</c:v>
                </c:pt>
                <c:pt idx="1027">
                  <c:v>2.4667091707953542E-2</c:v>
                </c:pt>
                <c:pt idx="1028">
                  <c:v>2.4666478558742606E-2</c:v>
                </c:pt>
                <c:pt idx="1029">
                  <c:v>2.4665772657631709E-2</c:v>
                </c:pt>
                <c:pt idx="1030">
                  <c:v>2.4664983701870889E-2</c:v>
                </c:pt>
                <c:pt idx="1031">
                  <c:v>2.466336172082452E-2</c:v>
                </c:pt>
                <c:pt idx="1032">
                  <c:v>2.4662438877255728E-2</c:v>
                </c:pt>
                <c:pt idx="1033">
                  <c:v>2.466146192216501E-2</c:v>
                </c:pt>
                <c:pt idx="1034">
                  <c:v>2.4660440353822002E-2</c:v>
                </c:pt>
                <c:pt idx="1035">
                  <c:v>2.4659223589507007E-2</c:v>
                </c:pt>
                <c:pt idx="1036">
                  <c:v>2.4658115948945052E-2</c:v>
                </c:pt>
                <c:pt idx="1037">
                  <c:v>2.4656968201415348E-2</c:v>
                </c:pt>
                <c:pt idx="1038">
                  <c:v>2.4655780346954412E-2</c:v>
                </c:pt>
                <c:pt idx="1039">
                  <c:v>2.4654552385596981E-2</c:v>
                </c:pt>
                <c:pt idx="1040">
                  <c:v>2.4652551527948874E-2</c:v>
                </c:pt>
                <c:pt idx="1041">
                  <c:v>2.4651246305568402E-2</c:v>
                </c:pt>
                <c:pt idx="1042">
                  <c:v>2.4649900979099127E-2</c:v>
                </c:pt>
                <c:pt idx="1043">
                  <c:v>2.4648515548577971E-2</c:v>
                </c:pt>
                <c:pt idx="1044">
                  <c:v>2.4648531689014517E-2</c:v>
                </c:pt>
                <c:pt idx="1045">
                  <c:v>2.4647060123268786E-2</c:v>
                </c:pt>
                <c:pt idx="1046">
                  <c:v>2.4645548448218178E-2</c:v>
                </c:pt>
                <c:pt idx="1047">
                  <c:v>2.4643996663907625E-2</c:v>
                </c:pt>
                <c:pt idx="1048">
                  <c:v>2.4642404770382931E-2</c:v>
                </c:pt>
                <c:pt idx="1049">
                  <c:v>2.4640066901359638E-2</c:v>
                </c:pt>
                <c:pt idx="1050">
                  <c:v>2.4638397766818823E-2</c:v>
                </c:pt>
                <c:pt idx="1051">
                  <c:v>2.4636688525900743E-2</c:v>
                </c:pt>
                <c:pt idx="1052">
                  <c:v>2.4634939178655269E-2</c:v>
                </c:pt>
                <c:pt idx="1053">
                  <c:v>2.4633843666279315E-2</c:v>
                </c:pt>
                <c:pt idx="1054">
                  <c:v>2.4632011118524276E-2</c:v>
                </c:pt>
                <c:pt idx="1055">
                  <c:v>2.463013846191716E-2</c:v>
                </c:pt>
                <c:pt idx="1056">
                  <c:v>2.4628225696513475E-2</c:v>
                </c:pt>
                <c:pt idx="1057">
                  <c:v>2.4626272822372237E-2</c:v>
                </c:pt>
                <c:pt idx="1058">
                  <c:v>2.4624279839551587E-2</c:v>
                </c:pt>
                <c:pt idx="1059">
                  <c:v>2.4622246748111434E-2</c:v>
                </c:pt>
                <c:pt idx="1060">
                  <c:v>2.4620173548113442E-2</c:v>
                </c:pt>
                <c:pt idx="1061">
                  <c:v>2.4618060239620158E-2</c:v>
                </c:pt>
                <c:pt idx="1062">
                  <c:v>2.4615906822694125E-2</c:v>
                </c:pt>
                <c:pt idx="1063">
                  <c:v>2.4613713297403177E-2</c:v>
                </c:pt>
                <c:pt idx="1064">
                  <c:v>2.4611479663810745E-2</c:v>
                </c:pt>
                <c:pt idx="1065">
                  <c:v>2.4609205921984657E-2</c:v>
                </c:pt>
                <c:pt idx="1066">
                  <c:v>2.4606892071994509E-2</c:v>
                </c:pt>
                <c:pt idx="1067">
                  <c:v>2.4604538113908132E-2</c:v>
                </c:pt>
                <c:pt idx="1068">
                  <c:v>2.4602144047798643E-2</c:v>
                </c:pt>
                <c:pt idx="1069">
                  <c:v>2.4599709873737403E-2</c:v>
                </c:pt>
                <c:pt idx="1070">
                  <c:v>2.4597235591796645E-2</c:v>
                </c:pt>
                <c:pt idx="1071">
                  <c:v>2.4594081455316698E-2</c:v>
                </c:pt>
                <c:pt idx="1072">
                  <c:v>2.4591529994067739E-2</c:v>
                </c:pt>
                <c:pt idx="1073">
                  <c:v>2.4588938427837114E-2</c:v>
                </c:pt>
                <c:pt idx="1074">
                  <c:v>2.4586306756704087E-2</c:v>
                </c:pt>
                <c:pt idx="1075">
                  <c:v>2.4584262566568444E-2</c:v>
                </c:pt>
                <c:pt idx="1076">
                  <c:v>2.4581547638964456E-2</c:v>
                </c:pt>
                <c:pt idx="1077">
                  <c:v>2.4578792604030657E-2</c:v>
                </c:pt>
                <c:pt idx="1078">
                  <c:v>2.4575997461848093E-2</c:v>
                </c:pt>
                <c:pt idx="1079">
                  <c:v>2.4573162212501332E-2</c:v>
                </c:pt>
                <c:pt idx="1080">
                  <c:v>2.4570286856076706E-2</c:v>
                </c:pt>
                <c:pt idx="1081">
                  <c:v>2.456737139265967E-2</c:v>
                </c:pt>
                <c:pt idx="1082">
                  <c:v>2.4564415822339192E-2</c:v>
                </c:pt>
                <c:pt idx="1083">
                  <c:v>2.45608170091716E-2</c:v>
                </c:pt>
                <c:pt idx="1084">
                  <c:v>2.455718395966516E-2</c:v>
                </c:pt>
                <c:pt idx="1085">
                  <c:v>2.4554114210497791E-2</c:v>
                </c:pt>
                <c:pt idx="1086">
                  <c:v>2.4551004360104354E-2</c:v>
                </c:pt>
                <c:pt idx="1087">
                  <c:v>2.4547854408575803E-2</c:v>
                </c:pt>
                <c:pt idx="1088">
                  <c:v>2.454466435600669E-2</c:v>
                </c:pt>
                <c:pt idx="1089">
                  <c:v>2.4541434202489765E-2</c:v>
                </c:pt>
                <c:pt idx="1090">
                  <c:v>2.4538163948118686E-2</c:v>
                </c:pt>
                <c:pt idx="1091">
                  <c:v>2.4534853592994309E-2</c:v>
                </c:pt>
                <c:pt idx="1092">
                  <c:v>2.4530927172307045E-2</c:v>
                </c:pt>
                <c:pt idx="1093">
                  <c:v>2.4528112580865676E-2</c:v>
                </c:pt>
                <c:pt idx="1094">
                  <c:v>2.4524112144399736E-2</c:v>
                </c:pt>
                <c:pt idx="1095">
                  <c:v>2.4520644483828787E-2</c:v>
                </c:pt>
                <c:pt idx="1096">
                  <c:v>2.4518826665036401E-2</c:v>
                </c:pt>
                <c:pt idx="1097">
                  <c:v>2.4515269502526683E-2</c:v>
                </c:pt>
                <c:pt idx="1098">
                  <c:v>2.4511672234681599E-2</c:v>
                </c:pt>
                <c:pt idx="1099">
                  <c:v>2.4508034861613022E-2</c:v>
                </c:pt>
                <c:pt idx="1100">
                  <c:v>2.4504357383427548E-2</c:v>
                </c:pt>
                <c:pt idx="1101">
                  <c:v>2.45000922975857E-2</c:v>
                </c:pt>
                <c:pt idx="1102">
                  <c:v>2.4496337725373008E-2</c:v>
                </c:pt>
                <c:pt idx="1103">
                  <c:v>2.4492543051017047E-2</c:v>
                </c:pt>
                <c:pt idx="1104">
                  <c:v>2.4488708274631819E-2</c:v>
                </c:pt>
                <c:pt idx="1105">
                  <c:v>2.4485368419696858E-2</c:v>
                </c:pt>
                <c:pt idx="1106">
                  <c:v>2.448145031319118E-2</c:v>
                </c:pt>
                <c:pt idx="1107">
                  <c:v>2.4477492102370258E-2</c:v>
                </c:pt>
                <c:pt idx="1108">
                  <c:v>2.4473493787354784E-2</c:v>
                </c:pt>
                <c:pt idx="1109">
                  <c:v>2.4469455368264562E-2</c:v>
                </c:pt>
                <c:pt idx="1110">
                  <c:v>2.4465376845222923E-2</c:v>
                </c:pt>
                <c:pt idx="1111">
                  <c:v>2.4461258218351441E-2</c:v>
                </c:pt>
                <c:pt idx="1112">
                  <c:v>2.445709948777432E-2</c:v>
                </c:pt>
                <c:pt idx="1113">
                  <c:v>2.4452900653617542E-2</c:v>
                </c:pt>
                <c:pt idx="1114">
                  <c:v>2.4448661716006195E-2</c:v>
                </c:pt>
                <c:pt idx="1115">
                  <c:v>2.4444382675069782E-2</c:v>
                </c:pt>
                <c:pt idx="1116">
                  <c:v>2.4440063530936914E-2</c:v>
                </c:pt>
                <c:pt idx="1117">
                  <c:v>2.4435704283737095E-2</c:v>
                </c:pt>
                <c:pt idx="1118">
                  <c:v>2.4431304933601579E-2</c:v>
                </c:pt>
                <c:pt idx="1119">
                  <c:v>2.4426865480664271E-2</c:v>
                </c:pt>
                <c:pt idx="1120">
                  <c:v>2.4422385925058195E-2</c:v>
                </c:pt>
                <c:pt idx="1121">
                  <c:v>2.441786626691813E-2</c:v>
                </c:pt>
                <c:pt idx="1122">
                  <c:v>2.4413306506380624E-2</c:v>
                </c:pt>
                <c:pt idx="1123">
                  <c:v>2.4408228296862441E-2</c:v>
                </c:pt>
                <c:pt idx="1124">
                  <c:v>2.4403591505481111E-2</c:v>
                </c:pt>
                <c:pt idx="1125">
                  <c:v>2.4398914614720997E-2</c:v>
                </c:pt>
                <c:pt idx="1126">
                  <c:v>2.4394666443021452E-2</c:v>
                </c:pt>
                <c:pt idx="1127">
                  <c:v>2.438990617258192E-2</c:v>
                </c:pt>
                <c:pt idx="1128">
                  <c:v>2.4385105800587122E-2</c:v>
                </c:pt>
                <c:pt idx="1129">
                  <c:v>2.4380265327182415E-2</c:v>
                </c:pt>
                <c:pt idx="1130">
                  <c:v>2.4375384752514034E-2</c:v>
                </c:pt>
                <c:pt idx="1131">
                  <c:v>2.4370464076727331E-2</c:v>
                </c:pt>
                <c:pt idx="1132">
                  <c:v>2.4365503299972949E-2</c:v>
                </c:pt>
                <c:pt idx="1133">
                  <c:v>2.4360502422399767E-2</c:v>
                </c:pt>
                <c:pt idx="1134">
                  <c:v>2.4355461444156661E-2</c:v>
                </c:pt>
                <c:pt idx="1135">
                  <c:v>2.43503803653978E-2</c:v>
                </c:pt>
                <c:pt idx="1136">
                  <c:v>2.4344385123579112E-2</c:v>
                </c:pt>
                <c:pt idx="1137">
                  <c:v>2.4339230258368448E-2</c:v>
                </c:pt>
                <c:pt idx="1138">
                  <c:v>2.4334035298267734E-2</c:v>
                </c:pt>
                <c:pt idx="1139">
                  <c:v>2.4328049105422609E-2</c:v>
                </c:pt>
                <c:pt idx="1140">
                  <c:v>2.4322768228216357E-2</c:v>
                </c:pt>
                <c:pt idx="1141">
                  <c:v>2.4317447256606329E-2</c:v>
                </c:pt>
                <c:pt idx="1142">
                  <c:v>2.4312086190749219E-2</c:v>
                </c:pt>
                <c:pt idx="1143">
                  <c:v>2.4306685030800815E-2</c:v>
                </c:pt>
                <c:pt idx="1144">
                  <c:v>2.43008325007288E-2</c:v>
                </c:pt>
                <c:pt idx="1145">
                  <c:v>2.4295354380523063E-2</c:v>
                </c:pt>
                <c:pt idx="1146">
                  <c:v>2.4289836169274718E-2</c:v>
                </c:pt>
                <c:pt idx="1147">
                  <c:v>2.4284277867145855E-2</c:v>
                </c:pt>
                <c:pt idx="1148">
                  <c:v>2.4279873653791358E-2</c:v>
                </c:pt>
                <c:pt idx="1149">
                  <c:v>2.4274225456120169E-2</c:v>
                </c:pt>
                <c:pt idx="1150">
                  <c:v>2.4268537160382232E-2</c:v>
                </c:pt>
                <c:pt idx="1151">
                  <c:v>2.4262808766747562E-2</c:v>
                </c:pt>
                <c:pt idx="1152">
                  <c:v>2.4257040275387942E-2</c:v>
                </c:pt>
                <c:pt idx="1153">
                  <c:v>2.425085013583668E-2</c:v>
                </c:pt>
                <c:pt idx="1154">
                  <c:v>2.4245004700806694E-2</c:v>
                </c:pt>
                <c:pt idx="1155">
                  <c:v>2.4239119171127109E-2</c:v>
                </c:pt>
                <c:pt idx="1156">
                  <c:v>2.4233193546974261E-2</c:v>
                </c:pt>
                <c:pt idx="1157">
                  <c:v>2.4227596358859307E-2</c:v>
                </c:pt>
                <c:pt idx="1158">
                  <c:v>2.4221587284849948E-2</c:v>
                </c:pt>
                <c:pt idx="1159">
                  <c:v>2.4215538114357761E-2</c:v>
                </c:pt>
                <c:pt idx="1160">
                  <c:v>2.4209448847568628E-2</c:v>
                </c:pt>
                <c:pt idx="1161">
                  <c:v>2.4203319484661378E-2</c:v>
                </c:pt>
                <c:pt idx="1162">
                  <c:v>2.4197150025824531E-2</c:v>
                </c:pt>
                <c:pt idx="1163">
                  <c:v>2.4190940471242206E-2</c:v>
                </c:pt>
                <c:pt idx="1164">
                  <c:v>2.4184690821102924E-2</c:v>
                </c:pt>
                <c:pt idx="1165">
                  <c:v>2.4178401075592555E-2</c:v>
                </c:pt>
                <c:pt idx="1166">
                  <c:v>2.4172071234902271E-2</c:v>
                </c:pt>
                <c:pt idx="1167">
                  <c:v>2.4165701299224115E-2</c:v>
                </c:pt>
                <c:pt idx="1168">
                  <c:v>2.4159291268748367E-2</c:v>
                </c:pt>
                <c:pt idx="1169">
                  <c:v>2.4152841143667954E-2</c:v>
                </c:pt>
                <c:pt idx="1170">
                  <c:v>2.4146350924178446E-2</c:v>
                </c:pt>
                <c:pt idx="1171">
                  <c:v>2.4139820610475406E-2</c:v>
                </c:pt>
                <c:pt idx="1172">
                  <c:v>2.4133250202754405E-2</c:v>
                </c:pt>
                <c:pt idx="1173">
                  <c:v>2.4126639701215417E-2</c:v>
                </c:pt>
                <c:pt idx="1174">
                  <c:v>2.4119989106055773E-2</c:v>
                </c:pt>
                <c:pt idx="1175">
                  <c:v>2.4112988980032852E-2</c:v>
                </c:pt>
                <c:pt idx="1176">
                  <c:v>2.4106261505079218E-2</c:v>
                </c:pt>
                <c:pt idx="1177">
                  <c:v>2.4099493943233265E-2</c:v>
                </c:pt>
                <c:pt idx="1178">
                  <c:v>2.4092986240999582E-2</c:v>
                </c:pt>
                <c:pt idx="1179">
                  <c:v>2.4086136932830855E-2</c:v>
                </c:pt>
                <c:pt idx="1180">
                  <c:v>2.4079249770125575E-2</c:v>
                </c:pt>
                <c:pt idx="1181">
                  <c:v>2.4072325674553488E-2</c:v>
                </c:pt>
                <c:pt idx="1182">
                  <c:v>2.4065365567779076E-2</c:v>
                </c:pt>
                <c:pt idx="1183">
                  <c:v>2.4058370371462402E-2</c:v>
                </c:pt>
                <c:pt idx="1184">
                  <c:v>2.4051341007254722E-2</c:v>
                </c:pt>
                <c:pt idx="1185">
                  <c:v>2.404427839680465E-2</c:v>
                </c:pt>
                <c:pt idx="1186">
                  <c:v>2.4037183461756404E-2</c:v>
                </c:pt>
                <c:pt idx="1187">
                  <c:v>2.4030057123742732E-2</c:v>
                </c:pt>
                <c:pt idx="1188">
                  <c:v>2.4022355415626424E-2</c:v>
                </c:pt>
                <c:pt idx="1189">
                  <c:v>2.4015173992066343E-2</c:v>
                </c:pt>
                <c:pt idx="1190">
                  <c:v>2.4007963915585153E-2</c:v>
                </c:pt>
                <c:pt idx="1191">
                  <c:v>2.3999689506010193E-2</c:v>
                </c:pt>
                <c:pt idx="1192">
                  <c:v>2.3992419423107644E-2</c:v>
                </c:pt>
                <c:pt idx="1193">
                  <c:v>2.3985121364138391E-2</c:v>
                </c:pt>
                <c:pt idx="1194">
                  <c:v>2.3977795329251927E-2</c:v>
                </c:pt>
                <c:pt idx="1195">
                  <c:v>2.3970441318599541E-2</c:v>
                </c:pt>
                <c:pt idx="1196">
                  <c:v>2.3962806718059226E-2</c:v>
                </c:pt>
                <c:pt idx="1197">
                  <c:v>2.3955399239403347E-2</c:v>
                </c:pt>
                <c:pt idx="1198">
                  <c:v>2.3947963787107319E-2</c:v>
                </c:pt>
                <c:pt idx="1199">
                  <c:v>2.3940500361323221E-2</c:v>
                </c:pt>
                <c:pt idx="1200">
                  <c:v>2.3933494079286421E-2</c:v>
                </c:pt>
                <c:pt idx="1201">
                  <c:v>2.392668822935131E-2</c:v>
                </c:pt>
                <c:pt idx="1202">
                  <c:v>2.3919128424295253E-2</c:v>
                </c:pt>
                <c:pt idx="1203">
                  <c:v>2.3911540638056446E-2</c:v>
                </c:pt>
                <c:pt idx="1204">
                  <c:v>2.3903924870801292E-2</c:v>
                </c:pt>
                <c:pt idx="1205">
                  <c:v>2.3895592557001664E-2</c:v>
                </c:pt>
                <c:pt idx="1206">
                  <c:v>2.3883536202974353E-2</c:v>
                </c:pt>
                <c:pt idx="1207">
                  <c:v>2.3875828009179013E-2</c:v>
                </c:pt>
                <c:pt idx="1208">
                  <c:v>2.3868091840071607E-2</c:v>
                </c:pt>
                <c:pt idx="1209">
                  <c:v>2.3860546010467228E-2</c:v>
                </c:pt>
                <c:pt idx="1210">
                  <c:v>2.3852751385096006E-2</c:v>
                </c:pt>
                <c:pt idx="1211">
                  <c:v>2.384492878325252E-2</c:v>
                </c:pt>
                <c:pt idx="1212">
                  <c:v>2.3837078205098863E-2</c:v>
                </c:pt>
                <c:pt idx="1213">
                  <c:v>2.3829199650801536E-2</c:v>
                </c:pt>
                <c:pt idx="1214">
                  <c:v>2.3821293120525271E-2</c:v>
                </c:pt>
                <c:pt idx="1215">
                  <c:v>2.3813358614437449E-2</c:v>
                </c:pt>
                <c:pt idx="1216">
                  <c:v>2.3805396132705443E-2</c:v>
                </c:pt>
                <c:pt idx="1217">
                  <c:v>2.3797405675494876E-2</c:v>
                </c:pt>
                <c:pt idx="1218">
                  <c:v>2.3789387242974885E-2</c:v>
                </c:pt>
                <c:pt idx="1219">
                  <c:v>2.3781340835314611E-2</c:v>
                </c:pt>
                <c:pt idx="1220">
                  <c:v>2.377326645268231E-2</c:v>
                </c:pt>
                <c:pt idx="1221">
                  <c:v>2.3765164095248002E-2</c:v>
                </c:pt>
                <c:pt idx="1222">
                  <c:v>2.3757033763182597E-2</c:v>
                </c:pt>
                <c:pt idx="1223">
                  <c:v>2.3748875456656989E-2</c:v>
                </c:pt>
                <c:pt idx="1224">
                  <c:v>2.3740689175842968E-2</c:v>
                </c:pt>
                <c:pt idx="1225">
                  <c:v>2.3732474920912308E-2</c:v>
                </c:pt>
                <c:pt idx="1226">
                  <c:v>2.3724057203863329E-2</c:v>
                </c:pt>
                <c:pt idx="1227">
                  <c:v>2.3715789535049062E-2</c:v>
                </c:pt>
                <c:pt idx="1228">
                  <c:v>2.3707493894250972E-2</c:v>
                </c:pt>
                <c:pt idx="1229">
                  <c:v>2.3699170281642722E-2</c:v>
                </c:pt>
                <c:pt idx="1230">
                  <c:v>2.3690984040582692E-2</c:v>
                </c:pt>
                <c:pt idx="1231">
                  <c:v>2.3682601944602834E-2</c:v>
                </c:pt>
                <c:pt idx="1232">
                  <c:v>2.3674191875728206E-2</c:v>
                </c:pt>
                <c:pt idx="1233">
                  <c:v>2.3665753834135869E-2</c:v>
                </c:pt>
                <c:pt idx="1234">
                  <c:v>2.365728782000466E-2</c:v>
                </c:pt>
                <c:pt idx="1235">
                  <c:v>2.3648793833510762E-2</c:v>
                </c:pt>
                <c:pt idx="1236">
                  <c:v>2.3640271874833009E-2</c:v>
                </c:pt>
                <c:pt idx="1237">
                  <c:v>2.3631721944151109E-2</c:v>
                </c:pt>
                <c:pt idx="1238">
                  <c:v>2.3623144041645658E-2</c:v>
                </c:pt>
                <c:pt idx="1239">
                  <c:v>2.3614395744354425E-2</c:v>
                </c:pt>
                <c:pt idx="1240">
                  <c:v>2.3605764453385792E-2</c:v>
                </c:pt>
                <c:pt idx="1241">
                  <c:v>2.3597105192723115E-2</c:v>
                </c:pt>
                <c:pt idx="1242">
                  <c:v>2.3588417962546297E-2</c:v>
                </c:pt>
                <c:pt idx="1243">
                  <c:v>2.3579702763036135E-2</c:v>
                </c:pt>
                <c:pt idx="1244">
                  <c:v>2.3570959594375204E-2</c:v>
                </c:pt>
                <c:pt idx="1245">
                  <c:v>2.3562188456743408E-2</c:v>
                </c:pt>
                <c:pt idx="1246">
                  <c:v>2.355338935032511E-2</c:v>
                </c:pt>
                <c:pt idx="1247">
                  <c:v>2.3544562275301099E-2</c:v>
                </c:pt>
                <c:pt idx="1248">
                  <c:v>2.3535707231856631E-2</c:v>
                </c:pt>
                <c:pt idx="1249">
                  <c:v>2.3526707174548474E-2</c:v>
                </c:pt>
                <c:pt idx="1250">
                  <c:v>2.3517798764976543E-2</c:v>
                </c:pt>
                <c:pt idx="1251">
                  <c:v>2.3508862389105791E-2</c:v>
                </c:pt>
                <c:pt idx="1252">
                  <c:v>2.3500116467136168E-2</c:v>
                </c:pt>
                <c:pt idx="1253">
                  <c:v>2.3491119009249772E-2</c:v>
                </c:pt>
                <c:pt idx="1254">
                  <c:v>2.348209358249537E-2</c:v>
                </c:pt>
                <c:pt idx="1255">
                  <c:v>2.3473040187065006E-2</c:v>
                </c:pt>
                <c:pt idx="1256">
                  <c:v>2.3463958823148078E-2</c:v>
                </c:pt>
                <c:pt idx="1257">
                  <c:v>2.3454753292518588E-2</c:v>
                </c:pt>
                <c:pt idx="1258">
                  <c:v>2.3445618575096479E-2</c:v>
                </c:pt>
                <c:pt idx="1259">
                  <c:v>2.3436455891312123E-2</c:v>
                </c:pt>
                <c:pt idx="1260">
                  <c:v>2.3427265241357013E-2</c:v>
                </c:pt>
                <c:pt idx="1261">
                  <c:v>2.3418132482971622E-2</c:v>
                </c:pt>
                <c:pt idx="1262">
                  <c:v>2.3408883312170028E-2</c:v>
                </c:pt>
                <c:pt idx="1263">
                  <c:v>2.3399606174228829E-2</c:v>
                </c:pt>
                <c:pt idx="1264">
                  <c:v>2.3390301069347114E-2</c:v>
                </c:pt>
                <c:pt idx="1265">
                  <c:v>2.3380967997718691E-2</c:v>
                </c:pt>
                <c:pt idx="1266">
                  <c:v>2.3371606959541769E-2</c:v>
                </c:pt>
                <c:pt idx="1267">
                  <c:v>2.336221795501104E-2</c:v>
                </c:pt>
                <c:pt idx="1268">
                  <c:v>2.335280098432559E-2</c:v>
                </c:pt>
                <c:pt idx="1269">
                  <c:v>2.3343356047682753E-2</c:v>
                </c:pt>
                <c:pt idx="1270">
                  <c:v>2.333388314528162E-2</c:v>
                </c:pt>
                <c:pt idx="1271">
                  <c:v>2.3324382277321285E-2</c:v>
                </c:pt>
                <c:pt idx="1272">
                  <c:v>2.3314853444000836E-2</c:v>
                </c:pt>
                <c:pt idx="1273">
                  <c:v>2.3305296645522007E-2</c:v>
                </c:pt>
                <c:pt idx="1274">
                  <c:v>2.3295711882084777E-2</c:v>
                </c:pt>
                <c:pt idx="1275">
                  <c:v>2.3286099153891758E-2</c:v>
                </c:pt>
                <c:pt idx="1276">
                  <c:v>2.3276458461143804E-2</c:v>
                </c:pt>
                <c:pt idx="1277">
                  <c:v>2.326678980404441E-2</c:v>
                </c:pt>
                <c:pt idx="1278">
                  <c:v>2.3257051547648917E-2</c:v>
                </c:pt>
                <c:pt idx="1279">
                  <c:v>2.3247329577430538E-2</c:v>
                </c:pt>
                <c:pt idx="1280">
                  <c:v>2.323757964497615E-2</c:v>
                </c:pt>
                <c:pt idx="1281">
                  <c:v>2.3227801750487036E-2</c:v>
                </c:pt>
                <c:pt idx="1282">
                  <c:v>2.3218027060417631E-2</c:v>
                </c:pt>
                <c:pt idx="1283">
                  <c:v>2.3208190621501538E-2</c:v>
                </c:pt>
                <c:pt idx="1284">
                  <c:v>2.3198326219669933E-2</c:v>
                </c:pt>
                <c:pt idx="1285">
                  <c:v>2.318843385512984E-2</c:v>
                </c:pt>
                <c:pt idx="1286">
                  <c:v>2.3178513528090923E-2</c:v>
                </c:pt>
                <c:pt idx="1287">
                  <c:v>2.3168565238760198E-2</c:v>
                </c:pt>
                <c:pt idx="1288">
                  <c:v>2.315858898734733E-2</c:v>
                </c:pt>
                <c:pt idx="1289">
                  <c:v>2.3148584774062862E-2</c:v>
                </c:pt>
                <c:pt idx="1290">
                  <c:v>2.3138552599115583E-2</c:v>
                </c:pt>
                <c:pt idx="1291">
                  <c:v>2.3128477163994281E-2</c:v>
                </c:pt>
                <c:pt idx="1292">
                  <c:v>2.3118394334771378E-2</c:v>
                </c:pt>
                <c:pt idx="1293">
                  <c:v>2.3108283547465944E-2</c:v>
                </c:pt>
                <c:pt idx="1294">
                  <c:v>2.3098144802287803E-2</c:v>
                </c:pt>
                <c:pt idx="1295">
                  <c:v>2.3086523431078927E-2</c:v>
                </c:pt>
                <c:pt idx="1296">
                  <c:v>2.3076324776876343E-2</c:v>
                </c:pt>
                <c:pt idx="1297">
                  <c:v>2.3066098165458425E-2</c:v>
                </c:pt>
                <c:pt idx="1298">
                  <c:v>2.3055843597035892E-2</c:v>
                </c:pt>
                <c:pt idx="1299">
                  <c:v>2.3045561071818568E-2</c:v>
                </c:pt>
                <c:pt idx="1300">
                  <c:v>2.3035250590018073E-2</c:v>
                </c:pt>
                <c:pt idx="1301">
                  <c:v>2.3024930908775661E-2</c:v>
                </c:pt>
                <c:pt idx="1302">
                  <c:v>2.3014567163109963E-2</c:v>
                </c:pt>
                <c:pt idx="1303">
                  <c:v>2.3004175462950163E-2</c:v>
                </c:pt>
                <c:pt idx="1304">
                  <c:v>2.2993674924324668E-2</c:v>
                </c:pt>
                <c:pt idx="1305">
                  <c:v>2.2983219356058623E-2</c:v>
                </c:pt>
                <c:pt idx="1306">
                  <c:v>2.2972735829608588E-2</c:v>
                </c:pt>
                <c:pt idx="1307">
                  <c:v>2.2962224345195674E-2</c:v>
                </c:pt>
                <c:pt idx="1308">
                  <c:v>2.2951684903041E-2</c:v>
                </c:pt>
                <c:pt idx="1309">
                  <c:v>2.2941158000786371E-2</c:v>
                </c:pt>
                <c:pt idx="1310">
                  <c:v>2.2930565304493174E-2</c:v>
                </c:pt>
                <c:pt idx="1311">
                  <c:v>2.2919944652552763E-2</c:v>
                </c:pt>
                <c:pt idx="1312">
                  <c:v>2.2909296045188685E-2</c:v>
                </c:pt>
                <c:pt idx="1313">
                  <c:v>2.2898568333918113E-2</c:v>
                </c:pt>
                <c:pt idx="1314">
                  <c:v>2.2887861149986245E-2</c:v>
                </c:pt>
                <c:pt idx="1315">
                  <c:v>2.2877126009878037E-2</c:v>
                </c:pt>
                <c:pt idx="1316">
                  <c:v>2.2866362913818137E-2</c:v>
                </c:pt>
                <c:pt idx="1317">
                  <c:v>2.2855571862031177E-2</c:v>
                </c:pt>
                <c:pt idx="1318">
                  <c:v>2.2844752854746204E-2</c:v>
                </c:pt>
                <c:pt idx="1319">
                  <c:v>2.2833905892188738E-2</c:v>
                </c:pt>
                <c:pt idx="1320">
                  <c:v>2.2823030974590468E-2</c:v>
                </c:pt>
                <c:pt idx="1321">
                  <c:v>2.2812128102175148E-2</c:v>
                </c:pt>
                <c:pt idx="1322">
                  <c:v>2.2801197275177109E-2</c:v>
                </c:pt>
                <c:pt idx="1323">
                  <c:v>2.2790238493822754E-2</c:v>
                </c:pt>
                <c:pt idx="1324">
                  <c:v>2.2779251758344648E-2</c:v>
                </c:pt>
                <c:pt idx="1325">
                  <c:v>2.2768237068971835E-2</c:v>
                </c:pt>
                <c:pt idx="1326">
                  <c:v>2.2757194425936884E-2</c:v>
                </c:pt>
                <c:pt idx="1327">
                  <c:v>2.2746123829474121E-2</c:v>
                </c:pt>
                <c:pt idx="1328">
                  <c:v>2.2735025279812596E-2</c:v>
                </c:pt>
                <c:pt idx="1329">
                  <c:v>2.2723898777188396E-2</c:v>
                </c:pt>
                <c:pt idx="1330">
                  <c:v>2.2712840990244666E-2</c:v>
                </c:pt>
                <c:pt idx="1331">
                  <c:v>2.2701661272552128E-2</c:v>
                </c:pt>
                <c:pt idx="1332">
                  <c:v>2.2690453603974512E-2</c:v>
                </c:pt>
                <c:pt idx="1333">
                  <c:v>2.2679217984746949E-2</c:v>
                </c:pt>
                <c:pt idx="1334">
                  <c:v>2.2667954415101884E-2</c:v>
                </c:pt>
                <c:pt idx="1335">
                  <c:v>2.2656552762358305E-2</c:v>
                </c:pt>
                <c:pt idx="1336">
                  <c:v>2.264523059557599E-2</c:v>
                </c:pt>
                <c:pt idx="1337">
                  <c:v>2.2633880477717975E-2</c:v>
                </c:pt>
                <c:pt idx="1338">
                  <c:v>2.2622502409023866E-2</c:v>
                </c:pt>
                <c:pt idx="1339">
                  <c:v>2.2611096389734166E-2</c:v>
                </c:pt>
                <c:pt idx="1340">
                  <c:v>2.2599662420085841E-2</c:v>
                </c:pt>
                <c:pt idx="1341">
                  <c:v>2.2588200500322037E-2</c:v>
                </c:pt>
                <c:pt idx="1342">
                  <c:v>2.2576710630683242E-2</c:v>
                </c:pt>
                <c:pt idx="1343">
                  <c:v>2.2565456041706233E-2</c:v>
                </c:pt>
                <c:pt idx="1344">
                  <c:v>2.2553915688464186E-2</c:v>
                </c:pt>
                <c:pt idx="1345">
                  <c:v>2.2542347388755345E-2</c:v>
                </c:pt>
                <c:pt idx="1346">
                  <c:v>2.253075114281744E-2</c:v>
                </c:pt>
                <c:pt idx="1347">
                  <c:v>2.2519126950889114E-2</c:v>
                </c:pt>
                <c:pt idx="1348">
                  <c:v>2.2507474813210804E-2</c:v>
                </c:pt>
                <c:pt idx="1349">
                  <c:v>2.2495794730022046E-2</c:v>
                </c:pt>
                <c:pt idx="1350">
                  <c:v>2.248408670156057E-2</c:v>
                </c:pt>
                <c:pt idx="1351">
                  <c:v>2.2472350728070425E-2</c:v>
                </c:pt>
                <c:pt idx="1352">
                  <c:v>2.246058680979204E-2</c:v>
                </c:pt>
                <c:pt idx="1353">
                  <c:v>2.2448953300326726E-2</c:v>
                </c:pt>
                <c:pt idx="1354">
                  <c:v>2.2437136213846302E-2</c:v>
                </c:pt>
                <c:pt idx="1355">
                  <c:v>2.2425291184619851E-2</c:v>
                </c:pt>
                <c:pt idx="1356">
                  <c:v>2.2412917855208381E-2</c:v>
                </c:pt>
                <c:pt idx="1357">
                  <c:v>2.2401008766765918E-2</c:v>
                </c:pt>
                <c:pt idx="1358">
                  <c:v>2.2389071732383619E-2</c:v>
                </c:pt>
                <c:pt idx="1359">
                  <c:v>2.2377106752314312E-2</c:v>
                </c:pt>
                <c:pt idx="1360">
                  <c:v>2.2365113826808183E-2</c:v>
                </c:pt>
                <c:pt idx="1361">
                  <c:v>2.2353273646932476E-2</c:v>
                </c:pt>
                <c:pt idx="1362">
                  <c:v>2.2341227562859198E-2</c:v>
                </c:pt>
                <c:pt idx="1363">
                  <c:v>2.2329153535399857E-2</c:v>
                </c:pt>
                <c:pt idx="1364">
                  <c:v>2.2317051564804711E-2</c:v>
                </c:pt>
                <c:pt idx="1365">
                  <c:v>2.2304730026592723E-2</c:v>
                </c:pt>
                <c:pt idx="1366">
                  <c:v>2.2292569433790047E-2</c:v>
                </c:pt>
                <c:pt idx="1367">
                  <c:v>2.2280380897329165E-2</c:v>
                </c:pt>
                <c:pt idx="1368">
                  <c:v>2.2268164417466426E-2</c:v>
                </c:pt>
                <c:pt idx="1369">
                  <c:v>2.2255919994459066E-2</c:v>
                </c:pt>
                <c:pt idx="1370">
                  <c:v>2.2243647628564317E-2</c:v>
                </c:pt>
                <c:pt idx="1371">
                  <c:v>2.2231347320040295E-2</c:v>
                </c:pt>
                <c:pt idx="1372">
                  <c:v>2.2219019069145994E-2</c:v>
                </c:pt>
                <c:pt idx="1373">
                  <c:v>2.2206662876140416E-2</c:v>
                </c:pt>
                <c:pt idx="1374">
                  <c:v>2.2194278741283428E-2</c:v>
                </c:pt>
                <c:pt idx="1375">
                  <c:v>2.2181866664836677E-2</c:v>
                </c:pt>
                <c:pt idx="1376">
                  <c:v>2.2169426647059152E-2</c:v>
                </c:pt>
                <c:pt idx="1377">
                  <c:v>2.215695868821338E-2</c:v>
                </c:pt>
                <c:pt idx="1378">
                  <c:v>2.2144462788560991E-2</c:v>
                </c:pt>
                <c:pt idx="1379">
                  <c:v>2.2131938948366271E-2</c:v>
                </c:pt>
                <c:pt idx="1380">
                  <c:v>2.2119387167891739E-2</c:v>
                </c:pt>
                <c:pt idx="1381">
                  <c:v>2.2106807447401677E-2</c:v>
                </c:pt>
                <c:pt idx="1382">
                  <c:v>2.2094199787159485E-2</c:v>
                </c:pt>
                <c:pt idx="1383">
                  <c:v>2.2081805266150802E-2</c:v>
                </c:pt>
                <c:pt idx="1384">
                  <c:v>2.2069144486494913E-2</c:v>
                </c:pt>
                <c:pt idx="1385">
                  <c:v>2.2056455769112835E-2</c:v>
                </c:pt>
                <c:pt idx="1386">
                  <c:v>2.2043739114268192E-2</c:v>
                </c:pt>
                <c:pt idx="1387">
                  <c:v>2.2030742398979848E-2</c:v>
                </c:pt>
                <c:pt idx="1388">
                  <c:v>2.2017967105817948E-2</c:v>
                </c:pt>
                <c:pt idx="1389">
                  <c:v>2.2005163874773269E-2</c:v>
                </c:pt>
                <c:pt idx="1390">
                  <c:v>2.1992332706115374E-2</c:v>
                </c:pt>
                <c:pt idx="1391">
                  <c:v>2.1979473600112074E-2</c:v>
                </c:pt>
                <c:pt idx="1392">
                  <c:v>2.1966586557036458E-2</c:v>
                </c:pt>
                <c:pt idx="1393">
                  <c:v>2.195367157715809E-2</c:v>
                </c:pt>
                <c:pt idx="1394">
                  <c:v>2.1940728660748299E-2</c:v>
                </c:pt>
                <c:pt idx="1395">
                  <c:v>2.1928032078696227E-2</c:v>
                </c:pt>
                <c:pt idx="1396">
                  <c:v>2.19153128326398E-2</c:v>
                </c:pt>
                <c:pt idx="1397">
                  <c:v>2.1902291658099291E-2</c:v>
                </c:pt>
                <c:pt idx="1398">
                  <c:v>2.1889242550497044E-2</c:v>
                </c:pt>
                <c:pt idx="1399">
                  <c:v>2.1876165510105013E-2</c:v>
                </c:pt>
                <c:pt idx="1400">
                  <c:v>2.1863060537187947E-2</c:v>
                </c:pt>
                <c:pt idx="1401">
                  <c:v>2.1849927632018703E-2</c:v>
                </c:pt>
                <c:pt idx="1402">
                  <c:v>2.1836766794864734E-2</c:v>
                </c:pt>
                <c:pt idx="1403">
                  <c:v>2.1823578025997992E-2</c:v>
                </c:pt>
                <c:pt idx="1404">
                  <c:v>2.1810660048646985E-2</c:v>
                </c:pt>
                <c:pt idx="1405">
                  <c:v>2.1797116694214927E-2</c:v>
                </c:pt>
                <c:pt idx="1406">
                  <c:v>2.1784148423998881E-2</c:v>
                </c:pt>
                <c:pt idx="1407">
                  <c:v>2.1770850717347013E-2</c:v>
                </c:pt>
                <c:pt idx="1408">
                  <c:v>2.1756594648754159E-2</c:v>
                </c:pt>
                <c:pt idx="1409">
                  <c:v>2.1743232717369453E-2</c:v>
                </c:pt>
                <c:pt idx="1410">
                  <c:v>2.172984285388092E-2</c:v>
                </c:pt>
                <c:pt idx="1411">
                  <c:v>2.1716425058567815E-2</c:v>
                </c:pt>
                <c:pt idx="1412">
                  <c:v>2.1702979331712922E-2</c:v>
                </c:pt>
                <c:pt idx="1413">
                  <c:v>2.1689830053021077E-2</c:v>
                </c:pt>
                <c:pt idx="1414">
                  <c:v>2.1676331258745803E-2</c:v>
                </c:pt>
                <c:pt idx="1415">
                  <c:v>2.1662804534914877E-2</c:v>
                </c:pt>
                <c:pt idx="1416">
                  <c:v>2.1649249881810623E-2</c:v>
                </c:pt>
                <c:pt idx="1417">
                  <c:v>2.1635331734224803E-2</c:v>
                </c:pt>
                <c:pt idx="1418">
                  <c:v>2.1621718424076956E-2</c:v>
                </c:pt>
                <c:pt idx="1419">
                  <c:v>2.1608077184378238E-2</c:v>
                </c:pt>
                <c:pt idx="1420">
                  <c:v>2.1594408015415834E-2</c:v>
                </c:pt>
                <c:pt idx="1421">
                  <c:v>2.1580710917476931E-2</c:v>
                </c:pt>
                <c:pt idx="1422">
                  <c:v>2.1566985890850477E-2</c:v>
                </c:pt>
                <c:pt idx="1423">
                  <c:v>2.1553232935824541E-2</c:v>
                </c:pt>
                <c:pt idx="1424">
                  <c:v>2.1539452052688948E-2</c:v>
                </c:pt>
                <c:pt idx="1425">
                  <c:v>2.1525643241731767E-2</c:v>
                </c:pt>
                <c:pt idx="1426">
                  <c:v>2.1511806503245468E-2</c:v>
                </c:pt>
                <c:pt idx="1427">
                  <c:v>2.1497941837518995E-2</c:v>
                </c:pt>
                <c:pt idx="1428">
                  <c:v>2.1484049244845708E-2</c:v>
                </c:pt>
                <c:pt idx="1429">
                  <c:v>2.1470128725515431E-2</c:v>
                </c:pt>
                <c:pt idx="1430">
                  <c:v>2.145618027982504E-2</c:v>
                </c:pt>
                <c:pt idx="1431">
                  <c:v>2.1442203908062601E-2</c:v>
                </c:pt>
                <c:pt idx="1432">
                  <c:v>2.1428199610525875E-2</c:v>
                </c:pt>
                <c:pt idx="1433">
                  <c:v>2.1414167387508211E-2</c:v>
                </c:pt>
                <c:pt idx="1434">
                  <c:v>2.1400107239303842E-2</c:v>
                </c:pt>
                <c:pt idx="1435">
                  <c:v>2.1386405289151499E-2</c:v>
                </c:pt>
                <c:pt idx="1436">
                  <c:v>2.1372292110538933E-2</c:v>
                </c:pt>
                <c:pt idx="1437">
                  <c:v>2.1358151034357283E-2</c:v>
                </c:pt>
                <c:pt idx="1438">
                  <c:v>2.1343590573675551E-2</c:v>
                </c:pt>
                <c:pt idx="1439">
                  <c:v>2.132940322037704E-2</c:v>
                </c:pt>
                <c:pt idx="1440">
                  <c:v>2.1315203802757338E-2</c:v>
                </c:pt>
                <c:pt idx="1441">
                  <c:v>2.1300998851173369E-2</c:v>
                </c:pt>
                <c:pt idx="1442">
                  <c:v>2.1286794895884281E-2</c:v>
                </c:pt>
                <c:pt idx="1443">
                  <c:v>2.1272598467058486E-2</c:v>
                </c:pt>
                <c:pt idx="1444">
                  <c:v>2.1258416094771016E-2</c:v>
                </c:pt>
                <c:pt idx="1445">
                  <c:v>2.1244254309001762E-2</c:v>
                </c:pt>
                <c:pt idx="1446">
                  <c:v>2.123011963964164E-2</c:v>
                </c:pt>
                <c:pt idx="1447">
                  <c:v>2.121601861648818E-2</c:v>
                </c:pt>
                <c:pt idx="1448">
                  <c:v>2.1202337559046009E-2</c:v>
                </c:pt>
                <c:pt idx="1449">
                  <c:v>2.1188320149426645E-2</c:v>
                </c:pt>
                <c:pt idx="1450">
                  <c:v>2.1174355894371246E-2</c:v>
                </c:pt>
                <c:pt idx="1451">
                  <c:v>2.1158467179225156E-2</c:v>
                </c:pt>
                <c:pt idx="1452">
                  <c:v>2.1144626583062931E-2</c:v>
                </c:pt>
                <c:pt idx="1453">
                  <c:v>2.1130843880561325E-2</c:v>
                </c:pt>
                <c:pt idx="1454">
                  <c:v>2.1117119071128971E-2</c:v>
                </c:pt>
                <c:pt idx="1455">
                  <c:v>2.1103452154172718E-2</c:v>
                </c:pt>
                <c:pt idx="1456">
                  <c:v>2.1090196111024584E-2</c:v>
                </c:pt>
                <c:pt idx="1457">
                  <c:v>2.1076641623154382E-2</c:v>
                </c:pt>
                <c:pt idx="1458">
                  <c:v>2.1063145022212022E-2</c:v>
                </c:pt>
                <c:pt idx="1459">
                  <c:v>2.1049706307623879E-2</c:v>
                </c:pt>
                <c:pt idx="1460">
                  <c:v>2.1036325478815423E-2</c:v>
                </c:pt>
                <c:pt idx="1461">
                  <c:v>2.1022330496955233E-2</c:v>
                </c:pt>
                <c:pt idx="1462">
                  <c:v>2.1009072184494982E-2</c:v>
                </c:pt>
                <c:pt idx="1463">
                  <c:v>2.0995871763635366E-2</c:v>
                </c:pt>
                <c:pt idx="1464">
                  <c:v>2.0982729233799364E-2</c:v>
                </c:pt>
                <c:pt idx="1465">
                  <c:v>2.0969966942620551E-2</c:v>
                </c:pt>
                <c:pt idx="1466">
                  <c:v>2.0956936804625285E-2</c:v>
                </c:pt>
                <c:pt idx="1467">
                  <c:v>2.0943964552210065E-2</c:v>
                </c:pt>
                <c:pt idx="1468">
                  <c:v>2.0931050184816464E-2</c:v>
                </c:pt>
                <c:pt idx="1469">
                  <c:v>2.0917884930061782E-2</c:v>
                </c:pt>
                <c:pt idx="1470">
                  <c:v>2.090508973445104E-2</c:v>
                </c:pt>
                <c:pt idx="1471">
                  <c:v>2.089235242591379E-2</c:v>
                </c:pt>
                <c:pt idx="1472">
                  <c:v>2.0879673003896801E-2</c:v>
                </c:pt>
                <c:pt idx="1473">
                  <c:v>2.0867051467846849E-2</c:v>
                </c:pt>
                <c:pt idx="1474">
                  <c:v>2.0854487817214225E-2</c:v>
                </c:pt>
                <c:pt idx="1475">
                  <c:v>2.0841982051454509E-2</c:v>
                </c:pt>
                <c:pt idx="1476">
                  <c:v>2.0829534170022403E-2</c:v>
                </c:pt>
                <c:pt idx="1477">
                  <c:v>2.0817144172374367E-2</c:v>
                </c:pt>
                <c:pt idx="1478">
                  <c:v>2.0804812057973028E-2</c:v>
                </c:pt>
                <c:pt idx="1479">
                  <c:v>2.0792537826281019E-2</c:v>
                </c:pt>
                <c:pt idx="1480">
                  <c:v>2.0780321476763602E-2</c:v>
                </c:pt>
                <c:pt idx="1481">
                  <c:v>2.076816300889046E-2</c:v>
                </c:pt>
                <c:pt idx="1482">
                  <c:v>2.0756062422132147E-2</c:v>
                </c:pt>
                <c:pt idx="1483">
                  <c:v>2.074401971596098E-2</c:v>
                </c:pt>
                <c:pt idx="1484">
                  <c:v>2.0732034889853684E-2</c:v>
                </c:pt>
                <c:pt idx="1485">
                  <c:v>2.072010794328874E-2</c:v>
                </c:pt>
                <c:pt idx="1486">
                  <c:v>2.0708238875746399E-2</c:v>
                </c:pt>
                <c:pt idx="1487">
                  <c:v>2.0696674634126108E-2</c:v>
                </c:pt>
                <c:pt idx="1488">
                  <c:v>2.0684917853747386E-2</c:v>
                </c:pt>
                <c:pt idx="1489">
                  <c:v>2.0673218947240633E-2</c:v>
                </c:pt>
                <c:pt idx="1490">
                  <c:v>2.0660633738197612E-2</c:v>
                </c:pt>
                <c:pt idx="1491">
                  <c:v>2.0649761705391127E-2</c:v>
                </c:pt>
                <c:pt idx="1492">
                  <c:v>2.063823990122814E-2</c:v>
                </c:pt>
                <c:pt idx="1493">
                  <c:v>2.0626775972524363E-2</c:v>
                </c:pt>
                <c:pt idx="1494">
                  <c:v>2.0615369918782947E-2</c:v>
                </c:pt>
                <c:pt idx="1495">
                  <c:v>2.0604021739505277E-2</c:v>
                </c:pt>
                <c:pt idx="1496">
                  <c:v>2.0592731434198909E-2</c:v>
                </c:pt>
                <c:pt idx="1497">
                  <c:v>2.0581499002373164E-2</c:v>
                </c:pt>
                <c:pt idx="1498">
                  <c:v>2.0570324443537357E-2</c:v>
                </c:pt>
                <c:pt idx="1499">
                  <c:v>2.0559207757205211E-2</c:v>
                </c:pt>
                <c:pt idx="1500">
                  <c:v>2.0548552402613503E-2</c:v>
                </c:pt>
                <c:pt idx="1501">
                  <c:v>2.0537544428608546E-2</c:v>
                </c:pt>
                <c:pt idx="1502">
                  <c:v>2.0526594318580026E-2</c:v>
                </c:pt>
                <c:pt idx="1503">
                  <c:v>2.0509314588009205E-2</c:v>
                </c:pt>
                <c:pt idx="1504">
                  <c:v>2.0498331332292341E-2</c:v>
                </c:pt>
                <c:pt idx="1505">
                  <c:v>2.0487776871707792E-2</c:v>
                </c:pt>
                <c:pt idx="1506">
                  <c:v>2.047709481186432E-2</c:v>
                </c:pt>
                <c:pt idx="1507">
                  <c:v>2.0466470616947448E-2</c:v>
                </c:pt>
                <c:pt idx="1508">
                  <c:v>2.0455732970973924E-2</c:v>
                </c:pt>
                <c:pt idx="1509">
                  <c:v>2.0445395820059716E-2</c:v>
                </c:pt>
                <c:pt idx="1510">
                  <c:v>2.0434945217182209E-2</c:v>
                </c:pt>
                <c:pt idx="1511">
                  <c:v>2.0424391810548712E-2</c:v>
                </c:pt>
                <c:pt idx="1512">
                  <c:v>2.0414060489984807E-2</c:v>
                </c:pt>
                <c:pt idx="1513">
                  <c:v>2.0403787035124604E-2</c:v>
                </c:pt>
                <c:pt idx="1514">
                  <c:v>2.0393571445521466E-2</c:v>
                </c:pt>
                <c:pt idx="1515">
                  <c:v>2.0383413720729642E-2</c:v>
                </c:pt>
                <c:pt idx="1516">
                  <c:v>2.0373313860309543E-2</c:v>
                </c:pt>
                <c:pt idx="1517">
                  <c:v>2.0361980781045595E-2</c:v>
                </c:pt>
                <c:pt idx="1518">
                  <c:v>2.0352001336349457E-2</c:v>
                </c:pt>
                <c:pt idx="1519">
                  <c:v>2.0342079751193457E-2</c:v>
                </c:pt>
                <c:pt idx="1520">
                  <c:v>2.0332216025149209E-2</c:v>
                </c:pt>
                <c:pt idx="1521">
                  <c:v>2.0322285725439076E-2</c:v>
                </c:pt>
                <c:pt idx="1522">
                  <c:v>2.031254130802946E-2</c:v>
                </c:pt>
                <c:pt idx="1523">
                  <c:v>2.0302854751906525E-2</c:v>
                </c:pt>
                <c:pt idx="1524">
                  <c:v>2.0293226056648298E-2</c:v>
                </c:pt>
                <c:pt idx="1525">
                  <c:v>2.0283655221834576E-2</c:v>
                </c:pt>
                <c:pt idx="1526">
                  <c:v>2.0274142247050434E-2</c:v>
                </c:pt>
                <c:pt idx="1527">
                  <c:v>2.0264687131881832E-2</c:v>
                </c:pt>
                <c:pt idx="1528">
                  <c:v>2.0255289875916495E-2</c:v>
                </c:pt>
                <c:pt idx="1529">
                  <c:v>2.0245950478744782E-2</c:v>
                </c:pt>
                <c:pt idx="1530">
                  <c:v>2.0236668939962343E-2</c:v>
                </c:pt>
                <c:pt idx="1531">
                  <c:v>2.022744525916307E-2</c:v>
                </c:pt>
                <c:pt idx="1532">
                  <c:v>2.0218279435947013E-2</c:v>
                </c:pt>
                <c:pt idx="1533">
                  <c:v>2.020917146991599E-2</c:v>
                </c:pt>
                <c:pt idx="1534">
                  <c:v>2.0200121360670932E-2</c:v>
                </c:pt>
                <c:pt idx="1535">
                  <c:v>2.0191129107820709E-2</c:v>
                </c:pt>
                <c:pt idx="1536">
                  <c:v>2.0182194710972417E-2</c:v>
                </c:pt>
                <c:pt idx="1537">
                  <c:v>2.0173318169738448E-2</c:v>
                </c:pt>
                <c:pt idx="1538">
                  <c:v>2.0164562392733579E-2</c:v>
                </c:pt>
                <c:pt idx="1539">
                  <c:v>2.0155797912006387E-2</c:v>
                </c:pt>
                <c:pt idx="1540">
                  <c:v>2.0147091282373596E-2</c:v>
                </c:pt>
                <c:pt idx="1541">
                  <c:v>2.0138442503461147E-2</c:v>
                </c:pt>
                <c:pt idx="1542">
                  <c:v>2.0129851574895875E-2</c:v>
                </c:pt>
                <c:pt idx="1543">
                  <c:v>2.0121273868760756E-2</c:v>
                </c:pt>
                <c:pt idx="1544">
                  <c:v>2.0112802306146545E-2</c:v>
                </c:pt>
                <c:pt idx="1545">
                  <c:v>2.0104388596127683E-2</c:v>
                </c:pt>
                <c:pt idx="1546">
                  <c:v>2.0096032738334171E-2</c:v>
                </c:pt>
                <c:pt idx="1547">
                  <c:v>2.0087734732407471E-2</c:v>
                </c:pt>
                <c:pt idx="1548">
                  <c:v>2.0079494577982873E-2</c:v>
                </c:pt>
                <c:pt idx="1549">
                  <c:v>2.007131227470272E-2</c:v>
                </c:pt>
                <c:pt idx="1550">
                  <c:v>2.006318782221023E-2</c:v>
                </c:pt>
                <c:pt idx="1551">
                  <c:v>2.005515197797314E-2</c:v>
                </c:pt>
                <c:pt idx="1552">
                  <c:v>2.0047135840365118E-2</c:v>
                </c:pt>
                <c:pt idx="1553">
                  <c:v>2.0039177545854211E-2</c:v>
                </c:pt>
                <c:pt idx="1554">
                  <c:v>2.0031277094104523E-2</c:v>
                </c:pt>
                <c:pt idx="1555">
                  <c:v>2.0023434484776566E-2</c:v>
                </c:pt>
                <c:pt idx="1556">
                  <c:v>2.0015649717538948E-2</c:v>
                </c:pt>
                <c:pt idx="1557">
                  <c:v>2.0007922792058482E-2</c:v>
                </c:pt>
                <c:pt idx="1558">
                  <c:v>2.0000253708007374E-2</c:v>
                </c:pt>
                <c:pt idx="1559">
                  <c:v>1.9992656543799822E-2</c:v>
                </c:pt>
                <c:pt idx="1560">
                  <c:v>1.998510686067137E-2</c:v>
                </c:pt>
                <c:pt idx="1561">
                  <c:v>1.997759350117307E-2</c:v>
                </c:pt>
                <c:pt idx="1562">
                  <c:v>1.9970155779598462E-2</c:v>
                </c:pt>
                <c:pt idx="1563">
                  <c:v>1.9962775897843097E-2</c:v>
                </c:pt>
                <c:pt idx="1564">
                  <c:v>1.9955519626702539E-2</c:v>
                </c:pt>
                <c:pt idx="1565">
                  <c:v>1.9948262895021735E-2</c:v>
                </c:pt>
                <c:pt idx="1566">
                  <c:v>1.9941064008774257E-2</c:v>
                </c:pt>
                <c:pt idx="1567">
                  <c:v>1.9933922967648246E-2</c:v>
                </c:pt>
                <c:pt idx="1568">
                  <c:v>1.9926839771330977E-2</c:v>
                </c:pt>
                <c:pt idx="1569">
                  <c:v>1.9919762642984163E-2</c:v>
                </c:pt>
                <c:pt idx="1570">
                  <c:v>1.9912791383119244E-2</c:v>
                </c:pt>
                <c:pt idx="1571">
                  <c:v>1.9905877963889308E-2</c:v>
                </c:pt>
                <c:pt idx="1572">
                  <c:v>1.9899022384995992E-2</c:v>
                </c:pt>
                <c:pt idx="1573">
                  <c:v>1.9892291451194314E-2</c:v>
                </c:pt>
                <c:pt idx="1574">
                  <c:v>1.9885555317352359E-2</c:v>
                </c:pt>
                <c:pt idx="1575">
                  <c:v>1.9878877026213701E-2</c:v>
                </c:pt>
                <c:pt idx="1576">
                  <c:v>1.9872256577492035E-2</c:v>
                </c:pt>
                <c:pt idx="1577">
                  <c:v>1.986569397089577E-2</c:v>
                </c:pt>
                <c:pt idx="1578">
                  <c:v>1.985918920613948E-2</c:v>
                </c:pt>
                <c:pt idx="1579">
                  <c:v>1.9852742282942148E-2</c:v>
                </c:pt>
                <c:pt idx="1580">
                  <c:v>1.9846353201020996E-2</c:v>
                </c:pt>
                <c:pt idx="1581">
                  <c:v>1.9840021960101165E-2</c:v>
                </c:pt>
                <c:pt idx="1582">
                  <c:v>1.9833748559903403E-2</c:v>
                </c:pt>
                <c:pt idx="1583">
                  <c:v>1.982753300015638E-2</c:v>
                </c:pt>
                <c:pt idx="1584">
                  <c:v>1.9821375280589644E-2</c:v>
                </c:pt>
                <c:pt idx="1585">
                  <c:v>1.9815275400935396E-2</c:v>
                </c:pt>
                <c:pt idx="1586">
                  <c:v>1.9809233360929351E-2</c:v>
                </c:pt>
                <c:pt idx="1587">
                  <c:v>1.9803249160305465E-2</c:v>
                </c:pt>
                <c:pt idx="1588">
                  <c:v>1.979732279880651E-2</c:v>
                </c:pt>
                <c:pt idx="1589">
                  <c:v>1.9791454276171721E-2</c:v>
                </c:pt>
                <c:pt idx="1590">
                  <c:v>1.9785512338294599E-2</c:v>
                </c:pt>
                <c:pt idx="1591">
                  <c:v>1.9779755672586229E-2</c:v>
                </c:pt>
                <c:pt idx="1592">
                  <c:v>1.977405684178616E-2</c:v>
                </c:pt>
                <c:pt idx="1593">
                  <c:v>1.9768415845650363E-2</c:v>
                </c:pt>
                <c:pt idx="1594">
                  <c:v>1.9762979237140363E-2</c:v>
                </c:pt>
                <c:pt idx="1595">
                  <c:v>1.9757457742425225E-2</c:v>
                </c:pt>
                <c:pt idx="1596">
                  <c:v>1.9751994084842329E-2</c:v>
                </c:pt>
                <c:pt idx="1597">
                  <c:v>1.9746588264152945E-2</c:v>
                </c:pt>
                <c:pt idx="1598">
                  <c:v>1.9741240280121863E-2</c:v>
                </c:pt>
                <c:pt idx="1599">
                  <c:v>1.9735950132515636E-2</c:v>
                </c:pt>
                <c:pt idx="1600">
                  <c:v>1.9730717821105213E-2</c:v>
                </c:pt>
                <c:pt idx="1601">
                  <c:v>1.9725543345660675E-2</c:v>
                </c:pt>
                <c:pt idx="1602">
                  <c:v>1.9720426705960026E-2</c:v>
                </c:pt>
                <c:pt idx="1603">
                  <c:v>1.9715005950151521E-2</c:v>
                </c:pt>
                <c:pt idx="1604">
                  <c:v>1.9709997258844938E-2</c:v>
                </c:pt>
                <c:pt idx="1605">
                  <c:v>1.9705046396286674E-2</c:v>
                </c:pt>
                <c:pt idx="1606">
                  <c:v>1.9700153362262409E-2</c:v>
                </c:pt>
                <c:pt idx="1607">
                  <c:v>1.9694632133563757E-2</c:v>
                </c:pt>
                <c:pt idx="1608">
                  <c:v>1.9689863017133491E-2</c:v>
                </c:pt>
                <c:pt idx="1609">
                  <c:v>1.9685151728593361E-2</c:v>
                </c:pt>
                <c:pt idx="1610">
                  <c:v>1.968049826774074E-2</c:v>
                </c:pt>
                <c:pt idx="1611">
                  <c:v>1.9675902634380227E-2</c:v>
                </c:pt>
                <c:pt idx="1612">
                  <c:v>1.9671364828314605E-2</c:v>
                </c:pt>
                <c:pt idx="1613">
                  <c:v>1.9666665131900313E-2</c:v>
                </c:pt>
                <c:pt idx="1614">
                  <c:v>1.9662239087262601E-2</c:v>
                </c:pt>
                <c:pt idx="1615">
                  <c:v>1.9657870866199433E-2</c:v>
                </c:pt>
                <c:pt idx="1616">
                  <c:v>1.965425582380494E-2</c:v>
                </c:pt>
                <c:pt idx="1617">
                  <c:v>1.9650014956724787E-2</c:v>
                </c:pt>
                <c:pt idx="1618">
                  <c:v>1.9645831922100863E-2</c:v>
                </c:pt>
                <c:pt idx="1619">
                  <c:v>1.9641706719750809E-2</c:v>
                </c:pt>
                <c:pt idx="1620">
                  <c:v>1.9637639349494921E-2</c:v>
                </c:pt>
                <c:pt idx="1621">
                  <c:v>1.9633378099723837E-2</c:v>
                </c:pt>
                <c:pt idx="1622">
                  <c:v>1.9629422474542645E-2</c:v>
                </c:pt>
                <c:pt idx="1623">
                  <c:v>1.9625524677799412E-2</c:v>
                </c:pt>
                <c:pt idx="1624">
                  <c:v>1.9621684709327597E-2</c:v>
                </c:pt>
                <c:pt idx="1625">
                  <c:v>1.9618169973523881E-2</c:v>
                </c:pt>
                <c:pt idx="1626">
                  <c:v>1.961444959220526E-2</c:v>
                </c:pt>
                <c:pt idx="1627">
                  <c:v>1.9610787041795939E-2</c:v>
                </c:pt>
                <c:pt idx="1628">
                  <c:v>1.9607182322133827E-2</c:v>
                </c:pt>
                <c:pt idx="1629">
                  <c:v>1.9603635433064759E-2</c:v>
                </c:pt>
                <c:pt idx="1630">
                  <c:v>1.9600146374432807E-2</c:v>
                </c:pt>
                <c:pt idx="1631">
                  <c:v>1.9596715146088215E-2</c:v>
                </c:pt>
                <c:pt idx="1632">
                  <c:v>1.9593341747878579E-2</c:v>
                </c:pt>
                <c:pt idx="1633">
                  <c:v>1.9590026179659423E-2</c:v>
                </c:pt>
                <c:pt idx="1634">
                  <c:v>1.9586768441285398E-2</c:v>
                </c:pt>
                <c:pt idx="1635">
                  <c:v>1.9583568532616429E-2</c:v>
                </c:pt>
                <c:pt idx="1636">
                  <c:v>1.9580426453510689E-2</c:v>
                </c:pt>
                <c:pt idx="1637">
                  <c:v>1.9577342203833392E-2</c:v>
                </c:pt>
                <c:pt idx="1638">
                  <c:v>1.9574315783448874E-2</c:v>
                </c:pt>
                <c:pt idx="1639">
                  <c:v>1.9571347192226758E-2</c:v>
                </c:pt>
                <c:pt idx="1640">
                  <c:v>1.9568436430038423E-2</c:v>
                </c:pt>
                <c:pt idx="1641">
                  <c:v>1.9565583496754378E-2</c:v>
                </c:pt>
                <c:pt idx="1642">
                  <c:v>1.9562453734775151E-2</c:v>
                </c:pt>
                <c:pt idx="1643">
                  <c:v>1.9559712474881152E-2</c:v>
                </c:pt>
                <c:pt idx="1644">
                  <c:v>1.955702904042729E-2</c:v>
                </c:pt>
                <c:pt idx="1645">
                  <c:v>1.9554403431296004E-2</c:v>
                </c:pt>
                <c:pt idx="1646">
                  <c:v>1.9551835647374189E-2</c:v>
                </c:pt>
                <c:pt idx="1647">
                  <c:v>1.9549680297310617E-2</c:v>
                </c:pt>
                <c:pt idx="1648">
                  <c:v>1.9547232163034556E-2</c:v>
                </c:pt>
                <c:pt idx="1649">
                  <c:v>1.9544841856743083E-2</c:v>
                </c:pt>
                <c:pt idx="1650">
                  <c:v>1.9542509378331362E-2</c:v>
                </c:pt>
                <c:pt idx="1651">
                  <c:v>1.9540234727697208E-2</c:v>
                </c:pt>
                <c:pt idx="1652">
                  <c:v>1.9538017904741078E-2</c:v>
                </c:pt>
                <c:pt idx="1653">
                  <c:v>1.9535858909368705E-2</c:v>
                </c:pt>
                <c:pt idx="1654">
                  <c:v>1.9533757741484071E-2</c:v>
                </c:pt>
                <c:pt idx="1655">
                  <c:v>1.9531327709095873E-2</c:v>
                </c:pt>
                <c:pt idx="1656">
                  <c:v>1.9529338171602625E-2</c:v>
                </c:pt>
                <c:pt idx="1657">
                  <c:v>1.95274064582403E-2</c:v>
                </c:pt>
                <c:pt idx="1658">
                  <c:v>1.9525532568926082E-2</c:v>
                </c:pt>
                <c:pt idx="1659">
                  <c:v>1.9523716503578918E-2</c:v>
                </c:pt>
                <c:pt idx="1660">
                  <c:v>1.9521958262120435E-2</c:v>
                </c:pt>
                <c:pt idx="1661">
                  <c:v>1.952025784447493E-2</c:v>
                </c:pt>
                <c:pt idx="1662">
                  <c:v>1.9518615250570262E-2</c:v>
                </c:pt>
                <c:pt idx="1663">
                  <c:v>1.9517030480333403E-2</c:v>
                </c:pt>
                <c:pt idx="1664">
                  <c:v>1.9515080913176382E-2</c:v>
                </c:pt>
                <c:pt idx="1665">
                  <c:v>1.9513607738404506E-2</c:v>
                </c:pt>
                <c:pt idx="1666">
                  <c:v>1.9512192384020577E-2</c:v>
                </c:pt>
                <c:pt idx="1667">
                  <c:v>1.9510834849962463E-2</c:v>
                </c:pt>
                <c:pt idx="1668">
                  <c:v>1.9510413230790224E-2</c:v>
                </c:pt>
                <c:pt idx="1669">
                  <c:v>1.9509179465673172E-2</c:v>
                </c:pt>
                <c:pt idx="1670">
                  <c:v>1.9508003526883665E-2</c:v>
                </c:pt>
                <c:pt idx="1671">
                  <c:v>1.9506885414370605E-2</c:v>
                </c:pt>
                <c:pt idx="1672">
                  <c:v>1.9505825128084662E-2</c:v>
                </c:pt>
                <c:pt idx="1673">
                  <c:v>1.9504363066017889E-2</c:v>
                </c:pt>
                <c:pt idx="1674">
                  <c:v>1.9503414352191269E-2</c:v>
                </c:pt>
                <c:pt idx="1675">
                  <c:v>1.9502523461379637E-2</c:v>
                </c:pt>
                <c:pt idx="1676">
                  <c:v>1.9501690393544689E-2</c:v>
                </c:pt>
                <c:pt idx="1677">
                  <c:v>1.9501391088551753E-2</c:v>
                </c:pt>
                <c:pt idx="1678">
                  <c:v>1.950067775875285E-2</c:v>
                </c:pt>
                <c:pt idx="1679">
                  <c:v>1.95000222549115E-2</c:v>
                </c:pt>
                <c:pt idx="1680">
                  <c:v>1.9499424577000386E-2</c:v>
                </c:pt>
                <c:pt idx="1681">
                  <c:v>1.9498884724992206E-2</c:v>
                </c:pt>
                <c:pt idx="1682">
                  <c:v>1.9498402698864051E-2</c:v>
                </c:pt>
                <c:pt idx="1683">
                  <c:v>1.9497978498593898E-2</c:v>
                </c:pt>
                <c:pt idx="1684">
                  <c:v>1.9497612124164131E-2</c:v>
                </c:pt>
                <c:pt idx="1685">
                  <c:v>1.9497303575559771E-2</c:v>
                </c:pt>
                <c:pt idx="1686">
                  <c:v>1.9497052852766726E-2</c:v>
                </c:pt>
                <c:pt idx="1687">
                  <c:v>1.9496859955772661E-2</c:v>
                </c:pt>
                <c:pt idx="1688">
                  <c:v>1.9496724884569643E-2</c:v>
                </c:pt>
                <c:pt idx="1689">
                  <c:v>1.9496647639154159E-2</c:v>
                </c:pt>
                <c:pt idx="1690">
                  <c:v>1.9496628219520033E-2</c:v>
                </c:pt>
                <c:pt idx="1691">
                  <c:v>1.9496666625668149E-2</c:v>
                </c:pt>
                <c:pt idx="1692">
                  <c:v>1.9496762857598507E-2</c:v>
                </c:pt>
                <c:pt idx="1693">
                  <c:v>1.9496916915316395E-2</c:v>
                </c:pt>
                <c:pt idx="1694">
                  <c:v>1.9497128798828856E-2</c:v>
                </c:pt>
                <c:pt idx="1695">
                  <c:v>1.9496848437482804E-2</c:v>
                </c:pt>
                <c:pt idx="1696">
                  <c:v>1.949717182496364E-2</c:v>
                </c:pt>
                <c:pt idx="1697">
                  <c:v>1.9497553006707621E-2</c:v>
                </c:pt>
                <c:pt idx="1698">
                  <c:v>1.9498551069026163E-2</c:v>
                </c:pt>
                <c:pt idx="1699">
                  <c:v>1.9499038300046016E-2</c:v>
                </c:pt>
                <c:pt idx="1700">
                  <c:v>1.9499565753909535E-2</c:v>
                </c:pt>
                <c:pt idx="1701">
                  <c:v>1.9500126182319243E-2</c:v>
                </c:pt>
                <c:pt idx="1702">
                  <c:v>1.950071233697501E-2</c:v>
                </c:pt>
                <c:pt idx="1703">
                  <c:v>1.9501316969574068E-2</c:v>
                </c:pt>
                <c:pt idx="1704">
                  <c:v>1.9501932831811897E-2</c:v>
                </c:pt>
                <c:pt idx="1705">
                  <c:v>1.9502552675375148E-2</c:v>
                </c:pt>
                <c:pt idx="1706">
                  <c:v>1.9503169251947845E-2</c:v>
                </c:pt>
                <c:pt idx="1707">
                  <c:v>1.9503775313211361E-2</c:v>
                </c:pt>
                <c:pt idx="1708">
                  <c:v>1.9503250503274814E-2</c:v>
                </c:pt>
                <c:pt idx="1709">
                  <c:v>1.9503818951110075E-2</c:v>
                </c:pt>
                <c:pt idx="1710">
                  <c:v>1.9504355285928865E-2</c:v>
                </c:pt>
                <c:pt idx="1711">
                  <c:v>1.950492291710668E-2</c:v>
                </c:pt>
                <c:pt idx="1712">
                  <c:v>1.9505379486847694E-2</c:v>
                </c:pt>
                <c:pt idx="1713">
                  <c:v>1.9505798622868598E-2</c:v>
                </c:pt>
                <c:pt idx="1714">
                  <c:v>1.9506180325161285E-2</c:v>
                </c:pt>
                <c:pt idx="1715">
                  <c:v>1.9506524593713149E-2</c:v>
                </c:pt>
                <c:pt idx="1716">
                  <c:v>1.9506296039333466E-2</c:v>
                </c:pt>
                <c:pt idx="1717">
                  <c:v>1.9506568099712362E-2</c:v>
                </c:pt>
                <c:pt idx="1718">
                  <c:v>1.9506802728322822E-2</c:v>
                </c:pt>
                <c:pt idx="1719">
                  <c:v>1.9506999925156653E-2</c:v>
                </c:pt>
                <c:pt idx="1720">
                  <c:v>1.9508733202665562E-2</c:v>
                </c:pt>
                <c:pt idx="1721">
                  <c:v>1.9508847533121931E-2</c:v>
                </c:pt>
                <c:pt idx="1722">
                  <c:v>1.9508924425799337E-2</c:v>
                </c:pt>
                <c:pt idx="1723">
                  <c:v>1.9508963880699542E-2</c:v>
                </c:pt>
                <c:pt idx="1724">
                  <c:v>1.9508965897817261E-2</c:v>
                </c:pt>
                <c:pt idx="1725">
                  <c:v>1.9508419568135909E-2</c:v>
                </c:pt>
                <c:pt idx="1726">
                  <c:v>1.9508349387562542E-2</c:v>
                </c:pt>
                <c:pt idx="1727">
                  <c:v>1.9508241771208874E-2</c:v>
                </c:pt>
                <c:pt idx="1728">
                  <c:v>1.9508096719075798E-2</c:v>
                </c:pt>
                <c:pt idx="1729">
                  <c:v>1.9508414416739006E-2</c:v>
                </c:pt>
                <c:pt idx="1730">
                  <c:v>1.9508191807210248E-2</c:v>
                </c:pt>
                <c:pt idx="1731">
                  <c:v>1.9507931759923668E-2</c:v>
                </c:pt>
                <c:pt idx="1732">
                  <c:v>1.9507634274885433E-2</c:v>
                </c:pt>
                <c:pt idx="1733">
                  <c:v>1.9507299352103474E-2</c:v>
                </c:pt>
                <c:pt idx="1734">
                  <c:v>1.9506926991589242E-2</c:v>
                </c:pt>
                <c:pt idx="1735">
                  <c:v>1.9506517193351541E-2</c:v>
                </c:pt>
                <c:pt idx="1736">
                  <c:v>1.9506069957401829E-2</c:v>
                </c:pt>
                <c:pt idx="1737">
                  <c:v>1.9505585283753322E-2</c:v>
                </c:pt>
                <c:pt idx="1738">
                  <c:v>1.9505063172419224E-2</c:v>
                </c:pt>
                <c:pt idx="1739">
                  <c:v>1.9504503623417165E-2</c:v>
                </c:pt>
                <c:pt idx="1740">
                  <c:v>1.9503906636756829E-2</c:v>
                </c:pt>
                <c:pt idx="1741">
                  <c:v>1.9503272212462005E-2</c:v>
                </c:pt>
                <c:pt idx="1742">
                  <c:v>1.9502600350544141E-2</c:v>
                </c:pt>
                <c:pt idx="1743">
                  <c:v>1.9501891051027023E-2</c:v>
                </c:pt>
                <c:pt idx="1744">
                  <c:v>1.9501144313927393E-2</c:v>
                </c:pt>
                <c:pt idx="1745">
                  <c:v>1.9500360139268154E-2</c:v>
                </c:pt>
                <c:pt idx="1746">
                  <c:v>1.9499538527071324E-2</c:v>
                </c:pt>
                <c:pt idx="1747">
                  <c:v>1.9498227942233565E-2</c:v>
                </c:pt>
                <c:pt idx="1748">
                  <c:v>1.9497334176764677E-2</c:v>
                </c:pt>
                <c:pt idx="1749">
                  <c:v>1.9496402975820972E-2</c:v>
                </c:pt>
                <c:pt idx="1750">
                  <c:v>1.9495877703381206E-2</c:v>
                </c:pt>
                <c:pt idx="1751">
                  <c:v>1.9494868903861151E-2</c:v>
                </c:pt>
                <c:pt idx="1752">
                  <c:v>1.9493822666958555E-2</c:v>
                </c:pt>
                <c:pt idx="1753">
                  <c:v>1.9492738992702489E-2</c:v>
                </c:pt>
                <c:pt idx="1754">
                  <c:v>1.9491617881122903E-2</c:v>
                </c:pt>
                <c:pt idx="1755">
                  <c:v>1.9490459332251509E-2</c:v>
                </c:pt>
                <c:pt idx="1756">
                  <c:v>1.9489263346120909E-2</c:v>
                </c:pt>
                <c:pt idx="1757">
                  <c:v>1.9488029922764574E-2</c:v>
                </c:pt>
                <c:pt idx="1758">
                  <c:v>1.9486759062216856E-2</c:v>
                </c:pt>
                <c:pt idx="1759">
                  <c:v>1.9485450764516524E-2</c:v>
                </c:pt>
                <c:pt idx="1760">
                  <c:v>1.9483272787654778E-2</c:v>
                </c:pt>
                <c:pt idx="1761">
                  <c:v>1.9481895110631389E-2</c:v>
                </c:pt>
                <c:pt idx="1762">
                  <c:v>1.9480480000535361E-2</c:v>
                </c:pt>
                <c:pt idx="1763">
                  <c:v>1.9478816895491999E-2</c:v>
                </c:pt>
                <c:pt idx="1764">
                  <c:v>1.9477321571807173E-2</c:v>
                </c:pt>
                <c:pt idx="1765">
                  <c:v>1.947578881517668E-2</c:v>
                </c:pt>
                <c:pt idx="1766">
                  <c:v>1.9474218625643743E-2</c:v>
                </c:pt>
                <c:pt idx="1767">
                  <c:v>1.9472611003252482E-2</c:v>
                </c:pt>
                <c:pt idx="1768">
                  <c:v>1.9470571882445466E-2</c:v>
                </c:pt>
                <c:pt idx="1769">
                  <c:v>1.9468892157623485E-2</c:v>
                </c:pt>
                <c:pt idx="1770">
                  <c:v>1.9467175002059352E-2</c:v>
                </c:pt>
                <c:pt idx="1771">
                  <c:v>1.9465420415798601E-2</c:v>
                </c:pt>
                <c:pt idx="1772">
                  <c:v>1.9464394150428756E-2</c:v>
                </c:pt>
                <c:pt idx="1773">
                  <c:v>1.9463697591676789E-2</c:v>
                </c:pt>
                <c:pt idx="1774">
                  <c:v>1.946181684547885E-2</c:v>
                </c:pt>
                <c:pt idx="1775">
                  <c:v>1.9459898658895306E-2</c:v>
                </c:pt>
                <c:pt idx="1776">
                  <c:v>1.9457943031979615E-2</c:v>
                </c:pt>
                <c:pt idx="1777">
                  <c:v>1.9453693918857561E-2</c:v>
                </c:pt>
                <c:pt idx="1778">
                  <c:v>1.9451650365918737E-2</c:v>
                </c:pt>
                <c:pt idx="1779">
                  <c:v>1.9449569378778682E-2</c:v>
                </c:pt>
                <c:pt idx="1780">
                  <c:v>1.9447450957494394E-2</c:v>
                </c:pt>
                <c:pt idx="1781">
                  <c:v>1.9445650992151259E-2</c:v>
                </c:pt>
                <c:pt idx="1782">
                  <c:v>1.9443454912202257E-2</c:v>
                </c:pt>
                <c:pt idx="1783">
                  <c:v>1.9441221396318095E-2</c:v>
                </c:pt>
                <c:pt idx="1784">
                  <c:v>1.9438950444561318E-2</c:v>
                </c:pt>
                <c:pt idx="1785">
                  <c:v>1.9436642056997997E-2</c:v>
                </c:pt>
                <c:pt idx="1786">
                  <c:v>1.9434296233689797E-2</c:v>
                </c:pt>
                <c:pt idx="1787">
                  <c:v>1.9431912974704549E-2</c:v>
                </c:pt>
                <c:pt idx="1788">
                  <c:v>1.9429492280111853E-2</c:v>
                </c:pt>
                <c:pt idx="1789">
                  <c:v>1.9427034149975129E-2</c:v>
                </c:pt>
                <c:pt idx="1790">
                  <c:v>1.9424538584366619E-2</c:v>
                </c:pt>
                <c:pt idx="1791">
                  <c:v>1.9422005583356796E-2</c:v>
                </c:pt>
                <c:pt idx="1792">
                  <c:v>1.9419435147015256E-2</c:v>
                </c:pt>
                <c:pt idx="1793">
                  <c:v>1.9416827275415112E-2</c:v>
                </c:pt>
                <c:pt idx="1794">
                  <c:v>1.9414181968630369E-2</c:v>
                </c:pt>
                <c:pt idx="1795">
                  <c:v>1.9411499226736784E-2</c:v>
                </c:pt>
                <c:pt idx="1796">
                  <c:v>1.9408779049805713E-2</c:v>
                </c:pt>
                <c:pt idx="1797">
                  <c:v>1.9406021437919085E-2</c:v>
                </c:pt>
                <c:pt idx="1798">
                  <c:v>1.9402918208143657E-2</c:v>
                </c:pt>
                <c:pt idx="1799">
                  <c:v>1.9400088550532369E-2</c:v>
                </c:pt>
                <c:pt idx="1800">
                  <c:v>1.9397221460155521E-2</c:v>
                </c:pt>
                <c:pt idx="1801">
                  <c:v>1.9394316937094164E-2</c:v>
                </c:pt>
                <c:pt idx="1802">
                  <c:v>1.9391671856862334E-2</c:v>
                </c:pt>
                <c:pt idx="1803">
                  <c:v>1.9388689636893233E-2</c:v>
                </c:pt>
                <c:pt idx="1804">
                  <c:v>1.9385669982532373E-2</c:v>
                </c:pt>
                <c:pt idx="1805">
                  <c:v>1.9382612893864327E-2</c:v>
                </c:pt>
                <c:pt idx="1806">
                  <c:v>1.9379518370974545E-2</c:v>
                </c:pt>
                <c:pt idx="1807">
                  <c:v>1.9376386413952E-2</c:v>
                </c:pt>
                <c:pt idx="1808">
                  <c:v>1.9373217022883027E-2</c:v>
                </c:pt>
                <c:pt idx="1809">
                  <c:v>1.9370010197857477E-2</c:v>
                </c:pt>
                <c:pt idx="1810">
                  <c:v>1.9366765938966968E-2</c:v>
                </c:pt>
                <c:pt idx="1811">
                  <c:v>1.9362941345850853E-2</c:v>
                </c:pt>
                <c:pt idx="1812">
                  <c:v>1.9359627917856739E-2</c:v>
                </c:pt>
                <c:pt idx="1813">
                  <c:v>1.935627706016331E-2</c:v>
                </c:pt>
                <c:pt idx="1814">
                  <c:v>1.9352888772858814E-2</c:v>
                </c:pt>
                <c:pt idx="1815">
                  <c:v>1.9349723229514525E-2</c:v>
                </c:pt>
                <c:pt idx="1816">
                  <c:v>1.9345999909797549E-2</c:v>
                </c:pt>
                <c:pt idx="1817">
                  <c:v>1.9342499334229886E-2</c:v>
                </c:pt>
                <c:pt idx="1818">
                  <c:v>1.9338961329432976E-2</c:v>
                </c:pt>
                <c:pt idx="1819">
                  <c:v>1.9335385895504976E-2</c:v>
                </c:pt>
                <c:pt idx="1820">
                  <c:v>1.9332018902631073E-2</c:v>
                </c:pt>
                <c:pt idx="1821">
                  <c:v>1.9328122740646523E-2</c:v>
                </c:pt>
                <c:pt idx="1822">
                  <c:v>1.9324435019916889E-2</c:v>
                </c:pt>
                <c:pt idx="1823">
                  <c:v>1.9320947135290156E-2</c:v>
                </c:pt>
                <c:pt idx="1824">
                  <c:v>1.9317415811651931E-2</c:v>
                </c:pt>
                <c:pt idx="1825">
                  <c:v>1.9313610056327354E-2</c:v>
                </c:pt>
                <c:pt idx="1826">
                  <c:v>1.930976686872439E-2</c:v>
                </c:pt>
                <c:pt idx="1827">
                  <c:v>1.9305886248954032E-2</c:v>
                </c:pt>
                <c:pt idx="1828">
                  <c:v>1.9301745579946676E-2</c:v>
                </c:pt>
                <c:pt idx="1829">
                  <c:v>1.9297792978368877E-2</c:v>
                </c:pt>
                <c:pt idx="1830">
                  <c:v>1.9293802946879067E-2</c:v>
                </c:pt>
                <c:pt idx="1831">
                  <c:v>1.9289775485584113E-2</c:v>
                </c:pt>
                <c:pt idx="1832">
                  <c:v>1.928571059459713E-2</c:v>
                </c:pt>
                <c:pt idx="1833">
                  <c:v>1.9281816460974471E-2</c:v>
                </c:pt>
                <c:pt idx="1834">
                  <c:v>1.9277673819140334E-2</c:v>
                </c:pt>
                <c:pt idx="1835">
                  <c:v>1.9273493746040888E-2</c:v>
                </c:pt>
                <c:pt idx="1836">
                  <c:v>1.926927624179418E-2</c:v>
                </c:pt>
                <c:pt idx="1837">
                  <c:v>1.9265021306520014E-2</c:v>
                </c:pt>
                <c:pt idx="1838">
                  <c:v>1.9260728940336438E-2</c:v>
                </c:pt>
                <c:pt idx="1839">
                  <c:v>1.9256399143365899E-2</c:v>
                </c:pt>
                <c:pt idx="1840">
                  <c:v>1.9252031915729974E-2</c:v>
                </c:pt>
                <c:pt idx="1841">
                  <c:v>1.9247627257549343E-2</c:v>
                </c:pt>
                <c:pt idx="1842">
                  <c:v>1.9243185168952629E-2</c:v>
                </c:pt>
                <c:pt idx="1843">
                  <c:v>1.9238705650060518E-2</c:v>
                </c:pt>
                <c:pt idx="1844">
                  <c:v>1.9234188701001624E-2</c:v>
                </c:pt>
                <c:pt idx="1845">
                  <c:v>1.922963432190369E-2</c:v>
                </c:pt>
                <c:pt idx="1846">
                  <c:v>1.9225042512893562E-2</c:v>
                </c:pt>
                <c:pt idx="1847">
                  <c:v>1.9220413274099866E-2</c:v>
                </c:pt>
                <c:pt idx="1848">
                  <c:v>1.9215746605655618E-2</c:v>
                </c:pt>
                <c:pt idx="1849">
                  <c:v>1.9211042507691199E-2</c:v>
                </c:pt>
                <c:pt idx="1850">
                  <c:v>1.9206142213806322E-2</c:v>
                </c:pt>
                <c:pt idx="1851">
                  <c:v>1.920136618139575E-2</c:v>
                </c:pt>
                <c:pt idx="1852">
                  <c:v>1.9196552721754818E-2</c:v>
                </c:pt>
                <c:pt idx="1853">
                  <c:v>1.9191701835019784E-2</c:v>
                </c:pt>
                <c:pt idx="1854">
                  <c:v>1.9186813521327811E-2</c:v>
                </c:pt>
                <c:pt idx="1855">
                  <c:v>1.9182031907463763E-2</c:v>
                </c:pt>
                <c:pt idx="1856">
                  <c:v>1.917706580662415E-2</c:v>
                </c:pt>
                <c:pt idx="1857">
                  <c:v>1.9172062277354969E-2</c:v>
                </c:pt>
                <c:pt idx="1858">
                  <c:v>1.9167021319793642E-2</c:v>
                </c:pt>
                <c:pt idx="1859">
                  <c:v>1.9161942934085525E-2</c:v>
                </c:pt>
                <c:pt idx="1860">
                  <c:v>1.9156827120372449E-2</c:v>
                </c:pt>
                <c:pt idx="1861">
                  <c:v>1.9151673878798008E-2</c:v>
                </c:pt>
                <c:pt idx="1862">
                  <c:v>1.9146483209508437E-2</c:v>
                </c:pt>
                <c:pt idx="1863">
                  <c:v>1.9141134507770653E-2</c:v>
                </c:pt>
                <c:pt idx="1864">
                  <c:v>1.913587193215343E-2</c:v>
                </c:pt>
                <c:pt idx="1865">
                  <c:v>1.9130571931134283E-2</c:v>
                </c:pt>
                <c:pt idx="1866">
                  <c:v>1.9125234504859274E-2</c:v>
                </c:pt>
                <c:pt idx="1867">
                  <c:v>1.9119859653478028E-2</c:v>
                </c:pt>
                <c:pt idx="1868">
                  <c:v>1.9114447377139281E-2</c:v>
                </c:pt>
                <c:pt idx="1869">
                  <c:v>1.9108997675994433E-2</c:v>
                </c:pt>
                <c:pt idx="1870">
                  <c:v>1.9103510550195778E-2</c:v>
                </c:pt>
                <c:pt idx="1871">
                  <c:v>1.9097985999895619E-2</c:v>
                </c:pt>
                <c:pt idx="1872">
                  <c:v>1.9092424025247141E-2</c:v>
                </c:pt>
                <c:pt idx="1873">
                  <c:v>1.9086733312416171E-2</c:v>
                </c:pt>
                <c:pt idx="1874">
                  <c:v>1.9081099456553022E-2</c:v>
                </c:pt>
                <c:pt idx="1875">
                  <c:v>1.9075428178662937E-2</c:v>
                </c:pt>
                <c:pt idx="1876">
                  <c:v>1.9069884013110383E-2</c:v>
                </c:pt>
                <c:pt idx="1877">
                  <c:v>1.9064131946222678E-2</c:v>
                </c:pt>
                <c:pt idx="1878">
                  <c:v>1.905834245408471E-2</c:v>
                </c:pt>
                <c:pt idx="1879">
                  <c:v>1.9052515536860333E-2</c:v>
                </c:pt>
                <c:pt idx="1880">
                  <c:v>1.9046651194713396E-2</c:v>
                </c:pt>
                <c:pt idx="1881">
                  <c:v>1.904068218369433E-2</c:v>
                </c:pt>
                <c:pt idx="1882">
                  <c:v>1.9034745974266652E-2</c:v>
                </c:pt>
                <c:pt idx="1883">
                  <c:v>1.9028772342254967E-2</c:v>
                </c:pt>
                <c:pt idx="1884">
                  <c:v>1.9022761287822262E-2</c:v>
                </c:pt>
                <c:pt idx="1885">
                  <c:v>1.9016768115959828E-2</c:v>
                </c:pt>
                <c:pt idx="1886">
                  <c:v>1.9010679227783683E-2</c:v>
                </c:pt>
                <c:pt idx="1887">
                  <c:v>1.9004552915863674E-2</c:v>
                </c:pt>
                <c:pt idx="1888">
                  <c:v>1.8998389180372468E-2</c:v>
                </c:pt>
                <c:pt idx="1889">
                  <c:v>1.8992188021482725E-2</c:v>
                </c:pt>
                <c:pt idx="1890">
                  <c:v>1.8985949439370636E-2</c:v>
                </c:pt>
                <c:pt idx="1891">
                  <c:v>1.8979673434211506E-2</c:v>
                </c:pt>
                <c:pt idx="1892">
                  <c:v>1.897336000617976E-2</c:v>
                </c:pt>
                <c:pt idx="1893">
                  <c:v>1.8967009155456873E-2</c:v>
                </c:pt>
                <c:pt idx="1894">
                  <c:v>1.8960620882219916E-2</c:v>
                </c:pt>
                <c:pt idx="1895">
                  <c:v>1.8954195186647711E-2</c:v>
                </c:pt>
                <c:pt idx="1896">
                  <c:v>1.8947732068924385E-2</c:v>
                </c:pt>
                <c:pt idx="1897">
                  <c:v>1.8941231529228757E-2</c:v>
                </c:pt>
                <c:pt idx="1898">
                  <c:v>1.8934693567745835E-2</c:v>
                </c:pt>
                <c:pt idx="1899">
                  <c:v>1.8928118184658844E-2</c:v>
                </c:pt>
                <c:pt idx="1900">
                  <c:v>1.8921505380153671E-2</c:v>
                </c:pt>
                <c:pt idx="1901">
                  <c:v>1.8914855154417067E-2</c:v>
                </c:pt>
                <c:pt idx="1902">
                  <c:v>1.8908167507634917E-2</c:v>
                </c:pt>
                <c:pt idx="1903">
                  <c:v>1.8901441222989739E-2</c:v>
                </c:pt>
                <c:pt idx="1904">
                  <c:v>1.8894681756734762E-2</c:v>
                </c:pt>
                <c:pt idx="1905">
                  <c:v>1.8887884871795796E-2</c:v>
                </c:pt>
                <c:pt idx="1906">
                  <c:v>1.8881042713841483E-2</c:v>
                </c:pt>
                <c:pt idx="1907">
                  <c:v>1.8874167964681419E-2</c:v>
                </c:pt>
                <c:pt idx="1908">
                  <c:v>1.8867255795622782E-2</c:v>
                </c:pt>
                <c:pt idx="1909">
                  <c:v>1.8860306206861147E-2</c:v>
                </c:pt>
                <c:pt idx="1910">
                  <c:v>1.8853319198589433E-2</c:v>
                </c:pt>
                <c:pt idx="1911">
                  <c:v>1.8846294771005859E-2</c:v>
                </c:pt>
                <c:pt idx="1912">
                  <c:v>1.8839232924311274E-2</c:v>
                </c:pt>
                <c:pt idx="1913">
                  <c:v>1.8832133658698604E-2</c:v>
                </c:pt>
                <c:pt idx="1914">
                  <c:v>1.8824996974373988E-2</c:v>
                </c:pt>
                <c:pt idx="1915">
                  <c:v>1.8817858037025285E-2</c:v>
                </c:pt>
                <c:pt idx="1916">
                  <c:v>1.8810687476581767E-2</c:v>
                </c:pt>
                <c:pt idx="1917">
                  <c:v>1.8803444627439426E-2</c:v>
                </c:pt>
                <c:pt idx="1918">
                  <c:v>1.8796164363921817E-2</c:v>
                </c:pt>
                <c:pt idx="1919">
                  <c:v>1.8787798249494073E-2</c:v>
                </c:pt>
                <c:pt idx="1920">
                  <c:v>1.8780437812992757E-2</c:v>
                </c:pt>
                <c:pt idx="1921">
                  <c:v>1.8773039962749236E-2</c:v>
                </c:pt>
                <c:pt idx="1922">
                  <c:v>1.876560469896793E-2</c:v>
                </c:pt>
                <c:pt idx="1923">
                  <c:v>1.8758132021854158E-2</c:v>
                </c:pt>
                <c:pt idx="1924">
                  <c:v>1.8750621931614132E-2</c:v>
                </c:pt>
                <c:pt idx="1925">
                  <c:v>1.8743139956431804E-2</c:v>
                </c:pt>
                <c:pt idx="1926">
                  <c:v>1.8735558101261759E-2</c:v>
                </c:pt>
                <c:pt idx="1927">
                  <c:v>1.8727938835329746E-2</c:v>
                </c:pt>
                <c:pt idx="1928">
                  <c:v>1.8720057128235636E-2</c:v>
                </c:pt>
                <c:pt idx="1929">
                  <c:v>1.8712353842834213E-2</c:v>
                </c:pt>
                <c:pt idx="1930">
                  <c:v>1.8704613142092198E-2</c:v>
                </c:pt>
                <c:pt idx="1931">
                  <c:v>1.8696835026227175E-2</c:v>
                </c:pt>
                <c:pt idx="1932">
                  <c:v>1.8689019495458502E-2</c:v>
                </c:pt>
                <c:pt idx="1933">
                  <c:v>1.8681257204757811E-2</c:v>
                </c:pt>
                <c:pt idx="1934">
                  <c:v>1.8673369919957893E-2</c:v>
                </c:pt>
                <c:pt idx="1935">
                  <c:v>1.8665445222638848E-2</c:v>
                </c:pt>
                <c:pt idx="1936">
                  <c:v>1.8657483113026001E-2</c:v>
                </c:pt>
                <c:pt idx="1937">
                  <c:v>1.8649380625798524E-2</c:v>
                </c:pt>
                <c:pt idx="1938">
                  <c:v>1.8641340610265462E-2</c:v>
                </c:pt>
                <c:pt idx="1939">
                  <c:v>1.8633263181394178E-2</c:v>
                </c:pt>
                <c:pt idx="1940">
                  <c:v>1.8625148339407545E-2</c:v>
                </c:pt>
                <c:pt idx="1941">
                  <c:v>1.8616996084537249E-2</c:v>
                </c:pt>
                <c:pt idx="1942">
                  <c:v>1.860880641701234E-2</c:v>
                </c:pt>
                <c:pt idx="1943">
                  <c:v>1.8600579337060972E-2</c:v>
                </c:pt>
                <c:pt idx="1944">
                  <c:v>1.8592314844919244E-2</c:v>
                </c:pt>
                <c:pt idx="1945">
                  <c:v>1.85840129408162E-2</c:v>
                </c:pt>
                <c:pt idx="1946">
                  <c:v>1.8575673624987923E-2</c:v>
                </c:pt>
                <c:pt idx="1947">
                  <c:v>1.8567296897668752E-2</c:v>
                </c:pt>
                <c:pt idx="1948">
                  <c:v>1.8558882759093894E-2</c:v>
                </c:pt>
                <c:pt idx="1949">
                  <c:v>1.8550431209500319E-2</c:v>
                </c:pt>
                <c:pt idx="1950">
                  <c:v>1.8541942249127644E-2</c:v>
                </c:pt>
                <c:pt idx="1951">
                  <c:v>1.8533415878213721E-2</c:v>
                </c:pt>
                <c:pt idx="1952">
                  <c:v>1.8524852096998168E-2</c:v>
                </c:pt>
                <c:pt idx="1953">
                  <c:v>1.8516250905723241E-2</c:v>
                </c:pt>
                <c:pt idx="1954">
                  <c:v>1.8507612304631198E-2</c:v>
                </c:pt>
                <c:pt idx="1955">
                  <c:v>1.8499094995337789E-2</c:v>
                </c:pt>
                <c:pt idx="1956">
                  <c:v>1.8490384687768667E-2</c:v>
                </c:pt>
                <c:pt idx="1957">
                  <c:v>1.8481636988607279E-2</c:v>
                </c:pt>
                <c:pt idx="1958">
                  <c:v>1.8472853292875648E-2</c:v>
                </c:pt>
                <c:pt idx="1959">
                  <c:v>1.8463867775188408E-2</c:v>
                </c:pt>
                <c:pt idx="1960">
                  <c:v>1.8455022159078037E-2</c:v>
                </c:pt>
                <c:pt idx="1961">
                  <c:v>1.844615294330906E-2</c:v>
                </c:pt>
                <c:pt idx="1962">
                  <c:v>1.8437264155508119E-2</c:v>
                </c:pt>
                <c:pt idx="1963">
                  <c:v>1.8428359823273659E-2</c:v>
                </c:pt>
                <c:pt idx="1964">
                  <c:v>1.8419443974163605E-2</c:v>
                </c:pt>
                <c:pt idx="1965">
                  <c:v>1.8410520635701526E-2</c:v>
                </c:pt>
                <c:pt idx="1966">
                  <c:v>1.8401593835374874E-2</c:v>
                </c:pt>
                <c:pt idx="1967">
                  <c:v>1.8392840890810468E-2</c:v>
                </c:pt>
                <c:pt idx="1968">
                  <c:v>1.8384091495508261E-2</c:v>
                </c:pt>
                <c:pt idx="1969">
                  <c:v>1.8375177221863302E-2</c:v>
                </c:pt>
                <c:pt idx="1970">
                  <c:v>1.8366275514328914E-2</c:v>
                </c:pt>
                <c:pt idx="1971">
                  <c:v>1.8357389079138569E-2</c:v>
                </c:pt>
                <c:pt idx="1972">
                  <c:v>1.8348518166220986E-2</c:v>
                </c:pt>
                <c:pt idx="1973">
                  <c:v>1.8339662775473511E-2</c:v>
                </c:pt>
                <c:pt idx="1974">
                  <c:v>1.8330822906797082E-2</c:v>
                </c:pt>
                <c:pt idx="1975">
                  <c:v>1.8321998560088145E-2</c:v>
                </c:pt>
                <c:pt idx="1976">
                  <c:v>1.8313357313879047E-2</c:v>
                </c:pt>
                <c:pt idx="1977">
                  <c:v>1.8304396432176507E-2</c:v>
                </c:pt>
                <c:pt idx="1978">
                  <c:v>1.8295784891339869E-2</c:v>
                </c:pt>
                <c:pt idx="1979">
                  <c:v>1.8287021961001459E-2</c:v>
                </c:pt>
                <c:pt idx="1980">
                  <c:v>1.8277780031319097E-2</c:v>
                </c:pt>
                <c:pt idx="1981">
                  <c:v>1.8269050159576486E-2</c:v>
                </c:pt>
                <c:pt idx="1982">
                  <c:v>1.8260335811052651E-2</c:v>
                </c:pt>
                <c:pt idx="1983">
                  <c:v>1.8251636985645397E-2</c:v>
                </c:pt>
                <c:pt idx="1984">
                  <c:v>1.8242953683251659E-2</c:v>
                </c:pt>
                <c:pt idx="1985">
                  <c:v>1.8234447311868497E-2</c:v>
                </c:pt>
                <c:pt idx="1986">
                  <c:v>1.8225794377644655E-2</c:v>
                </c:pt>
                <c:pt idx="1987">
                  <c:v>1.8217156965162264E-2</c:v>
                </c:pt>
                <c:pt idx="1988">
                  <c:v>1.8208535074321575E-2</c:v>
                </c:pt>
                <c:pt idx="1989">
                  <c:v>1.8199770012967225E-2</c:v>
                </c:pt>
                <c:pt idx="1990">
                  <c:v>1.8191179846541207E-2</c:v>
                </c:pt>
                <c:pt idx="1991">
                  <c:v>1.8182605202423954E-2</c:v>
                </c:pt>
                <c:pt idx="1992">
                  <c:v>1.8174046080515916E-2</c:v>
                </c:pt>
                <c:pt idx="1993">
                  <c:v>1.8165502480716671E-2</c:v>
                </c:pt>
                <c:pt idx="1994">
                  <c:v>1.8156974402925789E-2</c:v>
                </c:pt>
                <c:pt idx="1995">
                  <c:v>1.814846184704549E-2</c:v>
                </c:pt>
                <c:pt idx="1996">
                  <c:v>1.8139964812975345E-2</c:v>
                </c:pt>
                <c:pt idx="1997">
                  <c:v>1.8131483300616685E-2</c:v>
                </c:pt>
                <c:pt idx="1998">
                  <c:v>1.812301730986909E-2</c:v>
                </c:pt>
                <c:pt idx="1999">
                  <c:v>1.8114566840634772E-2</c:v>
                </c:pt>
                <c:pt idx="2000">
                  <c:v>1.8106131892815947E-2</c:v>
                </c:pt>
                <c:pt idx="2001">
                  <c:v>1.809771246631307E-2</c:v>
                </c:pt>
                <c:pt idx="2002">
                  <c:v>1.8089308561027473E-2</c:v>
                </c:pt>
                <c:pt idx="2003">
                  <c:v>1.8080920176861377E-2</c:v>
                </c:pt>
                <c:pt idx="2004">
                  <c:v>1.8072547313717876E-2</c:v>
                </c:pt>
                <c:pt idx="2005">
                  <c:v>1.8064189971498303E-2</c:v>
                </c:pt>
                <c:pt idx="2006">
                  <c:v>1.805584815010576E-2</c:v>
                </c:pt>
                <c:pt idx="2007">
                  <c:v>1.8047668128888476E-2</c:v>
                </c:pt>
                <c:pt idx="2008">
                  <c:v>1.8039356650208768E-2</c:v>
                </c:pt>
                <c:pt idx="2009">
                  <c:v>1.8031060691116992E-2</c:v>
                </c:pt>
                <c:pt idx="2010">
                  <c:v>1.802263607085193E-2</c:v>
                </c:pt>
                <c:pt idx="2011">
                  <c:v>1.8014371852133927E-2</c:v>
                </c:pt>
                <c:pt idx="2012">
                  <c:v>1.8006123153660649E-2</c:v>
                </c:pt>
                <c:pt idx="2013">
                  <c:v>1.7997889975336079E-2</c:v>
                </c:pt>
                <c:pt idx="2014">
                  <c:v>1.7989672317063308E-2</c:v>
                </c:pt>
                <c:pt idx="2015">
                  <c:v>1.7981470178748959E-2</c:v>
                </c:pt>
                <c:pt idx="2016">
                  <c:v>1.7973283560293485E-2</c:v>
                </c:pt>
                <c:pt idx="2017">
                  <c:v>1.7965112461605273E-2</c:v>
                </c:pt>
                <c:pt idx="2018">
                  <c:v>1.7956956882583891E-2</c:v>
                </c:pt>
                <c:pt idx="2019">
                  <c:v>1.7948816823138605E-2</c:v>
                </c:pt>
                <c:pt idx="2020">
                  <c:v>1.7940966593477735E-2</c:v>
                </c:pt>
                <c:pt idx="2021">
                  <c:v>1.7932856151269261E-2</c:v>
                </c:pt>
                <c:pt idx="2022">
                  <c:v>1.7924761226485182E-2</c:v>
                </c:pt>
                <c:pt idx="2023">
                  <c:v>1.7915528884682373E-2</c:v>
                </c:pt>
                <c:pt idx="2024">
                  <c:v>1.7907467211208877E-2</c:v>
                </c:pt>
                <c:pt idx="2025">
                  <c:v>1.7899421054869809E-2</c:v>
                </c:pt>
                <c:pt idx="2026">
                  <c:v>1.7891390415573319E-2</c:v>
                </c:pt>
                <c:pt idx="2027">
                  <c:v>1.7883375293225753E-2</c:v>
                </c:pt>
                <c:pt idx="2028">
                  <c:v>1.7875507124088207E-2</c:v>
                </c:pt>
                <c:pt idx="2029">
                  <c:v>1.7867522317155732E-2</c:v>
                </c:pt>
                <c:pt idx="2030">
                  <c:v>1.7859553025974584E-2</c:v>
                </c:pt>
                <c:pt idx="2031">
                  <c:v>1.7851599250454615E-2</c:v>
                </c:pt>
                <c:pt idx="2032">
                  <c:v>1.7843275510658268E-2</c:v>
                </c:pt>
                <c:pt idx="2033">
                  <c:v>1.7835354932247825E-2</c:v>
                </c:pt>
                <c:pt idx="2034">
                  <c:v>1.7827449871994288E-2</c:v>
                </c:pt>
                <c:pt idx="2035">
                  <c:v>1.7819560329803395E-2</c:v>
                </c:pt>
                <c:pt idx="2036">
                  <c:v>1.7811686305583527E-2</c:v>
                </c:pt>
                <c:pt idx="2037">
                  <c:v>1.7803952607986569E-2</c:v>
                </c:pt>
                <c:pt idx="2038">
                  <c:v>1.7796108892705338E-2</c:v>
                </c:pt>
                <c:pt idx="2039">
                  <c:v>1.7788280694203924E-2</c:v>
                </c:pt>
                <c:pt idx="2040">
                  <c:v>1.7780468012390589E-2</c:v>
                </c:pt>
                <c:pt idx="2041">
                  <c:v>1.7772548950827999E-2</c:v>
                </c:pt>
                <c:pt idx="2042">
                  <c:v>1.7764768032508562E-2</c:v>
                </c:pt>
                <c:pt idx="2043">
                  <c:v>1.7757002631517946E-2</c:v>
                </c:pt>
                <c:pt idx="2044">
                  <c:v>1.7749252747768059E-2</c:v>
                </c:pt>
                <c:pt idx="2045">
                  <c:v>1.7741518381169927E-2</c:v>
                </c:pt>
                <c:pt idx="2046">
                  <c:v>1.7733799531628409E-2</c:v>
                </c:pt>
                <c:pt idx="2047">
                  <c:v>1.7726096199059814E-2</c:v>
                </c:pt>
                <c:pt idx="2048">
                  <c:v>1.771840838336812E-2</c:v>
                </c:pt>
                <c:pt idx="2049">
                  <c:v>1.7710736084467878E-2</c:v>
                </c:pt>
                <c:pt idx="2050">
                  <c:v>1.7703079302266587E-2</c:v>
                </c:pt>
                <c:pt idx="2051">
                  <c:v>1.7695438036677037E-2</c:v>
                </c:pt>
                <c:pt idx="2052">
                  <c:v>1.768781228760849E-2</c:v>
                </c:pt>
                <c:pt idx="2053">
                  <c:v>1.7680202054973733E-2</c:v>
                </c:pt>
                <c:pt idx="2054">
                  <c:v>1.7672607338682027E-2</c:v>
                </c:pt>
                <c:pt idx="2055">
                  <c:v>1.7665028138645282E-2</c:v>
                </c:pt>
                <c:pt idx="2056">
                  <c:v>1.7657464454775403E-2</c:v>
                </c:pt>
                <c:pt idx="2057">
                  <c:v>1.7649916286985177E-2</c:v>
                </c:pt>
                <c:pt idx="2058">
                  <c:v>1.7642383635182987E-2</c:v>
                </c:pt>
                <c:pt idx="2059">
                  <c:v>1.7634975109987017E-2</c:v>
                </c:pt>
                <c:pt idx="2060">
                  <c:v>1.7627472743252798E-2</c:v>
                </c:pt>
                <c:pt idx="2061">
                  <c:v>1.7619985891350609E-2</c:v>
                </c:pt>
                <c:pt idx="2062">
                  <c:v>1.7612408186124417E-2</c:v>
                </c:pt>
                <c:pt idx="2063">
                  <c:v>1.760495311296038E-2</c:v>
                </c:pt>
                <c:pt idx="2064">
                  <c:v>1.7597513555260218E-2</c:v>
                </c:pt>
                <c:pt idx="2065">
                  <c:v>1.7590089512940246E-2</c:v>
                </c:pt>
                <c:pt idx="2066">
                  <c:v>1.7582680985910603E-2</c:v>
                </c:pt>
                <c:pt idx="2067">
                  <c:v>1.7575287974086726E-2</c:v>
                </c:pt>
                <c:pt idx="2068">
                  <c:v>1.7567910477382279E-2</c:v>
                </c:pt>
                <c:pt idx="2069">
                  <c:v>1.7560548495710929E-2</c:v>
                </c:pt>
                <c:pt idx="2070">
                  <c:v>1.7553202028985467E-2</c:v>
                </c:pt>
                <c:pt idx="2071">
                  <c:v>1.7545871077122202E-2</c:v>
                </c:pt>
                <c:pt idx="2072">
                  <c:v>1.7538654474764048E-2</c:v>
                </c:pt>
                <c:pt idx="2073">
                  <c:v>1.7531353794158593E-2</c:v>
                </c:pt>
                <c:pt idx="2074">
                  <c:v>1.7524068627276346E-2</c:v>
                </c:pt>
                <c:pt idx="2075">
                  <c:v>1.7515761718555053E-2</c:v>
                </c:pt>
                <c:pt idx="2076">
                  <c:v>1.7508127461414041E-2</c:v>
                </c:pt>
                <c:pt idx="2077">
                  <c:v>1.7501273385063573E-2</c:v>
                </c:pt>
                <c:pt idx="2078">
                  <c:v>1.7494052488421716E-2</c:v>
                </c:pt>
                <c:pt idx="2079">
                  <c:v>1.7486847105074681E-2</c:v>
                </c:pt>
                <c:pt idx="2080">
                  <c:v>1.7479749940099119E-2</c:v>
                </c:pt>
                <c:pt idx="2081">
                  <c:v>1.7472574817825236E-2</c:v>
                </c:pt>
                <c:pt idx="2082">
                  <c:v>1.7465415207718545E-2</c:v>
                </c:pt>
                <c:pt idx="2083">
                  <c:v>1.74582711096989E-2</c:v>
                </c:pt>
                <c:pt idx="2084">
                  <c:v>1.7451052884802361E-2</c:v>
                </c:pt>
                <c:pt idx="2085">
                  <c:v>1.744367439257806E-2</c:v>
                </c:pt>
                <c:pt idx="2086">
                  <c:v>1.7436579909482951E-2</c:v>
                </c:pt>
                <c:pt idx="2087">
                  <c:v>1.742950094163263E-2</c:v>
                </c:pt>
                <c:pt idx="2088">
                  <c:v>1.7422437488939152E-2</c:v>
                </c:pt>
                <c:pt idx="2089">
                  <c:v>1.7411624732043298E-2</c:v>
                </c:pt>
                <c:pt idx="2090">
                  <c:v>1.7404598853638042E-2</c:v>
                </c:pt>
                <c:pt idx="2091">
                  <c:v>1.7397588487490932E-2</c:v>
                </c:pt>
                <c:pt idx="2092">
                  <c:v>1.7390593633522702E-2</c:v>
                </c:pt>
                <c:pt idx="2093">
                  <c:v>1.7383532118017082E-2</c:v>
                </c:pt>
                <c:pt idx="2094">
                  <c:v>1.7376569065331051E-2</c:v>
                </c:pt>
                <c:pt idx="2095">
                  <c:v>1.7369621525445821E-2</c:v>
                </c:pt>
                <c:pt idx="2096">
                  <c:v>1.7362689498279467E-2</c:v>
                </c:pt>
                <c:pt idx="2097">
                  <c:v>1.7355772983749178E-2</c:v>
                </c:pt>
                <c:pt idx="2098">
                  <c:v>1.7348871981775673E-2</c:v>
                </c:pt>
                <c:pt idx="2099">
                  <c:v>1.7341986492277906E-2</c:v>
                </c:pt>
                <c:pt idx="2100">
                  <c:v>1.7335116515177471E-2</c:v>
                </c:pt>
                <c:pt idx="2101">
                  <c:v>1.7328262050389797E-2</c:v>
                </c:pt>
                <c:pt idx="2102">
                  <c:v>1.7321423097840009E-2</c:v>
                </c:pt>
                <c:pt idx="2103">
                  <c:v>1.7314599657446174E-2</c:v>
                </c:pt>
                <c:pt idx="2104">
                  <c:v>1.7307791729127251E-2</c:v>
                </c:pt>
                <c:pt idx="2105">
                  <c:v>1.7300999312804832E-2</c:v>
                </c:pt>
                <c:pt idx="2106">
                  <c:v>1.7294222408400516E-2</c:v>
                </c:pt>
                <c:pt idx="2107">
                  <c:v>1.7287461015835018E-2</c:v>
                </c:pt>
                <c:pt idx="2108">
                  <c:v>1.7280715135027293E-2</c:v>
                </c:pt>
                <c:pt idx="2109">
                  <c:v>1.72739847659007E-2</c:v>
                </c:pt>
                <c:pt idx="2110">
                  <c:v>1.7267338753341133E-2</c:v>
                </c:pt>
                <c:pt idx="2111">
                  <c:v>1.7260638615614179E-2</c:v>
                </c:pt>
                <c:pt idx="2112">
                  <c:v>1.7253953988485258E-2</c:v>
                </c:pt>
                <c:pt idx="2113">
                  <c:v>1.7247284871875993E-2</c:v>
                </c:pt>
                <c:pt idx="2114">
                  <c:v>1.7240631265708902E-2</c:v>
                </c:pt>
                <c:pt idx="2115">
                  <c:v>1.7233928292044585E-2</c:v>
                </c:pt>
                <c:pt idx="2116">
                  <c:v>1.7227306502492368E-2</c:v>
                </c:pt>
                <c:pt idx="2117">
                  <c:v>1.7220700223997576E-2</c:v>
                </c:pt>
                <c:pt idx="2118">
                  <c:v>1.7214109456481809E-2</c:v>
                </c:pt>
                <c:pt idx="2119">
                  <c:v>1.7207534199869305E-2</c:v>
                </c:pt>
                <c:pt idx="2120">
                  <c:v>1.7200974454084299E-2</c:v>
                </c:pt>
                <c:pt idx="2121">
                  <c:v>1.7194430219047513E-2</c:v>
                </c:pt>
                <c:pt idx="2122">
                  <c:v>1.7187901494684944E-2</c:v>
                </c:pt>
                <c:pt idx="2123">
                  <c:v>1.7181505328812723E-2</c:v>
                </c:pt>
                <c:pt idx="2124">
                  <c:v>1.7175006020292306E-2</c:v>
                </c:pt>
                <c:pt idx="2125">
                  <c:v>1.7168522220540539E-2</c:v>
                </c:pt>
                <c:pt idx="2126">
                  <c:v>1.7162053929485381E-2</c:v>
                </c:pt>
                <c:pt idx="2127">
                  <c:v>1.7155601147051194E-2</c:v>
                </c:pt>
                <c:pt idx="2128">
                  <c:v>1.7149163873165934E-2</c:v>
                </c:pt>
                <c:pt idx="2129">
                  <c:v>1.7142742107753954E-2</c:v>
                </c:pt>
                <c:pt idx="2130">
                  <c:v>1.7136282925108312E-2</c:v>
                </c:pt>
                <c:pt idx="2131">
                  <c:v>1.7129945102061686E-2</c:v>
                </c:pt>
                <c:pt idx="2132">
                  <c:v>1.7123518553697637E-2</c:v>
                </c:pt>
                <c:pt idx="2133">
                  <c:v>1.7117210129389951E-2</c:v>
                </c:pt>
                <c:pt idx="2134">
                  <c:v>1.7110865905253868E-2</c:v>
                </c:pt>
                <c:pt idx="2135">
                  <c:v>1.7104537189156117E-2</c:v>
                </c:pt>
                <c:pt idx="2136">
                  <c:v>1.7098127931961863E-2</c:v>
                </c:pt>
                <c:pt idx="2137">
                  <c:v>1.7091831858655648E-2</c:v>
                </c:pt>
                <c:pt idx="2138">
                  <c:v>1.7085551294824697E-2</c:v>
                </c:pt>
                <c:pt idx="2139">
                  <c:v>1.7079286240396771E-2</c:v>
                </c:pt>
                <c:pt idx="2140">
                  <c:v>1.7073036695299634E-2</c:v>
                </c:pt>
                <c:pt idx="2141">
                  <c:v>1.7066846570087037E-2</c:v>
                </c:pt>
                <c:pt idx="2142">
                  <c:v>1.7060627225781094E-2</c:v>
                </c:pt>
                <c:pt idx="2143">
                  <c:v>1.7054423389762027E-2</c:v>
                </c:pt>
                <c:pt idx="2144">
                  <c:v>1.7048235061958586E-2</c:v>
                </c:pt>
                <c:pt idx="2145">
                  <c:v>1.7042021607200784E-2</c:v>
                </c:pt>
                <c:pt idx="2146">
                  <c:v>1.7035865116553781E-2</c:v>
                </c:pt>
                <c:pt idx="2147">
                  <c:v>1.7029724134727506E-2</c:v>
                </c:pt>
                <c:pt idx="2148">
                  <c:v>1.702359866165324E-2</c:v>
                </c:pt>
                <c:pt idx="2149">
                  <c:v>1.701748869725787E-2</c:v>
                </c:pt>
                <c:pt idx="2150">
                  <c:v>1.7011394241470919E-2</c:v>
                </c:pt>
                <c:pt idx="2151">
                  <c:v>1.7005315294221029E-2</c:v>
                </c:pt>
                <c:pt idx="2152">
                  <c:v>1.699925185543685E-2</c:v>
                </c:pt>
                <c:pt idx="2153">
                  <c:v>1.699320392504702E-2</c:v>
                </c:pt>
                <c:pt idx="2154">
                  <c:v>1.6987171502982828E-2</c:v>
                </c:pt>
                <c:pt idx="2155">
                  <c:v>1.6981154589172036E-2</c:v>
                </c:pt>
                <c:pt idx="2156">
                  <c:v>1.6975153183545054E-2</c:v>
                </c:pt>
                <c:pt idx="2157">
                  <c:v>1.6969167286033163E-2</c:v>
                </c:pt>
                <c:pt idx="2158">
                  <c:v>1.6963196896565013E-2</c:v>
                </c:pt>
                <c:pt idx="2159">
                  <c:v>1.6957242015070127E-2</c:v>
                </c:pt>
                <c:pt idx="2160">
                  <c:v>1.6951302641479787E-2</c:v>
                </c:pt>
                <c:pt idx="2161">
                  <c:v>1.6945378775726168E-2</c:v>
                </c:pt>
                <c:pt idx="2162">
                  <c:v>1.6939496985848155E-2</c:v>
                </c:pt>
                <c:pt idx="2163">
                  <c:v>1.6933603300777016E-2</c:v>
                </c:pt>
                <c:pt idx="2164">
                  <c:v>1.6927725122527687E-2</c:v>
                </c:pt>
                <c:pt idx="2165">
                  <c:v>1.6921862451030698E-2</c:v>
                </c:pt>
                <c:pt idx="2166">
                  <c:v>1.6915992062073917E-2</c:v>
                </c:pt>
                <c:pt idx="2167">
                  <c:v>1.6910161241887937E-2</c:v>
                </c:pt>
                <c:pt idx="2168">
                  <c:v>1.6904345929055039E-2</c:v>
                </c:pt>
                <c:pt idx="2169">
                  <c:v>1.6898546123512676E-2</c:v>
                </c:pt>
                <c:pt idx="2170">
                  <c:v>1.6892761825187733E-2</c:v>
                </c:pt>
                <c:pt idx="2171">
                  <c:v>1.6886993034015019E-2</c:v>
                </c:pt>
                <c:pt idx="2172">
                  <c:v>1.6881239749928462E-2</c:v>
                </c:pt>
                <c:pt idx="2173">
                  <c:v>1.6875501972857591E-2</c:v>
                </c:pt>
                <c:pt idx="2174">
                  <c:v>1.6869779702738976E-2</c:v>
                </c:pt>
                <c:pt idx="2175">
                  <c:v>1.6864104325983904E-2</c:v>
                </c:pt>
                <c:pt idx="2176">
                  <c:v>1.6858411379225193E-2</c:v>
                </c:pt>
                <c:pt idx="2177">
                  <c:v>1.6852733937621371E-2</c:v>
                </c:pt>
                <c:pt idx="2178">
                  <c:v>1.6847072001107601E-2</c:v>
                </c:pt>
                <c:pt idx="2179">
                  <c:v>1.6840620202260084E-2</c:v>
                </c:pt>
                <c:pt idx="2180">
                  <c:v>1.6834991490721356E-2</c:v>
                </c:pt>
                <c:pt idx="2181">
                  <c:v>1.6829378284069163E-2</c:v>
                </c:pt>
                <c:pt idx="2182">
                  <c:v>1.6823780582240471E-2</c:v>
                </c:pt>
                <c:pt idx="2183">
                  <c:v>1.681819838517044E-2</c:v>
                </c:pt>
                <c:pt idx="2184">
                  <c:v>1.6812631692795135E-2</c:v>
                </c:pt>
                <c:pt idx="2185">
                  <c:v>1.6807087710631375E-2</c:v>
                </c:pt>
                <c:pt idx="2186">
                  <c:v>1.6801551174376372E-2</c:v>
                </c:pt>
                <c:pt idx="2187">
                  <c:v>1.6796030141835054E-2</c:v>
                </c:pt>
                <c:pt idx="2188">
                  <c:v>1.6790510925374043E-2</c:v>
                </c:pt>
                <c:pt idx="2189">
                  <c:v>1.6785023466733415E-2</c:v>
                </c:pt>
                <c:pt idx="2190">
                  <c:v>1.6779551513988803E-2</c:v>
                </c:pt>
                <c:pt idx="2191">
                  <c:v>1.6774095067076774E-2</c:v>
                </c:pt>
                <c:pt idx="2192">
                  <c:v>1.6768654125931259E-2</c:v>
                </c:pt>
                <c:pt idx="2193">
                  <c:v>1.6763228885411399E-2</c:v>
                </c:pt>
                <c:pt idx="2194">
                  <c:v>1.6757818096016293E-2</c:v>
                </c:pt>
                <c:pt idx="2195">
                  <c:v>1.6752422811414171E-2</c:v>
                </c:pt>
                <c:pt idx="2196">
                  <c:v>1.6747043031539122E-2</c:v>
                </c:pt>
                <c:pt idx="2197">
                  <c:v>1.6741682004491994E-2</c:v>
                </c:pt>
                <c:pt idx="2198">
                  <c:v>1.6736334096621511E-2</c:v>
                </c:pt>
                <c:pt idx="2199">
                  <c:v>1.6731001694077954E-2</c:v>
                </c:pt>
                <c:pt idx="2200">
                  <c:v>1.6725684796797896E-2</c:v>
                </c:pt>
                <c:pt idx="2201">
                  <c:v>1.6720383404720551E-2</c:v>
                </c:pt>
                <c:pt idx="2202">
                  <c:v>1.6715097517781611E-2</c:v>
                </c:pt>
                <c:pt idx="2203">
                  <c:v>1.6709827135922933E-2</c:v>
                </c:pt>
                <c:pt idx="2204">
                  <c:v>1.6704572259081094E-2</c:v>
                </c:pt>
                <c:pt idx="2205">
                  <c:v>1.6699332887193542E-2</c:v>
                </c:pt>
                <c:pt idx="2206">
                  <c:v>1.6694109020202137E-2</c:v>
                </c:pt>
                <c:pt idx="2207">
                  <c:v>1.6688900658043453E-2</c:v>
                </c:pt>
                <c:pt idx="2208">
                  <c:v>1.6683707800657581E-2</c:v>
                </c:pt>
                <c:pt idx="2209">
                  <c:v>1.6678530447983744E-2</c:v>
                </c:pt>
                <c:pt idx="2210">
                  <c:v>1.6673368599962914E-2</c:v>
                </c:pt>
                <c:pt idx="2211">
                  <c:v>1.6668222256531664E-2</c:v>
                </c:pt>
                <c:pt idx="2212">
                  <c:v>1.6663091417632735E-2</c:v>
                </c:pt>
                <c:pt idx="2213">
                  <c:v>1.6657976083206221E-2</c:v>
                </c:pt>
                <c:pt idx="2214">
                  <c:v>1.6652858232580343E-2</c:v>
                </c:pt>
                <c:pt idx="2215">
                  <c:v>1.6647773030967504E-2</c:v>
                </c:pt>
                <c:pt idx="2216">
                  <c:v>1.6642703332874952E-2</c:v>
                </c:pt>
                <c:pt idx="2217">
                  <c:v>1.6637649138244798E-2</c:v>
                </c:pt>
                <c:pt idx="2218">
                  <c:v>1.6632610447018258E-2</c:v>
                </c:pt>
                <c:pt idx="2219">
                  <c:v>1.6627609667212391E-2</c:v>
                </c:pt>
                <c:pt idx="2220">
                  <c:v>1.6622602862423414E-2</c:v>
                </c:pt>
                <c:pt idx="2221">
                  <c:v>1.6617611561634667E-2</c:v>
                </c:pt>
                <c:pt idx="2222">
                  <c:v>1.6612635764785371E-2</c:v>
                </c:pt>
                <c:pt idx="2223">
                  <c:v>1.6607675471819145E-2</c:v>
                </c:pt>
                <c:pt idx="2224">
                  <c:v>1.6602730682677844E-2</c:v>
                </c:pt>
                <c:pt idx="2225">
                  <c:v>1.6597801397303331E-2</c:v>
                </c:pt>
                <c:pt idx="2226">
                  <c:v>1.659288761563834E-2</c:v>
                </c:pt>
                <c:pt idx="2227">
                  <c:v>1.6587930487019689E-2</c:v>
                </c:pt>
                <c:pt idx="2228">
                  <c:v>1.6583045940831032E-2</c:v>
                </c:pt>
                <c:pt idx="2229">
                  <c:v>1.6578176896653567E-2</c:v>
                </c:pt>
                <c:pt idx="2230">
                  <c:v>1.6573323354430562E-2</c:v>
                </c:pt>
                <c:pt idx="2231">
                  <c:v>1.6568485314107088E-2</c:v>
                </c:pt>
                <c:pt idx="2232">
                  <c:v>1.6563662775628214E-2</c:v>
                </c:pt>
                <c:pt idx="2233">
                  <c:v>1.6558855738938106E-2</c:v>
                </c:pt>
                <c:pt idx="2234">
                  <c:v>1.655406420398273E-2</c:v>
                </c:pt>
                <c:pt idx="2235">
                  <c:v>1.654928817070626E-2</c:v>
                </c:pt>
                <c:pt idx="2236">
                  <c:v>1.6544527639054663E-2</c:v>
                </c:pt>
                <c:pt idx="2237">
                  <c:v>1.6539744420038131E-2</c:v>
                </c:pt>
                <c:pt idx="2238">
                  <c:v>1.6535013998127582E-2</c:v>
                </c:pt>
                <c:pt idx="2239">
                  <c:v>1.6530299076921075E-2</c:v>
                </c:pt>
                <c:pt idx="2240">
                  <c:v>1.652572253003895E-2</c:v>
                </c:pt>
                <c:pt idx="2241">
                  <c:v>1.6521041297235358E-2</c:v>
                </c:pt>
                <c:pt idx="2242">
                  <c:v>1.6516375567245375E-2</c:v>
                </c:pt>
                <c:pt idx="2243">
                  <c:v>1.6511725340014386E-2</c:v>
                </c:pt>
                <c:pt idx="2244">
                  <c:v>1.6507090615488652E-2</c:v>
                </c:pt>
                <c:pt idx="2245">
                  <c:v>1.6502425862442292E-2</c:v>
                </c:pt>
                <c:pt idx="2246">
                  <c:v>1.6497821243572883E-2</c:v>
                </c:pt>
                <c:pt idx="2247">
                  <c:v>1.649323212649418E-2</c:v>
                </c:pt>
                <c:pt idx="2248">
                  <c:v>1.6488658511152748E-2</c:v>
                </c:pt>
                <c:pt idx="2249">
                  <c:v>1.6484149531545662E-2</c:v>
                </c:pt>
                <c:pt idx="2250">
                  <c:v>1.6479607822119453E-2</c:v>
                </c:pt>
                <c:pt idx="2251">
                  <c:v>1.6475081615022334E-2</c:v>
                </c:pt>
                <c:pt idx="2252">
                  <c:v>1.6470570910204096E-2</c:v>
                </c:pt>
                <c:pt idx="2253">
                  <c:v>1.6466075707609242E-2</c:v>
                </c:pt>
                <c:pt idx="2254">
                  <c:v>1.6461596007185796E-2</c:v>
                </c:pt>
                <c:pt idx="2255">
                  <c:v>1.6457131808882659E-2</c:v>
                </c:pt>
                <c:pt idx="2256">
                  <c:v>1.645268311264874E-2</c:v>
                </c:pt>
                <c:pt idx="2257">
                  <c:v>1.6448249918429421E-2</c:v>
                </c:pt>
                <c:pt idx="2258">
                  <c:v>1.644383222617361E-2</c:v>
                </c:pt>
                <c:pt idx="2259">
                  <c:v>1.6439430035831086E-2</c:v>
                </c:pt>
                <c:pt idx="2260">
                  <c:v>1.6435043347349E-2</c:v>
                </c:pt>
                <c:pt idx="2261">
                  <c:v>1.6430672160677135E-2</c:v>
                </c:pt>
                <c:pt idx="2262">
                  <c:v>1.64263164757644E-2</c:v>
                </c:pt>
                <c:pt idx="2263">
                  <c:v>1.6421976292559697E-2</c:v>
                </c:pt>
                <c:pt idx="2264">
                  <c:v>1.641765161101193E-2</c:v>
                </c:pt>
                <c:pt idx="2265">
                  <c:v>1.6413342431071769E-2</c:v>
                </c:pt>
                <c:pt idx="2266">
                  <c:v>1.6409048752687245E-2</c:v>
                </c:pt>
                <c:pt idx="2267">
                  <c:v>1.6404705080549951E-2</c:v>
                </c:pt>
                <c:pt idx="2268">
                  <c:v>1.640044148909903E-2</c:v>
                </c:pt>
                <c:pt idx="2269">
                  <c:v>1.639619339831486E-2</c:v>
                </c:pt>
                <c:pt idx="2270">
                  <c:v>1.6391960808146665E-2</c:v>
                </c:pt>
                <c:pt idx="2271">
                  <c:v>1.6387812882368024E-2</c:v>
                </c:pt>
                <c:pt idx="2272">
                  <c:v>1.6383612212277774E-2</c:v>
                </c:pt>
                <c:pt idx="2273">
                  <c:v>1.6379427043397829E-2</c:v>
                </c:pt>
                <c:pt idx="2274">
                  <c:v>1.6375257375677094E-2</c:v>
                </c:pt>
                <c:pt idx="2275">
                  <c:v>1.6371103209069756E-2</c:v>
                </c:pt>
                <c:pt idx="2276">
                  <c:v>1.6366964543524726E-2</c:v>
                </c:pt>
                <c:pt idx="2277">
                  <c:v>1.636284137899531E-2</c:v>
                </c:pt>
                <c:pt idx="2278">
                  <c:v>1.6358733715433942E-2</c:v>
                </c:pt>
                <c:pt idx="2279">
                  <c:v>1.6354641552791285E-2</c:v>
                </c:pt>
                <c:pt idx="2280">
                  <c:v>1.6350487429731917E-2</c:v>
                </c:pt>
                <c:pt idx="2281">
                  <c:v>1.6346425343163561E-2</c:v>
                </c:pt>
                <c:pt idx="2282">
                  <c:v>1.6342378756637625E-2</c:v>
                </c:pt>
                <c:pt idx="2283">
                  <c:v>1.6338347670106907E-2</c:v>
                </c:pt>
                <c:pt idx="2284">
                  <c:v>1.6334332083525097E-2</c:v>
                </c:pt>
                <c:pt idx="2285">
                  <c:v>1.6330331996846772E-2</c:v>
                </c:pt>
                <c:pt idx="2286">
                  <c:v>1.6326347410023836E-2</c:v>
                </c:pt>
                <c:pt idx="2287">
                  <c:v>1.6322378323012653E-2</c:v>
                </c:pt>
                <c:pt idx="2288">
                  <c:v>1.6318339940311597E-2</c:v>
                </c:pt>
                <c:pt idx="2289">
                  <c:v>1.6314400921398946E-2</c:v>
                </c:pt>
                <c:pt idx="2290">
                  <c:v>1.6310477401428537E-2</c:v>
                </c:pt>
                <c:pt idx="2291">
                  <c:v>1.630656938035804E-2</c:v>
                </c:pt>
                <c:pt idx="2292">
                  <c:v>1.6302676858140637E-2</c:v>
                </c:pt>
                <c:pt idx="2293">
                  <c:v>1.6298978845903922E-2</c:v>
                </c:pt>
                <c:pt idx="2294">
                  <c:v>1.6295119191420692E-2</c:v>
                </c:pt>
                <c:pt idx="2295">
                  <c:v>1.6291275037114427E-2</c:v>
                </c:pt>
                <c:pt idx="2296">
                  <c:v>1.6287446382939316E-2</c:v>
                </c:pt>
                <c:pt idx="2297">
                  <c:v>1.6283539932480509E-2</c:v>
                </c:pt>
                <c:pt idx="2298">
                  <c:v>1.6279741340398991E-2</c:v>
                </c:pt>
                <c:pt idx="2299">
                  <c:v>1.62759582475904E-2</c:v>
                </c:pt>
                <c:pt idx="2300">
                  <c:v>1.6272190654011098E-2</c:v>
                </c:pt>
                <c:pt idx="2301">
                  <c:v>1.6268535612489438E-2</c:v>
                </c:pt>
                <c:pt idx="2302">
                  <c:v>1.6264799958174508E-2</c:v>
                </c:pt>
                <c:pt idx="2303">
                  <c:v>1.6261079803683284E-2</c:v>
                </c:pt>
                <c:pt idx="2304">
                  <c:v>1.6257375148971721E-2</c:v>
                </c:pt>
                <c:pt idx="2305">
                  <c:v>1.6253685993995771E-2</c:v>
                </c:pt>
                <c:pt idx="2306">
                  <c:v>1.6250012338712268E-2</c:v>
                </c:pt>
                <c:pt idx="2307">
                  <c:v>1.6246354183080691E-2</c:v>
                </c:pt>
                <c:pt idx="2308">
                  <c:v>1.6242711527056111E-2</c:v>
                </c:pt>
                <c:pt idx="2309">
                  <c:v>1.623908437059712E-2</c:v>
                </c:pt>
                <c:pt idx="2310">
                  <c:v>1.6235472713660555E-2</c:v>
                </c:pt>
                <c:pt idx="2311">
                  <c:v>1.6231876556205015E-2</c:v>
                </c:pt>
                <c:pt idx="2312">
                  <c:v>1.6228295898188212E-2</c:v>
                </c:pt>
                <c:pt idx="2313">
                  <c:v>1.6224730739567862E-2</c:v>
                </c:pt>
                <c:pt idx="2314">
                  <c:v>1.6221181080302557E-2</c:v>
                </c:pt>
                <c:pt idx="2315">
                  <c:v>1.6217646920353542E-2</c:v>
                </c:pt>
                <c:pt idx="2316">
                  <c:v>1.6214128259674124E-2</c:v>
                </c:pt>
                <c:pt idx="2317">
                  <c:v>1.6210625098227301E-2</c:v>
                </c:pt>
                <c:pt idx="2318">
                  <c:v>1.6207137435972557E-2</c:v>
                </c:pt>
                <c:pt idx="2319">
                  <c:v>1.6203551172693086E-2</c:v>
                </c:pt>
                <c:pt idx="2320">
                  <c:v>1.6200093554793338E-2</c:v>
                </c:pt>
                <c:pt idx="2321">
                  <c:v>1.61966514352474E-2</c:v>
                </c:pt>
                <c:pt idx="2322">
                  <c:v>1.6193458836692629E-2</c:v>
                </c:pt>
                <c:pt idx="2323">
                  <c:v>1.6189931611135206E-2</c:v>
                </c:pt>
                <c:pt idx="2324">
                  <c:v>1.6186536943175758E-2</c:v>
                </c:pt>
                <c:pt idx="2325">
                  <c:v>1.6183157774124719E-2</c:v>
                </c:pt>
                <c:pt idx="2326">
                  <c:v>1.6179794103945093E-2</c:v>
                </c:pt>
                <c:pt idx="2327">
                  <c:v>1.6176445932596359E-2</c:v>
                </c:pt>
                <c:pt idx="2328">
                  <c:v>1.6173113260037991E-2</c:v>
                </c:pt>
                <c:pt idx="2329">
                  <c:v>1.6169796086233874E-2</c:v>
                </c:pt>
                <c:pt idx="2330">
                  <c:v>1.616649441114348E-2</c:v>
                </c:pt>
                <c:pt idx="2331">
                  <c:v>1.6163208234728933E-2</c:v>
                </c:pt>
                <c:pt idx="2332">
                  <c:v>1.6159684539215447E-2</c:v>
                </c:pt>
                <c:pt idx="2333">
                  <c:v>1.615642743377315E-2</c:v>
                </c:pt>
                <c:pt idx="2334">
                  <c:v>1.6153185825470269E-2</c:v>
                </c:pt>
                <c:pt idx="2335">
                  <c:v>1.6149040814614348E-2</c:v>
                </c:pt>
                <c:pt idx="2336">
                  <c:v>1.6145834628206242E-2</c:v>
                </c:pt>
                <c:pt idx="2337">
                  <c:v>1.6142643938817779E-2</c:v>
                </c:pt>
                <c:pt idx="2338">
                  <c:v>1.6139468746410233E-2</c:v>
                </c:pt>
                <c:pt idx="2339">
                  <c:v>1.6136309050949392E-2</c:v>
                </c:pt>
                <c:pt idx="2340">
                  <c:v>1.6133030486375308E-2</c:v>
                </c:pt>
                <c:pt idx="2341">
                  <c:v>1.6129900815831051E-2</c:v>
                </c:pt>
                <c:pt idx="2342">
                  <c:v>1.612678664141946E-2</c:v>
                </c:pt>
                <c:pt idx="2343">
                  <c:v>1.6123687963103199E-2</c:v>
                </c:pt>
                <c:pt idx="2344">
                  <c:v>1.6120881369029411E-2</c:v>
                </c:pt>
                <c:pt idx="2345">
                  <c:v>1.6118234149999168E-2</c:v>
                </c:pt>
                <c:pt idx="2346">
                  <c:v>1.6115186822712877E-2</c:v>
                </c:pt>
                <c:pt idx="2347">
                  <c:v>1.611215499491046E-2</c:v>
                </c:pt>
                <c:pt idx="2348">
                  <c:v>1.6109138666557422E-2</c:v>
                </c:pt>
                <c:pt idx="2349">
                  <c:v>1.6103998156452484E-2</c:v>
                </c:pt>
                <c:pt idx="2350">
                  <c:v>1.6101018755935524E-2</c:v>
                </c:pt>
                <c:pt idx="2351">
                  <c:v>1.6098054852628819E-2</c:v>
                </c:pt>
                <c:pt idx="2352">
                  <c:v>1.6095106446496744E-2</c:v>
                </c:pt>
                <c:pt idx="2353">
                  <c:v>1.6092321307926909E-2</c:v>
                </c:pt>
                <c:pt idx="2354">
                  <c:v>1.608940487466955E-2</c:v>
                </c:pt>
                <c:pt idx="2355">
                  <c:v>1.6086503939187719E-2</c:v>
                </c:pt>
                <c:pt idx="2356">
                  <c:v>1.608361850144794E-2</c:v>
                </c:pt>
                <c:pt idx="2357">
                  <c:v>1.6080748561416735E-2</c:v>
                </c:pt>
                <c:pt idx="2358">
                  <c:v>1.6077894119060632E-2</c:v>
                </c:pt>
                <c:pt idx="2359">
                  <c:v>1.607505517434615E-2</c:v>
                </c:pt>
                <c:pt idx="2360">
                  <c:v>1.6072231727240698E-2</c:v>
                </c:pt>
                <c:pt idx="2361">
                  <c:v>1.6069423777709039E-2</c:v>
                </c:pt>
                <c:pt idx="2362">
                  <c:v>1.60666313257221E-2</c:v>
                </c:pt>
                <c:pt idx="2363">
                  <c:v>1.6063854371245526E-2</c:v>
                </c:pt>
                <c:pt idx="2364">
                  <c:v>1.606109291424496E-2</c:v>
                </c:pt>
                <c:pt idx="2365">
                  <c:v>1.6058346954691331E-2</c:v>
                </c:pt>
                <c:pt idx="2366">
                  <c:v>1.6055616492551161E-2</c:v>
                </c:pt>
                <c:pt idx="2367">
                  <c:v>1.605290152779186E-2</c:v>
                </c:pt>
                <c:pt idx="2368">
                  <c:v>1.6050202060383472E-2</c:v>
                </c:pt>
                <c:pt idx="2369">
                  <c:v>1.6047518090292527E-2</c:v>
                </c:pt>
                <c:pt idx="2370">
                  <c:v>1.6044685115124552E-2</c:v>
                </c:pt>
                <c:pt idx="2371">
                  <c:v>1.6042031149055638E-2</c:v>
                </c:pt>
                <c:pt idx="2372">
                  <c:v>1.6039392679516547E-2</c:v>
                </c:pt>
                <c:pt idx="2373">
                  <c:v>1.6036769706475214E-2</c:v>
                </c:pt>
                <c:pt idx="2374">
                  <c:v>1.603433069852991E-2</c:v>
                </c:pt>
                <c:pt idx="2375">
                  <c:v>1.603173971169787E-2</c:v>
                </c:pt>
                <c:pt idx="2376">
                  <c:v>1.6029164221970961E-2</c:v>
                </c:pt>
                <c:pt idx="2377">
                  <c:v>1.602660422931659E-2</c:v>
                </c:pt>
                <c:pt idx="2378">
                  <c:v>1.6024059733703928E-2</c:v>
                </c:pt>
                <c:pt idx="2379">
                  <c:v>1.6021530735106537E-2</c:v>
                </c:pt>
                <c:pt idx="2380">
                  <c:v>1.6019017233491833E-2</c:v>
                </c:pt>
                <c:pt idx="2381">
                  <c:v>1.6016519228832501E-2</c:v>
                </c:pt>
                <c:pt idx="2382">
                  <c:v>1.6014036721097712E-2</c:v>
                </c:pt>
                <c:pt idx="2383">
                  <c:v>1.6011214943965835E-2</c:v>
                </c:pt>
                <c:pt idx="2384">
                  <c:v>1.6008761430984262E-2</c:v>
                </c:pt>
                <c:pt idx="2385">
                  <c:v>1.600632341345724E-2</c:v>
                </c:pt>
                <c:pt idx="2386">
                  <c:v>1.600390089135505E-2</c:v>
                </c:pt>
                <c:pt idx="2387">
                  <c:v>1.6001675199549599E-2</c:v>
                </c:pt>
                <c:pt idx="2388">
                  <c:v>1.5999102333319803E-2</c:v>
                </c:pt>
                <c:pt idx="2389">
                  <c:v>1.599672629733092E-2</c:v>
                </c:pt>
                <c:pt idx="2390">
                  <c:v>1.5994365756658802E-2</c:v>
                </c:pt>
                <c:pt idx="2391">
                  <c:v>1.5992020711275541E-2</c:v>
                </c:pt>
                <c:pt idx="2392">
                  <c:v>1.5989877514099433E-2</c:v>
                </c:pt>
                <c:pt idx="2393">
                  <c:v>1.5987377106270222E-2</c:v>
                </c:pt>
                <c:pt idx="2394">
                  <c:v>1.5985078546595935E-2</c:v>
                </c:pt>
                <c:pt idx="2395">
                  <c:v>1.5982984854161827E-2</c:v>
                </c:pt>
                <c:pt idx="2396">
                  <c:v>1.5980908774088677E-2</c:v>
                </c:pt>
                <c:pt idx="2397">
                  <c:v>1.5978658716860338E-2</c:v>
                </c:pt>
                <c:pt idx="2398">
                  <c:v>1.597642415611519E-2</c:v>
                </c:pt>
                <c:pt idx="2399">
                  <c:v>1.5974205091827686E-2</c:v>
                </c:pt>
                <c:pt idx="2400">
                  <c:v>1.5971807004192404E-2</c:v>
                </c:pt>
                <c:pt idx="2401">
                  <c:v>1.5969617921455102E-2</c:v>
                </c:pt>
                <c:pt idx="2402">
                  <c:v>1.5967444334409549E-2</c:v>
                </c:pt>
                <c:pt idx="2403">
                  <c:v>1.5965286243031701E-2</c:v>
                </c:pt>
                <c:pt idx="2404">
                  <c:v>1.596314364729573E-2</c:v>
                </c:pt>
                <c:pt idx="2405">
                  <c:v>1.5961216130270201E-2</c:v>
                </c:pt>
                <c:pt idx="2406">
                  <c:v>1.5959105540470881E-2</c:v>
                </c:pt>
                <c:pt idx="2407">
                  <c:v>1.5957010446925709E-2</c:v>
                </c:pt>
                <c:pt idx="2408">
                  <c:v>1.5954930849611779E-2</c:v>
                </c:pt>
                <c:pt idx="2409">
                  <c:v>1.5952866748504425E-2</c:v>
                </c:pt>
                <c:pt idx="2410">
                  <c:v>1.5950818143580743E-2</c:v>
                </c:pt>
                <c:pt idx="2411">
                  <c:v>1.5948785034813423E-2</c:v>
                </c:pt>
                <c:pt idx="2412">
                  <c:v>1.5946767422182206E-2</c:v>
                </c:pt>
                <c:pt idx="2413">
                  <c:v>1.5944765305663303E-2</c:v>
                </c:pt>
                <c:pt idx="2414">
                  <c:v>1.594277868523029E-2</c:v>
                </c:pt>
                <c:pt idx="2415">
                  <c:v>1.5940807560863784E-2</c:v>
                </c:pt>
                <c:pt idx="2416">
                  <c:v>1.5938851932538238E-2</c:v>
                </c:pt>
                <c:pt idx="2417">
                  <c:v>1.5936911800233388E-2</c:v>
                </c:pt>
                <c:pt idx="2418">
                  <c:v>1.5934987163922811E-2</c:v>
                </c:pt>
                <c:pt idx="2419">
                  <c:v>1.5933078023587122E-2</c:v>
                </c:pt>
                <c:pt idx="2420">
                  <c:v>1.5931184379202538E-2</c:v>
                </c:pt>
                <c:pt idx="2421">
                  <c:v>1.5929306230747918E-2</c:v>
                </c:pt>
                <c:pt idx="2422">
                  <c:v>1.5927226651594368E-2</c:v>
                </c:pt>
                <c:pt idx="2423">
                  <c:v>1.5925378468571554E-2</c:v>
                </c:pt>
                <c:pt idx="2424">
                  <c:v>1.5923545780730165E-2</c:v>
                </c:pt>
                <c:pt idx="2425">
                  <c:v>1.5921728588048828E-2</c:v>
                </c:pt>
                <c:pt idx="2426">
                  <c:v>1.591992689050795E-2</c:v>
                </c:pt>
                <c:pt idx="2427">
                  <c:v>1.5918362753324884E-2</c:v>
                </c:pt>
                <c:pt idx="2428">
                  <c:v>1.5916593075773911E-2</c:v>
                </c:pt>
                <c:pt idx="2429">
                  <c:v>1.5914838893980234E-2</c:v>
                </c:pt>
                <c:pt idx="2430">
                  <c:v>1.5913100207927119E-2</c:v>
                </c:pt>
                <c:pt idx="2431">
                  <c:v>1.5911377017591662E-2</c:v>
                </c:pt>
                <c:pt idx="2432">
                  <c:v>1.5909669322954477E-2</c:v>
                </c:pt>
                <c:pt idx="2433">
                  <c:v>1.590797712399707E-2</c:v>
                </c:pt>
                <c:pt idx="2434">
                  <c:v>1.5906300420696531E-2</c:v>
                </c:pt>
                <c:pt idx="2435">
                  <c:v>1.5904178673441651E-2</c:v>
                </c:pt>
                <c:pt idx="2436">
                  <c:v>1.5902530891060369E-2</c:v>
                </c:pt>
                <c:pt idx="2437">
                  <c:v>1.5900898602919742E-2</c:v>
                </c:pt>
                <c:pt idx="2438">
                  <c:v>1.5899281809001763E-2</c:v>
                </c:pt>
                <c:pt idx="2439">
                  <c:v>1.5897680509287516E-2</c:v>
                </c:pt>
                <c:pt idx="2440">
                  <c:v>1.5896094703758093E-2</c:v>
                </c:pt>
                <c:pt idx="2441">
                  <c:v>1.5894524392397285E-2</c:v>
                </c:pt>
                <c:pt idx="2442">
                  <c:v>1.5893207052428925E-2</c:v>
                </c:pt>
                <c:pt idx="2443">
                  <c:v>1.5891430252105869E-2</c:v>
                </c:pt>
                <c:pt idx="2444">
                  <c:v>1.5890145980817779E-2</c:v>
                </c:pt>
                <c:pt idx="2445">
                  <c:v>1.5888398088271891E-2</c:v>
                </c:pt>
                <c:pt idx="2446">
                  <c:v>1.5886905247484005E-2</c:v>
                </c:pt>
                <c:pt idx="2447">
                  <c:v>1.588542790075757E-2</c:v>
                </c:pt>
                <c:pt idx="2448">
                  <c:v>1.5884453608035462E-2</c:v>
                </c:pt>
                <c:pt idx="2449">
                  <c:v>1.5883009337369792E-2</c:v>
                </c:pt>
                <c:pt idx="2450">
                  <c:v>1.5881580562071163E-2</c:v>
                </c:pt>
                <c:pt idx="2451">
                  <c:v>1.588016728212284E-2</c:v>
                </c:pt>
                <c:pt idx="2452">
                  <c:v>1.5878769497508081E-2</c:v>
                </c:pt>
                <c:pt idx="2453">
                  <c:v>1.5877138147964889E-2</c:v>
                </c:pt>
                <c:pt idx="2454">
                  <c:v>1.587577030654521E-2</c:v>
                </c:pt>
                <c:pt idx="2455">
                  <c:v>1.587441795973429E-2</c:v>
                </c:pt>
                <c:pt idx="2456">
                  <c:v>1.5873081107519661E-2</c:v>
                </c:pt>
                <c:pt idx="2457">
                  <c:v>1.5872013003887218E-2</c:v>
                </c:pt>
                <c:pt idx="2458">
                  <c:v>1.5870708190940868E-2</c:v>
                </c:pt>
                <c:pt idx="2459">
                  <c:v>1.5869418873219729E-2</c:v>
                </c:pt>
                <c:pt idx="2460">
                  <c:v>1.5868145050706186E-2</c:v>
                </c:pt>
                <c:pt idx="2461">
                  <c:v>1.5866886723387017E-2</c:v>
                </c:pt>
                <c:pt idx="2462">
                  <c:v>1.5865643891247255E-2</c:v>
                </c:pt>
                <c:pt idx="2463">
                  <c:v>1.5864416554271919E-2</c:v>
                </c:pt>
                <c:pt idx="2464">
                  <c:v>1.5863204712448675E-2</c:v>
                </c:pt>
                <c:pt idx="2465">
                  <c:v>1.5862008365759028E-2</c:v>
                </c:pt>
                <c:pt idx="2466">
                  <c:v>1.5860827514192401E-2</c:v>
                </c:pt>
                <c:pt idx="2467">
                  <c:v>1.5859662157734704E-2</c:v>
                </c:pt>
                <c:pt idx="2468">
                  <c:v>1.5858512296371838E-2</c:v>
                </c:pt>
                <c:pt idx="2469">
                  <c:v>1.5857377930089712E-2</c:v>
                </c:pt>
                <c:pt idx="2470">
                  <c:v>1.5856259058875992E-2</c:v>
                </c:pt>
                <c:pt idx="2471">
                  <c:v>1.5855155682717458E-2</c:v>
                </c:pt>
                <c:pt idx="2472">
                  <c:v>1.5854067801601784E-2</c:v>
                </c:pt>
                <c:pt idx="2473">
                  <c:v>1.5852995415514874E-2</c:v>
                </c:pt>
                <c:pt idx="2474">
                  <c:v>1.5851667326399973E-2</c:v>
                </c:pt>
                <c:pt idx="2475">
                  <c:v>1.5850624868733447E-2</c:v>
                </c:pt>
                <c:pt idx="2476">
                  <c:v>1.5849597905386228E-2</c:v>
                </c:pt>
                <c:pt idx="2477">
                  <c:v>1.5848586440696519E-2</c:v>
                </c:pt>
                <c:pt idx="2478">
                  <c:v>1.5847866026286364E-2</c:v>
                </c:pt>
                <c:pt idx="2479">
                  <c:v>1.5846886955132335E-2</c:v>
                </c:pt>
                <c:pt idx="2480">
                  <c:v>1.5845923754529725E-2</c:v>
                </c:pt>
                <c:pt idx="2481">
                  <c:v>1.5844976562849198E-2</c:v>
                </c:pt>
                <c:pt idx="2482">
                  <c:v>1.5844045518459669E-2</c:v>
                </c:pt>
                <c:pt idx="2483">
                  <c:v>1.5843130759730914E-2</c:v>
                </c:pt>
                <c:pt idx="2484">
                  <c:v>1.5842232425034488E-2</c:v>
                </c:pt>
                <c:pt idx="2485">
                  <c:v>1.5841350652736653E-2</c:v>
                </c:pt>
                <c:pt idx="2486">
                  <c:v>1.5840485581211601E-2</c:v>
                </c:pt>
                <c:pt idx="2487">
                  <c:v>1.5839351476057386E-2</c:v>
                </c:pt>
                <c:pt idx="2488">
                  <c:v>1.5838519023445647E-2</c:v>
                </c:pt>
                <c:pt idx="2489">
                  <c:v>1.5837703683798849E-2</c:v>
                </c:pt>
                <c:pt idx="2490">
                  <c:v>1.5836905592654871E-2</c:v>
                </c:pt>
                <c:pt idx="2491">
                  <c:v>1.5836014685735509E-2</c:v>
                </c:pt>
                <c:pt idx="2492">
                  <c:v>1.5835253691593925E-2</c:v>
                </c:pt>
                <c:pt idx="2493">
                  <c:v>1.5834510010229313E-2</c:v>
                </c:pt>
                <c:pt idx="2494">
                  <c:v>1.5833783641630104E-2</c:v>
                </c:pt>
                <c:pt idx="2495">
                  <c:v>1.5833074585787379E-2</c:v>
                </c:pt>
                <c:pt idx="2496">
                  <c:v>1.5832086092195108E-2</c:v>
                </c:pt>
                <c:pt idx="2497">
                  <c:v>1.5831410454464259E-2</c:v>
                </c:pt>
                <c:pt idx="2498">
                  <c:v>1.583075212871337E-2</c:v>
                </c:pt>
                <c:pt idx="2499">
                  <c:v>1.5830111114933439E-2</c:v>
                </c:pt>
                <c:pt idx="2500">
                  <c:v>1.5830090706212163E-2</c:v>
                </c:pt>
                <c:pt idx="2501">
                  <c:v>1.5829486737205075E-2</c:v>
                </c:pt>
                <c:pt idx="2502">
                  <c:v>1.5828900081645413E-2</c:v>
                </c:pt>
                <c:pt idx="2503">
                  <c:v>1.5828330739526129E-2</c:v>
                </c:pt>
                <c:pt idx="2504">
                  <c:v>1.5827778710837535E-2</c:v>
                </c:pt>
                <c:pt idx="2505">
                  <c:v>1.5826936227078165E-2</c:v>
                </c:pt>
                <c:pt idx="2506">
                  <c:v>1.5826417611004659E-2</c:v>
                </c:pt>
                <c:pt idx="2507">
                  <c:v>1.582591630759235E-2</c:v>
                </c:pt>
                <c:pt idx="2508">
                  <c:v>1.5825432316836779E-2</c:v>
                </c:pt>
                <c:pt idx="2509">
                  <c:v>1.5825278268636427E-2</c:v>
                </c:pt>
                <c:pt idx="2510">
                  <c:v>1.5824830120398068E-2</c:v>
                </c:pt>
                <c:pt idx="2511">
                  <c:v>1.5824399285545465E-2</c:v>
                </c:pt>
                <c:pt idx="2512">
                  <c:v>1.5823985764073342E-2</c:v>
                </c:pt>
                <c:pt idx="2513">
                  <c:v>1.5823589555978169E-2</c:v>
                </c:pt>
                <c:pt idx="2514">
                  <c:v>1.5823210661252019E-2</c:v>
                </c:pt>
                <c:pt idx="2515">
                  <c:v>1.5822849079891368E-2</c:v>
                </c:pt>
                <c:pt idx="2516">
                  <c:v>1.5822504811891815E-2</c:v>
                </c:pt>
                <c:pt idx="2517">
                  <c:v>1.5822177857248067E-2</c:v>
                </c:pt>
                <c:pt idx="2518">
                  <c:v>1.582186821595661E-2</c:v>
                </c:pt>
                <c:pt idx="2519">
                  <c:v>1.5821575888012147E-2</c:v>
                </c:pt>
                <c:pt idx="2520">
                  <c:v>1.5821300873412929E-2</c:v>
                </c:pt>
                <c:pt idx="2521">
                  <c:v>1.5821043172152778E-2</c:v>
                </c:pt>
                <c:pt idx="2522">
                  <c:v>1.5820802784230818E-2</c:v>
                </c:pt>
                <c:pt idx="2523">
                  <c:v>1.5820579709641763E-2</c:v>
                </c:pt>
                <c:pt idx="2524">
                  <c:v>1.5820373948383853E-2</c:v>
                </c:pt>
                <c:pt idx="2525">
                  <c:v>1.5820185500454442E-2</c:v>
                </c:pt>
                <c:pt idx="2526">
                  <c:v>1.5820014365850007E-2</c:v>
                </c:pt>
                <c:pt idx="2527">
                  <c:v>1.5819525889992671E-2</c:v>
                </c:pt>
                <c:pt idx="2528">
                  <c:v>1.5819388151326347E-2</c:v>
                </c:pt>
                <c:pt idx="2529">
                  <c:v>1.581926772523216E-2</c:v>
                </c:pt>
                <c:pt idx="2530">
                  <c:v>1.5819164611706543E-2</c:v>
                </c:pt>
                <c:pt idx="2531">
                  <c:v>1.5819418392651389E-2</c:v>
                </c:pt>
                <c:pt idx="2532">
                  <c:v>1.58193511379651E-2</c:v>
                </c:pt>
                <c:pt idx="2533">
                  <c:v>1.5819301196592337E-2</c:v>
                </c:pt>
                <c:pt idx="2534">
                  <c:v>1.5819268568533978E-2</c:v>
                </c:pt>
                <c:pt idx="2535">
                  <c:v>1.5819253253790903E-2</c:v>
                </c:pt>
                <c:pt idx="2536">
                  <c:v>1.5819255252360474E-2</c:v>
                </c:pt>
                <c:pt idx="2537">
                  <c:v>1.581927456424357E-2</c:v>
                </c:pt>
                <c:pt idx="2538">
                  <c:v>1.581931118944107E-2</c:v>
                </c:pt>
                <c:pt idx="2539">
                  <c:v>1.5819015655460119E-2</c:v>
                </c:pt>
                <c:pt idx="2540">
                  <c:v>1.5818735083772233E-2</c:v>
                </c:pt>
                <c:pt idx="2541">
                  <c:v>1.5818821168137487E-2</c:v>
                </c:pt>
                <c:pt idx="2542">
                  <c:v>1.5818924564321511E-2</c:v>
                </c:pt>
                <c:pt idx="2543">
                  <c:v>1.5819045272326103E-2</c:v>
                </c:pt>
                <c:pt idx="2544">
                  <c:v>1.5819183292153063E-2</c:v>
                </c:pt>
                <c:pt idx="2545">
                  <c:v>1.5819338623803296E-2</c:v>
                </c:pt>
                <c:pt idx="2546">
                  <c:v>1.5819511267280404E-2</c:v>
                </c:pt>
                <c:pt idx="2547">
                  <c:v>1.5819701222585286E-2</c:v>
                </c:pt>
                <c:pt idx="2548">
                  <c:v>1.5819548091449129E-2</c:v>
                </c:pt>
                <c:pt idx="2549">
                  <c:v>1.5820133068689173E-2</c:v>
                </c:pt>
                <c:pt idx="2550">
                  <c:v>1.5820012068030419E-2</c:v>
                </c:pt>
                <c:pt idx="2551">
                  <c:v>1.582027002295433E-2</c:v>
                </c:pt>
                <c:pt idx="2552">
                  <c:v>1.582164184085379E-2</c:v>
                </c:pt>
                <c:pt idx="2553">
                  <c:v>1.5821938165944439E-2</c:v>
                </c:pt>
                <c:pt idx="2554">
                  <c:v>1.582225180438385E-2</c:v>
                </c:pt>
                <c:pt idx="2555">
                  <c:v>1.5822582756175547E-2</c:v>
                </c:pt>
                <c:pt idx="2556">
                  <c:v>1.5822931021325697E-2</c:v>
                </c:pt>
                <c:pt idx="2557">
                  <c:v>1.5822924698231589E-2</c:v>
                </c:pt>
                <c:pt idx="2558">
                  <c:v>1.5823306336927863E-2</c:v>
                </c:pt>
                <c:pt idx="2559">
                  <c:v>1.5823705288245254E-2</c:v>
                </c:pt>
                <c:pt idx="2560">
                  <c:v>1.5824121552189995E-2</c:v>
                </c:pt>
                <c:pt idx="2561">
                  <c:v>1.5824932047597693E-2</c:v>
                </c:pt>
                <c:pt idx="2562">
                  <c:v>1.582538419299458E-2</c:v>
                </c:pt>
                <c:pt idx="2563">
                  <c:v>1.582585365178427E-2</c:v>
                </c:pt>
                <c:pt idx="2564">
                  <c:v>1.5826340423972057E-2</c:v>
                </c:pt>
                <c:pt idx="2565">
                  <c:v>1.5826844509567631E-2</c:v>
                </c:pt>
                <c:pt idx="2566">
                  <c:v>1.5827365908576273E-2</c:v>
                </c:pt>
                <c:pt idx="2567">
                  <c:v>1.582790462100327E-2</c:v>
                </c:pt>
                <c:pt idx="2568">
                  <c:v>1.5828460646856553E-2</c:v>
                </c:pt>
                <c:pt idx="2569">
                  <c:v>1.5829033986144929E-2</c:v>
                </c:pt>
                <c:pt idx="2570">
                  <c:v>1.5829624638874568E-2</c:v>
                </c:pt>
                <c:pt idx="2571">
                  <c:v>1.5830232605052511E-2</c:v>
                </c:pt>
                <c:pt idx="2572">
                  <c:v>1.5830857884686692E-2</c:v>
                </c:pt>
                <c:pt idx="2573">
                  <c:v>1.5831500477786802E-2</c:v>
                </c:pt>
                <c:pt idx="2574">
                  <c:v>1.5832160384360763E-2</c:v>
                </c:pt>
                <c:pt idx="2575">
                  <c:v>1.5832837604415628E-2</c:v>
                </c:pt>
                <c:pt idx="2576">
                  <c:v>1.5833532137961966E-2</c:v>
                </c:pt>
                <c:pt idx="2577">
                  <c:v>1.583424398500859E-2</c:v>
                </c:pt>
                <c:pt idx="2578">
                  <c:v>1.5834973145562543E-2</c:v>
                </c:pt>
                <c:pt idx="2579">
                  <c:v>1.5835319974686381E-2</c:v>
                </c:pt>
                <c:pt idx="2580">
                  <c:v>1.5836082492589779E-2</c:v>
                </c:pt>
                <c:pt idx="2581">
                  <c:v>1.5836862323279948E-2</c:v>
                </c:pt>
                <c:pt idx="2582">
                  <c:v>1.5838062923070134E-2</c:v>
                </c:pt>
                <c:pt idx="2583">
                  <c:v>1.5838878651317549E-2</c:v>
                </c:pt>
                <c:pt idx="2584">
                  <c:v>1.5839711693135718E-2</c:v>
                </c:pt>
                <c:pt idx="2585">
                  <c:v>1.5840562048534339E-2</c:v>
                </c:pt>
                <c:pt idx="2586">
                  <c:v>1.5841429717523978E-2</c:v>
                </c:pt>
                <c:pt idx="2587">
                  <c:v>1.5842314700116971E-2</c:v>
                </c:pt>
                <c:pt idx="2588">
                  <c:v>1.5843216996323888E-2</c:v>
                </c:pt>
                <c:pt idx="2589">
                  <c:v>1.5844136606157945E-2</c:v>
                </c:pt>
                <c:pt idx="2590">
                  <c:v>1.5845073529629709E-2</c:v>
                </c:pt>
                <c:pt idx="2591">
                  <c:v>1.5846027766751519E-2</c:v>
                </c:pt>
                <c:pt idx="2592">
                  <c:v>1.5846167032056498E-2</c:v>
                </c:pt>
                <c:pt idx="2593">
                  <c:v>1.5847153337653422E-2</c:v>
                </c:pt>
                <c:pt idx="2594">
                  <c:v>1.584815695543202E-2</c:v>
                </c:pt>
                <c:pt idx="2595">
                  <c:v>1.5849325145783005E-2</c:v>
                </c:pt>
                <c:pt idx="2596">
                  <c:v>1.5850365861135061E-2</c:v>
                </c:pt>
                <c:pt idx="2597">
                  <c:v>1.5851423888708416E-2</c:v>
                </c:pt>
                <c:pt idx="2598">
                  <c:v>1.585249922851658E-2</c:v>
                </c:pt>
                <c:pt idx="2599">
                  <c:v>1.5853591880573954E-2</c:v>
                </c:pt>
                <c:pt idx="2600">
                  <c:v>1.5854275464306674E-2</c:v>
                </c:pt>
                <c:pt idx="2601">
                  <c:v>1.5855401455494265E-2</c:v>
                </c:pt>
                <c:pt idx="2602">
                  <c:v>1.5856544758216611E-2</c:v>
                </c:pt>
                <c:pt idx="2603">
                  <c:v>1.5857705372491922E-2</c:v>
                </c:pt>
                <c:pt idx="2604">
                  <c:v>1.5860178284555927E-2</c:v>
                </c:pt>
                <c:pt idx="2605">
                  <c:v>1.5861377387599632E-2</c:v>
                </c:pt>
                <c:pt idx="2606">
                  <c:v>1.5862593804507448E-2</c:v>
                </c:pt>
                <c:pt idx="2607">
                  <c:v>1.5863827535293473E-2</c:v>
                </c:pt>
                <c:pt idx="2608">
                  <c:v>1.58650785799762E-2</c:v>
                </c:pt>
                <c:pt idx="2609">
                  <c:v>1.586590869035118E-2</c:v>
                </c:pt>
                <c:pt idx="2610">
                  <c:v>1.5867193070439142E-2</c:v>
                </c:pt>
                <c:pt idx="2611">
                  <c:v>1.5868494763713766E-2</c:v>
                </c:pt>
                <c:pt idx="2612">
                  <c:v>1.5869813770191969E-2</c:v>
                </c:pt>
                <c:pt idx="2613">
                  <c:v>1.5871593512385717E-2</c:v>
                </c:pt>
                <c:pt idx="2614">
                  <c:v>1.5872948440786957E-2</c:v>
                </c:pt>
                <c:pt idx="2615">
                  <c:v>1.5874320683203828E-2</c:v>
                </c:pt>
                <c:pt idx="2616">
                  <c:v>1.5875710239651307E-2</c:v>
                </c:pt>
                <c:pt idx="2617">
                  <c:v>1.5877117110147894E-2</c:v>
                </c:pt>
                <c:pt idx="2618">
                  <c:v>1.587854129471385E-2</c:v>
                </c:pt>
                <c:pt idx="2619">
                  <c:v>1.5879982793366793E-2</c:v>
                </c:pt>
                <c:pt idx="2620">
                  <c:v>1.588144160612346E-2</c:v>
                </c:pt>
                <c:pt idx="2621">
                  <c:v>1.5882917733005878E-2</c:v>
                </c:pt>
                <c:pt idx="2622">
                  <c:v>1.5884411174033424E-2</c:v>
                </c:pt>
                <c:pt idx="2623">
                  <c:v>1.5885921929222842E-2</c:v>
                </c:pt>
                <c:pt idx="2624">
                  <c:v>1.5887449998595267E-2</c:v>
                </c:pt>
                <c:pt idx="2625">
                  <c:v>1.5888995382170961E-2</c:v>
                </c:pt>
                <c:pt idx="2626">
                  <c:v>1.5890558079970193E-2</c:v>
                </c:pt>
                <c:pt idx="2627">
                  <c:v>1.5892138092013217E-2</c:v>
                </c:pt>
                <c:pt idx="2628">
                  <c:v>1.5893735418319416E-2</c:v>
                </c:pt>
                <c:pt idx="2629">
                  <c:v>1.5895350058910816E-2</c:v>
                </c:pt>
                <c:pt idx="2630">
                  <c:v>1.5896982013808555E-2</c:v>
                </c:pt>
                <c:pt idx="2631">
                  <c:v>1.5898164426094062E-2</c:v>
                </c:pt>
                <c:pt idx="2632">
                  <c:v>1.5899829700531443E-2</c:v>
                </c:pt>
                <c:pt idx="2633">
                  <c:v>1.5901512288575854E-2</c:v>
                </c:pt>
                <c:pt idx="2634">
                  <c:v>1.5903682976887542E-2</c:v>
                </c:pt>
                <c:pt idx="2635">
                  <c:v>1.590540150363853E-2</c:v>
                </c:pt>
                <c:pt idx="2636">
                  <c:v>1.5907137344826239E-2</c:v>
                </c:pt>
                <c:pt idx="2637">
                  <c:v>1.5908890500475337E-2</c:v>
                </c:pt>
                <c:pt idx="2638">
                  <c:v>1.5910660970606078E-2</c:v>
                </c:pt>
                <c:pt idx="2639">
                  <c:v>1.5912448755242257E-2</c:v>
                </c:pt>
                <c:pt idx="2640">
                  <c:v>1.5914253854406771E-2</c:v>
                </c:pt>
                <c:pt idx="2641">
                  <c:v>1.5916076268124288E-2</c:v>
                </c:pt>
                <c:pt idx="2642">
                  <c:v>1.5917915996418595E-2</c:v>
                </c:pt>
                <c:pt idx="2643">
                  <c:v>1.5919773039313478E-2</c:v>
                </c:pt>
                <c:pt idx="2644">
                  <c:v>1.5920679666168194E-2</c:v>
                </c:pt>
                <c:pt idx="2645">
                  <c:v>1.5922568700322874E-2</c:v>
                </c:pt>
                <c:pt idx="2646">
                  <c:v>1.5924475047621883E-2</c:v>
                </c:pt>
                <c:pt idx="2647">
                  <c:v>1.5926674930045355E-2</c:v>
                </c:pt>
                <c:pt idx="2648">
                  <c:v>1.5928618377016916E-2</c:v>
                </c:pt>
                <c:pt idx="2649">
                  <c:v>1.593057913720845E-2</c:v>
                </c:pt>
                <c:pt idx="2650">
                  <c:v>1.5932557210644262E-2</c:v>
                </c:pt>
                <c:pt idx="2651">
                  <c:v>1.5934552597351374E-2</c:v>
                </c:pt>
                <c:pt idx="2652">
                  <c:v>1.5936070880304524E-2</c:v>
                </c:pt>
                <c:pt idx="2653">
                  <c:v>1.5938099568550981E-2</c:v>
                </c:pt>
                <c:pt idx="2654">
                  <c:v>1.5940145569376684E-2</c:v>
                </c:pt>
                <c:pt idx="2655">
                  <c:v>1.5942208882807132E-2</c:v>
                </c:pt>
                <c:pt idx="2656">
                  <c:v>1.5945289093942636E-2</c:v>
                </c:pt>
                <c:pt idx="2657">
                  <c:v>1.5948894110889726E-2</c:v>
                </c:pt>
                <c:pt idx="2658">
                  <c:v>1.5951016008026883E-2</c:v>
                </c:pt>
                <c:pt idx="2659">
                  <c:v>1.5953155221721912E-2</c:v>
                </c:pt>
                <c:pt idx="2660">
                  <c:v>1.5955033155331411E-2</c:v>
                </c:pt>
                <c:pt idx="2661">
                  <c:v>1.5957212901419604E-2</c:v>
                </c:pt>
                <c:pt idx="2662">
                  <c:v>1.5959409961855825E-2</c:v>
                </c:pt>
                <c:pt idx="2663">
                  <c:v>1.5961624336668569E-2</c:v>
                </c:pt>
                <c:pt idx="2664">
                  <c:v>1.5963856025887232E-2</c:v>
                </c:pt>
                <c:pt idx="2665">
                  <c:v>1.5966617779859887E-2</c:v>
                </c:pt>
                <c:pt idx="2666">
                  <c:v>1.5968885433728978E-2</c:v>
                </c:pt>
                <c:pt idx="2667">
                  <c:v>1.5971170402861987E-2</c:v>
                </c:pt>
                <c:pt idx="2668">
                  <c:v>1.5973472687291514E-2</c:v>
                </c:pt>
                <c:pt idx="2669">
                  <c:v>1.5975792287044863E-2</c:v>
                </c:pt>
                <c:pt idx="2670">
                  <c:v>1.5978129202152871E-2</c:v>
                </c:pt>
                <c:pt idx="2671">
                  <c:v>1.598048343264637E-2</c:v>
                </c:pt>
                <c:pt idx="2672">
                  <c:v>1.5982854978555307E-2</c:v>
                </c:pt>
                <c:pt idx="2673">
                  <c:v>1.5985243839913166E-2</c:v>
                </c:pt>
                <c:pt idx="2674">
                  <c:v>1.598765001674813E-2</c:v>
                </c:pt>
                <c:pt idx="2675">
                  <c:v>1.5990073509091918E-2</c:v>
                </c:pt>
                <c:pt idx="2676">
                  <c:v>1.5992514316978002E-2</c:v>
                </c:pt>
                <c:pt idx="2677">
                  <c:v>1.5994972440437214E-2</c:v>
                </c:pt>
                <c:pt idx="2678">
                  <c:v>1.5997447879500391E-2</c:v>
                </c:pt>
                <c:pt idx="2679">
                  <c:v>1.5999940634201886E-2</c:v>
                </c:pt>
                <c:pt idx="2680">
                  <c:v>1.6002450704573418E-2</c:v>
                </c:pt>
                <c:pt idx="2681">
                  <c:v>1.6004978090646691E-2</c:v>
                </c:pt>
                <c:pt idx="2682">
                  <c:v>1.6006987229080116E-2</c:v>
                </c:pt>
                <c:pt idx="2683">
                  <c:v>1.6009547897729851E-2</c:v>
                </c:pt>
                <c:pt idx="2684">
                  <c:v>1.6012125881402699E-2</c:v>
                </c:pt>
                <c:pt idx="2685">
                  <c:v>1.6014721180132505E-2</c:v>
                </c:pt>
                <c:pt idx="2686">
                  <c:v>1.6017874757716207E-2</c:v>
                </c:pt>
                <c:pt idx="2687">
                  <c:v>1.6020506038704713E-2</c:v>
                </c:pt>
                <c:pt idx="2688">
                  <c:v>1.6023154635631941E-2</c:v>
                </c:pt>
                <c:pt idx="2689">
                  <c:v>1.6025820548532244E-2</c:v>
                </c:pt>
                <c:pt idx="2690">
                  <c:v>1.6028503777439095E-2</c:v>
                </c:pt>
                <c:pt idx="2691">
                  <c:v>1.6031204322389501E-2</c:v>
                </c:pt>
                <c:pt idx="2692">
                  <c:v>1.6033922183416049E-2</c:v>
                </c:pt>
                <c:pt idx="2693">
                  <c:v>1.6036657360555744E-2</c:v>
                </c:pt>
                <c:pt idx="2694">
                  <c:v>1.6039409853844701E-2</c:v>
                </c:pt>
                <c:pt idx="2695">
                  <c:v>1.604162650304003E-2</c:v>
                </c:pt>
                <c:pt idx="2696">
                  <c:v>1.6044412269655878E-2</c:v>
                </c:pt>
                <c:pt idx="2697">
                  <c:v>1.6047215351744602E-2</c:v>
                </c:pt>
                <c:pt idx="2698">
                  <c:v>1.6050035749342721E-2</c:v>
                </c:pt>
                <c:pt idx="2699">
                  <c:v>1.6052873462487637E-2</c:v>
                </c:pt>
                <c:pt idx="2700">
                  <c:v>1.605572849121498E-2</c:v>
                </c:pt>
                <c:pt idx="2701">
                  <c:v>1.6058600835561258E-2</c:v>
                </c:pt>
                <c:pt idx="2702">
                  <c:v>1.6061490495563883E-2</c:v>
                </c:pt>
                <c:pt idx="2703">
                  <c:v>1.6064397471260258E-2</c:v>
                </c:pt>
                <c:pt idx="2704">
                  <c:v>1.6067321762687787E-2</c:v>
                </c:pt>
                <c:pt idx="2705">
                  <c:v>1.6069696730408874E-2</c:v>
                </c:pt>
                <c:pt idx="2706">
                  <c:v>1.6072654286598285E-2</c:v>
                </c:pt>
                <c:pt idx="2707">
                  <c:v>1.6075629157843812E-2</c:v>
                </c:pt>
                <c:pt idx="2708">
                  <c:v>1.6079762976005794E-2</c:v>
                </c:pt>
                <c:pt idx="2709">
                  <c:v>1.6082775215958651E-2</c:v>
                </c:pt>
                <c:pt idx="2710">
                  <c:v>1.608580477265981E-2</c:v>
                </c:pt>
                <c:pt idx="2711">
                  <c:v>1.6088851646151554E-2</c:v>
                </c:pt>
                <c:pt idx="2712">
                  <c:v>1.6091915836472646E-2</c:v>
                </c:pt>
                <c:pt idx="2713">
                  <c:v>1.6094419599739632E-2</c:v>
                </c:pt>
                <c:pt idx="2714">
                  <c:v>1.6097517050590385E-2</c:v>
                </c:pt>
                <c:pt idx="2715">
                  <c:v>1.6100631817600682E-2</c:v>
                </c:pt>
                <c:pt idx="2716">
                  <c:v>1.610376390080882E-2</c:v>
                </c:pt>
                <c:pt idx="2717">
                  <c:v>1.610749654192253E-2</c:v>
                </c:pt>
                <c:pt idx="2718">
                  <c:v>1.6110664634067167E-2</c:v>
                </c:pt>
                <c:pt idx="2719">
                  <c:v>1.6113850043324811E-2</c:v>
                </c:pt>
                <c:pt idx="2720">
                  <c:v>1.6117052769736875E-2</c:v>
                </c:pt>
                <c:pt idx="2721">
                  <c:v>1.6120272813346513E-2</c:v>
                </c:pt>
                <c:pt idx="2722">
                  <c:v>1.6123510174195135E-2</c:v>
                </c:pt>
                <c:pt idx="2723">
                  <c:v>1.612676485232591E-2</c:v>
                </c:pt>
                <c:pt idx="2724">
                  <c:v>1.6130036847778473E-2</c:v>
                </c:pt>
                <c:pt idx="2725">
                  <c:v>1.6133326160597754E-2</c:v>
                </c:pt>
                <c:pt idx="2726">
                  <c:v>1.6136632790827804E-2</c:v>
                </c:pt>
                <c:pt idx="2727">
                  <c:v>1.6139956738510024E-2</c:v>
                </c:pt>
                <c:pt idx="2728">
                  <c:v>1.6143298003686697E-2</c:v>
                </c:pt>
                <c:pt idx="2729">
                  <c:v>1.6146656586402758E-2</c:v>
                </c:pt>
                <c:pt idx="2730">
                  <c:v>1.6150032486703127E-2</c:v>
                </c:pt>
                <c:pt idx="2731">
                  <c:v>1.6153425704629212E-2</c:v>
                </c:pt>
                <c:pt idx="2732">
                  <c:v>1.61568362402277E-2</c:v>
                </c:pt>
                <c:pt idx="2733">
                  <c:v>1.6160264093540877E-2</c:v>
                </c:pt>
                <c:pt idx="2734">
                  <c:v>1.616310251565654E-2</c:v>
                </c:pt>
                <c:pt idx="2735">
                  <c:v>1.6166563614567968E-2</c:v>
                </c:pt>
                <c:pt idx="2736">
                  <c:v>1.6170042030529561E-2</c:v>
                </c:pt>
                <c:pt idx="2737">
                  <c:v>1.6173537763584954E-2</c:v>
                </c:pt>
                <c:pt idx="2738">
                  <c:v>1.6177663127420736E-2</c:v>
                </c:pt>
                <c:pt idx="2739">
                  <c:v>1.6181194887975228E-2</c:v>
                </c:pt>
                <c:pt idx="2740">
                  <c:v>1.6184743966565072E-2</c:v>
                </c:pt>
                <c:pt idx="2741">
                  <c:v>1.6188310363233434E-2</c:v>
                </c:pt>
                <c:pt idx="2742">
                  <c:v>1.6191894078028762E-2</c:v>
                </c:pt>
                <c:pt idx="2743">
                  <c:v>1.6195495110995987E-2</c:v>
                </c:pt>
                <c:pt idx="2744">
                  <c:v>1.6199113462184445E-2</c:v>
                </c:pt>
                <c:pt idx="2745">
                  <c:v>1.6202749131639937E-2</c:v>
                </c:pt>
                <c:pt idx="2746">
                  <c:v>1.6206402119409158E-2</c:v>
                </c:pt>
                <c:pt idx="2747">
                  <c:v>1.6208822815066772E-2</c:v>
                </c:pt>
                <c:pt idx="2748">
                  <c:v>1.6212507638872744E-2</c:v>
                </c:pt>
                <c:pt idx="2749">
                  <c:v>1.6216209779520555E-2</c:v>
                </c:pt>
                <c:pt idx="2750">
                  <c:v>1.6219929237057926E-2</c:v>
                </c:pt>
                <c:pt idx="2751">
                  <c:v>1.6224201250086071E-2</c:v>
                </c:pt>
                <c:pt idx="2752">
                  <c:v>1.6227957815401529E-2</c:v>
                </c:pt>
                <c:pt idx="2753">
                  <c:v>1.6231731697755134E-2</c:v>
                </c:pt>
                <c:pt idx="2754">
                  <c:v>1.6235522897195518E-2</c:v>
                </c:pt>
                <c:pt idx="2755">
                  <c:v>1.6239331413770406E-2</c:v>
                </c:pt>
                <c:pt idx="2756">
                  <c:v>1.6243157247530227E-2</c:v>
                </c:pt>
                <c:pt idx="2757">
                  <c:v>1.624636158177991E-2</c:v>
                </c:pt>
                <c:pt idx="2758">
                  <c:v>1.6250220641647113E-2</c:v>
                </c:pt>
                <c:pt idx="2759">
                  <c:v>1.6254097018030229E-2</c:v>
                </c:pt>
                <c:pt idx="2760">
                  <c:v>1.6259920304850819E-2</c:v>
                </c:pt>
                <c:pt idx="2761">
                  <c:v>1.6263835547336857E-2</c:v>
                </c:pt>
                <c:pt idx="2762">
                  <c:v>1.6267768108933874E-2</c:v>
                </c:pt>
                <c:pt idx="2763">
                  <c:v>1.627171798969208E-2</c:v>
                </c:pt>
                <c:pt idx="2764">
                  <c:v>1.6275685189665212E-2</c:v>
                </c:pt>
                <c:pt idx="2765">
                  <c:v>1.627901929373253E-2</c:v>
                </c:pt>
                <c:pt idx="2766">
                  <c:v>1.6283019717106495E-2</c:v>
                </c:pt>
                <c:pt idx="2767">
                  <c:v>1.6287037459032205E-2</c:v>
                </c:pt>
                <c:pt idx="2768">
                  <c:v>1.629107251956043E-2</c:v>
                </c:pt>
                <c:pt idx="2769">
                  <c:v>1.62957809795563E-2</c:v>
                </c:pt>
                <c:pt idx="2770">
                  <c:v>1.6299852095907834E-2</c:v>
                </c:pt>
                <c:pt idx="2771">
                  <c:v>1.6303940531839884E-2</c:v>
                </c:pt>
                <c:pt idx="2772">
                  <c:v>1.6308046287405308E-2</c:v>
                </c:pt>
                <c:pt idx="2773">
                  <c:v>1.6312169362657839E-2</c:v>
                </c:pt>
                <c:pt idx="2774">
                  <c:v>1.6316309757653861E-2</c:v>
                </c:pt>
                <c:pt idx="2775">
                  <c:v>1.6320467472444467E-2</c:v>
                </c:pt>
                <c:pt idx="2776">
                  <c:v>1.6324642507084274E-2</c:v>
                </c:pt>
                <c:pt idx="2777">
                  <c:v>1.6328834861628783E-2</c:v>
                </c:pt>
                <c:pt idx="2778">
                  <c:v>1.6333044536131731E-2</c:v>
                </c:pt>
                <c:pt idx="2779">
                  <c:v>1.6337271530648616E-2</c:v>
                </c:pt>
                <c:pt idx="2780">
                  <c:v>1.6341515845234057E-2</c:v>
                </c:pt>
                <c:pt idx="2781">
                  <c:v>1.6345777479944434E-2</c:v>
                </c:pt>
                <c:pt idx="2782">
                  <c:v>1.6350056434832602E-2</c:v>
                </c:pt>
                <c:pt idx="2783">
                  <c:v>1.6354352709958466E-2</c:v>
                </c:pt>
                <c:pt idx="2784">
                  <c:v>1.6358666305374883E-2</c:v>
                </c:pt>
                <c:pt idx="2785">
                  <c:v>1.6362997221139115E-2</c:v>
                </c:pt>
                <c:pt idx="2786">
                  <c:v>1.6366665150593887E-2</c:v>
                </c:pt>
                <c:pt idx="2787">
                  <c:v>1.6371029274722858E-2</c:v>
                </c:pt>
                <c:pt idx="2788">
                  <c:v>1.6375410718537337E-2</c:v>
                </c:pt>
                <c:pt idx="2789">
                  <c:v>1.6379809482096094E-2</c:v>
                </c:pt>
                <c:pt idx="2790">
                  <c:v>1.6384225565453468E-2</c:v>
                </c:pt>
                <c:pt idx="2791">
                  <c:v>1.6389346446208746E-2</c:v>
                </c:pt>
                <c:pt idx="2792">
                  <c:v>1.6393798606002166E-2</c:v>
                </c:pt>
                <c:pt idx="2793">
                  <c:v>1.6398268086601483E-2</c:v>
                </c:pt>
                <c:pt idx="2794">
                  <c:v>1.6402754888064846E-2</c:v>
                </c:pt>
                <c:pt idx="2795">
                  <c:v>1.6407259010450391E-2</c:v>
                </c:pt>
                <c:pt idx="2796">
                  <c:v>1.6411780453818907E-2</c:v>
                </c:pt>
                <c:pt idx="2797">
                  <c:v>1.641631921822765E-2</c:v>
                </c:pt>
                <c:pt idx="2798">
                  <c:v>1.6420875303734768E-2</c:v>
                </c:pt>
                <c:pt idx="2799">
                  <c:v>1.6424050880359746E-2</c:v>
                </c:pt>
                <c:pt idx="2800">
                  <c:v>1.6428638721651668E-2</c:v>
                </c:pt>
                <c:pt idx="2801">
                  <c:v>1.6433243882541897E-2</c:v>
                </c:pt>
                <c:pt idx="2802">
                  <c:v>1.6437866363089873E-2</c:v>
                </c:pt>
                <c:pt idx="2803">
                  <c:v>1.6442506163355027E-2</c:v>
                </c:pt>
                <c:pt idx="2804">
                  <c:v>1.6447163283394992E-2</c:v>
                </c:pt>
                <c:pt idx="2805">
                  <c:v>1.6451837723270104E-2</c:v>
                </c:pt>
                <c:pt idx="2806">
                  <c:v>1.6456529483039797E-2</c:v>
                </c:pt>
                <c:pt idx="2807">
                  <c:v>1.6461238562764404E-2</c:v>
                </c:pt>
                <c:pt idx="2808">
                  <c:v>1.6465964962503361E-2</c:v>
                </c:pt>
                <c:pt idx="2809">
                  <c:v>1.6469995536116781E-2</c:v>
                </c:pt>
                <c:pt idx="2810">
                  <c:v>1.6474755124533957E-2</c:v>
                </c:pt>
                <c:pt idx="2811">
                  <c:v>1.647953203230184E-2</c:v>
                </c:pt>
                <c:pt idx="2812">
                  <c:v>1.6486479249996765E-2</c:v>
                </c:pt>
                <c:pt idx="2813">
                  <c:v>1.6491295159255126E-2</c:v>
                </c:pt>
                <c:pt idx="2814">
                  <c:v>1.6496128390592345E-2</c:v>
                </c:pt>
                <c:pt idx="2815">
                  <c:v>1.6500978944070085E-2</c:v>
                </c:pt>
                <c:pt idx="2816">
                  <c:v>1.6505846819750893E-2</c:v>
                </c:pt>
                <c:pt idx="2817">
                  <c:v>1.651000691384439E-2</c:v>
                </c:pt>
                <c:pt idx="2818">
                  <c:v>1.6514907975537431E-2</c:v>
                </c:pt>
                <c:pt idx="2819">
                  <c:v>1.6519826358772024E-2</c:v>
                </c:pt>
                <c:pt idx="2820">
                  <c:v>1.6524762063612294E-2</c:v>
                </c:pt>
                <c:pt idx="2821">
                  <c:v>1.6530446033442062E-2</c:v>
                </c:pt>
                <c:pt idx="2822">
                  <c:v>1.6535417843687353E-2</c:v>
                </c:pt>
                <c:pt idx="2823">
                  <c:v>1.6540406976584106E-2</c:v>
                </c:pt>
                <c:pt idx="2824">
                  <c:v>1.6545413432200159E-2</c:v>
                </c:pt>
                <c:pt idx="2825">
                  <c:v>1.6550437210598058E-2</c:v>
                </c:pt>
                <c:pt idx="2826">
                  <c:v>1.6555478311845631E-2</c:v>
                </c:pt>
                <c:pt idx="2827">
                  <c:v>1.656053673600719E-2</c:v>
                </c:pt>
                <c:pt idx="2828">
                  <c:v>1.6565612483148803E-2</c:v>
                </c:pt>
                <c:pt idx="2829">
                  <c:v>1.6570705553338304E-2</c:v>
                </c:pt>
                <c:pt idx="2830">
                  <c:v>1.657581594664E-2</c:v>
                </c:pt>
                <c:pt idx="2831">
                  <c:v>1.6580943663120844E-2</c:v>
                </c:pt>
                <c:pt idx="2832">
                  <c:v>1.6586088702848667E-2</c:v>
                </c:pt>
                <c:pt idx="2833">
                  <c:v>1.6591251065891304E-2</c:v>
                </c:pt>
                <c:pt idx="2834">
                  <c:v>1.6596430752313939E-2</c:v>
                </c:pt>
                <c:pt idx="2835">
                  <c:v>1.6601627762185291E-2</c:v>
                </c:pt>
                <c:pt idx="2836">
                  <c:v>1.6606842095573188E-2</c:v>
                </c:pt>
                <c:pt idx="2837">
                  <c:v>1.6612073752545461E-2</c:v>
                </c:pt>
                <c:pt idx="2838">
                  <c:v>1.6617322733169949E-2</c:v>
                </c:pt>
                <c:pt idx="2839">
                  <c:v>1.6621831646702088E-2</c:v>
                </c:pt>
                <c:pt idx="2840">
                  <c:v>1.6627113797325982E-2</c:v>
                </c:pt>
                <c:pt idx="2841">
                  <c:v>1.6632413270939572E-2</c:v>
                </c:pt>
                <c:pt idx="2842">
                  <c:v>1.6637730067611437E-2</c:v>
                </c:pt>
                <c:pt idx="2843">
                  <c:v>1.6643827493484024E-2</c:v>
                </c:pt>
                <c:pt idx="2844">
                  <c:v>1.6649180417470037E-2</c:v>
                </c:pt>
                <c:pt idx="2845">
                  <c:v>1.6654550665591017E-2</c:v>
                </c:pt>
                <c:pt idx="2846">
                  <c:v>1.6659938237919194E-2</c:v>
                </c:pt>
                <c:pt idx="2847">
                  <c:v>1.666534313452505E-2</c:v>
                </c:pt>
                <c:pt idx="2848">
                  <c:v>1.6670765355477297E-2</c:v>
                </c:pt>
                <c:pt idx="2849">
                  <c:v>1.6676204900846408E-2</c:v>
                </c:pt>
                <c:pt idx="2850">
                  <c:v>1.66816617707055E-2</c:v>
                </c:pt>
                <c:pt idx="2851">
                  <c:v>1.6686360786666261E-2</c:v>
                </c:pt>
                <c:pt idx="2852">
                  <c:v>1.6691074316808597E-2</c:v>
                </c:pt>
                <c:pt idx="2853">
                  <c:v>1.6696580182965902E-2</c:v>
                </c:pt>
                <c:pt idx="2854">
                  <c:v>1.6702103372139867E-2</c:v>
                </c:pt>
                <c:pt idx="2855">
                  <c:v>1.6707643884400738E-2</c:v>
                </c:pt>
                <c:pt idx="2856">
                  <c:v>1.6713201719820554E-2</c:v>
                </c:pt>
                <c:pt idx="2857">
                  <c:v>1.6718776878469555E-2</c:v>
                </c:pt>
                <c:pt idx="2858">
                  <c:v>1.6724369360418878E-2</c:v>
                </c:pt>
                <c:pt idx="2859">
                  <c:v>1.6729979165738769E-2</c:v>
                </c:pt>
                <c:pt idx="2860">
                  <c:v>1.6734818025696988E-2</c:v>
                </c:pt>
                <c:pt idx="2861">
                  <c:v>1.6741250746781112E-2</c:v>
                </c:pt>
                <c:pt idx="2862">
                  <c:v>1.6746121261664585E-2</c:v>
                </c:pt>
                <c:pt idx="2863">
                  <c:v>1.6751798863771258E-2</c:v>
                </c:pt>
                <c:pt idx="2864">
                  <c:v>1.6759877060336777E-2</c:v>
                </c:pt>
                <c:pt idx="2865">
                  <c:v>1.676559380619554E-2</c:v>
                </c:pt>
                <c:pt idx="2866">
                  <c:v>1.6771327877710646E-2</c:v>
                </c:pt>
                <c:pt idx="2867">
                  <c:v>1.6777079274954334E-2</c:v>
                </c:pt>
                <c:pt idx="2868">
                  <c:v>1.6782847998002365E-2</c:v>
                </c:pt>
                <c:pt idx="2869">
                  <c:v>1.6787831949644571E-2</c:v>
                </c:pt>
                <c:pt idx="2870">
                  <c:v>1.6793633820605561E-2</c:v>
                </c:pt>
                <c:pt idx="2871">
                  <c:v>1.6799453016704421E-2</c:v>
                </c:pt>
                <c:pt idx="2872">
                  <c:v>1.6805289538018634E-2</c:v>
                </c:pt>
                <c:pt idx="2873">
                  <c:v>1.6811951502953098E-2</c:v>
                </c:pt>
                <c:pt idx="2874">
                  <c:v>1.6817824182415512E-2</c:v>
                </c:pt>
                <c:pt idx="2875">
                  <c:v>1.6823714188214354E-2</c:v>
                </c:pt>
                <c:pt idx="2876">
                  <c:v>1.6829621520425383E-2</c:v>
                </c:pt>
                <c:pt idx="2877">
                  <c:v>1.6835546179127886E-2</c:v>
                </c:pt>
                <c:pt idx="2878">
                  <c:v>1.684148816439586E-2</c:v>
                </c:pt>
                <c:pt idx="2879">
                  <c:v>1.6847447476308595E-2</c:v>
                </c:pt>
                <c:pt idx="2880">
                  <c:v>1.6853424114943606E-2</c:v>
                </c:pt>
                <c:pt idx="2881">
                  <c:v>1.6859418080379298E-2</c:v>
                </c:pt>
                <c:pt idx="2882">
                  <c:v>1.6865429372693197E-2</c:v>
                </c:pt>
                <c:pt idx="2883">
                  <c:v>1.6871457991962824E-2</c:v>
                </c:pt>
                <c:pt idx="2884">
                  <c:v>1.6877503938269225E-2</c:v>
                </c:pt>
                <c:pt idx="2885">
                  <c:v>1.6883567211689043E-2</c:v>
                </c:pt>
                <c:pt idx="2886">
                  <c:v>1.6889647812302438E-2</c:v>
                </c:pt>
                <c:pt idx="2887">
                  <c:v>1.6895745740187821E-2</c:v>
                </c:pt>
                <c:pt idx="2888">
                  <c:v>1.6901860995426232E-2</c:v>
                </c:pt>
                <c:pt idx="2889">
                  <c:v>1.6907993578096081E-2</c:v>
                </c:pt>
                <c:pt idx="2890">
                  <c:v>1.6914143488276644E-2</c:v>
                </c:pt>
                <c:pt idx="2891">
                  <c:v>1.6919475334886667E-2</c:v>
                </c:pt>
                <c:pt idx="2892">
                  <c:v>1.6925658376565785E-2</c:v>
                </c:pt>
                <c:pt idx="2893">
                  <c:v>1.6931858745086521E-2</c:v>
                </c:pt>
                <c:pt idx="2894">
                  <c:v>1.6938916405730538E-2</c:v>
                </c:pt>
                <c:pt idx="2895">
                  <c:v>1.6945152954680392E-2</c:v>
                </c:pt>
                <c:pt idx="2896">
                  <c:v>1.6951406831624598E-2</c:v>
                </c:pt>
                <c:pt idx="2897">
                  <c:v>1.6957678036647723E-2</c:v>
                </c:pt>
                <c:pt idx="2898">
                  <c:v>1.6963966569831703E-2</c:v>
                </c:pt>
                <c:pt idx="2899">
                  <c:v>1.6970272431256699E-2</c:v>
                </c:pt>
                <c:pt idx="2900">
                  <c:v>1.6976595621005518E-2</c:v>
                </c:pt>
                <c:pt idx="2901">
                  <c:v>1.6982936139161853E-2</c:v>
                </c:pt>
                <c:pt idx="2902">
                  <c:v>1.6989293985806744E-2</c:v>
                </c:pt>
                <c:pt idx="2903">
                  <c:v>1.6995669161023883E-2</c:v>
                </c:pt>
                <c:pt idx="2904">
                  <c:v>1.7001206393352133E-2</c:v>
                </c:pt>
                <c:pt idx="2905">
                  <c:v>1.7007614690268118E-2</c:v>
                </c:pt>
                <c:pt idx="2906">
                  <c:v>1.7014040315081108E-2</c:v>
                </c:pt>
                <c:pt idx="2907">
                  <c:v>1.7021405104238732E-2</c:v>
                </c:pt>
                <c:pt idx="2908">
                  <c:v>1.7027867860540644E-2</c:v>
                </c:pt>
                <c:pt idx="2909">
                  <c:v>1.7034347945004073E-2</c:v>
                </c:pt>
                <c:pt idx="2910">
                  <c:v>1.704084535771096E-2</c:v>
                </c:pt>
                <c:pt idx="2911">
                  <c:v>1.704736009874324E-2</c:v>
                </c:pt>
                <c:pt idx="2912">
                  <c:v>1.7053024538809684E-2</c:v>
                </c:pt>
                <c:pt idx="2913">
                  <c:v>1.705957239364797E-2</c:v>
                </c:pt>
                <c:pt idx="2914">
                  <c:v>1.7066137576135166E-2</c:v>
                </c:pt>
                <c:pt idx="2915">
                  <c:v>1.7072720086354114E-2</c:v>
                </c:pt>
                <c:pt idx="2916">
                  <c:v>1.7079319924389467E-2</c:v>
                </c:pt>
                <c:pt idx="2917">
                  <c:v>1.7087687973523114E-2</c:v>
                </c:pt>
                <c:pt idx="2918">
                  <c:v>1.7094325563127059E-2</c:v>
                </c:pt>
                <c:pt idx="2919">
                  <c:v>1.7100980482672227E-2</c:v>
                </c:pt>
                <c:pt idx="2920">
                  <c:v>1.7107652732246716E-2</c:v>
                </c:pt>
                <c:pt idx="2921">
                  <c:v>1.711346058565847E-2</c:v>
                </c:pt>
                <c:pt idx="2922">
                  <c:v>1.7120165943884522E-2</c:v>
                </c:pt>
                <c:pt idx="2923">
                  <c:v>1.7126888631460179E-2</c:v>
                </c:pt>
                <c:pt idx="2924">
                  <c:v>1.7133628648474505E-2</c:v>
                </c:pt>
                <c:pt idx="2925">
                  <c:v>1.7141273933607003E-2</c:v>
                </c:pt>
                <c:pt idx="2926">
                  <c:v>1.7148050165188881E-2</c:v>
                </c:pt>
                <c:pt idx="2927">
                  <c:v>1.7154843727414971E-2</c:v>
                </c:pt>
                <c:pt idx="2928">
                  <c:v>1.7161654620372491E-2</c:v>
                </c:pt>
                <c:pt idx="2929">
                  <c:v>1.716848284414953E-2</c:v>
                </c:pt>
                <c:pt idx="2930">
                  <c:v>1.7175328398835947E-2</c:v>
                </c:pt>
                <c:pt idx="2931">
                  <c:v>1.7182191284521597E-2</c:v>
                </c:pt>
                <c:pt idx="2932">
                  <c:v>1.7189071501295453E-2</c:v>
                </c:pt>
                <c:pt idx="2933">
                  <c:v>1.7195969049246491E-2</c:v>
                </c:pt>
                <c:pt idx="2934">
                  <c:v>1.7202883928464568E-2</c:v>
                </c:pt>
                <c:pt idx="2935">
                  <c:v>1.720981613904218E-2</c:v>
                </c:pt>
                <c:pt idx="2936">
                  <c:v>1.7216765681068301E-2</c:v>
                </c:pt>
                <c:pt idx="2937">
                  <c:v>1.7223732554631027E-2</c:v>
                </c:pt>
                <c:pt idx="2938">
                  <c:v>1.7230716759825498E-2</c:v>
                </c:pt>
                <c:pt idx="2939">
                  <c:v>1.7237718296740694E-2</c:v>
                </c:pt>
                <c:pt idx="2940">
                  <c:v>1.7244737165468222E-2</c:v>
                </c:pt>
                <c:pt idx="2941">
                  <c:v>1.7251773366098826E-2</c:v>
                </c:pt>
                <c:pt idx="2942">
                  <c:v>1.7258826898725887E-2</c:v>
                </c:pt>
                <c:pt idx="2943">
                  <c:v>1.7264981681731153E-2</c:v>
                </c:pt>
                <c:pt idx="2944">
                  <c:v>1.7272068306040087E-2</c:v>
                </c:pt>
                <c:pt idx="2945">
                  <c:v>1.7279172261660657E-2</c:v>
                </c:pt>
                <c:pt idx="2946">
                  <c:v>1.7289977833222808E-2</c:v>
                </c:pt>
                <c:pt idx="2947">
                  <c:v>1.7294354545021654E-2</c:v>
                </c:pt>
                <c:pt idx="2948">
                  <c:v>1.7301512071561977E-2</c:v>
                </c:pt>
                <c:pt idx="2949">
                  <c:v>1.7308686930747122E-2</c:v>
                </c:pt>
                <c:pt idx="2950">
                  <c:v>1.7315879122670474E-2</c:v>
                </c:pt>
                <c:pt idx="2951">
                  <c:v>1.7323088647423646E-2</c:v>
                </c:pt>
                <c:pt idx="2952">
                  <c:v>1.7330315505103541E-2</c:v>
                </c:pt>
                <c:pt idx="2953">
                  <c:v>1.7337559695803542E-2</c:v>
                </c:pt>
                <c:pt idx="2954">
                  <c:v>1.7344821219618785E-2</c:v>
                </c:pt>
                <c:pt idx="2955">
                  <c:v>1.7352100076642656E-2</c:v>
                </c:pt>
                <c:pt idx="2956">
                  <c:v>1.7357523246333786E-2</c:v>
                </c:pt>
                <c:pt idx="2957">
                  <c:v>1.7364833599864442E-2</c:v>
                </c:pt>
                <c:pt idx="2958">
                  <c:v>1.7372161284938733E-2</c:v>
                </c:pt>
                <c:pt idx="2959">
                  <c:v>1.7385595587376606E-2</c:v>
                </c:pt>
                <c:pt idx="2960">
                  <c:v>1.7392027161723021E-2</c:v>
                </c:pt>
                <c:pt idx="2961">
                  <c:v>1.7399418335418984E-2</c:v>
                </c:pt>
                <c:pt idx="2962">
                  <c:v>1.7406826842069775E-2</c:v>
                </c:pt>
                <c:pt idx="2963">
                  <c:v>1.7414252681768015E-2</c:v>
                </c:pt>
                <c:pt idx="2964">
                  <c:v>1.7422646074240922E-2</c:v>
                </c:pt>
                <c:pt idx="2965">
                  <c:v>1.7429156360692491E-2</c:v>
                </c:pt>
                <c:pt idx="2966">
                  <c:v>1.7436634200111989E-2</c:v>
                </c:pt>
                <c:pt idx="2967">
                  <c:v>1.7445084376277668E-2</c:v>
                </c:pt>
                <c:pt idx="2968">
                  <c:v>1.745259847919288E-2</c:v>
                </c:pt>
                <c:pt idx="2969">
                  <c:v>1.7460129916723573E-2</c:v>
                </c:pt>
                <c:pt idx="2970">
                  <c:v>1.7467678688968414E-2</c:v>
                </c:pt>
                <c:pt idx="2971">
                  <c:v>1.7475244796023422E-2</c:v>
                </c:pt>
                <c:pt idx="2972">
                  <c:v>1.7482949777342716E-2</c:v>
                </c:pt>
                <c:pt idx="2973">
                  <c:v>1.7490551429126762E-2</c:v>
                </c:pt>
                <c:pt idx="2974">
                  <c:v>1.7498170415041252E-2</c:v>
                </c:pt>
                <c:pt idx="2975">
                  <c:v>1.7505806735182372E-2</c:v>
                </c:pt>
                <c:pt idx="2976">
                  <c:v>1.7513460389648093E-2</c:v>
                </c:pt>
                <c:pt idx="2977">
                  <c:v>1.7522102621230228E-2</c:v>
                </c:pt>
                <c:pt idx="2978">
                  <c:v>1.7529792551252889E-2</c:v>
                </c:pt>
                <c:pt idx="2979">
                  <c:v>1.7537499816897065E-2</c:v>
                </c:pt>
                <c:pt idx="2980">
                  <c:v>1.754522441826406E-2</c:v>
                </c:pt>
                <c:pt idx="2981">
                  <c:v>1.7552966355454305E-2</c:v>
                </c:pt>
                <c:pt idx="2982">
                  <c:v>1.7560725628568224E-2</c:v>
                </c:pt>
                <c:pt idx="2983">
                  <c:v>1.7568502237707125E-2</c:v>
                </c:pt>
                <c:pt idx="2984">
                  <c:v>1.7576296182973197E-2</c:v>
                </c:pt>
                <c:pt idx="2985">
                  <c:v>1.7584107464467751E-2</c:v>
                </c:pt>
                <c:pt idx="2986">
                  <c:v>1.7591936082293851E-2</c:v>
                </c:pt>
                <c:pt idx="2987">
                  <c:v>1.7599782036550167E-2</c:v>
                </c:pt>
                <c:pt idx="2988">
                  <c:v>1.7607645327342412E-2</c:v>
                </c:pt>
                <c:pt idx="2989">
                  <c:v>1.7615525954772768E-2</c:v>
                </c:pt>
                <c:pt idx="2990">
                  <c:v>1.762342391894255E-2</c:v>
                </c:pt>
                <c:pt idx="2991">
                  <c:v>1.7631339219953943E-2</c:v>
                </c:pt>
                <c:pt idx="2992">
                  <c:v>1.763927185791354E-2</c:v>
                </c:pt>
                <c:pt idx="2993">
                  <c:v>1.7647221832922652E-2</c:v>
                </c:pt>
                <c:pt idx="2994">
                  <c:v>1.7654190453344158E-2</c:v>
                </c:pt>
                <c:pt idx="2995">
                  <c:v>1.7662173479010654E-2</c:v>
                </c:pt>
                <c:pt idx="2996">
                  <c:v>1.767017384101989E-2</c:v>
                </c:pt>
                <c:pt idx="2997">
                  <c:v>1.7678191385773135E-2</c:v>
                </c:pt>
                <c:pt idx="2998">
                  <c:v>1.7686224449693051E-2</c:v>
                </c:pt>
                <c:pt idx="2999">
                  <c:v>1.769527603630118E-2</c:v>
                </c:pt>
                <c:pt idx="3000">
                  <c:v>1.7703333163283506E-2</c:v>
                </c:pt>
                <c:pt idx="3001">
                  <c:v>1.7711397972922045E-2</c:v>
                </c:pt>
                <c:pt idx="3002">
                  <c:v>1.7719467962067175E-2</c:v>
                </c:pt>
                <c:pt idx="3003">
                  <c:v>1.7727540627544617E-2</c:v>
                </c:pt>
                <c:pt idx="3004">
                  <c:v>1.7735613466165985E-2</c:v>
                </c:pt>
                <c:pt idx="3005">
                  <c:v>1.7743683974717348E-2</c:v>
                </c:pt>
                <c:pt idx="3006">
                  <c:v>1.7751749649967168E-2</c:v>
                </c:pt>
                <c:pt idx="3007">
                  <c:v>1.7757798566816328E-2</c:v>
                </c:pt>
                <c:pt idx="3008">
                  <c:v>1.7765848415978749E-2</c:v>
                </c:pt>
                <c:pt idx="3009">
                  <c:v>1.7773885994392967E-2</c:v>
                </c:pt>
                <c:pt idx="3010">
                  <c:v>1.7781908898778301E-2</c:v>
                </c:pt>
                <c:pt idx="3011">
                  <c:v>1.7789916252550789E-2</c:v>
                </c:pt>
                <c:pt idx="3012">
                  <c:v>1.77979080456751E-2</c:v>
                </c:pt>
                <c:pt idx="3013">
                  <c:v>1.780688473091532E-2</c:v>
                </c:pt>
                <c:pt idx="3014">
                  <c:v>1.7813844949605473E-2</c:v>
                </c:pt>
                <c:pt idx="3015">
                  <c:v>1.7821790060231435E-2</c:v>
                </c:pt>
                <c:pt idx="3016">
                  <c:v>1.7830717889088406E-2</c:v>
                </c:pt>
                <c:pt idx="3017">
                  <c:v>1.7837633598343845E-2</c:v>
                </c:pt>
                <c:pt idx="3018">
                  <c:v>1.7845532025650191E-2</c:v>
                </c:pt>
                <c:pt idx="3019">
                  <c:v>1.7853414891668994E-2</c:v>
                </c:pt>
                <c:pt idx="3020">
                  <c:v>1.7863272904776677E-2</c:v>
                </c:pt>
                <c:pt idx="3021">
                  <c:v>1.7871123191665856E-2</c:v>
                </c:pt>
                <c:pt idx="3022">
                  <c:v>1.7878957915798892E-2</c:v>
                </c:pt>
                <c:pt idx="3023">
                  <c:v>1.7886777077082402E-2</c:v>
                </c:pt>
                <c:pt idx="3024">
                  <c:v>1.7894580675427416E-2</c:v>
                </c:pt>
                <c:pt idx="3025">
                  <c:v>1.790137702193224E-2</c:v>
                </c:pt>
                <c:pt idx="3026">
                  <c:v>1.7909150225303313E-2</c:v>
                </c:pt>
                <c:pt idx="3027">
                  <c:v>1.7916907866064237E-2</c:v>
                </c:pt>
                <c:pt idx="3028">
                  <c:v>1.7924649944127728E-2</c:v>
                </c:pt>
                <c:pt idx="3029">
                  <c:v>1.7933365219863107E-2</c:v>
                </c:pt>
                <c:pt idx="3030">
                  <c:v>1.7941075438654926E-2</c:v>
                </c:pt>
                <c:pt idx="3031">
                  <c:v>1.7948770093871327E-2</c:v>
                </c:pt>
                <c:pt idx="3032">
                  <c:v>1.7956449185422454E-2</c:v>
                </c:pt>
                <c:pt idx="3033">
                  <c:v>1.796411271321581E-2</c:v>
                </c:pt>
                <c:pt idx="3034">
                  <c:v>1.7971760677163304E-2</c:v>
                </c:pt>
                <c:pt idx="3035">
                  <c:v>1.7979393077175079E-2</c:v>
                </c:pt>
                <c:pt idx="3036">
                  <c:v>1.7987009913161277E-2</c:v>
                </c:pt>
                <c:pt idx="3037">
                  <c:v>1.7994611185033808E-2</c:v>
                </c:pt>
                <c:pt idx="3038">
                  <c:v>1.800219689270105E-2</c:v>
                </c:pt>
                <c:pt idx="3039">
                  <c:v>1.8009767036076672E-2</c:v>
                </c:pt>
                <c:pt idx="3040">
                  <c:v>1.8017321615071701E-2</c:v>
                </c:pt>
                <c:pt idx="3041">
                  <c:v>1.8024860629594519E-2</c:v>
                </c:pt>
                <c:pt idx="3042">
                  <c:v>1.8032384079559677E-2</c:v>
                </c:pt>
                <c:pt idx="3043">
                  <c:v>1.8039891964879078E-2</c:v>
                </c:pt>
                <c:pt idx="3044">
                  <c:v>1.8047384285463746E-2</c:v>
                </c:pt>
                <c:pt idx="3045">
                  <c:v>1.8054861041225594E-2</c:v>
                </c:pt>
                <c:pt idx="3046">
                  <c:v>1.806134602616585E-2</c:v>
                </c:pt>
                <c:pt idx="3047">
                  <c:v>1.8068792396085789E-2</c:v>
                </c:pt>
                <c:pt idx="3048">
                  <c:v>1.8076223201543982E-2</c:v>
                </c:pt>
                <c:pt idx="3049">
                  <c:v>1.8083638442456713E-2</c:v>
                </c:pt>
                <c:pt idx="3050">
                  <c:v>1.8092011344638247E-2</c:v>
                </c:pt>
                <c:pt idx="3051">
                  <c:v>1.8099394709630796E-2</c:v>
                </c:pt>
                <c:pt idx="3052">
                  <c:v>1.8106762509191791E-2</c:v>
                </c:pt>
                <c:pt idx="3053">
                  <c:v>1.8114114743234905E-2</c:v>
                </c:pt>
                <c:pt idx="3054">
                  <c:v>1.812145141167204E-2</c:v>
                </c:pt>
                <c:pt idx="3055">
                  <c:v>1.8128772514420386E-2</c:v>
                </c:pt>
                <c:pt idx="3056">
                  <c:v>1.8136078051389212E-2</c:v>
                </c:pt>
                <c:pt idx="3057">
                  <c:v>1.814336802249835E-2</c:v>
                </c:pt>
                <c:pt idx="3058">
                  <c:v>1.8150642427658823E-2</c:v>
                </c:pt>
                <c:pt idx="3059">
                  <c:v>1.815596825875258E-2</c:v>
                </c:pt>
                <c:pt idx="3060">
                  <c:v>1.816321303619306E-2</c:v>
                </c:pt>
                <c:pt idx="3061">
                  <c:v>1.817044224870162E-2</c:v>
                </c:pt>
                <c:pt idx="3062">
                  <c:v>1.8177655896195407E-2</c:v>
                </c:pt>
                <c:pt idx="3063">
                  <c:v>1.8185881005453732E-2</c:v>
                </c:pt>
                <c:pt idx="3064">
                  <c:v>1.8193061299070168E-2</c:v>
                </c:pt>
                <c:pt idx="3065">
                  <c:v>1.8200226027412485E-2</c:v>
                </c:pt>
                <c:pt idx="3066">
                  <c:v>1.8207375190398736E-2</c:v>
                </c:pt>
                <c:pt idx="3067">
                  <c:v>1.8214508787947874E-2</c:v>
                </c:pt>
                <c:pt idx="3068">
                  <c:v>1.8221626819977955E-2</c:v>
                </c:pt>
                <c:pt idx="3069">
                  <c:v>1.822777038079057E-2</c:v>
                </c:pt>
                <c:pt idx="3070">
                  <c:v>1.823485804013433E-2</c:v>
                </c:pt>
                <c:pt idx="3071">
                  <c:v>1.8241930134359562E-2</c:v>
                </c:pt>
                <c:pt idx="3072">
                  <c:v>1.8251856424758173E-2</c:v>
                </c:pt>
                <c:pt idx="3073">
                  <c:v>1.8258895106678805E-2</c:v>
                </c:pt>
                <c:pt idx="3074">
                  <c:v>1.8265918221298538E-2</c:v>
                </c:pt>
                <c:pt idx="3075">
                  <c:v>1.8272925768531036E-2</c:v>
                </c:pt>
                <c:pt idx="3076">
                  <c:v>1.8279917748297896E-2</c:v>
                </c:pt>
                <c:pt idx="3077">
                  <c:v>1.8285941424070369E-2</c:v>
                </c:pt>
                <c:pt idx="3078">
                  <c:v>1.8292903032590593E-2</c:v>
                </c:pt>
                <c:pt idx="3079">
                  <c:v>1.8299849074051137E-2</c:v>
                </c:pt>
                <c:pt idx="3080">
                  <c:v>1.8306779548372738E-2</c:v>
                </c:pt>
                <c:pt idx="3081">
                  <c:v>1.8314644132273121E-2</c:v>
                </c:pt>
                <c:pt idx="3082">
                  <c:v>1.8321542705526564E-2</c:v>
                </c:pt>
                <c:pt idx="3083">
                  <c:v>1.8328425710741756E-2</c:v>
                </c:pt>
                <c:pt idx="3084">
                  <c:v>1.8335293147841183E-2</c:v>
                </c:pt>
                <c:pt idx="3085">
                  <c:v>1.834214501674291E-2</c:v>
                </c:pt>
                <c:pt idx="3086">
                  <c:v>1.8348981317365891E-2</c:v>
                </c:pt>
                <c:pt idx="3087">
                  <c:v>1.8355802049629968E-2</c:v>
                </c:pt>
                <c:pt idx="3088">
                  <c:v>1.8362607213457609E-2</c:v>
                </c:pt>
                <c:pt idx="3089">
                  <c:v>1.8369396808766893E-2</c:v>
                </c:pt>
                <c:pt idx="3090">
                  <c:v>1.8376170835476775E-2</c:v>
                </c:pt>
                <c:pt idx="3091">
                  <c:v>1.8382929293511489E-2</c:v>
                </c:pt>
                <c:pt idx="3092">
                  <c:v>1.8389672182789991E-2</c:v>
                </c:pt>
                <c:pt idx="3093">
                  <c:v>1.8396399503232116E-2</c:v>
                </c:pt>
                <c:pt idx="3094">
                  <c:v>1.8403111254760345E-2</c:v>
                </c:pt>
                <c:pt idx="3095">
                  <c:v>1.8409807437296265E-2</c:v>
                </c:pt>
                <c:pt idx="3096">
                  <c:v>1.8416488050761484E-2</c:v>
                </c:pt>
                <c:pt idx="3097">
                  <c:v>1.8423153095075827E-2</c:v>
                </c:pt>
                <c:pt idx="3098">
                  <c:v>1.8428866014443872E-2</c:v>
                </c:pt>
                <c:pt idx="3099">
                  <c:v>1.843550069803843E-2</c:v>
                </c:pt>
                <c:pt idx="3100">
                  <c:v>1.8442119812918541E-2</c:v>
                </c:pt>
                <c:pt idx="3101">
                  <c:v>1.8448723359009388E-2</c:v>
                </c:pt>
                <c:pt idx="3102">
                  <c:v>1.8455311336234379E-2</c:v>
                </c:pt>
                <c:pt idx="3103">
                  <c:v>1.8462816404458487E-2</c:v>
                </c:pt>
                <c:pt idx="3104">
                  <c:v>1.8469372462546978E-2</c:v>
                </c:pt>
                <c:pt idx="3105">
                  <c:v>1.8475912950866178E-2</c:v>
                </c:pt>
                <c:pt idx="3106">
                  <c:v>1.8482437869338567E-2</c:v>
                </c:pt>
                <c:pt idx="3107">
                  <c:v>1.8488947217890142E-2</c:v>
                </c:pt>
                <c:pt idx="3108">
                  <c:v>1.8495440996439863E-2</c:v>
                </c:pt>
                <c:pt idx="3109">
                  <c:v>1.8501919204915486E-2</c:v>
                </c:pt>
                <c:pt idx="3110">
                  <c:v>1.8508381843240374E-2</c:v>
                </c:pt>
                <c:pt idx="3111">
                  <c:v>1.8513902519713202E-2</c:v>
                </c:pt>
                <c:pt idx="3112">
                  <c:v>1.8520334804099977E-2</c:v>
                </c:pt>
                <c:pt idx="3113">
                  <c:v>1.8526751518790841E-2</c:v>
                </c:pt>
                <c:pt idx="3114">
                  <c:v>1.8533152663709199E-2</c:v>
                </c:pt>
                <c:pt idx="3115">
                  <c:v>1.8539538238782023E-2</c:v>
                </c:pt>
                <c:pt idx="3116">
                  <c:v>1.8545908243934501E-2</c:v>
                </c:pt>
                <c:pt idx="3117">
                  <c:v>1.8552262679093601E-2</c:v>
                </c:pt>
                <c:pt idx="3118">
                  <c:v>1.8558601544186291E-2</c:v>
                </c:pt>
                <c:pt idx="3119">
                  <c:v>1.8564924839136871E-2</c:v>
                </c:pt>
                <c:pt idx="3120">
                  <c:v>1.8570313231636902E-2</c:v>
                </c:pt>
                <c:pt idx="3121">
                  <c:v>1.8576606178755575E-2</c:v>
                </c:pt>
                <c:pt idx="3122">
                  <c:v>1.8582883556200216E-2</c:v>
                </c:pt>
                <c:pt idx="3123">
                  <c:v>1.8589145363903291E-2</c:v>
                </c:pt>
                <c:pt idx="3124">
                  <c:v>1.8597223871799795E-2</c:v>
                </c:pt>
                <c:pt idx="3125">
                  <c:v>1.8603452948865739E-2</c:v>
                </c:pt>
                <c:pt idx="3126">
                  <c:v>1.8609666454589037E-2</c:v>
                </c:pt>
                <c:pt idx="3127">
                  <c:v>1.8615864388897452E-2</c:v>
                </c:pt>
                <c:pt idx="3128">
                  <c:v>1.8622046751718749E-2</c:v>
                </c:pt>
                <c:pt idx="3129">
                  <c:v>1.8627301414863129E-2</c:v>
                </c:pt>
                <c:pt idx="3130">
                  <c:v>1.8633453433465196E-2</c:v>
                </c:pt>
                <c:pt idx="3131">
                  <c:v>1.8639589881060362E-2</c:v>
                </c:pt>
                <c:pt idx="3132">
                  <c:v>1.8645710757573812E-2</c:v>
                </c:pt>
                <c:pt idx="3133">
                  <c:v>1.8652724990988395E-2</c:v>
                </c:pt>
                <c:pt idx="3134">
                  <c:v>1.8658813923370883E-2</c:v>
                </c:pt>
                <c:pt idx="3135">
                  <c:v>1.8664887283764118E-2</c:v>
                </c:pt>
                <c:pt idx="3136">
                  <c:v>1.8670945072093218E-2</c:v>
                </c:pt>
                <c:pt idx="3137">
                  <c:v>1.8676987288289475E-2</c:v>
                </c:pt>
                <c:pt idx="3138">
                  <c:v>1.8683013932283287E-2</c:v>
                </c:pt>
                <c:pt idx="3139">
                  <c:v>1.8689025004002425E-2</c:v>
                </c:pt>
                <c:pt idx="3140">
                  <c:v>1.8695020503374647E-2</c:v>
                </c:pt>
                <c:pt idx="3141">
                  <c:v>1.8701000430333004E-2</c:v>
                </c:pt>
                <c:pt idx="3142">
                  <c:v>1.8706964784807021E-2</c:v>
                </c:pt>
                <c:pt idx="3143">
                  <c:v>1.8712913566724457E-2</c:v>
                </c:pt>
                <c:pt idx="3144">
                  <c:v>1.8718846776016606E-2</c:v>
                </c:pt>
                <c:pt idx="3145">
                  <c:v>1.8724764412614749E-2</c:v>
                </c:pt>
                <c:pt idx="3146">
                  <c:v>1.8730666476448415E-2</c:v>
                </c:pt>
                <c:pt idx="3147">
                  <c:v>1.873655296744977E-2</c:v>
                </c:pt>
                <c:pt idx="3148">
                  <c:v>1.8742423885547456E-2</c:v>
                </c:pt>
                <c:pt idx="3149">
                  <c:v>1.8748279230674524E-2</c:v>
                </c:pt>
                <c:pt idx="3150">
                  <c:v>1.8754119002762262E-2</c:v>
                </c:pt>
                <c:pt idx="3151">
                  <c:v>1.8759048812800137E-2</c:v>
                </c:pt>
                <c:pt idx="3152">
                  <c:v>1.8764858253046461E-2</c:v>
                </c:pt>
                <c:pt idx="3153">
                  <c:v>1.8770652120761143E-2</c:v>
                </c:pt>
                <c:pt idx="3154">
                  <c:v>1.8777322359350035E-2</c:v>
                </c:pt>
                <c:pt idx="3155">
                  <c:v>1.8783084265214824E-2</c:v>
                </c:pt>
                <c:pt idx="3156">
                  <c:v>1.8788830597633286E-2</c:v>
                </c:pt>
                <c:pt idx="3157">
                  <c:v>1.8794561356534945E-2</c:v>
                </c:pt>
                <c:pt idx="3158">
                  <c:v>1.8800276541855499E-2</c:v>
                </c:pt>
                <c:pt idx="3159">
                  <c:v>1.8805976153525351E-2</c:v>
                </c:pt>
                <c:pt idx="3160">
                  <c:v>1.8811660191481956E-2</c:v>
                </c:pt>
                <c:pt idx="3161">
                  <c:v>1.8817328655653952E-2</c:v>
                </c:pt>
                <c:pt idx="3162">
                  <c:v>1.8822981545975274E-2</c:v>
                </c:pt>
                <c:pt idx="3163">
                  <c:v>1.8828618862382494E-2</c:v>
                </c:pt>
                <c:pt idx="3164">
                  <c:v>1.8832473065660851E-2</c:v>
                </c:pt>
                <c:pt idx="3165">
                  <c:v>1.8838080881457542E-2</c:v>
                </c:pt>
                <c:pt idx="3166">
                  <c:v>1.884367312458329E-2</c:v>
                </c:pt>
                <c:pt idx="3167">
                  <c:v>1.8850045190923728E-2</c:v>
                </c:pt>
                <c:pt idx="3168">
                  <c:v>1.885560406382419E-2</c:v>
                </c:pt>
                <c:pt idx="3169">
                  <c:v>1.8861147363851992E-2</c:v>
                </c:pt>
                <c:pt idx="3170">
                  <c:v>1.8866675090944997E-2</c:v>
                </c:pt>
                <c:pt idx="3171">
                  <c:v>1.8872187245036576E-2</c:v>
                </c:pt>
                <c:pt idx="3172">
                  <c:v>1.8876806711400396E-2</c:v>
                </c:pt>
                <c:pt idx="3173">
                  <c:v>1.8882288548773767E-2</c:v>
                </c:pt>
                <c:pt idx="3174">
                  <c:v>1.8887754813684356E-2</c:v>
                </c:pt>
                <c:pt idx="3175">
                  <c:v>1.8893205506072062E-2</c:v>
                </c:pt>
                <c:pt idx="3176">
                  <c:v>1.8901261855198508E-2</c:v>
                </c:pt>
                <c:pt idx="3177">
                  <c:v>1.8906678904949643E-2</c:v>
                </c:pt>
                <c:pt idx="3178">
                  <c:v>1.8912080379804429E-2</c:v>
                </c:pt>
                <c:pt idx="3179">
                  <c:v>1.8917466279699438E-2</c:v>
                </c:pt>
                <c:pt idx="3180">
                  <c:v>1.892283660456948E-2</c:v>
                </c:pt>
                <c:pt idx="3181">
                  <c:v>1.8927321830661654E-2</c:v>
                </c:pt>
                <c:pt idx="3182">
                  <c:v>1.8932661841509681E-2</c:v>
                </c:pt>
                <c:pt idx="3183">
                  <c:v>1.8937986277878287E-2</c:v>
                </c:pt>
                <c:pt idx="3184">
                  <c:v>1.8943295139705125E-2</c:v>
                </c:pt>
                <c:pt idx="3185">
                  <c:v>1.8949454601376349E-2</c:v>
                </c:pt>
                <c:pt idx="3186">
                  <c:v>1.8954731474791049E-2</c:v>
                </c:pt>
                <c:pt idx="3187">
                  <c:v>1.8959992772745602E-2</c:v>
                </c:pt>
                <c:pt idx="3188">
                  <c:v>1.8965238495178342E-2</c:v>
                </c:pt>
                <c:pt idx="3189">
                  <c:v>1.8970468642025839E-2</c:v>
                </c:pt>
                <c:pt idx="3190">
                  <c:v>1.8975683213229951E-2</c:v>
                </c:pt>
                <c:pt idx="3191">
                  <c:v>1.8980882208729014E-2</c:v>
                </c:pt>
                <c:pt idx="3192">
                  <c:v>1.8986065628458719E-2</c:v>
                </c:pt>
                <c:pt idx="3193">
                  <c:v>1.8991233472361806E-2</c:v>
                </c:pt>
                <c:pt idx="3194">
                  <c:v>1.8996385740376608E-2</c:v>
                </c:pt>
                <c:pt idx="3195">
                  <c:v>1.9001522432443223E-2</c:v>
                </c:pt>
                <c:pt idx="3196">
                  <c:v>1.9006643548499982E-2</c:v>
                </c:pt>
                <c:pt idx="3197">
                  <c:v>1.9011749088488746E-2</c:v>
                </c:pt>
                <c:pt idx="3198">
                  <c:v>1.9016839052346968E-2</c:v>
                </c:pt>
                <c:pt idx="3199">
                  <c:v>1.9021913440017389E-2</c:v>
                </c:pt>
                <c:pt idx="3200">
                  <c:v>1.9026972251440098E-2</c:v>
                </c:pt>
                <c:pt idx="3201">
                  <c:v>1.9032015486556079E-2</c:v>
                </c:pt>
                <c:pt idx="3202">
                  <c:v>1.9037043145304546E-2</c:v>
                </c:pt>
                <c:pt idx="3203">
                  <c:v>1.9041204270899885E-2</c:v>
                </c:pt>
                <c:pt idx="3204">
                  <c:v>1.9046201629224133E-2</c:v>
                </c:pt>
                <c:pt idx="3205">
                  <c:v>1.9051183411755296E-2</c:v>
                </c:pt>
                <c:pt idx="3206">
                  <c:v>1.9056998015457786E-2</c:v>
                </c:pt>
                <c:pt idx="3207">
                  <c:v>1.9061947791492149E-2</c:v>
                </c:pt>
                <c:pt idx="3208">
                  <c:v>1.9066881990811024E-2</c:v>
                </c:pt>
                <c:pt idx="3209">
                  <c:v>1.9071800613352747E-2</c:v>
                </c:pt>
                <c:pt idx="3210">
                  <c:v>1.9076703659062704E-2</c:v>
                </c:pt>
                <c:pt idx="3211">
                  <c:v>1.9081591127882748E-2</c:v>
                </c:pt>
                <c:pt idx="3212">
                  <c:v>1.9086463019752978E-2</c:v>
                </c:pt>
                <c:pt idx="3213">
                  <c:v>1.909131933462142E-2</c:v>
                </c:pt>
                <c:pt idx="3214">
                  <c:v>1.909616007242464E-2</c:v>
                </c:pt>
                <c:pt idx="3215">
                  <c:v>1.9100985233111552E-2</c:v>
                </c:pt>
                <c:pt idx="3216">
                  <c:v>1.9104115131708524E-2</c:v>
                </c:pt>
                <c:pt idx="3217">
                  <c:v>1.9108910862388431E-2</c:v>
                </c:pt>
                <c:pt idx="3218">
                  <c:v>1.911369101728972E-2</c:v>
                </c:pt>
                <c:pt idx="3219">
                  <c:v>1.9119134979012718E-2</c:v>
                </c:pt>
                <c:pt idx="3220">
                  <c:v>1.912388175706364E-2</c:v>
                </c:pt>
                <c:pt idx="3221">
                  <c:v>1.9128612959163942E-2</c:v>
                </c:pt>
                <c:pt idx="3222">
                  <c:v>1.91333285852614E-2</c:v>
                </c:pt>
                <c:pt idx="3223">
                  <c:v>1.9138028635301983E-2</c:v>
                </c:pt>
                <c:pt idx="3224">
                  <c:v>1.9141880228872522E-2</c:v>
                </c:pt>
                <c:pt idx="3225">
                  <c:v>1.9146549994859565E-2</c:v>
                </c:pt>
                <c:pt idx="3226">
                  <c:v>1.9151204185384203E-2</c:v>
                </c:pt>
                <c:pt idx="3227">
                  <c:v>1.9155842800398174E-2</c:v>
                </c:pt>
                <c:pt idx="3228">
                  <c:v>1.9162124591502735E-2</c:v>
                </c:pt>
                <c:pt idx="3229">
                  <c:v>1.9169215419235372E-2</c:v>
                </c:pt>
                <c:pt idx="3230">
                  <c:v>1.9173802946301742E-2</c:v>
                </c:pt>
                <c:pt idx="3231">
                  <c:v>1.9178374893834654E-2</c:v>
                </c:pt>
                <c:pt idx="3232">
                  <c:v>1.9183052155881765E-2</c:v>
                </c:pt>
                <c:pt idx="3233">
                  <c:v>1.9187586666627839E-2</c:v>
                </c:pt>
                <c:pt idx="3234">
                  <c:v>1.9192105599936744E-2</c:v>
                </c:pt>
                <c:pt idx="3235">
                  <c:v>1.9196608955758608E-2</c:v>
                </c:pt>
                <c:pt idx="3236">
                  <c:v>1.9201096734041776E-2</c:v>
                </c:pt>
                <c:pt idx="3237">
                  <c:v>1.9206389856898036E-2</c:v>
                </c:pt>
                <c:pt idx="3238">
                  <c:v>1.921084560116848E-2</c:v>
                </c:pt>
                <c:pt idx="3239">
                  <c:v>1.9215285766974777E-2</c:v>
                </c:pt>
                <c:pt idx="3240">
                  <c:v>1.9219710354265836E-2</c:v>
                </c:pt>
                <c:pt idx="3241">
                  <c:v>1.9224119362990556E-2</c:v>
                </c:pt>
                <c:pt idx="3242">
                  <c:v>1.9228512793094326E-2</c:v>
                </c:pt>
                <c:pt idx="3243">
                  <c:v>1.9232890644528686E-2</c:v>
                </c:pt>
                <c:pt idx="3244">
                  <c:v>1.923725291724079E-2</c:v>
                </c:pt>
                <c:pt idx="3245">
                  <c:v>1.9241599611180413E-2</c:v>
                </c:pt>
                <c:pt idx="3246">
                  <c:v>1.9245930726295591E-2</c:v>
                </c:pt>
                <c:pt idx="3247">
                  <c:v>1.9250246262536103E-2</c:v>
                </c:pt>
                <c:pt idx="3248">
                  <c:v>1.9254546219850857E-2</c:v>
                </c:pt>
                <c:pt idx="3249">
                  <c:v>1.9258830598190519E-2</c:v>
                </c:pt>
                <c:pt idx="3250">
                  <c:v>1.9263099397503997E-2</c:v>
                </c:pt>
                <c:pt idx="3251">
                  <c:v>1.9267352617741079E-2</c:v>
                </c:pt>
                <c:pt idx="3252">
                  <c:v>1.9271590258851546E-2</c:v>
                </c:pt>
                <c:pt idx="3253">
                  <c:v>1.927581232078783E-2</c:v>
                </c:pt>
                <c:pt idx="3254">
                  <c:v>1.9279212925296826E-2</c:v>
                </c:pt>
                <c:pt idx="3255">
                  <c:v>1.9283404720634331E-2</c:v>
                </c:pt>
                <c:pt idx="3256">
                  <c:v>1.9287580937424959E-2</c:v>
                </c:pt>
                <c:pt idx="3257">
                  <c:v>1.9291741575618835E-2</c:v>
                </c:pt>
                <c:pt idx="3258">
                  <c:v>1.9296688941105214E-2</c:v>
                </c:pt>
                <c:pt idx="3259">
                  <c:v>1.9300817526953371E-2</c:v>
                </c:pt>
                <c:pt idx="3260">
                  <c:v>1.9304930533283783E-2</c:v>
                </c:pt>
                <c:pt idx="3261">
                  <c:v>1.9309027960047114E-2</c:v>
                </c:pt>
                <c:pt idx="3262">
                  <c:v>1.9313109807195791E-2</c:v>
                </c:pt>
                <c:pt idx="3263">
                  <c:v>1.9317176074682248E-2</c:v>
                </c:pt>
                <c:pt idx="3264">
                  <c:v>1.9321226762458031E-2</c:v>
                </c:pt>
                <c:pt idx="3265">
                  <c:v>1.9325261870476451E-2</c:v>
                </c:pt>
                <c:pt idx="3266">
                  <c:v>1.9329281398689935E-2</c:v>
                </c:pt>
                <c:pt idx="3267">
                  <c:v>1.9331696843490221E-2</c:v>
                </c:pt>
                <c:pt idx="3268">
                  <c:v>1.9335687015930966E-2</c:v>
                </c:pt>
                <c:pt idx="3269">
                  <c:v>1.9339661609993307E-2</c:v>
                </c:pt>
                <c:pt idx="3270">
                  <c:v>1.9343620625628617E-2</c:v>
                </c:pt>
                <c:pt idx="3271">
                  <c:v>1.9347564062796377E-2</c:v>
                </c:pt>
                <c:pt idx="3272">
                  <c:v>1.9351491921449755E-2</c:v>
                </c:pt>
                <c:pt idx="3273">
                  <c:v>1.9355404201541929E-2</c:v>
                </c:pt>
                <c:pt idx="3274">
                  <c:v>1.9360088853797346E-2</c:v>
                </c:pt>
                <c:pt idx="3275">
                  <c:v>1.9363182025865254E-2</c:v>
                </c:pt>
                <c:pt idx="3276">
                  <c:v>1.9367833705122961E-2</c:v>
                </c:pt>
                <c:pt idx="3277">
                  <c:v>1.9370897535411546E-2</c:v>
                </c:pt>
                <c:pt idx="3278">
                  <c:v>1.9374731922031308E-2</c:v>
                </c:pt>
                <c:pt idx="3279">
                  <c:v>1.9379334135557102E-2</c:v>
                </c:pt>
                <c:pt idx="3280">
                  <c:v>1.9383918888095458E-2</c:v>
                </c:pt>
                <c:pt idx="3281">
                  <c:v>1.938770471368062E-2</c:v>
                </c:pt>
                <c:pt idx="3282">
                  <c:v>1.9391474958727905E-2</c:v>
                </c:pt>
                <c:pt idx="3283">
                  <c:v>1.9395229623195034E-2</c:v>
                </c:pt>
                <c:pt idx="3284">
                  <c:v>1.9398189925840702E-2</c:v>
                </c:pt>
                <c:pt idx="3285">
                  <c:v>1.9401914344438175E-2</c:v>
                </c:pt>
                <c:pt idx="3286">
                  <c:v>1.9405623183112765E-2</c:v>
                </c:pt>
                <c:pt idx="3287">
                  <c:v>1.9409316441824392E-2</c:v>
                </c:pt>
                <c:pt idx="3288">
                  <c:v>1.9412994120527639E-2</c:v>
                </c:pt>
                <c:pt idx="3289">
                  <c:v>1.9417430415332844E-2</c:v>
                </c:pt>
                <c:pt idx="3290">
                  <c:v>1.9421076014505545E-2</c:v>
                </c:pt>
                <c:pt idx="3291">
                  <c:v>1.9424706032750993E-2</c:v>
                </c:pt>
                <c:pt idx="3292">
                  <c:v>1.9428320470026909E-2</c:v>
                </c:pt>
                <c:pt idx="3293">
                  <c:v>1.9431919326287482E-2</c:v>
                </c:pt>
                <c:pt idx="3294">
                  <c:v>1.9435502601493071E-2</c:v>
                </c:pt>
                <c:pt idx="3295">
                  <c:v>1.9439070295601386E-2</c:v>
                </c:pt>
                <c:pt idx="3296">
                  <c:v>1.944262240857015E-2</c:v>
                </c:pt>
                <c:pt idx="3297">
                  <c:v>1.9446158940357075E-2</c:v>
                </c:pt>
                <c:pt idx="3298">
                  <c:v>1.9449679890920755E-2</c:v>
                </c:pt>
                <c:pt idx="3299">
                  <c:v>1.9453185260221547E-2</c:v>
                </c:pt>
                <c:pt idx="3300">
                  <c:v>1.9456675048218051E-2</c:v>
                </c:pt>
                <c:pt idx="3301">
                  <c:v>1.9460149254868858E-2</c:v>
                </c:pt>
                <c:pt idx="3302">
                  <c:v>1.9463607880131687E-2</c:v>
                </c:pt>
                <c:pt idx="3303">
                  <c:v>1.9467050923967777E-2</c:v>
                </c:pt>
                <c:pt idx="3304">
                  <c:v>1.9470478386334839E-2</c:v>
                </c:pt>
                <c:pt idx="3305">
                  <c:v>1.9473890267195877E-2</c:v>
                </c:pt>
                <c:pt idx="3306">
                  <c:v>1.9476528108220384E-2</c:v>
                </c:pt>
                <c:pt idx="3307">
                  <c:v>1.9479909758889517E-2</c:v>
                </c:pt>
                <c:pt idx="3308">
                  <c:v>1.9483275828732681E-2</c:v>
                </c:pt>
                <c:pt idx="3309">
                  <c:v>1.9486626317710684E-2</c:v>
                </c:pt>
                <c:pt idx="3310">
                  <c:v>1.9489961225785238E-2</c:v>
                </c:pt>
                <c:pt idx="3311">
                  <c:v>1.9494034338468042E-2</c:v>
                </c:pt>
                <c:pt idx="3312">
                  <c:v>1.9497337147663708E-2</c:v>
                </c:pt>
                <c:pt idx="3313">
                  <c:v>1.9500624375036215E-2</c:v>
                </c:pt>
                <c:pt idx="3314">
                  <c:v>1.9503896020549437E-2</c:v>
                </c:pt>
                <c:pt idx="3315">
                  <c:v>1.9507152084161095E-2</c:v>
                </c:pt>
                <c:pt idx="3316">
                  <c:v>1.9510392565835064E-2</c:v>
                </c:pt>
                <c:pt idx="3317">
                  <c:v>1.9513617465533473E-2</c:v>
                </c:pt>
                <c:pt idx="3318">
                  <c:v>1.9516826783219317E-2</c:v>
                </c:pt>
                <c:pt idx="3319">
                  <c:v>1.951927425146047E-2</c:v>
                </c:pt>
                <c:pt idx="3320">
                  <c:v>1.9522453348399513E-2</c:v>
                </c:pt>
                <c:pt idx="3321">
                  <c:v>1.9525616864018294E-2</c:v>
                </c:pt>
                <c:pt idx="3322">
                  <c:v>1.9528764798280297E-2</c:v>
                </c:pt>
                <c:pt idx="3323">
                  <c:v>1.9531897151150786E-2</c:v>
                </c:pt>
                <c:pt idx="3324">
                  <c:v>1.9535013922592357E-2</c:v>
                </c:pt>
                <c:pt idx="3325">
                  <c:v>1.9538115112569386E-2</c:v>
                </c:pt>
                <c:pt idx="3326">
                  <c:v>1.9541200721044462E-2</c:v>
                </c:pt>
                <c:pt idx="3327">
                  <c:v>1.9544270747982859E-2</c:v>
                </c:pt>
                <c:pt idx="3328">
                  <c:v>1.9547325193348942E-2</c:v>
                </c:pt>
                <c:pt idx="3329">
                  <c:v>1.9549627195499318E-2</c:v>
                </c:pt>
                <c:pt idx="3330">
                  <c:v>1.9552651428985338E-2</c:v>
                </c:pt>
                <c:pt idx="3331">
                  <c:v>1.9555660081601232E-2</c:v>
                </c:pt>
                <c:pt idx="3332">
                  <c:v>1.956012109863333E-2</c:v>
                </c:pt>
                <c:pt idx="3333">
                  <c:v>1.956309668169871E-2</c:v>
                </c:pt>
                <c:pt idx="3334">
                  <c:v>1.9566056682171869E-2</c:v>
                </c:pt>
                <c:pt idx="3335">
                  <c:v>1.9569001100015807E-2</c:v>
                </c:pt>
                <c:pt idx="3336">
                  <c:v>1.9571929935197931E-2</c:v>
                </c:pt>
                <c:pt idx="3337">
                  <c:v>1.9574114025097258E-2</c:v>
                </c:pt>
                <c:pt idx="3338">
                  <c:v>1.9577012652820084E-2</c:v>
                </c:pt>
                <c:pt idx="3339">
                  <c:v>1.9579895698590311E-2</c:v>
                </c:pt>
                <c:pt idx="3340">
                  <c:v>1.9582763162375873E-2</c:v>
                </c:pt>
                <c:pt idx="3341">
                  <c:v>1.958634036996033E-2</c:v>
                </c:pt>
                <c:pt idx="3342">
                  <c:v>1.958917570844743E-2</c:v>
                </c:pt>
                <c:pt idx="3343">
                  <c:v>1.9591995464036623E-2</c:v>
                </c:pt>
                <c:pt idx="3344">
                  <c:v>1.9594799636690908E-2</c:v>
                </c:pt>
                <c:pt idx="3345">
                  <c:v>1.9597588226381215E-2</c:v>
                </c:pt>
                <c:pt idx="3346">
                  <c:v>1.9600361233073189E-2</c:v>
                </c:pt>
                <c:pt idx="3347">
                  <c:v>1.9603118656732477E-2</c:v>
                </c:pt>
                <c:pt idx="3348">
                  <c:v>1.9605860497329999E-2</c:v>
                </c:pt>
                <c:pt idx="3349">
                  <c:v>1.9608586754831403E-2</c:v>
                </c:pt>
                <c:pt idx="3350">
                  <c:v>1.9611297429206739E-2</c:v>
                </c:pt>
                <c:pt idx="3351">
                  <c:v>1.9613992520422532E-2</c:v>
                </c:pt>
                <c:pt idx="3352">
                  <c:v>1.9616672028447062E-2</c:v>
                </c:pt>
                <c:pt idx="3353">
                  <c:v>1.9619335953249502E-2</c:v>
                </c:pt>
                <c:pt idx="3354">
                  <c:v>1.9621984294799895E-2</c:v>
                </c:pt>
                <c:pt idx="3355">
                  <c:v>1.9624617053064772E-2</c:v>
                </c:pt>
                <c:pt idx="3356">
                  <c:v>1.9627234228014177E-2</c:v>
                </c:pt>
                <c:pt idx="3357">
                  <c:v>1.9629835819619038E-2</c:v>
                </c:pt>
                <c:pt idx="3358">
                  <c:v>1.9632421827846764E-2</c:v>
                </c:pt>
                <c:pt idx="3359">
                  <c:v>1.9634284353862615E-2</c:v>
                </c:pt>
                <c:pt idx="3360">
                  <c:v>1.9636840171189746E-2</c:v>
                </c:pt>
                <c:pt idx="3361">
                  <c:v>1.9639380405871369E-2</c:v>
                </c:pt>
                <c:pt idx="3362">
                  <c:v>1.964261002638814E-2</c:v>
                </c:pt>
                <c:pt idx="3363">
                  <c:v>1.9645118117281781E-2</c:v>
                </c:pt>
                <c:pt idx="3364">
                  <c:v>1.9647610624620337E-2</c:v>
                </c:pt>
                <c:pt idx="3365">
                  <c:v>1.9650087548372976E-2</c:v>
                </c:pt>
                <c:pt idx="3366">
                  <c:v>1.9652548888513265E-2</c:v>
                </c:pt>
                <c:pt idx="3367">
                  <c:v>1.9654994645010374E-2</c:v>
                </c:pt>
                <c:pt idx="3368">
                  <c:v>1.9657424817835233E-2</c:v>
                </c:pt>
                <c:pt idx="3369">
                  <c:v>1.9659839406959652E-2</c:v>
                </c:pt>
                <c:pt idx="3370">
                  <c:v>1.9662238412357199E-2</c:v>
                </c:pt>
                <c:pt idx="3371">
                  <c:v>1.9663925700758228E-2</c:v>
                </c:pt>
                <c:pt idx="3372">
                  <c:v>1.9665599307822672E-2</c:v>
                </c:pt>
                <c:pt idx="3373">
                  <c:v>1.9667953535030938E-2</c:v>
                </c:pt>
                <c:pt idx="3374">
                  <c:v>1.9670292180048923E-2</c:v>
                </c:pt>
                <c:pt idx="3375">
                  <c:v>1.9672945836943397E-2</c:v>
                </c:pt>
                <c:pt idx="3376">
                  <c:v>1.9675251091461919E-2</c:v>
                </c:pt>
                <c:pt idx="3377">
                  <c:v>1.9677540763707313E-2</c:v>
                </c:pt>
                <c:pt idx="3378">
                  <c:v>1.9679814853651667E-2</c:v>
                </c:pt>
                <c:pt idx="3379">
                  <c:v>1.9682073361268867E-2</c:v>
                </c:pt>
                <c:pt idx="3380">
                  <c:v>1.9684316286533689E-2</c:v>
                </c:pt>
                <c:pt idx="3381">
                  <c:v>1.9685857393025388E-2</c:v>
                </c:pt>
                <c:pt idx="3382">
                  <c:v>1.9688070147473539E-2</c:v>
                </c:pt>
                <c:pt idx="3383">
                  <c:v>1.9690267320318887E-2</c:v>
                </c:pt>
                <c:pt idx="3384">
                  <c:v>1.9694498456038319E-2</c:v>
                </c:pt>
                <c:pt idx="3385">
                  <c:v>1.9696661475930261E-2</c:v>
                </c:pt>
                <c:pt idx="3386">
                  <c:v>1.9698808911662796E-2</c:v>
                </c:pt>
                <c:pt idx="3387">
                  <c:v>1.9700940763208608E-2</c:v>
                </c:pt>
                <c:pt idx="3388">
                  <c:v>1.970305703054568E-2</c:v>
                </c:pt>
                <c:pt idx="3389">
                  <c:v>1.9704479594304561E-2</c:v>
                </c:pt>
                <c:pt idx="3390">
                  <c:v>1.9706565693959788E-2</c:v>
                </c:pt>
                <c:pt idx="3391">
                  <c:v>1.9708636210159051E-2</c:v>
                </c:pt>
                <c:pt idx="3392">
                  <c:v>1.971069114287919E-2</c:v>
                </c:pt>
                <c:pt idx="3393">
                  <c:v>1.9713404603212799E-2</c:v>
                </c:pt>
                <c:pt idx="3394">
                  <c:v>1.9715427364773257E-2</c:v>
                </c:pt>
                <c:pt idx="3395">
                  <c:v>1.9717434541954074E-2</c:v>
                </c:pt>
                <c:pt idx="3396">
                  <c:v>1.9719426134729698E-2</c:v>
                </c:pt>
                <c:pt idx="3397">
                  <c:v>1.972140214307987E-2</c:v>
                </c:pt>
                <c:pt idx="3398">
                  <c:v>1.9723362566979041E-2</c:v>
                </c:pt>
                <c:pt idx="3399">
                  <c:v>1.9725307406405188E-2</c:v>
                </c:pt>
                <c:pt idx="3400">
                  <c:v>1.9727236661336287E-2</c:v>
                </c:pt>
                <c:pt idx="3401">
                  <c:v>1.9729150331746794E-2</c:v>
                </c:pt>
                <c:pt idx="3402">
                  <c:v>1.9731048417617324E-2</c:v>
                </c:pt>
                <c:pt idx="3403">
                  <c:v>1.9732930918924092E-2</c:v>
                </c:pt>
                <c:pt idx="3404">
                  <c:v>1.9734797835645079E-2</c:v>
                </c:pt>
                <c:pt idx="3405">
                  <c:v>1.9736649167758261E-2</c:v>
                </c:pt>
                <c:pt idx="3406">
                  <c:v>1.9738484915245134E-2</c:v>
                </c:pt>
                <c:pt idx="3407">
                  <c:v>1.974030507808015E-2</c:v>
                </c:pt>
                <c:pt idx="3408">
                  <c:v>1.9742109656243054E-2</c:v>
                </c:pt>
                <c:pt idx="3409">
                  <c:v>1.97438986497127E-2</c:v>
                </c:pt>
                <c:pt idx="3410">
                  <c:v>1.9745672058467945E-2</c:v>
                </c:pt>
                <c:pt idx="3411">
                  <c:v>1.97467739729572E-2</c:v>
                </c:pt>
                <c:pt idx="3412">
                  <c:v>1.9748517231333643E-2</c:v>
                </c:pt>
                <c:pt idx="3413">
                  <c:v>1.9750244905769623E-2</c:v>
                </c:pt>
                <c:pt idx="3414">
                  <c:v>1.9751956996241982E-2</c:v>
                </c:pt>
                <c:pt idx="3415">
                  <c:v>1.9754305330814594E-2</c:v>
                </c:pt>
                <c:pt idx="3416">
                  <c:v>1.9755985230856182E-2</c:v>
                </c:pt>
                <c:pt idx="3417">
                  <c:v>1.9757649546042415E-2</c:v>
                </c:pt>
                <c:pt idx="3418">
                  <c:v>1.9759298276352158E-2</c:v>
                </c:pt>
                <c:pt idx="3419">
                  <c:v>1.9760931421766905E-2</c:v>
                </c:pt>
                <c:pt idx="3420">
                  <c:v>1.9762548982270804E-2</c:v>
                </c:pt>
                <c:pt idx="3421">
                  <c:v>1.9764150957838306E-2</c:v>
                </c:pt>
                <c:pt idx="3422">
                  <c:v>1.9765737348457078E-2</c:v>
                </c:pt>
                <c:pt idx="3423">
                  <c:v>1.9766664529025688E-2</c:v>
                </c:pt>
                <c:pt idx="3424">
                  <c:v>1.9767578107811601E-2</c:v>
                </c:pt>
                <c:pt idx="3425">
                  <c:v>1.9769119803296653E-2</c:v>
                </c:pt>
                <c:pt idx="3426">
                  <c:v>1.9770645915430665E-2</c:v>
                </c:pt>
                <c:pt idx="3427">
                  <c:v>1.9772156444197424E-2</c:v>
                </c:pt>
                <c:pt idx="3428">
                  <c:v>1.9773651389576222E-2</c:v>
                </c:pt>
                <c:pt idx="3429">
                  <c:v>1.9775130751552648E-2</c:v>
                </c:pt>
                <c:pt idx="3430">
                  <c:v>1.9776594530109593E-2</c:v>
                </c:pt>
                <c:pt idx="3431">
                  <c:v>1.9778042725229046E-2</c:v>
                </c:pt>
                <c:pt idx="3432">
                  <c:v>1.9778840852225445E-2</c:v>
                </c:pt>
                <c:pt idx="3433">
                  <c:v>1.9780892365092447E-2</c:v>
                </c:pt>
                <c:pt idx="3434">
                  <c:v>1.9781661398857519E-2</c:v>
                </c:pt>
                <c:pt idx="3435">
                  <c:v>1.978304829818622E-2</c:v>
                </c:pt>
                <c:pt idx="3436">
                  <c:v>1.9786310387109918E-2</c:v>
                </c:pt>
                <c:pt idx="3437">
                  <c:v>1.9787663001324465E-2</c:v>
                </c:pt>
                <c:pt idx="3438">
                  <c:v>1.9789000030312788E-2</c:v>
                </c:pt>
                <c:pt idx="3439">
                  <c:v>1.9790321474058147E-2</c:v>
                </c:pt>
                <c:pt idx="3440">
                  <c:v>1.9791627332543804E-2</c:v>
                </c:pt>
                <c:pt idx="3441">
                  <c:v>1.9792292633312822E-2</c:v>
                </c:pt>
                <c:pt idx="3442">
                  <c:v>1.9793568365462484E-2</c:v>
                </c:pt>
                <c:pt idx="3443">
                  <c:v>1.979482851314622E-2</c:v>
                </c:pt>
                <c:pt idx="3444">
                  <c:v>1.9796073076353341E-2</c:v>
                </c:pt>
                <c:pt idx="3445">
                  <c:v>1.979792284557003E-2</c:v>
                </c:pt>
                <c:pt idx="3446">
                  <c:v>1.9799135192190034E-2</c:v>
                </c:pt>
                <c:pt idx="3447">
                  <c:v>1.9800331953449025E-2</c:v>
                </c:pt>
                <c:pt idx="3448">
                  <c:v>1.9801513129332034E-2</c:v>
                </c:pt>
                <c:pt idx="3449">
                  <c:v>1.9802678719826723E-2</c:v>
                </c:pt>
                <c:pt idx="3450">
                  <c:v>1.9803828724915477E-2</c:v>
                </c:pt>
                <c:pt idx="3451">
                  <c:v>1.9804963144589485E-2</c:v>
                </c:pt>
                <c:pt idx="3452">
                  <c:v>1.9806081978832008E-2</c:v>
                </c:pt>
                <c:pt idx="3453">
                  <c:v>1.9807185227634239E-2</c:v>
                </c:pt>
                <c:pt idx="3454">
                  <c:v>1.9808272890976794E-2</c:v>
                </c:pt>
                <c:pt idx="3455">
                  <c:v>1.9809344968851748E-2</c:v>
                </c:pt>
                <c:pt idx="3456">
                  <c:v>1.9810401461245002E-2</c:v>
                </c:pt>
                <c:pt idx="3457">
                  <c:v>1.9811442368144229E-2</c:v>
                </c:pt>
                <c:pt idx="3458">
                  <c:v>1.9812467689538853E-2</c:v>
                </c:pt>
                <c:pt idx="3459">
                  <c:v>1.9813477425413898E-2</c:v>
                </c:pt>
                <c:pt idx="3460">
                  <c:v>1.9814471575757914E-2</c:v>
                </c:pt>
                <c:pt idx="3461">
                  <c:v>1.9815450140562088E-2</c:v>
                </c:pt>
                <c:pt idx="3462">
                  <c:v>1.9816413119812332E-2</c:v>
                </c:pt>
                <c:pt idx="3463">
                  <c:v>1.9816758708201525E-2</c:v>
                </c:pt>
                <c:pt idx="3464">
                  <c:v>1.9817691579043284E-2</c:v>
                </c:pt>
                <c:pt idx="3465">
                  <c:v>1.981860886514035E-2</c:v>
                </c:pt>
                <c:pt idx="3466">
                  <c:v>1.9820109181061647E-2</c:v>
                </c:pt>
                <c:pt idx="3467">
                  <c:v>1.9820994232382767E-2</c:v>
                </c:pt>
                <c:pt idx="3468">
                  <c:v>1.9821863698083884E-2</c:v>
                </c:pt>
                <c:pt idx="3469">
                  <c:v>1.9822717578156186E-2</c:v>
                </c:pt>
                <c:pt idx="3470">
                  <c:v>1.9823555872590864E-2</c:v>
                </c:pt>
                <c:pt idx="3471">
                  <c:v>1.9824378581378227E-2</c:v>
                </c:pt>
                <c:pt idx="3472">
                  <c:v>1.9825185704506823E-2</c:v>
                </c:pt>
                <c:pt idx="3473">
                  <c:v>1.9825977241967847E-2</c:v>
                </c:pt>
                <c:pt idx="3474">
                  <c:v>1.9826753193752485E-2</c:v>
                </c:pt>
                <c:pt idx="3475">
                  <c:v>1.982751355985193E-2</c:v>
                </c:pt>
                <c:pt idx="3476">
                  <c:v>1.9827082411016446E-2</c:v>
                </c:pt>
                <c:pt idx="3477">
                  <c:v>1.9827813752981729E-2</c:v>
                </c:pt>
                <c:pt idx="3478">
                  <c:v>1.9828529510922389E-2</c:v>
                </c:pt>
                <c:pt idx="3479">
                  <c:v>1.98293284375082E-2</c:v>
                </c:pt>
                <c:pt idx="3480">
                  <c:v>1.9830010801085287E-2</c:v>
                </c:pt>
                <c:pt idx="3481">
                  <c:v>1.9830677580610735E-2</c:v>
                </c:pt>
                <c:pt idx="3482">
                  <c:v>1.9831328776080934E-2</c:v>
                </c:pt>
                <c:pt idx="3483">
                  <c:v>1.9831964387485086E-2</c:v>
                </c:pt>
                <c:pt idx="3484">
                  <c:v>1.9832005094033725E-2</c:v>
                </c:pt>
                <c:pt idx="3485">
                  <c:v>1.9832610617612954E-2</c:v>
                </c:pt>
                <c:pt idx="3486">
                  <c:v>1.9833200557951156E-2</c:v>
                </c:pt>
                <c:pt idx="3487">
                  <c:v>1.9833774915040139E-2</c:v>
                </c:pt>
                <c:pt idx="3488">
                  <c:v>1.9836058424412741E-2</c:v>
                </c:pt>
                <c:pt idx="3489">
                  <c:v>1.9836598363517484E-2</c:v>
                </c:pt>
                <c:pt idx="3490">
                  <c:v>1.9837122716823394E-2</c:v>
                </c:pt>
                <c:pt idx="3491">
                  <c:v>1.9837631484318132E-2</c:v>
                </c:pt>
                <c:pt idx="3492">
                  <c:v>1.9838124666001704E-2</c:v>
                </c:pt>
                <c:pt idx="3493">
                  <c:v>1.9838032860745574E-2</c:v>
                </c:pt>
                <c:pt idx="3494">
                  <c:v>1.9838495958950913E-2</c:v>
                </c:pt>
                <c:pt idx="3495">
                  <c:v>1.9838943472171092E-2</c:v>
                </c:pt>
                <c:pt idx="3496">
                  <c:v>1.9839375400398991E-2</c:v>
                </c:pt>
                <c:pt idx="3497">
                  <c:v>1.9840356787023877E-2</c:v>
                </c:pt>
                <c:pt idx="3498">
                  <c:v>1.9840756453714463E-2</c:v>
                </c:pt>
                <c:pt idx="3499">
                  <c:v>1.984114053455336E-2</c:v>
                </c:pt>
                <c:pt idx="3500">
                  <c:v>1.9841509029537921E-2</c:v>
                </c:pt>
                <c:pt idx="3501">
                  <c:v>1.9841861938664627E-2</c:v>
                </c:pt>
                <c:pt idx="3502">
                  <c:v>1.9842199261927308E-2</c:v>
                </c:pt>
                <c:pt idx="3503">
                  <c:v>1.9842520999324199E-2</c:v>
                </c:pt>
                <c:pt idx="3504">
                  <c:v>1.9842827150850902E-2</c:v>
                </c:pt>
                <c:pt idx="3505">
                  <c:v>1.984311771650301E-2</c:v>
                </c:pt>
                <c:pt idx="3506">
                  <c:v>1.9843392696276996E-2</c:v>
                </c:pt>
                <c:pt idx="3507">
                  <c:v>1.9843652090170222E-2</c:v>
                </c:pt>
                <c:pt idx="3508">
                  <c:v>1.9843895898180922E-2</c:v>
                </c:pt>
                <c:pt idx="3509">
                  <c:v>1.9844124120304694E-2</c:v>
                </c:pt>
                <c:pt idx="3510">
                  <c:v>1.9844336756537132E-2</c:v>
                </c:pt>
                <c:pt idx="3511">
                  <c:v>1.9844533806879998E-2</c:v>
                </c:pt>
                <c:pt idx="3512">
                  <c:v>1.9844715271328008E-2</c:v>
                </c:pt>
                <c:pt idx="3513">
                  <c:v>1.9844881149879399E-2</c:v>
                </c:pt>
                <c:pt idx="3514">
                  <c:v>1.9845031442532406E-2</c:v>
                </c:pt>
                <c:pt idx="3515">
                  <c:v>1.9844620883001127E-2</c:v>
                </c:pt>
                <c:pt idx="3516">
                  <c:v>1.9844741110610301E-2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752128"/>
        <c:axId val="62275404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42387</c:v>
                </c:pt>
                <c:pt idx="1">
                  <c:v>42417</c:v>
                </c:pt>
                <c:pt idx="2">
                  <c:v>42446</c:v>
                </c:pt>
                <c:pt idx="3">
                  <c:v>42478</c:v>
                </c:pt>
                <c:pt idx="4">
                  <c:v>42507</c:v>
                </c:pt>
                <c:pt idx="5">
                  <c:v>42538</c:v>
                </c:pt>
                <c:pt idx="6">
                  <c:v>42569</c:v>
                </c:pt>
                <c:pt idx="7">
                  <c:v>42599</c:v>
                </c:pt>
                <c:pt idx="8">
                  <c:v>42632</c:v>
                </c:pt>
                <c:pt idx="9">
                  <c:v>42660</c:v>
                </c:pt>
                <c:pt idx="10">
                  <c:v>42691</c:v>
                </c:pt>
                <c:pt idx="11">
                  <c:v>42723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6.0499999999999998E-3</c:v>
                </c:pt>
                <c:pt idx="1">
                  <c:v>6.2500000000000003E-3</c:v>
                </c:pt>
                <c:pt idx="2">
                  <c:v>6.45E-3</c:v>
                </c:pt>
                <c:pt idx="3">
                  <c:v>6.7500000000000008E-3</c:v>
                </c:pt>
                <c:pt idx="4">
                  <c:v>6.9999999999999993E-3</c:v>
                </c:pt>
                <c:pt idx="5">
                  <c:v>7.3499999999999998E-3</c:v>
                </c:pt>
                <c:pt idx="6">
                  <c:v>#N/A</c:v>
                </c:pt>
                <c:pt idx="7">
                  <c:v>#N/A</c:v>
                </c:pt>
                <c:pt idx="8">
                  <c:v>8.2500000000000004E-3</c:v>
                </c:pt>
                <c:pt idx="9">
                  <c:v>#N/A</c:v>
                </c:pt>
                <c:pt idx="10">
                  <c:v>#N/A</c:v>
                </c:pt>
                <c:pt idx="11">
                  <c:v>9.3499999999999989E-3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42445</c:v>
                </c:pt>
                <c:pt idx="1">
                  <c:v>42536</c:v>
                </c:pt>
                <c:pt idx="2">
                  <c:v>42634</c:v>
                </c:pt>
                <c:pt idx="3">
                  <c:v>42725</c:v>
                </c:pt>
                <c:pt idx="4">
                  <c:v>42809</c:v>
                </c:pt>
                <c:pt idx="5">
                  <c:v>42907</c:v>
                </c:pt>
                <c:pt idx="6">
                  <c:v>42998</c:v>
                </c:pt>
                <c:pt idx="7">
                  <c:v>43089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6.4453489207725954E-3</c:v>
                </c:pt>
                <c:pt idx="1">
                  <c:v>7.2376218889167905E-3</c:v>
                </c:pt>
                <c:pt idx="2">
                  <c:v>8.2260774519959511E-3</c:v>
                </c:pt>
                <c:pt idx="3">
                  <c:v>9.312409637334474E-3</c:v>
                </c:pt>
                <c:pt idx="4">
                  <c:v>1.0496840670730761E-2</c:v>
                </c:pt>
                <c:pt idx="5">
                  <c:v>1.1675998130011861E-2</c:v>
                </c:pt>
                <c:pt idx="6">
                  <c:v>1.2654052097106383E-2</c:v>
                </c:pt>
                <c:pt idx="7">
                  <c:v>1.3529513554569581E-2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42389</c:v>
                </c:pt>
                <c:pt idx="1">
                  <c:v>42417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0.99999826536531278</c:v>
                </c:pt>
                <c:pt idx="1">
                  <c:v>0.99999647042727535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43180</c:v>
                </c:pt>
                <c:pt idx="1">
                  <c:v>43271</c:v>
                </c:pt>
                <c:pt idx="2">
                  <c:v>43362</c:v>
                </c:pt>
                <c:pt idx="3">
                  <c:v>43453</c:v>
                </c:pt>
                <c:pt idx="4">
                  <c:v>43544</c:v>
                </c:pt>
                <c:pt idx="5">
                  <c:v>43635</c:v>
                </c:pt>
                <c:pt idx="6">
                  <c:v>43726</c:v>
                </c:pt>
                <c:pt idx="7">
                  <c:v>43817</c:v>
                </c:pt>
                <c:pt idx="8">
                  <c:v>43908</c:v>
                </c:pt>
                <c:pt idx="9">
                  <c:v>43999</c:v>
                </c:pt>
                <c:pt idx="10">
                  <c:v>44090</c:v>
                </c:pt>
                <c:pt idx="11">
                  <c:v>44181</c:v>
                </c:pt>
                <c:pt idx="12">
                  <c:v>44272</c:v>
                </c:pt>
                <c:pt idx="13">
                  <c:v>44363</c:v>
                </c:pt>
                <c:pt idx="14">
                  <c:v>44454</c:v>
                </c:pt>
                <c:pt idx="15">
                  <c:v>44545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752128"/>
        <c:axId val="622754048"/>
      </c:scatterChart>
      <c:dateAx>
        <c:axId val="622752128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7540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2754048"/>
        <c:scaling>
          <c:orientation val="minMax"/>
          <c:max val="1.3000000000000001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275212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42521</c:v>
                </c:pt>
                <c:pt idx="112">
                  <c:v>42522</c:v>
                </c:pt>
                <c:pt idx="113">
                  <c:v>42523</c:v>
                </c:pt>
                <c:pt idx="114">
                  <c:v>42524</c:v>
                </c:pt>
                <c:pt idx="115">
                  <c:v>42527</c:v>
                </c:pt>
                <c:pt idx="116">
                  <c:v>42528</c:v>
                </c:pt>
                <c:pt idx="117">
                  <c:v>42529</c:v>
                </c:pt>
                <c:pt idx="118">
                  <c:v>42530</c:v>
                </c:pt>
                <c:pt idx="119">
                  <c:v>42531</c:v>
                </c:pt>
                <c:pt idx="120">
                  <c:v>42534</c:v>
                </c:pt>
                <c:pt idx="121">
                  <c:v>42535</c:v>
                </c:pt>
                <c:pt idx="122">
                  <c:v>42536</c:v>
                </c:pt>
                <c:pt idx="123">
                  <c:v>42537</c:v>
                </c:pt>
                <c:pt idx="124">
                  <c:v>42538</c:v>
                </c:pt>
                <c:pt idx="125">
                  <c:v>42541</c:v>
                </c:pt>
                <c:pt idx="126">
                  <c:v>42542</c:v>
                </c:pt>
                <c:pt idx="127">
                  <c:v>42543</c:v>
                </c:pt>
                <c:pt idx="128">
                  <c:v>42544</c:v>
                </c:pt>
                <c:pt idx="129">
                  <c:v>42545</c:v>
                </c:pt>
                <c:pt idx="130">
                  <c:v>42548</c:v>
                </c:pt>
                <c:pt idx="131">
                  <c:v>42549</c:v>
                </c:pt>
                <c:pt idx="132">
                  <c:v>42550</c:v>
                </c:pt>
                <c:pt idx="133">
                  <c:v>42551</c:v>
                </c:pt>
                <c:pt idx="134">
                  <c:v>42552</c:v>
                </c:pt>
                <c:pt idx="135">
                  <c:v>42555</c:v>
                </c:pt>
                <c:pt idx="136">
                  <c:v>42556</c:v>
                </c:pt>
                <c:pt idx="137">
                  <c:v>42557</c:v>
                </c:pt>
                <c:pt idx="138">
                  <c:v>42558</c:v>
                </c:pt>
                <c:pt idx="139">
                  <c:v>42559</c:v>
                </c:pt>
                <c:pt idx="140">
                  <c:v>42562</c:v>
                </c:pt>
                <c:pt idx="141">
                  <c:v>42563</c:v>
                </c:pt>
                <c:pt idx="142">
                  <c:v>42564</c:v>
                </c:pt>
                <c:pt idx="143">
                  <c:v>42565</c:v>
                </c:pt>
                <c:pt idx="144">
                  <c:v>42566</c:v>
                </c:pt>
                <c:pt idx="145">
                  <c:v>42569</c:v>
                </c:pt>
                <c:pt idx="146">
                  <c:v>42570</c:v>
                </c:pt>
                <c:pt idx="147">
                  <c:v>42571</c:v>
                </c:pt>
                <c:pt idx="148">
                  <c:v>42572</c:v>
                </c:pt>
                <c:pt idx="149">
                  <c:v>42573</c:v>
                </c:pt>
                <c:pt idx="150">
                  <c:v>42576</c:v>
                </c:pt>
                <c:pt idx="151">
                  <c:v>42577</c:v>
                </c:pt>
                <c:pt idx="152">
                  <c:v>42578</c:v>
                </c:pt>
                <c:pt idx="153">
                  <c:v>42579</c:v>
                </c:pt>
                <c:pt idx="154">
                  <c:v>42580</c:v>
                </c:pt>
                <c:pt idx="155">
                  <c:v>42583</c:v>
                </c:pt>
                <c:pt idx="156">
                  <c:v>42584</c:v>
                </c:pt>
                <c:pt idx="157">
                  <c:v>42585</c:v>
                </c:pt>
                <c:pt idx="158">
                  <c:v>42586</c:v>
                </c:pt>
                <c:pt idx="159">
                  <c:v>42587</c:v>
                </c:pt>
                <c:pt idx="160">
                  <c:v>42590</c:v>
                </c:pt>
                <c:pt idx="161">
                  <c:v>42591</c:v>
                </c:pt>
                <c:pt idx="162">
                  <c:v>42592</c:v>
                </c:pt>
                <c:pt idx="163">
                  <c:v>42593</c:v>
                </c:pt>
                <c:pt idx="164">
                  <c:v>42594</c:v>
                </c:pt>
                <c:pt idx="165">
                  <c:v>42597</c:v>
                </c:pt>
                <c:pt idx="166">
                  <c:v>42598</c:v>
                </c:pt>
                <c:pt idx="167">
                  <c:v>42599</c:v>
                </c:pt>
                <c:pt idx="168">
                  <c:v>42600</c:v>
                </c:pt>
                <c:pt idx="169">
                  <c:v>42601</c:v>
                </c:pt>
                <c:pt idx="170">
                  <c:v>42604</c:v>
                </c:pt>
                <c:pt idx="171">
                  <c:v>42605</c:v>
                </c:pt>
                <c:pt idx="172">
                  <c:v>42606</c:v>
                </c:pt>
                <c:pt idx="173">
                  <c:v>42607</c:v>
                </c:pt>
                <c:pt idx="174">
                  <c:v>42608</c:v>
                </c:pt>
                <c:pt idx="175">
                  <c:v>42612</c:v>
                </c:pt>
                <c:pt idx="176">
                  <c:v>42613</c:v>
                </c:pt>
                <c:pt idx="177">
                  <c:v>42614</c:v>
                </c:pt>
                <c:pt idx="178">
                  <c:v>42615</c:v>
                </c:pt>
                <c:pt idx="179">
                  <c:v>42618</c:v>
                </c:pt>
                <c:pt idx="180">
                  <c:v>42619</c:v>
                </c:pt>
                <c:pt idx="181">
                  <c:v>42620</c:v>
                </c:pt>
                <c:pt idx="182">
                  <c:v>42621</c:v>
                </c:pt>
                <c:pt idx="183">
                  <c:v>42622</c:v>
                </c:pt>
                <c:pt idx="184">
                  <c:v>42625</c:v>
                </c:pt>
                <c:pt idx="185">
                  <c:v>42626</c:v>
                </c:pt>
                <c:pt idx="186">
                  <c:v>42627</c:v>
                </c:pt>
                <c:pt idx="187">
                  <c:v>42628</c:v>
                </c:pt>
                <c:pt idx="188">
                  <c:v>42629</c:v>
                </c:pt>
                <c:pt idx="189">
                  <c:v>42632</c:v>
                </c:pt>
                <c:pt idx="190">
                  <c:v>42633</c:v>
                </c:pt>
                <c:pt idx="191">
                  <c:v>42634</c:v>
                </c:pt>
                <c:pt idx="192">
                  <c:v>42635</c:v>
                </c:pt>
                <c:pt idx="193">
                  <c:v>42636</c:v>
                </c:pt>
                <c:pt idx="194">
                  <c:v>42639</c:v>
                </c:pt>
                <c:pt idx="195">
                  <c:v>42640</c:v>
                </c:pt>
                <c:pt idx="196">
                  <c:v>42641</c:v>
                </c:pt>
                <c:pt idx="197">
                  <c:v>42642</c:v>
                </c:pt>
                <c:pt idx="198">
                  <c:v>42643</c:v>
                </c:pt>
                <c:pt idx="199">
                  <c:v>42646</c:v>
                </c:pt>
                <c:pt idx="200">
                  <c:v>42647</c:v>
                </c:pt>
                <c:pt idx="201">
                  <c:v>42648</c:v>
                </c:pt>
                <c:pt idx="202">
                  <c:v>42649</c:v>
                </c:pt>
                <c:pt idx="203">
                  <c:v>42650</c:v>
                </c:pt>
                <c:pt idx="204">
                  <c:v>42653</c:v>
                </c:pt>
                <c:pt idx="205">
                  <c:v>42654</c:v>
                </c:pt>
                <c:pt idx="206">
                  <c:v>42655</c:v>
                </c:pt>
                <c:pt idx="207">
                  <c:v>42656</c:v>
                </c:pt>
                <c:pt idx="208">
                  <c:v>42657</c:v>
                </c:pt>
                <c:pt idx="209">
                  <c:v>42660</c:v>
                </c:pt>
                <c:pt idx="210">
                  <c:v>42661</c:v>
                </c:pt>
                <c:pt idx="211">
                  <c:v>42662</c:v>
                </c:pt>
                <c:pt idx="212">
                  <c:v>42663</c:v>
                </c:pt>
                <c:pt idx="213">
                  <c:v>42664</c:v>
                </c:pt>
                <c:pt idx="214">
                  <c:v>42667</c:v>
                </c:pt>
                <c:pt idx="215">
                  <c:v>42668</c:v>
                </c:pt>
                <c:pt idx="216">
                  <c:v>42669</c:v>
                </c:pt>
                <c:pt idx="217">
                  <c:v>42670</c:v>
                </c:pt>
                <c:pt idx="218">
                  <c:v>42671</c:v>
                </c:pt>
                <c:pt idx="219">
                  <c:v>42674</c:v>
                </c:pt>
                <c:pt idx="220">
                  <c:v>42675</c:v>
                </c:pt>
                <c:pt idx="221">
                  <c:v>42676</c:v>
                </c:pt>
                <c:pt idx="222">
                  <c:v>42677</c:v>
                </c:pt>
                <c:pt idx="223">
                  <c:v>42678</c:v>
                </c:pt>
                <c:pt idx="224">
                  <c:v>42681</c:v>
                </c:pt>
                <c:pt idx="225">
                  <c:v>42682</c:v>
                </c:pt>
                <c:pt idx="226">
                  <c:v>42683</c:v>
                </c:pt>
                <c:pt idx="227">
                  <c:v>42684</c:v>
                </c:pt>
                <c:pt idx="228">
                  <c:v>42685</c:v>
                </c:pt>
                <c:pt idx="229">
                  <c:v>42688</c:v>
                </c:pt>
                <c:pt idx="230">
                  <c:v>42689</c:v>
                </c:pt>
                <c:pt idx="231">
                  <c:v>42690</c:v>
                </c:pt>
                <c:pt idx="232">
                  <c:v>42691</c:v>
                </c:pt>
                <c:pt idx="233">
                  <c:v>42692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42702</c:v>
                </c:pt>
                <c:pt idx="240">
                  <c:v>42703</c:v>
                </c:pt>
                <c:pt idx="241">
                  <c:v>42704</c:v>
                </c:pt>
                <c:pt idx="242">
                  <c:v>42705</c:v>
                </c:pt>
                <c:pt idx="243">
                  <c:v>42706</c:v>
                </c:pt>
                <c:pt idx="244">
                  <c:v>42709</c:v>
                </c:pt>
                <c:pt idx="245">
                  <c:v>42710</c:v>
                </c:pt>
                <c:pt idx="246">
                  <c:v>42711</c:v>
                </c:pt>
                <c:pt idx="247">
                  <c:v>42712</c:v>
                </c:pt>
                <c:pt idx="248">
                  <c:v>42713</c:v>
                </c:pt>
                <c:pt idx="249">
                  <c:v>42716</c:v>
                </c:pt>
                <c:pt idx="250">
                  <c:v>42717</c:v>
                </c:pt>
                <c:pt idx="251">
                  <c:v>42718</c:v>
                </c:pt>
                <c:pt idx="252">
                  <c:v>42719</c:v>
                </c:pt>
                <c:pt idx="253">
                  <c:v>42720</c:v>
                </c:pt>
                <c:pt idx="254">
                  <c:v>42723</c:v>
                </c:pt>
                <c:pt idx="255">
                  <c:v>42724</c:v>
                </c:pt>
                <c:pt idx="256">
                  <c:v>42725</c:v>
                </c:pt>
                <c:pt idx="257">
                  <c:v>42726</c:v>
                </c:pt>
                <c:pt idx="258">
                  <c:v>42727</c:v>
                </c:pt>
                <c:pt idx="259">
                  <c:v>42732</c:v>
                </c:pt>
                <c:pt idx="260">
                  <c:v>42733</c:v>
                </c:pt>
                <c:pt idx="261">
                  <c:v>42734</c:v>
                </c:pt>
                <c:pt idx="262">
                  <c:v>42738</c:v>
                </c:pt>
                <c:pt idx="263">
                  <c:v>42739</c:v>
                </c:pt>
                <c:pt idx="264">
                  <c:v>42740</c:v>
                </c:pt>
                <c:pt idx="265">
                  <c:v>42741</c:v>
                </c:pt>
                <c:pt idx="266">
                  <c:v>42744</c:v>
                </c:pt>
                <c:pt idx="267">
                  <c:v>42745</c:v>
                </c:pt>
                <c:pt idx="268">
                  <c:v>42746</c:v>
                </c:pt>
                <c:pt idx="269">
                  <c:v>42747</c:v>
                </c:pt>
                <c:pt idx="270">
                  <c:v>42748</c:v>
                </c:pt>
                <c:pt idx="271">
                  <c:v>42751</c:v>
                </c:pt>
                <c:pt idx="272">
                  <c:v>42752</c:v>
                </c:pt>
                <c:pt idx="273">
                  <c:v>42753</c:v>
                </c:pt>
                <c:pt idx="274">
                  <c:v>42754</c:v>
                </c:pt>
                <c:pt idx="275">
                  <c:v>42755</c:v>
                </c:pt>
                <c:pt idx="276">
                  <c:v>42758</c:v>
                </c:pt>
                <c:pt idx="277">
                  <c:v>42759</c:v>
                </c:pt>
                <c:pt idx="278">
                  <c:v>42760</c:v>
                </c:pt>
                <c:pt idx="279">
                  <c:v>42761</c:v>
                </c:pt>
                <c:pt idx="280">
                  <c:v>42762</c:v>
                </c:pt>
                <c:pt idx="281">
                  <c:v>42765</c:v>
                </c:pt>
                <c:pt idx="282">
                  <c:v>42766</c:v>
                </c:pt>
                <c:pt idx="283">
                  <c:v>42767</c:v>
                </c:pt>
                <c:pt idx="284">
                  <c:v>42768</c:v>
                </c:pt>
                <c:pt idx="285">
                  <c:v>42769</c:v>
                </c:pt>
                <c:pt idx="286">
                  <c:v>42772</c:v>
                </c:pt>
                <c:pt idx="287">
                  <c:v>42773</c:v>
                </c:pt>
                <c:pt idx="288">
                  <c:v>42774</c:v>
                </c:pt>
                <c:pt idx="289">
                  <c:v>42775</c:v>
                </c:pt>
                <c:pt idx="290">
                  <c:v>42776</c:v>
                </c:pt>
                <c:pt idx="291">
                  <c:v>42779</c:v>
                </c:pt>
                <c:pt idx="292">
                  <c:v>42780</c:v>
                </c:pt>
                <c:pt idx="293">
                  <c:v>42781</c:v>
                </c:pt>
                <c:pt idx="294">
                  <c:v>42782</c:v>
                </c:pt>
                <c:pt idx="295">
                  <c:v>42783</c:v>
                </c:pt>
                <c:pt idx="296">
                  <c:v>42786</c:v>
                </c:pt>
                <c:pt idx="297">
                  <c:v>42787</c:v>
                </c:pt>
                <c:pt idx="298">
                  <c:v>42788</c:v>
                </c:pt>
                <c:pt idx="299">
                  <c:v>42789</c:v>
                </c:pt>
                <c:pt idx="300">
                  <c:v>42790</c:v>
                </c:pt>
                <c:pt idx="301">
                  <c:v>42793</c:v>
                </c:pt>
                <c:pt idx="302">
                  <c:v>42794</c:v>
                </c:pt>
                <c:pt idx="303">
                  <c:v>42795</c:v>
                </c:pt>
                <c:pt idx="304">
                  <c:v>42796</c:v>
                </c:pt>
                <c:pt idx="305">
                  <c:v>42797</c:v>
                </c:pt>
                <c:pt idx="306">
                  <c:v>42800</c:v>
                </c:pt>
                <c:pt idx="307">
                  <c:v>42801</c:v>
                </c:pt>
                <c:pt idx="308">
                  <c:v>42802</c:v>
                </c:pt>
                <c:pt idx="309">
                  <c:v>42803</c:v>
                </c:pt>
                <c:pt idx="310">
                  <c:v>42804</c:v>
                </c:pt>
                <c:pt idx="311">
                  <c:v>42807</c:v>
                </c:pt>
                <c:pt idx="312">
                  <c:v>42808</c:v>
                </c:pt>
                <c:pt idx="313">
                  <c:v>42809</c:v>
                </c:pt>
                <c:pt idx="314">
                  <c:v>42810</c:v>
                </c:pt>
                <c:pt idx="315">
                  <c:v>42811</c:v>
                </c:pt>
                <c:pt idx="316">
                  <c:v>42814</c:v>
                </c:pt>
                <c:pt idx="317">
                  <c:v>42815</c:v>
                </c:pt>
                <c:pt idx="318">
                  <c:v>42816</c:v>
                </c:pt>
                <c:pt idx="319">
                  <c:v>42817</c:v>
                </c:pt>
                <c:pt idx="320">
                  <c:v>42818</c:v>
                </c:pt>
                <c:pt idx="321">
                  <c:v>42821</c:v>
                </c:pt>
                <c:pt idx="322">
                  <c:v>42822</c:v>
                </c:pt>
                <c:pt idx="323">
                  <c:v>42823</c:v>
                </c:pt>
                <c:pt idx="324">
                  <c:v>42824</c:v>
                </c:pt>
                <c:pt idx="325">
                  <c:v>42825</c:v>
                </c:pt>
                <c:pt idx="326">
                  <c:v>42828</c:v>
                </c:pt>
                <c:pt idx="327">
                  <c:v>42829</c:v>
                </c:pt>
                <c:pt idx="328">
                  <c:v>42830</c:v>
                </c:pt>
                <c:pt idx="329">
                  <c:v>42831</c:v>
                </c:pt>
                <c:pt idx="330">
                  <c:v>42832</c:v>
                </c:pt>
                <c:pt idx="331">
                  <c:v>42835</c:v>
                </c:pt>
                <c:pt idx="332">
                  <c:v>42836</c:v>
                </c:pt>
                <c:pt idx="333">
                  <c:v>42837</c:v>
                </c:pt>
                <c:pt idx="334">
                  <c:v>42838</c:v>
                </c:pt>
                <c:pt idx="335">
                  <c:v>42843</c:v>
                </c:pt>
                <c:pt idx="336">
                  <c:v>42844</c:v>
                </c:pt>
                <c:pt idx="337">
                  <c:v>42845</c:v>
                </c:pt>
                <c:pt idx="338">
                  <c:v>42846</c:v>
                </c:pt>
                <c:pt idx="339">
                  <c:v>42849</c:v>
                </c:pt>
                <c:pt idx="340">
                  <c:v>42850</c:v>
                </c:pt>
                <c:pt idx="341">
                  <c:v>42851</c:v>
                </c:pt>
                <c:pt idx="342">
                  <c:v>42852</c:v>
                </c:pt>
                <c:pt idx="343">
                  <c:v>42853</c:v>
                </c:pt>
                <c:pt idx="344">
                  <c:v>42857</c:v>
                </c:pt>
                <c:pt idx="345">
                  <c:v>42858</c:v>
                </c:pt>
                <c:pt idx="346">
                  <c:v>42859</c:v>
                </c:pt>
                <c:pt idx="347">
                  <c:v>42860</c:v>
                </c:pt>
                <c:pt idx="348">
                  <c:v>42863</c:v>
                </c:pt>
                <c:pt idx="349">
                  <c:v>42864</c:v>
                </c:pt>
                <c:pt idx="350">
                  <c:v>42865</c:v>
                </c:pt>
                <c:pt idx="351">
                  <c:v>42866</c:v>
                </c:pt>
                <c:pt idx="352">
                  <c:v>42867</c:v>
                </c:pt>
                <c:pt idx="353">
                  <c:v>42870</c:v>
                </c:pt>
                <c:pt idx="354">
                  <c:v>42871</c:v>
                </c:pt>
                <c:pt idx="355">
                  <c:v>42872</c:v>
                </c:pt>
                <c:pt idx="356">
                  <c:v>42873</c:v>
                </c:pt>
                <c:pt idx="357">
                  <c:v>42874</c:v>
                </c:pt>
                <c:pt idx="358">
                  <c:v>42877</c:v>
                </c:pt>
                <c:pt idx="359">
                  <c:v>42878</c:v>
                </c:pt>
                <c:pt idx="360">
                  <c:v>42879</c:v>
                </c:pt>
                <c:pt idx="361">
                  <c:v>42880</c:v>
                </c:pt>
                <c:pt idx="362">
                  <c:v>42881</c:v>
                </c:pt>
                <c:pt idx="363">
                  <c:v>42885</c:v>
                </c:pt>
                <c:pt idx="364">
                  <c:v>42886</c:v>
                </c:pt>
                <c:pt idx="365">
                  <c:v>42887</c:v>
                </c:pt>
                <c:pt idx="366">
                  <c:v>42888</c:v>
                </c:pt>
                <c:pt idx="367">
                  <c:v>42891</c:v>
                </c:pt>
                <c:pt idx="368">
                  <c:v>42892</c:v>
                </c:pt>
                <c:pt idx="369">
                  <c:v>42893</c:v>
                </c:pt>
                <c:pt idx="370">
                  <c:v>42894</c:v>
                </c:pt>
                <c:pt idx="371">
                  <c:v>42895</c:v>
                </c:pt>
                <c:pt idx="372">
                  <c:v>42898</c:v>
                </c:pt>
                <c:pt idx="373">
                  <c:v>42899</c:v>
                </c:pt>
                <c:pt idx="374">
                  <c:v>42900</c:v>
                </c:pt>
                <c:pt idx="375">
                  <c:v>42901</c:v>
                </c:pt>
                <c:pt idx="376">
                  <c:v>42902</c:v>
                </c:pt>
                <c:pt idx="377">
                  <c:v>42905</c:v>
                </c:pt>
                <c:pt idx="378">
                  <c:v>42906</c:v>
                </c:pt>
                <c:pt idx="379">
                  <c:v>42907</c:v>
                </c:pt>
                <c:pt idx="380">
                  <c:v>42908</c:v>
                </c:pt>
                <c:pt idx="381">
                  <c:v>42909</c:v>
                </c:pt>
                <c:pt idx="382">
                  <c:v>42912</c:v>
                </c:pt>
                <c:pt idx="383">
                  <c:v>42913</c:v>
                </c:pt>
                <c:pt idx="384">
                  <c:v>42914</c:v>
                </c:pt>
                <c:pt idx="385">
                  <c:v>42915</c:v>
                </c:pt>
                <c:pt idx="386">
                  <c:v>42916</c:v>
                </c:pt>
                <c:pt idx="387">
                  <c:v>42919</c:v>
                </c:pt>
                <c:pt idx="388">
                  <c:v>42920</c:v>
                </c:pt>
                <c:pt idx="389">
                  <c:v>42921</c:v>
                </c:pt>
                <c:pt idx="390">
                  <c:v>42922</c:v>
                </c:pt>
                <c:pt idx="391">
                  <c:v>42923</c:v>
                </c:pt>
                <c:pt idx="392">
                  <c:v>42926</c:v>
                </c:pt>
                <c:pt idx="393">
                  <c:v>42927</c:v>
                </c:pt>
                <c:pt idx="394">
                  <c:v>42928</c:v>
                </c:pt>
                <c:pt idx="395">
                  <c:v>42929</c:v>
                </c:pt>
                <c:pt idx="396">
                  <c:v>42930</c:v>
                </c:pt>
                <c:pt idx="397">
                  <c:v>42933</c:v>
                </c:pt>
                <c:pt idx="398">
                  <c:v>42934</c:v>
                </c:pt>
                <c:pt idx="399">
                  <c:v>42935</c:v>
                </c:pt>
                <c:pt idx="400">
                  <c:v>42936</c:v>
                </c:pt>
                <c:pt idx="401">
                  <c:v>42937</c:v>
                </c:pt>
                <c:pt idx="402">
                  <c:v>42940</c:v>
                </c:pt>
                <c:pt idx="403">
                  <c:v>42941</c:v>
                </c:pt>
                <c:pt idx="404">
                  <c:v>42942</c:v>
                </c:pt>
                <c:pt idx="405">
                  <c:v>42943</c:v>
                </c:pt>
                <c:pt idx="406">
                  <c:v>42944</c:v>
                </c:pt>
                <c:pt idx="407">
                  <c:v>42947</c:v>
                </c:pt>
                <c:pt idx="408">
                  <c:v>42948</c:v>
                </c:pt>
                <c:pt idx="409">
                  <c:v>42949</c:v>
                </c:pt>
                <c:pt idx="410">
                  <c:v>42950</c:v>
                </c:pt>
                <c:pt idx="411">
                  <c:v>42951</c:v>
                </c:pt>
                <c:pt idx="412">
                  <c:v>42954</c:v>
                </c:pt>
                <c:pt idx="413">
                  <c:v>42955</c:v>
                </c:pt>
                <c:pt idx="414">
                  <c:v>42956</c:v>
                </c:pt>
                <c:pt idx="415">
                  <c:v>42957</c:v>
                </c:pt>
                <c:pt idx="416">
                  <c:v>42958</c:v>
                </c:pt>
                <c:pt idx="417">
                  <c:v>42961</c:v>
                </c:pt>
                <c:pt idx="418">
                  <c:v>42962</c:v>
                </c:pt>
                <c:pt idx="419">
                  <c:v>42963</c:v>
                </c:pt>
                <c:pt idx="420">
                  <c:v>42964</c:v>
                </c:pt>
                <c:pt idx="421">
                  <c:v>42965</c:v>
                </c:pt>
                <c:pt idx="422">
                  <c:v>42968</c:v>
                </c:pt>
                <c:pt idx="423">
                  <c:v>42969</c:v>
                </c:pt>
                <c:pt idx="424">
                  <c:v>42970</c:v>
                </c:pt>
                <c:pt idx="425">
                  <c:v>42971</c:v>
                </c:pt>
                <c:pt idx="426">
                  <c:v>42972</c:v>
                </c:pt>
                <c:pt idx="427">
                  <c:v>42976</c:v>
                </c:pt>
                <c:pt idx="428">
                  <c:v>42977</c:v>
                </c:pt>
                <c:pt idx="429">
                  <c:v>42978</c:v>
                </c:pt>
                <c:pt idx="430">
                  <c:v>42979</c:v>
                </c:pt>
                <c:pt idx="431">
                  <c:v>42982</c:v>
                </c:pt>
                <c:pt idx="432">
                  <c:v>42983</c:v>
                </c:pt>
                <c:pt idx="433">
                  <c:v>42984</c:v>
                </c:pt>
                <c:pt idx="434">
                  <c:v>42985</c:v>
                </c:pt>
                <c:pt idx="435">
                  <c:v>42986</c:v>
                </c:pt>
                <c:pt idx="436">
                  <c:v>42989</c:v>
                </c:pt>
                <c:pt idx="437">
                  <c:v>42990</c:v>
                </c:pt>
                <c:pt idx="438">
                  <c:v>42991</c:v>
                </c:pt>
                <c:pt idx="439">
                  <c:v>42992</c:v>
                </c:pt>
                <c:pt idx="440">
                  <c:v>42993</c:v>
                </c:pt>
                <c:pt idx="441">
                  <c:v>42996</c:v>
                </c:pt>
                <c:pt idx="442">
                  <c:v>42997</c:v>
                </c:pt>
                <c:pt idx="443">
                  <c:v>42998</c:v>
                </c:pt>
                <c:pt idx="444">
                  <c:v>42999</c:v>
                </c:pt>
                <c:pt idx="445">
                  <c:v>43000</c:v>
                </c:pt>
                <c:pt idx="446">
                  <c:v>43003</c:v>
                </c:pt>
                <c:pt idx="447">
                  <c:v>43004</c:v>
                </c:pt>
                <c:pt idx="448">
                  <c:v>43005</c:v>
                </c:pt>
                <c:pt idx="449">
                  <c:v>43006</c:v>
                </c:pt>
                <c:pt idx="450">
                  <c:v>43007</c:v>
                </c:pt>
                <c:pt idx="451">
                  <c:v>43010</c:v>
                </c:pt>
                <c:pt idx="452">
                  <c:v>43011</c:v>
                </c:pt>
                <c:pt idx="453">
                  <c:v>43012</c:v>
                </c:pt>
                <c:pt idx="454">
                  <c:v>43013</c:v>
                </c:pt>
                <c:pt idx="455">
                  <c:v>43014</c:v>
                </c:pt>
                <c:pt idx="456">
                  <c:v>43017</c:v>
                </c:pt>
                <c:pt idx="457">
                  <c:v>43018</c:v>
                </c:pt>
                <c:pt idx="458">
                  <c:v>43019</c:v>
                </c:pt>
                <c:pt idx="459">
                  <c:v>43020</c:v>
                </c:pt>
                <c:pt idx="460">
                  <c:v>43021</c:v>
                </c:pt>
                <c:pt idx="461">
                  <c:v>43024</c:v>
                </c:pt>
                <c:pt idx="462">
                  <c:v>43025</c:v>
                </c:pt>
                <c:pt idx="463">
                  <c:v>43026</c:v>
                </c:pt>
                <c:pt idx="464">
                  <c:v>43027</c:v>
                </c:pt>
                <c:pt idx="465">
                  <c:v>43028</c:v>
                </c:pt>
                <c:pt idx="466">
                  <c:v>43031</c:v>
                </c:pt>
                <c:pt idx="467">
                  <c:v>43032</c:v>
                </c:pt>
                <c:pt idx="468">
                  <c:v>43033</c:v>
                </c:pt>
                <c:pt idx="469">
                  <c:v>43034</c:v>
                </c:pt>
                <c:pt idx="470">
                  <c:v>43035</c:v>
                </c:pt>
                <c:pt idx="471">
                  <c:v>43038</c:v>
                </c:pt>
                <c:pt idx="472">
                  <c:v>43039</c:v>
                </c:pt>
                <c:pt idx="473">
                  <c:v>43040</c:v>
                </c:pt>
                <c:pt idx="474">
                  <c:v>43041</c:v>
                </c:pt>
                <c:pt idx="475">
                  <c:v>43042</c:v>
                </c:pt>
                <c:pt idx="476">
                  <c:v>43045</c:v>
                </c:pt>
                <c:pt idx="477">
                  <c:v>43046</c:v>
                </c:pt>
                <c:pt idx="478">
                  <c:v>43047</c:v>
                </c:pt>
                <c:pt idx="479">
                  <c:v>43048</c:v>
                </c:pt>
                <c:pt idx="480">
                  <c:v>43049</c:v>
                </c:pt>
                <c:pt idx="481">
                  <c:v>43052</c:v>
                </c:pt>
                <c:pt idx="482">
                  <c:v>43053</c:v>
                </c:pt>
                <c:pt idx="483">
                  <c:v>43054</c:v>
                </c:pt>
                <c:pt idx="484">
                  <c:v>43055</c:v>
                </c:pt>
                <c:pt idx="485">
                  <c:v>43056</c:v>
                </c:pt>
                <c:pt idx="486">
                  <c:v>43059</c:v>
                </c:pt>
                <c:pt idx="487">
                  <c:v>43060</c:v>
                </c:pt>
                <c:pt idx="488">
                  <c:v>43061</c:v>
                </c:pt>
                <c:pt idx="489">
                  <c:v>43062</c:v>
                </c:pt>
                <c:pt idx="490">
                  <c:v>43063</c:v>
                </c:pt>
                <c:pt idx="491">
                  <c:v>43066</c:v>
                </c:pt>
                <c:pt idx="492">
                  <c:v>43067</c:v>
                </c:pt>
                <c:pt idx="493">
                  <c:v>43068</c:v>
                </c:pt>
                <c:pt idx="494">
                  <c:v>43069</c:v>
                </c:pt>
                <c:pt idx="495">
                  <c:v>43070</c:v>
                </c:pt>
                <c:pt idx="496">
                  <c:v>43073</c:v>
                </c:pt>
                <c:pt idx="497">
                  <c:v>43074</c:v>
                </c:pt>
                <c:pt idx="498">
                  <c:v>43075</c:v>
                </c:pt>
                <c:pt idx="499">
                  <c:v>43076</c:v>
                </c:pt>
                <c:pt idx="500">
                  <c:v>43077</c:v>
                </c:pt>
                <c:pt idx="501">
                  <c:v>43080</c:v>
                </c:pt>
                <c:pt idx="502">
                  <c:v>43081</c:v>
                </c:pt>
                <c:pt idx="503">
                  <c:v>43082</c:v>
                </c:pt>
                <c:pt idx="504">
                  <c:v>43083</c:v>
                </c:pt>
                <c:pt idx="505">
                  <c:v>43084</c:v>
                </c:pt>
                <c:pt idx="506">
                  <c:v>43087</c:v>
                </c:pt>
                <c:pt idx="507">
                  <c:v>43088</c:v>
                </c:pt>
                <c:pt idx="508">
                  <c:v>43089</c:v>
                </c:pt>
                <c:pt idx="509">
                  <c:v>43090</c:v>
                </c:pt>
                <c:pt idx="510">
                  <c:v>43091</c:v>
                </c:pt>
                <c:pt idx="511">
                  <c:v>43096</c:v>
                </c:pt>
                <c:pt idx="512">
                  <c:v>43097</c:v>
                </c:pt>
                <c:pt idx="513">
                  <c:v>43098</c:v>
                </c:pt>
                <c:pt idx="514">
                  <c:v>43102</c:v>
                </c:pt>
                <c:pt idx="515">
                  <c:v>43103</c:v>
                </c:pt>
                <c:pt idx="516">
                  <c:v>43104</c:v>
                </c:pt>
                <c:pt idx="517">
                  <c:v>43105</c:v>
                </c:pt>
                <c:pt idx="518">
                  <c:v>43112</c:v>
                </c:pt>
                <c:pt idx="519">
                  <c:v>43119</c:v>
                </c:pt>
                <c:pt idx="520">
                  <c:v>43126</c:v>
                </c:pt>
                <c:pt idx="521">
                  <c:v>43133</c:v>
                </c:pt>
                <c:pt idx="522">
                  <c:v>43140</c:v>
                </c:pt>
                <c:pt idx="523">
                  <c:v>43147</c:v>
                </c:pt>
                <c:pt idx="524">
                  <c:v>43154</c:v>
                </c:pt>
                <c:pt idx="525">
                  <c:v>43161</c:v>
                </c:pt>
                <c:pt idx="526">
                  <c:v>43168</c:v>
                </c:pt>
                <c:pt idx="527">
                  <c:v>43175</c:v>
                </c:pt>
                <c:pt idx="528">
                  <c:v>43182</c:v>
                </c:pt>
                <c:pt idx="529">
                  <c:v>43193</c:v>
                </c:pt>
                <c:pt idx="530">
                  <c:v>43200</c:v>
                </c:pt>
                <c:pt idx="531">
                  <c:v>43207</c:v>
                </c:pt>
                <c:pt idx="532">
                  <c:v>43214</c:v>
                </c:pt>
                <c:pt idx="533">
                  <c:v>43221</c:v>
                </c:pt>
                <c:pt idx="534">
                  <c:v>43228</c:v>
                </c:pt>
                <c:pt idx="535">
                  <c:v>43235</c:v>
                </c:pt>
                <c:pt idx="536">
                  <c:v>43242</c:v>
                </c:pt>
                <c:pt idx="537">
                  <c:v>43249</c:v>
                </c:pt>
                <c:pt idx="538">
                  <c:v>43256</c:v>
                </c:pt>
                <c:pt idx="539">
                  <c:v>43263</c:v>
                </c:pt>
                <c:pt idx="540">
                  <c:v>43270</c:v>
                </c:pt>
                <c:pt idx="541">
                  <c:v>43277</c:v>
                </c:pt>
                <c:pt idx="542">
                  <c:v>43284</c:v>
                </c:pt>
                <c:pt idx="543">
                  <c:v>43291</c:v>
                </c:pt>
                <c:pt idx="544">
                  <c:v>43298</c:v>
                </c:pt>
                <c:pt idx="545">
                  <c:v>43305</c:v>
                </c:pt>
                <c:pt idx="546">
                  <c:v>43312</c:v>
                </c:pt>
                <c:pt idx="547">
                  <c:v>43319</c:v>
                </c:pt>
                <c:pt idx="548">
                  <c:v>43326</c:v>
                </c:pt>
                <c:pt idx="549">
                  <c:v>43333</c:v>
                </c:pt>
                <c:pt idx="550">
                  <c:v>43340</c:v>
                </c:pt>
                <c:pt idx="551">
                  <c:v>43347</c:v>
                </c:pt>
                <c:pt idx="552">
                  <c:v>43354</c:v>
                </c:pt>
                <c:pt idx="553">
                  <c:v>43361</c:v>
                </c:pt>
                <c:pt idx="554">
                  <c:v>43368</c:v>
                </c:pt>
                <c:pt idx="555">
                  <c:v>43375</c:v>
                </c:pt>
                <c:pt idx="556">
                  <c:v>43382</c:v>
                </c:pt>
                <c:pt idx="557">
                  <c:v>43389</c:v>
                </c:pt>
                <c:pt idx="558">
                  <c:v>43396</c:v>
                </c:pt>
                <c:pt idx="559">
                  <c:v>43403</c:v>
                </c:pt>
                <c:pt idx="560">
                  <c:v>43410</c:v>
                </c:pt>
                <c:pt idx="561">
                  <c:v>43417</c:v>
                </c:pt>
                <c:pt idx="562">
                  <c:v>43424</c:v>
                </c:pt>
                <c:pt idx="563">
                  <c:v>43431</c:v>
                </c:pt>
                <c:pt idx="564">
                  <c:v>43438</c:v>
                </c:pt>
                <c:pt idx="565">
                  <c:v>43445</c:v>
                </c:pt>
                <c:pt idx="566">
                  <c:v>43452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43580</c:v>
                </c:pt>
                <c:pt idx="585">
                  <c:v>43587</c:v>
                </c:pt>
                <c:pt idx="586">
                  <c:v>43594</c:v>
                </c:pt>
                <c:pt idx="587">
                  <c:v>43601</c:v>
                </c:pt>
                <c:pt idx="588">
                  <c:v>43608</c:v>
                </c:pt>
                <c:pt idx="589">
                  <c:v>43615</c:v>
                </c:pt>
                <c:pt idx="590">
                  <c:v>43622</c:v>
                </c:pt>
                <c:pt idx="591">
                  <c:v>43629</c:v>
                </c:pt>
                <c:pt idx="592">
                  <c:v>43636</c:v>
                </c:pt>
                <c:pt idx="593">
                  <c:v>43643</c:v>
                </c:pt>
                <c:pt idx="594">
                  <c:v>43650</c:v>
                </c:pt>
                <c:pt idx="595">
                  <c:v>43657</c:v>
                </c:pt>
                <c:pt idx="596">
                  <c:v>43664</c:v>
                </c:pt>
                <c:pt idx="597">
                  <c:v>43671</c:v>
                </c:pt>
                <c:pt idx="598">
                  <c:v>43678</c:v>
                </c:pt>
                <c:pt idx="599">
                  <c:v>43685</c:v>
                </c:pt>
                <c:pt idx="600">
                  <c:v>43692</c:v>
                </c:pt>
                <c:pt idx="601">
                  <c:v>43699</c:v>
                </c:pt>
                <c:pt idx="602">
                  <c:v>43706</c:v>
                </c:pt>
                <c:pt idx="603">
                  <c:v>43713</c:v>
                </c:pt>
                <c:pt idx="604">
                  <c:v>43720</c:v>
                </c:pt>
                <c:pt idx="605">
                  <c:v>43727</c:v>
                </c:pt>
                <c:pt idx="606">
                  <c:v>43734</c:v>
                </c:pt>
                <c:pt idx="607">
                  <c:v>43741</c:v>
                </c:pt>
                <c:pt idx="608">
                  <c:v>43748</c:v>
                </c:pt>
                <c:pt idx="609">
                  <c:v>43755</c:v>
                </c:pt>
                <c:pt idx="610">
                  <c:v>43762</c:v>
                </c:pt>
                <c:pt idx="611">
                  <c:v>43769</c:v>
                </c:pt>
                <c:pt idx="612">
                  <c:v>43776</c:v>
                </c:pt>
                <c:pt idx="613">
                  <c:v>43783</c:v>
                </c:pt>
                <c:pt idx="614">
                  <c:v>43790</c:v>
                </c:pt>
                <c:pt idx="615">
                  <c:v>43797</c:v>
                </c:pt>
                <c:pt idx="616">
                  <c:v>43804</c:v>
                </c:pt>
                <c:pt idx="617">
                  <c:v>43811</c:v>
                </c:pt>
                <c:pt idx="618">
                  <c:v>43818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44222</c:v>
                </c:pt>
                <c:pt idx="676">
                  <c:v>44229</c:v>
                </c:pt>
                <c:pt idx="677">
                  <c:v>44236</c:v>
                </c:pt>
                <c:pt idx="678">
                  <c:v>44243</c:v>
                </c:pt>
                <c:pt idx="679">
                  <c:v>44250</c:v>
                </c:pt>
                <c:pt idx="680">
                  <c:v>44257</c:v>
                </c:pt>
                <c:pt idx="681">
                  <c:v>44264</c:v>
                </c:pt>
                <c:pt idx="682">
                  <c:v>44271</c:v>
                </c:pt>
                <c:pt idx="683">
                  <c:v>44278</c:v>
                </c:pt>
                <c:pt idx="684">
                  <c:v>44285</c:v>
                </c:pt>
                <c:pt idx="685">
                  <c:v>44292</c:v>
                </c:pt>
                <c:pt idx="686">
                  <c:v>44299</c:v>
                </c:pt>
                <c:pt idx="687">
                  <c:v>44306</c:v>
                </c:pt>
                <c:pt idx="688">
                  <c:v>44313</c:v>
                </c:pt>
                <c:pt idx="689">
                  <c:v>44320</c:v>
                </c:pt>
                <c:pt idx="690">
                  <c:v>44327</c:v>
                </c:pt>
                <c:pt idx="691">
                  <c:v>44334</c:v>
                </c:pt>
                <c:pt idx="692">
                  <c:v>44341</c:v>
                </c:pt>
                <c:pt idx="693">
                  <c:v>44348</c:v>
                </c:pt>
                <c:pt idx="694">
                  <c:v>44355</c:v>
                </c:pt>
                <c:pt idx="695">
                  <c:v>44362</c:v>
                </c:pt>
                <c:pt idx="696">
                  <c:v>44369</c:v>
                </c:pt>
                <c:pt idx="697">
                  <c:v>44376</c:v>
                </c:pt>
                <c:pt idx="698">
                  <c:v>44383</c:v>
                </c:pt>
                <c:pt idx="699">
                  <c:v>44390</c:v>
                </c:pt>
                <c:pt idx="700">
                  <c:v>44397</c:v>
                </c:pt>
                <c:pt idx="701">
                  <c:v>44404</c:v>
                </c:pt>
                <c:pt idx="702">
                  <c:v>44411</c:v>
                </c:pt>
                <c:pt idx="703">
                  <c:v>44418</c:v>
                </c:pt>
                <c:pt idx="704">
                  <c:v>44425</c:v>
                </c:pt>
                <c:pt idx="705">
                  <c:v>44432</c:v>
                </c:pt>
                <c:pt idx="706">
                  <c:v>44439</c:v>
                </c:pt>
                <c:pt idx="707">
                  <c:v>44446</c:v>
                </c:pt>
                <c:pt idx="708">
                  <c:v>44453</c:v>
                </c:pt>
                <c:pt idx="709">
                  <c:v>44460</c:v>
                </c:pt>
                <c:pt idx="710">
                  <c:v>44467</c:v>
                </c:pt>
                <c:pt idx="711">
                  <c:v>44474</c:v>
                </c:pt>
                <c:pt idx="712">
                  <c:v>44481</c:v>
                </c:pt>
                <c:pt idx="713">
                  <c:v>44488</c:v>
                </c:pt>
                <c:pt idx="714">
                  <c:v>44495</c:v>
                </c:pt>
                <c:pt idx="715">
                  <c:v>44502</c:v>
                </c:pt>
                <c:pt idx="716">
                  <c:v>44509</c:v>
                </c:pt>
                <c:pt idx="717">
                  <c:v>44516</c:v>
                </c:pt>
                <c:pt idx="718">
                  <c:v>44523</c:v>
                </c:pt>
                <c:pt idx="719">
                  <c:v>44530</c:v>
                </c:pt>
                <c:pt idx="720">
                  <c:v>44537</c:v>
                </c:pt>
                <c:pt idx="721">
                  <c:v>44544</c:v>
                </c:pt>
                <c:pt idx="722">
                  <c:v>44551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44587</c:v>
                </c:pt>
                <c:pt idx="728">
                  <c:v>44594</c:v>
                </c:pt>
                <c:pt idx="729">
                  <c:v>44601</c:v>
                </c:pt>
                <c:pt idx="730">
                  <c:v>44608</c:v>
                </c:pt>
                <c:pt idx="731">
                  <c:v>44615</c:v>
                </c:pt>
                <c:pt idx="732">
                  <c:v>44622</c:v>
                </c:pt>
                <c:pt idx="733">
                  <c:v>44629</c:v>
                </c:pt>
                <c:pt idx="734">
                  <c:v>44636</c:v>
                </c:pt>
                <c:pt idx="735">
                  <c:v>44643</c:v>
                </c:pt>
                <c:pt idx="736">
                  <c:v>44650</c:v>
                </c:pt>
                <c:pt idx="737">
                  <c:v>44657</c:v>
                </c:pt>
                <c:pt idx="738">
                  <c:v>44664</c:v>
                </c:pt>
                <c:pt idx="739">
                  <c:v>44671</c:v>
                </c:pt>
                <c:pt idx="740">
                  <c:v>44678</c:v>
                </c:pt>
                <c:pt idx="741">
                  <c:v>44685</c:v>
                </c:pt>
                <c:pt idx="742">
                  <c:v>44692</c:v>
                </c:pt>
                <c:pt idx="743">
                  <c:v>44699</c:v>
                </c:pt>
                <c:pt idx="744">
                  <c:v>44706</c:v>
                </c:pt>
                <c:pt idx="745">
                  <c:v>44713</c:v>
                </c:pt>
                <c:pt idx="746">
                  <c:v>44720</c:v>
                </c:pt>
                <c:pt idx="747">
                  <c:v>44727</c:v>
                </c:pt>
                <c:pt idx="748">
                  <c:v>44734</c:v>
                </c:pt>
                <c:pt idx="749">
                  <c:v>44741</c:v>
                </c:pt>
                <c:pt idx="750">
                  <c:v>44748</c:v>
                </c:pt>
                <c:pt idx="751">
                  <c:v>44755</c:v>
                </c:pt>
                <c:pt idx="752">
                  <c:v>44762</c:v>
                </c:pt>
                <c:pt idx="753">
                  <c:v>44769</c:v>
                </c:pt>
                <c:pt idx="754">
                  <c:v>44776</c:v>
                </c:pt>
                <c:pt idx="755">
                  <c:v>44783</c:v>
                </c:pt>
                <c:pt idx="756">
                  <c:v>44790</c:v>
                </c:pt>
                <c:pt idx="757">
                  <c:v>44797</c:v>
                </c:pt>
                <c:pt idx="758">
                  <c:v>44804</c:v>
                </c:pt>
                <c:pt idx="759">
                  <c:v>44811</c:v>
                </c:pt>
                <c:pt idx="760">
                  <c:v>44818</c:v>
                </c:pt>
                <c:pt idx="761">
                  <c:v>44825</c:v>
                </c:pt>
                <c:pt idx="762">
                  <c:v>44832</c:v>
                </c:pt>
                <c:pt idx="763">
                  <c:v>44839</c:v>
                </c:pt>
                <c:pt idx="764">
                  <c:v>44846</c:v>
                </c:pt>
                <c:pt idx="765">
                  <c:v>44853</c:v>
                </c:pt>
                <c:pt idx="766">
                  <c:v>44860</c:v>
                </c:pt>
                <c:pt idx="767">
                  <c:v>44867</c:v>
                </c:pt>
                <c:pt idx="768">
                  <c:v>44874</c:v>
                </c:pt>
                <c:pt idx="769">
                  <c:v>44881</c:v>
                </c:pt>
                <c:pt idx="770">
                  <c:v>44888</c:v>
                </c:pt>
                <c:pt idx="771">
                  <c:v>44895</c:v>
                </c:pt>
                <c:pt idx="772">
                  <c:v>44902</c:v>
                </c:pt>
                <c:pt idx="773">
                  <c:v>44909</c:v>
                </c:pt>
                <c:pt idx="774">
                  <c:v>44916</c:v>
                </c:pt>
                <c:pt idx="775">
                  <c:v>44923</c:v>
                </c:pt>
                <c:pt idx="776">
                  <c:v>44930</c:v>
                </c:pt>
                <c:pt idx="777">
                  <c:v>44937</c:v>
                </c:pt>
                <c:pt idx="778">
                  <c:v>44944</c:v>
                </c:pt>
                <c:pt idx="779">
                  <c:v>44951</c:v>
                </c:pt>
                <c:pt idx="780">
                  <c:v>44958</c:v>
                </c:pt>
                <c:pt idx="781">
                  <c:v>44965</c:v>
                </c:pt>
                <c:pt idx="782">
                  <c:v>44972</c:v>
                </c:pt>
                <c:pt idx="783">
                  <c:v>44979</c:v>
                </c:pt>
                <c:pt idx="784">
                  <c:v>44986</c:v>
                </c:pt>
                <c:pt idx="785">
                  <c:v>44993</c:v>
                </c:pt>
                <c:pt idx="786">
                  <c:v>45000</c:v>
                </c:pt>
                <c:pt idx="787">
                  <c:v>45007</c:v>
                </c:pt>
                <c:pt idx="788">
                  <c:v>45014</c:v>
                </c:pt>
                <c:pt idx="789">
                  <c:v>45021</c:v>
                </c:pt>
                <c:pt idx="790">
                  <c:v>45028</c:v>
                </c:pt>
                <c:pt idx="791">
                  <c:v>45035</c:v>
                </c:pt>
                <c:pt idx="792">
                  <c:v>45042</c:v>
                </c:pt>
                <c:pt idx="793">
                  <c:v>45049</c:v>
                </c:pt>
                <c:pt idx="794">
                  <c:v>45056</c:v>
                </c:pt>
                <c:pt idx="795">
                  <c:v>45063</c:v>
                </c:pt>
                <c:pt idx="796">
                  <c:v>45070</c:v>
                </c:pt>
                <c:pt idx="797">
                  <c:v>45077</c:v>
                </c:pt>
                <c:pt idx="798">
                  <c:v>45084</c:v>
                </c:pt>
                <c:pt idx="799">
                  <c:v>45091</c:v>
                </c:pt>
                <c:pt idx="800">
                  <c:v>45098</c:v>
                </c:pt>
                <c:pt idx="801">
                  <c:v>45105</c:v>
                </c:pt>
                <c:pt idx="802">
                  <c:v>45112</c:v>
                </c:pt>
                <c:pt idx="803">
                  <c:v>45119</c:v>
                </c:pt>
                <c:pt idx="804">
                  <c:v>45126</c:v>
                </c:pt>
                <c:pt idx="805">
                  <c:v>45133</c:v>
                </c:pt>
                <c:pt idx="806">
                  <c:v>45140</c:v>
                </c:pt>
                <c:pt idx="807">
                  <c:v>45147</c:v>
                </c:pt>
                <c:pt idx="808">
                  <c:v>45154</c:v>
                </c:pt>
                <c:pt idx="809">
                  <c:v>45161</c:v>
                </c:pt>
                <c:pt idx="810">
                  <c:v>45168</c:v>
                </c:pt>
                <c:pt idx="811">
                  <c:v>45175</c:v>
                </c:pt>
                <c:pt idx="812">
                  <c:v>45182</c:v>
                </c:pt>
                <c:pt idx="813">
                  <c:v>45189</c:v>
                </c:pt>
                <c:pt idx="814">
                  <c:v>45196</c:v>
                </c:pt>
                <c:pt idx="815">
                  <c:v>45203</c:v>
                </c:pt>
                <c:pt idx="816">
                  <c:v>45210</c:v>
                </c:pt>
                <c:pt idx="817">
                  <c:v>45217</c:v>
                </c:pt>
                <c:pt idx="818">
                  <c:v>45224</c:v>
                </c:pt>
                <c:pt idx="819">
                  <c:v>45231</c:v>
                </c:pt>
                <c:pt idx="820">
                  <c:v>45238</c:v>
                </c:pt>
                <c:pt idx="821">
                  <c:v>45245</c:v>
                </c:pt>
                <c:pt idx="822">
                  <c:v>45252</c:v>
                </c:pt>
                <c:pt idx="823">
                  <c:v>45259</c:v>
                </c:pt>
                <c:pt idx="824">
                  <c:v>45266</c:v>
                </c:pt>
                <c:pt idx="825">
                  <c:v>45273</c:v>
                </c:pt>
                <c:pt idx="826">
                  <c:v>45280</c:v>
                </c:pt>
                <c:pt idx="827">
                  <c:v>45287</c:v>
                </c:pt>
                <c:pt idx="828">
                  <c:v>45294</c:v>
                </c:pt>
                <c:pt idx="829">
                  <c:v>45301</c:v>
                </c:pt>
                <c:pt idx="830">
                  <c:v>45308</c:v>
                </c:pt>
                <c:pt idx="831">
                  <c:v>45315</c:v>
                </c:pt>
                <c:pt idx="832">
                  <c:v>45322</c:v>
                </c:pt>
                <c:pt idx="833">
                  <c:v>45329</c:v>
                </c:pt>
                <c:pt idx="834">
                  <c:v>45336</c:v>
                </c:pt>
                <c:pt idx="835">
                  <c:v>45343</c:v>
                </c:pt>
                <c:pt idx="836">
                  <c:v>45350</c:v>
                </c:pt>
                <c:pt idx="837">
                  <c:v>45357</c:v>
                </c:pt>
                <c:pt idx="838">
                  <c:v>45364</c:v>
                </c:pt>
                <c:pt idx="839">
                  <c:v>45371</c:v>
                </c:pt>
                <c:pt idx="840">
                  <c:v>45378</c:v>
                </c:pt>
                <c:pt idx="841">
                  <c:v>45385</c:v>
                </c:pt>
                <c:pt idx="842">
                  <c:v>45392</c:v>
                </c:pt>
                <c:pt idx="843">
                  <c:v>45399</c:v>
                </c:pt>
                <c:pt idx="844">
                  <c:v>45406</c:v>
                </c:pt>
                <c:pt idx="845">
                  <c:v>45413</c:v>
                </c:pt>
                <c:pt idx="846">
                  <c:v>45420</c:v>
                </c:pt>
                <c:pt idx="847">
                  <c:v>45427</c:v>
                </c:pt>
                <c:pt idx="848">
                  <c:v>45434</c:v>
                </c:pt>
                <c:pt idx="849">
                  <c:v>45441</c:v>
                </c:pt>
                <c:pt idx="850">
                  <c:v>45448</c:v>
                </c:pt>
                <c:pt idx="851">
                  <c:v>45455</c:v>
                </c:pt>
                <c:pt idx="852">
                  <c:v>45462</c:v>
                </c:pt>
                <c:pt idx="853">
                  <c:v>45469</c:v>
                </c:pt>
                <c:pt idx="854">
                  <c:v>45476</c:v>
                </c:pt>
                <c:pt idx="855">
                  <c:v>45483</c:v>
                </c:pt>
                <c:pt idx="856">
                  <c:v>45490</c:v>
                </c:pt>
                <c:pt idx="857">
                  <c:v>45497</c:v>
                </c:pt>
                <c:pt idx="858">
                  <c:v>45504</c:v>
                </c:pt>
                <c:pt idx="859">
                  <c:v>45511</c:v>
                </c:pt>
                <c:pt idx="860">
                  <c:v>45518</c:v>
                </c:pt>
                <c:pt idx="861">
                  <c:v>45525</c:v>
                </c:pt>
                <c:pt idx="862">
                  <c:v>45532</c:v>
                </c:pt>
                <c:pt idx="863">
                  <c:v>45539</c:v>
                </c:pt>
                <c:pt idx="864">
                  <c:v>45546</c:v>
                </c:pt>
                <c:pt idx="865">
                  <c:v>45553</c:v>
                </c:pt>
                <c:pt idx="866">
                  <c:v>45560</c:v>
                </c:pt>
                <c:pt idx="867">
                  <c:v>45567</c:v>
                </c:pt>
                <c:pt idx="868">
                  <c:v>45574</c:v>
                </c:pt>
                <c:pt idx="869">
                  <c:v>45581</c:v>
                </c:pt>
                <c:pt idx="870">
                  <c:v>45588</c:v>
                </c:pt>
                <c:pt idx="871">
                  <c:v>45595</c:v>
                </c:pt>
                <c:pt idx="872">
                  <c:v>45602</c:v>
                </c:pt>
                <c:pt idx="873">
                  <c:v>45609</c:v>
                </c:pt>
                <c:pt idx="874">
                  <c:v>45616</c:v>
                </c:pt>
                <c:pt idx="875">
                  <c:v>45623</c:v>
                </c:pt>
                <c:pt idx="876">
                  <c:v>45630</c:v>
                </c:pt>
                <c:pt idx="877">
                  <c:v>45637</c:v>
                </c:pt>
                <c:pt idx="878">
                  <c:v>45644</c:v>
                </c:pt>
                <c:pt idx="879">
                  <c:v>45653</c:v>
                </c:pt>
                <c:pt idx="880">
                  <c:v>45660</c:v>
                </c:pt>
                <c:pt idx="881">
                  <c:v>45667</c:v>
                </c:pt>
                <c:pt idx="882">
                  <c:v>45674</c:v>
                </c:pt>
                <c:pt idx="883">
                  <c:v>45681</c:v>
                </c:pt>
                <c:pt idx="884">
                  <c:v>45688</c:v>
                </c:pt>
                <c:pt idx="885">
                  <c:v>45695</c:v>
                </c:pt>
                <c:pt idx="886">
                  <c:v>45702</c:v>
                </c:pt>
                <c:pt idx="887">
                  <c:v>45709</c:v>
                </c:pt>
                <c:pt idx="888">
                  <c:v>45716</c:v>
                </c:pt>
                <c:pt idx="889">
                  <c:v>45723</c:v>
                </c:pt>
                <c:pt idx="890">
                  <c:v>45730</c:v>
                </c:pt>
                <c:pt idx="891">
                  <c:v>45737</c:v>
                </c:pt>
                <c:pt idx="892">
                  <c:v>45744</c:v>
                </c:pt>
                <c:pt idx="893">
                  <c:v>45751</c:v>
                </c:pt>
                <c:pt idx="894">
                  <c:v>45758</c:v>
                </c:pt>
                <c:pt idx="895">
                  <c:v>45769</c:v>
                </c:pt>
                <c:pt idx="896">
                  <c:v>45776</c:v>
                </c:pt>
                <c:pt idx="897">
                  <c:v>45783</c:v>
                </c:pt>
                <c:pt idx="898">
                  <c:v>45790</c:v>
                </c:pt>
                <c:pt idx="899">
                  <c:v>45797</c:v>
                </c:pt>
                <c:pt idx="900">
                  <c:v>45804</c:v>
                </c:pt>
                <c:pt idx="901">
                  <c:v>45811</c:v>
                </c:pt>
                <c:pt idx="902">
                  <c:v>45818</c:v>
                </c:pt>
                <c:pt idx="903">
                  <c:v>45825</c:v>
                </c:pt>
                <c:pt idx="904">
                  <c:v>45832</c:v>
                </c:pt>
                <c:pt idx="905">
                  <c:v>45839</c:v>
                </c:pt>
                <c:pt idx="906">
                  <c:v>45846</c:v>
                </c:pt>
                <c:pt idx="907">
                  <c:v>45853</c:v>
                </c:pt>
                <c:pt idx="908">
                  <c:v>45860</c:v>
                </c:pt>
                <c:pt idx="909">
                  <c:v>45867</c:v>
                </c:pt>
                <c:pt idx="910">
                  <c:v>45874</c:v>
                </c:pt>
                <c:pt idx="911">
                  <c:v>45881</c:v>
                </c:pt>
                <c:pt idx="912">
                  <c:v>45888</c:v>
                </c:pt>
                <c:pt idx="913">
                  <c:v>45895</c:v>
                </c:pt>
                <c:pt idx="914">
                  <c:v>45902</c:v>
                </c:pt>
                <c:pt idx="915">
                  <c:v>45909</c:v>
                </c:pt>
                <c:pt idx="916">
                  <c:v>45916</c:v>
                </c:pt>
                <c:pt idx="917">
                  <c:v>45923</c:v>
                </c:pt>
                <c:pt idx="918">
                  <c:v>45930</c:v>
                </c:pt>
                <c:pt idx="919">
                  <c:v>45937</c:v>
                </c:pt>
                <c:pt idx="920">
                  <c:v>45944</c:v>
                </c:pt>
                <c:pt idx="921">
                  <c:v>45951</c:v>
                </c:pt>
                <c:pt idx="922">
                  <c:v>45958</c:v>
                </c:pt>
                <c:pt idx="923">
                  <c:v>45965</c:v>
                </c:pt>
                <c:pt idx="924">
                  <c:v>45972</c:v>
                </c:pt>
                <c:pt idx="925">
                  <c:v>45979</c:v>
                </c:pt>
                <c:pt idx="926">
                  <c:v>45986</c:v>
                </c:pt>
                <c:pt idx="927">
                  <c:v>45993</c:v>
                </c:pt>
                <c:pt idx="928">
                  <c:v>46000</c:v>
                </c:pt>
                <c:pt idx="929">
                  <c:v>46007</c:v>
                </c:pt>
                <c:pt idx="930">
                  <c:v>46014</c:v>
                </c:pt>
                <c:pt idx="931">
                  <c:v>46021</c:v>
                </c:pt>
                <c:pt idx="932">
                  <c:v>46028</c:v>
                </c:pt>
                <c:pt idx="933">
                  <c:v>46035</c:v>
                </c:pt>
                <c:pt idx="934">
                  <c:v>46042</c:v>
                </c:pt>
                <c:pt idx="935">
                  <c:v>46049</c:v>
                </c:pt>
                <c:pt idx="936">
                  <c:v>46056</c:v>
                </c:pt>
                <c:pt idx="937">
                  <c:v>46063</c:v>
                </c:pt>
                <c:pt idx="938">
                  <c:v>46070</c:v>
                </c:pt>
                <c:pt idx="939">
                  <c:v>46077</c:v>
                </c:pt>
                <c:pt idx="940">
                  <c:v>46084</c:v>
                </c:pt>
                <c:pt idx="941">
                  <c:v>46091</c:v>
                </c:pt>
                <c:pt idx="942">
                  <c:v>46098</c:v>
                </c:pt>
                <c:pt idx="943">
                  <c:v>46105</c:v>
                </c:pt>
                <c:pt idx="944">
                  <c:v>46112</c:v>
                </c:pt>
                <c:pt idx="945">
                  <c:v>46119</c:v>
                </c:pt>
                <c:pt idx="946">
                  <c:v>46126</c:v>
                </c:pt>
                <c:pt idx="947">
                  <c:v>46133</c:v>
                </c:pt>
                <c:pt idx="948">
                  <c:v>46140</c:v>
                </c:pt>
                <c:pt idx="949">
                  <c:v>46147</c:v>
                </c:pt>
                <c:pt idx="950">
                  <c:v>46154</c:v>
                </c:pt>
                <c:pt idx="951">
                  <c:v>46161</c:v>
                </c:pt>
                <c:pt idx="952">
                  <c:v>46168</c:v>
                </c:pt>
                <c:pt idx="953">
                  <c:v>46175</c:v>
                </c:pt>
                <c:pt idx="954">
                  <c:v>46182</c:v>
                </c:pt>
                <c:pt idx="955">
                  <c:v>46189</c:v>
                </c:pt>
                <c:pt idx="956">
                  <c:v>46196</c:v>
                </c:pt>
                <c:pt idx="957">
                  <c:v>46203</c:v>
                </c:pt>
                <c:pt idx="958">
                  <c:v>46210</c:v>
                </c:pt>
                <c:pt idx="959">
                  <c:v>46217</c:v>
                </c:pt>
                <c:pt idx="960">
                  <c:v>46224</c:v>
                </c:pt>
                <c:pt idx="961">
                  <c:v>46231</c:v>
                </c:pt>
                <c:pt idx="962">
                  <c:v>46238</c:v>
                </c:pt>
                <c:pt idx="963">
                  <c:v>46245</c:v>
                </c:pt>
                <c:pt idx="964">
                  <c:v>46252</c:v>
                </c:pt>
                <c:pt idx="965">
                  <c:v>46259</c:v>
                </c:pt>
                <c:pt idx="966">
                  <c:v>46266</c:v>
                </c:pt>
                <c:pt idx="967">
                  <c:v>46273</c:v>
                </c:pt>
                <c:pt idx="968">
                  <c:v>46280</c:v>
                </c:pt>
                <c:pt idx="969">
                  <c:v>46287</c:v>
                </c:pt>
                <c:pt idx="970">
                  <c:v>46294</c:v>
                </c:pt>
                <c:pt idx="971">
                  <c:v>46301</c:v>
                </c:pt>
                <c:pt idx="972">
                  <c:v>46308</c:v>
                </c:pt>
                <c:pt idx="973">
                  <c:v>46315</c:v>
                </c:pt>
                <c:pt idx="974">
                  <c:v>46322</c:v>
                </c:pt>
                <c:pt idx="975">
                  <c:v>46329</c:v>
                </c:pt>
                <c:pt idx="976">
                  <c:v>46336</c:v>
                </c:pt>
                <c:pt idx="977">
                  <c:v>46343</c:v>
                </c:pt>
                <c:pt idx="978">
                  <c:v>46350</c:v>
                </c:pt>
                <c:pt idx="979">
                  <c:v>46357</c:v>
                </c:pt>
                <c:pt idx="980">
                  <c:v>46364</c:v>
                </c:pt>
                <c:pt idx="981">
                  <c:v>46371</c:v>
                </c:pt>
                <c:pt idx="982">
                  <c:v>46378</c:v>
                </c:pt>
                <c:pt idx="983">
                  <c:v>46385</c:v>
                </c:pt>
                <c:pt idx="984">
                  <c:v>46392</c:v>
                </c:pt>
                <c:pt idx="985">
                  <c:v>46399</c:v>
                </c:pt>
                <c:pt idx="986">
                  <c:v>46406</c:v>
                </c:pt>
                <c:pt idx="987">
                  <c:v>46413</c:v>
                </c:pt>
                <c:pt idx="988">
                  <c:v>46420</c:v>
                </c:pt>
                <c:pt idx="989">
                  <c:v>46427</c:v>
                </c:pt>
                <c:pt idx="990">
                  <c:v>46434</c:v>
                </c:pt>
                <c:pt idx="991">
                  <c:v>46441</c:v>
                </c:pt>
                <c:pt idx="992">
                  <c:v>46448</c:v>
                </c:pt>
                <c:pt idx="993">
                  <c:v>46455</c:v>
                </c:pt>
                <c:pt idx="994">
                  <c:v>46462</c:v>
                </c:pt>
                <c:pt idx="995">
                  <c:v>46469</c:v>
                </c:pt>
                <c:pt idx="996">
                  <c:v>46476</c:v>
                </c:pt>
                <c:pt idx="997">
                  <c:v>46483</c:v>
                </c:pt>
                <c:pt idx="998">
                  <c:v>46490</c:v>
                </c:pt>
                <c:pt idx="999">
                  <c:v>46497</c:v>
                </c:pt>
                <c:pt idx="1000">
                  <c:v>46504</c:v>
                </c:pt>
                <c:pt idx="1001">
                  <c:v>46511</c:v>
                </c:pt>
                <c:pt idx="1002">
                  <c:v>46518</c:v>
                </c:pt>
                <c:pt idx="1003">
                  <c:v>46525</c:v>
                </c:pt>
                <c:pt idx="1004">
                  <c:v>46532</c:v>
                </c:pt>
                <c:pt idx="1005">
                  <c:v>46539</c:v>
                </c:pt>
                <c:pt idx="1006">
                  <c:v>46546</c:v>
                </c:pt>
                <c:pt idx="1007">
                  <c:v>46553</c:v>
                </c:pt>
                <c:pt idx="1008">
                  <c:v>46560</c:v>
                </c:pt>
                <c:pt idx="1009">
                  <c:v>46567</c:v>
                </c:pt>
                <c:pt idx="1010">
                  <c:v>46574</c:v>
                </c:pt>
                <c:pt idx="1011">
                  <c:v>46581</c:v>
                </c:pt>
                <c:pt idx="1012">
                  <c:v>46588</c:v>
                </c:pt>
                <c:pt idx="1013">
                  <c:v>46595</c:v>
                </c:pt>
                <c:pt idx="1014">
                  <c:v>46602</c:v>
                </c:pt>
                <c:pt idx="1015">
                  <c:v>46609</c:v>
                </c:pt>
                <c:pt idx="1016">
                  <c:v>46616</c:v>
                </c:pt>
                <c:pt idx="1017">
                  <c:v>46623</c:v>
                </c:pt>
                <c:pt idx="1018">
                  <c:v>46630</c:v>
                </c:pt>
                <c:pt idx="1019">
                  <c:v>46637</c:v>
                </c:pt>
                <c:pt idx="1020">
                  <c:v>46644</c:v>
                </c:pt>
                <c:pt idx="1021">
                  <c:v>46651</c:v>
                </c:pt>
                <c:pt idx="1022">
                  <c:v>46658</c:v>
                </c:pt>
                <c:pt idx="1023">
                  <c:v>46665</c:v>
                </c:pt>
                <c:pt idx="1024">
                  <c:v>46672</c:v>
                </c:pt>
                <c:pt idx="1025">
                  <c:v>46679</c:v>
                </c:pt>
                <c:pt idx="1026">
                  <c:v>46686</c:v>
                </c:pt>
                <c:pt idx="1027">
                  <c:v>46693</c:v>
                </c:pt>
                <c:pt idx="1028">
                  <c:v>46700</c:v>
                </c:pt>
                <c:pt idx="1029">
                  <c:v>46707</c:v>
                </c:pt>
                <c:pt idx="1030">
                  <c:v>46714</c:v>
                </c:pt>
                <c:pt idx="1031">
                  <c:v>46721</c:v>
                </c:pt>
                <c:pt idx="1032">
                  <c:v>46728</c:v>
                </c:pt>
                <c:pt idx="1033">
                  <c:v>46735</c:v>
                </c:pt>
                <c:pt idx="1034">
                  <c:v>46742</c:v>
                </c:pt>
                <c:pt idx="1035">
                  <c:v>46750</c:v>
                </c:pt>
                <c:pt idx="1036">
                  <c:v>46757</c:v>
                </c:pt>
                <c:pt idx="1037">
                  <c:v>46764</c:v>
                </c:pt>
                <c:pt idx="1038">
                  <c:v>46771</c:v>
                </c:pt>
                <c:pt idx="1039">
                  <c:v>46778</c:v>
                </c:pt>
                <c:pt idx="1040">
                  <c:v>46785</c:v>
                </c:pt>
                <c:pt idx="1041">
                  <c:v>46792</c:v>
                </c:pt>
                <c:pt idx="1042">
                  <c:v>46799</c:v>
                </c:pt>
                <c:pt idx="1043">
                  <c:v>46806</c:v>
                </c:pt>
                <c:pt idx="1044">
                  <c:v>46813</c:v>
                </c:pt>
                <c:pt idx="1045">
                  <c:v>46820</c:v>
                </c:pt>
                <c:pt idx="1046">
                  <c:v>46827</c:v>
                </c:pt>
                <c:pt idx="1047">
                  <c:v>46834</c:v>
                </c:pt>
                <c:pt idx="1048">
                  <c:v>46841</c:v>
                </c:pt>
                <c:pt idx="1049">
                  <c:v>46848</c:v>
                </c:pt>
                <c:pt idx="1050">
                  <c:v>46855</c:v>
                </c:pt>
                <c:pt idx="1051">
                  <c:v>46862</c:v>
                </c:pt>
                <c:pt idx="1052">
                  <c:v>46869</c:v>
                </c:pt>
                <c:pt idx="1053">
                  <c:v>46876</c:v>
                </c:pt>
                <c:pt idx="1054">
                  <c:v>46883</c:v>
                </c:pt>
                <c:pt idx="1055">
                  <c:v>46890</c:v>
                </c:pt>
                <c:pt idx="1056">
                  <c:v>46897</c:v>
                </c:pt>
                <c:pt idx="1057">
                  <c:v>46904</c:v>
                </c:pt>
                <c:pt idx="1058">
                  <c:v>46911</c:v>
                </c:pt>
                <c:pt idx="1059">
                  <c:v>46918</c:v>
                </c:pt>
                <c:pt idx="1060">
                  <c:v>46925</c:v>
                </c:pt>
                <c:pt idx="1061">
                  <c:v>46932</c:v>
                </c:pt>
                <c:pt idx="1062">
                  <c:v>46939</c:v>
                </c:pt>
                <c:pt idx="1063">
                  <c:v>46946</c:v>
                </c:pt>
                <c:pt idx="1064">
                  <c:v>46953</c:v>
                </c:pt>
                <c:pt idx="1065">
                  <c:v>46960</c:v>
                </c:pt>
                <c:pt idx="1066">
                  <c:v>46967</c:v>
                </c:pt>
                <c:pt idx="1067">
                  <c:v>46974</c:v>
                </c:pt>
                <c:pt idx="1068">
                  <c:v>46981</c:v>
                </c:pt>
                <c:pt idx="1069">
                  <c:v>46988</c:v>
                </c:pt>
                <c:pt idx="1070">
                  <c:v>46995</c:v>
                </c:pt>
                <c:pt idx="1071">
                  <c:v>47002</c:v>
                </c:pt>
                <c:pt idx="1072">
                  <c:v>47009</c:v>
                </c:pt>
                <c:pt idx="1073">
                  <c:v>47016</c:v>
                </c:pt>
                <c:pt idx="1074">
                  <c:v>47023</c:v>
                </c:pt>
                <c:pt idx="1075">
                  <c:v>47030</c:v>
                </c:pt>
                <c:pt idx="1076">
                  <c:v>47037</c:v>
                </c:pt>
                <c:pt idx="1077">
                  <c:v>47044</c:v>
                </c:pt>
                <c:pt idx="1078">
                  <c:v>47051</c:v>
                </c:pt>
                <c:pt idx="1079">
                  <c:v>47058</c:v>
                </c:pt>
                <c:pt idx="1080">
                  <c:v>47065</c:v>
                </c:pt>
                <c:pt idx="1081">
                  <c:v>47072</c:v>
                </c:pt>
                <c:pt idx="1082">
                  <c:v>47079</c:v>
                </c:pt>
                <c:pt idx="1083">
                  <c:v>47086</c:v>
                </c:pt>
                <c:pt idx="1084">
                  <c:v>47093</c:v>
                </c:pt>
                <c:pt idx="1085">
                  <c:v>47100</c:v>
                </c:pt>
                <c:pt idx="1086">
                  <c:v>47107</c:v>
                </c:pt>
                <c:pt idx="1087">
                  <c:v>47114</c:v>
                </c:pt>
                <c:pt idx="1088">
                  <c:v>47121</c:v>
                </c:pt>
                <c:pt idx="1089">
                  <c:v>47128</c:v>
                </c:pt>
                <c:pt idx="1090">
                  <c:v>47135</c:v>
                </c:pt>
                <c:pt idx="1091">
                  <c:v>47142</c:v>
                </c:pt>
                <c:pt idx="1092">
                  <c:v>47149</c:v>
                </c:pt>
                <c:pt idx="1093">
                  <c:v>47156</c:v>
                </c:pt>
                <c:pt idx="1094">
                  <c:v>47163</c:v>
                </c:pt>
                <c:pt idx="1095">
                  <c:v>47170</c:v>
                </c:pt>
                <c:pt idx="1096">
                  <c:v>47177</c:v>
                </c:pt>
                <c:pt idx="1097">
                  <c:v>47184</c:v>
                </c:pt>
                <c:pt idx="1098">
                  <c:v>47191</c:v>
                </c:pt>
                <c:pt idx="1099">
                  <c:v>47198</c:v>
                </c:pt>
                <c:pt idx="1100">
                  <c:v>47205</c:v>
                </c:pt>
                <c:pt idx="1101">
                  <c:v>47212</c:v>
                </c:pt>
                <c:pt idx="1102">
                  <c:v>47219</c:v>
                </c:pt>
                <c:pt idx="1103">
                  <c:v>47226</c:v>
                </c:pt>
                <c:pt idx="1104">
                  <c:v>47233</c:v>
                </c:pt>
                <c:pt idx="1105">
                  <c:v>47240</c:v>
                </c:pt>
                <c:pt idx="1106">
                  <c:v>47247</c:v>
                </c:pt>
                <c:pt idx="1107">
                  <c:v>47254</c:v>
                </c:pt>
                <c:pt idx="1108">
                  <c:v>47261</c:v>
                </c:pt>
                <c:pt idx="1109">
                  <c:v>47268</c:v>
                </c:pt>
                <c:pt idx="1110">
                  <c:v>47275</c:v>
                </c:pt>
                <c:pt idx="1111">
                  <c:v>47282</c:v>
                </c:pt>
                <c:pt idx="1112">
                  <c:v>47289</c:v>
                </c:pt>
                <c:pt idx="1113">
                  <c:v>47296</c:v>
                </c:pt>
                <c:pt idx="1114">
                  <c:v>47303</c:v>
                </c:pt>
                <c:pt idx="1115">
                  <c:v>47310</c:v>
                </c:pt>
                <c:pt idx="1116">
                  <c:v>47317</c:v>
                </c:pt>
                <c:pt idx="1117">
                  <c:v>47324</c:v>
                </c:pt>
                <c:pt idx="1118">
                  <c:v>47331</c:v>
                </c:pt>
                <c:pt idx="1119">
                  <c:v>47338</c:v>
                </c:pt>
                <c:pt idx="1120">
                  <c:v>47345</c:v>
                </c:pt>
                <c:pt idx="1121">
                  <c:v>47352</c:v>
                </c:pt>
                <c:pt idx="1122">
                  <c:v>47359</c:v>
                </c:pt>
                <c:pt idx="1123">
                  <c:v>47366</c:v>
                </c:pt>
                <c:pt idx="1124">
                  <c:v>47373</c:v>
                </c:pt>
                <c:pt idx="1125">
                  <c:v>47380</c:v>
                </c:pt>
                <c:pt idx="1126">
                  <c:v>47387</c:v>
                </c:pt>
                <c:pt idx="1127">
                  <c:v>47394</c:v>
                </c:pt>
                <c:pt idx="1128">
                  <c:v>47401</c:v>
                </c:pt>
                <c:pt idx="1129">
                  <c:v>47408</c:v>
                </c:pt>
                <c:pt idx="1130">
                  <c:v>47415</c:v>
                </c:pt>
                <c:pt idx="1131">
                  <c:v>47422</c:v>
                </c:pt>
                <c:pt idx="1132">
                  <c:v>47429</c:v>
                </c:pt>
                <c:pt idx="1133">
                  <c:v>47436</c:v>
                </c:pt>
                <c:pt idx="1134">
                  <c:v>47443</c:v>
                </c:pt>
                <c:pt idx="1135">
                  <c:v>47450</c:v>
                </c:pt>
                <c:pt idx="1136">
                  <c:v>47457</c:v>
                </c:pt>
                <c:pt idx="1137">
                  <c:v>47464</c:v>
                </c:pt>
                <c:pt idx="1138">
                  <c:v>47471</c:v>
                </c:pt>
                <c:pt idx="1139">
                  <c:v>47479</c:v>
                </c:pt>
                <c:pt idx="1140">
                  <c:v>47486</c:v>
                </c:pt>
                <c:pt idx="1141">
                  <c:v>47493</c:v>
                </c:pt>
                <c:pt idx="1142">
                  <c:v>47500</c:v>
                </c:pt>
                <c:pt idx="1143">
                  <c:v>47507</c:v>
                </c:pt>
                <c:pt idx="1144">
                  <c:v>47514</c:v>
                </c:pt>
                <c:pt idx="1145">
                  <c:v>47521</c:v>
                </c:pt>
                <c:pt idx="1146">
                  <c:v>47528</c:v>
                </c:pt>
                <c:pt idx="1147">
                  <c:v>47535</c:v>
                </c:pt>
                <c:pt idx="1148">
                  <c:v>47542</c:v>
                </c:pt>
                <c:pt idx="1149">
                  <c:v>47549</c:v>
                </c:pt>
                <c:pt idx="1150">
                  <c:v>47556</c:v>
                </c:pt>
                <c:pt idx="1151">
                  <c:v>47563</c:v>
                </c:pt>
                <c:pt idx="1152">
                  <c:v>47570</c:v>
                </c:pt>
                <c:pt idx="1153">
                  <c:v>47577</c:v>
                </c:pt>
                <c:pt idx="1154">
                  <c:v>47584</c:v>
                </c:pt>
                <c:pt idx="1155">
                  <c:v>47591</c:v>
                </c:pt>
                <c:pt idx="1156">
                  <c:v>47598</c:v>
                </c:pt>
                <c:pt idx="1157">
                  <c:v>47605</c:v>
                </c:pt>
                <c:pt idx="1158">
                  <c:v>47612</c:v>
                </c:pt>
                <c:pt idx="1159">
                  <c:v>47619</c:v>
                </c:pt>
                <c:pt idx="1160">
                  <c:v>47626</c:v>
                </c:pt>
                <c:pt idx="1161">
                  <c:v>47633</c:v>
                </c:pt>
                <c:pt idx="1162">
                  <c:v>47640</c:v>
                </c:pt>
                <c:pt idx="1163">
                  <c:v>47647</c:v>
                </c:pt>
                <c:pt idx="1164">
                  <c:v>47654</c:v>
                </c:pt>
                <c:pt idx="1165">
                  <c:v>47661</c:v>
                </c:pt>
                <c:pt idx="1166">
                  <c:v>47668</c:v>
                </c:pt>
                <c:pt idx="1167">
                  <c:v>47675</c:v>
                </c:pt>
                <c:pt idx="1168">
                  <c:v>47682</c:v>
                </c:pt>
                <c:pt idx="1169">
                  <c:v>47689</c:v>
                </c:pt>
                <c:pt idx="1170">
                  <c:v>47696</c:v>
                </c:pt>
                <c:pt idx="1171">
                  <c:v>47703</c:v>
                </c:pt>
                <c:pt idx="1172">
                  <c:v>47710</c:v>
                </c:pt>
                <c:pt idx="1173">
                  <c:v>47717</c:v>
                </c:pt>
                <c:pt idx="1174">
                  <c:v>47724</c:v>
                </c:pt>
                <c:pt idx="1175">
                  <c:v>47731</c:v>
                </c:pt>
                <c:pt idx="1176">
                  <c:v>47738</c:v>
                </c:pt>
                <c:pt idx="1177">
                  <c:v>47745</c:v>
                </c:pt>
                <c:pt idx="1178">
                  <c:v>47752</c:v>
                </c:pt>
                <c:pt idx="1179">
                  <c:v>47759</c:v>
                </c:pt>
                <c:pt idx="1180">
                  <c:v>47766</c:v>
                </c:pt>
                <c:pt idx="1181">
                  <c:v>47773</c:v>
                </c:pt>
                <c:pt idx="1182">
                  <c:v>47780</c:v>
                </c:pt>
                <c:pt idx="1183">
                  <c:v>47787</c:v>
                </c:pt>
                <c:pt idx="1184">
                  <c:v>47794</c:v>
                </c:pt>
                <c:pt idx="1185">
                  <c:v>47801</c:v>
                </c:pt>
                <c:pt idx="1186">
                  <c:v>47808</c:v>
                </c:pt>
                <c:pt idx="1187">
                  <c:v>47815</c:v>
                </c:pt>
                <c:pt idx="1188">
                  <c:v>47822</c:v>
                </c:pt>
                <c:pt idx="1189">
                  <c:v>47829</c:v>
                </c:pt>
                <c:pt idx="1190">
                  <c:v>47836</c:v>
                </c:pt>
                <c:pt idx="1191">
                  <c:v>47844</c:v>
                </c:pt>
                <c:pt idx="1192">
                  <c:v>47851</c:v>
                </c:pt>
                <c:pt idx="1193">
                  <c:v>47858</c:v>
                </c:pt>
                <c:pt idx="1194">
                  <c:v>47865</c:v>
                </c:pt>
                <c:pt idx="1195">
                  <c:v>47872</c:v>
                </c:pt>
                <c:pt idx="1196">
                  <c:v>47879</c:v>
                </c:pt>
                <c:pt idx="1197">
                  <c:v>47886</c:v>
                </c:pt>
                <c:pt idx="1198">
                  <c:v>47893</c:v>
                </c:pt>
                <c:pt idx="1199">
                  <c:v>47900</c:v>
                </c:pt>
                <c:pt idx="1200">
                  <c:v>47907</c:v>
                </c:pt>
                <c:pt idx="1201">
                  <c:v>47914</c:v>
                </c:pt>
                <c:pt idx="1202">
                  <c:v>47921</c:v>
                </c:pt>
                <c:pt idx="1203">
                  <c:v>47928</c:v>
                </c:pt>
                <c:pt idx="1204">
                  <c:v>47935</c:v>
                </c:pt>
                <c:pt idx="1205">
                  <c:v>47942</c:v>
                </c:pt>
                <c:pt idx="1206">
                  <c:v>47953</c:v>
                </c:pt>
                <c:pt idx="1207">
                  <c:v>47960</c:v>
                </c:pt>
                <c:pt idx="1208">
                  <c:v>47967</c:v>
                </c:pt>
                <c:pt idx="1209">
                  <c:v>47974</c:v>
                </c:pt>
                <c:pt idx="1210">
                  <c:v>47981</c:v>
                </c:pt>
                <c:pt idx="1211">
                  <c:v>47988</c:v>
                </c:pt>
                <c:pt idx="1212">
                  <c:v>47995</c:v>
                </c:pt>
                <c:pt idx="1213">
                  <c:v>48002</c:v>
                </c:pt>
                <c:pt idx="1214">
                  <c:v>48009</c:v>
                </c:pt>
                <c:pt idx="1215">
                  <c:v>48016</c:v>
                </c:pt>
                <c:pt idx="1216">
                  <c:v>48023</c:v>
                </c:pt>
                <c:pt idx="1217">
                  <c:v>48030</c:v>
                </c:pt>
                <c:pt idx="1218">
                  <c:v>48037</c:v>
                </c:pt>
                <c:pt idx="1219">
                  <c:v>48044</c:v>
                </c:pt>
                <c:pt idx="1220">
                  <c:v>48051</c:v>
                </c:pt>
                <c:pt idx="1221">
                  <c:v>48058</c:v>
                </c:pt>
                <c:pt idx="1222">
                  <c:v>48065</c:v>
                </c:pt>
                <c:pt idx="1223">
                  <c:v>48072</c:v>
                </c:pt>
                <c:pt idx="1224">
                  <c:v>48079</c:v>
                </c:pt>
                <c:pt idx="1225">
                  <c:v>48086</c:v>
                </c:pt>
                <c:pt idx="1226">
                  <c:v>48093</c:v>
                </c:pt>
                <c:pt idx="1227">
                  <c:v>48100</c:v>
                </c:pt>
                <c:pt idx="1228">
                  <c:v>48107</c:v>
                </c:pt>
                <c:pt idx="1229">
                  <c:v>48114</c:v>
                </c:pt>
                <c:pt idx="1230">
                  <c:v>48121</c:v>
                </c:pt>
                <c:pt idx="1231">
                  <c:v>48128</c:v>
                </c:pt>
                <c:pt idx="1232">
                  <c:v>48135</c:v>
                </c:pt>
                <c:pt idx="1233">
                  <c:v>48142</c:v>
                </c:pt>
                <c:pt idx="1234">
                  <c:v>48149</c:v>
                </c:pt>
                <c:pt idx="1235">
                  <c:v>48156</c:v>
                </c:pt>
                <c:pt idx="1236">
                  <c:v>48163</c:v>
                </c:pt>
                <c:pt idx="1237">
                  <c:v>48170</c:v>
                </c:pt>
                <c:pt idx="1238">
                  <c:v>48177</c:v>
                </c:pt>
                <c:pt idx="1239">
                  <c:v>48184</c:v>
                </c:pt>
                <c:pt idx="1240">
                  <c:v>48191</c:v>
                </c:pt>
                <c:pt idx="1241">
                  <c:v>48198</c:v>
                </c:pt>
                <c:pt idx="1242">
                  <c:v>48205</c:v>
                </c:pt>
                <c:pt idx="1243">
                  <c:v>48212</c:v>
                </c:pt>
                <c:pt idx="1244">
                  <c:v>48219</c:v>
                </c:pt>
                <c:pt idx="1245">
                  <c:v>48226</c:v>
                </c:pt>
                <c:pt idx="1246">
                  <c:v>48233</c:v>
                </c:pt>
                <c:pt idx="1247">
                  <c:v>48240</c:v>
                </c:pt>
                <c:pt idx="1248">
                  <c:v>48247</c:v>
                </c:pt>
                <c:pt idx="1249">
                  <c:v>48254</c:v>
                </c:pt>
                <c:pt idx="1250">
                  <c:v>48261</c:v>
                </c:pt>
                <c:pt idx="1251">
                  <c:v>48268</c:v>
                </c:pt>
                <c:pt idx="1252">
                  <c:v>48275</c:v>
                </c:pt>
                <c:pt idx="1253">
                  <c:v>48282</c:v>
                </c:pt>
                <c:pt idx="1254">
                  <c:v>48289</c:v>
                </c:pt>
                <c:pt idx="1255">
                  <c:v>48296</c:v>
                </c:pt>
                <c:pt idx="1256">
                  <c:v>48303</c:v>
                </c:pt>
                <c:pt idx="1257">
                  <c:v>48310</c:v>
                </c:pt>
                <c:pt idx="1258">
                  <c:v>48317</c:v>
                </c:pt>
                <c:pt idx="1259">
                  <c:v>48324</c:v>
                </c:pt>
                <c:pt idx="1260">
                  <c:v>48331</c:v>
                </c:pt>
                <c:pt idx="1261">
                  <c:v>48338</c:v>
                </c:pt>
                <c:pt idx="1262">
                  <c:v>48345</c:v>
                </c:pt>
                <c:pt idx="1263">
                  <c:v>48352</c:v>
                </c:pt>
                <c:pt idx="1264">
                  <c:v>48359</c:v>
                </c:pt>
                <c:pt idx="1265">
                  <c:v>48366</c:v>
                </c:pt>
                <c:pt idx="1266">
                  <c:v>48373</c:v>
                </c:pt>
                <c:pt idx="1267">
                  <c:v>48380</c:v>
                </c:pt>
                <c:pt idx="1268">
                  <c:v>48387</c:v>
                </c:pt>
                <c:pt idx="1269">
                  <c:v>48394</c:v>
                </c:pt>
                <c:pt idx="1270">
                  <c:v>48401</c:v>
                </c:pt>
                <c:pt idx="1271">
                  <c:v>48408</c:v>
                </c:pt>
                <c:pt idx="1272">
                  <c:v>48415</c:v>
                </c:pt>
                <c:pt idx="1273">
                  <c:v>48422</c:v>
                </c:pt>
                <c:pt idx="1274">
                  <c:v>48429</c:v>
                </c:pt>
                <c:pt idx="1275">
                  <c:v>48436</c:v>
                </c:pt>
                <c:pt idx="1276">
                  <c:v>48443</c:v>
                </c:pt>
                <c:pt idx="1277">
                  <c:v>48450</c:v>
                </c:pt>
                <c:pt idx="1278">
                  <c:v>48457</c:v>
                </c:pt>
                <c:pt idx="1279">
                  <c:v>48464</c:v>
                </c:pt>
                <c:pt idx="1280">
                  <c:v>48471</c:v>
                </c:pt>
                <c:pt idx="1281">
                  <c:v>48478</c:v>
                </c:pt>
                <c:pt idx="1282">
                  <c:v>48485</c:v>
                </c:pt>
                <c:pt idx="1283">
                  <c:v>48492</c:v>
                </c:pt>
                <c:pt idx="1284">
                  <c:v>48499</c:v>
                </c:pt>
                <c:pt idx="1285">
                  <c:v>48506</c:v>
                </c:pt>
                <c:pt idx="1286">
                  <c:v>48513</c:v>
                </c:pt>
                <c:pt idx="1287">
                  <c:v>48520</c:v>
                </c:pt>
                <c:pt idx="1288">
                  <c:v>48527</c:v>
                </c:pt>
                <c:pt idx="1289">
                  <c:v>48534</c:v>
                </c:pt>
                <c:pt idx="1290">
                  <c:v>48541</c:v>
                </c:pt>
                <c:pt idx="1291">
                  <c:v>48548</c:v>
                </c:pt>
                <c:pt idx="1292">
                  <c:v>48555</c:v>
                </c:pt>
                <c:pt idx="1293">
                  <c:v>48562</c:v>
                </c:pt>
                <c:pt idx="1294">
                  <c:v>48569</c:v>
                </c:pt>
                <c:pt idx="1295">
                  <c:v>48577</c:v>
                </c:pt>
                <c:pt idx="1296">
                  <c:v>48584</c:v>
                </c:pt>
                <c:pt idx="1297">
                  <c:v>48591</c:v>
                </c:pt>
                <c:pt idx="1298">
                  <c:v>48598</c:v>
                </c:pt>
                <c:pt idx="1299">
                  <c:v>48605</c:v>
                </c:pt>
                <c:pt idx="1300">
                  <c:v>48612</c:v>
                </c:pt>
                <c:pt idx="1301">
                  <c:v>48619</c:v>
                </c:pt>
                <c:pt idx="1302">
                  <c:v>48626</c:v>
                </c:pt>
                <c:pt idx="1303">
                  <c:v>48633</c:v>
                </c:pt>
                <c:pt idx="1304">
                  <c:v>48640</c:v>
                </c:pt>
                <c:pt idx="1305">
                  <c:v>48647</c:v>
                </c:pt>
                <c:pt idx="1306">
                  <c:v>48654</c:v>
                </c:pt>
                <c:pt idx="1307">
                  <c:v>48661</c:v>
                </c:pt>
                <c:pt idx="1308">
                  <c:v>48668</c:v>
                </c:pt>
                <c:pt idx="1309">
                  <c:v>48675</c:v>
                </c:pt>
                <c:pt idx="1310">
                  <c:v>48682</c:v>
                </c:pt>
                <c:pt idx="1311">
                  <c:v>48689</c:v>
                </c:pt>
                <c:pt idx="1312">
                  <c:v>48696</c:v>
                </c:pt>
                <c:pt idx="1313">
                  <c:v>48703</c:v>
                </c:pt>
                <c:pt idx="1314">
                  <c:v>48710</c:v>
                </c:pt>
                <c:pt idx="1315">
                  <c:v>48717</c:v>
                </c:pt>
                <c:pt idx="1316">
                  <c:v>48724</c:v>
                </c:pt>
                <c:pt idx="1317">
                  <c:v>48731</c:v>
                </c:pt>
                <c:pt idx="1318">
                  <c:v>48738</c:v>
                </c:pt>
                <c:pt idx="1319">
                  <c:v>48745</c:v>
                </c:pt>
                <c:pt idx="1320">
                  <c:v>48752</c:v>
                </c:pt>
                <c:pt idx="1321">
                  <c:v>48759</c:v>
                </c:pt>
                <c:pt idx="1322">
                  <c:v>48766</c:v>
                </c:pt>
                <c:pt idx="1323">
                  <c:v>48773</c:v>
                </c:pt>
                <c:pt idx="1324">
                  <c:v>48780</c:v>
                </c:pt>
                <c:pt idx="1325">
                  <c:v>48787</c:v>
                </c:pt>
                <c:pt idx="1326">
                  <c:v>48794</c:v>
                </c:pt>
                <c:pt idx="1327">
                  <c:v>48801</c:v>
                </c:pt>
                <c:pt idx="1328">
                  <c:v>48808</c:v>
                </c:pt>
                <c:pt idx="1329">
                  <c:v>48815</c:v>
                </c:pt>
                <c:pt idx="1330">
                  <c:v>48822</c:v>
                </c:pt>
                <c:pt idx="1331">
                  <c:v>48829</c:v>
                </c:pt>
                <c:pt idx="1332">
                  <c:v>48836</c:v>
                </c:pt>
                <c:pt idx="1333">
                  <c:v>48843</c:v>
                </c:pt>
                <c:pt idx="1334">
                  <c:v>48850</c:v>
                </c:pt>
                <c:pt idx="1335">
                  <c:v>48857</c:v>
                </c:pt>
                <c:pt idx="1336">
                  <c:v>48864</c:v>
                </c:pt>
                <c:pt idx="1337">
                  <c:v>48871</c:v>
                </c:pt>
                <c:pt idx="1338">
                  <c:v>48878</c:v>
                </c:pt>
                <c:pt idx="1339">
                  <c:v>48885</c:v>
                </c:pt>
                <c:pt idx="1340">
                  <c:v>48892</c:v>
                </c:pt>
                <c:pt idx="1341">
                  <c:v>48899</c:v>
                </c:pt>
                <c:pt idx="1342">
                  <c:v>48906</c:v>
                </c:pt>
                <c:pt idx="1343">
                  <c:v>48913</c:v>
                </c:pt>
                <c:pt idx="1344">
                  <c:v>48920</c:v>
                </c:pt>
                <c:pt idx="1345">
                  <c:v>48927</c:v>
                </c:pt>
                <c:pt idx="1346">
                  <c:v>48934</c:v>
                </c:pt>
                <c:pt idx="1347">
                  <c:v>48941</c:v>
                </c:pt>
                <c:pt idx="1348">
                  <c:v>48948</c:v>
                </c:pt>
                <c:pt idx="1349">
                  <c:v>48955</c:v>
                </c:pt>
                <c:pt idx="1350">
                  <c:v>48962</c:v>
                </c:pt>
                <c:pt idx="1351">
                  <c:v>48969</c:v>
                </c:pt>
                <c:pt idx="1352">
                  <c:v>48976</c:v>
                </c:pt>
                <c:pt idx="1353">
                  <c:v>48983</c:v>
                </c:pt>
                <c:pt idx="1354">
                  <c:v>48990</c:v>
                </c:pt>
                <c:pt idx="1355">
                  <c:v>48997</c:v>
                </c:pt>
                <c:pt idx="1356">
                  <c:v>49004</c:v>
                </c:pt>
                <c:pt idx="1357">
                  <c:v>49011</c:v>
                </c:pt>
                <c:pt idx="1358">
                  <c:v>49018</c:v>
                </c:pt>
                <c:pt idx="1359">
                  <c:v>49025</c:v>
                </c:pt>
                <c:pt idx="1360">
                  <c:v>49032</c:v>
                </c:pt>
                <c:pt idx="1361">
                  <c:v>49039</c:v>
                </c:pt>
                <c:pt idx="1362">
                  <c:v>49046</c:v>
                </c:pt>
                <c:pt idx="1363">
                  <c:v>49053</c:v>
                </c:pt>
                <c:pt idx="1364">
                  <c:v>49060</c:v>
                </c:pt>
                <c:pt idx="1365">
                  <c:v>49067</c:v>
                </c:pt>
                <c:pt idx="1366">
                  <c:v>49074</c:v>
                </c:pt>
                <c:pt idx="1367">
                  <c:v>49081</c:v>
                </c:pt>
                <c:pt idx="1368">
                  <c:v>49088</c:v>
                </c:pt>
                <c:pt idx="1369">
                  <c:v>49095</c:v>
                </c:pt>
                <c:pt idx="1370">
                  <c:v>49102</c:v>
                </c:pt>
                <c:pt idx="1371">
                  <c:v>49109</c:v>
                </c:pt>
                <c:pt idx="1372">
                  <c:v>49116</c:v>
                </c:pt>
                <c:pt idx="1373">
                  <c:v>49123</c:v>
                </c:pt>
                <c:pt idx="1374">
                  <c:v>49130</c:v>
                </c:pt>
                <c:pt idx="1375">
                  <c:v>49137</c:v>
                </c:pt>
                <c:pt idx="1376">
                  <c:v>49144</c:v>
                </c:pt>
                <c:pt idx="1377">
                  <c:v>49151</c:v>
                </c:pt>
                <c:pt idx="1378">
                  <c:v>49158</c:v>
                </c:pt>
                <c:pt idx="1379">
                  <c:v>49165</c:v>
                </c:pt>
                <c:pt idx="1380">
                  <c:v>49172</c:v>
                </c:pt>
                <c:pt idx="1381">
                  <c:v>49179</c:v>
                </c:pt>
                <c:pt idx="1382">
                  <c:v>49186</c:v>
                </c:pt>
                <c:pt idx="1383">
                  <c:v>49193</c:v>
                </c:pt>
                <c:pt idx="1384">
                  <c:v>49200</c:v>
                </c:pt>
                <c:pt idx="1385">
                  <c:v>49207</c:v>
                </c:pt>
                <c:pt idx="1386">
                  <c:v>49214</c:v>
                </c:pt>
                <c:pt idx="1387">
                  <c:v>49221</c:v>
                </c:pt>
                <c:pt idx="1388">
                  <c:v>49228</c:v>
                </c:pt>
                <c:pt idx="1389">
                  <c:v>49235</c:v>
                </c:pt>
                <c:pt idx="1390">
                  <c:v>49242</c:v>
                </c:pt>
                <c:pt idx="1391">
                  <c:v>49249</c:v>
                </c:pt>
                <c:pt idx="1392">
                  <c:v>49256</c:v>
                </c:pt>
                <c:pt idx="1393">
                  <c:v>49263</c:v>
                </c:pt>
                <c:pt idx="1394">
                  <c:v>49270</c:v>
                </c:pt>
                <c:pt idx="1395">
                  <c:v>49277</c:v>
                </c:pt>
                <c:pt idx="1396">
                  <c:v>49284</c:v>
                </c:pt>
                <c:pt idx="1397">
                  <c:v>49291</c:v>
                </c:pt>
                <c:pt idx="1398">
                  <c:v>49298</c:v>
                </c:pt>
                <c:pt idx="1399">
                  <c:v>49305</c:v>
                </c:pt>
                <c:pt idx="1400">
                  <c:v>49312</c:v>
                </c:pt>
                <c:pt idx="1401">
                  <c:v>49319</c:v>
                </c:pt>
                <c:pt idx="1402">
                  <c:v>49326</c:v>
                </c:pt>
                <c:pt idx="1403">
                  <c:v>49333</c:v>
                </c:pt>
                <c:pt idx="1404">
                  <c:v>49340</c:v>
                </c:pt>
                <c:pt idx="1405">
                  <c:v>49347</c:v>
                </c:pt>
                <c:pt idx="1406">
                  <c:v>49354</c:v>
                </c:pt>
                <c:pt idx="1407">
                  <c:v>49361</c:v>
                </c:pt>
                <c:pt idx="1408">
                  <c:v>49368</c:v>
                </c:pt>
                <c:pt idx="1409">
                  <c:v>49375</c:v>
                </c:pt>
                <c:pt idx="1410">
                  <c:v>49382</c:v>
                </c:pt>
                <c:pt idx="1411">
                  <c:v>49389</c:v>
                </c:pt>
                <c:pt idx="1412">
                  <c:v>49396</c:v>
                </c:pt>
                <c:pt idx="1413">
                  <c:v>49403</c:v>
                </c:pt>
                <c:pt idx="1414">
                  <c:v>49410</c:v>
                </c:pt>
                <c:pt idx="1415">
                  <c:v>49417</c:v>
                </c:pt>
                <c:pt idx="1416">
                  <c:v>49424</c:v>
                </c:pt>
                <c:pt idx="1417">
                  <c:v>49431</c:v>
                </c:pt>
                <c:pt idx="1418">
                  <c:v>49438</c:v>
                </c:pt>
                <c:pt idx="1419">
                  <c:v>49445</c:v>
                </c:pt>
                <c:pt idx="1420">
                  <c:v>49452</c:v>
                </c:pt>
                <c:pt idx="1421">
                  <c:v>49459</c:v>
                </c:pt>
                <c:pt idx="1422">
                  <c:v>49466</c:v>
                </c:pt>
                <c:pt idx="1423">
                  <c:v>49473</c:v>
                </c:pt>
                <c:pt idx="1424">
                  <c:v>49480</c:v>
                </c:pt>
                <c:pt idx="1425">
                  <c:v>49487</c:v>
                </c:pt>
                <c:pt idx="1426">
                  <c:v>49494</c:v>
                </c:pt>
                <c:pt idx="1427">
                  <c:v>49501</c:v>
                </c:pt>
                <c:pt idx="1428">
                  <c:v>49508</c:v>
                </c:pt>
                <c:pt idx="1429">
                  <c:v>49515</c:v>
                </c:pt>
                <c:pt idx="1430">
                  <c:v>49522</c:v>
                </c:pt>
                <c:pt idx="1431">
                  <c:v>49529</c:v>
                </c:pt>
                <c:pt idx="1432">
                  <c:v>49536</c:v>
                </c:pt>
                <c:pt idx="1433">
                  <c:v>49543</c:v>
                </c:pt>
                <c:pt idx="1434">
                  <c:v>49550</c:v>
                </c:pt>
                <c:pt idx="1435">
                  <c:v>49557</c:v>
                </c:pt>
                <c:pt idx="1436">
                  <c:v>49564</c:v>
                </c:pt>
                <c:pt idx="1437">
                  <c:v>49571</c:v>
                </c:pt>
                <c:pt idx="1438">
                  <c:v>49578</c:v>
                </c:pt>
                <c:pt idx="1439">
                  <c:v>49585</c:v>
                </c:pt>
                <c:pt idx="1440">
                  <c:v>49592</c:v>
                </c:pt>
                <c:pt idx="1441">
                  <c:v>49599</c:v>
                </c:pt>
                <c:pt idx="1442">
                  <c:v>49606</c:v>
                </c:pt>
                <c:pt idx="1443">
                  <c:v>49613</c:v>
                </c:pt>
                <c:pt idx="1444">
                  <c:v>49620</c:v>
                </c:pt>
                <c:pt idx="1445">
                  <c:v>49627</c:v>
                </c:pt>
                <c:pt idx="1446">
                  <c:v>49634</c:v>
                </c:pt>
                <c:pt idx="1447">
                  <c:v>49641</c:v>
                </c:pt>
                <c:pt idx="1448">
                  <c:v>49648</c:v>
                </c:pt>
                <c:pt idx="1449">
                  <c:v>49655</c:v>
                </c:pt>
                <c:pt idx="1450">
                  <c:v>49662</c:v>
                </c:pt>
                <c:pt idx="1451">
                  <c:v>49670</c:v>
                </c:pt>
                <c:pt idx="1452">
                  <c:v>49677</c:v>
                </c:pt>
                <c:pt idx="1453">
                  <c:v>49684</c:v>
                </c:pt>
                <c:pt idx="1454">
                  <c:v>49691</c:v>
                </c:pt>
                <c:pt idx="1455">
                  <c:v>49698</c:v>
                </c:pt>
                <c:pt idx="1456">
                  <c:v>49705</c:v>
                </c:pt>
                <c:pt idx="1457">
                  <c:v>49712</c:v>
                </c:pt>
                <c:pt idx="1458">
                  <c:v>49719</c:v>
                </c:pt>
                <c:pt idx="1459">
                  <c:v>49726</c:v>
                </c:pt>
                <c:pt idx="1460">
                  <c:v>49733</c:v>
                </c:pt>
                <c:pt idx="1461">
                  <c:v>49740</c:v>
                </c:pt>
                <c:pt idx="1462">
                  <c:v>49747</c:v>
                </c:pt>
                <c:pt idx="1463">
                  <c:v>49754</c:v>
                </c:pt>
                <c:pt idx="1464">
                  <c:v>49761</c:v>
                </c:pt>
                <c:pt idx="1465">
                  <c:v>49768</c:v>
                </c:pt>
                <c:pt idx="1466">
                  <c:v>49775</c:v>
                </c:pt>
                <c:pt idx="1467">
                  <c:v>49782</c:v>
                </c:pt>
                <c:pt idx="1468">
                  <c:v>49789</c:v>
                </c:pt>
                <c:pt idx="1469">
                  <c:v>49796</c:v>
                </c:pt>
                <c:pt idx="1470">
                  <c:v>49803</c:v>
                </c:pt>
                <c:pt idx="1471">
                  <c:v>49810</c:v>
                </c:pt>
                <c:pt idx="1472">
                  <c:v>49817</c:v>
                </c:pt>
                <c:pt idx="1473">
                  <c:v>49824</c:v>
                </c:pt>
                <c:pt idx="1474">
                  <c:v>49831</c:v>
                </c:pt>
                <c:pt idx="1475">
                  <c:v>49838</c:v>
                </c:pt>
                <c:pt idx="1476">
                  <c:v>49845</c:v>
                </c:pt>
                <c:pt idx="1477">
                  <c:v>49852</c:v>
                </c:pt>
                <c:pt idx="1478">
                  <c:v>49859</c:v>
                </c:pt>
                <c:pt idx="1479">
                  <c:v>49866</c:v>
                </c:pt>
                <c:pt idx="1480">
                  <c:v>49873</c:v>
                </c:pt>
                <c:pt idx="1481">
                  <c:v>49880</c:v>
                </c:pt>
                <c:pt idx="1482">
                  <c:v>49887</c:v>
                </c:pt>
                <c:pt idx="1483">
                  <c:v>49894</c:v>
                </c:pt>
                <c:pt idx="1484">
                  <c:v>49901</c:v>
                </c:pt>
                <c:pt idx="1485">
                  <c:v>49908</c:v>
                </c:pt>
                <c:pt idx="1486">
                  <c:v>49915</c:v>
                </c:pt>
                <c:pt idx="1487">
                  <c:v>49922</c:v>
                </c:pt>
                <c:pt idx="1488">
                  <c:v>49929</c:v>
                </c:pt>
                <c:pt idx="1489">
                  <c:v>49936</c:v>
                </c:pt>
                <c:pt idx="1490">
                  <c:v>49943</c:v>
                </c:pt>
                <c:pt idx="1491">
                  <c:v>49950</c:v>
                </c:pt>
                <c:pt idx="1492">
                  <c:v>49957</c:v>
                </c:pt>
                <c:pt idx="1493">
                  <c:v>49964</c:v>
                </c:pt>
                <c:pt idx="1494">
                  <c:v>49971</c:v>
                </c:pt>
                <c:pt idx="1495">
                  <c:v>49978</c:v>
                </c:pt>
                <c:pt idx="1496">
                  <c:v>49985</c:v>
                </c:pt>
                <c:pt idx="1497">
                  <c:v>49992</c:v>
                </c:pt>
                <c:pt idx="1498">
                  <c:v>49999</c:v>
                </c:pt>
                <c:pt idx="1499">
                  <c:v>50006</c:v>
                </c:pt>
                <c:pt idx="1500">
                  <c:v>50013</c:v>
                </c:pt>
                <c:pt idx="1501">
                  <c:v>50020</c:v>
                </c:pt>
                <c:pt idx="1502">
                  <c:v>50027</c:v>
                </c:pt>
                <c:pt idx="1503">
                  <c:v>50038</c:v>
                </c:pt>
                <c:pt idx="1504">
                  <c:v>50045</c:v>
                </c:pt>
                <c:pt idx="1505">
                  <c:v>50052</c:v>
                </c:pt>
                <c:pt idx="1506">
                  <c:v>50059</c:v>
                </c:pt>
                <c:pt idx="1507">
                  <c:v>50066</c:v>
                </c:pt>
                <c:pt idx="1508">
                  <c:v>50073</c:v>
                </c:pt>
                <c:pt idx="1509">
                  <c:v>50080</c:v>
                </c:pt>
                <c:pt idx="1510">
                  <c:v>50087</c:v>
                </c:pt>
                <c:pt idx="1511">
                  <c:v>50094</c:v>
                </c:pt>
                <c:pt idx="1512">
                  <c:v>50101</c:v>
                </c:pt>
                <c:pt idx="1513">
                  <c:v>50108</c:v>
                </c:pt>
                <c:pt idx="1514">
                  <c:v>50115</c:v>
                </c:pt>
                <c:pt idx="1515">
                  <c:v>50122</c:v>
                </c:pt>
                <c:pt idx="1516">
                  <c:v>50129</c:v>
                </c:pt>
                <c:pt idx="1517">
                  <c:v>50137</c:v>
                </c:pt>
                <c:pt idx="1518">
                  <c:v>50144</c:v>
                </c:pt>
                <c:pt idx="1519">
                  <c:v>50151</c:v>
                </c:pt>
                <c:pt idx="1520">
                  <c:v>50158</c:v>
                </c:pt>
                <c:pt idx="1521">
                  <c:v>50165</c:v>
                </c:pt>
                <c:pt idx="1522">
                  <c:v>50172</c:v>
                </c:pt>
                <c:pt idx="1523">
                  <c:v>50179</c:v>
                </c:pt>
                <c:pt idx="1524">
                  <c:v>50186</c:v>
                </c:pt>
                <c:pt idx="1525">
                  <c:v>50193</c:v>
                </c:pt>
                <c:pt idx="1526">
                  <c:v>50200</c:v>
                </c:pt>
                <c:pt idx="1527">
                  <c:v>50207</c:v>
                </c:pt>
                <c:pt idx="1528">
                  <c:v>50214</c:v>
                </c:pt>
                <c:pt idx="1529">
                  <c:v>50221</c:v>
                </c:pt>
                <c:pt idx="1530">
                  <c:v>50228</c:v>
                </c:pt>
                <c:pt idx="1531">
                  <c:v>50235</c:v>
                </c:pt>
                <c:pt idx="1532">
                  <c:v>50242</c:v>
                </c:pt>
                <c:pt idx="1533">
                  <c:v>50249</c:v>
                </c:pt>
                <c:pt idx="1534">
                  <c:v>50256</c:v>
                </c:pt>
                <c:pt idx="1535">
                  <c:v>50263</c:v>
                </c:pt>
                <c:pt idx="1536">
                  <c:v>50270</c:v>
                </c:pt>
                <c:pt idx="1537">
                  <c:v>50277</c:v>
                </c:pt>
                <c:pt idx="1538">
                  <c:v>50284</c:v>
                </c:pt>
                <c:pt idx="1539">
                  <c:v>50291</c:v>
                </c:pt>
                <c:pt idx="1540">
                  <c:v>50298</c:v>
                </c:pt>
                <c:pt idx="1541">
                  <c:v>50305</c:v>
                </c:pt>
                <c:pt idx="1542">
                  <c:v>50312</c:v>
                </c:pt>
                <c:pt idx="1543">
                  <c:v>50319</c:v>
                </c:pt>
                <c:pt idx="1544">
                  <c:v>50326</c:v>
                </c:pt>
                <c:pt idx="1545">
                  <c:v>50333</c:v>
                </c:pt>
                <c:pt idx="1546">
                  <c:v>50340</c:v>
                </c:pt>
                <c:pt idx="1547">
                  <c:v>50347</c:v>
                </c:pt>
                <c:pt idx="1548">
                  <c:v>50354</c:v>
                </c:pt>
                <c:pt idx="1549">
                  <c:v>50361</c:v>
                </c:pt>
                <c:pt idx="1550">
                  <c:v>50368</c:v>
                </c:pt>
                <c:pt idx="1551">
                  <c:v>50375</c:v>
                </c:pt>
                <c:pt idx="1552">
                  <c:v>50382</c:v>
                </c:pt>
                <c:pt idx="1553">
                  <c:v>50389</c:v>
                </c:pt>
                <c:pt idx="1554">
                  <c:v>50396</c:v>
                </c:pt>
                <c:pt idx="1555">
                  <c:v>50403</c:v>
                </c:pt>
                <c:pt idx="1556">
                  <c:v>50410</c:v>
                </c:pt>
                <c:pt idx="1557">
                  <c:v>50417</c:v>
                </c:pt>
                <c:pt idx="1558">
                  <c:v>50424</c:v>
                </c:pt>
                <c:pt idx="1559">
                  <c:v>50431</c:v>
                </c:pt>
                <c:pt idx="1560">
                  <c:v>50438</c:v>
                </c:pt>
                <c:pt idx="1561">
                  <c:v>50445</c:v>
                </c:pt>
                <c:pt idx="1562">
                  <c:v>50452</c:v>
                </c:pt>
                <c:pt idx="1563">
                  <c:v>50459</c:v>
                </c:pt>
                <c:pt idx="1564">
                  <c:v>50466</c:v>
                </c:pt>
                <c:pt idx="1565">
                  <c:v>50473</c:v>
                </c:pt>
                <c:pt idx="1566">
                  <c:v>50480</c:v>
                </c:pt>
                <c:pt idx="1567">
                  <c:v>50487</c:v>
                </c:pt>
                <c:pt idx="1568">
                  <c:v>50494</c:v>
                </c:pt>
                <c:pt idx="1569">
                  <c:v>50501</c:v>
                </c:pt>
                <c:pt idx="1570">
                  <c:v>50508</c:v>
                </c:pt>
                <c:pt idx="1571">
                  <c:v>50515</c:v>
                </c:pt>
                <c:pt idx="1572">
                  <c:v>50522</c:v>
                </c:pt>
                <c:pt idx="1573">
                  <c:v>50529</c:v>
                </c:pt>
                <c:pt idx="1574">
                  <c:v>50536</c:v>
                </c:pt>
                <c:pt idx="1575">
                  <c:v>50543</c:v>
                </c:pt>
                <c:pt idx="1576">
                  <c:v>50550</c:v>
                </c:pt>
                <c:pt idx="1577">
                  <c:v>50557</c:v>
                </c:pt>
                <c:pt idx="1578">
                  <c:v>50564</c:v>
                </c:pt>
                <c:pt idx="1579">
                  <c:v>50571</c:v>
                </c:pt>
                <c:pt idx="1580">
                  <c:v>50578</c:v>
                </c:pt>
                <c:pt idx="1581">
                  <c:v>50585</c:v>
                </c:pt>
                <c:pt idx="1582">
                  <c:v>50592</c:v>
                </c:pt>
                <c:pt idx="1583">
                  <c:v>50599</c:v>
                </c:pt>
                <c:pt idx="1584">
                  <c:v>50606</c:v>
                </c:pt>
                <c:pt idx="1585">
                  <c:v>50613</c:v>
                </c:pt>
                <c:pt idx="1586">
                  <c:v>50620</c:v>
                </c:pt>
                <c:pt idx="1587">
                  <c:v>50627</c:v>
                </c:pt>
                <c:pt idx="1588">
                  <c:v>50634</c:v>
                </c:pt>
                <c:pt idx="1589">
                  <c:v>50641</c:v>
                </c:pt>
                <c:pt idx="1590">
                  <c:v>50648</c:v>
                </c:pt>
                <c:pt idx="1591">
                  <c:v>50655</c:v>
                </c:pt>
                <c:pt idx="1592">
                  <c:v>50662</c:v>
                </c:pt>
                <c:pt idx="1593">
                  <c:v>50669</c:v>
                </c:pt>
                <c:pt idx="1594">
                  <c:v>50676</c:v>
                </c:pt>
                <c:pt idx="1595">
                  <c:v>50683</c:v>
                </c:pt>
                <c:pt idx="1596">
                  <c:v>50690</c:v>
                </c:pt>
                <c:pt idx="1597">
                  <c:v>50697</c:v>
                </c:pt>
                <c:pt idx="1598">
                  <c:v>50704</c:v>
                </c:pt>
                <c:pt idx="1599">
                  <c:v>50711</c:v>
                </c:pt>
                <c:pt idx="1600">
                  <c:v>50718</c:v>
                </c:pt>
                <c:pt idx="1601">
                  <c:v>50725</c:v>
                </c:pt>
                <c:pt idx="1602">
                  <c:v>50732</c:v>
                </c:pt>
                <c:pt idx="1603">
                  <c:v>50739</c:v>
                </c:pt>
                <c:pt idx="1604">
                  <c:v>50746</c:v>
                </c:pt>
                <c:pt idx="1605">
                  <c:v>50753</c:v>
                </c:pt>
                <c:pt idx="1606">
                  <c:v>50760</c:v>
                </c:pt>
                <c:pt idx="1607">
                  <c:v>50768</c:v>
                </c:pt>
                <c:pt idx="1608">
                  <c:v>50775</c:v>
                </c:pt>
                <c:pt idx="1609">
                  <c:v>50782</c:v>
                </c:pt>
                <c:pt idx="1610">
                  <c:v>50789</c:v>
                </c:pt>
                <c:pt idx="1611">
                  <c:v>50796</c:v>
                </c:pt>
                <c:pt idx="1612">
                  <c:v>50803</c:v>
                </c:pt>
                <c:pt idx="1613">
                  <c:v>50810</c:v>
                </c:pt>
                <c:pt idx="1614">
                  <c:v>50817</c:v>
                </c:pt>
                <c:pt idx="1615">
                  <c:v>50824</c:v>
                </c:pt>
                <c:pt idx="1616">
                  <c:v>50831</c:v>
                </c:pt>
                <c:pt idx="1617">
                  <c:v>50838</c:v>
                </c:pt>
                <c:pt idx="1618">
                  <c:v>50845</c:v>
                </c:pt>
                <c:pt idx="1619">
                  <c:v>50852</c:v>
                </c:pt>
                <c:pt idx="1620">
                  <c:v>50859</c:v>
                </c:pt>
                <c:pt idx="1621">
                  <c:v>50866</c:v>
                </c:pt>
                <c:pt idx="1622">
                  <c:v>50873</c:v>
                </c:pt>
                <c:pt idx="1623">
                  <c:v>50880</c:v>
                </c:pt>
                <c:pt idx="1624">
                  <c:v>50887</c:v>
                </c:pt>
                <c:pt idx="1625">
                  <c:v>50894</c:v>
                </c:pt>
                <c:pt idx="1626">
                  <c:v>50901</c:v>
                </c:pt>
                <c:pt idx="1627">
                  <c:v>50908</c:v>
                </c:pt>
                <c:pt idx="1628">
                  <c:v>50915</c:v>
                </c:pt>
                <c:pt idx="1629">
                  <c:v>50922</c:v>
                </c:pt>
                <c:pt idx="1630">
                  <c:v>50929</c:v>
                </c:pt>
                <c:pt idx="1631">
                  <c:v>50936</c:v>
                </c:pt>
                <c:pt idx="1632">
                  <c:v>50943</c:v>
                </c:pt>
                <c:pt idx="1633">
                  <c:v>50950</c:v>
                </c:pt>
                <c:pt idx="1634">
                  <c:v>50957</c:v>
                </c:pt>
                <c:pt idx="1635">
                  <c:v>50964</c:v>
                </c:pt>
                <c:pt idx="1636">
                  <c:v>50971</c:v>
                </c:pt>
                <c:pt idx="1637">
                  <c:v>50978</c:v>
                </c:pt>
                <c:pt idx="1638">
                  <c:v>50985</c:v>
                </c:pt>
                <c:pt idx="1639">
                  <c:v>50992</c:v>
                </c:pt>
                <c:pt idx="1640">
                  <c:v>50999</c:v>
                </c:pt>
                <c:pt idx="1641">
                  <c:v>51006</c:v>
                </c:pt>
                <c:pt idx="1642">
                  <c:v>51013</c:v>
                </c:pt>
                <c:pt idx="1643">
                  <c:v>51020</c:v>
                </c:pt>
                <c:pt idx="1644">
                  <c:v>51027</c:v>
                </c:pt>
                <c:pt idx="1645">
                  <c:v>51034</c:v>
                </c:pt>
                <c:pt idx="1646">
                  <c:v>51041</c:v>
                </c:pt>
                <c:pt idx="1647">
                  <c:v>51048</c:v>
                </c:pt>
                <c:pt idx="1648">
                  <c:v>51055</c:v>
                </c:pt>
                <c:pt idx="1649">
                  <c:v>51062</c:v>
                </c:pt>
                <c:pt idx="1650">
                  <c:v>51069</c:v>
                </c:pt>
                <c:pt idx="1651">
                  <c:v>51076</c:v>
                </c:pt>
                <c:pt idx="1652">
                  <c:v>51083</c:v>
                </c:pt>
                <c:pt idx="1653">
                  <c:v>51090</c:v>
                </c:pt>
                <c:pt idx="1654">
                  <c:v>51097</c:v>
                </c:pt>
                <c:pt idx="1655">
                  <c:v>51104</c:v>
                </c:pt>
                <c:pt idx="1656">
                  <c:v>51111</c:v>
                </c:pt>
                <c:pt idx="1657">
                  <c:v>51118</c:v>
                </c:pt>
                <c:pt idx="1658">
                  <c:v>51125</c:v>
                </c:pt>
                <c:pt idx="1659">
                  <c:v>51132</c:v>
                </c:pt>
                <c:pt idx="1660">
                  <c:v>51139</c:v>
                </c:pt>
                <c:pt idx="1661">
                  <c:v>51146</c:v>
                </c:pt>
                <c:pt idx="1662">
                  <c:v>51153</c:v>
                </c:pt>
                <c:pt idx="1663">
                  <c:v>51160</c:v>
                </c:pt>
                <c:pt idx="1664">
                  <c:v>51167</c:v>
                </c:pt>
                <c:pt idx="1665">
                  <c:v>51174</c:v>
                </c:pt>
                <c:pt idx="1666">
                  <c:v>51181</c:v>
                </c:pt>
                <c:pt idx="1667">
                  <c:v>51188</c:v>
                </c:pt>
                <c:pt idx="1668">
                  <c:v>51195</c:v>
                </c:pt>
                <c:pt idx="1669">
                  <c:v>51202</c:v>
                </c:pt>
                <c:pt idx="1670">
                  <c:v>51209</c:v>
                </c:pt>
                <c:pt idx="1671">
                  <c:v>51216</c:v>
                </c:pt>
                <c:pt idx="1672">
                  <c:v>51223</c:v>
                </c:pt>
                <c:pt idx="1673">
                  <c:v>51230</c:v>
                </c:pt>
                <c:pt idx="1674">
                  <c:v>51237</c:v>
                </c:pt>
                <c:pt idx="1675">
                  <c:v>51244</c:v>
                </c:pt>
                <c:pt idx="1676">
                  <c:v>51251</c:v>
                </c:pt>
                <c:pt idx="1677">
                  <c:v>51258</c:v>
                </c:pt>
                <c:pt idx="1678">
                  <c:v>51265</c:v>
                </c:pt>
                <c:pt idx="1679">
                  <c:v>51272</c:v>
                </c:pt>
                <c:pt idx="1680">
                  <c:v>51279</c:v>
                </c:pt>
                <c:pt idx="1681">
                  <c:v>51286</c:v>
                </c:pt>
                <c:pt idx="1682">
                  <c:v>51293</c:v>
                </c:pt>
                <c:pt idx="1683">
                  <c:v>51300</c:v>
                </c:pt>
                <c:pt idx="1684">
                  <c:v>51307</c:v>
                </c:pt>
                <c:pt idx="1685">
                  <c:v>51314</c:v>
                </c:pt>
                <c:pt idx="1686">
                  <c:v>51321</c:v>
                </c:pt>
                <c:pt idx="1687">
                  <c:v>51328</c:v>
                </c:pt>
                <c:pt idx="1688">
                  <c:v>51335</c:v>
                </c:pt>
                <c:pt idx="1689">
                  <c:v>51342</c:v>
                </c:pt>
                <c:pt idx="1690">
                  <c:v>51349</c:v>
                </c:pt>
                <c:pt idx="1691">
                  <c:v>51356</c:v>
                </c:pt>
                <c:pt idx="1692">
                  <c:v>51363</c:v>
                </c:pt>
                <c:pt idx="1693">
                  <c:v>51370</c:v>
                </c:pt>
                <c:pt idx="1694">
                  <c:v>51377</c:v>
                </c:pt>
                <c:pt idx="1695">
                  <c:v>51384</c:v>
                </c:pt>
                <c:pt idx="1696">
                  <c:v>51391</c:v>
                </c:pt>
                <c:pt idx="1697">
                  <c:v>51398</c:v>
                </c:pt>
                <c:pt idx="1698">
                  <c:v>51405</c:v>
                </c:pt>
                <c:pt idx="1699">
                  <c:v>51412</c:v>
                </c:pt>
                <c:pt idx="1700">
                  <c:v>51419</c:v>
                </c:pt>
                <c:pt idx="1701">
                  <c:v>51426</c:v>
                </c:pt>
                <c:pt idx="1702">
                  <c:v>51433</c:v>
                </c:pt>
                <c:pt idx="1703">
                  <c:v>51440</c:v>
                </c:pt>
                <c:pt idx="1704">
                  <c:v>51447</c:v>
                </c:pt>
                <c:pt idx="1705">
                  <c:v>51454</c:v>
                </c:pt>
                <c:pt idx="1706">
                  <c:v>51461</c:v>
                </c:pt>
                <c:pt idx="1707">
                  <c:v>51468</c:v>
                </c:pt>
                <c:pt idx="1708">
                  <c:v>51475</c:v>
                </c:pt>
                <c:pt idx="1709">
                  <c:v>51482</c:v>
                </c:pt>
                <c:pt idx="1710">
                  <c:v>51489</c:v>
                </c:pt>
                <c:pt idx="1711">
                  <c:v>51497</c:v>
                </c:pt>
                <c:pt idx="1712">
                  <c:v>51504</c:v>
                </c:pt>
                <c:pt idx="1713">
                  <c:v>51511</c:v>
                </c:pt>
                <c:pt idx="1714">
                  <c:v>51518</c:v>
                </c:pt>
                <c:pt idx="1715">
                  <c:v>51525</c:v>
                </c:pt>
                <c:pt idx="1716">
                  <c:v>51532</c:v>
                </c:pt>
                <c:pt idx="1717">
                  <c:v>51539</c:v>
                </c:pt>
                <c:pt idx="1718">
                  <c:v>51546</c:v>
                </c:pt>
                <c:pt idx="1719">
                  <c:v>51553</c:v>
                </c:pt>
                <c:pt idx="1720">
                  <c:v>51560</c:v>
                </c:pt>
                <c:pt idx="1721">
                  <c:v>51567</c:v>
                </c:pt>
                <c:pt idx="1722">
                  <c:v>51574</c:v>
                </c:pt>
                <c:pt idx="1723">
                  <c:v>51581</c:v>
                </c:pt>
                <c:pt idx="1724">
                  <c:v>51588</c:v>
                </c:pt>
                <c:pt idx="1725">
                  <c:v>51595</c:v>
                </c:pt>
                <c:pt idx="1726">
                  <c:v>51602</c:v>
                </c:pt>
                <c:pt idx="1727">
                  <c:v>51609</c:v>
                </c:pt>
                <c:pt idx="1728">
                  <c:v>51616</c:v>
                </c:pt>
                <c:pt idx="1729">
                  <c:v>51623</c:v>
                </c:pt>
                <c:pt idx="1730">
                  <c:v>51630</c:v>
                </c:pt>
                <c:pt idx="1731">
                  <c:v>51637</c:v>
                </c:pt>
                <c:pt idx="1732">
                  <c:v>51644</c:v>
                </c:pt>
                <c:pt idx="1733">
                  <c:v>51651</c:v>
                </c:pt>
                <c:pt idx="1734">
                  <c:v>51658</c:v>
                </c:pt>
                <c:pt idx="1735">
                  <c:v>51665</c:v>
                </c:pt>
                <c:pt idx="1736">
                  <c:v>51672</c:v>
                </c:pt>
                <c:pt idx="1737">
                  <c:v>51679</c:v>
                </c:pt>
                <c:pt idx="1738">
                  <c:v>51686</c:v>
                </c:pt>
                <c:pt idx="1739">
                  <c:v>51693</c:v>
                </c:pt>
                <c:pt idx="1740">
                  <c:v>51700</c:v>
                </c:pt>
                <c:pt idx="1741">
                  <c:v>51707</c:v>
                </c:pt>
                <c:pt idx="1742">
                  <c:v>51714</c:v>
                </c:pt>
                <c:pt idx="1743">
                  <c:v>51721</c:v>
                </c:pt>
                <c:pt idx="1744">
                  <c:v>51728</c:v>
                </c:pt>
                <c:pt idx="1745">
                  <c:v>51735</c:v>
                </c:pt>
                <c:pt idx="1746">
                  <c:v>51742</c:v>
                </c:pt>
                <c:pt idx="1747">
                  <c:v>51749</c:v>
                </c:pt>
                <c:pt idx="1748">
                  <c:v>51756</c:v>
                </c:pt>
                <c:pt idx="1749">
                  <c:v>51763</c:v>
                </c:pt>
                <c:pt idx="1750">
                  <c:v>51770</c:v>
                </c:pt>
                <c:pt idx="1751">
                  <c:v>51777</c:v>
                </c:pt>
                <c:pt idx="1752">
                  <c:v>51784</c:v>
                </c:pt>
                <c:pt idx="1753">
                  <c:v>51791</c:v>
                </c:pt>
                <c:pt idx="1754">
                  <c:v>51798</c:v>
                </c:pt>
                <c:pt idx="1755">
                  <c:v>51805</c:v>
                </c:pt>
                <c:pt idx="1756">
                  <c:v>51812</c:v>
                </c:pt>
                <c:pt idx="1757">
                  <c:v>51819</c:v>
                </c:pt>
                <c:pt idx="1758">
                  <c:v>51826</c:v>
                </c:pt>
                <c:pt idx="1759">
                  <c:v>51833</c:v>
                </c:pt>
                <c:pt idx="1760">
                  <c:v>51840</c:v>
                </c:pt>
                <c:pt idx="1761">
                  <c:v>51847</c:v>
                </c:pt>
                <c:pt idx="1762">
                  <c:v>51854</c:v>
                </c:pt>
                <c:pt idx="1763">
                  <c:v>51862</c:v>
                </c:pt>
                <c:pt idx="1764">
                  <c:v>51869</c:v>
                </c:pt>
                <c:pt idx="1765">
                  <c:v>51876</c:v>
                </c:pt>
                <c:pt idx="1766">
                  <c:v>51883</c:v>
                </c:pt>
                <c:pt idx="1767">
                  <c:v>51890</c:v>
                </c:pt>
                <c:pt idx="1768">
                  <c:v>51897</c:v>
                </c:pt>
                <c:pt idx="1769">
                  <c:v>51904</c:v>
                </c:pt>
                <c:pt idx="1770">
                  <c:v>51911</c:v>
                </c:pt>
                <c:pt idx="1771">
                  <c:v>51918</c:v>
                </c:pt>
                <c:pt idx="1772">
                  <c:v>51925</c:v>
                </c:pt>
                <c:pt idx="1773">
                  <c:v>51932</c:v>
                </c:pt>
                <c:pt idx="1774">
                  <c:v>51939</c:v>
                </c:pt>
                <c:pt idx="1775">
                  <c:v>51946</c:v>
                </c:pt>
                <c:pt idx="1776">
                  <c:v>51953</c:v>
                </c:pt>
                <c:pt idx="1777">
                  <c:v>51964</c:v>
                </c:pt>
                <c:pt idx="1778">
                  <c:v>51971</c:v>
                </c:pt>
                <c:pt idx="1779">
                  <c:v>51978</c:v>
                </c:pt>
                <c:pt idx="1780">
                  <c:v>51985</c:v>
                </c:pt>
                <c:pt idx="1781">
                  <c:v>51992</c:v>
                </c:pt>
                <c:pt idx="1782">
                  <c:v>51999</c:v>
                </c:pt>
                <c:pt idx="1783">
                  <c:v>52006</c:v>
                </c:pt>
                <c:pt idx="1784">
                  <c:v>52013</c:v>
                </c:pt>
                <c:pt idx="1785">
                  <c:v>52020</c:v>
                </c:pt>
                <c:pt idx="1786">
                  <c:v>52027</c:v>
                </c:pt>
                <c:pt idx="1787">
                  <c:v>52034</c:v>
                </c:pt>
                <c:pt idx="1788">
                  <c:v>52041</c:v>
                </c:pt>
                <c:pt idx="1789">
                  <c:v>52048</c:v>
                </c:pt>
                <c:pt idx="1790">
                  <c:v>52055</c:v>
                </c:pt>
                <c:pt idx="1791">
                  <c:v>52062</c:v>
                </c:pt>
                <c:pt idx="1792">
                  <c:v>52069</c:v>
                </c:pt>
                <c:pt idx="1793">
                  <c:v>52076</c:v>
                </c:pt>
                <c:pt idx="1794">
                  <c:v>52083</c:v>
                </c:pt>
                <c:pt idx="1795">
                  <c:v>52090</c:v>
                </c:pt>
                <c:pt idx="1796">
                  <c:v>52097</c:v>
                </c:pt>
                <c:pt idx="1797">
                  <c:v>52104</c:v>
                </c:pt>
                <c:pt idx="1798">
                  <c:v>52111</c:v>
                </c:pt>
                <c:pt idx="1799">
                  <c:v>52118</c:v>
                </c:pt>
                <c:pt idx="1800">
                  <c:v>52125</c:v>
                </c:pt>
                <c:pt idx="1801">
                  <c:v>52132</c:v>
                </c:pt>
                <c:pt idx="1802">
                  <c:v>52139</c:v>
                </c:pt>
                <c:pt idx="1803">
                  <c:v>52146</c:v>
                </c:pt>
                <c:pt idx="1804">
                  <c:v>52153</c:v>
                </c:pt>
                <c:pt idx="1805">
                  <c:v>52160</c:v>
                </c:pt>
                <c:pt idx="1806">
                  <c:v>52167</c:v>
                </c:pt>
                <c:pt idx="1807">
                  <c:v>52174</c:v>
                </c:pt>
                <c:pt idx="1808">
                  <c:v>52181</c:v>
                </c:pt>
                <c:pt idx="1809">
                  <c:v>52188</c:v>
                </c:pt>
                <c:pt idx="1810">
                  <c:v>52195</c:v>
                </c:pt>
                <c:pt idx="1811">
                  <c:v>52202</c:v>
                </c:pt>
                <c:pt idx="1812">
                  <c:v>52209</c:v>
                </c:pt>
                <c:pt idx="1813">
                  <c:v>52216</c:v>
                </c:pt>
                <c:pt idx="1814">
                  <c:v>52223</c:v>
                </c:pt>
                <c:pt idx="1815">
                  <c:v>52230</c:v>
                </c:pt>
                <c:pt idx="1816">
                  <c:v>52237</c:v>
                </c:pt>
                <c:pt idx="1817">
                  <c:v>52244</c:v>
                </c:pt>
                <c:pt idx="1818">
                  <c:v>52251</c:v>
                </c:pt>
                <c:pt idx="1819">
                  <c:v>52258</c:v>
                </c:pt>
                <c:pt idx="1820">
                  <c:v>52265</c:v>
                </c:pt>
                <c:pt idx="1821">
                  <c:v>52272</c:v>
                </c:pt>
                <c:pt idx="1822">
                  <c:v>52279</c:v>
                </c:pt>
                <c:pt idx="1823">
                  <c:v>52286</c:v>
                </c:pt>
                <c:pt idx="1824">
                  <c:v>52293</c:v>
                </c:pt>
                <c:pt idx="1825">
                  <c:v>52300</c:v>
                </c:pt>
                <c:pt idx="1826">
                  <c:v>52307</c:v>
                </c:pt>
                <c:pt idx="1827">
                  <c:v>52314</c:v>
                </c:pt>
                <c:pt idx="1828">
                  <c:v>52321</c:v>
                </c:pt>
                <c:pt idx="1829">
                  <c:v>52328</c:v>
                </c:pt>
                <c:pt idx="1830">
                  <c:v>52335</c:v>
                </c:pt>
                <c:pt idx="1831">
                  <c:v>52342</c:v>
                </c:pt>
                <c:pt idx="1832">
                  <c:v>52349</c:v>
                </c:pt>
                <c:pt idx="1833">
                  <c:v>52356</c:v>
                </c:pt>
                <c:pt idx="1834">
                  <c:v>52363</c:v>
                </c:pt>
                <c:pt idx="1835">
                  <c:v>52370</c:v>
                </c:pt>
                <c:pt idx="1836">
                  <c:v>52377</c:v>
                </c:pt>
                <c:pt idx="1837">
                  <c:v>52384</c:v>
                </c:pt>
                <c:pt idx="1838">
                  <c:v>52391</c:v>
                </c:pt>
                <c:pt idx="1839">
                  <c:v>52398</c:v>
                </c:pt>
                <c:pt idx="1840">
                  <c:v>52405</c:v>
                </c:pt>
                <c:pt idx="1841">
                  <c:v>52412</c:v>
                </c:pt>
                <c:pt idx="1842">
                  <c:v>52419</c:v>
                </c:pt>
                <c:pt idx="1843">
                  <c:v>52426</c:v>
                </c:pt>
                <c:pt idx="1844">
                  <c:v>52433</c:v>
                </c:pt>
                <c:pt idx="1845">
                  <c:v>52440</c:v>
                </c:pt>
                <c:pt idx="1846">
                  <c:v>52447</c:v>
                </c:pt>
                <c:pt idx="1847">
                  <c:v>52454</c:v>
                </c:pt>
                <c:pt idx="1848">
                  <c:v>52461</c:v>
                </c:pt>
                <c:pt idx="1849">
                  <c:v>52468</c:v>
                </c:pt>
                <c:pt idx="1850">
                  <c:v>52475</c:v>
                </c:pt>
                <c:pt idx="1851">
                  <c:v>52482</c:v>
                </c:pt>
                <c:pt idx="1852">
                  <c:v>52489</c:v>
                </c:pt>
                <c:pt idx="1853">
                  <c:v>52496</c:v>
                </c:pt>
                <c:pt idx="1854">
                  <c:v>52503</c:v>
                </c:pt>
                <c:pt idx="1855">
                  <c:v>52510</c:v>
                </c:pt>
                <c:pt idx="1856">
                  <c:v>52517</c:v>
                </c:pt>
                <c:pt idx="1857">
                  <c:v>52524</c:v>
                </c:pt>
                <c:pt idx="1858">
                  <c:v>52531</c:v>
                </c:pt>
                <c:pt idx="1859">
                  <c:v>52538</c:v>
                </c:pt>
                <c:pt idx="1860">
                  <c:v>52545</c:v>
                </c:pt>
                <c:pt idx="1861">
                  <c:v>52552</c:v>
                </c:pt>
                <c:pt idx="1862">
                  <c:v>52559</c:v>
                </c:pt>
                <c:pt idx="1863">
                  <c:v>52566</c:v>
                </c:pt>
                <c:pt idx="1864">
                  <c:v>52573</c:v>
                </c:pt>
                <c:pt idx="1865">
                  <c:v>52580</c:v>
                </c:pt>
                <c:pt idx="1866">
                  <c:v>52587</c:v>
                </c:pt>
                <c:pt idx="1867">
                  <c:v>52594</c:v>
                </c:pt>
                <c:pt idx="1868">
                  <c:v>52601</c:v>
                </c:pt>
                <c:pt idx="1869">
                  <c:v>52608</c:v>
                </c:pt>
                <c:pt idx="1870">
                  <c:v>52615</c:v>
                </c:pt>
                <c:pt idx="1871">
                  <c:v>52622</c:v>
                </c:pt>
                <c:pt idx="1872">
                  <c:v>52629</c:v>
                </c:pt>
                <c:pt idx="1873">
                  <c:v>52636</c:v>
                </c:pt>
                <c:pt idx="1874">
                  <c:v>52643</c:v>
                </c:pt>
                <c:pt idx="1875">
                  <c:v>52650</c:v>
                </c:pt>
                <c:pt idx="1876">
                  <c:v>52657</c:v>
                </c:pt>
                <c:pt idx="1877">
                  <c:v>52664</c:v>
                </c:pt>
                <c:pt idx="1878">
                  <c:v>52671</c:v>
                </c:pt>
                <c:pt idx="1879">
                  <c:v>52678</c:v>
                </c:pt>
                <c:pt idx="1880">
                  <c:v>52685</c:v>
                </c:pt>
                <c:pt idx="1881">
                  <c:v>52692</c:v>
                </c:pt>
                <c:pt idx="1882">
                  <c:v>52699</c:v>
                </c:pt>
                <c:pt idx="1883">
                  <c:v>52706</c:v>
                </c:pt>
                <c:pt idx="1884">
                  <c:v>52713</c:v>
                </c:pt>
                <c:pt idx="1885">
                  <c:v>52720</c:v>
                </c:pt>
                <c:pt idx="1886">
                  <c:v>52727</c:v>
                </c:pt>
                <c:pt idx="1887">
                  <c:v>52734</c:v>
                </c:pt>
                <c:pt idx="1888">
                  <c:v>52741</c:v>
                </c:pt>
                <c:pt idx="1889">
                  <c:v>52748</c:v>
                </c:pt>
                <c:pt idx="1890">
                  <c:v>52755</c:v>
                </c:pt>
                <c:pt idx="1891">
                  <c:v>52762</c:v>
                </c:pt>
                <c:pt idx="1892">
                  <c:v>52769</c:v>
                </c:pt>
                <c:pt idx="1893">
                  <c:v>52776</c:v>
                </c:pt>
                <c:pt idx="1894">
                  <c:v>52783</c:v>
                </c:pt>
                <c:pt idx="1895">
                  <c:v>52790</c:v>
                </c:pt>
                <c:pt idx="1896">
                  <c:v>52797</c:v>
                </c:pt>
                <c:pt idx="1897">
                  <c:v>52804</c:v>
                </c:pt>
                <c:pt idx="1898">
                  <c:v>52811</c:v>
                </c:pt>
                <c:pt idx="1899">
                  <c:v>52818</c:v>
                </c:pt>
                <c:pt idx="1900">
                  <c:v>52825</c:v>
                </c:pt>
                <c:pt idx="1901">
                  <c:v>52832</c:v>
                </c:pt>
                <c:pt idx="1902">
                  <c:v>52839</c:v>
                </c:pt>
                <c:pt idx="1903">
                  <c:v>52846</c:v>
                </c:pt>
                <c:pt idx="1904">
                  <c:v>52853</c:v>
                </c:pt>
                <c:pt idx="1905">
                  <c:v>52860</c:v>
                </c:pt>
                <c:pt idx="1906">
                  <c:v>52867</c:v>
                </c:pt>
                <c:pt idx="1907">
                  <c:v>52874</c:v>
                </c:pt>
                <c:pt idx="1908">
                  <c:v>52881</c:v>
                </c:pt>
                <c:pt idx="1909">
                  <c:v>52888</c:v>
                </c:pt>
                <c:pt idx="1910">
                  <c:v>52895</c:v>
                </c:pt>
                <c:pt idx="1911">
                  <c:v>52902</c:v>
                </c:pt>
                <c:pt idx="1912">
                  <c:v>52909</c:v>
                </c:pt>
                <c:pt idx="1913">
                  <c:v>52916</c:v>
                </c:pt>
                <c:pt idx="1914">
                  <c:v>52923</c:v>
                </c:pt>
                <c:pt idx="1915">
                  <c:v>52930</c:v>
                </c:pt>
                <c:pt idx="1916">
                  <c:v>52937</c:v>
                </c:pt>
                <c:pt idx="1917">
                  <c:v>52944</c:v>
                </c:pt>
                <c:pt idx="1918">
                  <c:v>52951</c:v>
                </c:pt>
                <c:pt idx="1919">
                  <c:v>52959</c:v>
                </c:pt>
                <c:pt idx="1920">
                  <c:v>52966</c:v>
                </c:pt>
                <c:pt idx="1921">
                  <c:v>52973</c:v>
                </c:pt>
                <c:pt idx="1922">
                  <c:v>52980</c:v>
                </c:pt>
                <c:pt idx="1923">
                  <c:v>52987</c:v>
                </c:pt>
                <c:pt idx="1924">
                  <c:v>52994</c:v>
                </c:pt>
                <c:pt idx="1925">
                  <c:v>53001</c:v>
                </c:pt>
                <c:pt idx="1926">
                  <c:v>53008</c:v>
                </c:pt>
                <c:pt idx="1927">
                  <c:v>53015</c:v>
                </c:pt>
                <c:pt idx="1928">
                  <c:v>53022</c:v>
                </c:pt>
                <c:pt idx="1929">
                  <c:v>53029</c:v>
                </c:pt>
                <c:pt idx="1930">
                  <c:v>53036</c:v>
                </c:pt>
                <c:pt idx="1931">
                  <c:v>53043</c:v>
                </c:pt>
                <c:pt idx="1932">
                  <c:v>53050</c:v>
                </c:pt>
                <c:pt idx="1933">
                  <c:v>53057</c:v>
                </c:pt>
                <c:pt idx="1934">
                  <c:v>53064</c:v>
                </c:pt>
                <c:pt idx="1935">
                  <c:v>53071</c:v>
                </c:pt>
                <c:pt idx="1936">
                  <c:v>53078</c:v>
                </c:pt>
                <c:pt idx="1937">
                  <c:v>53085</c:v>
                </c:pt>
                <c:pt idx="1938">
                  <c:v>53092</c:v>
                </c:pt>
                <c:pt idx="1939">
                  <c:v>53099</c:v>
                </c:pt>
                <c:pt idx="1940">
                  <c:v>53106</c:v>
                </c:pt>
                <c:pt idx="1941">
                  <c:v>53113</c:v>
                </c:pt>
                <c:pt idx="1942">
                  <c:v>53120</c:v>
                </c:pt>
                <c:pt idx="1943">
                  <c:v>53127</c:v>
                </c:pt>
                <c:pt idx="1944">
                  <c:v>53134</c:v>
                </c:pt>
                <c:pt idx="1945">
                  <c:v>53141</c:v>
                </c:pt>
                <c:pt idx="1946">
                  <c:v>53148</c:v>
                </c:pt>
                <c:pt idx="1947">
                  <c:v>53155</c:v>
                </c:pt>
                <c:pt idx="1948">
                  <c:v>53162</c:v>
                </c:pt>
                <c:pt idx="1949">
                  <c:v>53169</c:v>
                </c:pt>
                <c:pt idx="1950">
                  <c:v>53176</c:v>
                </c:pt>
                <c:pt idx="1951">
                  <c:v>53183</c:v>
                </c:pt>
                <c:pt idx="1952">
                  <c:v>53190</c:v>
                </c:pt>
                <c:pt idx="1953">
                  <c:v>53197</c:v>
                </c:pt>
                <c:pt idx="1954">
                  <c:v>53204</c:v>
                </c:pt>
                <c:pt idx="1955">
                  <c:v>53211</c:v>
                </c:pt>
                <c:pt idx="1956">
                  <c:v>53218</c:v>
                </c:pt>
                <c:pt idx="1957">
                  <c:v>53225</c:v>
                </c:pt>
                <c:pt idx="1958">
                  <c:v>53232</c:v>
                </c:pt>
                <c:pt idx="1959">
                  <c:v>53239</c:v>
                </c:pt>
                <c:pt idx="1960">
                  <c:v>53246</c:v>
                </c:pt>
                <c:pt idx="1961">
                  <c:v>53253</c:v>
                </c:pt>
                <c:pt idx="1962">
                  <c:v>53260</c:v>
                </c:pt>
                <c:pt idx="1963">
                  <c:v>53267</c:v>
                </c:pt>
                <c:pt idx="1964">
                  <c:v>53274</c:v>
                </c:pt>
                <c:pt idx="1965">
                  <c:v>53281</c:v>
                </c:pt>
                <c:pt idx="1966">
                  <c:v>53288</c:v>
                </c:pt>
                <c:pt idx="1967">
                  <c:v>53295</c:v>
                </c:pt>
                <c:pt idx="1968">
                  <c:v>53302</c:v>
                </c:pt>
                <c:pt idx="1969">
                  <c:v>53309</c:v>
                </c:pt>
                <c:pt idx="1970">
                  <c:v>53316</c:v>
                </c:pt>
                <c:pt idx="1971">
                  <c:v>53323</c:v>
                </c:pt>
                <c:pt idx="1972">
                  <c:v>53330</c:v>
                </c:pt>
                <c:pt idx="1973">
                  <c:v>53337</c:v>
                </c:pt>
                <c:pt idx="1974">
                  <c:v>53344</c:v>
                </c:pt>
                <c:pt idx="1975">
                  <c:v>53351</c:v>
                </c:pt>
                <c:pt idx="1976">
                  <c:v>53358</c:v>
                </c:pt>
                <c:pt idx="1977">
                  <c:v>53365</c:v>
                </c:pt>
                <c:pt idx="1978">
                  <c:v>53372</c:v>
                </c:pt>
                <c:pt idx="1979">
                  <c:v>53379</c:v>
                </c:pt>
                <c:pt idx="1980">
                  <c:v>53386</c:v>
                </c:pt>
                <c:pt idx="1981">
                  <c:v>53393</c:v>
                </c:pt>
                <c:pt idx="1982">
                  <c:v>53400</c:v>
                </c:pt>
                <c:pt idx="1983">
                  <c:v>53407</c:v>
                </c:pt>
                <c:pt idx="1984">
                  <c:v>53414</c:v>
                </c:pt>
                <c:pt idx="1985">
                  <c:v>53421</c:v>
                </c:pt>
                <c:pt idx="1986">
                  <c:v>53428</c:v>
                </c:pt>
                <c:pt idx="1987">
                  <c:v>53435</c:v>
                </c:pt>
                <c:pt idx="1988">
                  <c:v>53442</c:v>
                </c:pt>
                <c:pt idx="1989">
                  <c:v>53449</c:v>
                </c:pt>
                <c:pt idx="1990">
                  <c:v>53456</c:v>
                </c:pt>
                <c:pt idx="1991">
                  <c:v>53463</c:v>
                </c:pt>
                <c:pt idx="1992">
                  <c:v>53470</c:v>
                </c:pt>
                <c:pt idx="1993">
                  <c:v>53477</c:v>
                </c:pt>
                <c:pt idx="1994">
                  <c:v>53484</c:v>
                </c:pt>
                <c:pt idx="1995">
                  <c:v>53491</c:v>
                </c:pt>
                <c:pt idx="1996">
                  <c:v>53498</c:v>
                </c:pt>
                <c:pt idx="1997">
                  <c:v>53505</c:v>
                </c:pt>
                <c:pt idx="1998">
                  <c:v>53512</c:v>
                </c:pt>
                <c:pt idx="1999">
                  <c:v>53519</c:v>
                </c:pt>
                <c:pt idx="2000">
                  <c:v>53526</c:v>
                </c:pt>
                <c:pt idx="2001">
                  <c:v>53533</c:v>
                </c:pt>
                <c:pt idx="2002">
                  <c:v>53540</c:v>
                </c:pt>
                <c:pt idx="2003">
                  <c:v>53547</c:v>
                </c:pt>
                <c:pt idx="2004">
                  <c:v>53554</c:v>
                </c:pt>
                <c:pt idx="2005">
                  <c:v>53561</c:v>
                </c:pt>
                <c:pt idx="2006">
                  <c:v>53568</c:v>
                </c:pt>
                <c:pt idx="2007">
                  <c:v>53575</c:v>
                </c:pt>
                <c:pt idx="2008">
                  <c:v>53582</c:v>
                </c:pt>
                <c:pt idx="2009">
                  <c:v>53589</c:v>
                </c:pt>
                <c:pt idx="2010">
                  <c:v>53596</c:v>
                </c:pt>
                <c:pt idx="2011">
                  <c:v>53603</c:v>
                </c:pt>
                <c:pt idx="2012">
                  <c:v>53610</c:v>
                </c:pt>
                <c:pt idx="2013">
                  <c:v>53617</c:v>
                </c:pt>
                <c:pt idx="2014">
                  <c:v>53624</c:v>
                </c:pt>
                <c:pt idx="2015">
                  <c:v>53631</c:v>
                </c:pt>
                <c:pt idx="2016">
                  <c:v>53638</c:v>
                </c:pt>
                <c:pt idx="2017">
                  <c:v>53645</c:v>
                </c:pt>
                <c:pt idx="2018">
                  <c:v>53652</c:v>
                </c:pt>
                <c:pt idx="2019">
                  <c:v>53659</c:v>
                </c:pt>
                <c:pt idx="2020">
                  <c:v>53666</c:v>
                </c:pt>
                <c:pt idx="2021">
                  <c:v>53673</c:v>
                </c:pt>
                <c:pt idx="2022">
                  <c:v>53680</c:v>
                </c:pt>
                <c:pt idx="2023">
                  <c:v>53688</c:v>
                </c:pt>
                <c:pt idx="2024">
                  <c:v>53695</c:v>
                </c:pt>
                <c:pt idx="2025">
                  <c:v>53702</c:v>
                </c:pt>
                <c:pt idx="2026">
                  <c:v>53709</c:v>
                </c:pt>
                <c:pt idx="2027">
                  <c:v>53716</c:v>
                </c:pt>
                <c:pt idx="2028">
                  <c:v>53723</c:v>
                </c:pt>
                <c:pt idx="2029">
                  <c:v>53730</c:v>
                </c:pt>
                <c:pt idx="2030">
                  <c:v>53737</c:v>
                </c:pt>
                <c:pt idx="2031">
                  <c:v>53744</c:v>
                </c:pt>
                <c:pt idx="2032">
                  <c:v>53751</c:v>
                </c:pt>
                <c:pt idx="2033">
                  <c:v>53758</c:v>
                </c:pt>
                <c:pt idx="2034">
                  <c:v>53765</c:v>
                </c:pt>
                <c:pt idx="2035">
                  <c:v>53772</c:v>
                </c:pt>
                <c:pt idx="2036">
                  <c:v>53779</c:v>
                </c:pt>
                <c:pt idx="2037">
                  <c:v>53786</c:v>
                </c:pt>
                <c:pt idx="2038">
                  <c:v>53793</c:v>
                </c:pt>
                <c:pt idx="2039">
                  <c:v>53800</c:v>
                </c:pt>
                <c:pt idx="2040">
                  <c:v>53807</c:v>
                </c:pt>
                <c:pt idx="2041">
                  <c:v>53814</c:v>
                </c:pt>
                <c:pt idx="2042">
                  <c:v>53821</c:v>
                </c:pt>
                <c:pt idx="2043">
                  <c:v>53828</c:v>
                </c:pt>
                <c:pt idx="2044">
                  <c:v>53835</c:v>
                </c:pt>
                <c:pt idx="2045">
                  <c:v>53842</c:v>
                </c:pt>
                <c:pt idx="2046">
                  <c:v>53849</c:v>
                </c:pt>
                <c:pt idx="2047">
                  <c:v>53856</c:v>
                </c:pt>
                <c:pt idx="2048">
                  <c:v>53863</c:v>
                </c:pt>
                <c:pt idx="2049">
                  <c:v>53870</c:v>
                </c:pt>
                <c:pt idx="2050">
                  <c:v>53877</c:v>
                </c:pt>
                <c:pt idx="2051">
                  <c:v>53884</c:v>
                </c:pt>
                <c:pt idx="2052">
                  <c:v>53891</c:v>
                </c:pt>
                <c:pt idx="2053">
                  <c:v>53898</c:v>
                </c:pt>
                <c:pt idx="2054">
                  <c:v>53905</c:v>
                </c:pt>
                <c:pt idx="2055">
                  <c:v>53912</c:v>
                </c:pt>
                <c:pt idx="2056">
                  <c:v>53919</c:v>
                </c:pt>
                <c:pt idx="2057">
                  <c:v>53926</c:v>
                </c:pt>
                <c:pt idx="2058">
                  <c:v>53933</c:v>
                </c:pt>
                <c:pt idx="2059">
                  <c:v>53940</c:v>
                </c:pt>
                <c:pt idx="2060">
                  <c:v>53947</c:v>
                </c:pt>
                <c:pt idx="2061">
                  <c:v>53954</c:v>
                </c:pt>
                <c:pt idx="2062">
                  <c:v>53961</c:v>
                </c:pt>
                <c:pt idx="2063">
                  <c:v>53968</c:v>
                </c:pt>
                <c:pt idx="2064">
                  <c:v>53975</c:v>
                </c:pt>
                <c:pt idx="2065">
                  <c:v>53982</c:v>
                </c:pt>
                <c:pt idx="2066">
                  <c:v>53989</c:v>
                </c:pt>
                <c:pt idx="2067">
                  <c:v>53996</c:v>
                </c:pt>
                <c:pt idx="2068">
                  <c:v>54003</c:v>
                </c:pt>
                <c:pt idx="2069">
                  <c:v>54010</c:v>
                </c:pt>
                <c:pt idx="2070">
                  <c:v>54017</c:v>
                </c:pt>
                <c:pt idx="2071">
                  <c:v>54024</c:v>
                </c:pt>
                <c:pt idx="2072">
                  <c:v>54031</c:v>
                </c:pt>
                <c:pt idx="2073">
                  <c:v>54038</c:v>
                </c:pt>
                <c:pt idx="2074">
                  <c:v>54045</c:v>
                </c:pt>
                <c:pt idx="2075">
                  <c:v>54053</c:v>
                </c:pt>
                <c:pt idx="2076">
                  <c:v>54060</c:v>
                </c:pt>
                <c:pt idx="2077">
                  <c:v>54067</c:v>
                </c:pt>
                <c:pt idx="2078">
                  <c:v>54074</c:v>
                </c:pt>
                <c:pt idx="2079">
                  <c:v>54081</c:v>
                </c:pt>
                <c:pt idx="2080">
                  <c:v>54088</c:v>
                </c:pt>
                <c:pt idx="2081">
                  <c:v>54095</c:v>
                </c:pt>
                <c:pt idx="2082">
                  <c:v>54102</c:v>
                </c:pt>
                <c:pt idx="2083">
                  <c:v>54109</c:v>
                </c:pt>
                <c:pt idx="2084">
                  <c:v>54116</c:v>
                </c:pt>
                <c:pt idx="2085">
                  <c:v>54123</c:v>
                </c:pt>
                <c:pt idx="2086">
                  <c:v>54130</c:v>
                </c:pt>
                <c:pt idx="2087">
                  <c:v>54137</c:v>
                </c:pt>
                <c:pt idx="2088">
                  <c:v>54144</c:v>
                </c:pt>
                <c:pt idx="2089">
                  <c:v>54155</c:v>
                </c:pt>
                <c:pt idx="2090">
                  <c:v>54162</c:v>
                </c:pt>
                <c:pt idx="2091">
                  <c:v>54169</c:v>
                </c:pt>
                <c:pt idx="2092">
                  <c:v>54176</c:v>
                </c:pt>
                <c:pt idx="2093">
                  <c:v>54183</c:v>
                </c:pt>
                <c:pt idx="2094">
                  <c:v>54190</c:v>
                </c:pt>
                <c:pt idx="2095">
                  <c:v>54197</c:v>
                </c:pt>
                <c:pt idx="2096">
                  <c:v>54204</c:v>
                </c:pt>
                <c:pt idx="2097">
                  <c:v>54211</c:v>
                </c:pt>
                <c:pt idx="2098">
                  <c:v>54218</c:v>
                </c:pt>
                <c:pt idx="2099">
                  <c:v>54225</c:v>
                </c:pt>
                <c:pt idx="2100">
                  <c:v>54232</c:v>
                </c:pt>
                <c:pt idx="2101">
                  <c:v>54239</c:v>
                </c:pt>
                <c:pt idx="2102">
                  <c:v>54246</c:v>
                </c:pt>
                <c:pt idx="2103">
                  <c:v>54253</c:v>
                </c:pt>
                <c:pt idx="2104">
                  <c:v>54260</c:v>
                </c:pt>
                <c:pt idx="2105">
                  <c:v>54267</c:v>
                </c:pt>
                <c:pt idx="2106">
                  <c:v>54274</c:v>
                </c:pt>
                <c:pt idx="2107">
                  <c:v>54281</c:v>
                </c:pt>
                <c:pt idx="2108">
                  <c:v>54288</c:v>
                </c:pt>
                <c:pt idx="2109">
                  <c:v>54295</c:v>
                </c:pt>
                <c:pt idx="2110">
                  <c:v>54302</c:v>
                </c:pt>
                <c:pt idx="2111">
                  <c:v>54309</c:v>
                </c:pt>
                <c:pt idx="2112">
                  <c:v>54316</c:v>
                </c:pt>
                <c:pt idx="2113">
                  <c:v>54323</c:v>
                </c:pt>
                <c:pt idx="2114">
                  <c:v>54330</c:v>
                </c:pt>
                <c:pt idx="2115">
                  <c:v>54337</c:v>
                </c:pt>
                <c:pt idx="2116">
                  <c:v>54344</c:v>
                </c:pt>
                <c:pt idx="2117">
                  <c:v>54351</c:v>
                </c:pt>
                <c:pt idx="2118">
                  <c:v>54358</c:v>
                </c:pt>
                <c:pt idx="2119">
                  <c:v>54365</c:v>
                </c:pt>
                <c:pt idx="2120">
                  <c:v>54372</c:v>
                </c:pt>
                <c:pt idx="2121">
                  <c:v>54379</c:v>
                </c:pt>
                <c:pt idx="2122">
                  <c:v>54386</c:v>
                </c:pt>
                <c:pt idx="2123">
                  <c:v>54393</c:v>
                </c:pt>
                <c:pt idx="2124">
                  <c:v>54400</c:v>
                </c:pt>
                <c:pt idx="2125">
                  <c:v>54407</c:v>
                </c:pt>
                <c:pt idx="2126">
                  <c:v>54414</c:v>
                </c:pt>
                <c:pt idx="2127">
                  <c:v>54421</c:v>
                </c:pt>
                <c:pt idx="2128">
                  <c:v>54428</c:v>
                </c:pt>
                <c:pt idx="2129">
                  <c:v>54435</c:v>
                </c:pt>
                <c:pt idx="2130">
                  <c:v>54442</c:v>
                </c:pt>
                <c:pt idx="2131">
                  <c:v>54449</c:v>
                </c:pt>
                <c:pt idx="2132">
                  <c:v>54456</c:v>
                </c:pt>
                <c:pt idx="2133">
                  <c:v>54463</c:v>
                </c:pt>
                <c:pt idx="2134">
                  <c:v>54470</c:v>
                </c:pt>
                <c:pt idx="2135">
                  <c:v>54477</c:v>
                </c:pt>
                <c:pt idx="2136">
                  <c:v>54484</c:v>
                </c:pt>
                <c:pt idx="2137">
                  <c:v>54491</c:v>
                </c:pt>
                <c:pt idx="2138">
                  <c:v>54498</c:v>
                </c:pt>
                <c:pt idx="2139">
                  <c:v>54505</c:v>
                </c:pt>
                <c:pt idx="2140">
                  <c:v>54512</c:v>
                </c:pt>
                <c:pt idx="2141">
                  <c:v>54519</c:v>
                </c:pt>
                <c:pt idx="2142">
                  <c:v>54526</c:v>
                </c:pt>
                <c:pt idx="2143">
                  <c:v>54533</c:v>
                </c:pt>
                <c:pt idx="2144">
                  <c:v>54540</c:v>
                </c:pt>
                <c:pt idx="2145">
                  <c:v>54547</c:v>
                </c:pt>
                <c:pt idx="2146">
                  <c:v>54554</c:v>
                </c:pt>
                <c:pt idx="2147">
                  <c:v>54561</c:v>
                </c:pt>
                <c:pt idx="2148">
                  <c:v>54568</c:v>
                </c:pt>
                <c:pt idx="2149">
                  <c:v>54575</c:v>
                </c:pt>
                <c:pt idx="2150">
                  <c:v>54582</c:v>
                </c:pt>
                <c:pt idx="2151">
                  <c:v>54589</c:v>
                </c:pt>
                <c:pt idx="2152">
                  <c:v>54596</c:v>
                </c:pt>
                <c:pt idx="2153">
                  <c:v>54603</c:v>
                </c:pt>
                <c:pt idx="2154">
                  <c:v>54610</c:v>
                </c:pt>
                <c:pt idx="2155">
                  <c:v>54617</c:v>
                </c:pt>
                <c:pt idx="2156">
                  <c:v>54624</c:v>
                </c:pt>
                <c:pt idx="2157">
                  <c:v>54631</c:v>
                </c:pt>
                <c:pt idx="2158">
                  <c:v>54638</c:v>
                </c:pt>
                <c:pt idx="2159">
                  <c:v>54645</c:v>
                </c:pt>
                <c:pt idx="2160">
                  <c:v>54652</c:v>
                </c:pt>
                <c:pt idx="2161">
                  <c:v>54659</c:v>
                </c:pt>
                <c:pt idx="2162">
                  <c:v>54666</c:v>
                </c:pt>
                <c:pt idx="2163">
                  <c:v>54673</c:v>
                </c:pt>
                <c:pt idx="2164">
                  <c:v>54680</c:v>
                </c:pt>
                <c:pt idx="2165">
                  <c:v>54687</c:v>
                </c:pt>
                <c:pt idx="2166">
                  <c:v>54694</c:v>
                </c:pt>
                <c:pt idx="2167">
                  <c:v>54701</c:v>
                </c:pt>
                <c:pt idx="2168">
                  <c:v>54708</c:v>
                </c:pt>
                <c:pt idx="2169">
                  <c:v>54715</c:v>
                </c:pt>
                <c:pt idx="2170">
                  <c:v>54722</c:v>
                </c:pt>
                <c:pt idx="2171">
                  <c:v>54729</c:v>
                </c:pt>
                <c:pt idx="2172">
                  <c:v>54736</c:v>
                </c:pt>
                <c:pt idx="2173">
                  <c:v>54743</c:v>
                </c:pt>
                <c:pt idx="2174">
                  <c:v>54750</c:v>
                </c:pt>
                <c:pt idx="2175">
                  <c:v>54757</c:v>
                </c:pt>
                <c:pt idx="2176">
                  <c:v>54764</c:v>
                </c:pt>
                <c:pt idx="2177">
                  <c:v>54771</c:v>
                </c:pt>
                <c:pt idx="2178">
                  <c:v>54778</c:v>
                </c:pt>
                <c:pt idx="2179">
                  <c:v>54786</c:v>
                </c:pt>
                <c:pt idx="2180">
                  <c:v>54793</c:v>
                </c:pt>
                <c:pt idx="2181">
                  <c:v>54800</c:v>
                </c:pt>
                <c:pt idx="2182">
                  <c:v>54807</c:v>
                </c:pt>
                <c:pt idx="2183">
                  <c:v>54814</c:v>
                </c:pt>
                <c:pt idx="2184">
                  <c:v>54821</c:v>
                </c:pt>
                <c:pt idx="2185">
                  <c:v>54828</c:v>
                </c:pt>
                <c:pt idx="2186">
                  <c:v>54835</c:v>
                </c:pt>
                <c:pt idx="2187">
                  <c:v>54842</c:v>
                </c:pt>
                <c:pt idx="2188">
                  <c:v>54849</c:v>
                </c:pt>
                <c:pt idx="2189">
                  <c:v>54856</c:v>
                </c:pt>
                <c:pt idx="2190">
                  <c:v>54863</c:v>
                </c:pt>
                <c:pt idx="2191">
                  <c:v>54870</c:v>
                </c:pt>
                <c:pt idx="2192">
                  <c:v>54877</c:v>
                </c:pt>
                <c:pt idx="2193">
                  <c:v>54884</c:v>
                </c:pt>
                <c:pt idx="2194">
                  <c:v>54891</c:v>
                </c:pt>
                <c:pt idx="2195">
                  <c:v>54898</c:v>
                </c:pt>
                <c:pt idx="2196">
                  <c:v>54905</c:v>
                </c:pt>
                <c:pt idx="2197">
                  <c:v>54912</c:v>
                </c:pt>
                <c:pt idx="2198">
                  <c:v>54919</c:v>
                </c:pt>
                <c:pt idx="2199">
                  <c:v>54926</c:v>
                </c:pt>
                <c:pt idx="2200">
                  <c:v>54933</c:v>
                </c:pt>
                <c:pt idx="2201">
                  <c:v>54940</c:v>
                </c:pt>
                <c:pt idx="2202">
                  <c:v>54947</c:v>
                </c:pt>
                <c:pt idx="2203">
                  <c:v>54954</c:v>
                </c:pt>
                <c:pt idx="2204">
                  <c:v>54961</c:v>
                </c:pt>
                <c:pt idx="2205">
                  <c:v>54968</c:v>
                </c:pt>
                <c:pt idx="2206">
                  <c:v>54975</c:v>
                </c:pt>
                <c:pt idx="2207">
                  <c:v>54982</c:v>
                </c:pt>
                <c:pt idx="2208">
                  <c:v>54989</c:v>
                </c:pt>
                <c:pt idx="2209">
                  <c:v>54996</c:v>
                </c:pt>
                <c:pt idx="2210">
                  <c:v>55003</c:v>
                </c:pt>
                <c:pt idx="2211">
                  <c:v>55010</c:v>
                </c:pt>
                <c:pt idx="2212">
                  <c:v>55017</c:v>
                </c:pt>
                <c:pt idx="2213">
                  <c:v>55024</c:v>
                </c:pt>
                <c:pt idx="2214">
                  <c:v>55031</c:v>
                </c:pt>
                <c:pt idx="2215">
                  <c:v>55038</c:v>
                </c:pt>
                <c:pt idx="2216">
                  <c:v>55045</c:v>
                </c:pt>
                <c:pt idx="2217">
                  <c:v>55052</c:v>
                </c:pt>
                <c:pt idx="2218">
                  <c:v>55059</c:v>
                </c:pt>
                <c:pt idx="2219">
                  <c:v>55066</c:v>
                </c:pt>
                <c:pt idx="2220">
                  <c:v>55073</c:v>
                </c:pt>
                <c:pt idx="2221">
                  <c:v>55080</c:v>
                </c:pt>
                <c:pt idx="2222">
                  <c:v>55087</c:v>
                </c:pt>
                <c:pt idx="2223">
                  <c:v>55094</c:v>
                </c:pt>
                <c:pt idx="2224">
                  <c:v>55101</c:v>
                </c:pt>
                <c:pt idx="2225">
                  <c:v>55108</c:v>
                </c:pt>
                <c:pt idx="2226">
                  <c:v>55115</c:v>
                </c:pt>
                <c:pt idx="2227">
                  <c:v>55122</c:v>
                </c:pt>
                <c:pt idx="2228">
                  <c:v>55129</c:v>
                </c:pt>
                <c:pt idx="2229">
                  <c:v>55136</c:v>
                </c:pt>
                <c:pt idx="2230">
                  <c:v>55143</c:v>
                </c:pt>
                <c:pt idx="2231">
                  <c:v>55150</c:v>
                </c:pt>
                <c:pt idx="2232">
                  <c:v>55157</c:v>
                </c:pt>
                <c:pt idx="2233">
                  <c:v>55164</c:v>
                </c:pt>
                <c:pt idx="2234">
                  <c:v>55171</c:v>
                </c:pt>
                <c:pt idx="2235">
                  <c:v>55178</c:v>
                </c:pt>
                <c:pt idx="2236">
                  <c:v>55185</c:v>
                </c:pt>
                <c:pt idx="2237">
                  <c:v>55192</c:v>
                </c:pt>
                <c:pt idx="2238">
                  <c:v>55199</c:v>
                </c:pt>
                <c:pt idx="2239">
                  <c:v>55206</c:v>
                </c:pt>
                <c:pt idx="2240">
                  <c:v>55213</c:v>
                </c:pt>
                <c:pt idx="2241">
                  <c:v>55220</c:v>
                </c:pt>
                <c:pt idx="2242">
                  <c:v>55227</c:v>
                </c:pt>
                <c:pt idx="2243">
                  <c:v>55234</c:v>
                </c:pt>
                <c:pt idx="2244">
                  <c:v>55241</c:v>
                </c:pt>
                <c:pt idx="2245">
                  <c:v>55248</c:v>
                </c:pt>
                <c:pt idx="2246">
                  <c:v>55255</c:v>
                </c:pt>
                <c:pt idx="2247">
                  <c:v>55262</c:v>
                </c:pt>
                <c:pt idx="2248">
                  <c:v>55269</c:v>
                </c:pt>
                <c:pt idx="2249">
                  <c:v>55276</c:v>
                </c:pt>
                <c:pt idx="2250">
                  <c:v>55283</c:v>
                </c:pt>
                <c:pt idx="2251">
                  <c:v>55290</c:v>
                </c:pt>
                <c:pt idx="2252">
                  <c:v>55297</c:v>
                </c:pt>
                <c:pt idx="2253">
                  <c:v>55304</c:v>
                </c:pt>
                <c:pt idx="2254">
                  <c:v>55311</c:v>
                </c:pt>
                <c:pt idx="2255">
                  <c:v>55318</c:v>
                </c:pt>
                <c:pt idx="2256">
                  <c:v>55325</c:v>
                </c:pt>
                <c:pt idx="2257">
                  <c:v>55332</c:v>
                </c:pt>
                <c:pt idx="2258">
                  <c:v>55339</c:v>
                </c:pt>
                <c:pt idx="2259">
                  <c:v>55346</c:v>
                </c:pt>
                <c:pt idx="2260">
                  <c:v>55353</c:v>
                </c:pt>
                <c:pt idx="2261">
                  <c:v>55360</c:v>
                </c:pt>
                <c:pt idx="2262">
                  <c:v>55367</c:v>
                </c:pt>
                <c:pt idx="2263">
                  <c:v>55374</c:v>
                </c:pt>
                <c:pt idx="2264">
                  <c:v>55381</c:v>
                </c:pt>
                <c:pt idx="2265">
                  <c:v>55388</c:v>
                </c:pt>
                <c:pt idx="2266">
                  <c:v>55395</c:v>
                </c:pt>
                <c:pt idx="2267">
                  <c:v>55402</c:v>
                </c:pt>
                <c:pt idx="2268">
                  <c:v>55409</c:v>
                </c:pt>
                <c:pt idx="2269">
                  <c:v>55416</c:v>
                </c:pt>
                <c:pt idx="2270">
                  <c:v>55423</c:v>
                </c:pt>
                <c:pt idx="2271">
                  <c:v>55430</c:v>
                </c:pt>
                <c:pt idx="2272">
                  <c:v>55437</c:v>
                </c:pt>
                <c:pt idx="2273">
                  <c:v>55444</c:v>
                </c:pt>
                <c:pt idx="2274">
                  <c:v>55451</c:v>
                </c:pt>
                <c:pt idx="2275">
                  <c:v>55458</c:v>
                </c:pt>
                <c:pt idx="2276">
                  <c:v>55465</c:v>
                </c:pt>
                <c:pt idx="2277">
                  <c:v>55472</c:v>
                </c:pt>
                <c:pt idx="2278">
                  <c:v>55479</c:v>
                </c:pt>
                <c:pt idx="2279">
                  <c:v>55486</c:v>
                </c:pt>
                <c:pt idx="2280">
                  <c:v>55493</c:v>
                </c:pt>
                <c:pt idx="2281">
                  <c:v>55500</c:v>
                </c:pt>
                <c:pt idx="2282">
                  <c:v>55507</c:v>
                </c:pt>
                <c:pt idx="2283">
                  <c:v>55514</c:v>
                </c:pt>
                <c:pt idx="2284">
                  <c:v>55521</c:v>
                </c:pt>
                <c:pt idx="2285">
                  <c:v>55528</c:v>
                </c:pt>
                <c:pt idx="2286">
                  <c:v>55535</c:v>
                </c:pt>
                <c:pt idx="2287">
                  <c:v>55542</c:v>
                </c:pt>
                <c:pt idx="2288">
                  <c:v>55549</c:v>
                </c:pt>
                <c:pt idx="2289">
                  <c:v>55556</c:v>
                </c:pt>
                <c:pt idx="2290">
                  <c:v>55563</c:v>
                </c:pt>
                <c:pt idx="2291">
                  <c:v>55570</c:v>
                </c:pt>
                <c:pt idx="2292">
                  <c:v>55577</c:v>
                </c:pt>
                <c:pt idx="2293">
                  <c:v>55584</c:v>
                </c:pt>
                <c:pt idx="2294">
                  <c:v>55591</c:v>
                </c:pt>
                <c:pt idx="2295">
                  <c:v>55598</c:v>
                </c:pt>
                <c:pt idx="2296">
                  <c:v>55605</c:v>
                </c:pt>
                <c:pt idx="2297">
                  <c:v>55612</c:v>
                </c:pt>
                <c:pt idx="2298">
                  <c:v>55619</c:v>
                </c:pt>
                <c:pt idx="2299">
                  <c:v>55626</c:v>
                </c:pt>
                <c:pt idx="2300">
                  <c:v>55633</c:v>
                </c:pt>
                <c:pt idx="2301">
                  <c:v>55640</c:v>
                </c:pt>
                <c:pt idx="2302">
                  <c:v>55647</c:v>
                </c:pt>
                <c:pt idx="2303">
                  <c:v>55654</c:v>
                </c:pt>
                <c:pt idx="2304">
                  <c:v>55661</c:v>
                </c:pt>
                <c:pt idx="2305">
                  <c:v>55668</c:v>
                </c:pt>
                <c:pt idx="2306">
                  <c:v>55675</c:v>
                </c:pt>
                <c:pt idx="2307">
                  <c:v>55682</c:v>
                </c:pt>
                <c:pt idx="2308">
                  <c:v>55689</c:v>
                </c:pt>
                <c:pt idx="2309">
                  <c:v>55696</c:v>
                </c:pt>
                <c:pt idx="2310">
                  <c:v>55703</c:v>
                </c:pt>
                <c:pt idx="2311">
                  <c:v>55710</c:v>
                </c:pt>
                <c:pt idx="2312">
                  <c:v>55717</c:v>
                </c:pt>
                <c:pt idx="2313">
                  <c:v>55724</c:v>
                </c:pt>
                <c:pt idx="2314">
                  <c:v>55731</c:v>
                </c:pt>
                <c:pt idx="2315">
                  <c:v>55738</c:v>
                </c:pt>
                <c:pt idx="2316">
                  <c:v>55745</c:v>
                </c:pt>
                <c:pt idx="2317">
                  <c:v>55752</c:v>
                </c:pt>
                <c:pt idx="2318">
                  <c:v>55759</c:v>
                </c:pt>
                <c:pt idx="2319">
                  <c:v>55766</c:v>
                </c:pt>
                <c:pt idx="2320">
                  <c:v>55773</c:v>
                </c:pt>
                <c:pt idx="2321">
                  <c:v>55780</c:v>
                </c:pt>
                <c:pt idx="2322">
                  <c:v>55787</c:v>
                </c:pt>
                <c:pt idx="2323">
                  <c:v>55794</c:v>
                </c:pt>
                <c:pt idx="2324">
                  <c:v>55801</c:v>
                </c:pt>
                <c:pt idx="2325">
                  <c:v>55808</c:v>
                </c:pt>
                <c:pt idx="2326">
                  <c:v>55815</c:v>
                </c:pt>
                <c:pt idx="2327">
                  <c:v>55822</c:v>
                </c:pt>
                <c:pt idx="2328">
                  <c:v>55829</c:v>
                </c:pt>
                <c:pt idx="2329">
                  <c:v>55836</c:v>
                </c:pt>
                <c:pt idx="2330">
                  <c:v>55843</c:v>
                </c:pt>
                <c:pt idx="2331">
                  <c:v>55850</c:v>
                </c:pt>
                <c:pt idx="2332">
                  <c:v>55857</c:v>
                </c:pt>
                <c:pt idx="2333">
                  <c:v>55864</c:v>
                </c:pt>
                <c:pt idx="2334">
                  <c:v>55871</c:v>
                </c:pt>
                <c:pt idx="2335">
                  <c:v>55880</c:v>
                </c:pt>
                <c:pt idx="2336">
                  <c:v>55887</c:v>
                </c:pt>
                <c:pt idx="2337">
                  <c:v>55894</c:v>
                </c:pt>
                <c:pt idx="2338">
                  <c:v>55901</c:v>
                </c:pt>
                <c:pt idx="2339">
                  <c:v>55908</c:v>
                </c:pt>
                <c:pt idx="2340">
                  <c:v>55915</c:v>
                </c:pt>
                <c:pt idx="2341">
                  <c:v>55922</c:v>
                </c:pt>
                <c:pt idx="2342">
                  <c:v>55929</c:v>
                </c:pt>
                <c:pt idx="2343">
                  <c:v>55936</c:v>
                </c:pt>
                <c:pt idx="2344">
                  <c:v>55943</c:v>
                </c:pt>
                <c:pt idx="2345">
                  <c:v>55950</c:v>
                </c:pt>
                <c:pt idx="2346">
                  <c:v>55957</c:v>
                </c:pt>
                <c:pt idx="2347">
                  <c:v>55964</c:v>
                </c:pt>
                <c:pt idx="2348">
                  <c:v>55971</c:v>
                </c:pt>
                <c:pt idx="2349">
                  <c:v>55982</c:v>
                </c:pt>
                <c:pt idx="2350">
                  <c:v>55989</c:v>
                </c:pt>
                <c:pt idx="2351">
                  <c:v>55996</c:v>
                </c:pt>
                <c:pt idx="2352">
                  <c:v>56003</c:v>
                </c:pt>
                <c:pt idx="2353">
                  <c:v>56010</c:v>
                </c:pt>
                <c:pt idx="2354">
                  <c:v>56017</c:v>
                </c:pt>
                <c:pt idx="2355">
                  <c:v>56024</c:v>
                </c:pt>
                <c:pt idx="2356">
                  <c:v>56031</c:v>
                </c:pt>
                <c:pt idx="2357">
                  <c:v>56038</c:v>
                </c:pt>
                <c:pt idx="2358">
                  <c:v>56045</c:v>
                </c:pt>
                <c:pt idx="2359">
                  <c:v>56052</c:v>
                </c:pt>
                <c:pt idx="2360">
                  <c:v>56059</c:v>
                </c:pt>
                <c:pt idx="2361">
                  <c:v>56066</c:v>
                </c:pt>
                <c:pt idx="2362">
                  <c:v>56073</c:v>
                </c:pt>
                <c:pt idx="2363">
                  <c:v>56080</c:v>
                </c:pt>
                <c:pt idx="2364">
                  <c:v>56087</c:v>
                </c:pt>
                <c:pt idx="2365">
                  <c:v>56094</c:v>
                </c:pt>
                <c:pt idx="2366">
                  <c:v>56101</c:v>
                </c:pt>
                <c:pt idx="2367">
                  <c:v>56108</c:v>
                </c:pt>
                <c:pt idx="2368">
                  <c:v>56115</c:v>
                </c:pt>
                <c:pt idx="2369">
                  <c:v>56122</c:v>
                </c:pt>
                <c:pt idx="2370">
                  <c:v>56129</c:v>
                </c:pt>
                <c:pt idx="2371">
                  <c:v>56136</c:v>
                </c:pt>
                <c:pt idx="2372">
                  <c:v>56143</c:v>
                </c:pt>
                <c:pt idx="2373">
                  <c:v>56150</c:v>
                </c:pt>
                <c:pt idx="2374">
                  <c:v>56157</c:v>
                </c:pt>
                <c:pt idx="2375">
                  <c:v>56164</c:v>
                </c:pt>
                <c:pt idx="2376">
                  <c:v>56171</c:v>
                </c:pt>
                <c:pt idx="2377">
                  <c:v>56178</c:v>
                </c:pt>
                <c:pt idx="2378">
                  <c:v>56185</c:v>
                </c:pt>
                <c:pt idx="2379">
                  <c:v>56192</c:v>
                </c:pt>
                <c:pt idx="2380">
                  <c:v>56199</c:v>
                </c:pt>
                <c:pt idx="2381">
                  <c:v>56206</c:v>
                </c:pt>
                <c:pt idx="2382">
                  <c:v>56213</c:v>
                </c:pt>
                <c:pt idx="2383">
                  <c:v>56220</c:v>
                </c:pt>
                <c:pt idx="2384">
                  <c:v>56227</c:v>
                </c:pt>
                <c:pt idx="2385">
                  <c:v>56234</c:v>
                </c:pt>
                <c:pt idx="2386">
                  <c:v>56241</c:v>
                </c:pt>
                <c:pt idx="2387">
                  <c:v>56248</c:v>
                </c:pt>
                <c:pt idx="2388">
                  <c:v>56255</c:v>
                </c:pt>
                <c:pt idx="2389">
                  <c:v>56262</c:v>
                </c:pt>
                <c:pt idx="2390">
                  <c:v>56269</c:v>
                </c:pt>
                <c:pt idx="2391">
                  <c:v>56276</c:v>
                </c:pt>
                <c:pt idx="2392">
                  <c:v>56283</c:v>
                </c:pt>
                <c:pt idx="2393">
                  <c:v>56290</c:v>
                </c:pt>
                <c:pt idx="2394">
                  <c:v>56297</c:v>
                </c:pt>
                <c:pt idx="2395">
                  <c:v>56304</c:v>
                </c:pt>
                <c:pt idx="2396">
                  <c:v>56311</c:v>
                </c:pt>
                <c:pt idx="2397">
                  <c:v>56318</c:v>
                </c:pt>
                <c:pt idx="2398">
                  <c:v>56325</c:v>
                </c:pt>
                <c:pt idx="2399">
                  <c:v>56332</c:v>
                </c:pt>
                <c:pt idx="2400">
                  <c:v>56339</c:v>
                </c:pt>
                <c:pt idx="2401">
                  <c:v>56346</c:v>
                </c:pt>
                <c:pt idx="2402">
                  <c:v>56353</c:v>
                </c:pt>
                <c:pt idx="2403">
                  <c:v>56360</c:v>
                </c:pt>
                <c:pt idx="2404">
                  <c:v>56367</c:v>
                </c:pt>
                <c:pt idx="2405">
                  <c:v>56374</c:v>
                </c:pt>
                <c:pt idx="2406">
                  <c:v>56381</c:v>
                </c:pt>
                <c:pt idx="2407">
                  <c:v>56388</c:v>
                </c:pt>
                <c:pt idx="2408">
                  <c:v>56395</c:v>
                </c:pt>
                <c:pt idx="2409">
                  <c:v>56402</c:v>
                </c:pt>
                <c:pt idx="2410">
                  <c:v>56409</c:v>
                </c:pt>
                <c:pt idx="2411">
                  <c:v>56416</c:v>
                </c:pt>
                <c:pt idx="2412">
                  <c:v>56423</c:v>
                </c:pt>
                <c:pt idx="2413">
                  <c:v>56430</c:v>
                </c:pt>
                <c:pt idx="2414">
                  <c:v>56437</c:v>
                </c:pt>
                <c:pt idx="2415">
                  <c:v>56444</c:v>
                </c:pt>
                <c:pt idx="2416">
                  <c:v>56451</c:v>
                </c:pt>
                <c:pt idx="2417">
                  <c:v>56458</c:v>
                </c:pt>
                <c:pt idx="2418">
                  <c:v>56465</c:v>
                </c:pt>
                <c:pt idx="2419">
                  <c:v>56472</c:v>
                </c:pt>
                <c:pt idx="2420">
                  <c:v>56479</c:v>
                </c:pt>
                <c:pt idx="2421">
                  <c:v>56486</c:v>
                </c:pt>
                <c:pt idx="2422">
                  <c:v>56493</c:v>
                </c:pt>
                <c:pt idx="2423">
                  <c:v>56500</c:v>
                </c:pt>
                <c:pt idx="2424">
                  <c:v>56507</c:v>
                </c:pt>
                <c:pt idx="2425">
                  <c:v>56514</c:v>
                </c:pt>
                <c:pt idx="2426">
                  <c:v>56521</c:v>
                </c:pt>
                <c:pt idx="2427">
                  <c:v>56528</c:v>
                </c:pt>
                <c:pt idx="2428">
                  <c:v>56535</c:v>
                </c:pt>
                <c:pt idx="2429">
                  <c:v>56542</c:v>
                </c:pt>
                <c:pt idx="2430">
                  <c:v>56549</c:v>
                </c:pt>
                <c:pt idx="2431">
                  <c:v>56556</c:v>
                </c:pt>
                <c:pt idx="2432">
                  <c:v>56563</c:v>
                </c:pt>
                <c:pt idx="2433">
                  <c:v>56570</c:v>
                </c:pt>
                <c:pt idx="2434">
                  <c:v>56577</c:v>
                </c:pt>
                <c:pt idx="2435">
                  <c:v>56584</c:v>
                </c:pt>
                <c:pt idx="2436">
                  <c:v>56591</c:v>
                </c:pt>
                <c:pt idx="2437">
                  <c:v>56598</c:v>
                </c:pt>
                <c:pt idx="2438">
                  <c:v>56605</c:v>
                </c:pt>
                <c:pt idx="2439">
                  <c:v>56612</c:v>
                </c:pt>
                <c:pt idx="2440">
                  <c:v>56619</c:v>
                </c:pt>
                <c:pt idx="2441">
                  <c:v>56626</c:v>
                </c:pt>
                <c:pt idx="2442">
                  <c:v>56633</c:v>
                </c:pt>
                <c:pt idx="2443">
                  <c:v>56640</c:v>
                </c:pt>
                <c:pt idx="2444">
                  <c:v>56647</c:v>
                </c:pt>
                <c:pt idx="2445">
                  <c:v>56654</c:v>
                </c:pt>
                <c:pt idx="2446">
                  <c:v>56661</c:v>
                </c:pt>
                <c:pt idx="2447">
                  <c:v>56668</c:v>
                </c:pt>
                <c:pt idx="2448">
                  <c:v>56675</c:v>
                </c:pt>
                <c:pt idx="2449">
                  <c:v>56682</c:v>
                </c:pt>
                <c:pt idx="2450">
                  <c:v>56689</c:v>
                </c:pt>
                <c:pt idx="2451">
                  <c:v>56696</c:v>
                </c:pt>
                <c:pt idx="2452">
                  <c:v>56703</c:v>
                </c:pt>
                <c:pt idx="2453">
                  <c:v>56710</c:v>
                </c:pt>
                <c:pt idx="2454">
                  <c:v>56717</c:v>
                </c:pt>
                <c:pt idx="2455">
                  <c:v>56724</c:v>
                </c:pt>
                <c:pt idx="2456">
                  <c:v>56731</c:v>
                </c:pt>
                <c:pt idx="2457">
                  <c:v>56738</c:v>
                </c:pt>
                <c:pt idx="2458">
                  <c:v>56745</c:v>
                </c:pt>
                <c:pt idx="2459">
                  <c:v>56752</c:v>
                </c:pt>
                <c:pt idx="2460">
                  <c:v>56759</c:v>
                </c:pt>
                <c:pt idx="2461">
                  <c:v>56766</c:v>
                </c:pt>
                <c:pt idx="2462">
                  <c:v>56773</c:v>
                </c:pt>
                <c:pt idx="2463">
                  <c:v>56780</c:v>
                </c:pt>
                <c:pt idx="2464">
                  <c:v>56787</c:v>
                </c:pt>
                <c:pt idx="2465">
                  <c:v>56794</c:v>
                </c:pt>
                <c:pt idx="2466">
                  <c:v>56801</c:v>
                </c:pt>
                <c:pt idx="2467">
                  <c:v>56808</c:v>
                </c:pt>
                <c:pt idx="2468">
                  <c:v>56815</c:v>
                </c:pt>
                <c:pt idx="2469">
                  <c:v>56822</c:v>
                </c:pt>
                <c:pt idx="2470">
                  <c:v>56829</c:v>
                </c:pt>
                <c:pt idx="2471">
                  <c:v>56836</c:v>
                </c:pt>
                <c:pt idx="2472">
                  <c:v>56843</c:v>
                </c:pt>
                <c:pt idx="2473">
                  <c:v>56850</c:v>
                </c:pt>
                <c:pt idx="2474">
                  <c:v>56857</c:v>
                </c:pt>
                <c:pt idx="2475">
                  <c:v>56864</c:v>
                </c:pt>
                <c:pt idx="2476">
                  <c:v>56871</c:v>
                </c:pt>
                <c:pt idx="2477">
                  <c:v>56878</c:v>
                </c:pt>
                <c:pt idx="2478">
                  <c:v>56885</c:v>
                </c:pt>
                <c:pt idx="2479">
                  <c:v>56892</c:v>
                </c:pt>
                <c:pt idx="2480">
                  <c:v>56899</c:v>
                </c:pt>
                <c:pt idx="2481">
                  <c:v>56906</c:v>
                </c:pt>
                <c:pt idx="2482">
                  <c:v>56913</c:v>
                </c:pt>
                <c:pt idx="2483">
                  <c:v>56920</c:v>
                </c:pt>
                <c:pt idx="2484">
                  <c:v>56927</c:v>
                </c:pt>
                <c:pt idx="2485">
                  <c:v>56934</c:v>
                </c:pt>
                <c:pt idx="2486">
                  <c:v>56941</c:v>
                </c:pt>
                <c:pt idx="2487">
                  <c:v>56948</c:v>
                </c:pt>
                <c:pt idx="2488">
                  <c:v>56955</c:v>
                </c:pt>
                <c:pt idx="2489">
                  <c:v>56962</c:v>
                </c:pt>
                <c:pt idx="2490">
                  <c:v>56969</c:v>
                </c:pt>
                <c:pt idx="2491">
                  <c:v>56977</c:v>
                </c:pt>
                <c:pt idx="2492">
                  <c:v>56984</c:v>
                </c:pt>
                <c:pt idx="2493">
                  <c:v>56991</c:v>
                </c:pt>
                <c:pt idx="2494">
                  <c:v>56998</c:v>
                </c:pt>
                <c:pt idx="2495">
                  <c:v>57005</c:v>
                </c:pt>
                <c:pt idx="2496">
                  <c:v>57012</c:v>
                </c:pt>
                <c:pt idx="2497">
                  <c:v>57019</c:v>
                </c:pt>
                <c:pt idx="2498">
                  <c:v>57026</c:v>
                </c:pt>
                <c:pt idx="2499">
                  <c:v>57033</c:v>
                </c:pt>
                <c:pt idx="2500">
                  <c:v>57040</c:v>
                </c:pt>
                <c:pt idx="2501">
                  <c:v>57047</c:v>
                </c:pt>
                <c:pt idx="2502">
                  <c:v>57054</c:v>
                </c:pt>
                <c:pt idx="2503">
                  <c:v>57061</c:v>
                </c:pt>
                <c:pt idx="2504">
                  <c:v>57068</c:v>
                </c:pt>
                <c:pt idx="2505">
                  <c:v>57075</c:v>
                </c:pt>
                <c:pt idx="2506">
                  <c:v>57082</c:v>
                </c:pt>
                <c:pt idx="2507">
                  <c:v>57089</c:v>
                </c:pt>
                <c:pt idx="2508">
                  <c:v>57096</c:v>
                </c:pt>
                <c:pt idx="2509">
                  <c:v>57103</c:v>
                </c:pt>
                <c:pt idx="2510">
                  <c:v>57110</c:v>
                </c:pt>
                <c:pt idx="2511">
                  <c:v>57117</c:v>
                </c:pt>
                <c:pt idx="2512">
                  <c:v>57124</c:v>
                </c:pt>
                <c:pt idx="2513">
                  <c:v>57131</c:v>
                </c:pt>
                <c:pt idx="2514">
                  <c:v>57138</c:v>
                </c:pt>
                <c:pt idx="2515">
                  <c:v>57145</c:v>
                </c:pt>
                <c:pt idx="2516">
                  <c:v>57152</c:v>
                </c:pt>
                <c:pt idx="2517">
                  <c:v>57159</c:v>
                </c:pt>
                <c:pt idx="2518">
                  <c:v>57166</c:v>
                </c:pt>
                <c:pt idx="2519">
                  <c:v>57173</c:v>
                </c:pt>
                <c:pt idx="2520">
                  <c:v>57180</c:v>
                </c:pt>
                <c:pt idx="2521">
                  <c:v>57187</c:v>
                </c:pt>
                <c:pt idx="2522">
                  <c:v>57194</c:v>
                </c:pt>
                <c:pt idx="2523">
                  <c:v>57201</c:v>
                </c:pt>
                <c:pt idx="2524">
                  <c:v>57208</c:v>
                </c:pt>
                <c:pt idx="2525">
                  <c:v>57215</c:v>
                </c:pt>
                <c:pt idx="2526">
                  <c:v>57222</c:v>
                </c:pt>
                <c:pt idx="2527">
                  <c:v>57229</c:v>
                </c:pt>
                <c:pt idx="2528">
                  <c:v>57236</c:v>
                </c:pt>
                <c:pt idx="2529">
                  <c:v>57243</c:v>
                </c:pt>
                <c:pt idx="2530">
                  <c:v>57250</c:v>
                </c:pt>
                <c:pt idx="2531">
                  <c:v>57257</c:v>
                </c:pt>
                <c:pt idx="2532">
                  <c:v>57264</c:v>
                </c:pt>
                <c:pt idx="2533">
                  <c:v>57271</c:v>
                </c:pt>
                <c:pt idx="2534">
                  <c:v>57278</c:v>
                </c:pt>
                <c:pt idx="2535">
                  <c:v>57285</c:v>
                </c:pt>
                <c:pt idx="2536">
                  <c:v>57292</c:v>
                </c:pt>
                <c:pt idx="2537">
                  <c:v>57299</c:v>
                </c:pt>
                <c:pt idx="2538">
                  <c:v>57306</c:v>
                </c:pt>
                <c:pt idx="2539">
                  <c:v>57313</c:v>
                </c:pt>
                <c:pt idx="2540">
                  <c:v>57320</c:v>
                </c:pt>
                <c:pt idx="2541">
                  <c:v>57327</c:v>
                </c:pt>
                <c:pt idx="2542">
                  <c:v>57334</c:v>
                </c:pt>
                <c:pt idx="2543">
                  <c:v>57341</c:v>
                </c:pt>
                <c:pt idx="2544">
                  <c:v>57348</c:v>
                </c:pt>
                <c:pt idx="2545">
                  <c:v>57355</c:v>
                </c:pt>
                <c:pt idx="2546">
                  <c:v>57362</c:v>
                </c:pt>
                <c:pt idx="2547">
                  <c:v>57369</c:v>
                </c:pt>
                <c:pt idx="2548">
                  <c:v>57376</c:v>
                </c:pt>
                <c:pt idx="2549">
                  <c:v>57383</c:v>
                </c:pt>
                <c:pt idx="2550">
                  <c:v>57390</c:v>
                </c:pt>
                <c:pt idx="2551">
                  <c:v>57397</c:v>
                </c:pt>
                <c:pt idx="2552">
                  <c:v>57404</c:v>
                </c:pt>
                <c:pt idx="2553">
                  <c:v>57411</c:v>
                </c:pt>
                <c:pt idx="2554">
                  <c:v>57418</c:v>
                </c:pt>
                <c:pt idx="2555">
                  <c:v>57425</c:v>
                </c:pt>
                <c:pt idx="2556">
                  <c:v>57432</c:v>
                </c:pt>
                <c:pt idx="2557">
                  <c:v>57439</c:v>
                </c:pt>
                <c:pt idx="2558">
                  <c:v>57446</c:v>
                </c:pt>
                <c:pt idx="2559">
                  <c:v>57453</c:v>
                </c:pt>
                <c:pt idx="2560">
                  <c:v>57460</c:v>
                </c:pt>
                <c:pt idx="2561">
                  <c:v>57467</c:v>
                </c:pt>
                <c:pt idx="2562">
                  <c:v>57474</c:v>
                </c:pt>
                <c:pt idx="2563">
                  <c:v>57481</c:v>
                </c:pt>
                <c:pt idx="2564">
                  <c:v>57488</c:v>
                </c:pt>
                <c:pt idx="2565">
                  <c:v>57495</c:v>
                </c:pt>
                <c:pt idx="2566">
                  <c:v>57502</c:v>
                </c:pt>
                <c:pt idx="2567">
                  <c:v>57509</c:v>
                </c:pt>
                <c:pt idx="2568">
                  <c:v>57516</c:v>
                </c:pt>
                <c:pt idx="2569">
                  <c:v>57523</c:v>
                </c:pt>
                <c:pt idx="2570">
                  <c:v>57530</c:v>
                </c:pt>
                <c:pt idx="2571">
                  <c:v>57537</c:v>
                </c:pt>
                <c:pt idx="2572">
                  <c:v>57544</c:v>
                </c:pt>
                <c:pt idx="2573">
                  <c:v>57551</c:v>
                </c:pt>
                <c:pt idx="2574">
                  <c:v>57558</c:v>
                </c:pt>
                <c:pt idx="2575">
                  <c:v>57565</c:v>
                </c:pt>
                <c:pt idx="2576">
                  <c:v>57572</c:v>
                </c:pt>
                <c:pt idx="2577">
                  <c:v>57579</c:v>
                </c:pt>
                <c:pt idx="2578">
                  <c:v>57586</c:v>
                </c:pt>
                <c:pt idx="2579">
                  <c:v>57593</c:v>
                </c:pt>
                <c:pt idx="2580">
                  <c:v>57600</c:v>
                </c:pt>
                <c:pt idx="2581">
                  <c:v>57607</c:v>
                </c:pt>
                <c:pt idx="2582">
                  <c:v>57614</c:v>
                </c:pt>
                <c:pt idx="2583">
                  <c:v>57621</c:v>
                </c:pt>
                <c:pt idx="2584">
                  <c:v>57628</c:v>
                </c:pt>
                <c:pt idx="2585">
                  <c:v>57635</c:v>
                </c:pt>
                <c:pt idx="2586">
                  <c:v>57642</c:v>
                </c:pt>
                <c:pt idx="2587">
                  <c:v>57649</c:v>
                </c:pt>
                <c:pt idx="2588">
                  <c:v>57656</c:v>
                </c:pt>
                <c:pt idx="2589">
                  <c:v>57663</c:v>
                </c:pt>
                <c:pt idx="2590">
                  <c:v>57670</c:v>
                </c:pt>
                <c:pt idx="2591">
                  <c:v>57677</c:v>
                </c:pt>
                <c:pt idx="2592">
                  <c:v>57684</c:v>
                </c:pt>
                <c:pt idx="2593">
                  <c:v>57691</c:v>
                </c:pt>
                <c:pt idx="2594">
                  <c:v>57698</c:v>
                </c:pt>
                <c:pt idx="2595">
                  <c:v>57706</c:v>
                </c:pt>
                <c:pt idx="2596">
                  <c:v>57713</c:v>
                </c:pt>
                <c:pt idx="2597">
                  <c:v>57720</c:v>
                </c:pt>
                <c:pt idx="2598">
                  <c:v>57727</c:v>
                </c:pt>
                <c:pt idx="2599">
                  <c:v>57734</c:v>
                </c:pt>
                <c:pt idx="2600">
                  <c:v>57741</c:v>
                </c:pt>
                <c:pt idx="2601">
                  <c:v>57748</c:v>
                </c:pt>
                <c:pt idx="2602">
                  <c:v>57755</c:v>
                </c:pt>
                <c:pt idx="2603">
                  <c:v>57762</c:v>
                </c:pt>
                <c:pt idx="2604">
                  <c:v>57769</c:v>
                </c:pt>
                <c:pt idx="2605">
                  <c:v>57776</c:v>
                </c:pt>
                <c:pt idx="2606">
                  <c:v>57783</c:v>
                </c:pt>
                <c:pt idx="2607">
                  <c:v>57790</c:v>
                </c:pt>
                <c:pt idx="2608">
                  <c:v>57797</c:v>
                </c:pt>
                <c:pt idx="2609">
                  <c:v>57804</c:v>
                </c:pt>
                <c:pt idx="2610">
                  <c:v>57811</c:v>
                </c:pt>
                <c:pt idx="2611">
                  <c:v>57818</c:v>
                </c:pt>
                <c:pt idx="2612">
                  <c:v>57825</c:v>
                </c:pt>
                <c:pt idx="2613">
                  <c:v>57832</c:v>
                </c:pt>
                <c:pt idx="2614">
                  <c:v>57839</c:v>
                </c:pt>
                <c:pt idx="2615">
                  <c:v>57846</c:v>
                </c:pt>
                <c:pt idx="2616">
                  <c:v>57853</c:v>
                </c:pt>
                <c:pt idx="2617">
                  <c:v>57860</c:v>
                </c:pt>
                <c:pt idx="2618">
                  <c:v>57867</c:v>
                </c:pt>
                <c:pt idx="2619">
                  <c:v>57874</c:v>
                </c:pt>
                <c:pt idx="2620">
                  <c:v>57881</c:v>
                </c:pt>
                <c:pt idx="2621">
                  <c:v>57888</c:v>
                </c:pt>
                <c:pt idx="2622">
                  <c:v>57895</c:v>
                </c:pt>
                <c:pt idx="2623">
                  <c:v>57902</c:v>
                </c:pt>
                <c:pt idx="2624">
                  <c:v>57909</c:v>
                </c:pt>
                <c:pt idx="2625">
                  <c:v>57916</c:v>
                </c:pt>
                <c:pt idx="2626">
                  <c:v>57923</c:v>
                </c:pt>
                <c:pt idx="2627">
                  <c:v>57930</c:v>
                </c:pt>
                <c:pt idx="2628">
                  <c:v>57937</c:v>
                </c:pt>
                <c:pt idx="2629">
                  <c:v>57944</c:v>
                </c:pt>
                <c:pt idx="2630">
                  <c:v>57951</c:v>
                </c:pt>
                <c:pt idx="2631">
                  <c:v>57958</c:v>
                </c:pt>
                <c:pt idx="2632">
                  <c:v>57965</c:v>
                </c:pt>
                <c:pt idx="2633">
                  <c:v>57972</c:v>
                </c:pt>
                <c:pt idx="2634">
                  <c:v>57979</c:v>
                </c:pt>
                <c:pt idx="2635">
                  <c:v>57986</c:v>
                </c:pt>
                <c:pt idx="2636">
                  <c:v>57993</c:v>
                </c:pt>
                <c:pt idx="2637">
                  <c:v>58000</c:v>
                </c:pt>
                <c:pt idx="2638">
                  <c:v>58007</c:v>
                </c:pt>
                <c:pt idx="2639">
                  <c:v>58014</c:v>
                </c:pt>
                <c:pt idx="2640">
                  <c:v>58021</c:v>
                </c:pt>
                <c:pt idx="2641">
                  <c:v>58028</c:v>
                </c:pt>
                <c:pt idx="2642">
                  <c:v>58035</c:v>
                </c:pt>
                <c:pt idx="2643">
                  <c:v>58042</c:v>
                </c:pt>
                <c:pt idx="2644">
                  <c:v>58049</c:v>
                </c:pt>
                <c:pt idx="2645">
                  <c:v>58056</c:v>
                </c:pt>
                <c:pt idx="2646">
                  <c:v>58063</c:v>
                </c:pt>
                <c:pt idx="2647">
                  <c:v>58071</c:v>
                </c:pt>
                <c:pt idx="2648">
                  <c:v>58078</c:v>
                </c:pt>
                <c:pt idx="2649">
                  <c:v>58085</c:v>
                </c:pt>
                <c:pt idx="2650">
                  <c:v>58092</c:v>
                </c:pt>
                <c:pt idx="2651">
                  <c:v>58099</c:v>
                </c:pt>
                <c:pt idx="2652">
                  <c:v>58106</c:v>
                </c:pt>
                <c:pt idx="2653">
                  <c:v>58113</c:v>
                </c:pt>
                <c:pt idx="2654">
                  <c:v>58120</c:v>
                </c:pt>
                <c:pt idx="2655">
                  <c:v>58127</c:v>
                </c:pt>
                <c:pt idx="2656">
                  <c:v>58134</c:v>
                </c:pt>
                <c:pt idx="2657">
                  <c:v>58141</c:v>
                </c:pt>
                <c:pt idx="2658">
                  <c:v>58148</c:v>
                </c:pt>
                <c:pt idx="2659">
                  <c:v>58155</c:v>
                </c:pt>
                <c:pt idx="2660">
                  <c:v>58166</c:v>
                </c:pt>
                <c:pt idx="2661">
                  <c:v>58173</c:v>
                </c:pt>
                <c:pt idx="2662">
                  <c:v>58180</c:v>
                </c:pt>
                <c:pt idx="2663">
                  <c:v>58187</c:v>
                </c:pt>
                <c:pt idx="2664">
                  <c:v>58194</c:v>
                </c:pt>
                <c:pt idx="2665">
                  <c:v>58201</c:v>
                </c:pt>
                <c:pt idx="2666">
                  <c:v>58208</c:v>
                </c:pt>
                <c:pt idx="2667">
                  <c:v>58215</c:v>
                </c:pt>
                <c:pt idx="2668">
                  <c:v>58222</c:v>
                </c:pt>
                <c:pt idx="2669">
                  <c:v>58229</c:v>
                </c:pt>
                <c:pt idx="2670">
                  <c:v>58236</c:v>
                </c:pt>
                <c:pt idx="2671">
                  <c:v>58243</c:v>
                </c:pt>
                <c:pt idx="2672">
                  <c:v>58250</c:v>
                </c:pt>
                <c:pt idx="2673">
                  <c:v>58257</c:v>
                </c:pt>
                <c:pt idx="2674">
                  <c:v>58264</c:v>
                </c:pt>
                <c:pt idx="2675">
                  <c:v>58271</c:v>
                </c:pt>
                <c:pt idx="2676">
                  <c:v>58278</c:v>
                </c:pt>
                <c:pt idx="2677">
                  <c:v>58285</c:v>
                </c:pt>
                <c:pt idx="2678">
                  <c:v>58292</c:v>
                </c:pt>
                <c:pt idx="2679">
                  <c:v>58299</c:v>
                </c:pt>
                <c:pt idx="2680">
                  <c:v>58306</c:v>
                </c:pt>
                <c:pt idx="2681">
                  <c:v>58313</c:v>
                </c:pt>
                <c:pt idx="2682">
                  <c:v>58320</c:v>
                </c:pt>
                <c:pt idx="2683">
                  <c:v>58327</c:v>
                </c:pt>
                <c:pt idx="2684">
                  <c:v>58334</c:v>
                </c:pt>
                <c:pt idx="2685">
                  <c:v>58341</c:v>
                </c:pt>
                <c:pt idx="2686">
                  <c:v>58348</c:v>
                </c:pt>
                <c:pt idx="2687">
                  <c:v>58355</c:v>
                </c:pt>
                <c:pt idx="2688">
                  <c:v>58362</c:v>
                </c:pt>
                <c:pt idx="2689">
                  <c:v>58369</c:v>
                </c:pt>
                <c:pt idx="2690">
                  <c:v>58376</c:v>
                </c:pt>
                <c:pt idx="2691">
                  <c:v>58383</c:v>
                </c:pt>
                <c:pt idx="2692">
                  <c:v>58390</c:v>
                </c:pt>
                <c:pt idx="2693">
                  <c:v>58397</c:v>
                </c:pt>
                <c:pt idx="2694">
                  <c:v>58404</c:v>
                </c:pt>
                <c:pt idx="2695">
                  <c:v>58411</c:v>
                </c:pt>
                <c:pt idx="2696">
                  <c:v>58418</c:v>
                </c:pt>
                <c:pt idx="2697">
                  <c:v>58425</c:v>
                </c:pt>
                <c:pt idx="2698">
                  <c:v>58432</c:v>
                </c:pt>
                <c:pt idx="2699">
                  <c:v>58439</c:v>
                </c:pt>
                <c:pt idx="2700">
                  <c:v>58446</c:v>
                </c:pt>
                <c:pt idx="2701">
                  <c:v>58453</c:v>
                </c:pt>
                <c:pt idx="2702">
                  <c:v>58460</c:v>
                </c:pt>
                <c:pt idx="2703">
                  <c:v>58467</c:v>
                </c:pt>
                <c:pt idx="2704">
                  <c:v>58474</c:v>
                </c:pt>
                <c:pt idx="2705">
                  <c:v>58481</c:v>
                </c:pt>
                <c:pt idx="2706">
                  <c:v>58488</c:v>
                </c:pt>
                <c:pt idx="2707">
                  <c:v>58495</c:v>
                </c:pt>
                <c:pt idx="2708">
                  <c:v>58502</c:v>
                </c:pt>
                <c:pt idx="2709">
                  <c:v>58509</c:v>
                </c:pt>
                <c:pt idx="2710">
                  <c:v>58516</c:v>
                </c:pt>
                <c:pt idx="2711">
                  <c:v>58523</c:v>
                </c:pt>
                <c:pt idx="2712">
                  <c:v>58530</c:v>
                </c:pt>
                <c:pt idx="2713">
                  <c:v>58537</c:v>
                </c:pt>
                <c:pt idx="2714">
                  <c:v>58544</c:v>
                </c:pt>
                <c:pt idx="2715">
                  <c:v>58551</c:v>
                </c:pt>
                <c:pt idx="2716">
                  <c:v>58558</c:v>
                </c:pt>
                <c:pt idx="2717">
                  <c:v>58565</c:v>
                </c:pt>
                <c:pt idx="2718">
                  <c:v>58572</c:v>
                </c:pt>
                <c:pt idx="2719">
                  <c:v>58579</c:v>
                </c:pt>
                <c:pt idx="2720">
                  <c:v>58586</c:v>
                </c:pt>
                <c:pt idx="2721">
                  <c:v>58593</c:v>
                </c:pt>
                <c:pt idx="2722">
                  <c:v>58600</c:v>
                </c:pt>
                <c:pt idx="2723">
                  <c:v>58607</c:v>
                </c:pt>
                <c:pt idx="2724">
                  <c:v>58614</c:v>
                </c:pt>
                <c:pt idx="2725">
                  <c:v>58621</c:v>
                </c:pt>
                <c:pt idx="2726">
                  <c:v>58628</c:v>
                </c:pt>
                <c:pt idx="2727">
                  <c:v>58635</c:v>
                </c:pt>
                <c:pt idx="2728">
                  <c:v>58642</c:v>
                </c:pt>
                <c:pt idx="2729">
                  <c:v>58649</c:v>
                </c:pt>
                <c:pt idx="2730">
                  <c:v>58656</c:v>
                </c:pt>
                <c:pt idx="2731">
                  <c:v>58663</c:v>
                </c:pt>
                <c:pt idx="2732">
                  <c:v>58670</c:v>
                </c:pt>
                <c:pt idx="2733">
                  <c:v>58677</c:v>
                </c:pt>
                <c:pt idx="2734">
                  <c:v>58684</c:v>
                </c:pt>
                <c:pt idx="2735">
                  <c:v>58691</c:v>
                </c:pt>
                <c:pt idx="2736">
                  <c:v>58698</c:v>
                </c:pt>
                <c:pt idx="2737">
                  <c:v>58705</c:v>
                </c:pt>
                <c:pt idx="2738">
                  <c:v>58712</c:v>
                </c:pt>
                <c:pt idx="2739">
                  <c:v>58719</c:v>
                </c:pt>
                <c:pt idx="2740">
                  <c:v>58726</c:v>
                </c:pt>
                <c:pt idx="2741">
                  <c:v>58733</c:v>
                </c:pt>
                <c:pt idx="2742">
                  <c:v>58740</c:v>
                </c:pt>
                <c:pt idx="2743">
                  <c:v>58747</c:v>
                </c:pt>
                <c:pt idx="2744">
                  <c:v>58754</c:v>
                </c:pt>
                <c:pt idx="2745">
                  <c:v>58761</c:v>
                </c:pt>
                <c:pt idx="2746">
                  <c:v>58768</c:v>
                </c:pt>
                <c:pt idx="2747">
                  <c:v>58775</c:v>
                </c:pt>
                <c:pt idx="2748">
                  <c:v>58782</c:v>
                </c:pt>
                <c:pt idx="2749">
                  <c:v>58789</c:v>
                </c:pt>
                <c:pt idx="2750">
                  <c:v>58796</c:v>
                </c:pt>
                <c:pt idx="2751">
                  <c:v>58804</c:v>
                </c:pt>
                <c:pt idx="2752">
                  <c:v>58811</c:v>
                </c:pt>
                <c:pt idx="2753">
                  <c:v>58818</c:v>
                </c:pt>
                <c:pt idx="2754">
                  <c:v>58825</c:v>
                </c:pt>
                <c:pt idx="2755">
                  <c:v>58832</c:v>
                </c:pt>
                <c:pt idx="2756">
                  <c:v>58839</c:v>
                </c:pt>
                <c:pt idx="2757">
                  <c:v>58846</c:v>
                </c:pt>
                <c:pt idx="2758">
                  <c:v>58853</c:v>
                </c:pt>
                <c:pt idx="2759">
                  <c:v>58860</c:v>
                </c:pt>
                <c:pt idx="2760">
                  <c:v>58867</c:v>
                </c:pt>
                <c:pt idx="2761">
                  <c:v>58874</c:v>
                </c:pt>
                <c:pt idx="2762">
                  <c:v>58881</c:v>
                </c:pt>
                <c:pt idx="2763">
                  <c:v>58888</c:v>
                </c:pt>
                <c:pt idx="2764">
                  <c:v>58895</c:v>
                </c:pt>
                <c:pt idx="2765">
                  <c:v>58902</c:v>
                </c:pt>
                <c:pt idx="2766">
                  <c:v>58909</c:v>
                </c:pt>
                <c:pt idx="2767">
                  <c:v>58916</c:v>
                </c:pt>
                <c:pt idx="2768">
                  <c:v>58923</c:v>
                </c:pt>
                <c:pt idx="2769">
                  <c:v>58930</c:v>
                </c:pt>
                <c:pt idx="2770">
                  <c:v>58937</c:v>
                </c:pt>
                <c:pt idx="2771">
                  <c:v>58944</c:v>
                </c:pt>
                <c:pt idx="2772">
                  <c:v>58951</c:v>
                </c:pt>
                <c:pt idx="2773">
                  <c:v>58958</c:v>
                </c:pt>
                <c:pt idx="2774">
                  <c:v>58965</c:v>
                </c:pt>
                <c:pt idx="2775">
                  <c:v>58972</c:v>
                </c:pt>
                <c:pt idx="2776">
                  <c:v>58979</c:v>
                </c:pt>
                <c:pt idx="2777">
                  <c:v>58986</c:v>
                </c:pt>
                <c:pt idx="2778">
                  <c:v>58993</c:v>
                </c:pt>
                <c:pt idx="2779">
                  <c:v>59000</c:v>
                </c:pt>
                <c:pt idx="2780">
                  <c:v>59007</c:v>
                </c:pt>
                <c:pt idx="2781">
                  <c:v>59014</c:v>
                </c:pt>
                <c:pt idx="2782">
                  <c:v>59021</c:v>
                </c:pt>
                <c:pt idx="2783">
                  <c:v>59028</c:v>
                </c:pt>
                <c:pt idx="2784">
                  <c:v>59035</c:v>
                </c:pt>
                <c:pt idx="2785">
                  <c:v>59042</c:v>
                </c:pt>
                <c:pt idx="2786">
                  <c:v>59049</c:v>
                </c:pt>
                <c:pt idx="2787">
                  <c:v>59056</c:v>
                </c:pt>
                <c:pt idx="2788">
                  <c:v>59063</c:v>
                </c:pt>
                <c:pt idx="2789">
                  <c:v>59070</c:v>
                </c:pt>
                <c:pt idx="2790">
                  <c:v>59077</c:v>
                </c:pt>
                <c:pt idx="2791">
                  <c:v>59084</c:v>
                </c:pt>
                <c:pt idx="2792">
                  <c:v>59091</c:v>
                </c:pt>
                <c:pt idx="2793">
                  <c:v>59098</c:v>
                </c:pt>
                <c:pt idx="2794">
                  <c:v>59105</c:v>
                </c:pt>
                <c:pt idx="2795">
                  <c:v>59112</c:v>
                </c:pt>
                <c:pt idx="2796">
                  <c:v>59119</c:v>
                </c:pt>
                <c:pt idx="2797">
                  <c:v>59126</c:v>
                </c:pt>
                <c:pt idx="2798">
                  <c:v>59133</c:v>
                </c:pt>
                <c:pt idx="2799">
                  <c:v>59140</c:v>
                </c:pt>
                <c:pt idx="2800">
                  <c:v>59147</c:v>
                </c:pt>
                <c:pt idx="2801">
                  <c:v>59154</c:v>
                </c:pt>
                <c:pt idx="2802">
                  <c:v>59161</c:v>
                </c:pt>
                <c:pt idx="2803">
                  <c:v>59168</c:v>
                </c:pt>
                <c:pt idx="2804">
                  <c:v>59175</c:v>
                </c:pt>
                <c:pt idx="2805">
                  <c:v>59182</c:v>
                </c:pt>
                <c:pt idx="2806">
                  <c:v>59189</c:v>
                </c:pt>
                <c:pt idx="2807">
                  <c:v>59196</c:v>
                </c:pt>
                <c:pt idx="2808">
                  <c:v>59203</c:v>
                </c:pt>
                <c:pt idx="2809">
                  <c:v>59210</c:v>
                </c:pt>
                <c:pt idx="2810">
                  <c:v>59217</c:v>
                </c:pt>
                <c:pt idx="2811">
                  <c:v>59224</c:v>
                </c:pt>
                <c:pt idx="2812">
                  <c:v>59231</c:v>
                </c:pt>
                <c:pt idx="2813">
                  <c:v>59238</c:v>
                </c:pt>
                <c:pt idx="2814">
                  <c:v>59245</c:v>
                </c:pt>
                <c:pt idx="2815">
                  <c:v>59252</c:v>
                </c:pt>
                <c:pt idx="2816">
                  <c:v>59259</c:v>
                </c:pt>
                <c:pt idx="2817">
                  <c:v>59266</c:v>
                </c:pt>
                <c:pt idx="2818">
                  <c:v>59273</c:v>
                </c:pt>
                <c:pt idx="2819">
                  <c:v>59280</c:v>
                </c:pt>
                <c:pt idx="2820">
                  <c:v>59287</c:v>
                </c:pt>
                <c:pt idx="2821">
                  <c:v>59294</c:v>
                </c:pt>
                <c:pt idx="2822">
                  <c:v>59301</c:v>
                </c:pt>
                <c:pt idx="2823">
                  <c:v>59308</c:v>
                </c:pt>
                <c:pt idx="2824">
                  <c:v>59315</c:v>
                </c:pt>
                <c:pt idx="2825">
                  <c:v>59322</c:v>
                </c:pt>
                <c:pt idx="2826">
                  <c:v>59329</c:v>
                </c:pt>
                <c:pt idx="2827">
                  <c:v>59336</c:v>
                </c:pt>
                <c:pt idx="2828">
                  <c:v>59343</c:v>
                </c:pt>
                <c:pt idx="2829">
                  <c:v>59350</c:v>
                </c:pt>
                <c:pt idx="2830">
                  <c:v>59357</c:v>
                </c:pt>
                <c:pt idx="2831">
                  <c:v>59364</c:v>
                </c:pt>
                <c:pt idx="2832">
                  <c:v>59371</c:v>
                </c:pt>
                <c:pt idx="2833">
                  <c:v>59378</c:v>
                </c:pt>
                <c:pt idx="2834">
                  <c:v>59385</c:v>
                </c:pt>
                <c:pt idx="2835">
                  <c:v>59392</c:v>
                </c:pt>
                <c:pt idx="2836">
                  <c:v>59399</c:v>
                </c:pt>
                <c:pt idx="2837">
                  <c:v>59406</c:v>
                </c:pt>
                <c:pt idx="2838">
                  <c:v>59413</c:v>
                </c:pt>
                <c:pt idx="2839">
                  <c:v>59420</c:v>
                </c:pt>
                <c:pt idx="2840">
                  <c:v>59427</c:v>
                </c:pt>
                <c:pt idx="2841">
                  <c:v>59434</c:v>
                </c:pt>
                <c:pt idx="2842">
                  <c:v>59441</c:v>
                </c:pt>
                <c:pt idx="2843">
                  <c:v>59448</c:v>
                </c:pt>
                <c:pt idx="2844">
                  <c:v>59455</c:v>
                </c:pt>
                <c:pt idx="2845">
                  <c:v>59462</c:v>
                </c:pt>
                <c:pt idx="2846">
                  <c:v>59469</c:v>
                </c:pt>
                <c:pt idx="2847">
                  <c:v>59476</c:v>
                </c:pt>
                <c:pt idx="2848">
                  <c:v>59483</c:v>
                </c:pt>
                <c:pt idx="2849">
                  <c:v>59490</c:v>
                </c:pt>
                <c:pt idx="2850">
                  <c:v>59497</c:v>
                </c:pt>
                <c:pt idx="2851">
                  <c:v>59504</c:v>
                </c:pt>
                <c:pt idx="2852">
                  <c:v>59511</c:v>
                </c:pt>
                <c:pt idx="2853">
                  <c:v>59518</c:v>
                </c:pt>
                <c:pt idx="2854">
                  <c:v>59525</c:v>
                </c:pt>
                <c:pt idx="2855">
                  <c:v>59532</c:v>
                </c:pt>
                <c:pt idx="2856">
                  <c:v>59539</c:v>
                </c:pt>
                <c:pt idx="2857">
                  <c:v>59546</c:v>
                </c:pt>
                <c:pt idx="2858">
                  <c:v>59553</c:v>
                </c:pt>
                <c:pt idx="2859">
                  <c:v>59560</c:v>
                </c:pt>
                <c:pt idx="2860">
                  <c:v>59567</c:v>
                </c:pt>
                <c:pt idx="2861">
                  <c:v>59574</c:v>
                </c:pt>
                <c:pt idx="2862">
                  <c:v>59581</c:v>
                </c:pt>
                <c:pt idx="2863">
                  <c:v>59588</c:v>
                </c:pt>
                <c:pt idx="2864">
                  <c:v>59595</c:v>
                </c:pt>
                <c:pt idx="2865">
                  <c:v>59602</c:v>
                </c:pt>
                <c:pt idx="2866">
                  <c:v>59609</c:v>
                </c:pt>
                <c:pt idx="2867">
                  <c:v>59616</c:v>
                </c:pt>
                <c:pt idx="2868">
                  <c:v>59623</c:v>
                </c:pt>
                <c:pt idx="2869">
                  <c:v>59630</c:v>
                </c:pt>
                <c:pt idx="2870">
                  <c:v>59637</c:v>
                </c:pt>
                <c:pt idx="2871">
                  <c:v>59644</c:v>
                </c:pt>
                <c:pt idx="2872">
                  <c:v>59651</c:v>
                </c:pt>
                <c:pt idx="2873">
                  <c:v>59658</c:v>
                </c:pt>
                <c:pt idx="2874">
                  <c:v>59665</c:v>
                </c:pt>
                <c:pt idx="2875">
                  <c:v>59672</c:v>
                </c:pt>
                <c:pt idx="2876">
                  <c:v>59679</c:v>
                </c:pt>
                <c:pt idx="2877">
                  <c:v>59686</c:v>
                </c:pt>
                <c:pt idx="2878">
                  <c:v>59693</c:v>
                </c:pt>
                <c:pt idx="2879">
                  <c:v>59700</c:v>
                </c:pt>
                <c:pt idx="2880">
                  <c:v>59707</c:v>
                </c:pt>
                <c:pt idx="2881">
                  <c:v>59714</c:v>
                </c:pt>
                <c:pt idx="2882">
                  <c:v>59721</c:v>
                </c:pt>
                <c:pt idx="2883">
                  <c:v>59728</c:v>
                </c:pt>
                <c:pt idx="2884">
                  <c:v>59735</c:v>
                </c:pt>
                <c:pt idx="2885">
                  <c:v>59742</c:v>
                </c:pt>
                <c:pt idx="2886">
                  <c:v>59749</c:v>
                </c:pt>
                <c:pt idx="2887">
                  <c:v>59756</c:v>
                </c:pt>
                <c:pt idx="2888">
                  <c:v>59763</c:v>
                </c:pt>
                <c:pt idx="2889">
                  <c:v>59770</c:v>
                </c:pt>
                <c:pt idx="2890">
                  <c:v>59777</c:v>
                </c:pt>
                <c:pt idx="2891">
                  <c:v>59784</c:v>
                </c:pt>
                <c:pt idx="2892">
                  <c:v>59791</c:v>
                </c:pt>
                <c:pt idx="2893">
                  <c:v>59798</c:v>
                </c:pt>
                <c:pt idx="2894">
                  <c:v>59805</c:v>
                </c:pt>
                <c:pt idx="2895">
                  <c:v>59812</c:v>
                </c:pt>
                <c:pt idx="2896">
                  <c:v>59819</c:v>
                </c:pt>
                <c:pt idx="2897">
                  <c:v>59826</c:v>
                </c:pt>
                <c:pt idx="2898">
                  <c:v>59833</c:v>
                </c:pt>
                <c:pt idx="2899">
                  <c:v>59840</c:v>
                </c:pt>
                <c:pt idx="2900">
                  <c:v>59847</c:v>
                </c:pt>
                <c:pt idx="2901">
                  <c:v>59854</c:v>
                </c:pt>
                <c:pt idx="2902">
                  <c:v>59861</c:v>
                </c:pt>
                <c:pt idx="2903">
                  <c:v>59868</c:v>
                </c:pt>
                <c:pt idx="2904">
                  <c:v>59875</c:v>
                </c:pt>
                <c:pt idx="2905">
                  <c:v>59882</c:v>
                </c:pt>
                <c:pt idx="2906">
                  <c:v>59889</c:v>
                </c:pt>
                <c:pt idx="2907">
                  <c:v>59897</c:v>
                </c:pt>
                <c:pt idx="2908">
                  <c:v>59904</c:v>
                </c:pt>
                <c:pt idx="2909">
                  <c:v>59911</c:v>
                </c:pt>
                <c:pt idx="2910">
                  <c:v>59918</c:v>
                </c:pt>
                <c:pt idx="2911">
                  <c:v>59925</c:v>
                </c:pt>
                <c:pt idx="2912">
                  <c:v>59932</c:v>
                </c:pt>
                <c:pt idx="2913">
                  <c:v>59939</c:v>
                </c:pt>
                <c:pt idx="2914">
                  <c:v>59946</c:v>
                </c:pt>
                <c:pt idx="2915">
                  <c:v>59953</c:v>
                </c:pt>
                <c:pt idx="2916">
                  <c:v>59960</c:v>
                </c:pt>
                <c:pt idx="2917">
                  <c:v>59967</c:v>
                </c:pt>
                <c:pt idx="2918">
                  <c:v>59974</c:v>
                </c:pt>
                <c:pt idx="2919">
                  <c:v>59981</c:v>
                </c:pt>
                <c:pt idx="2920">
                  <c:v>59988</c:v>
                </c:pt>
                <c:pt idx="2921">
                  <c:v>59995</c:v>
                </c:pt>
                <c:pt idx="2922">
                  <c:v>60002</c:v>
                </c:pt>
                <c:pt idx="2923">
                  <c:v>60009</c:v>
                </c:pt>
                <c:pt idx="2924">
                  <c:v>60016</c:v>
                </c:pt>
                <c:pt idx="2925">
                  <c:v>60023</c:v>
                </c:pt>
                <c:pt idx="2926">
                  <c:v>60030</c:v>
                </c:pt>
                <c:pt idx="2927">
                  <c:v>60037</c:v>
                </c:pt>
                <c:pt idx="2928">
                  <c:v>60044</c:v>
                </c:pt>
                <c:pt idx="2929">
                  <c:v>60051</c:v>
                </c:pt>
                <c:pt idx="2930">
                  <c:v>60058</c:v>
                </c:pt>
                <c:pt idx="2931">
                  <c:v>60065</c:v>
                </c:pt>
                <c:pt idx="2932">
                  <c:v>60072</c:v>
                </c:pt>
                <c:pt idx="2933">
                  <c:v>60079</c:v>
                </c:pt>
                <c:pt idx="2934">
                  <c:v>60086</c:v>
                </c:pt>
                <c:pt idx="2935">
                  <c:v>60093</c:v>
                </c:pt>
                <c:pt idx="2936">
                  <c:v>60100</c:v>
                </c:pt>
                <c:pt idx="2937">
                  <c:v>60107</c:v>
                </c:pt>
                <c:pt idx="2938">
                  <c:v>60114</c:v>
                </c:pt>
                <c:pt idx="2939">
                  <c:v>60121</c:v>
                </c:pt>
                <c:pt idx="2940">
                  <c:v>60128</c:v>
                </c:pt>
                <c:pt idx="2941">
                  <c:v>60135</c:v>
                </c:pt>
                <c:pt idx="2942">
                  <c:v>60142</c:v>
                </c:pt>
                <c:pt idx="2943">
                  <c:v>60149</c:v>
                </c:pt>
                <c:pt idx="2944">
                  <c:v>60156</c:v>
                </c:pt>
                <c:pt idx="2945">
                  <c:v>60163</c:v>
                </c:pt>
                <c:pt idx="2946">
                  <c:v>60170</c:v>
                </c:pt>
                <c:pt idx="2947">
                  <c:v>60177</c:v>
                </c:pt>
                <c:pt idx="2948">
                  <c:v>60184</c:v>
                </c:pt>
                <c:pt idx="2949">
                  <c:v>60191</c:v>
                </c:pt>
                <c:pt idx="2950">
                  <c:v>60198</c:v>
                </c:pt>
                <c:pt idx="2951">
                  <c:v>60205</c:v>
                </c:pt>
                <c:pt idx="2952">
                  <c:v>60212</c:v>
                </c:pt>
                <c:pt idx="2953">
                  <c:v>60219</c:v>
                </c:pt>
                <c:pt idx="2954">
                  <c:v>60226</c:v>
                </c:pt>
                <c:pt idx="2955">
                  <c:v>60233</c:v>
                </c:pt>
                <c:pt idx="2956">
                  <c:v>60240</c:v>
                </c:pt>
                <c:pt idx="2957">
                  <c:v>60247</c:v>
                </c:pt>
                <c:pt idx="2958">
                  <c:v>60254</c:v>
                </c:pt>
                <c:pt idx="2959">
                  <c:v>60265</c:v>
                </c:pt>
                <c:pt idx="2960">
                  <c:v>60272</c:v>
                </c:pt>
                <c:pt idx="2961">
                  <c:v>60279</c:v>
                </c:pt>
                <c:pt idx="2962">
                  <c:v>60286</c:v>
                </c:pt>
                <c:pt idx="2963">
                  <c:v>60293</c:v>
                </c:pt>
                <c:pt idx="2964">
                  <c:v>60300</c:v>
                </c:pt>
                <c:pt idx="2965">
                  <c:v>60307</c:v>
                </c:pt>
                <c:pt idx="2966">
                  <c:v>60314</c:v>
                </c:pt>
                <c:pt idx="2967">
                  <c:v>60321</c:v>
                </c:pt>
                <c:pt idx="2968">
                  <c:v>60328</c:v>
                </c:pt>
                <c:pt idx="2969">
                  <c:v>60335</c:v>
                </c:pt>
                <c:pt idx="2970">
                  <c:v>60342</c:v>
                </c:pt>
                <c:pt idx="2971">
                  <c:v>60349</c:v>
                </c:pt>
                <c:pt idx="2972">
                  <c:v>60357</c:v>
                </c:pt>
                <c:pt idx="2973">
                  <c:v>60364</c:v>
                </c:pt>
                <c:pt idx="2974">
                  <c:v>60371</c:v>
                </c:pt>
                <c:pt idx="2975">
                  <c:v>60378</c:v>
                </c:pt>
                <c:pt idx="2976">
                  <c:v>60385</c:v>
                </c:pt>
                <c:pt idx="2977">
                  <c:v>60392</c:v>
                </c:pt>
                <c:pt idx="2978">
                  <c:v>60399</c:v>
                </c:pt>
                <c:pt idx="2979">
                  <c:v>60406</c:v>
                </c:pt>
                <c:pt idx="2980">
                  <c:v>60413</c:v>
                </c:pt>
                <c:pt idx="2981">
                  <c:v>60420</c:v>
                </c:pt>
                <c:pt idx="2982">
                  <c:v>60427</c:v>
                </c:pt>
                <c:pt idx="2983">
                  <c:v>60434</c:v>
                </c:pt>
                <c:pt idx="2984">
                  <c:v>60441</c:v>
                </c:pt>
                <c:pt idx="2985">
                  <c:v>60448</c:v>
                </c:pt>
                <c:pt idx="2986">
                  <c:v>60455</c:v>
                </c:pt>
                <c:pt idx="2987">
                  <c:v>60462</c:v>
                </c:pt>
                <c:pt idx="2988">
                  <c:v>60469</c:v>
                </c:pt>
                <c:pt idx="2989">
                  <c:v>60476</c:v>
                </c:pt>
                <c:pt idx="2990">
                  <c:v>60483</c:v>
                </c:pt>
                <c:pt idx="2991">
                  <c:v>60490</c:v>
                </c:pt>
                <c:pt idx="2992">
                  <c:v>60497</c:v>
                </c:pt>
                <c:pt idx="2993">
                  <c:v>60504</c:v>
                </c:pt>
                <c:pt idx="2994">
                  <c:v>60511</c:v>
                </c:pt>
                <c:pt idx="2995">
                  <c:v>60518</c:v>
                </c:pt>
                <c:pt idx="2996">
                  <c:v>60525</c:v>
                </c:pt>
                <c:pt idx="2997">
                  <c:v>60532</c:v>
                </c:pt>
                <c:pt idx="2998">
                  <c:v>60539</c:v>
                </c:pt>
                <c:pt idx="2999">
                  <c:v>60546</c:v>
                </c:pt>
                <c:pt idx="3000">
                  <c:v>60553</c:v>
                </c:pt>
                <c:pt idx="3001">
                  <c:v>60560</c:v>
                </c:pt>
                <c:pt idx="3002">
                  <c:v>60567</c:v>
                </c:pt>
                <c:pt idx="3003">
                  <c:v>60574</c:v>
                </c:pt>
                <c:pt idx="3004">
                  <c:v>60581</c:v>
                </c:pt>
                <c:pt idx="3005">
                  <c:v>60588</c:v>
                </c:pt>
                <c:pt idx="3006">
                  <c:v>60595</c:v>
                </c:pt>
                <c:pt idx="3007">
                  <c:v>60602</c:v>
                </c:pt>
                <c:pt idx="3008">
                  <c:v>60609</c:v>
                </c:pt>
                <c:pt idx="3009">
                  <c:v>60616</c:v>
                </c:pt>
                <c:pt idx="3010">
                  <c:v>60623</c:v>
                </c:pt>
                <c:pt idx="3011">
                  <c:v>60630</c:v>
                </c:pt>
                <c:pt idx="3012">
                  <c:v>60637</c:v>
                </c:pt>
                <c:pt idx="3013">
                  <c:v>60644</c:v>
                </c:pt>
                <c:pt idx="3014">
                  <c:v>60651</c:v>
                </c:pt>
                <c:pt idx="3015">
                  <c:v>60658</c:v>
                </c:pt>
                <c:pt idx="3016">
                  <c:v>60665</c:v>
                </c:pt>
                <c:pt idx="3017">
                  <c:v>60672</c:v>
                </c:pt>
                <c:pt idx="3018">
                  <c:v>60679</c:v>
                </c:pt>
                <c:pt idx="3019">
                  <c:v>60686</c:v>
                </c:pt>
                <c:pt idx="3020">
                  <c:v>60693</c:v>
                </c:pt>
                <c:pt idx="3021">
                  <c:v>60700</c:v>
                </c:pt>
                <c:pt idx="3022">
                  <c:v>60707</c:v>
                </c:pt>
                <c:pt idx="3023">
                  <c:v>60714</c:v>
                </c:pt>
                <c:pt idx="3024">
                  <c:v>60721</c:v>
                </c:pt>
                <c:pt idx="3025">
                  <c:v>60728</c:v>
                </c:pt>
                <c:pt idx="3026">
                  <c:v>60735</c:v>
                </c:pt>
                <c:pt idx="3027">
                  <c:v>60742</c:v>
                </c:pt>
                <c:pt idx="3028">
                  <c:v>60749</c:v>
                </c:pt>
                <c:pt idx="3029">
                  <c:v>60756</c:v>
                </c:pt>
                <c:pt idx="3030">
                  <c:v>60763</c:v>
                </c:pt>
                <c:pt idx="3031">
                  <c:v>60770</c:v>
                </c:pt>
                <c:pt idx="3032">
                  <c:v>60777</c:v>
                </c:pt>
                <c:pt idx="3033">
                  <c:v>60784</c:v>
                </c:pt>
                <c:pt idx="3034">
                  <c:v>60791</c:v>
                </c:pt>
                <c:pt idx="3035">
                  <c:v>60798</c:v>
                </c:pt>
                <c:pt idx="3036">
                  <c:v>60805</c:v>
                </c:pt>
                <c:pt idx="3037">
                  <c:v>60812</c:v>
                </c:pt>
                <c:pt idx="3038">
                  <c:v>60819</c:v>
                </c:pt>
                <c:pt idx="3039">
                  <c:v>60826</c:v>
                </c:pt>
                <c:pt idx="3040">
                  <c:v>60833</c:v>
                </c:pt>
                <c:pt idx="3041">
                  <c:v>60840</c:v>
                </c:pt>
                <c:pt idx="3042">
                  <c:v>60847</c:v>
                </c:pt>
                <c:pt idx="3043">
                  <c:v>60854</c:v>
                </c:pt>
                <c:pt idx="3044">
                  <c:v>60861</c:v>
                </c:pt>
                <c:pt idx="3045">
                  <c:v>60868</c:v>
                </c:pt>
                <c:pt idx="3046">
                  <c:v>60875</c:v>
                </c:pt>
                <c:pt idx="3047">
                  <c:v>60882</c:v>
                </c:pt>
                <c:pt idx="3048">
                  <c:v>60889</c:v>
                </c:pt>
                <c:pt idx="3049">
                  <c:v>60896</c:v>
                </c:pt>
                <c:pt idx="3050">
                  <c:v>60903</c:v>
                </c:pt>
                <c:pt idx="3051">
                  <c:v>60910</c:v>
                </c:pt>
                <c:pt idx="3052">
                  <c:v>60917</c:v>
                </c:pt>
                <c:pt idx="3053">
                  <c:v>60924</c:v>
                </c:pt>
                <c:pt idx="3054">
                  <c:v>60931</c:v>
                </c:pt>
                <c:pt idx="3055">
                  <c:v>60938</c:v>
                </c:pt>
                <c:pt idx="3056">
                  <c:v>60945</c:v>
                </c:pt>
                <c:pt idx="3057">
                  <c:v>60952</c:v>
                </c:pt>
                <c:pt idx="3058">
                  <c:v>60959</c:v>
                </c:pt>
                <c:pt idx="3059">
                  <c:v>60966</c:v>
                </c:pt>
                <c:pt idx="3060">
                  <c:v>60973</c:v>
                </c:pt>
                <c:pt idx="3061">
                  <c:v>60980</c:v>
                </c:pt>
                <c:pt idx="3062">
                  <c:v>60987</c:v>
                </c:pt>
                <c:pt idx="3063">
                  <c:v>60995</c:v>
                </c:pt>
                <c:pt idx="3064">
                  <c:v>61002</c:v>
                </c:pt>
                <c:pt idx="3065">
                  <c:v>61009</c:v>
                </c:pt>
                <c:pt idx="3066">
                  <c:v>61016</c:v>
                </c:pt>
                <c:pt idx="3067">
                  <c:v>61023</c:v>
                </c:pt>
                <c:pt idx="3068">
                  <c:v>61030</c:v>
                </c:pt>
                <c:pt idx="3069">
                  <c:v>61037</c:v>
                </c:pt>
                <c:pt idx="3070">
                  <c:v>61044</c:v>
                </c:pt>
                <c:pt idx="3071">
                  <c:v>61051</c:v>
                </c:pt>
                <c:pt idx="3072">
                  <c:v>61058</c:v>
                </c:pt>
                <c:pt idx="3073">
                  <c:v>61065</c:v>
                </c:pt>
                <c:pt idx="3074">
                  <c:v>61072</c:v>
                </c:pt>
                <c:pt idx="3075">
                  <c:v>61079</c:v>
                </c:pt>
                <c:pt idx="3076">
                  <c:v>61086</c:v>
                </c:pt>
                <c:pt idx="3077">
                  <c:v>61093</c:v>
                </c:pt>
                <c:pt idx="3078">
                  <c:v>61100</c:v>
                </c:pt>
                <c:pt idx="3079">
                  <c:v>61107</c:v>
                </c:pt>
                <c:pt idx="3080">
                  <c:v>61114</c:v>
                </c:pt>
                <c:pt idx="3081">
                  <c:v>61121</c:v>
                </c:pt>
                <c:pt idx="3082">
                  <c:v>61128</c:v>
                </c:pt>
                <c:pt idx="3083">
                  <c:v>61135</c:v>
                </c:pt>
                <c:pt idx="3084">
                  <c:v>61142</c:v>
                </c:pt>
                <c:pt idx="3085">
                  <c:v>61149</c:v>
                </c:pt>
                <c:pt idx="3086">
                  <c:v>61156</c:v>
                </c:pt>
                <c:pt idx="3087">
                  <c:v>61163</c:v>
                </c:pt>
                <c:pt idx="3088">
                  <c:v>61170</c:v>
                </c:pt>
                <c:pt idx="3089">
                  <c:v>61177</c:v>
                </c:pt>
                <c:pt idx="3090">
                  <c:v>61184</c:v>
                </c:pt>
                <c:pt idx="3091">
                  <c:v>61191</c:v>
                </c:pt>
                <c:pt idx="3092">
                  <c:v>61198</c:v>
                </c:pt>
                <c:pt idx="3093">
                  <c:v>61205</c:v>
                </c:pt>
                <c:pt idx="3094">
                  <c:v>61212</c:v>
                </c:pt>
                <c:pt idx="3095">
                  <c:v>61219</c:v>
                </c:pt>
                <c:pt idx="3096">
                  <c:v>61226</c:v>
                </c:pt>
                <c:pt idx="3097">
                  <c:v>61233</c:v>
                </c:pt>
                <c:pt idx="3098">
                  <c:v>61240</c:v>
                </c:pt>
                <c:pt idx="3099">
                  <c:v>61247</c:v>
                </c:pt>
                <c:pt idx="3100">
                  <c:v>61254</c:v>
                </c:pt>
                <c:pt idx="3101">
                  <c:v>61261</c:v>
                </c:pt>
                <c:pt idx="3102">
                  <c:v>61268</c:v>
                </c:pt>
                <c:pt idx="3103">
                  <c:v>61275</c:v>
                </c:pt>
                <c:pt idx="3104">
                  <c:v>61282</c:v>
                </c:pt>
                <c:pt idx="3105">
                  <c:v>61289</c:v>
                </c:pt>
                <c:pt idx="3106">
                  <c:v>61296</c:v>
                </c:pt>
                <c:pt idx="3107">
                  <c:v>61303</c:v>
                </c:pt>
                <c:pt idx="3108">
                  <c:v>61310</c:v>
                </c:pt>
                <c:pt idx="3109">
                  <c:v>61317</c:v>
                </c:pt>
                <c:pt idx="3110">
                  <c:v>61324</c:v>
                </c:pt>
                <c:pt idx="3111">
                  <c:v>61331</c:v>
                </c:pt>
                <c:pt idx="3112">
                  <c:v>61338</c:v>
                </c:pt>
                <c:pt idx="3113">
                  <c:v>61345</c:v>
                </c:pt>
                <c:pt idx="3114">
                  <c:v>61352</c:v>
                </c:pt>
                <c:pt idx="3115">
                  <c:v>61359</c:v>
                </c:pt>
                <c:pt idx="3116">
                  <c:v>61366</c:v>
                </c:pt>
                <c:pt idx="3117">
                  <c:v>61373</c:v>
                </c:pt>
                <c:pt idx="3118">
                  <c:v>61380</c:v>
                </c:pt>
                <c:pt idx="3119">
                  <c:v>61387</c:v>
                </c:pt>
                <c:pt idx="3120">
                  <c:v>61394</c:v>
                </c:pt>
                <c:pt idx="3121">
                  <c:v>61401</c:v>
                </c:pt>
                <c:pt idx="3122">
                  <c:v>61408</c:v>
                </c:pt>
                <c:pt idx="3123">
                  <c:v>61415</c:v>
                </c:pt>
                <c:pt idx="3124">
                  <c:v>61422</c:v>
                </c:pt>
                <c:pt idx="3125">
                  <c:v>61429</c:v>
                </c:pt>
                <c:pt idx="3126">
                  <c:v>61436</c:v>
                </c:pt>
                <c:pt idx="3127">
                  <c:v>61443</c:v>
                </c:pt>
                <c:pt idx="3128">
                  <c:v>61450</c:v>
                </c:pt>
                <c:pt idx="3129">
                  <c:v>61457</c:v>
                </c:pt>
                <c:pt idx="3130">
                  <c:v>61464</c:v>
                </c:pt>
                <c:pt idx="3131">
                  <c:v>61471</c:v>
                </c:pt>
                <c:pt idx="3132">
                  <c:v>61478</c:v>
                </c:pt>
                <c:pt idx="3133">
                  <c:v>61485</c:v>
                </c:pt>
                <c:pt idx="3134">
                  <c:v>61492</c:v>
                </c:pt>
                <c:pt idx="3135">
                  <c:v>61499</c:v>
                </c:pt>
                <c:pt idx="3136">
                  <c:v>61506</c:v>
                </c:pt>
                <c:pt idx="3137">
                  <c:v>61513</c:v>
                </c:pt>
                <c:pt idx="3138">
                  <c:v>61520</c:v>
                </c:pt>
                <c:pt idx="3139">
                  <c:v>61527</c:v>
                </c:pt>
                <c:pt idx="3140">
                  <c:v>61534</c:v>
                </c:pt>
                <c:pt idx="3141">
                  <c:v>61541</c:v>
                </c:pt>
                <c:pt idx="3142">
                  <c:v>61548</c:v>
                </c:pt>
                <c:pt idx="3143">
                  <c:v>61555</c:v>
                </c:pt>
                <c:pt idx="3144">
                  <c:v>61562</c:v>
                </c:pt>
                <c:pt idx="3145">
                  <c:v>61569</c:v>
                </c:pt>
                <c:pt idx="3146">
                  <c:v>61576</c:v>
                </c:pt>
                <c:pt idx="3147">
                  <c:v>61583</c:v>
                </c:pt>
                <c:pt idx="3148">
                  <c:v>61590</c:v>
                </c:pt>
                <c:pt idx="3149">
                  <c:v>61597</c:v>
                </c:pt>
                <c:pt idx="3150">
                  <c:v>61604</c:v>
                </c:pt>
                <c:pt idx="3151">
                  <c:v>61611</c:v>
                </c:pt>
                <c:pt idx="3152">
                  <c:v>61618</c:v>
                </c:pt>
                <c:pt idx="3153">
                  <c:v>61625</c:v>
                </c:pt>
                <c:pt idx="3154">
                  <c:v>61632</c:v>
                </c:pt>
                <c:pt idx="3155">
                  <c:v>61639</c:v>
                </c:pt>
                <c:pt idx="3156">
                  <c:v>61646</c:v>
                </c:pt>
                <c:pt idx="3157">
                  <c:v>61653</c:v>
                </c:pt>
                <c:pt idx="3158">
                  <c:v>61660</c:v>
                </c:pt>
                <c:pt idx="3159">
                  <c:v>61667</c:v>
                </c:pt>
                <c:pt idx="3160">
                  <c:v>61674</c:v>
                </c:pt>
                <c:pt idx="3161">
                  <c:v>61681</c:v>
                </c:pt>
                <c:pt idx="3162">
                  <c:v>61688</c:v>
                </c:pt>
                <c:pt idx="3163">
                  <c:v>61695</c:v>
                </c:pt>
                <c:pt idx="3164">
                  <c:v>61702</c:v>
                </c:pt>
                <c:pt idx="3165">
                  <c:v>61709</c:v>
                </c:pt>
                <c:pt idx="3166">
                  <c:v>61716</c:v>
                </c:pt>
                <c:pt idx="3167">
                  <c:v>61724</c:v>
                </c:pt>
                <c:pt idx="3168">
                  <c:v>61731</c:v>
                </c:pt>
                <c:pt idx="3169">
                  <c:v>61738</c:v>
                </c:pt>
                <c:pt idx="3170">
                  <c:v>61745</c:v>
                </c:pt>
                <c:pt idx="3171">
                  <c:v>61752</c:v>
                </c:pt>
                <c:pt idx="3172">
                  <c:v>61759</c:v>
                </c:pt>
                <c:pt idx="3173">
                  <c:v>61766</c:v>
                </c:pt>
                <c:pt idx="3174">
                  <c:v>61773</c:v>
                </c:pt>
                <c:pt idx="3175">
                  <c:v>61780</c:v>
                </c:pt>
                <c:pt idx="3176">
                  <c:v>61787</c:v>
                </c:pt>
                <c:pt idx="3177">
                  <c:v>61794</c:v>
                </c:pt>
                <c:pt idx="3178">
                  <c:v>61801</c:v>
                </c:pt>
                <c:pt idx="3179">
                  <c:v>61808</c:v>
                </c:pt>
                <c:pt idx="3180">
                  <c:v>61815</c:v>
                </c:pt>
                <c:pt idx="3181">
                  <c:v>61822</c:v>
                </c:pt>
                <c:pt idx="3182">
                  <c:v>61829</c:v>
                </c:pt>
                <c:pt idx="3183">
                  <c:v>61836</c:v>
                </c:pt>
                <c:pt idx="3184">
                  <c:v>61843</c:v>
                </c:pt>
                <c:pt idx="3185">
                  <c:v>61850</c:v>
                </c:pt>
                <c:pt idx="3186">
                  <c:v>61857</c:v>
                </c:pt>
                <c:pt idx="3187">
                  <c:v>61864</c:v>
                </c:pt>
                <c:pt idx="3188">
                  <c:v>61871</c:v>
                </c:pt>
                <c:pt idx="3189">
                  <c:v>61878</c:v>
                </c:pt>
                <c:pt idx="3190">
                  <c:v>61885</c:v>
                </c:pt>
                <c:pt idx="3191">
                  <c:v>61892</c:v>
                </c:pt>
                <c:pt idx="3192">
                  <c:v>61899</c:v>
                </c:pt>
                <c:pt idx="3193">
                  <c:v>61906</c:v>
                </c:pt>
                <c:pt idx="3194">
                  <c:v>61913</c:v>
                </c:pt>
                <c:pt idx="3195">
                  <c:v>61920</c:v>
                </c:pt>
                <c:pt idx="3196">
                  <c:v>61927</c:v>
                </c:pt>
                <c:pt idx="3197">
                  <c:v>61934</c:v>
                </c:pt>
                <c:pt idx="3198">
                  <c:v>61941</c:v>
                </c:pt>
                <c:pt idx="3199">
                  <c:v>61948</c:v>
                </c:pt>
                <c:pt idx="3200">
                  <c:v>61955</c:v>
                </c:pt>
                <c:pt idx="3201">
                  <c:v>61962</c:v>
                </c:pt>
                <c:pt idx="3202">
                  <c:v>61969</c:v>
                </c:pt>
                <c:pt idx="3203">
                  <c:v>61976</c:v>
                </c:pt>
                <c:pt idx="3204">
                  <c:v>61983</c:v>
                </c:pt>
                <c:pt idx="3205">
                  <c:v>61990</c:v>
                </c:pt>
                <c:pt idx="3206">
                  <c:v>61997</c:v>
                </c:pt>
                <c:pt idx="3207">
                  <c:v>62004</c:v>
                </c:pt>
                <c:pt idx="3208">
                  <c:v>62011</c:v>
                </c:pt>
                <c:pt idx="3209">
                  <c:v>62018</c:v>
                </c:pt>
                <c:pt idx="3210">
                  <c:v>62025</c:v>
                </c:pt>
                <c:pt idx="3211">
                  <c:v>62032</c:v>
                </c:pt>
                <c:pt idx="3212">
                  <c:v>62039</c:v>
                </c:pt>
                <c:pt idx="3213">
                  <c:v>62046</c:v>
                </c:pt>
                <c:pt idx="3214">
                  <c:v>62053</c:v>
                </c:pt>
                <c:pt idx="3215">
                  <c:v>62060</c:v>
                </c:pt>
                <c:pt idx="3216">
                  <c:v>62067</c:v>
                </c:pt>
                <c:pt idx="3217">
                  <c:v>62074</c:v>
                </c:pt>
                <c:pt idx="3218">
                  <c:v>62081</c:v>
                </c:pt>
                <c:pt idx="3219">
                  <c:v>62089</c:v>
                </c:pt>
                <c:pt idx="3220">
                  <c:v>62096</c:v>
                </c:pt>
                <c:pt idx="3221">
                  <c:v>62103</c:v>
                </c:pt>
                <c:pt idx="3222">
                  <c:v>62110</c:v>
                </c:pt>
                <c:pt idx="3223">
                  <c:v>62117</c:v>
                </c:pt>
                <c:pt idx="3224">
                  <c:v>62124</c:v>
                </c:pt>
                <c:pt idx="3225">
                  <c:v>62131</c:v>
                </c:pt>
                <c:pt idx="3226">
                  <c:v>62138</c:v>
                </c:pt>
                <c:pt idx="3227">
                  <c:v>62145</c:v>
                </c:pt>
                <c:pt idx="3228">
                  <c:v>62152</c:v>
                </c:pt>
                <c:pt idx="3229">
                  <c:v>62159</c:v>
                </c:pt>
                <c:pt idx="3230">
                  <c:v>62166</c:v>
                </c:pt>
                <c:pt idx="3231">
                  <c:v>62173</c:v>
                </c:pt>
                <c:pt idx="3232">
                  <c:v>62184</c:v>
                </c:pt>
                <c:pt idx="3233">
                  <c:v>62191</c:v>
                </c:pt>
                <c:pt idx="3234">
                  <c:v>62198</c:v>
                </c:pt>
                <c:pt idx="3235">
                  <c:v>62205</c:v>
                </c:pt>
                <c:pt idx="3236">
                  <c:v>62212</c:v>
                </c:pt>
                <c:pt idx="3237">
                  <c:v>62219</c:v>
                </c:pt>
                <c:pt idx="3238">
                  <c:v>62226</c:v>
                </c:pt>
                <c:pt idx="3239">
                  <c:v>62233</c:v>
                </c:pt>
                <c:pt idx="3240">
                  <c:v>62240</c:v>
                </c:pt>
                <c:pt idx="3241">
                  <c:v>62247</c:v>
                </c:pt>
                <c:pt idx="3242">
                  <c:v>62254</c:v>
                </c:pt>
                <c:pt idx="3243">
                  <c:v>62261</c:v>
                </c:pt>
                <c:pt idx="3244">
                  <c:v>62268</c:v>
                </c:pt>
                <c:pt idx="3245">
                  <c:v>62275</c:v>
                </c:pt>
                <c:pt idx="3246">
                  <c:v>62282</c:v>
                </c:pt>
                <c:pt idx="3247">
                  <c:v>62289</c:v>
                </c:pt>
                <c:pt idx="3248">
                  <c:v>62296</c:v>
                </c:pt>
                <c:pt idx="3249">
                  <c:v>62303</c:v>
                </c:pt>
                <c:pt idx="3250">
                  <c:v>62310</c:v>
                </c:pt>
                <c:pt idx="3251">
                  <c:v>62317</c:v>
                </c:pt>
                <c:pt idx="3252">
                  <c:v>62324</c:v>
                </c:pt>
                <c:pt idx="3253">
                  <c:v>62331</c:v>
                </c:pt>
                <c:pt idx="3254">
                  <c:v>62338</c:v>
                </c:pt>
                <c:pt idx="3255">
                  <c:v>62345</c:v>
                </c:pt>
                <c:pt idx="3256">
                  <c:v>62352</c:v>
                </c:pt>
                <c:pt idx="3257">
                  <c:v>62359</c:v>
                </c:pt>
                <c:pt idx="3258">
                  <c:v>62366</c:v>
                </c:pt>
                <c:pt idx="3259">
                  <c:v>62373</c:v>
                </c:pt>
                <c:pt idx="3260">
                  <c:v>62380</c:v>
                </c:pt>
                <c:pt idx="3261">
                  <c:v>62387</c:v>
                </c:pt>
                <c:pt idx="3262">
                  <c:v>62394</c:v>
                </c:pt>
                <c:pt idx="3263">
                  <c:v>62401</c:v>
                </c:pt>
                <c:pt idx="3264">
                  <c:v>62408</c:v>
                </c:pt>
                <c:pt idx="3265">
                  <c:v>62415</c:v>
                </c:pt>
                <c:pt idx="3266">
                  <c:v>62422</c:v>
                </c:pt>
                <c:pt idx="3267">
                  <c:v>62429</c:v>
                </c:pt>
                <c:pt idx="3268">
                  <c:v>62436</c:v>
                </c:pt>
                <c:pt idx="3269">
                  <c:v>62443</c:v>
                </c:pt>
                <c:pt idx="3270">
                  <c:v>62450</c:v>
                </c:pt>
                <c:pt idx="3271">
                  <c:v>62457</c:v>
                </c:pt>
                <c:pt idx="3272">
                  <c:v>62464</c:v>
                </c:pt>
                <c:pt idx="3273">
                  <c:v>62471</c:v>
                </c:pt>
                <c:pt idx="3274">
                  <c:v>62478</c:v>
                </c:pt>
                <c:pt idx="3275">
                  <c:v>62485</c:v>
                </c:pt>
                <c:pt idx="3276">
                  <c:v>62492</c:v>
                </c:pt>
                <c:pt idx="3277">
                  <c:v>62499</c:v>
                </c:pt>
                <c:pt idx="3278">
                  <c:v>62506</c:v>
                </c:pt>
                <c:pt idx="3279">
                  <c:v>62513</c:v>
                </c:pt>
                <c:pt idx="3280">
                  <c:v>62520</c:v>
                </c:pt>
                <c:pt idx="3281">
                  <c:v>62527</c:v>
                </c:pt>
                <c:pt idx="3282">
                  <c:v>62534</c:v>
                </c:pt>
                <c:pt idx="3283">
                  <c:v>62541</c:v>
                </c:pt>
                <c:pt idx="3284">
                  <c:v>62548</c:v>
                </c:pt>
                <c:pt idx="3285">
                  <c:v>62555</c:v>
                </c:pt>
                <c:pt idx="3286">
                  <c:v>62562</c:v>
                </c:pt>
                <c:pt idx="3287">
                  <c:v>62569</c:v>
                </c:pt>
                <c:pt idx="3288">
                  <c:v>62576</c:v>
                </c:pt>
                <c:pt idx="3289">
                  <c:v>62583</c:v>
                </c:pt>
                <c:pt idx="3290">
                  <c:v>62590</c:v>
                </c:pt>
                <c:pt idx="3291">
                  <c:v>62597</c:v>
                </c:pt>
                <c:pt idx="3292">
                  <c:v>62604</c:v>
                </c:pt>
                <c:pt idx="3293">
                  <c:v>62611</c:v>
                </c:pt>
                <c:pt idx="3294">
                  <c:v>62618</c:v>
                </c:pt>
                <c:pt idx="3295">
                  <c:v>62625</c:v>
                </c:pt>
                <c:pt idx="3296">
                  <c:v>62632</c:v>
                </c:pt>
                <c:pt idx="3297">
                  <c:v>62639</c:v>
                </c:pt>
                <c:pt idx="3298">
                  <c:v>62646</c:v>
                </c:pt>
                <c:pt idx="3299">
                  <c:v>62653</c:v>
                </c:pt>
                <c:pt idx="3300">
                  <c:v>62660</c:v>
                </c:pt>
                <c:pt idx="3301">
                  <c:v>62667</c:v>
                </c:pt>
                <c:pt idx="3302">
                  <c:v>62674</c:v>
                </c:pt>
                <c:pt idx="3303">
                  <c:v>62681</c:v>
                </c:pt>
                <c:pt idx="3304">
                  <c:v>62688</c:v>
                </c:pt>
                <c:pt idx="3305">
                  <c:v>62695</c:v>
                </c:pt>
                <c:pt idx="3306">
                  <c:v>62702</c:v>
                </c:pt>
                <c:pt idx="3307">
                  <c:v>62709</c:v>
                </c:pt>
                <c:pt idx="3308">
                  <c:v>62716</c:v>
                </c:pt>
                <c:pt idx="3309">
                  <c:v>62723</c:v>
                </c:pt>
                <c:pt idx="3310">
                  <c:v>62730</c:v>
                </c:pt>
                <c:pt idx="3311">
                  <c:v>62737</c:v>
                </c:pt>
                <c:pt idx="3312">
                  <c:v>62744</c:v>
                </c:pt>
                <c:pt idx="3313">
                  <c:v>62751</c:v>
                </c:pt>
                <c:pt idx="3314">
                  <c:v>62758</c:v>
                </c:pt>
                <c:pt idx="3315">
                  <c:v>62765</c:v>
                </c:pt>
                <c:pt idx="3316">
                  <c:v>62772</c:v>
                </c:pt>
                <c:pt idx="3317">
                  <c:v>62779</c:v>
                </c:pt>
                <c:pt idx="3318">
                  <c:v>62786</c:v>
                </c:pt>
                <c:pt idx="3319">
                  <c:v>62793</c:v>
                </c:pt>
                <c:pt idx="3320">
                  <c:v>62800</c:v>
                </c:pt>
                <c:pt idx="3321">
                  <c:v>62807</c:v>
                </c:pt>
                <c:pt idx="3322">
                  <c:v>62814</c:v>
                </c:pt>
                <c:pt idx="3323">
                  <c:v>62821</c:v>
                </c:pt>
                <c:pt idx="3324">
                  <c:v>62828</c:v>
                </c:pt>
                <c:pt idx="3325">
                  <c:v>62835</c:v>
                </c:pt>
                <c:pt idx="3326">
                  <c:v>62842</c:v>
                </c:pt>
                <c:pt idx="3327">
                  <c:v>62849</c:v>
                </c:pt>
                <c:pt idx="3328">
                  <c:v>62856</c:v>
                </c:pt>
                <c:pt idx="3329">
                  <c:v>62863</c:v>
                </c:pt>
                <c:pt idx="3330">
                  <c:v>62870</c:v>
                </c:pt>
                <c:pt idx="3331">
                  <c:v>62877</c:v>
                </c:pt>
                <c:pt idx="3332">
                  <c:v>62884</c:v>
                </c:pt>
                <c:pt idx="3333">
                  <c:v>62891</c:v>
                </c:pt>
                <c:pt idx="3334">
                  <c:v>62898</c:v>
                </c:pt>
                <c:pt idx="3335">
                  <c:v>62905</c:v>
                </c:pt>
                <c:pt idx="3336">
                  <c:v>62912</c:v>
                </c:pt>
                <c:pt idx="3337">
                  <c:v>62919</c:v>
                </c:pt>
                <c:pt idx="3338">
                  <c:v>62926</c:v>
                </c:pt>
                <c:pt idx="3339">
                  <c:v>62933</c:v>
                </c:pt>
                <c:pt idx="3340">
                  <c:v>62940</c:v>
                </c:pt>
                <c:pt idx="3341">
                  <c:v>62947</c:v>
                </c:pt>
                <c:pt idx="3342">
                  <c:v>62954</c:v>
                </c:pt>
                <c:pt idx="3343">
                  <c:v>62961</c:v>
                </c:pt>
                <c:pt idx="3344">
                  <c:v>62968</c:v>
                </c:pt>
                <c:pt idx="3345">
                  <c:v>62975</c:v>
                </c:pt>
                <c:pt idx="3346">
                  <c:v>62982</c:v>
                </c:pt>
                <c:pt idx="3347">
                  <c:v>62989</c:v>
                </c:pt>
                <c:pt idx="3348">
                  <c:v>62996</c:v>
                </c:pt>
                <c:pt idx="3349">
                  <c:v>63003</c:v>
                </c:pt>
                <c:pt idx="3350">
                  <c:v>63010</c:v>
                </c:pt>
                <c:pt idx="3351">
                  <c:v>63017</c:v>
                </c:pt>
                <c:pt idx="3352">
                  <c:v>63024</c:v>
                </c:pt>
                <c:pt idx="3353">
                  <c:v>63031</c:v>
                </c:pt>
                <c:pt idx="3354">
                  <c:v>63038</c:v>
                </c:pt>
                <c:pt idx="3355">
                  <c:v>63045</c:v>
                </c:pt>
                <c:pt idx="3356">
                  <c:v>63052</c:v>
                </c:pt>
                <c:pt idx="3357">
                  <c:v>63059</c:v>
                </c:pt>
                <c:pt idx="3358">
                  <c:v>63066</c:v>
                </c:pt>
                <c:pt idx="3359">
                  <c:v>63073</c:v>
                </c:pt>
                <c:pt idx="3360">
                  <c:v>63080</c:v>
                </c:pt>
                <c:pt idx="3361">
                  <c:v>63087</c:v>
                </c:pt>
                <c:pt idx="3362">
                  <c:v>63094</c:v>
                </c:pt>
                <c:pt idx="3363">
                  <c:v>63101</c:v>
                </c:pt>
                <c:pt idx="3364">
                  <c:v>63108</c:v>
                </c:pt>
                <c:pt idx="3365">
                  <c:v>63115</c:v>
                </c:pt>
                <c:pt idx="3366">
                  <c:v>63122</c:v>
                </c:pt>
                <c:pt idx="3367">
                  <c:v>63129</c:v>
                </c:pt>
                <c:pt idx="3368">
                  <c:v>63136</c:v>
                </c:pt>
                <c:pt idx="3369">
                  <c:v>63143</c:v>
                </c:pt>
                <c:pt idx="3370">
                  <c:v>63150</c:v>
                </c:pt>
                <c:pt idx="3371">
                  <c:v>63157</c:v>
                </c:pt>
                <c:pt idx="3372">
                  <c:v>63164</c:v>
                </c:pt>
                <c:pt idx="3373">
                  <c:v>63171</c:v>
                </c:pt>
                <c:pt idx="3374">
                  <c:v>63178</c:v>
                </c:pt>
                <c:pt idx="3375">
                  <c:v>63186</c:v>
                </c:pt>
                <c:pt idx="3376">
                  <c:v>63193</c:v>
                </c:pt>
                <c:pt idx="3377">
                  <c:v>63200</c:v>
                </c:pt>
                <c:pt idx="3378">
                  <c:v>63207</c:v>
                </c:pt>
                <c:pt idx="3379">
                  <c:v>63214</c:v>
                </c:pt>
                <c:pt idx="3380">
                  <c:v>63221</c:v>
                </c:pt>
                <c:pt idx="3381">
                  <c:v>63228</c:v>
                </c:pt>
                <c:pt idx="3382">
                  <c:v>63235</c:v>
                </c:pt>
                <c:pt idx="3383">
                  <c:v>63242</c:v>
                </c:pt>
                <c:pt idx="3384">
                  <c:v>63249</c:v>
                </c:pt>
                <c:pt idx="3385">
                  <c:v>63256</c:v>
                </c:pt>
                <c:pt idx="3386">
                  <c:v>63263</c:v>
                </c:pt>
                <c:pt idx="3387">
                  <c:v>63270</c:v>
                </c:pt>
                <c:pt idx="3388">
                  <c:v>63277</c:v>
                </c:pt>
                <c:pt idx="3389">
                  <c:v>63284</c:v>
                </c:pt>
                <c:pt idx="3390">
                  <c:v>63291</c:v>
                </c:pt>
                <c:pt idx="3391">
                  <c:v>63298</c:v>
                </c:pt>
                <c:pt idx="3392">
                  <c:v>63305</c:v>
                </c:pt>
                <c:pt idx="3393">
                  <c:v>63312</c:v>
                </c:pt>
                <c:pt idx="3394">
                  <c:v>63319</c:v>
                </c:pt>
                <c:pt idx="3395">
                  <c:v>63326</c:v>
                </c:pt>
                <c:pt idx="3396">
                  <c:v>63333</c:v>
                </c:pt>
                <c:pt idx="3397">
                  <c:v>63340</c:v>
                </c:pt>
                <c:pt idx="3398">
                  <c:v>63347</c:v>
                </c:pt>
                <c:pt idx="3399">
                  <c:v>63354</c:v>
                </c:pt>
                <c:pt idx="3400">
                  <c:v>63361</c:v>
                </c:pt>
                <c:pt idx="3401">
                  <c:v>63368</c:v>
                </c:pt>
                <c:pt idx="3402">
                  <c:v>63375</c:v>
                </c:pt>
                <c:pt idx="3403">
                  <c:v>63382</c:v>
                </c:pt>
                <c:pt idx="3404">
                  <c:v>63389</c:v>
                </c:pt>
                <c:pt idx="3405">
                  <c:v>63396</c:v>
                </c:pt>
                <c:pt idx="3406">
                  <c:v>63403</c:v>
                </c:pt>
                <c:pt idx="3407">
                  <c:v>63410</c:v>
                </c:pt>
                <c:pt idx="3408">
                  <c:v>63417</c:v>
                </c:pt>
                <c:pt idx="3409">
                  <c:v>63424</c:v>
                </c:pt>
                <c:pt idx="3410">
                  <c:v>63431</c:v>
                </c:pt>
                <c:pt idx="3411">
                  <c:v>63438</c:v>
                </c:pt>
                <c:pt idx="3412">
                  <c:v>63445</c:v>
                </c:pt>
                <c:pt idx="3413">
                  <c:v>63452</c:v>
                </c:pt>
                <c:pt idx="3414">
                  <c:v>63459</c:v>
                </c:pt>
                <c:pt idx="3415">
                  <c:v>63466</c:v>
                </c:pt>
                <c:pt idx="3416">
                  <c:v>63473</c:v>
                </c:pt>
                <c:pt idx="3417">
                  <c:v>63480</c:v>
                </c:pt>
                <c:pt idx="3418">
                  <c:v>63487</c:v>
                </c:pt>
                <c:pt idx="3419">
                  <c:v>63494</c:v>
                </c:pt>
                <c:pt idx="3420">
                  <c:v>63501</c:v>
                </c:pt>
                <c:pt idx="3421">
                  <c:v>63508</c:v>
                </c:pt>
                <c:pt idx="3422">
                  <c:v>63515</c:v>
                </c:pt>
                <c:pt idx="3423">
                  <c:v>63522</c:v>
                </c:pt>
                <c:pt idx="3424">
                  <c:v>63529</c:v>
                </c:pt>
                <c:pt idx="3425">
                  <c:v>63536</c:v>
                </c:pt>
                <c:pt idx="3426">
                  <c:v>63543</c:v>
                </c:pt>
                <c:pt idx="3427">
                  <c:v>63550</c:v>
                </c:pt>
                <c:pt idx="3428">
                  <c:v>63557</c:v>
                </c:pt>
                <c:pt idx="3429">
                  <c:v>63564</c:v>
                </c:pt>
                <c:pt idx="3430">
                  <c:v>63571</c:v>
                </c:pt>
                <c:pt idx="3431">
                  <c:v>63578</c:v>
                </c:pt>
                <c:pt idx="3432">
                  <c:v>63585</c:v>
                </c:pt>
                <c:pt idx="3433">
                  <c:v>63592</c:v>
                </c:pt>
                <c:pt idx="3434">
                  <c:v>63599</c:v>
                </c:pt>
                <c:pt idx="3435">
                  <c:v>63606</c:v>
                </c:pt>
                <c:pt idx="3436">
                  <c:v>63613</c:v>
                </c:pt>
                <c:pt idx="3437">
                  <c:v>63620</c:v>
                </c:pt>
                <c:pt idx="3438">
                  <c:v>63627</c:v>
                </c:pt>
                <c:pt idx="3439">
                  <c:v>63634</c:v>
                </c:pt>
                <c:pt idx="3440">
                  <c:v>63641</c:v>
                </c:pt>
                <c:pt idx="3441">
                  <c:v>63648</c:v>
                </c:pt>
                <c:pt idx="3442">
                  <c:v>63655</c:v>
                </c:pt>
                <c:pt idx="3443">
                  <c:v>63662</c:v>
                </c:pt>
                <c:pt idx="3444">
                  <c:v>63669</c:v>
                </c:pt>
                <c:pt idx="3445">
                  <c:v>63676</c:v>
                </c:pt>
                <c:pt idx="3446">
                  <c:v>63683</c:v>
                </c:pt>
                <c:pt idx="3447">
                  <c:v>63690</c:v>
                </c:pt>
                <c:pt idx="3448">
                  <c:v>63697</c:v>
                </c:pt>
                <c:pt idx="3449">
                  <c:v>63704</c:v>
                </c:pt>
                <c:pt idx="3450">
                  <c:v>63711</c:v>
                </c:pt>
                <c:pt idx="3451">
                  <c:v>63718</c:v>
                </c:pt>
                <c:pt idx="3452">
                  <c:v>63725</c:v>
                </c:pt>
                <c:pt idx="3453">
                  <c:v>63732</c:v>
                </c:pt>
                <c:pt idx="3454">
                  <c:v>63739</c:v>
                </c:pt>
                <c:pt idx="3455">
                  <c:v>63746</c:v>
                </c:pt>
                <c:pt idx="3456">
                  <c:v>63753</c:v>
                </c:pt>
                <c:pt idx="3457">
                  <c:v>63760</c:v>
                </c:pt>
                <c:pt idx="3458">
                  <c:v>63767</c:v>
                </c:pt>
                <c:pt idx="3459">
                  <c:v>63774</c:v>
                </c:pt>
                <c:pt idx="3460">
                  <c:v>63781</c:v>
                </c:pt>
                <c:pt idx="3461">
                  <c:v>63788</c:v>
                </c:pt>
                <c:pt idx="3462">
                  <c:v>63795</c:v>
                </c:pt>
                <c:pt idx="3463">
                  <c:v>63802</c:v>
                </c:pt>
                <c:pt idx="3464">
                  <c:v>63809</c:v>
                </c:pt>
                <c:pt idx="3465">
                  <c:v>63816</c:v>
                </c:pt>
                <c:pt idx="3466">
                  <c:v>63823</c:v>
                </c:pt>
                <c:pt idx="3467">
                  <c:v>63830</c:v>
                </c:pt>
                <c:pt idx="3468">
                  <c:v>63837</c:v>
                </c:pt>
                <c:pt idx="3469">
                  <c:v>63844</c:v>
                </c:pt>
                <c:pt idx="3470">
                  <c:v>63851</c:v>
                </c:pt>
                <c:pt idx="3471">
                  <c:v>63858</c:v>
                </c:pt>
                <c:pt idx="3472">
                  <c:v>63865</c:v>
                </c:pt>
                <c:pt idx="3473">
                  <c:v>63872</c:v>
                </c:pt>
                <c:pt idx="3474">
                  <c:v>63879</c:v>
                </c:pt>
                <c:pt idx="3475">
                  <c:v>63886</c:v>
                </c:pt>
                <c:pt idx="3476">
                  <c:v>63893</c:v>
                </c:pt>
                <c:pt idx="3477">
                  <c:v>63900</c:v>
                </c:pt>
                <c:pt idx="3478">
                  <c:v>63907</c:v>
                </c:pt>
                <c:pt idx="3479">
                  <c:v>63915</c:v>
                </c:pt>
                <c:pt idx="3480">
                  <c:v>63922</c:v>
                </c:pt>
                <c:pt idx="3481">
                  <c:v>63929</c:v>
                </c:pt>
                <c:pt idx="3482">
                  <c:v>63936</c:v>
                </c:pt>
                <c:pt idx="3483">
                  <c:v>63943</c:v>
                </c:pt>
                <c:pt idx="3484">
                  <c:v>63950</c:v>
                </c:pt>
                <c:pt idx="3485">
                  <c:v>63957</c:v>
                </c:pt>
                <c:pt idx="3486">
                  <c:v>63964</c:v>
                </c:pt>
                <c:pt idx="3487">
                  <c:v>63971</c:v>
                </c:pt>
                <c:pt idx="3488">
                  <c:v>63978</c:v>
                </c:pt>
                <c:pt idx="3489">
                  <c:v>63985</c:v>
                </c:pt>
                <c:pt idx="3490">
                  <c:v>63992</c:v>
                </c:pt>
                <c:pt idx="3491">
                  <c:v>63999</c:v>
                </c:pt>
                <c:pt idx="3492">
                  <c:v>64006</c:v>
                </c:pt>
                <c:pt idx="3493">
                  <c:v>64013</c:v>
                </c:pt>
                <c:pt idx="3494">
                  <c:v>64020</c:v>
                </c:pt>
                <c:pt idx="3495">
                  <c:v>64027</c:v>
                </c:pt>
                <c:pt idx="3496">
                  <c:v>64034</c:v>
                </c:pt>
                <c:pt idx="3497">
                  <c:v>64041</c:v>
                </c:pt>
                <c:pt idx="3498">
                  <c:v>64048</c:v>
                </c:pt>
                <c:pt idx="3499">
                  <c:v>64055</c:v>
                </c:pt>
                <c:pt idx="3500">
                  <c:v>64062</c:v>
                </c:pt>
                <c:pt idx="3501">
                  <c:v>64069</c:v>
                </c:pt>
                <c:pt idx="3502">
                  <c:v>64076</c:v>
                </c:pt>
                <c:pt idx="3503">
                  <c:v>64083</c:v>
                </c:pt>
                <c:pt idx="3504">
                  <c:v>64090</c:v>
                </c:pt>
                <c:pt idx="3505">
                  <c:v>64097</c:v>
                </c:pt>
                <c:pt idx="3506">
                  <c:v>64104</c:v>
                </c:pt>
                <c:pt idx="3507">
                  <c:v>64111</c:v>
                </c:pt>
                <c:pt idx="3508">
                  <c:v>64118</c:v>
                </c:pt>
                <c:pt idx="3509">
                  <c:v>64125</c:v>
                </c:pt>
                <c:pt idx="3510">
                  <c:v>64132</c:v>
                </c:pt>
                <c:pt idx="3511">
                  <c:v>64139</c:v>
                </c:pt>
                <c:pt idx="3512">
                  <c:v>64146</c:v>
                </c:pt>
                <c:pt idx="3513">
                  <c:v>64153</c:v>
                </c:pt>
                <c:pt idx="3514">
                  <c:v>64160</c:v>
                </c:pt>
                <c:pt idx="3515">
                  <c:v>64167</c:v>
                </c:pt>
                <c:pt idx="3516">
                  <c:v>64174</c:v>
                </c:pt>
                <c:pt idx="3517">
                  <c:v>64181</c:v>
                </c:pt>
                <c:pt idx="3518">
                  <c:v>64188</c:v>
                </c:pt>
                <c:pt idx="3519">
                  <c:v>64195</c:v>
                </c:pt>
                <c:pt idx="3520">
                  <c:v>64202</c:v>
                </c:pt>
                <c:pt idx="3521">
                  <c:v>64209</c:v>
                </c:pt>
                <c:pt idx="3522">
                  <c:v>64216</c:v>
                </c:pt>
                <c:pt idx="3523">
                  <c:v>64223</c:v>
                </c:pt>
                <c:pt idx="3524">
                  <c:v>64230</c:v>
                </c:pt>
                <c:pt idx="3525">
                  <c:v>64237</c:v>
                </c:pt>
                <c:pt idx="3526">
                  <c:v>64244</c:v>
                </c:pt>
                <c:pt idx="3527">
                  <c:v>64251</c:v>
                </c:pt>
                <c:pt idx="3528">
                  <c:v>64258</c:v>
                </c:pt>
                <c:pt idx="3529">
                  <c:v>64265</c:v>
                </c:pt>
                <c:pt idx="3530">
                  <c:v>64272</c:v>
                </c:pt>
                <c:pt idx="3531">
                  <c:v>64280</c:v>
                </c:pt>
                <c:pt idx="3532">
                  <c:v>64287</c:v>
                </c:pt>
                <c:pt idx="3533">
                  <c:v>64294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5.4927437451424144E-3</c:v>
                </c:pt>
                <c:pt idx="1">
                  <c:v>5.4943501686070357E-3</c:v>
                </c:pt>
                <c:pt idx="2">
                  <c:v>5.4973149022352619E-3</c:v>
                </c:pt>
                <c:pt idx="3">
                  <c:v>5.4996004807006393E-3</c:v>
                </c:pt>
                <c:pt idx="4">
                  <c:v>5.5023431749401386E-3</c:v>
                </c:pt>
                <c:pt idx="5">
                  <c:v>5.5139376550119579E-3</c:v>
                </c:pt>
                <c:pt idx="6">
                  <c:v>5.528398771552645E-3</c:v>
                </c:pt>
                <c:pt idx="7">
                  <c:v>5.534341276292043E-3</c:v>
                </c:pt>
                <c:pt idx="8">
                  <c:v>5.5516097719851554E-3</c:v>
                </c:pt>
                <c:pt idx="9">
                  <c:v>5.5709105383838775E-3</c:v>
                </c:pt>
                <c:pt idx="10">
                  <c:v>5.5795957386595152E-3</c:v>
                </c:pt>
                <c:pt idx="11">
                  <c:v>5.5887380549524135E-3</c:v>
                </c:pt>
                <c:pt idx="12">
                  <c:v>5.5983374872625724E-3</c:v>
                </c:pt>
                <c:pt idx="13">
                  <c:v>5.6191465764450967E-3</c:v>
                </c:pt>
                <c:pt idx="14">
                  <c:v>5.6413063781346473E-3</c:v>
                </c:pt>
                <c:pt idx="15">
                  <c:v>5.6531913914226184E-3</c:v>
                </c:pt>
                <c:pt idx="16">
                  <c:v>5.6655335209709889E-3</c:v>
                </c:pt>
                <c:pt idx="17">
                  <c:v>5.6783327668608052E-3</c:v>
                </c:pt>
                <c:pt idx="18">
                  <c:v>5.7055441645377982E-3</c:v>
                </c:pt>
                <c:pt idx="19">
                  <c:v>5.7339739960882152E-3</c:v>
                </c:pt>
                <c:pt idx="20">
                  <c:v>5.7482973108857749E-3</c:v>
                </c:pt>
                <c:pt idx="21">
                  <c:v>5.7623162288200636E-3</c:v>
                </c:pt>
                <c:pt idx="22">
                  <c:v>5.7760307496479424E-3</c:v>
                </c:pt>
                <c:pt idx="23">
                  <c:v>5.8025373769447315E-3</c:v>
                </c:pt>
                <c:pt idx="24">
                  <c:v>5.8278448623005907E-3</c:v>
                </c:pt>
                <c:pt idx="25">
                  <c:v>5.8400373975964204E-3</c:v>
                </c:pt>
                <c:pt idx="26">
                  <c:v>5.8519255357047939E-3</c:v>
                </c:pt>
                <c:pt idx="27">
                  <c:v>5.8635092764636187E-3</c:v>
                </c:pt>
                <c:pt idx="28">
                  <c:v>5.8857570078837042E-3</c:v>
                </c:pt>
                <c:pt idx="29">
                  <c:v>5.9068002668949404E-3</c:v>
                </c:pt>
                <c:pt idx="30">
                  <c:v>5.9168620211491607E-3</c:v>
                </c:pt>
                <c:pt idx="31">
                  <c:v>5.926619377972786E-3</c:v>
                </c:pt>
                <c:pt idx="32">
                  <c:v>5.9360723373658164E-3</c:v>
                </c:pt>
                <c:pt idx="33">
                  <c:v>5.954060720833044E-3</c:v>
                </c:pt>
                <c:pt idx="34">
                  <c:v>5.9708402002267569E-3</c:v>
                </c:pt>
                <c:pt idx="35">
                  <c:v>5.9787711721426273E-3</c:v>
                </c:pt>
                <c:pt idx="36">
                  <c:v>5.9863977465468565E-3</c:v>
                </c:pt>
                <c:pt idx="37">
                  <c:v>5.9937199233583982E-3</c:v>
                </c:pt>
                <c:pt idx="38">
                  <c:v>6.0074484906684029E-3</c:v>
                </c:pt>
                <c:pt idx="39">
                  <c:v>6.0199646543535046E-3</c:v>
                </c:pt>
                <c:pt idx="40">
                  <c:v>6.0257648430395161E-3</c:v>
                </c:pt>
                <c:pt idx="41">
                  <c:v>6.031304145773797E-3</c:v>
                </c:pt>
                <c:pt idx="42">
                  <c:v>6.0367566096064529E-3</c:v>
                </c:pt>
                <c:pt idx="43">
                  <c:v>6.0476173124235375E-3</c:v>
                </c:pt>
                <c:pt idx="44">
                  <c:v>6.058133193221904E-3</c:v>
                </c:pt>
                <c:pt idx="45">
                  <c:v>6.0633690211564506E-3</c:v>
                </c:pt>
                <c:pt idx="46">
                  <c:v>6.0685615219924216E-3</c:v>
                </c:pt>
                <c:pt idx="47">
                  <c:v>6.0737106955677245E-3</c:v>
                </c:pt>
                <c:pt idx="48">
                  <c:v>6.083966026027011E-3</c:v>
                </c:pt>
                <c:pt idx="49">
                  <c:v>6.0938741181537637E-3</c:v>
                </c:pt>
                <c:pt idx="50">
                  <c:v>6.0988066559120035E-3</c:v>
                </c:pt>
                <c:pt idx="51">
                  <c:v>6.1036958664095753E-3</c:v>
                </c:pt>
                <c:pt idx="52">
                  <c:v>6.1085417497275252E-3</c:v>
                </c:pt>
                <c:pt idx="53">
                  <c:v>6.1181916436403591E-3</c:v>
                </c:pt>
                <c:pt idx="54">
                  <c:v>6.1274920110410136E-3</c:v>
                </c:pt>
                <c:pt idx="55">
                  <c:v>6.1321212583798079E-3</c:v>
                </c:pt>
                <c:pt idx="56">
                  <c:v>6.1367071784579341E-3</c:v>
                </c:pt>
                <c:pt idx="57">
                  <c:v>6.1412497714374847E-3</c:v>
                </c:pt>
                <c:pt idx="58">
                  <c:v>6.1502941635345944E-3</c:v>
                </c:pt>
                <c:pt idx="59">
                  <c:v>6.158986871073191E-3</c:v>
                </c:pt>
                <c:pt idx="60">
                  <c:v>6.1633128279925398E-3</c:v>
                </c:pt>
                <c:pt idx="61">
                  <c:v>6.1675954576512204E-3</c:v>
                </c:pt>
                <c:pt idx="62">
                  <c:v>6.1718517096631675E-3</c:v>
                </c:pt>
                <c:pt idx="63">
                  <c:v>6.1806295371928206E-3</c:v>
                </c:pt>
                <c:pt idx="64">
                  <c:v>6.1893926221068263E-3</c:v>
                </c:pt>
                <c:pt idx="65">
                  <c:v>6.1939237758090737E-3</c:v>
                </c:pt>
                <c:pt idx="66">
                  <c:v>6.1985132997721681E-3</c:v>
                </c:pt>
                <c:pt idx="67">
                  <c:v>6.2129019603867075E-3</c:v>
                </c:pt>
                <c:pt idx="68">
                  <c:v>6.2272762191906139E-3</c:v>
                </c:pt>
                <c:pt idx="69">
                  <c:v>6.2322743350606835E-3</c:v>
                </c:pt>
                <c:pt idx="70">
                  <c:v>6.2373308211916001E-3</c:v>
                </c:pt>
                <c:pt idx="71">
                  <c:v>6.2477453013679947E-3</c:v>
                </c:pt>
                <c:pt idx="72">
                  <c:v>6.2581404684858288E-3</c:v>
                </c:pt>
                <c:pt idx="73">
                  <c:v>6.2634888060830729E-3</c:v>
                </c:pt>
                <c:pt idx="74">
                  <c:v>6.268895513941164E-3</c:v>
                </c:pt>
                <c:pt idx="75">
                  <c:v>6.2743605921411483E-3</c:v>
                </c:pt>
                <c:pt idx="76">
                  <c:v>6.2855935558436835E-3</c:v>
                </c:pt>
                <c:pt idx="77">
                  <c:v>6.2968046076306017E-3</c:v>
                </c:pt>
                <c:pt idx="78">
                  <c:v>6.3025615372969135E-3</c:v>
                </c:pt>
                <c:pt idx="79">
                  <c:v>6.3083768372240723E-3</c:v>
                </c:pt>
                <c:pt idx="80">
                  <c:v>6.3142505074931243E-3</c:v>
                </c:pt>
                <c:pt idx="81">
                  <c:v>6.3263020621351371E-3</c:v>
                </c:pt>
                <c:pt idx="82">
                  <c:v>6.3383288918261727E-3</c:v>
                </c:pt>
                <c:pt idx="83">
                  <c:v>6.3444944136425985E-3</c:v>
                </c:pt>
                <c:pt idx="84">
                  <c:v>6.3507183058819638E-3</c:v>
                </c:pt>
                <c:pt idx="85">
                  <c:v>6.3570005683821762E-3</c:v>
                </c:pt>
                <c:pt idx="86">
                  <c:v>6.3698708230789753E-3</c:v>
                </c:pt>
                <c:pt idx="87">
                  <c:v>6.3827133219640508E-3</c:v>
                </c:pt>
                <c:pt idx="88">
                  <c:v>6.3892874361737295E-3</c:v>
                </c:pt>
                <c:pt idx="89">
                  <c:v>6.3959199208063477E-3</c:v>
                </c:pt>
                <c:pt idx="90">
                  <c:v>6.4026107757808592E-3</c:v>
                </c:pt>
                <c:pt idx="91">
                  <c:v>6.4197991298114987E-3</c:v>
                </c:pt>
                <c:pt idx="92">
                  <c:v>6.4369406060249545E-3</c:v>
                </c:pt>
                <c:pt idx="93">
                  <c:v>6.4439816832129182E-3</c:v>
                </c:pt>
                <c:pt idx="94">
                  <c:v>6.4510811307427751E-3</c:v>
                </c:pt>
                <c:pt idx="95">
                  <c:v>6.4655891213779206E-3</c:v>
                </c:pt>
                <c:pt idx="96">
                  <c:v>6.4800626246863668E-3</c:v>
                </c:pt>
                <c:pt idx="97">
                  <c:v>6.4874539241688289E-3</c:v>
                </c:pt>
                <c:pt idx="98">
                  <c:v>6.4949035940742306E-3</c:v>
                </c:pt>
                <c:pt idx="99">
                  <c:v>6.5024116343215255E-3</c:v>
                </c:pt>
                <c:pt idx="100">
                  <c:v>6.5177386655138987E-3</c:v>
                </c:pt>
                <c:pt idx="101">
                  <c:v>6.5330274995401005E-3</c:v>
                </c:pt>
                <c:pt idx="102">
                  <c:v>6.5408273919020932E-3</c:v>
                </c:pt>
                <c:pt idx="103">
                  <c:v>6.5486856546870253E-3</c:v>
                </c:pt>
                <c:pt idx="104">
                  <c:v>6.5566022878948971E-3</c:v>
                </c:pt>
                <c:pt idx="105">
                  <c:v>6.5727484777829605E-3</c:v>
                </c:pt>
                <c:pt idx="106">
                  <c:v>6.5888525250368257E-3</c:v>
                </c:pt>
                <c:pt idx="107">
                  <c:v>6.5970610104404415E-3</c:v>
                </c:pt>
                <c:pt idx="108">
                  <c:v>6.605327866348043E-3</c:v>
                </c:pt>
                <c:pt idx="109">
                  <c:v>6.6136530925975379E-3</c:v>
                </c:pt>
                <c:pt idx="110">
                  <c:v>6.6349389169406692E-3</c:v>
                </c:pt>
                <c:pt idx="111">
                  <c:v>6.6561547810806143E-3</c:v>
                </c:pt>
                <c:pt idx="112">
                  <c:v>6.6648302302729778E-3</c:v>
                </c:pt>
                <c:pt idx="113">
                  <c:v>6.6735640498882809E-3</c:v>
                </c:pt>
                <c:pt idx="114">
                  <c:v>6.691348922497343E-3</c:v>
                </c:pt>
                <c:pt idx="115">
                  <c:v>6.7090830332272589E-3</c:v>
                </c:pt>
                <c:pt idx="116">
                  <c:v>6.7181087053624911E-3</c:v>
                </c:pt>
                <c:pt idx="117">
                  <c:v>6.7271927479206628E-3</c:v>
                </c:pt>
                <c:pt idx="118">
                  <c:v>6.7363351610638667E-3</c:v>
                </c:pt>
                <c:pt idx="119">
                  <c:v>6.7549395632904305E-3</c:v>
                </c:pt>
                <c:pt idx="120">
                  <c:v>6.7734885187575866E-3</c:v>
                </c:pt>
                <c:pt idx="121">
                  <c:v>6.7829227845017659E-3</c:v>
                </c:pt>
                <c:pt idx="122">
                  <c:v>6.792415420749931E-3</c:v>
                </c:pt>
                <c:pt idx="123">
                  <c:v>6.8019572025712627E-3</c:v>
                </c:pt>
                <c:pt idx="124">
                  <c:v>6.8211967560716244E-3</c:v>
                </c:pt>
                <c:pt idx="125">
                  <c:v>6.8401914335836089E-3</c:v>
                </c:pt>
                <c:pt idx="126">
                  <c:v>6.8497575422565848E-3</c:v>
                </c:pt>
                <c:pt idx="127">
                  <c:v>6.8593266712813072E-3</c:v>
                </c:pt>
                <c:pt idx="128">
                  <c:v>6.8688988206577761E-3</c:v>
                </c:pt>
                <c:pt idx="129">
                  <c:v>6.8881831751373603E-3</c:v>
                </c:pt>
                <c:pt idx="130">
                  <c:v>6.9072176218432091E-3</c:v>
                </c:pt>
                <c:pt idx="131">
                  <c:v>6.9168048730594567E-3</c:v>
                </c:pt>
                <c:pt idx="132">
                  <c:v>6.9263951446274508E-3</c:v>
                </c:pt>
                <c:pt idx="133">
                  <c:v>6.9359884366282376E-3</c:v>
                </c:pt>
                <c:pt idx="134">
                  <c:v>6.955317622317307E-3</c:v>
                </c:pt>
                <c:pt idx="135">
                  <c:v>6.9743918080678036E-3</c:v>
                </c:pt>
                <c:pt idx="136">
                  <c:v>6.9840002019083691E-3</c:v>
                </c:pt>
                <c:pt idx="137">
                  <c:v>6.9936116160196349E-3</c:v>
                </c:pt>
                <c:pt idx="138">
                  <c:v>7.0032260505636934E-3</c:v>
                </c:pt>
                <c:pt idx="139">
                  <c:v>7.0226000979086347E-3</c:v>
                </c:pt>
                <c:pt idx="140">
                  <c:v>7.0417139923384386E-3</c:v>
                </c:pt>
                <c:pt idx="141">
                  <c:v>7.0513435287222759E-3</c:v>
                </c:pt>
                <c:pt idx="142">
                  <c:v>7.0609760854578596E-3</c:v>
                </c:pt>
                <c:pt idx="143">
                  <c:v>7.0706116625451898E-3</c:v>
                </c:pt>
                <c:pt idx="144">
                  <c:v>7.0900306021544814E-3</c:v>
                </c:pt>
                <c:pt idx="145">
                  <c:v>7.1091841747361606E-3</c:v>
                </c:pt>
                <c:pt idx="146">
                  <c:v>7.1188348536632695E-3</c:v>
                </c:pt>
                <c:pt idx="147">
                  <c:v>7.1284885529421249E-3</c:v>
                </c:pt>
                <c:pt idx="148">
                  <c:v>7.1381452727348194E-3</c:v>
                </c:pt>
                <c:pt idx="149">
                  <c:v>7.1576091352439555E-3</c:v>
                </c:pt>
                <c:pt idx="150">
                  <c:v>7.1768023552609694E-3</c:v>
                </c:pt>
                <c:pt idx="151">
                  <c:v>7.1864741768123963E-3</c:v>
                </c:pt>
                <c:pt idx="152">
                  <c:v>7.1961490187155697E-3</c:v>
                </c:pt>
                <c:pt idx="153">
                  <c:v>7.2058268810515358E-3</c:v>
                </c:pt>
                <c:pt idx="154">
                  <c:v>7.2253356975012419E-3</c:v>
                </c:pt>
                <c:pt idx="155">
                  <c:v>7.2445685340749577E-3</c:v>
                </c:pt>
                <c:pt idx="156">
                  <c:v>7.2542614982507025E-3</c:v>
                </c:pt>
                <c:pt idx="157">
                  <c:v>7.2639574827781939E-3</c:v>
                </c:pt>
                <c:pt idx="158">
                  <c:v>7.2736564876574317E-3</c:v>
                </c:pt>
                <c:pt idx="159">
                  <c:v>7.2932102891154491E-3</c:v>
                </c:pt>
                <c:pt idx="160">
                  <c:v>7.3124827111781254E-3</c:v>
                </c:pt>
                <c:pt idx="161">
                  <c:v>7.3221968179781882E-3</c:v>
                </c:pt>
                <c:pt idx="162">
                  <c:v>7.3319139452110438E-3</c:v>
                </c:pt>
                <c:pt idx="163">
                  <c:v>7.3416340927956458E-3</c:v>
                </c:pt>
                <c:pt idx="164">
                  <c:v>7.3612329103297149E-3</c:v>
                </c:pt>
                <c:pt idx="165">
                  <c:v>7.3805448868136114E-3</c:v>
                </c:pt>
                <c:pt idx="166">
                  <c:v>7.3902801362379922E-3</c:v>
                </c:pt>
                <c:pt idx="167">
                  <c:v>7.4000184060951657E-3</c:v>
                </c:pt>
                <c:pt idx="168">
                  <c:v>7.4097596963040857E-3</c:v>
                </c:pt>
                <c:pt idx="169">
                  <c:v>7.4294035614412106E-3</c:v>
                </c:pt>
                <c:pt idx="170">
                  <c:v>7.4487550609003694E-3</c:v>
                </c:pt>
                <c:pt idx="171">
                  <c:v>7.4585114530301144E-3</c:v>
                </c:pt>
                <c:pt idx="172">
                  <c:v>7.4682708655116059E-3</c:v>
                </c:pt>
                <c:pt idx="173">
                  <c:v>7.4780332983448439E-3</c:v>
                </c:pt>
                <c:pt idx="174">
                  <c:v>7.5026858011381647E-3</c:v>
                </c:pt>
                <c:pt idx="175">
                  <c:v>7.5268907684356012E-3</c:v>
                </c:pt>
                <c:pt idx="176">
                  <c:v>7.5366713235414107E-3</c:v>
                </c:pt>
                <c:pt idx="177">
                  <c:v>7.5464548990800129E-3</c:v>
                </c:pt>
                <c:pt idx="178">
                  <c:v>7.5661889542744118E-3</c:v>
                </c:pt>
                <c:pt idx="179">
                  <c:v>7.5856194050760717E-3</c:v>
                </c:pt>
                <c:pt idx="180">
                  <c:v>7.5954180824544526E-3</c:v>
                </c:pt>
                <c:pt idx="181">
                  <c:v>7.6052197802656263E-3</c:v>
                </c:pt>
                <c:pt idx="182">
                  <c:v>7.6150244985095927E-3</c:v>
                </c:pt>
                <c:pt idx="183">
                  <c:v>7.634803696482396E-3</c:v>
                </c:pt>
                <c:pt idx="184">
                  <c:v>7.6542735751650159E-3</c:v>
                </c:pt>
                <c:pt idx="185">
                  <c:v>7.6640933953298074E-3</c:v>
                </c:pt>
                <c:pt idx="186">
                  <c:v>7.6739162358463453E-3</c:v>
                </c:pt>
                <c:pt idx="187">
                  <c:v>7.6837448730360247E-3</c:v>
                </c:pt>
                <c:pt idx="188">
                  <c:v>7.7036247745787554E-3</c:v>
                </c:pt>
                <c:pt idx="189">
                  <c:v>7.7232450993103274E-3</c:v>
                </c:pt>
                <c:pt idx="190">
                  <c:v>7.7331693514981481E-3</c:v>
                </c:pt>
                <c:pt idx="191">
                  <c:v>7.7431132819660853E-3</c:v>
                </c:pt>
                <c:pt idx="192">
                  <c:v>7.753076890714139E-3</c:v>
                </c:pt>
                <c:pt idx="193">
                  <c:v>7.7732352394518003E-3</c:v>
                </c:pt>
                <c:pt idx="194">
                  <c:v>7.7931281084264725E-3</c:v>
                </c:pt>
                <c:pt idx="195">
                  <c:v>7.8031901085751088E-3</c:v>
                </c:pt>
                <c:pt idx="196">
                  <c:v>7.8132717869228152E-3</c:v>
                </c:pt>
                <c:pt idx="197">
                  <c:v>7.8233731436316845E-3</c:v>
                </c:pt>
                <c:pt idx="198">
                  <c:v>7.8438100077241994E-3</c:v>
                </c:pt>
                <c:pt idx="199">
                  <c:v>7.863975353106234E-3</c:v>
                </c:pt>
                <c:pt idx="200">
                  <c:v>7.8741751012156858E-3</c:v>
                </c:pt>
                <c:pt idx="201">
                  <c:v>7.8843945276052541E-3</c:v>
                </c:pt>
                <c:pt idx="202">
                  <c:v>7.8946336323559851E-3</c:v>
                </c:pt>
                <c:pt idx="203">
                  <c:v>7.9153490810709073E-3</c:v>
                </c:pt>
                <c:pt idx="204">
                  <c:v>7.935786833997982E-3</c:v>
                </c:pt>
                <c:pt idx="205">
                  <c:v>7.9461243301492956E-3</c:v>
                </c:pt>
                <c:pt idx="206">
                  <c:v>7.9564815045807258E-3</c:v>
                </c:pt>
                <c:pt idx="207">
                  <c:v>7.9668583573733187E-3</c:v>
                </c:pt>
                <c:pt idx="208">
                  <c:v>7.987852461139866E-3</c:v>
                </c:pt>
                <c:pt idx="209">
                  <c:v>8.0085625515069481E-3</c:v>
                </c:pt>
                <c:pt idx="210">
                  <c:v>8.0190377957811698E-3</c:v>
                </c:pt>
                <c:pt idx="211">
                  <c:v>8.0295327184165544E-3</c:v>
                </c:pt>
                <c:pt idx="212">
                  <c:v>8.0400473193320554E-3</c:v>
                </c:pt>
                <c:pt idx="213">
                  <c:v>8.0613201497681253E-3</c:v>
                </c:pt>
                <c:pt idx="214">
                  <c:v>8.0823025062815024E-3</c:v>
                </c:pt>
                <c:pt idx="215">
                  <c:v>8.0929154988407248E-3</c:v>
                </c:pt>
                <c:pt idx="216">
                  <c:v>8.1035481696800638E-3</c:v>
                </c:pt>
                <c:pt idx="217">
                  <c:v>8.1142005188805655E-3</c:v>
                </c:pt>
                <c:pt idx="218">
                  <c:v>8.1357521486036255E-3</c:v>
                </c:pt>
                <c:pt idx="219">
                  <c:v>8.1570066988889689E-3</c:v>
                </c:pt>
                <c:pt idx="220">
                  <c:v>8.1677574398142383E-3</c:v>
                </c:pt>
                <c:pt idx="221">
                  <c:v>8.1785278589385779E-3</c:v>
                </c:pt>
                <c:pt idx="222">
                  <c:v>8.1893179565051266E-3</c:v>
                </c:pt>
                <c:pt idx="223">
                  <c:v>8.2111484594293849E-3</c:v>
                </c:pt>
                <c:pt idx="224">
                  <c:v>8.2326751299777179E-3</c:v>
                </c:pt>
                <c:pt idx="225">
                  <c:v>8.2435636192690342E-3</c:v>
                </c:pt>
                <c:pt idx="226">
                  <c:v>8.2544717869215134E-3</c:v>
                </c:pt>
                <c:pt idx="227">
                  <c:v>8.2653996327730628E-3</c:v>
                </c:pt>
                <c:pt idx="228">
                  <c:v>8.2875090840554382E-3</c:v>
                </c:pt>
                <c:pt idx="229">
                  <c:v>8.3093078001150733E-3</c:v>
                </c:pt>
                <c:pt idx="230">
                  <c:v>8.3203340379345292E-3</c:v>
                </c:pt>
                <c:pt idx="231">
                  <c:v>8.3313799539530553E-3</c:v>
                </c:pt>
                <c:pt idx="232">
                  <c:v>8.3424455484137905E-3</c:v>
                </c:pt>
                <c:pt idx="233">
                  <c:v>8.3648340243188315E-3</c:v>
                </c:pt>
                <c:pt idx="234">
                  <c:v>8.3869047099494054E-3</c:v>
                </c:pt>
                <c:pt idx="235">
                  <c:v>8.3980686962159545E-3</c:v>
                </c:pt>
                <c:pt idx="236">
                  <c:v>8.4092523609247127E-3</c:v>
                </c:pt>
                <c:pt idx="237">
                  <c:v>8.4204557039946337E-3</c:v>
                </c:pt>
                <c:pt idx="238">
                  <c:v>8.4431232820296014E-3</c:v>
                </c:pt>
                <c:pt idx="239">
                  <c:v>8.4654658599669919E-3</c:v>
                </c:pt>
                <c:pt idx="240">
                  <c:v>8.4767675949237731E-3</c:v>
                </c:pt>
                <c:pt idx="241">
                  <c:v>8.4880890083227634E-3</c:v>
                </c:pt>
                <c:pt idx="242">
                  <c:v>8.4994301000018702E-3</c:v>
                </c:pt>
                <c:pt idx="243">
                  <c:v>8.5223768590518105E-3</c:v>
                </c:pt>
                <c:pt idx="244">
                  <c:v>8.5449912508972492E-3</c:v>
                </c:pt>
                <c:pt idx="245">
                  <c:v>8.5564307346253088E-3</c:v>
                </c:pt>
                <c:pt idx="246">
                  <c:v>8.5678898967145312E-3</c:v>
                </c:pt>
                <c:pt idx="247">
                  <c:v>8.5793687372459626E-3</c:v>
                </c:pt>
                <c:pt idx="248">
                  <c:v>8.6025947573035548E-3</c:v>
                </c:pt>
                <c:pt idx="249">
                  <c:v>8.6254808833075014E-3</c:v>
                </c:pt>
                <c:pt idx="250">
                  <c:v>8.6370581158878856E-3</c:v>
                </c:pt>
                <c:pt idx="251">
                  <c:v>8.6486550269104789E-3</c:v>
                </c:pt>
                <c:pt idx="252">
                  <c:v>8.6602716162131888E-3</c:v>
                </c:pt>
                <c:pt idx="253">
                  <c:v>8.6837769786218821E-3</c:v>
                </c:pt>
                <c:pt idx="254">
                  <c:v>8.706934757927165E-3</c:v>
                </c:pt>
                <c:pt idx="255">
                  <c:v>8.7186497394409201E-3</c:v>
                </c:pt>
                <c:pt idx="256">
                  <c:v>8.7303872035171537E-3</c:v>
                </c:pt>
                <c:pt idx="257">
                  <c:v>8.7421583666369429E-3</c:v>
                </c:pt>
                <c:pt idx="258">
                  <c:v>8.778149572695737E-3</c:v>
                </c:pt>
                <c:pt idx="259">
                  <c:v>8.8135519151999464E-3</c:v>
                </c:pt>
                <c:pt idx="260">
                  <c:v>8.8255786015201121E-3</c:v>
                </c:pt>
                <c:pt idx="261">
                  <c:v>8.8561501363074169E-3</c:v>
                </c:pt>
                <c:pt idx="262">
                  <c:v>8.8862595831717961E-3</c:v>
                </c:pt>
                <c:pt idx="263">
                  <c:v>8.898505289447467E-3</c:v>
                </c:pt>
                <c:pt idx="264">
                  <c:v>8.9107874990490554E-3</c:v>
                </c:pt>
                <c:pt idx="265">
                  <c:v>8.9356923449420336E-3</c:v>
                </c:pt>
                <c:pt idx="266">
                  <c:v>8.9602813712008622E-3</c:v>
                </c:pt>
                <c:pt idx="267">
                  <c:v>8.9727460975941309E-3</c:v>
                </c:pt>
                <c:pt idx="268">
                  <c:v>8.9852473273943634E-3</c:v>
                </c:pt>
                <c:pt idx="269">
                  <c:v>8.9977850605205134E-3</c:v>
                </c:pt>
                <c:pt idx="270">
                  <c:v>9.0232052591003135E-3</c:v>
                </c:pt>
                <c:pt idx="271">
                  <c:v>9.0483010269326591E-3</c:v>
                </c:pt>
                <c:pt idx="272">
                  <c:v>9.0610212769315357E-3</c:v>
                </c:pt>
                <c:pt idx="273">
                  <c:v>9.0737780304184223E-3</c:v>
                </c:pt>
                <c:pt idx="274">
                  <c:v>9.0865712872312265E-3</c:v>
                </c:pt>
                <c:pt idx="275">
                  <c:v>9.1125069700629772E-3</c:v>
                </c:pt>
                <c:pt idx="276">
                  <c:v>9.1381093485520815E-3</c:v>
                </c:pt>
                <c:pt idx="277">
                  <c:v>9.151085122480751E-3</c:v>
                </c:pt>
                <c:pt idx="278">
                  <c:v>9.1640973997353381E-3</c:v>
                </c:pt>
                <c:pt idx="279">
                  <c:v>9.177146180396889E-3</c:v>
                </c:pt>
                <c:pt idx="280">
                  <c:v>9.203597481828309E-3</c:v>
                </c:pt>
                <c:pt idx="281">
                  <c:v>9.2297063375179622E-3</c:v>
                </c:pt>
                <c:pt idx="282">
                  <c:v>9.2429376353764248E-3</c:v>
                </c:pt>
                <c:pt idx="283">
                  <c:v>9.2562054367228974E-3</c:v>
                </c:pt>
                <c:pt idx="284">
                  <c:v>9.2695097414763339E-3</c:v>
                </c:pt>
                <c:pt idx="285">
                  <c:v>9.2964767983675749E-3</c:v>
                </c:pt>
                <c:pt idx="286">
                  <c:v>9.3230919951270419E-3</c:v>
                </c:pt>
                <c:pt idx="287">
                  <c:v>9.3365788171584363E-3</c:v>
                </c:pt>
                <c:pt idx="288">
                  <c:v>9.3501021426778408E-3</c:v>
                </c:pt>
                <c:pt idx="289">
                  <c:v>9.3636619717663017E-3</c:v>
                </c:pt>
                <c:pt idx="290">
                  <c:v>9.3911449238141369E-3</c:v>
                </c:pt>
                <c:pt idx="291">
                  <c:v>9.418266322676061E-3</c:v>
                </c:pt>
                <c:pt idx="292">
                  <c:v>9.4320086691235261E-3</c:v>
                </c:pt>
                <c:pt idx="293">
                  <c:v>9.4457875190590013E-3</c:v>
                </c:pt>
                <c:pt idx="294">
                  <c:v>9.4596028725635328E-3</c:v>
                </c:pt>
                <c:pt idx="295">
                  <c:v>9.4876018623283702E-3</c:v>
                </c:pt>
                <c:pt idx="296">
                  <c:v>9.5152293215428063E-3</c:v>
                </c:pt>
                <c:pt idx="297">
                  <c:v>9.5292271926494809E-3</c:v>
                </c:pt>
                <c:pt idx="298">
                  <c:v>9.5432615672441656E-3</c:v>
                </c:pt>
                <c:pt idx="299">
                  <c:v>9.5573324454079067E-3</c:v>
                </c:pt>
                <c:pt idx="300">
                  <c:v>9.5858476181787129E-3</c:v>
                </c:pt>
                <c:pt idx="301">
                  <c:v>9.6139809933482034E-3</c:v>
                </c:pt>
                <c:pt idx="302">
                  <c:v>9.6282343891951339E-3</c:v>
                </c:pt>
                <c:pt idx="303">
                  <c:v>9.6425242886921669E-3</c:v>
                </c:pt>
                <c:pt idx="304">
                  <c:v>9.6568506916772101E-3</c:v>
                </c:pt>
                <c:pt idx="305">
                  <c:v>9.685882195660616E-3</c:v>
                </c:pt>
                <c:pt idx="306">
                  <c:v>9.7145213393889929E-3</c:v>
                </c:pt>
                <c:pt idx="307">
                  <c:v>9.7290302603003642E-3</c:v>
                </c:pt>
                <c:pt idx="308">
                  <c:v>9.7435756847807919E-3</c:v>
                </c:pt>
                <c:pt idx="309">
                  <c:v>9.7581576128302761E-3</c:v>
                </c:pt>
                <c:pt idx="310">
                  <c:v>9.7877055992316268E-3</c:v>
                </c:pt>
                <c:pt idx="311">
                  <c:v>9.8168503612050539E-3</c:v>
                </c:pt>
                <c:pt idx="312">
                  <c:v>9.8316148072619125E-3</c:v>
                </c:pt>
                <c:pt idx="313">
                  <c:v>9.84641575704992E-3</c:v>
                </c:pt>
                <c:pt idx="314">
                  <c:v>9.8612532104069839E-3</c:v>
                </c:pt>
                <c:pt idx="315">
                  <c:v>9.8913178333492908E-3</c:v>
                </c:pt>
                <c:pt idx="316">
                  <c:v>9.9209680601741734E-3</c:v>
                </c:pt>
                <c:pt idx="317">
                  <c:v>9.9359752718553018E-3</c:v>
                </c:pt>
                <c:pt idx="318">
                  <c:v>9.950955187554289E-3</c:v>
                </c:pt>
                <c:pt idx="319">
                  <c:v>9.9658950475067787E-3</c:v>
                </c:pt>
                <c:pt idx="320">
                  <c:v>9.9959149840963182E-3</c:v>
                </c:pt>
                <c:pt idx="321">
                  <c:v>1.0025253928960254E-2</c:v>
                </c:pt>
                <c:pt idx="322">
                  <c:v>1.0039993509775025E-2</c:v>
                </c:pt>
                <c:pt idx="323">
                  <c:v>1.0054693034681206E-2</c:v>
                </c:pt>
                <c:pt idx="324">
                  <c:v>1.0069352503759843E-2</c:v>
                </c:pt>
                <c:pt idx="325">
                  <c:v>1.0098817323304459E-2</c:v>
                </c:pt>
                <c:pt idx="326">
                  <c:v>1.0127589821474769E-2</c:v>
                </c:pt>
                <c:pt idx="327">
                  <c:v>1.0142049011253595E-2</c:v>
                </c:pt>
                <c:pt idx="328">
                  <c:v>1.0156468145042785E-2</c:v>
                </c:pt>
                <c:pt idx="329">
                  <c:v>1.0170847223085477E-2</c:v>
                </c:pt>
                <c:pt idx="330">
                  <c:v>1.019975687341838E-2</c:v>
                </c:pt>
                <c:pt idx="331">
                  <c:v>1.02279629760893E-2</c:v>
                </c:pt>
                <c:pt idx="332">
                  <c:v>1.0242141774507996E-2</c:v>
                </c:pt>
                <c:pt idx="333">
                  <c:v>1.0256280517099148E-2</c:v>
                </c:pt>
                <c:pt idx="334">
                  <c:v>1.0298997505562069E-2</c:v>
                </c:pt>
                <c:pt idx="335">
                  <c:v>1.0340271798079392E-2</c:v>
                </c:pt>
                <c:pt idx="336">
                  <c:v>1.0354130149229368E-2</c:v>
                </c:pt>
                <c:pt idx="337">
                  <c:v>1.0367948444227615E-2</c:v>
                </c:pt>
                <c:pt idx="338">
                  <c:v>1.0395747586885442E-2</c:v>
                </c:pt>
                <c:pt idx="339">
                  <c:v>1.0422821065134702E-2</c:v>
                </c:pt>
                <c:pt idx="340">
                  <c:v>1.043643908034686E-2</c:v>
                </c:pt>
                <c:pt idx="341">
                  <c:v>1.0450017039731474E-2</c:v>
                </c:pt>
                <c:pt idx="342">
                  <c:v>1.0463554943045406E-2</c:v>
                </c:pt>
                <c:pt idx="343">
                  <c:v>1.049765227031263E-2</c:v>
                </c:pt>
                <c:pt idx="344">
                  <c:v>1.0530643619770519E-2</c:v>
                </c:pt>
                <c:pt idx="345">
                  <c:v>1.0543941187146633E-2</c:v>
                </c:pt>
                <c:pt idx="346">
                  <c:v>1.0557198698452064E-2</c:v>
                </c:pt>
                <c:pt idx="347">
                  <c:v>1.0583887086540827E-2</c:v>
                </c:pt>
                <c:pt idx="348">
                  <c:v>1.0609828183615333E-2</c:v>
                </c:pt>
                <c:pt idx="349">
                  <c:v>1.062288541481049E-2</c:v>
                </c:pt>
                <c:pt idx="350">
                  <c:v>1.0635902590016011E-2</c:v>
                </c:pt>
                <c:pt idx="351">
                  <c:v>1.0648879709069803E-2</c:v>
                </c:pt>
                <c:pt idx="352">
                  <c:v>1.0675012619754861E-2</c:v>
                </c:pt>
                <c:pt idx="353">
                  <c:v>1.0700387625145469E-2</c:v>
                </c:pt>
                <c:pt idx="354">
                  <c:v>1.0713164463926894E-2</c:v>
                </c:pt>
                <c:pt idx="355">
                  <c:v>1.0725901246718683E-2</c:v>
                </c:pt>
                <c:pt idx="356">
                  <c:v>1.073859797343979E-2</c:v>
                </c:pt>
                <c:pt idx="357">
                  <c:v>1.0764175335967742E-2</c:v>
                </c:pt>
                <c:pt idx="358">
                  <c:v>1.0788984319455297E-2</c:v>
                </c:pt>
                <c:pt idx="359">
                  <c:v>1.0801480765741944E-2</c:v>
                </c:pt>
                <c:pt idx="360">
                  <c:v>1.0813937155957909E-2</c:v>
                </c:pt>
                <c:pt idx="361">
                  <c:v>1.0826353490022145E-2</c:v>
                </c:pt>
                <c:pt idx="362">
                  <c:v>1.0857678486896893E-2</c:v>
                </c:pt>
                <c:pt idx="363">
                  <c:v>1.0887834318796807E-2</c:v>
                </c:pt>
                <c:pt idx="364">
                  <c:v>1.0900010316193809E-2</c:v>
                </c:pt>
                <c:pt idx="365">
                  <c:v>1.0912146257439082E-2</c:v>
                </c:pt>
                <c:pt idx="366">
                  <c:v>1.0936612300262254E-2</c:v>
                </c:pt>
                <c:pt idx="367">
                  <c:v>1.0960289461146022E-2</c:v>
                </c:pt>
                <c:pt idx="368">
                  <c:v>1.0972225121713697E-2</c:v>
                </c:pt>
                <c:pt idx="369">
                  <c:v>1.0984120726129643E-2</c:v>
                </c:pt>
                <c:pt idx="370">
                  <c:v>1.0995976274312813E-2</c:v>
                </c:pt>
                <c:pt idx="371">
                  <c:v>1.101988653999612E-2</c:v>
                </c:pt>
                <c:pt idx="372">
                  <c:v>1.1042997905609253E-2</c:v>
                </c:pt>
                <c:pt idx="373">
                  <c:v>1.1054653173114826E-2</c:v>
                </c:pt>
                <c:pt idx="374">
                  <c:v>1.1066268384306577E-2</c:v>
                </c:pt>
                <c:pt idx="375">
                  <c:v>1.1077848755323139E-2</c:v>
                </c:pt>
                <c:pt idx="376">
                  <c:v>1.1101307487565068E-2</c:v>
                </c:pt>
                <c:pt idx="377">
                  <c:v>1.1124061770289018E-2</c:v>
                </c:pt>
                <c:pt idx="378">
                  <c:v>1.1135593122650889E-2</c:v>
                </c:pt>
                <c:pt idx="379">
                  <c:v>1.1147115714639222E-2</c:v>
                </c:pt>
                <c:pt idx="380">
                  <c:v>1.1158629546091925E-2</c:v>
                </c:pt>
                <c:pt idx="381">
                  <c:v>1.1181970555234068E-2</c:v>
                </c:pt>
                <c:pt idx="382">
                  <c:v>1.1204597266546434E-2</c:v>
                </c:pt>
                <c:pt idx="383">
                  <c:v>1.1216067295402032E-2</c:v>
                </c:pt>
                <c:pt idx="384">
                  <c:v>1.1227528563640954E-2</c:v>
                </c:pt>
                <c:pt idx="385">
                  <c:v>1.1238981071425291E-2</c:v>
                </c:pt>
                <c:pt idx="386">
                  <c:v>1.1262204366490799E-2</c:v>
                </c:pt>
                <c:pt idx="387">
                  <c:v>1.1284703497125292E-2</c:v>
                </c:pt>
                <c:pt idx="388">
                  <c:v>1.1296112202312525E-2</c:v>
                </c:pt>
                <c:pt idx="389">
                  <c:v>1.1307512146883081E-2</c:v>
                </c:pt>
                <c:pt idx="390">
                  <c:v>1.1318903330999053E-2</c:v>
                </c:pt>
                <c:pt idx="391">
                  <c:v>1.1342008920470771E-2</c:v>
                </c:pt>
                <c:pt idx="392">
                  <c:v>1.1364380461863499E-2</c:v>
                </c:pt>
                <c:pt idx="393">
                  <c:v>1.1375727843220274E-2</c:v>
                </c:pt>
                <c:pt idx="394">
                  <c:v>1.1387066464122464E-2</c:v>
                </c:pt>
                <c:pt idx="395">
                  <c:v>1.1398396324489024E-2</c:v>
                </c:pt>
                <c:pt idx="396">
                  <c:v>1.1421384216363519E-2</c:v>
                </c:pt>
                <c:pt idx="397">
                  <c:v>1.1443628160355823E-2</c:v>
                </c:pt>
                <c:pt idx="398">
                  <c:v>1.1454914218044232E-2</c:v>
                </c:pt>
                <c:pt idx="399">
                  <c:v>1.1466191515034918E-2</c:v>
                </c:pt>
                <c:pt idx="400">
                  <c:v>1.1477460051652066E-2</c:v>
                </c:pt>
                <c:pt idx="401">
                  <c:v>1.1500330253331564E-2</c:v>
                </c:pt>
                <c:pt idx="402">
                  <c:v>1.1522446592359126E-2</c:v>
                </c:pt>
                <c:pt idx="403">
                  <c:v>1.1533671326217076E-2</c:v>
                </c:pt>
                <c:pt idx="404">
                  <c:v>1.1544887299458351E-2</c:v>
                </c:pt>
                <c:pt idx="405">
                  <c:v>1.1556094512163995E-2</c:v>
                </c:pt>
                <c:pt idx="406">
                  <c:v>1.1578847030510413E-2</c:v>
                </c:pt>
                <c:pt idx="407">
                  <c:v>1.1600835757630268E-2</c:v>
                </c:pt>
                <c:pt idx="408">
                  <c:v>1.1611999167495668E-2</c:v>
                </c:pt>
                <c:pt idx="409">
                  <c:v>1.162315381698753E-2</c:v>
                </c:pt>
                <c:pt idx="410">
                  <c:v>1.163429970578167E-2</c:v>
                </c:pt>
                <c:pt idx="411">
                  <c:v>1.1656934547062589E-2</c:v>
                </c:pt>
                <c:pt idx="412">
                  <c:v>1.1678795655764018E-2</c:v>
                </c:pt>
                <c:pt idx="413">
                  <c:v>1.1689897741880007E-2</c:v>
                </c:pt>
                <c:pt idx="414">
                  <c:v>1.1700991067379318E-2</c:v>
                </c:pt>
                <c:pt idx="415">
                  <c:v>1.1712075632343E-2</c:v>
                </c:pt>
                <c:pt idx="416">
                  <c:v>1.1734592802204643E-2</c:v>
                </c:pt>
                <c:pt idx="417">
                  <c:v>1.1756326286679331E-2</c:v>
                </c:pt>
                <c:pt idx="418">
                  <c:v>1.1767367048721722E-2</c:v>
                </c:pt>
                <c:pt idx="419">
                  <c:v>1.1778399050390576E-2</c:v>
                </c:pt>
                <c:pt idx="420">
                  <c:v>1.1789422291361706E-2</c:v>
                </c:pt>
                <c:pt idx="421">
                  <c:v>1.1811821795072083E-2</c:v>
                </c:pt>
                <c:pt idx="422">
                  <c:v>1.1833427649889927E-2</c:v>
                </c:pt>
                <c:pt idx="423">
                  <c:v>1.184440708810186E-2</c:v>
                </c:pt>
                <c:pt idx="424">
                  <c:v>1.1855377765697117E-2</c:v>
                </c:pt>
                <c:pt idx="425">
                  <c:v>1.1866339682756744E-2</c:v>
                </c:pt>
                <c:pt idx="426">
                  <c:v>1.1894282027931913E-2</c:v>
                </c:pt>
                <c:pt idx="427">
                  <c:v>1.1921017859453098E-2</c:v>
                </c:pt>
                <c:pt idx="428">
                  <c:v>1.1931927213055804E-2</c:v>
                </c:pt>
                <c:pt idx="429">
                  <c:v>1.1942827806203926E-2</c:v>
                </c:pt>
                <c:pt idx="430">
                  <c:v>1.1964991990768283E-2</c:v>
                </c:pt>
                <c:pt idx="431">
                  <c:v>1.1986342572548603E-2</c:v>
                </c:pt>
                <c:pt idx="432">
                  <c:v>1.1997199362694388E-2</c:v>
                </c:pt>
                <c:pt idx="433">
                  <c:v>1.2008047392304544E-2</c:v>
                </c:pt>
                <c:pt idx="434">
                  <c:v>1.2018886661216976E-2</c:v>
                </c:pt>
                <c:pt idx="435">
                  <c:v>1.2040933192003131E-2</c:v>
                </c:pt>
                <c:pt idx="436">
                  <c:v>1.2062156131429358E-2</c:v>
                </c:pt>
                <c:pt idx="437">
                  <c:v>1.2072951597501547E-2</c:v>
                </c:pt>
                <c:pt idx="438">
                  <c:v>1.2083738302957059E-2</c:v>
                </c:pt>
                <c:pt idx="439">
                  <c:v>1.2094516247876941E-2</c:v>
                </c:pt>
                <c:pt idx="440">
                  <c:v>1.2116445127721514E-2</c:v>
                </c:pt>
                <c:pt idx="441">
                  <c:v>1.2137540421551796E-2</c:v>
                </c:pt>
                <c:pt idx="442">
                  <c:v>1.2148274563550387E-2</c:v>
                </c:pt>
                <c:pt idx="443">
                  <c:v>1.2158999944932303E-2</c:v>
                </c:pt>
                <c:pt idx="444">
                  <c:v>1.2169717164791649E-2</c:v>
                </c:pt>
                <c:pt idx="445">
                  <c:v>1.2191540379331938E-2</c:v>
                </c:pt>
                <c:pt idx="446">
                  <c:v>1.2212531988629038E-2</c:v>
                </c:pt>
                <c:pt idx="447">
                  <c:v>1.2223222779863541E-2</c:v>
                </c:pt>
                <c:pt idx="448">
                  <c:v>1.2233908405046012E-2</c:v>
                </c:pt>
                <c:pt idx="449">
                  <c:v>1.2244588864419592E-2</c:v>
                </c:pt>
                <c:pt idx="450">
                  <c:v>1.2266344768024537E-2</c:v>
                </c:pt>
                <c:pt idx="451">
                  <c:v>1.2287259042366161E-2</c:v>
                </c:pt>
                <c:pt idx="452">
                  <c:v>1.2297913672046912E-2</c:v>
                </c:pt>
                <c:pt idx="453">
                  <c:v>1.2308563135837725E-2</c:v>
                </c:pt>
                <c:pt idx="454">
                  <c:v>1.2319207433657553E-2</c:v>
                </c:pt>
                <c:pt idx="455">
                  <c:v>1.2340896039969945E-2</c:v>
                </c:pt>
                <c:pt idx="456">
                  <c:v>1.2361732965632255E-2</c:v>
                </c:pt>
                <c:pt idx="457">
                  <c:v>1.2372351433921347E-2</c:v>
                </c:pt>
                <c:pt idx="458">
                  <c:v>1.2382964736158408E-2</c:v>
                </c:pt>
                <c:pt idx="459">
                  <c:v>1.2393572872505532E-2</c:v>
                </c:pt>
                <c:pt idx="460">
                  <c:v>1.2415194194627851E-2</c:v>
                </c:pt>
                <c:pt idx="461">
                  <c:v>1.2435953758508367E-2</c:v>
                </c:pt>
                <c:pt idx="462">
                  <c:v>1.2446536065162661E-2</c:v>
                </c:pt>
                <c:pt idx="463">
                  <c:v>1.2457113205927017E-2</c:v>
                </c:pt>
                <c:pt idx="464">
                  <c:v>1.2467685180720389E-2</c:v>
                </c:pt>
                <c:pt idx="465">
                  <c:v>1.2489239231566012E-2</c:v>
                </c:pt>
                <c:pt idx="466">
                  <c:v>1.2509921420589265E-2</c:v>
                </c:pt>
                <c:pt idx="467">
                  <c:v>1.2520467565770854E-2</c:v>
                </c:pt>
                <c:pt idx="468">
                  <c:v>1.2531008544900413E-2</c:v>
                </c:pt>
                <c:pt idx="469">
                  <c:v>1.2541544358140033E-2</c:v>
                </c:pt>
                <c:pt idx="470">
                  <c:v>1.2563031150298148E-2</c:v>
                </c:pt>
                <c:pt idx="471">
                  <c:v>1.258363595187495E-2</c:v>
                </c:pt>
                <c:pt idx="472">
                  <c:v>1.2594145935421741E-2</c:v>
                </c:pt>
                <c:pt idx="473">
                  <c:v>1.2604650753078595E-2</c:v>
                </c:pt>
                <c:pt idx="474">
                  <c:v>1.2615150404764464E-2</c:v>
                </c:pt>
                <c:pt idx="475">
                  <c:v>1.2636569950392012E-2</c:v>
                </c:pt>
                <c:pt idx="476">
                  <c:v>1.2657097352122282E-2</c:v>
                </c:pt>
                <c:pt idx="477">
                  <c:v>1.2667571174115322E-2</c:v>
                </c:pt>
                <c:pt idx="478">
                  <c:v>1.2678039830137378E-2</c:v>
                </c:pt>
                <c:pt idx="479">
                  <c:v>1.2688503320188449E-2</c:v>
                </c:pt>
                <c:pt idx="480">
                  <c:v>1.2709855631361327E-2</c:v>
                </c:pt>
                <c:pt idx="481">
                  <c:v>1.2730305621169169E-2</c:v>
                </c:pt>
                <c:pt idx="482">
                  <c:v>1.2740743281527411E-2</c:v>
                </c:pt>
                <c:pt idx="483">
                  <c:v>1.2751175775995716E-2</c:v>
                </c:pt>
                <c:pt idx="484">
                  <c:v>1.2761603104493036E-2</c:v>
                </c:pt>
                <c:pt idx="485">
                  <c:v>1.2782888192773846E-2</c:v>
                </c:pt>
                <c:pt idx="486">
                  <c:v>1.2803260759015611E-2</c:v>
                </c:pt>
                <c:pt idx="487">
                  <c:v>1.2813662257739056E-2</c:v>
                </c:pt>
                <c:pt idx="488">
                  <c:v>1.2824058590572562E-2</c:v>
                </c:pt>
                <c:pt idx="489">
                  <c:v>1.2834449757354038E-2</c:v>
                </c:pt>
                <c:pt idx="490">
                  <c:v>1.2855667634143291E-2</c:v>
                </c:pt>
                <c:pt idx="491">
                  <c:v>1.2875962765337423E-2</c:v>
                </c:pt>
                <c:pt idx="492">
                  <c:v>1.288632810242607E-2</c:v>
                </c:pt>
                <c:pt idx="493">
                  <c:v>1.2896688273624779E-2</c:v>
                </c:pt>
                <c:pt idx="494">
                  <c:v>1.2907043278771457E-2</c:v>
                </c:pt>
                <c:pt idx="495">
                  <c:v>1.2928193955064431E-2</c:v>
                </c:pt>
                <c:pt idx="496">
                  <c:v>1.2948411640053559E-2</c:v>
                </c:pt>
                <c:pt idx="497">
                  <c:v>1.2958740815507408E-2</c:v>
                </c:pt>
                <c:pt idx="498">
                  <c:v>1.2969064824909227E-2</c:v>
                </c:pt>
                <c:pt idx="499">
                  <c:v>1.2979383668502154E-2</c:v>
                </c:pt>
                <c:pt idx="500">
                  <c:v>1.3000467155050989E-2</c:v>
                </c:pt>
                <c:pt idx="501">
                  <c:v>1.3020607383001925E-2</c:v>
                </c:pt>
                <c:pt idx="502">
                  <c:v>1.3030900396739931E-2</c:v>
                </c:pt>
                <c:pt idx="503">
                  <c:v>1.3041188244506952E-2</c:v>
                </c:pt>
                <c:pt idx="504">
                  <c:v>1.3051470926302988E-2</c:v>
                </c:pt>
                <c:pt idx="505">
                  <c:v>1.3072487233643701E-2</c:v>
                </c:pt>
                <c:pt idx="506">
                  <c:v>1.309254999402043E-2</c:v>
                </c:pt>
                <c:pt idx="507">
                  <c:v>1.3102806846042592E-2</c:v>
                </c:pt>
                <c:pt idx="508">
                  <c:v>1.3113051737173587E-2</c:v>
                </c:pt>
                <c:pt idx="509">
                  <c:v>1.3123257487489548E-2</c:v>
                </c:pt>
                <c:pt idx="510">
                  <c:v>1.3154501254829754E-2</c:v>
                </c:pt>
                <c:pt idx="511">
                  <c:v>1.3183527338783696E-2</c:v>
                </c:pt>
                <c:pt idx="512">
                  <c:v>1.3193411538791056E-2</c:v>
                </c:pt>
                <c:pt idx="513">
                  <c:v>1.3218610374624018E-2</c:v>
                </c:pt>
                <c:pt idx="514">
                  <c:v>1.324214350255648E-2</c:v>
                </c:pt>
                <c:pt idx="515">
                  <c:v>1.3251752087990454E-2</c:v>
                </c:pt>
                <c:pt idx="516">
                  <c:v>1.3261314737608165E-2</c:v>
                </c:pt>
                <c:pt idx="517">
                  <c:v>1.328077011784057E-2</c:v>
                </c:pt>
                <c:pt idx="518">
                  <c:v>1.3345784103709903E-2</c:v>
                </c:pt>
                <c:pt idx="519">
                  <c:v>1.3408547091940949E-2</c:v>
                </c:pt>
                <c:pt idx="520">
                  <c:v>1.3469059079048719E-2</c:v>
                </c:pt>
                <c:pt idx="521">
                  <c:v>1.3527320061683298E-2</c:v>
                </c:pt>
                <c:pt idx="522">
                  <c:v>1.3583330036602838E-2</c:v>
                </c:pt>
                <c:pt idx="523">
                  <c:v>1.3637089000727578E-2</c:v>
                </c:pt>
                <c:pt idx="524">
                  <c:v>1.3688596951058804E-2</c:v>
                </c:pt>
                <c:pt idx="525">
                  <c:v>1.3737853884705869E-2</c:v>
                </c:pt>
                <c:pt idx="526">
                  <c:v>1.3784859798967227E-2</c:v>
                </c:pt>
                <c:pt idx="527">
                  <c:v>1.38296146912494E-2</c:v>
                </c:pt>
                <c:pt idx="528">
                  <c:v>1.3872577344232381E-2</c:v>
                </c:pt>
                <c:pt idx="529">
                  <c:v>1.3933012110227683E-2</c:v>
                </c:pt>
                <c:pt idx="530">
                  <c:v>1.397555137038875E-2</c:v>
                </c:pt>
                <c:pt idx="531">
                  <c:v>1.4017980600498081E-2</c:v>
                </c:pt>
                <c:pt idx="532">
                  <c:v>1.4060299800474629E-2</c:v>
                </c:pt>
                <c:pt idx="533">
                  <c:v>1.4102508970318395E-2</c:v>
                </c:pt>
                <c:pt idx="534">
                  <c:v>1.4144608110029377E-2</c:v>
                </c:pt>
                <c:pt idx="535">
                  <c:v>1.4186597219526531E-2</c:v>
                </c:pt>
                <c:pt idx="536">
                  <c:v>1.4228476298728809E-2</c:v>
                </c:pt>
                <c:pt idx="537">
                  <c:v>1.4270245347717259E-2</c:v>
                </c:pt>
                <c:pt idx="538">
                  <c:v>1.4311904366329786E-2</c:v>
                </c:pt>
                <c:pt idx="539">
                  <c:v>1.4353453354647439E-2</c:v>
                </c:pt>
                <c:pt idx="540">
                  <c:v>1.4394892312508123E-2</c:v>
                </c:pt>
                <c:pt idx="541">
                  <c:v>1.4436221239992886E-2</c:v>
                </c:pt>
                <c:pt idx="542">
                  <c:v>1.4477440136939634E-2</c:v>
                </c:pt>
                <c:pt idx="543">
                  <c:v>1.4518549003429415E-2</c:v>
                </c:pt>
                <c:pt idx="544">
                  <c:v>1.4559547839381182E-2</c:v>
                </c:pt>
                <c:pt idx="545">
                  <c:v>1.4600436644713888E-2</c:v>
                </c:pt>
                <c:pt idx="546">
                  <c:v>1.4641215419427533E-2</c:v>
                </c:pt>
                <c:pt idx="547">
                  <c:v>1.4681884163522119E-2</c:v>
                </c:pt>
                <c:pt idx="548">
                  <c:v>1.4722442876835551E-2</c:v>
                </c:pt>
                <c:pt idx="549">
                  <c:v>1.4762891559529923E-2</c:v>
                </c:pt>
                <c:pt idx="550">
                  <c:v>1.4803230211443141E-2</c:v>
                </c:pt>
                <c:pt idx="551">
                  <c:v>1.4843458832494161E-2</c:v>
                </c:pt>
                <c:pt idx="552">
                  <c:v>1.4883577422764027E-2</c:v>
                </c:pt>
                <c:pt idx="553">
                  <c:v>1.4923585982090648E-2</c:v>
                </c:pt>
                <c:pt idx="554">
                  <c:v>1.496348451055507E-2</c:v>
                </c:pt>
                <c:pt idx="555">
                  <c:v>1.5003273008076246E-2</c:v>
                </c:pt>
                <c:pt idx="556">
                  <c:v>1.504295147457313E-2</c:v>
                </c:pt>
                <c:pt idx="557">
                  <c:v>1.5082519910126768E-2</c:v>
                </c:pt>
                <c:pt idx="558">
                  <c:v>1.5121978314575069E-2</c:v>
                </c:pt>
                <c:pt idx="559">
                  <c:v>1.5161326687918031E-2</c:v>
                </c:pt>
                <c:pt idx="560">
                  <c:v>1.5200565030155655E-2</c:v>
                </c:pt>
                <c:pt idx="561">
                  <c:v>1.5239693341287941E-2</c:v>
                </c:pt>
                <c:pt idx="562">
                  <c:v>1.5278711621152796E-2</c:v>
                </c:pt>
                <c:pt idx="563">
                  <c:v>1.5317619869750221E-2</c:v>
                </c:pt>
                <c:pt idx="564">
                  <c:v>1.5356418087161261E-2</c:v>
                </c:pt>
                <c:pt idx="565">
                  <c:v>1.5395106273223824E-2</c:v>
                </c:pt>
                <c:pt idx="566">
                  <c:v>1.5433685745588344E-2</c:v>
                </c:pt>
                <c:pt idx="567">
                  <c:v>1.548318553517225E-2</c:v>
                </c:pt>
                <c:pt idx="568">
                  <c:v>1.552162286370673E-2</c:v>
                </c:pt>
                <c:pt idx="569">
                  <c:v>1.5560005497834428E-2</c:v>
                </c:pt>
                <c:pt idx="570">
                  <c:v>1.5598333437636391E-2</c:v>
                </c:pt>
                <c:pt idx="571">
                  <c:v>1.5636606683031573E-2</c:v>
                </c:pt>
                <c:pt idx="572">
                  <c:v>1.5674825234019973E-2</c:v>
                </c:pt>
                <c:pt idx="573">
                  <c:v>1.5712989090520546E-2</c:v>
                </c:pt>
                <c:pt idx="574">
                  <c:v>1.5751098252614337E-2</c:v>
                </c:pt>
                <c:pt idx="575">
                  <c:v>1.5789152720220301E-2</c:v>
                </c:pt>
                <c:pt idx="576">
                  <c:v>1.5827152493419483E-2</c:v>
                </c:pt>
                <c:pt idx="577">
                  <c:v>1.5865097571968745E-2</c:v>
                </c:pt>
                <c:pt idx="578">
                  <c:v>1.5902987956111225E-2</c:v>
                </c:pt>
                <c:pt idx="579">
                  <c:v>1.5940823645684832E-2</c:v>
                </c:pt>
                <c:pt idx="580">
                  <c:v>1.5978604640770611E-2</c:v>
                </c:pt>
                <c:pt idx="581">
                  <c:v>1.6016330941125423E-2</c:v>
                </c:pt>
                <c:pt idx="582">
                  <c:v>1.6054002547073454E-2</c:v>
                </c:pt>
                <c:pt idx="583">
                  <c:v>1.6103776792139257E-2</c:v>
                </c:pt>
                <c:pt idx="584">
                  <c:v>1.6129181674938708E-2</c:v>
                </c:pt>
                <c:pt idx="585">
                  <c:v>1.6166689196936979E-2</c:v>
                </c:pt>
                <c:pt idx="586">
                  <c:v>1.6204142024285328E-2</c:v>
                </c:pt>
                <c:pt idx="587">
                  <c:v>1.6241540156902712E-2</c:v>
                </c:pt>
                <c:pt idx="588">
                  <c:v>1.6278883594951221E-2</c:v>
                </c:pt>
                <c:pt idx="589">
                  <c:v>1.6316172338268764E-2</c:v>
                </c:pt>
                <c:pt idx="590">
                  <c:v>1.635340638685534E-2</c:v>
                </c:pt>
                <c:pt idx="591">
                  <c:v>1.6390585740629904E-2</c:v>
                </c:pt>
                <c:pt idx="592">
                  <c:v>1.6427710399673501E-2</c:v>
                </c:pt>
                <c:pt idx="593">
                  <c:v>1.6464780363986131E-2</c:v>
                </c:pt>
                <c:pt idx="594">
                  <c:v>1.6501795633486749E-2</c:v>
                </c:pt>
                <c:pt idx="595">
                  <c:v>1.65387562082564E-2</c:v>
                </c:pt>
                <c:pt idx="596">
                  <c:v>1.6575662088051946E-2</c:v>
                </c:pt>
                <c:pt idx="597">
                  <c:v>1.6612513273116525E-2</c:v>
                </c:pt>
                <c:pt idx="598">
                  <c:v>1.6649309763288045E-2</c:v>
                </c:pt>
                <c:pt idx="599">
                  <c:v>1.6686051558647552E-2</c:v>
                </c:pt>
                <c:pt idx="600">
                  <c:v>1.6722738659114E-2</c:v>
                </c:pt>
                <c:pt idx="601">
                  <c:v>1.6759371064606343E-2</c:v>
                </c:pt>
                <c:pt idx="602">
                  <c:v>1.6795948775124581E-2</c:v>
                </c:pt>
                <c:pt idx="603">
                  <c:v>1.6832471790830805E-2</c:v>
                </c:pt>
                <c:pt idx="604">
                  <c:v>1.6868940111562924E-2</c:v>
                </c:pt>
                <c:pt idx="605">
                  <c:v>1.6905353737320938E-2</c:v>
                </c:pt>
                <c:pt idx="606">
                  <c:v>1.6941712668023801E-2</c:v>
                </c:pt>
                <c:pt idx="607">
                  <c:v>1.6978016903752557E-2</c:v>
                </c:pt>
                <c:pt idx="608">
                  <c:v>1.7014266444507209E-2</c:v>
                </c:pt>
                <c:pt idx="609">
                  <c:v>1.7050461290206709E-2</c:v>
                </c:pt>
                <c:pt idx="610">
                  <c:v>1.7086601440851057E-2</c:v>
                </c:pt>
                <c:pt idx="611">
                  <c:v>1.7122686896440253E-2</c:v>
                </c:pt>
                <c:pt idx="612">
                  <c:v>1.7158717656893252E-2</c:v>
                </c:pt>
                <c:pt idx="613">
                  <c:v>1.7194693722291099E-2</c:v>
                </c:pt>
                <c:pt idx="614">
                  <c:v>1.7230615092552748E-2</c:v>
                </c:pt>
                <c:pt idx="615">
                  <c:v>1.7266481767678199E-2</c:v>
                </c:pt>
                <c:pt idx="616">
                  <c:v>1.7302293747748498E-2</c:v>
                </c:pt>
                <c:pt idx="617">
                  <c:v>1.7338051032520507E-2</c:v>
                </c:pt>
                <c:pt idx="618">
                  <c:v>1.7373763612407167E-2</c:v>
                </c:pt>
                <c:pt idx="619">
                  <c:v>1.7420617386779323E-2</c:v>
                </c:pt>
                <c:pt idx="620">
                  <c:v>1.7456529645953161E-2</c:v>
                </c:pt>
                <c:pt idx="621">
                  <c:v>1.7492541812741402E-2</c:v>
                </c:pt>
                <c:pt idx="622">
                  <c:v>1.7528653887198081E-2</c:v>
                </c:pt>
                <c:pt idx="623">
                  <c:v>1.7564865869458268E-2</c:v>
                </c:pt>
                <c:pt idx="624">
                  <c:v>1.7601177759603015E-2</c:v>
                </c:pt>
                <c:pt idx="625">
                  <c:v>1.7637589557713367E-2</c:v>
                </c:pt>
                <c:pt idx="626">
                  <c:v>1.7674101263843355E-2</c:v>
                </c:pt>
                <c:pt idx="627">
                  <c:v>1.7710712878128053E-2</c:v>
                </c:pt>
                <c:pt idx="628">
                  <c:v>1.7747424400675525E-2</c:v>
                </c:pt>
                <c:pt idx="629">
                  <c:v>1.7784235831512788E-2</c:v>
                </c:pt>
                <c:pt idx="630">
                  <c:v>1.7821147170801931E-2</c:v>
                </c:pt>
                <c:pt idx="631">
                  <c:v>1.7858158418569973E-2</c:v>
                </c:pt>
                <c:pt idx="632">
                  <c:v>1.7895269574951987E-2</c:v>
                </c:pt>
                <c:pt idx="633">
                  <c:v>1.7932480640002007E-2</c:v>
                </c:pt>
                <c:pt idx="634">
                  <c:v>1.7984925736339585E-2</c:v>
                </c:pt>
                <c:pt idx="635">
                  <c:v>1.8022375742628993E-2</c:v>
                </c:pt>
                <c:pt idx="636">
                  <c:v>1.8059925640323549E-2</c:v>
                </c:pt>
                <c:pt idx="637">
                  <c:v>1.8097575429585344E-2</c:v>
                </c:pt>
                <c:pt idx="638">
                  <c:v>1.8135325110252287E-2</c:v>
                </c:pt>
                <c:pt idx="639">
                  <c:v>1.817317468248647E-2</c:v>
                </c:pt>
                <c:pt idx="640">
                  <c:v>1.8211124146206847E-2</c:v>
                </c:pt>
                <c:pt idx="641">
                  <c:v>1.8249173501575511E-2</c:v>
                </c:pt>
                <c:pt idx="642">
                  <c:v>1.8287322748592461E-2</c:v>
                </c:pt>
                <c:pt idx="643">
                  <c:v>1.832557188717665E-2</c:v>
                </c:pt>
                <c:pt idx="644">
                  <c:v>1.8363920917490173E-2</c:v>
                </c:pt>
                <c:pt idx="645">
                  <c:v>1.8402369839533028E-2</c:v>
                </c:pt>
                <c:pt idx="646">
                  <c:v>1.8440918653305216E-2</c:v>
                </c:pt>
                <c:pt idx="647">
                  <c:v>1.8479567358887783E-2</c:v>
                </c:pt>
                <c:pt idx="648">
                  <c:v>1.8518315956199682E-2</c:v>
                </c:pt>
                <c:pt idx="649">
                  <c:v>1.8557164445403007E-2</c:v>
                </c:pt>
                <c:pt idx="650">
                  <c:v>1.8596112826497757E-2</c:v>
                </c:pt>
                <c:pt idx="651">
                  <c:v>1.8635161099402886E-2</c:v>
                </c:pt>
                <c:pt idx="652">
                  <c:v>1.8674309264361533E-2</c:v>
                </c:pt>
                <c:pt idx="653">
                  <c:v>1.8713557321211605E-2</c:v>
                </c:pt>
                <c:pt idx="654">
                  <c:v>1.8752905270115194E-2</c:v>
                </c:pt>
                <c:pt idx="655">
                  <c:v>1.8792353111072302E-2</c:v>
                </c:pt>
                <c:pt idx="656">
                  <c:v>1.8831900844001881E-2</c:v>
                </c:pt>
                <c:pt idx="657">
                  <c:v>1.8871548469066024E-2</c:v>
                </c:pt>
                <c:pt idx="658">
                  <c:v>1.8911295986264731E-2</c:v>
                </c:pt>
                <c:pt idx="659">
                  <c:v>1.8951143395598002E-2</c:v>
                </c:pt>
                <c:pt idx="660">
                  <c:v>1.899109069722793E-2</c:v>
                </c:pt>
                <c:pt idx="661">
                  <c:v>1.9031137890992422E-2</c:v>
                </c:pt>
                <c:pt idx="662">
                  <c:v>1.9071284977053571E-2</c:v>
                </c:pt>
                <c:pt idx="663">
                  <c:v>1.9111531955411376E-2</c:v>
                </c:pt>
                <c:pt idx="664">
                  <c:v>1.9151878826065838E-2</c:v>
                </c:pt>
                <c:pt idx="665">
                  <c:v>1.9192325589179049E-2</c:v>
                </c:pt>
                <c:pt idx="666">
                  <c:v>1.9232872244588917E-2</c:v>
                </c:pt>
                <c:pt idx="667">
                  <c:v>1.9273518792457534E-2</c:v>
                </c:pt>
                <c:pt idx="668">
                  <c:v>1.93142652327849E-2</c:v>
                </c:pt>
                <c:pt idx="669">
                  <c:v>1.9355111565571015E-2</c:v>
                </c:pt>
                <c:pt idx="670">
                  <c:v>1.9395915259989849E-2</c:v>
                </c:pt>
                <c:pt idx="671">
                  <c:v>1.9436369326183423E-2</c:v>
                </c:pt>
                <c:pt idx="672">
                  <c:v>1.947646280021087E-2</c:v>
                </c:pt>
                <c:pt idx="673">
                  <c:v>1.9516195681910098E-2</c:v>
                </c:pt>
                <c:pt idx="674">
                  <c:v>1.9555567971200061E-2</c:v>
                </c:pt>
                <c:pt idx="675">
                  <c:v>1.9594579667918666E-2</c:v>
                </c:pt>
                <c:pt idx="676">
                  <c:v>1.963323077190382E-2</c:v>
                </c:pt>
                <c:pt idx="677">
                  <c:v>1.9671521283155524E-2</c:v>
                </c:pt>
                <c:pt idx="678">
                  <c:v>1.9709451201430639E-2</c:v>
                </c:pt>
                <c:pt idx="679">
                  <c:v>1.9747020526729164E-2</c:v>
                </c:pt>
                <c:pt idx="680">
                  <c:v>1.9784229258970054E-2</c:v>
                </c:pt>
                <c:pt idx="681">
                  <c:v>1.982107739791017E-2</c:v>
                </c:pt>
                <c:pt idx="682">
                  <c:v>1.9857564943468464E-2</c:v>
                </c:pt>
                <c:pt idx="683">
                  <c:v>1.9893691895644938E-2</c:v>
                </c:pt>
                <c:pt idx="684">
                  <c:v>1.9929458254196453E-2</c:v>
                </c:pt>
                <c:pt idx="685">
                  <c:v>1.9964864019041961E-2</c:v>
                </c:pt>
                <c:pt idx="686">
                  <c:v>1.9999909190181464E-2</c:v>
                </c:pt>
                <c:pt idx="687">
                  <c:v>2.0034593767452868E-2</c:v>
                </c:pt>
                <c:pt idx="688">
                  <c:v>2.0068917750775128E-2</c:v>
                </c:pt>
                <c:pt idx="689">
                  <c:v>2.0102881139986151E-2</c:v>
                </c:pt>
                <c:pt idx="690">
                  <c:v>2.0136483934923843E-2</c:v>
                </c:pt>
                <c:pt idx="691">
                  <c:v>2.0169726135588206E-2</c:v>
                </c:pt>
                <c:pt idx="692">
                  <c:v>2.0202607741979239E-2</c:v>
                </c:pt>
                <c:pt idx="693">
                  <c:v>2.023512875393485E-2</c:v>
                </c:pt>
                <c:pt idx="694">
                  <c:v>2.0267289171130853E-2</c:v>
                </c:pt>
                <c:pt idx="695">
                  <c:v>2.0299088993729342E-2</c:v>
                </c:pt>
                <c:pt idx="696">
                  <c:v>2.0330528221649269E-2</c:v>
                </c:pt>
                <c:pt idx="697">
                  <c:v>2.0361606854647496E-2</c:v>
                </c:pt>
                <c:pt idx="698">
                  <c:v>2.0392324892724023E-2</c:v>
                </c:pt>
                <c:pt idx="699">
                  <c:v>2.0422682335716758E-2</c:v>
                </c:pt>
                <c:pt idx="700">
                  <c:v>2.0452679183544653E-2</c:v>
                </c:pt>
                <c:pt idx="701">
                  <c:v>2.048231543620771E-2</c:v>
                </c:pt>
                <c:pt idx="702">
                  <c:v>2.0511591093543835E-2</c:v>
                </c:pt>
                <c:pt idx="703">
                  <c:v>2.0540506155471983E-2</c:v>
                </c:pt>
                <c:pt idx="704">
                  <c:v>2.0569060621992152E-2</c:v>
                </c:pt>
                <c:pt idx="705">
                  <c:v>2.0597254492942252E-2</c:v>
                </c:pt>
                <c:pt idx="706">
                  <c:v>2.0625087768160189E-2</c:v>
                </c:pt>
                <c:pt idx="707">
                  <c:v>2.0652560447645962E-2</c:v>
                </c:pt>
                <c:pt idx="708">
                  <c:v>2.0679672531399573E-2</c:v>
                </c:pt>
                <c:pt idx="709">
                  <c:v>2.0706424019258929E-2</c:v>
                </c:pt>
                <c:pt idx="710">
                  <c:v>2.0732814911061936E-2</c:v>
                </c:pt>
                <c:pt idx="711">
                  <c:v>2.0758845206889642E-2</c:v>
                </c:pt>
                <c:pt idx="712">
                  <c:v>2.0784514906579954E-2</c:v>
                </c:pt>
                <c:pt idx="713">
                  <c:v>2.0809824010051825E-2</c:v>
                </c:pt>
                <c:pt idx="714">
                  <c:v>2.0834772517224209E-2</c:v>
                </c:pt>
                <c:pt idx="715">
                  <c:v>2.0859360428097107E-2</c:v>
                </c:pt>
                <c:pt idx="716">
                  <c:v>2.0883587742508425E-2</c:v>
                </c:pt>
                <c:pt idx="717">
                  <c:v>2.0907454460458164E-2</c:v>
                </c:pt>
                <c:pt idx="718">
                  <c:v>2.093096058178423E-2</c:v>
                </c:pt>
                <c:pt idx="719">
                  <c:v>2.0954106106486625E-2</c:v>
                </c:pt>
                <c:pt idx="720">
                  <c:v>2.0976891034484302E-2</c:v>
                </c:pt>
                <c:pt idx="721">
                  <c:v>2.099931536577726E-2</c:v>
                </c:pt>
                <c:pt idx="722">
                  <c:v>2.102144423458685E-2</c:v>
                </c:pt>
                <c:pt idx="723">
                  <c:v>2.1046654037237822E-2</c:v>
                </c:pt>
                <c:pt idx="724">
                  <c:v>2.1068662610754796E-2</c:v>
                </c:pt>
                <c:pt idx="725">
                  <c:v>2.1090624514095158E-2</c:v>
                </c:pt>
                <c:pt idx="726">
                  <c:v>2.1112539747258907E-2</c:v>
                </c:pt>
                <c:pt idx="727">
                  <c:v>2.1134408310164998E-2</c:v>
                </c:pt>
                <c:pt idx="728">
                  <c:v>2.1156230202813431E-2</c:v>
                </c:pt>
                <c:pt idx="729">
                  <c:v>2.1178005425285251E-2</c:v>
                </c:pt>
                <c:pt idx="730">
                  <c:v>2.1199733977499413E-2</c:v>
                </c:pt>
                <c:pt idx="731">
                  <c:v>2.1221415859455917E-2</c:v>
                </c:pt>
                <c:pt idx="732">
                  <c:v>2.1243051071154762E-2</c:v>
                </c:pt>
                <c:pt idx="733">
                  <c:v>2.1264639612595948E-2</c:v>
                </c:pt>
                <c:pt idx="734">
                  <c:v>2.1286181483779476E-2</c:v>
                </c:pt>
                <c:pt idx="735">
                  <c:v>2.1307676684705346E-2</c:v>
                </c:pt>
                <c:pt idx="736">
                  <c:v>2.132912521529251E-2</c:v>
                </c:pt>
                <c:pt idx="737">
                  <c:v>2.135052707554097E-2</c:v>
                </c:pt>
                <c:pt idx="738">
                  <c:v>2.1371882265531772E-2</c:v>
                </c:pt>
                <c:pt idx="739">
                  <c:v>2.1393190785264915E-2</c:v>
                </c:pt>
                <c:pt idx="740">
                  <c:v>2.1414452634578307E-2</c:v>
                </c:pt>
                <c:pt idx="741">
                  <c:v>2.1435667813634041E-2</c:v>
                </c:pt>
                <c:pt idx="742">
                  <c:v>2.1456836322270023E-2</c:v>
                </c:pt>
                <c:pt idx="743">
                  <c:v>2.1477958160648347E-2</c:v>
                </c:pt>
                <c:pt idx="744">
                  <c:v>2.149903332860692E-2</c:v>
                </c:pt>
                <c:pt idx="745">
                  <c:v>2.1520061826226788E-2</c:v>
                </c:pt>
                <c:pt idx="746">
                  <c:v>2.1541043653426906E-2</c:v>
                </c:pt>
                <c:pt idx="747">
                  <c:v>2.1561978810288318E-2</c:v>
                </c:pt>
                <c:pt idx="748">
                  <c:v>2.1582867296811026E-2</c:v>
                </c:pt>
                <c:pt idx="749">
                  <c:v>2.1603709112832936E-2</c:v>
                </c:pt>
                <c:pt idx="750">
                  <c:v>2.1624504258597188E-2</c:v>
                </c:pt>
                <c:pt idx="751">
                  <c:v>2.1645252733860643E-2</c:v>
                </c:pt>
                <c:pt idx="752">
                  <c:v>2.1665954538704346E-2</c:v>
                </c:pt>
                <c:pt idx="753">
                  <c:v>2.1686609673047252E-2</c:v>
                </c:pt>
                <c:pt idx="754">
                  <c:v>2.1707218137051454E-2</c:v>
                </c:pt>
                <c:pt idx="755">
                  <c:v>2.1727779930554858E-2</c:v>
                </c:pt>
                <c:pt idx="756">
                  <c:v>2.1748295053638511E-2</c:v>
                </c:pt>
                <c:pt idx="757">
                  <c:v>2.1768763506302413E-2</c:v>
                </c:pt>
                <c:pt idx="758">
                  <c:v>2.1789185288465518E-2</c:v>
                </c:pt>
                <c:pt idx="759">
                  <c:v>2.1809560400127825E-2</c:v>
                </c:pt>
                <c:pt idx="760">
                  <c:v>2.1829888841370382E-2</c:v>
                </c:pt>
                <c:pt idx="761">
                  <c:v>2.1850170612031095E-2</c:v>
                </c:pt>
                <c:pt idx="762">
                  <c:v>2.1870405712272056E-2</c:v>
                </c:pt>
                <c:pt idx="763">
                  <c:v>2.1890594141931174E-2</c:v>
                </c:pt>
                <c:pt idx="764">
                  <c:v>2.1910735901170542E-2</c:v>
                </c:pt>
                <c:pt idx="765">
                  <c:v>2.1930830989828065E-2</c:v>
                </c:pt>
                <c:pt idx="766">
                  <c:v>2.1950879407984791E-2</c:v>
                </c:pt>
                <c:pt idx="767">
                  <c:v>2.1970881155559674E-2</c:v>
                </c:pt>
                <c:pt idx="768">
                  <c:v>2.1990836232714805E-2</c:v>
                </c:pt>
                <c:pt idx="769">
                  <c:v>2.2010744639126001E-2</c:v>
                </c:pt>
                <c:pt idx="770">
                  <c:v>2.2030606375117445E-2</c:v>
                </c:pt>
                <c:pt idx="771">
                  <c:v>2.2050421440446E-2</c:v>
                </c:pt>
                <c:pt idx="772">
                  <c:v>2.2070189835273757E-2</c:v>
                </c:pt>
                <c:pt idx="773">
                  <c:v>2.208991155951967E-2</c:v>
                </c:pt>
                <c:pt idx="774">
                  <c:v>2.2109577414917148E-2</c:v>
                </c:pt>
                <c:pt idx="775">
                  <c:v>2.2129083801464278E-2</c:v>
                </c:pt>
                <c:pt idx="776">
                  <c:v>2.2148401188084588E-2</c:v>
                </c:pt>
                <c:pt idx="777">
                  <c:v>2.2167529574778078E-2</c:v>
                </c:pt>
                <c:pt idx="778">
                  <c:v>2.2186468961382655E-2</c:v>
                </c:pt>
                <c:pt idx="779">
                  <c:v>2.2205219348141458E-2</c:v>
                </c:pt>
                <c:pt idx="780">
                  <c:v>2.2223780734730303E-2</c:v>
                </c:pt>
                <c:pt idx="781">
                  <c:v>2.2242153121392327E-2</c:v>
                </c:pt>
                <c:pt idx="782">
                  <c:v>2.2260336507965439E-2</c:v>
                </c:pt>
                <c:pt idx="783">
                  <c:v>2.2278330894368592E-2</c:v>
                </c:pt>
                <c:pt idx="784">
                  <c:v>2.2296136280682832E-2</c:v>
                </c:pt>
                <c:pt idx="785">
                  <c:v>2.2313752666746067E-2</c:v>
                </c:pt>
                <c:pt idx="786">
                  <c:v>2.2331180052639343E-2</c:v>
                </c:pt>
                <c:pt idx="787">
                  <c:v>2.2348418438362661E-2</c:v>
                </c:pt>
                <c:pt idx="788">
                  <c:v>2.2365467823834972E-2</c:v>
                </c:pt>
                <c:pt idx="789">
                  <c:v>2.2382328208975233E-2</c:v>
                </c:pt>
                <c:pt idx="790">
                  <c:v>2.2398999593864488E-2</c:v>
                </c:pt>
                <c:pt idx="791">
                  <c:v>2.2415481978421692E-2</c:v>
                </c:pt>
                <c:pt idx="792">
                  <c:v>2.2431775362646844E-2</c:v>
                </c:pt>
                <c:pt idx="793">
                  <c:v>2.2447879746458899E-2</c:v>
                </c:pt>
                <c:pt idx="794">
                  <c:v>2.2463795129776809E-2</c:v>
                </c:pt>
                <c:pt idx="795">
                  <c:v>2.2479521512843714E-2</c:v>
                </c:pt>
                <c:pt idx="796">
                  <c:v>2.2495058895335429E-2</c:v>
                </c:pt>
                <c:pt idx="797">
                  <c:v>2.2510407277414046E-2</c:v>
                </c:pt>
                <c:pt idx="798">
                  <c:v>2.2525566658917473E-2</c:v>
                </c:pt>
                <c:pt idx="799">
                  <c:v>2.2540537039926756E-2</c:v>
                </c:pt>
                <c:pt idx="800">
                  <c:v>2.2555318420522941E-2</c:v>
                </c:pt>
                <c:pt idx="801">
                  <c:v>2.2569910800381843E-2</c:v>
                </c:pt>
                <c:pt idx="802">
                  <c:v>2.2584314179746601E-2</c:v>
                </c:pt>
                <c:pt idx="803">
                  <c:v>2.2598528558374076E-2</c:v>
                </c:pt>
                <c:pt idx="804">
                  <c:v>2.2612553936507407E-2</c:v>
                </c:pt>
                <c:pt idx="805">
                  <c:v>2.2626390313903455E-2</c:v>
                </c:pt>
                <c:pt idx="806">
                  <c:v>2.2640037690643267E-2</c:v>
                </c:pt>
                <c:pt idx="807">
                  <c:v>2.2653496066645795E-2</c:v>
                </c:pt>
                <c:pt idx="808">
                  <c:v>2.2666765441992087E-2</c:v>
                </c:pt>
                <c:pt idx="809">
                  <c:v>2.267984581652005E-2</c:v>
                </c:pt>
                <c:pt idx="810">
                  <c:v>2.269273719031073E-2</c:v>
                </c:pt>
                <c:pt idx="811">
                  <c:v>2.2705439563364127E-2</c:v>
                </c:pt>
                <c:pt idx="812">
                  <c:v>2.2717952935599195E-2</c:v>
                </c:pt>
                <c:pt idx="813">
                  <c:v>2.2730277306934887E-2</c:v>
                </c:pt>
                <c:pt idx="814">
                  <c:v>2.2742412677533297E-2</c:v>
                </c:pt>
                <c:pt idx="815">
                  <c:v>2.2754359047232331E-2</c:v>
                </c:pt>
                <c:pt idx="816">
                  <c:v>2.276611641603199E-2</c:v>
                </c:pt>
                <c:pt idx="817">
                  <c:v>2.2777684783932273E-2</c:v>
                </c:pt>
                <c:pt idx="818">
                  <c:v>2.278906415093318E-2</c:v>
                </c:pt>
                <c:pt idx="819">
                  <c:v>2.2800254517034713E-2</c:v>
                </c:pt>
                <c:pt idx="820">
                  <c:v>2.2811255882074777E-2</c:v>
                </c:pt>
                <c:pt idx="821">
                  <c:v>2.2822068246215466E-2</c:v>
                </c:pt>
                <c:pt idx="822">
                  <c:v>2.2832691609456779E-2</c:v>
                </c:pt>
                <c:pt idx="823">
                  <c:v>2.2843125971636624E-2</c:v>
                </c:pt>
                <c:pt idx="824">
                  <c:v>2.2853371332755001E-2</c:v>
                </c:pt>
                <c:pt idx="825">
                  <c:v>2.2863427692892957E-2</c:v>
                </c:pt>
                <c:pt idx="826">
                  <c:v>2.287329996426557E-2</c:v>
                </c:pt>
                <c:pt idx="827">
                  <c:v>2.2883043474899445E-2</c:v>
                </c:pt>
                <c:pt idx="828">
                  <c:v>2.2892673995995594E-2</c:v>
                </c:pt>
                <c:pt idx="829">
                  <c:v>2.290219152747297E-2</c:v>
                </c:pt>
                <c:pt idx="830">
                  <c:v>2.2911596069250528E-2</c:v>
                </c:pt>
                <c:pt idx="831">
                  <c:v>2.2920887621409314E-2</c:v>
                </c:pt>
                <c:pt idx="832">
                  <c:v>2.2930066183949327E-2</c:v>
                </c:pt>
                <c:pt idx="833">
                  <c:v>2.2939131756789521E-2</c:v>
                </c:pt>
                <c:pt idx="834">
                  <c:v>2.2948084340010944E-2</c:v>
                </c:pt>
                <c:pt idx="835">
                  <c:v>2.2956923933532547E-2</c:v>
                </c:pt>
                <c:pt idx="836">
                  <c:v>2.2965650537435378E-2</c:v>
                </c:pt>
                <c:pt idx="837">
                  <c:v>2.2974264151557344E-2</c:v>
                </c:pt>
                <c:pt idx="838">
                  <c:v>2.2982764775979492E-2</c:v>
                </c:pt>
                <c:pt idx="839">
                  <c:v>2.2991152410701821E-2</c:v>
                </c:pt>
                <c:pt idx="840">
                  <c:v>2.2999427055724331E-2</c:v>
                </c:pt>
                <c:pt idx="841">
                  <c:v>2.3007588711047022E-2</c:v>
                </c:pt>
                <c:pt idx="842">
                  <c:v>2.3015637376588849E-2</c:v>
                </c:pt>
                <c:pt idx="843">
                  <c:v>2.3023573052430857E-2</c:v>
                </c:pt>
                <c:pt idx="844">
                  <c:v>2.3031395738492E-2</c:v>
                </c:pt>
                <c:pt idx="845">
                  <c:v>2.3039105434853324E-2</c:v>
                </c:pt>
                <c:pt idx="846">
                  <c:v>2.3046702141433784E-2</c:v>
                </c:pt>
                <c:pt idx="847">
                  <c:v>2.3054185858233378E-2</c:v>
                </c:pt>
                <c:pt idx="848">
                  <c:v>2.3061556585252108E-2</c:v>
                </c:pt>
                <c:pt idx="849">
                  <c:v>2.3068814322489972E-2</c:v>
                </c:pt>
                <c:pt idx="850">
                  <c:v>2.3075959069946972E-2</c:v>
                </c:pt>
                <c:pt idx="851">
                  <c:v>2.3082990827623107E-2</c:v>
                </c:pt>
                <c:pt idx="852">
                  <c:v>2.3089909595518376E-2</c:v>
                </c:pt>
                <c:pt idx="853">
                  <c:v>2.3096715373632781E-2</c:v>
                </c:pt>
                <c:pt idx="854">
                  <c:v>2.3103408161885275E-2</c:v>
                </c:pt>
                <c:pt idx="855">
                  <c:v>2.3109987960356904E-2</c:v>
                </c:pt>
                <c:pt idx="856">
                  <c:v>2.3116454768966621E-2</c:v>
                </c:pt>
                <c:pt idx="857">
                  <c:v>2.3122808587714427E-2</c:v>
                </c:pt>
                <c:pt idx="858">
                  <c:v>2.3129049416600322E-2</c:v>
                </c:pt>
                <c:pt idx="859">
                  <c:v>2.3135177255786399E-2</c:v>
                </c:pt>
                <c:pt idx="860">
                  <c:v>2.3141192105029518E-2</c:v>
                </c:pt>
                <c:pt idx="861">
                  <c:v>2.3147093964410725E-2</c:v>
                </c:pt>
                <c:pt idx="862">
                  <c:v>2.3152882833930022E-2</c:v>
                </c:pt>
                <c:pt idx="863">
                  <c:v>2.3158558713668453E-2</c:v>
                </c:pt>
                <c:pt idx="864">
                  <c:v>2.3164121603382881E-2</c:v>
                </c:pt>
                <c:pt idx="865">
                  <c:v>2.3169571503316444E-2</c:v>
                </c:pt>
                <c:pt idx="866">
                  <c:v>2.3174908413388096E-2</c:v>
                </c:pt>
                <c:pt idx="867">
                  <c:v>2.318013233351679E-2</c:v>
                </c:pt>
                <c:pt idx="868">
                  <c:v>2.3185243263783573E-2</c:v>
                </c:pt>
                <c:pt idx="869">
                  <c:v>2.3190241204188444E-2</c:v>
                </c:pt>
                <c:pt idx="870">
                  <c:v>2.3195126154650358E-2</c:v>
                </c:pt>
                <c:pt idx="871">
                  <c:v>2.3199898115169315E-2</c:v>
                </c:pt>
                <c:pt idx="872">
                  <c:v>2.3204557085826361E-2</c:v>
                </c:pt>
                <c:pt idx="873">
                  <c:v>2.3209103066621495E-2</c:v>
                </c:pt>
                <c:pt idx="874">
                  <c:v>2.3213536057473672E-2</c:v>
                </c:pt>
                <c:pt idx="875">
                  <c:v>2.3217856058382891E-2</c:v>
                </c:pt>
                <c:pt idx="876">
                  <c:v>2.3222063069349153E-2</c:v>
                </c:pt>
                <c:pt idx="877">
                  <c:v>2.3226157090453503E-2</c:v>
                </c:pt>
                <c:pt idx="878">
                  <c:v>2.3230146594760415E-2</c:v>
                </c:pt>
                <c:pt idx="879">
                  <c:v>2.3237590769484843E-2</c:v>
                </c:pt>
                <c:pt idx="880">
                  <c:v>2.3242060560076199E-2</c:v>
                </c:pt>
                <c:pt idx="881">
                  <c:v>2.324677326928019E-2</c:v>
                </c:pt>
                <c:pt idx="882">
                  <c:v>2.32517288970698E-2</c:v>
                </c:pt>
                <c:pt idx="883">
                  <c:v>2.325692744347204E-2</c:v>
                </c:pt>
                <c:pt idx="884">
                  <c:v>2.3262368908540946E-2</c:v>
                </c:pt>
                <c:pt idx="885">
                  <c:v>2.3268053292330542E-2</c:v>
                </c:pt>
                <c:pt idx="886">
                  <c:v>2.3273980594813819E-2</c:v>
                </c:pt>
                <c:pt idx="887">
                  <c:v>2.3280150816071824E-2</c:v>
                </c:pt>
                <c:pt idx="888">
                  <c:v>2.3286563956131566E-2</c:v>
                </c:pt>
                <c:pt idx="889">
                  <c:v>2.3293220014993048E-2</c:v>
                </c:pt>
                <c:pt idx="890">
                  <c:v>2.3300118992764334E-2</c:v>
                </c:pt>
                <c:pt idx="891">
                  <c:v>2.330726088947244E-2</c:v>
                </c:pt>
                <c:pt idx="892">
                  <c:v>2.3314645705117359E-2</c:v>
                </c:pt>
                <c:pt idx="893">
                  <c:v>2.3322273439780144E-2</c:v>
                </c:pt>
                <c:pt idx="894">
                  <c:v>2.3330144093487808E-2</c:v>
                </c:pt>
                <c:pt idx="895">
                  <c:v>2.3340315069086959E-2</c:v>
                </c:pt>
                <c:pt idx="896">
                  <c:v>2.3348774587159671E-2</c:v>
                </c:pt>
                <c:pt idx="897">
                  <c:v>2.3357476992831305E-2</c:v>
                </c:pt>
                <c:pt idx="898">
                  <c:v>2.3366422286426047E-2</c:v>
                </c:pt>
                <c:pt idx="899">
                  <c:v>2.3375610467700758E-2</c:v>
                </c:pt>
                <c:pt idx="900">
                  <c:v>2.3385041536898576E-2</c:v>
                </c:pt>
                <c:pt idx="901">
                  <c:v>2.3394715493776364E-2</c:v>
                </c:pt>
                <c:pt idx="902">
                  <c:v>2.3404632338496212E-2</c:v>
                </c:pt>
                <c:pt idx="903">
                  <c:v>2.3414792071058121E-2</c:v>
                </c:pt>
                <c:pt idx="904">
                  <c:v>2.3425194691543139E-2</c:v>
                </c:pt>
                <c:pt idx="905">
                  <c:v>2.3435840199951263E-2</c:v>
                </c:pt>
                <c:pt idx="906">
                  <c:v>2.3446728596201449E-2</c:v>
                </c:pt>
                <c:pt idx="907">
                  <c:v>2.3457859880455789E-2</c:v>
                </c:pt>
                <c:pt idx="908">
                  <c:v>2.346923405255219E-2</c:v>
                </c:pt>
                <c:pt idx="909">
                  <c:v>2.3480851112733792E-2</c:v>
                </c:pt>
                <c:pt idx="910">
                  <c:v>2.3492711060919547E-2</c:v>
                </c:pt>
                <c:pt idx="911">
                  <c:v>2.3504813897028409E-2</c:v>
                </c:pt>
                <c:pt idx="912">
                  <c:v>2.3517159621303518E-2</c:v>
                </c:pt>
                <c:pt idx="913">
                  <c:v>2.3529748233582781E-2</c:v>
                </c:pt>
                <c:pt idx="914">
                  <c:v>2.3542579734028291E-2</c:v>
                </c:pt>
                <c:pt idx="915">
                  <c:v>2.3555654122477954E-2</c:v>
                </c:pt>
                <c:pt idx="916">
                  <c:v>2.3568971399255956E-2</c:v>
                </c:pt>
                <c:pt idx="917">
                  <c:v>2.3582531564038112E-2</c:v>
                </c:pt>
                <c:pt idx="918">
                  <c:v>2.3596334617148607E-2</c:v>
                </c:pt>
                <c:pt idx="919">
                  <c:v>2.3610380558425348E-2</c:v>
                </c:pt>
                <c:pt idx="920">
                  <c:v>2.3624669388030428E-2</c:v>
                </c:pt>
                <c:pt idx="921">
                  <c:v>2.3639201105882801E-2</c:v>
                </c:pt>
                <c:pt idx="922">
                  <c:v>2.3653975712063513E-2</c:v>
                </c:pt>
                <c:pt idx="923">
                  <c:v>2.3668993206572564E-2</c:v>
                </c:pt>
                <c:pt idx="924">
                  <c:v>2.3684253589491E-2</c:v>
                </c:pt>
                <c:pt idx="925">
                  <c:v>2.3699756860818821E-2</c:v>
                </c:pt>
                <c:pt idx="926">
                  <c:v>2.3715503020556028E-2</c:v>
                </c:pt>
                <c:pt idx="927">
                  <c:v>2.3731492068783666E-2</c:v>
                </c:pt>
                <c:pt idx="928">
                  <c:v>2.3747724005501736E-2</c:v>
                </c:pt>
                <c:pt idx="929">
                  <c:v>2.3764198830791283E-2</c:v>
                </c:pt>
                <c:pt idx="930">
                  <c:v>2.3780739685296259E-2</c:v>
                </c:pt>
                <c:pt idx="931">
                  <c:v>2.3797115398683788E-2</c:v>
                </c:pt>
                <c:pt idx="932">
                  <c:v>2.3813324578173534E-2</c:v>
                </c:pt>
                <c:pt idx="933">
                  <c:v>2.3829367224008635E-2</c:v>
                </c:pt>
                <c:pt idx="934">
                  <c:v>2.3845243335864907E-2</c:v>
                </c:pt>
                <c:pt idx="935">
                  <c:v>2.3860952913985489E-2</c:v>
                </c:pt>
                <c:pt idx="936">
                  <c:v>2.3876495958127242E-2</c:v>
                </c:pt>
                <c:pt idx="937">
                  <c:v>2.3891872468452258E-2</c:v>
                </c:pt>
                <c:pt idx="938">
                  <c:v>2.3907082444798444E-2</c:v>
                </c:pt>
                <c:pt idx="939">
                  <c:v>2.3922125887165802E-2</c:v>
                </c:pt>
                <c:pt idx="940">
                  <c:v>2.3937002795635376E-2</c:v>
                </c:pt>
                <c:pt idx="941">
                  <c:v>2.3951713170126121E-2</c:v>
                </c:pt>
                <c:pt idx="942">
                  <c:v>2.3966257010638037E-2</c:v>
                </c:pt>
                <c:pt idx="943">
                  <c:v>2.3980634317090077E-2</c:v>
                </c:pt>
                <c:pt idx="944">
                  <c:v>2.3994845089482242E-2</c:v>
                </c:pt>
                <c:pt idx="945">
                  <c:v>2.4008889327814531E-2</c:v>
                </c:pt>
                <c:pt idx="946">
                  <c:v>2.4022767032005898E-2</c:v>
                </c:pt>
                <c:pt idx="947">
                  <c:v>2.4036478202299483E-2</c:v>
                </c:pt>
                <c:pt idx="948">
                  <c:v>2.4050022838290053E-2</c:v>
                </c:pt>
                <c:pt idx="949">
                  <c:v>2.4063400940220747E-2</c:v>
                </c:pt>
                <c:pt idx="950">
                  <c:v>2.407661250801052E-2</c:v>
                </c:pt>
                <c:pt idx="951">
                  <c:v>2.4089657541497278E-2</c:v>
                </c:pt>
                <c:pt idx="952">
                  <c:v>2.4102536040924161E-2</c:v>
                </c:pt>
                <c:pt idx="953">
                  <c:v>2.4115248006129075E-2</c:v>
                </c:pt>
                <c:pt idx="954">
                  <c:v>2.4127793437112022E-2</c:v>
                </c:pt>
                <c:pt idx="955">
                  <c:v>2.4140172333791954E-2</c:v>
                </c:pt>
                <c:pt idx="956">
                  <c:v>2.4152384696249918E-2</c:v>
                </c:pt>
                <c:pt idx="957">
                  <c:v>2.4164430524404867E-2</c:v>
                </c:pt>
                <c:pt idx="958">
                  <c:v>2.4176309818337849E-2</c:v>
                </c:pt>
                <c:pt idx="959">
                  <c:v>2.4188022577967816E-2</c:v>
                </c:pt>
                <c:pt idx="960">
                  <c:v>2.4199568803213722E-2</c:v>
                </c:pt>
                <c:pt idx="961">
                  <c:v>2.4210948494075568E-2</c:v>
                </c:pt>
                <c:pt idx="962">
                  <c:v>2.42221616506344E-2</c:v>
                </c:pt>
                <c:pt idx="963">
                  <c:v>2.423320827280917E-2</c:v>
                </c:pt>
                <c:pt idx="964">
                  <c:v>2.424408836059988E-2</c:v>
                </c:pt>
                <c:pt idx="965">
                  <c:v>2.425480191400653E-2</c:v>
                </c:pt>
                <c:pt idx="966">
                  <c:v>2.4265348932948072E-2</c:v>
                </c:pt>
                <c:pt idx="967">
                  <c:v>2.4275729417505554E-2</c:v>
                </c:pt>
                <c:pt idx="968">
                  <c:v>2.4285943367597929E-2</c:v>
                </c:pt>
                <c:pt idx="969">
                  <c:v>2.4295990783225196E-2</c:v>
                </c:pt>
                <c:pt idx="970">
                  <c:v>2.4305871664387357E-2</c:v>
                </c:pt>
                <c:pt idx="971">
                  <c:v>2.4315586011084411E-2</c:v>
                </c:pt>
                <c:pt idx="972">
                  <c:v>2.4325133823235312E-2</c:v>
                </c:pt>
                <c:pt idx="973">
                  <c:v>2.4334515100921106E-2</c:v>
                </c:pt>
                <c:pt idx="974">
                  <c:v>2.4343729844060746E-2</c:v>
                </c:pt>
                <c:pt idx="975">
                  <c:v>2.4352778052654234E-2</c:v>
                </c:pt>
                <c:pt idx="976">
                  <c:v>2.4361659726701568E-2</c:v>
                </c:pt>
                <c:pt idx="977">
                  <c:v>2.4370374866121702E-2</c:v>
                </c:pt>
                <c:pt idx="978">
                  <c:v>2.437892347107673E-2</c:v>
                </c:pt>
                <c:pt idx="979">
                  <c:v>2.4387305541404558E-2</c:v>
                </c:pt>
                <c:pt idx="980">
                  <c:v>2.4395521077105187E-2</c:v>
                </c:pt>
                <c:pt idx="981">
                  <c:v>2.4403570078259662E-2</c:v>
                </c:pt>
                <c:pt idx="982">
                  <c:v>2.4411452544705892E-2</c:v>
                </c:pt>
                <c:pt idx="983">
                  <c:v>2.4419168476524922E-2</c:v>
                </c:pt>
                <c:pt idx="984">
                  <c:v>2.4426717873797799E-2</c:v>
                </c:pt>
                <c:pt idx="985">
                  <c:v>2.443410073636243E-2</c:v>
                </c:pt>
                <c:pt idx="986">
                  <c:v>2.4441317064299861E-2</c:v>
                </c:pt>
                <c:pt idx="987">
                  <c:v>2.4448366857529047E-2</c:v>
                </c:pt>
                <c:pt idx="988">
                  <c:v>2.4455250116049987E-2</c:v>
                </c:pt>
                <c:pt idx="989">
                  <c:v>2.4461966839862681E-2</c:v>
                </c:pt>
                <c:pt idx="990">
                  <c:v>2.4468517029048176E-2</c:v>
                </c:pt>
                <c:pt idx="991">
                  <c:v>2.4474900683525425E-2</c:v>
                </c:pt>
                <c:pt idx="992">
                  <c:v>2.4481117803213381E-2</c:v>
                </c:pt>
                <c:pt idx="993">
                  <c:v>2.4487168388274139E-2</c:v>
                </c:pt>
                <c:pt idx="994">
                  <c:v>2.4493052438545604E-2</c:v>
                </c:pt>
                <c:pt idx="995">
                  <c:v>2.4498769954027777E-2</c:v>
                </c:pt>
                <c:pt idx="996">
                  <c:v>2.4504320934882751E-2</c:v>
                </c:pt>
                <c:pt idx="997">
                  <c:v>2.4509705380867386E-2</c:v>
                </c:pt>
                <c:pt idx="998">
                  <c:v>2.4514923292143775E-2</c:v>
                </c:pt>
                <c:pt idx="999">
                  <c:v>2.4519974668549827E-2</c:v>
                </c:pt>
                <c:pt idx="1000">
                  <c:v>2.4524859510247632E-2</c:v>
                </c:pt>
                <c:pt idx="1001">
                  <c:v>2.4529577817156145E-2</c:v>
                </c:pt>
                <c:pt idx="1002">
                  <c:v>2.4534129589275366E-2</c:v>
                </c:pt>
                <c:pt idx="1003">
                  <c:v>2.4538514826605295E-2</c:v>
                </c:pt>
                <c:pt idx="1004">
                  <c:v>2.4542733529145933E-2</c:v>
                </c:pt>
                <c:pt idx="1005">
                  <c:v>2.4546785696816231E-2</c:v>
                </c:pt>
                <c:pt idx="1006">
                  <c:v>2.4550671329697238E-2</c:v>
                </c:pt>
                <c:pt idx="1007">
                  <c:v>2.4554390427707906E-2</c:v>
                </c:pt>
                <c:pt idx="1008">
                  <c:v>2.4557942991010329E-2</c:v>
                </c:pt>
                <c:pt idx="1009">
                  <c:v>2.4561329019442413E-2</c:v>
                </c:pt>
                <c:pt idx="1010">
                  <c:v>2.4564548513004159E-2</c:v>
                </c:pt>
                <c:pt idx="1011">
                  <c:v>2.4567601471695566E-2</c:v>
                </c:pt>
                <c:pt idx="1012">
                  <c:v>2.4570487895516635E-2</c:v>
                </c:pt>
                <c:pt idx="1013">
                  <c:v>2.4573207784629458E-2</c:v>
                </c:pt>
                <c:pt idx="1014">
                  <c:v>2.4575761138871943E-2</c:v>
                </c:pt>
                <c:pt idx="1015">
                  <c:v>2.4578147958163044E-2</c:v>
                </c:pt>
                <c:pt idx="1016">
                  <c:v>2.4580368242583805E-2</c:v>
                </c:pt>
                <c:pt idx="1017">
                  <c:v>2.4582421992215275E-2</c:v>
                </c:pt>
                <c:pt idx="1018">
                  <c:v>2.4584309206895361E-2</c:v>
                </c:pt>
                <c:pt idx="1019">
                  <c:v>2.4586029886786154E-2</c:v>
                </c:pt>
                <c:pt idx="1020">
                  <c:v>2.4587584031725562E-2</c:v>
                </c:pt>
                <c:pt idx="1021">
                  <c:v>2.4588971641875679E-2</c:v>
                </c:pt>
                <c:pt idx="1022">
                  <c:v>2.4590192717155457E-2</c:v>
                </c:pt>
                <c:pt idx="1023">
                  <c:v>2.459124725748385E-2</c:v>
                </c:pt>
                <c:pt idx="1024">
                  <c:v>2.4592135263022952E-2</c:v>
                </c:pt>
                <c:pt idx="1025">
                  <c:v>2.4592856733610668E-2</c:v>
                </c:pt>
                <c:pt idx="1026">
                  <c:v>2.4593411669409093E-2</c:v>
                </c:pt>
                <c:pt idx="1027">
                  <c:v>2.4593800070175087E-2</c:v>
                </c:pt>
                <c:pt idx="1028">
                  <c:v>2.4594021936232835E-2</c:v>
                </c:pt>
                <c:pt idx="1029">
                  <c:v>2.4594077267258152E-2</c:v>
                </c:pt>
                <c:pt idx="1030">
                  <c:v>2.4593966063494177E-2</c:v>
                </c:pt>
                <c:pt idx="1031">
                  <c:v>2.4593688324859864E-2</c:v>
                </c:pt>
                <c:pt idx="1032">
                  <c:v>2.4593244051274166E-2</c:v>
                </c:pt>
                <c:pt idx="1033">
                  <c:v>2.4592633242818129E-2</c:v>
                </c:pt>
                <c:pt idx="1034">
                  <c:v>2.4591882181422831E-2</c:v>
                </c:pt>
                <c:pt idx="1035">
                  <c:v>2.4590965655697516E-2</c:v>
                </c:pt>
                <c:pt idx="1036">
                  <c:v>2.4590120983335462E-2</c:v>
                </c:pt>
                <c:pt idx="1037">
                  <c:v>2.4589236446009854E-2</c:v>
                </c:pt>
                <c:pt idx="1038">
                  <c:v>2.4588312043801741E-2</c:v>
                </c:pt>
                <c:pt idx="1039">
                  <c:v>2.4587347776630075E-2</c:v>
                </c:pt>
                <c:pt idx="1040">
                  <c:v>2.4586343644656949E-2</c:v>
                </c:pt>
                <c:pt idx="1041">
                  <c:v>2.4585299647720271E-2</c:v>
                </c:pt>
                <c:pt idx="1042">
                  <c:v>2.4584215785901087E-2</c:v>
                </c:pt>
                <c:pt idx="1043">
                  <c:v>2.458309205911835E-2</c:v>
                </c:pt>
                <c:pt idx="1044">
                  <c:v>2.4581928467534153E-2</c:v>
                </c:pt>
                <c:pt idx="1045">
                  <c:v>2.4580725010905358E-2</c:v>
                </c:pt>
                <c:pt idx="1046">
                  <c:v>2.4579481689556149E-2</c:v>
                </c:pt>
                <c:pt idx="1047">
                  <c:v>2.4578198503162341E-2</c:v>
                </c:pt>
                <c:pt idx="1048">
                  <c:v>2.4576875451967073E-2</c:v>
                </c:pt>
                <c:pt idx="1049">
                  <c:v>2.4575512535727206E-2</c:v>
                </c:pt>
                <c:pt idx="1050">
                  <c:v>2.457410975468588E-2</c:v>
                </c:pt>
                <c:pt idx="1051">
                  <c:v>2.4572667108762047E-2</c:v>
                </c:pt>
                <c:pt idx="1052">
                  <c:v>2.4571184597955709E-2</c:v>
                </c:pt>
                <c:pt idx="1053">
                  <c:v>2.4569662222185817E-2</c:v>
                </c:pt>
                <c:pt idx="1054">
                  <c:v>2.4568099981452374E-2</c:v>
                </c:pt>
                <c:pt idx="1055">
                  <c:v>2.456649787591747E-2</c:v>
                </c:pt>
                <c:pt idx="1056">
                  <c:v>2.456485590550006E-2</c:v>
                </c:pt>
                <c:pt idx="1057">
                  <c:v>2.4563174070200144E-2</c:v>
                </c:pt>
                <c:pt idx="1058">
                  <c:v>2.4561452369936676E-2</c:v>
                </c:pt>
                <c:pt idx="1059">
                  <c:v>2.4559690804709655E-2</c:v>
                </c:pt>
                <c:pt idx="1060">
                  <c:v>2.4557889374681174E-2</c:v>
                </c:pt>
                <c:pt idx="1061">
                  <c:v>2.4556048079770187E-2</c:v>
                </c:pt>
                <c:pt idx="1062">
                  <c:v>2.4554166919895648E-2</c:v>
                </c:pt>
                <c:pt idx="1063">
                  <c:v>2.4552245895219649E-2</c:v>
                </c:pt>
                <c:pt idx="1064">
                  <c:v>2.4550285005580097E-2</c:v>
                </c:pt>
                <c:pt idx="1065">
                  <c:v>2.4548284251058039E-2</c:v>
                </c:pt>
                <c:pt idx="1066">
                  <c:v>2.4546243631572429E-2</c:v>
                </c:pt>
                <c:pt idx="1067">
                  <c:v>2.4544163147366405E-2</c:v>
                </c:pt>
                <c:pt idx="1068">
                  <c:v>2.4542042798196828E-2</c:v>
                </c:pt>
                <c:pt idx="1069">
                  <c:v>2.4539882584063699E-2</c:v>
                </c:pt>
                <c:pt idx="1070">
                  <c:v>2.453768250512911E-2</c:v>
                </c:pt>
                <c:pt idx="1071">
                  <c:v>2.4535442561230969E-2</c:v>
                </c:pt>
                <c:pt idx="1072">
                  <c:v>2.4533162752450322E-2</c:v>
                </c:pt>
                <c:pt idx="1073">
                  <c:v>2.4530843078868214E-2</c:v>
                </c:pt>
                <c:pt idx="1074">
                  <c:v>2.4528483540322554E-2</c:v>
                </c:pt>
                <c:pt idx="1075">
                  <c:v>2.4526084136894388E-2</c:v>
                </c:pt>
                <c:pt idx="1076">
                  <c:v>2.4523644868583716E-2</c:v>
                </c:pt>
                <c:pt idx="1077">
                  <c:v>2.4521165735471584E-2</c:v>
                </c:pt>
                <c:pt idx="1078">
                  <c:v>2.4518646737395899E-2</c:v>
                </c:pt>
                <c:pt idx="1079">
                  <c:v>2.4516087874437709E-2</c:v>
                </c:pt>
                <c:pt idx="1080">
                  <c:v>2.4513489146597012E-2</c:v>
                </c:pt>
                <c:pt idx="1081">
                  <c:v>2.4510850553873809E-2</c:v>
                </c:pt>
                <c:pt idx="1082">
                  <c:v>2.4508172096268099E-2</c:v>
                </c:pt>
                <c:pt idx="1083">
                  <c:v>2.4505453773779884E-2</c:v>
                </c:pt>
                <c:pt idx="1084">
                  <c:v>2.4502695586490209E-2</c:v>
                </c:pt>
                <c:pt idx="1085">
                  <c:v>2.4499897534236981E-2</c:v>
                </c:pt>
                <c:pt idx="1086">
                  <c:v>2.4497059617182293E-2</c:v>
                </c:pt>
                <c:pt idx="1087">
                  <c:v>2.4494181835164053E-2</c:v>
                </c:pt>
                <c:pt idx="1088">
                  <c:v>2.4491264188344353E-2</c:v>
                </c:pt>
                <c:pt idx="1089">
                  <c:v>2.4488306676642146E-2</c:v>
                </c:pt>
                <c:pt idx="1090">
                  <c:v>2.4485309299976388E-2</c:v>
                </c:pt>
                <c:pt idx="1091">
                  <c:v>2.4482272058590215E-2</c:v>
                </c:pt>
                <c:pt idx="1092">
                  <c:v>2.4479194952159444E-2</c:v>
                </c:pt>
                <c:pt idx="1093">
                  <c:v>2.447607798100826E-2</c:v>
                </c:pt>
                <c:pt idx="1094">
                  <c:v>2.4472921144893522E-2</c:v>
                </c:pt>
                <c:pt idx="1095">
                  <c:v>2.4469724443977325E-2</c:v>
                </c:pt>
                <c:pt idx="1096">
                  <c:v>2.4466487878178622E-2</c:v>
                </c:pt>
                <c:pt idx="1097">
                  <c:v>2.4463211447497413E-2</c:v>
                </c:pt>
                <c:pt idx="1098">
                  <c:v>2.4459895151933697E-2</c:v>
                </c:pt>
                <c:pt idx="1099">
                  <c:v>2.4456538991487475E-2</c:v>
                </c:pt>
                <c:pt idx="1100">
                  <c:v>2.4453142966158747E-2</c:v>
                </c:pt>
                <c:pt idx="1101">
                  <c:v>2.4449707076109606E-2</c:v>
                </c:pt>
                <c:pt idx="1102">
                  <c:v>2.4446231321096912E-2</c:v>
                </c:pt>
                <c:pt idx="1103">
                  <c:v>2.4442715701201712E-2</c:v>
                </c:pt>
                <c:pt idx="1104">
                  <c:v>2.4439160216505051E-2</c:v>
                </c:pt>
                <c:pt idx="1105">
                  <c:v>2.4435564867006931E-2</c:v>
                </c:pt>
                <c:pt idx="1106">
                  <c:v>2.4431929652545259E-2</c:v>
                </c:pt>
                <c:pt idx="1107">
                  <c:v>2.4428254573282127E-2</c:v>
                </c:pt>
                <c:pt idx="1108">
                  <c:v>2.4424539629136488E-2</c:v>
                </c:pt>
                <c:pt idx="1109">
                  <c:v>2.4420784820108343E-2</c:v>
                </c:pt>
                <c:pt idx="1110">
                  <c:v>2.4416990146359785E-2</c:v>
                </c:pt>
                <c:pt idx="1111">
                  <c:v>2.4413155607566628E-2</c:v>
                </c:pt>
                <c:pt idx="1112">
                  <c:v>2.4409281204134103E-2</c:v>
                </c:pt>
                <c:pt idx="1113">
                  <c:v>2.4405366935738027E-2</c:v>
                </c:pt>
                <c:pt idx="1114">
                  <c:v>2.440141280254049E-2</c:v>
                </c:pt>
                <c:pt idx="1115">
                  <c:v>2.4397418804460447E-2</c:v>
                </c:pt>
                <c:pt idx="1116">
                  <c:v>2.4393384941497898E-2</c:v>
                </c:pt>
                <c:pt idx="1117">
                  <c:v>2.4389311213733889E-2</c:v>
                </c:pt>
                <c:pt idx="1118">
                  <c:v>2.4385197621087373E-2</c:v>
                </c:pt>
                <c:pt idx="1119">
                  <c:v>2.4381044163720444E-2</c:v>
                </c:pt>
                <c:pt idx="1120">
                  <c:v>2.4376850841471009E-2</c:v>
                </c:pt>
                <c:pt idx="1121">
                  <c:v>2.4372617654339068E-2</c:v>
                </c:pt>
                <c:pt idx="1122">
                  <c:v>2.4368344602405667E-2</c:v>
                </c:pt>
                <c:pt idx="1123">
                  <c:v>2.4364031685670806E-2</c:v>
                </c:pt>
                <c:pt idx="1124">
                  <c:v>2.4359678904053439E-2</c:v>
                </c:pt>
                <c:pt idx="1125">
                  <c:v>2.4355286257553566E-2</c:v>
                </c:pt>
                <c:pt idx="1126">
                  <c:v>2.4350853746333279E-2</c:v>
                </c:pt>
                <c:pt idx="1127">
                  <c:v>2.4346381370230485E-2</c:v>
                </c:pt>
                <c:pt idx="1128">
                  <c:v>2.4341869129245186E-2</c:v>
                </c:pt>
                <c:pt idx="1129">
                  <c:v>2.4337317023539473E-2</c:v>
                </c:pt>
                <c:pt idx="1130">
                  <c:v>2.4332725052951254E-2</c:v>
                </c:pt>
                <c:pt idx="1131">
                  <c:v>2.4328093217561575E-2</c:v>
                </c:pt>
                <c:pt idx="1132">
                  <c:v>2.432342151728939E-2</c:v>
                </c:pt>
                <c:pt idx="1133">
                  <c:v>2.4318709952377837E-2</c:v>
                </c:pt>
                <c:pt idx="1134">
                  <c:v>2.4313958522502732E-2</c:v>
                </c:pt>
                <c:pt idx="1135">
                  <c:v>2.4309167227826167E-2</c:v>
                </c:pt>
                <c:pt idx="1136">
                  <c:v>2.4304336068348142E-2</c:v>
                </c:pt>
                <c:pt idx="1137">
                  <c:v>2.4299465043987611E-2</c:v>
                </c:pt>
                <c:pt idx="1138">
                  <c:v>2.4294554154906667E-2</c:v>
                </c:pt>
                <c:pt idx="1139">
                  <c:v>2.4288892896241476E-2</c:v>
                </c:pt>
                <c:pt idx="1140">
                  <c:v>2.4283896582516507E-2</c:v>
                </c:pt>
                <c:pt idx="1141">
                  <c:v>2.4278860403990077E-2</c:v>
                </c:pt>
                <c:pt idx="1142">
                  <c:v>2.4273784360743234E-2</c:v>
                </c:pt>
                <c:pt idx="1143">
                  <c:v>2.4268668452613884E-2</c:v>
                </c:pt>
                <c:pt idx="1144">
                  <c:v>2.4263512679683075E-2</c:v>
                </c:pt>
                <c:pt idx="1145">
                  <c:v>2.4258317041950805E-2</c:v>
                </c:pt>
                <c:pt idx="1146">
                  <c:v>2.4253081539417076E-2</c:v>
                </c:pt>
                <c:pt idx="1147">
                  <c:v>2.4247806172162933E-2</c:v>
                </c:pt>
                <c:pt idx="1148">
                  <c:v>2.4242490940026284E-2</c:v>
                </c:pt>
                <c:pt idx="1149">
                  <c:v>2.4237135843169222E-2</c:v>
                </c:pt>
                <c:pt idx="1150">
                  <c:v>2.4231740881510699E-2</c:v>
                </c:pt>
                <c:pt idx="1151">
                  <c:v>2.4226306055050717E-2</c:v>
                </c:pt>
                <c:pt idx="1152">
                  <c:v>2.4220831363789275E-2</c:v>
                </c:pt>
                <c:pt idx="1153">
                  <c:v>2.4215316807726373E-2</c:v>
                </c:pt>
                <c:pt idx="1154">
                  <c:v>2.4209762386943057E-2</c:v>
                </c:pt>
                <c:pt idx="1155">
                  <c:v>2.4205771476855986E-2</c:v>
                </c:pt>
                <c:pt idx="1156">
                  <c:v>2.4198533950972045E-2</c:v>
                </c:pt>
                <c:pt idx="1157">
                  <c:v>2.419285993578435E-2</c:v>
                </c:pt>
                <c:pt idx="1158">
                  <c:v>2.4187146055876241E-2</c:v>
                </c:pt>
                <c:pt idx="1159">
                  <c:v>2.4181392311166672E-2</c:v>
                </c:pt>
                <c:pt idx="1160">
                  <c:v>2.4175598701655643E-2</c:v>
                </c:pt>
                <c:pt idx="1161">
                  <c:v>2.4169765227343154E-2</c:v>
                </c:pt>
                <c:pt idx="1162">
                  <c:v>2.4163891888310252E-2</c:v>
                </c:pt>
                <c:pt idx="1163">
                  <c:v>2.4157978684556936E-2</c:v>
                </c:pt>
                <c:pt idx="1164">
                  <c:v>2.415202561600216E-2</c:v>
                </c:pt>
                <c:pt idx="1165">
                  <c:v>2.414603268272697E-2</c:v>
                </c:pt>
                <c:pt idx="1166">
                  <c:v>2.4139999884650321E-2</c:v>
                </c:pt>
                <c:pt idx="1167">
                  <c:v>2.4133927221772211E-2</c:v>
                </c:pt>
                <c:pt idx="1168">
                  <c:v>2.4127814694254734E-2</c:v>
                </c:pt>
                <c:pt idx="1169">
                  <c:v>2.4121662301854752E-2</c:v>
                </c:pt>
                <c:pt idx="1170">
                  <c:v>2.4115470044734355E-2</c:v>
                </c:pt>
                <c:pt idx="1171">
                  <c:v>2.4109237922812499E-2</c:v>
                </c:pt>
                <c:pt idx="1172">
                  <c:v>2.4102965936251275E-2</c:v>
                </c:pt>
                <c:pt idx="1173">
                  <c:v>2.4096654084969638E-2</c:v>
                </c:pt>
                <c:pt idx="1174">
                  <c:v>2.4090302368805494E-2</c:v>
                </c:pt>
                <c:pt idx="1175">
                  <c:v>2.4083910788001983E-2</c:v>
                </c:pt>
                <c:pt idx="1176">
                  <c:v>2.4077479342397012E-2</c:v>
                </c:pt>
                <c:pt idx="1177">
                  <c:v>2.4071008032071628E-2</c:v>
                </c:pt>
                <c:pt idx="1178">
                  <c:v>2.406449685702583E-2</c:v>
                </c:pt>
                <c:pt idx="1179">
                  <c:v>2.4057945817259618E-2</c:v>
                </c:pt>
                <c:pt idx="1180">
                  <c:v>2.4051354912772993E-2</c:v>
                </c:pt>
                <c:pt idx="1181">
                  <c:v>2.4044724143484908E-2</c:v>
                </c:pt>
                <c:pt idx="1182">
                  <c:v>2.4038053509557455E-2</c:v>
                </c:pt>
                <c:pt idx="1183">
                  <c:v>2.4031343010828543E-2</c:v>
                </c:pt>
                <c:pt idx="1184">
                  <c:v>2.4024592647460263E-2</c:v>
                </c:pt>
                <c:pt idx="1185">
                  <c:v>2.4017802419209477E-2</c:v>
                </c:pt>
                <c:pt idx="1186">
                  <c:v>2.4010972326481417E-2</c:v>
                </c:pt>
                <c:pt idx="1187">
                  <c:v>2.400410236887085E-2</c:v>
                </c:pt>
                <c:pt idx="1188">
                  <c:v>2.3997192546539869E-2</c:v>
                </c:pt>
                <c:pt idx="1189">
                  <c:v>2.3990242859488475E-2</c:v>
                </c:pt>
                <c:pt idx="1190">
                  <c:v>2.3983254085760963E-2</c:v>
                </c:pt>
                <c:pt idx="1191">
                  <c:v>2.3975798960252186E-2</c:v>
                </c:pt>
                <c:pt idx="1192">
                  <c:v>2.3968743159467436E-2</c:v>
                </c:pt>
                <c:pt idx="1193">
                  <c:v>2.3961659529118849E-2</c:v>
                </c:pt>
                <c:pt idx="1194">
                  <c:v>2.3954548069233438E-2</c:v>
                </c:pt>
                <c:pt idx="1195">
                  <c:v>2.3947408779811202E-2</c:v>
                </c:pt>
                <c:pt idx="1196">
                  <c:v>2.3940241660879161E-2</c:v>
                </c:pt>
                <c:pt idx="1197">
                  <c:v>2.393304671243731E-2</c:v>
                </c:pt>
                <c:pt idx="1198">
                  <c:v>2.3925823934485651E-2</c:v>
                </c:pt>
                <c:pt idx="1199">
                  <c:v>2.3918573327024188E-2</c:v>
                </c:pt>
                <c:pt idx="1200">
                  <c:v>2.391129489007993E-2</c:v>
                </c:pt>
                <c:pt idx="1201">
                  <c:v>2.3903988623598847E-2</c:v>
                </c:pt>
                <c:pt idx="1202">
                  <c:v>2.389665452766199E-2</c:v>
                </c:pt>
                <c:pt idx="1203">
                  <c:v>2.3889292602215322E-2</c:v>
                </c:pt>
                <c:pt idx="1204">
                  <c:v>2.388190284731288E-2</c:v>
                </c:pt>
                <c:pt idx="1205">
                  <c:v>2.3874485262927646E-2</c:v>
                </c:pt>
                <c:pt idx="1206">
                  <c:v>2.3862280570392524E-2</c:v>
                </c:pt>
                <c:pt idx="1207">
                  <c:v>2.3854796378580678E-2</c:v>
                </c:pt>
                <c:pt idx="1208">
                  <c:v>2.3847284360662968E-2</c:v>
                </c:pt>
                <c:pt idx="1209">
                  <c:v>2.3839744516639394E-2</c:v>
                </c:pt>
                <c:pt idx="1210">
                  <c:v>2.383217684642891E-2</c:v>
                </c:pt>
                <c:pt idx="1211">
                  <c:v>2.3824581350274654E-2</c:v>
                </c:pt>
                <c:pt idx="1212">
                  <c:v>2.3816958027852442E-2</c:v>
                </c:pt>
                <c:pt idx="1213">
                  <c:v>2.3809306879243319E-2</c:v>
                </c:pt>
                <c:pt idx="1214">
                  <c:v>2.3801627904528333E-2</c:v>
                </c:pt>
                <c:pt idx="1215">
                  <c:v>2.3793921103869575E-2</c:v>
                </c:pt>
                <c:pt idx="1216">
                  <c:v>2.3786186476942861E-2</c:v>
                </c:pt>
                <c:pt idx="1217">
                  <c:v>2.3778424023910283E-2</c:v>
                </c:pt>
                <c:pt idx="1218">
                  <c:v>2.3770633744852887E-2</c:v>
                </c:pt>
                <c:pt idx="1219">
                  <c:v>2.3762815639689627E-2</c:v>
                </c:pt>
                <c:pt idx="1220">
                  <c:v>2.3754969708258411E-2</c:v>
                </c:pt>
                <c:pt idx="1221">
                  <c:v>2.3747095950883423E-2</c:v>
                </c:pt>
                <c:pt idx="1222">
                  <c:v>2.3739194367321526E-2</c:v>
                </c:pt>
                <c:pt idx="1223">
                  <c:v>2.3731264957653764E-2</c:v>
                </c:pt>
                <c:pt idx="1224">
                  <c:v>2.3723307721880138E-2</c:v>
                </c:pt>
                <c:pt idx="1225">
                  <c:v>2.3715322660081695E-2</c:v>
                </c:pt>
                <c:pt idx="1226">
                  <c:v>2.3707309772177387E-2</c:v>
                </c:pt>
                <c:pt idx="1227">
                  <c:v>2.3699269058167216E-2</c:v>
                </c:pt>
                <c:pt idx="1228">
                  <c:v>2.3691200517970135E-2</c:v>
                </c:pt>
                <c:pt idx="1229">
                  <c:v>2.3683104151829282E-2</c:v>
                </c:pt>
                <c:pt idx="1230">
                  <c:v>2.3674979959420472E-2</c:v>
                </c:pt>
                <c:pt idx="1231">
                  <c:v>2.3666827941067892E-2</c:v>
                </c:pt>
                <c:pt idx="1232">
                  <c:v>2.3658648096609447E-2</c:v>
                </c:pt>
                <c:pt idx="1233">
                  <c:v>2.3650440426045138E-2</c:v>
                </c:pt>
                <c:pt idx="1234">
                  <c:v>2.3642204929374966E-2</c:v>
                </c:pt>
                <c:pt idx="1235">
                  <c:v>2.3633941606679976E-2</c:v>
                </c:pt>
                <c:pt idx="1236">
                  <c:v>2.3625650457879122E-2</c:v>
                </c:pt>
                <c:pt idx="1237">
                  <c:v>2.3617331482972403E-2</c:v>
                </c:pt>
                <c:pt idx="1238">
                  <c:v>2.3608984681959821E-2</c:v>
                </c:pt>
                <c:pt idx="1239">
                  <c:v>2.3600610055003468E-2</c:v>
                </c:pt>
                <c:pt idx="1240">
                  <c:v>2.3592207601860204E-2</c:v>
                </c:pt>
                <c:pt idx="1241">
                  <c:v>2.3583777322692123E-2</c:v>
                </c:pt>
                <c:pt idx="1242">
                  <c:v>2.3575319217418178E-2</c:v>
                </c:pt>
                <c:pt idx="1243">
                  <c:v>2.3566833286119415E-2</c:v>
                </c:pt>
                <c:pt idx="1244">
                  <c:v>2.3558319528795835E-2</c:v>
                </c:pt>
                <c:pt idx="1245">
                  <c:v>2.354977794536639E-2</c:v>
                </c:pt>
                <c:pt idx="1246">
                  <c:v>2.3541208535912128E-2</c:v>
                </c:pt>
                <c:pt idx="1247">
                  <c:v>2.3532611300352002E-2</c:v>
                </c:pt>
                <c:pt idx="1248">
                  <c:v>2.3523986238686012E-2</c:v>
                </c:pt>
                <c:pt idx="1249">
                  <c:v>2.3515333351076251E-2</c:v>
                </c:pt>
                <c:pt idx="1250">
                  <c:v>2.3506652637279579E-2</c:v>
                </c:pt>
                <c:pt idx="1251">
                  <c:v>2.3497944097620183E-2</c:v>
                </c:pt>
                <c:pt idx="1252">
                  <c:v>2.3489207731773876E-2</c:v>
                </c:pt>
                <c:pt idx="1253">
                  <c:v>2.3480443539983797E-2</c:v>
                </c:pt>
                <c:pt idx="1254">
                  <c:v>2.3471651522087855E-2</c:v>
                </c:pt>
                <c:pt idx="1255">
                  <c:v>2.3462831678167095E-2</c:v>
                </c:pt>
                <c:pt idx="1256">
                  <c:v>2.3453984008221518E-2</c:v>
                </c:pt>
                <c:pt idx="1257">
                  <c:v>2.3445108512170076E-2</c:v>
                </c:pt>
                <c:pt idx="1258">
                  <c:v>2.3436205190093817E-2</c:v>
                </c:pt>
                <c:pt idx="1259">
                  <c:v>2.3427274041992741E-2</c:v>
                </c:pt>
                <c:pt idx="1260">
                  <c:v>2.3418315067947892E-2</c:v>
                </c:pt>
                <c:pt idx="1261">
                  <c:v>2.340932826779718E-2</c:v>
                </c:pt>
                <c:pt idx="1262">
                  <c:v>2.3400313641702697E-2</c:v>
                </c:pt>
                <c:pt idx="1263">
                  <c:v>2.3391271189421303E-2</c:v>
                </c:pt>
                <c:pt idx="1264">
                  <c:v>2.3382200911196138E-2</c:v>
                </c:pt>
                <c:pt idx="1265">
                  <c:v>2.3373102806946155E-2</c:v>
                </c:pt>
                <c:pt idx="1266">
                  <c:v>2.3363976876752401E-2</c:v>
                </c:pt>
                <c:pt idx="1267">
                  <c:v>2.3354823120452783E-2</c:v>
                </c:pt>
                <c:pt idx="1268">
                  <c:v>2.3345641538209394E-2</c:v>
                </c:pt>
                <c:pt idx="1269">
                  <c:v>2.3336432129860141E-2</c:v>
                </c:pt>
                <c:pt idx="1270">
                  <c:v>2.3327194895567116E-2</c:v>
                </c:pt>
                <c:pt idx="1271">
                  <c:v>2.3317929835249274E-2</c:v>
                </c:pt>
                <c:pt idx="1272">
                  <c:v>2.330863694898766E-2</c:v>
                </c:pt>
                <c:pt idx="1273">
                  <c:v>2.3299316236620182E-2</c:v>
                </c:pt>
                <c:pt idx="1274">
                  <c:v>2.3289967698227887E-2</c:v>
                </c:pt>
                <c:pt idx="1275">
                  <c:v>2.3280591333972867E-2</c:v>
                </c:pt>
                <c:pt idx="1276">
                  <c:v>2.3271187143611982E-2</c:v>
                </c:pt>
                <c:pt idx="1277">
                  <c:v>2.3261755127307326E-2</c:v>
                </c:pt>
                <c:pt idx="1278">
                  <c:v>2.3252295284977853E-2</c:v>
                </c:pt>
                <c:pt idx="1279">
                  <c:v>2.3242807616704608E-2</c:v>
                </c:pt>
                <c:pt idx="1280">
                  <c:v>2.3233292122406546E-2</c:v>
                </c:pt>
                <c:pt idx="1281">
                  <c:v>2.3223748802083666E-2</c:v>
                </c:pt>
                <c:pt idx="1282">
                  <c:v>2.3214177655817014E-2</c:v>
                </c:pt>
                <c:pt idx="1283">
                  <c:v>2.3204578683606591E-2</c:v>
                </c:pt>
                <c:pt idx="1284">
                  <c:v>2.3194951885452397E-2</c:v>
                </c:pt>
                <c:pt idx="1285">
                  <c:v>2.3185297261192339E-2</c:v>
                </c:pt>
                <c:pt idx="1286">
                  <c:v>2.317561481098851E-2</c:v>
                </c:pt>
                <c:pt idx="1287">
                  <c:v>2.3165904534759862E-2</c:v>
                </c:pt>
                <c:pt idx="1288">
                  <c:v>2.315616643266849E-2</c:v>
                </c:pt>
                <c:pt idx="1289">
                  <c:v>2.31464005045523E-2</c:v>
                </c:pt>
                <c:pt idx="1290">
                  <c:v>2.3136606750492339E-2</c:v>
                </c:pt>
                <c:pt idx="1291">
                  <c:v>2.3126785170488606E-2</c:v>
                </c:pt>
                <c:pt idx="1292">
                  <c:v>2.3116935764541102E-2</c:v>
                </c:pt>
                <c:pt idx="1293">
                  <c:v>2.3107058532487734E-2</c:v>
                </c:pt>
                <c:pt idx="1294">
                  <c:v>2.3097153474571641E-2</c:v>
                </c:pt>
                <c:pt idx="1295">
                  <c:v>2.3085799335819113E-2</c:v>
                </c:pt>
                <c:pt idx="1296">
                  <c:v>2.3075834650857496E-2</c:v>
                </c:pt>
                <c:pt idx="1297">
                  <c:v>2.3065842139952109E-2</c:v>
                </c:pt>
                <c:pt idx="1298">
                  <c:v>2.3055821803183996E-2</c:v>
                </c:pt>
                <c:pt idx="1299">
                  <c:v>2.3045773640310019E-2</c:v>
                </c:pt>
                <c:pt idx="1300">
                  <c:v>2.3035697651573317E-2</c:v>
                </c:pt>
                <c:pt idx="1301">
                  <c:v>2.3025593836892844E-2</c:v>
                </c:pt>
                <c:pt idx="1302">
                  <c:v>2.3015462196268599E-2</c:v>
                </c:pt>
                <c:pt idx="1303">
                  <c:v>2.3005302729700583E-2</c:v>
                </c:pt>
                <c:pt idx="1304">
                  <c:v>2.2995115437188796E-2</c:v>
                </c:pt>
                <c:pt idx="1305">
                  <c:v>2.2984900318814283E-2</c:v>
                </c:pt>
                <c:pt idx="1306">
                  <c:v>2.2974657374414953E-2</c:v>
                </c:pt>
                <c:pt idx="1307">
                  <c:v>2.2964386604152898E-2</c:v>
                </c:pt>
                <c:pt idx="1308">
                  <c:v>2.2954088007866025E-2</c:v>
                </c:pt>
                <c:pt idx="1309">
                  <c:v>2.2943761585716427E-2</c:v>
                </c:pt>
                <c:pt idx="1310">
                  <c:v>2.2933407337704104E-2</c:v>
                </c:pt>
                <c:pt idx="1311">
                  <c:v>2.2923025263748009E-2</c:v>
                </c:pt>
                <c:pt idx="1312">
                  <c:v>2.2912615363848143E-2</c:v>
                </c:pt>
                <c:pt idx="1313">
                  <c:v>2.2902177638004506E-2</c:v>
                </c:pt>
                <c:pt idx="1314">
                  <c:v>2.2891712086298144E-2</c:v>
                </c:pt>
                <c:pt idx="1315">
                  <c:v>2.2881218708729056E-2</c:v>
                </c:pt>
                <c:pt idx="1316">
                  <c:v>2.2870697505216198E-2</c:v>
                </c:pt>
                <c:pt idx="1317">
                  <c:v>2.2860148475759567E-2</c:v>
                </c:pt>
                <c:pt idx="1318">
                  <c:v>2.2849571620440212E-2</c:v>
                </c:pt>
                <c:pt idx="1319">
                  <c:v>2.2838966939177086E-2</c:v>
                </c:pt>
                <c:pt idx="1320">
                  <c:v>2.2828334431970188E-2</c:v>
                </c:pt>
                <c:pt idx="1321">
                  <c:v>2.2817674098981611E-2</c:v>
                </c:pt>
                <c:pt idx="1322">
                  <c:v>2.2806985940049262E-2</c:v>
                </c:pt>
                <c:pt idx="1323">
                  <c:v>2.2796269955254189E-2</c:v>
                </c:pt>
                <c:pt idx="1324">
                  <c:v>2.2785526144515345E-2</c:v>
                </c:pt>
                <c:pt idx="1325">
                  <c:v>2.2774754507994821E-2</c:v>
                </c:pt>
                <c:pt idx="1326">
                  <c:v>2.2763955045530526E-2</c:v>
                </c:pt>
                <c:pt idx="1327">
                  <c:v>2.2753127757203506E-2</c:v>
                </c:pt>
                <c:pt idx="1328">
                  <c:v>2.2742272642932715E-2</c:v>
                </c:pt>
                <c:pt idx="1329">
                  <c:v>2.2731389702799198E-2</c:v>
                </c:pt>
                <c:pt idx="1330">
                  <c:v>2.2720478936884003E-2</c:v>
                </c:pt>
                <c:pt idx="1331">
                  <c:v>2.2709540345025037E-2</c:v>
                </c:pt>
                <c:pt idx="1332">
                  <c:v>2.2698573927303345E-2</c:v>
                </c:pt>
                <c:pt idx="1333">
                  <c:v>2.2687579683718928E-2</c:v>
                </c:pt>
                <c:pt idx="1334">
                  <c:v>2.2676557614271786E-2</c:v>
                </c:pt>
                <c:pt idx="1335">
                  <c:v>2.2665507719124012E-2</c:v>
                </c:pt>
                <c:pt idx="1336">
                  <c:v>2.265442999795142E-2</c:v>
                </c:pt>
                <c:pt idx="1337">
                  <c:v>2.2643324450916102E-2</c:v>
                </c:pt>
                <c:pt idx="1338">
                  <c:v>2.263219107801806E-2</c:v>
                </c:pt>
                <c:pt idx="1339">
                  <c:v>2.2621029879257293E-2</c:v>
                </c:pt>
                <c:pt idx="1340">
                  <c:v>2.2609840854714847E-2</c:v>
                </c:pt>
                <c:pt idx="1341">
                  <c:v>2.2598624004390722E-2</c:v>
                </c:pt>
                <c:pt idx="1342">
                  <c:v>2.2587379328122825E-2</c:v>
                </c:pt>
                <c:pt idx="1343">
                  <c:v>2.2576106826154296E-2</c:v>
                </c:pt>
                <c:pt idx="1344">
                  <c:v>2.256480649816095E-2</c:v>
                </c:pt>
                <c:pt idx="1345">
                  <c:v>2.2553478344466971E-2</c:v>
                </c:pt>
                <c:pt idx="1346">
                  <c:v>2.254212236482922E-2</c:v>
                </c:pt>
                <c:pt idx="1347">
                  <c:v>2.2530738559409791E-2</c:v>
                </c:pt>
                <c:pt idx="1348">
                  <c:v>2.2519326928208683E-2</c:v>
                </c:pt>
                <c:pt idx="1349">
                  <c:v>2.250788747114485E-2</c:v>
                </c:pt>
                <c:pt idx="1350">
                  <c:v>2.2496420188299338E-2</c:v>
                </c:pt>
                <c:pt idx="1351">
                  <c:v>2.24849250795911E-2</c:v>
                </c:pt>
                <c:pt idx="1352">
                  <c:v>2.2473402145101185E-2</c:v>
                </c:pt>
                <c:pt idx="1353">
                  <c:v>2.2461851384667497E-2</c:v>
                </c:pt>
                <c:pt idx="1354">
                  <c:v>2.2450272798533177E-2</c:v>
                </c:pt>
                <c:pt idx="1355">
                  <c:v>2.2438666386698225E-2</c:v>
                </c:pt>
                <c:pt idx="1356">
                  <c:v>2.2427032148919501E-2</c:v>
                </c:pt>
                <c:pt idx="1357">
                  <c:v>2.2415370085359099E-2</c:v>
                </c:pt>
                <c:pt idx="1358">
                  <c:v>2.2403680196017017E-2</c:v>
                </c:pt>
                <c:pt idx="1359">
                  <c:v>2.2391962480893257E-2</c:v>
                </c:pt>
                <c:pt idx="1360">
                  <c:v>2.2380216939906772E-2</c:v>
                </c:pt>
                <c:pt idx="1361">
                  <c:v>2.2368443573219654E-2</c:v>
                </c:pt>
                <c:pt idx="1362">
                  <c:v>2.2356642380669811E-2</c:v>
                </c:pt>
                <c:pt idx="1363">
                  <c:v>2.2344813362419336E-2</c:v>
                </c:pt>
                <c:pt idx="1364">
                  <c:v>2.2332956518225089E-2</c:v>
                </c:pt>
                <c:pt idx="1365">
                  <c:v>2.2321071848411256E-2</c:v>
                </c:pt>
                <c:pt idx="1366">
                  <c:v>2.2309159352734698E-2</c:v>
                </c:pt>
                <c:pt idx="1367">
                  <c:v>2.2297219031276461E-2</c:v>
                </c:pt>
                <c:pt idx="1368">
                  <c:v>2.2285250884036545E-2</c:v>
                </c:pt>
                <c:pt idx="1369">
                  <c:v>2.2273254911095997E-2</c:v>
                </c:pt>
                <c:pt idx="1370">
                  <c:v>2.2261231112373769E-2</c:v>
                </c:pt>
                <c:pt idx="1371">
                  <c:v>2.2249179487869863E-2</c:v>
                </c:pt>
                <c:pt idx="1372">
                  <c:v>2.2237100037584279E-2</c:v>
                </c:pt>
                <c:pt idx="1373">
                  <c:v>2.2224992761517015E-2</c:v>
                </c:pt>
                <c:pt idx="1374">
                  <c:v>2.2212857659830165E-2</c:v>
                </c:pt>
                <c:pt idx="1375">
                  <c:v>2.220069473228059E-2</c:v>
                </c:pt>
                <c:pt idx="1376">
                  <c:v>2.2188503978949337E-2</c:v>
                </c:pt>
                <c:pt idx="1377">
                  <c:v>2.217628539991745E-2</c:v>
                </c:pt>
                <c:pt idx="1378">
                  <c:v>2.2164038995184931E-2</c:v>
                </c:pt>
                <c:pt idx="1379">
                  <c:v>2.2151764764670734E-2</c:v>
                </c:pt>
                <c:pt idx="1380">
                  <c:v>2.2139462708374857E-2</c:v>
                </c:pt>
                <c:pt idx="1381">
                  <c:v>2.2127132826459395E-2</c:v>
                </c:pt>
                <c:pt idx="1382">
                  <c:v>2.2114775118762253E-2</c:v>
                </c:pt>
                <c:pt idx="1383">
                  <c:v>2.2102389585283433E-2</c:v>
                </c:pt>
                <c:pt idx="1384">
                  <c:v>2.2089976226022934E-2</c:v>
                </c:pt>
                <c:pt idx="1385">
                  <c:v>2.2077535041142848E-2</c:v>
                </c:pt>
                <c:pt idx="1386">
                  <c:v>2.2065066030481084E-2</c:v>
                </c:pt>
                <c:pt idx="1387">
                  <c:v>2.2052569194118687E-2</c:v>
                </c:pt>
                <c:pt idx="1388">
                  <c:v>2.2040044532055658E-2</c:v>
                </c:pt>
                <c:pt idx="1389">
                  <c:v>2.2027492044291996E-2</c:v>
                </c:pt>
                <c:pt idx="1390">
                  <c:v>2.2014911730746656E-2</c:v>
                </c:pt>
                <c:pt idx="1391">
                  <c:v>2.2002303591500683E-2</c:v>
                </c:pt>
                <c:pt idx="1392">
                  <c:v>2.1989667626635123E-2</c:v>
                </c:pt>
                <c:pt idx="1393">
                  <c:v>2.1977003836068931E-2</c:v>
                </c:pt>
                <c:pt idx="1394">
                  <c:v>2.1964312219721061E-2</c:v>
                </c:pt>
                <c:pt idx="1395">
                  <c:v>2.1951592777672557E-2</c:v>
                </c:pt>
                <c:pt idx="1396">
                  <c:v>2.1938845510004468E-2</c:v>
                </c:pt>
                <c:pt idx="1397">
                  <c:v>2.1926070416554699E-2</c:v>
                </c:pt>
                <c:pt idx="1398">
                  <c:v>2.1913267497485345E-2</c:v>
                </c:pt>
                <c:pt idx="1399">
                  <c:v>2.1900436752796404E-2</c:v>
                </c:pt>
                <c:pt idx="1400">
                  <c:v>2.1887578182244738E-2</c:v>
                </c:pt>
                <c:pt idx="1401">
                  <c:v>2.1874691786154532E-2</c:v>
                </c:pt>
                <c:pt idx="1402">
                  <c:v>2.1861777564363694E-2</c:v>
                </c:pt>
                <c:pt idx="1403">
                  <c:v>2.1848835516872223E-2</c:v>
                </c:pt>
                <c:pt idx="1404">
                  <c:v>2.1835865643680119E-2</c:v>
                </c:pt>
                <c:pt idx="1405">
                  <c:v>2.1822867944868429E-2</c:v>
                </c:pt>
                <c:pt idx="1406">
                  <c:v>2.1809842420356107E-2</c:v>
                </c:pt>
                <c:pt idx="1407">
                  <c:v>2.1796789070305245E-2</c:v>
                </c:pt>
                <c:pt idx="1408">
                  <c:v>2.1783707894472704E-2</c:v>
                </c:pt>
                <c:pt idx="1409">
                  <c:v>2.177059889293953E-2</c:v>
                </c:pt>
                <c:pt idx="1410">
                  <c:v>2.1757462065948863E-2</c:v>
                </c:pt>
                <c:pt idx="1411">
                  <c:v>2.1744297413176517E-2</c:v>
                </c:pt>
                <c:pt idx="1412">
                  <c:v>2.1731104934784584E-2</c:v>
                </c:pt>
                <c:pt idx="1413">
                  <c:v>2.1717884630610973E-2</c:v>
                </c:pt>
                <c:pt idx="1414">
                  <c:v>2.1704636500979868E-2</c:v>
                </c:pt>
                <c:pt idx="1415">
                  <c:v>2.1691360545648131E-2</c:v>
                </c:pt>
                <c:pt idx="1416">
                  <c:v>2.1678056764696807E-2</c:v>
                </c:pt>
                <c:pt idx="1417">
                  <c:v>2.1664725158125897E-2</c:v>
                </c:pt>
                <c:pt idx="1418">
                  <c:v>2.1651365725935401E-2</c:v>
                </c:pt>
                <c:pt idx="1419">
                  <c:v>2.1637978468044272E-2</c:v>
                </c:pt>
                <c:pt idx="1420">
                  <c:v>2.1624563384533557E-2</c:v>
                </c:pt>
                <c:pt idx="1421">
                  <c:v>2.1611120475484302E-2</c:v>
                </c:pt>
                <c:pt idx="1422">
                  <c:v>2.1597649740815461E-2</c:v>
                </c:pt>
                <c:pt idx="1423">
                  <c:v>2.1584151180445987E-2</c:v>
                </c:pt>
                <c:pt idx="1424">
                  <c:v>2.1570624794537974E-2</c:v>
                </c:pt>
                <c:pt idx="1425">
                  <c:v>2.1557070583010374E-2</c:v>
                </c:pt>
                <c:pt idx="1426">
                  <c:v>2.1543488545863188E-2</c:v>
                </c:pt>
                <c:pt idx="1427">
                  <c:v>2.1529878683096415E-2</c:v>
                </c:pt>
                <c:pt idx="1428">
                  <c:v>2.1516240994872149E-2</c:v>
                </c:pt>
                <c:pt idx="1429">
                  <c:v>2.1502575480785158E-2</c:v>
                </c:pt>
                <c:pt idx="1430">
                  <c:v>2.1488882141402765E-2</c:v>
                </c:pt>
                <c:pt idx="1431">
                  <c:v>2.1475160976238694E-2</c:v>
                </c:pt>
                <c:pt idx="1432">
                  <c:v>2.1461411985536083E-2</c:v>
                </c:pt>
                <c:pt idx="1433">
                  <c:v>2.1447635169294932E-2</c:v>
                </c:pt>
                <c:pt idx="1434">
                  <c:v>2.1433830527434194E-2</c:v>
                </c:pt>
                <c:pt idx="1435">
                  <c:v>2.1419998060034917E-2</c:v>
                </c:pt>
                <c:pt idx="1436">
                  <c:v>2.1406137767016054E-2</c:v>
                </c:pt>
                <c:pt idx="1437">
                  <c:v>2.139224964845865E-2</c:v>
                </c:pt>
                <c:pt idx="1438">
                  <c:v>2.137833370428166E-2</c:v>
                </c:pt>
                <c:pt idx="1439">
                  <c:v>2.1364389934647177E-2</c:v>
                </c:pt>
                <c:pt idx="1440">
                  <c:v>2.1350418339393107E-2</c:v>
                </c:pt>
                <c:pt idx="1441">
                  <c:v>2.1336418918519451E-2</c:v>
                </c:pt>
                <c:pt idx="1442">
                  <c:v>2.1322391672188301E-2</c:v>
                </c:pt>
                <c:pt idx="1443">
                  <c:v>2.1308336600237565E-2</c:v>
                </c:pt>
                <c:pt idx="1444">
                  <c:v>2.1294253702748289E-2</c:v>
                </c:pt>
                <c:pt idx="1445">
                  <c:v>2.128014297980152E-2</c:v>
                </c:pt>
                <c:pt idx="1446">
                  <c:v>2.126600443131621E-2</c:v>
                </c:pt>
                <c:pt idx="1447">
                  <c:v>2.1251838057211314E-2</c:v>
                </c:pt>
                <c:pt idx="1448">
                  <c:v>2.1237643857567878E-2</c:v>
                </c:pt>
                <c:pt idx="1449">
                  <c:v>2.1223421832385903E-2</c:v>
                </c:pt>
                <c:pt idx="1450">
                  <c:v>2.1209177498971998E-2</c:v>
                </c:pt>
                <c:pt idx="1451">
                  <c:v>2.1192948482594565E-2</c:v>
                </c:pt>
                <c:pt idx="1452">
                  <c:v>2.1178809750620475E-2</c:v>
                </c:pt>
                <c:pt idx="1453">
                  <c:v>2.1164728565558066E-2</c:v>
                </c:pt>
                <c:pt idx="1454">
                  <c:v>2.1150704927326291E-2</c:v>
                </c:pt>
                <c:pt idx="1455">
                  <c:v>2.1136738836087243E-2</c:v>
                </c:pt>
                <c:pt idx="1456">
                  <c:v>2.1122830291597783E-2</c:v>
                </c:pt>
                <c:pt idx="1457">
                  <c:v>2.1108979294020003E-2</c:v>
                </c:pt>
                <c:pt idx="1458">
                  <c:v>2.1095185843272857E-2</c:v>
                </c:pt>
                <c:pt idx="1459">
                  <c:v>2.1081449939437391E-2</c:v>
                </c:pt>
                <c:pt idx="1460">
                  <c:v>2.1067771582351513E-2</c:v>
                </c:pt>
                <c:pt idx="1461">
                  <c:v>2.105415077209627E-2</c:v>
                </c:pt>
                <c:pt idx="1462">
                  <c:v>2.1040587508752706E-2</c:v>
                </c:pt>
                <c:pt idx="1463">
                  <c:v>2.1027081792239777E-2</c:v>
                </c:pt>
                <c:pt idx="1464">
                  <c:v>2.1013633622476435E-2</c:v>
                </c:pt>
                <c:pt idx="1465">
                  <c:v>2.1000242999462682E-2</c:v>
                </c:pt>
                <c:pt idx="1466">
                  <c:v>2.0985524909382214E-2</c:v>
                </c:pt>
                <c:pt idx="1467">
                  <c:v>2.0973634394008123E-2</c:v>
                </c:pt>
                <c:pt idx="1468">
                  <c:v>2.0960416411405225E-2</c:v>
                </c:pt>
                <c:pt idx="1469">
                  <c:v>2.0947255975795054E-2</c:v>
                </c:pt>
                <c:pt idx="1470">
                  <c:v>2.0934153086691332E-2</c:v>
                </c:pt>
                <c:pt idx="1471">
                  <c:v>2.092110774449929E-2</c:v>
                </c:pt>
                <c:pt idx="1472">
                  <c:v>2.0908119949056836E-2</c:v>
                </c:pt>
                <c:pt idx="1473">
                  <c:v>2.089518970036397E-2</c:v>
                </c:pt>
                <c:pt idx="1474">
                  <c:v>2.0882316998339645E-2</c:v>
                </c:pt>
                <c:pt idx="1475">
                  <c:v>2.0869501843145954E-2</c:v>
                </c:pt>
                <c:pt idx="1476">
                  <c:v>2.0856744234782898E-2</c:v>
                </c:pt>
                <c:pt idx="1477">
                  <c:v>2.0844044173007337E-2</c:v>
                </c:pt>
                <c:pt idx="1478">
                  <c:v>2.083140165806241E-2</c:v>
                </c:pt>
                <c:pt idx="1479">
                  <c:v>2.0818816689704978E-2</c:v>
                </c:pt>
                <c:pt idx="1480">
                  <c:v>2.080628926817818E-2</c:v>
                </c:pt>
                <c:pt idx="1481">
                  <c:v>2.0793819393319923E-2</c:v>
                </c:pt>
                <c:pt idx="1482">
                  <c:v>2.0781407065211255E-2</c:v>
                </c:pt>
                <c:pt idx="1483">
                  <c:v>2.0769052283771128E-2</c:v>
                </c:pt>
                <c:pt idx="1484">
                  <c:v>2.0756755048918496E-2</c:v>
                </c:pt>
                <c:pt idx="1485">
                  <c:v>2.0744515360896498E-2</c:v>
                </c:pt>
                <c:pt idx="1486">
                  <c:v>2.0732333219624088E-2</c:v>
                </c:pt>
                <c:pt idx="1487">
                  <c:v>2.0720208624777081E-2</c:v>
                </c:pt>
                <c:pt idx="1488">
                  <c:v>2.0708141576760708E-2</c:v>
                </c:pt>
                <c:pt idx="1489">
                  <c:v>2.0696132075493923E-2</c:v>
                </c:pt>
                <c:pt idx="1490">
                  <c:v>2.0684180120733586E-2</c:v>
                </c:pt>
                <c:pt idx="1491">
                  <c:v>2.0672285712722838E-2</c:v>
                </c:pt>
                <c:pt idx="1492">
                  <c:v>2.0660448851299584E-2</c:v>
                </c:pt>
                <c:pt idx="1493">
                  <c:v>2.0648669536463826E-2</c:v>
                </c:pt>
                <c:pt idx="1494">
                  <c:v>2.0636947768377656E-2</c:v>
                </c:pt>
                <c:pt idx="1495">
                  <c:v>2.0625283546878981E-2</c:v>
                </c:pt>
                <c:pt idx="1496">
                  <c:v>2.0613676871967801E-2</c:v>
                </c:pt>
                <c:pt idx="1497">
                  <c:v>2.0602127743725163E-2</c:v>
                </c:pt>
                <c:pt idx="1498">
                  <c:v>2.059063616207002E-2</c:v>
                </c:pt>
                <c:pt idx="1499">
                  <c:v>2.0579202127002372E-2</c:v>
                </c:pt>
                <c:pt idx="1500">
                  <c:v>2.0567825638603265E-2</c:v>
                </c:pt>
                <c:pt idx="1501">
                  <c:v>2.0556506696791654E-2</c:v>
                </c:pt>
                <c:pt idx="1502">
                  <c:v>2.0545245301486492E-2</c:v>
                </c:pt>
                <c:pt idx="1503">
                  <c:v>2.0527665090835923E-2</c:v>
                </c:pt>
                <c:pt idx="1504">
                  <c:v>2.0516551672585814E-2</c:v>
                </c:pt>
                <c:pt idx="1505">
                  <c:v>2.0505495800842155E-2</c:v>
                </c:pt>
                <c:pt idx="1506">
                  <c:v>2.0494497475604945E-2</c:v>
                </c:pt>
                <c:pt idx="1507">
                  <c:v>2.0483556697036276E-2</c:v>
                </c:pt>
                <c:pt idx="1508">
                  <c:v>2.0472673464974056E-2</c:v>
                </c:pt>
                <c:pt idx="1509">
                  <c:v>2.0461847779499331E-2</c:v>
                </c:pt>
                <c:pt idx="1510">
                  <c:v>2.0451079640531056E-2</c:v>
                </c:pt>
                <c:pt idx="1511">
                  <c:v>2.0440369048150275E-2</c:v>
                </c:pt>
                <c:pt idx="1512">
                  <c:v>2.0429716002275944E-2</c:v>
                </c:pt>
                <c:pt idx="1513">
                  <c:v>2.0419120502908061E-2</c:v>
                </c:pt>
                <c:pt idx="1514">
                  <c:v>2.0408582550046628E-2</c:v>
                </c:pt>
                <c:pt idx="1515">
                  <c:v>2.0398102143853736E-2</c:v>
                </c:pt>
                <c:pt idx="1516">
                  <c:v>2.0387679284086246E-2</c:v>
                </c:pt>
                <c:pt idx="1517">
                  <c:v>2.0375837909357708E-2</c:v>
                </c:pt>
                <c:pt idx="1518">
                  <c:v>2.0365538363613656E-2</c:v>
                </c:pt>
                <c:pt idx="1519">
                  <c:v>2.0355296364213959E-2</c:v>
                </c:pt>
                <c:pt idx="1520">
                  <c:v>2.0345111911401759E-2</c:v>
                </c:pt>
                <c:pt idx="1521">
                  <c:v>2.0334985005096007E-2</c:v>
                </c:pt>
                <c:pt idx="1522">
                  <c:v>2.0324915645296704E-2</c:v>
                </c:pt>
                <c:pt idx="1523">
                  <c:v>2.0314903831922804E-2</c:v>
                </c:pt>
                <c:pt idx="1524">
                  <c:v>2.0304949565055352E-2</c:v>
                </c:pt>
                <c:pt idx="1525">
                  <c:v>2.0295052844613304E-2</c:v>
                </c:pt>
                <c:pt idx="1526">
                  <c:v>2.0285213670677704E-2</c:v>
                </c:pt>
                <c:pt idx="1527">
                  <c:v>2.0275432043248554E-2</c:v>
                </c:pt>
                <c:pt idx="1528">
                  <c:v>2.0265707962163759E-2</c:v>
                </c:pt>
                <c:pt idx="1529">
                  <c:v>2.0256041427585414E-2</c:v>
                </c:pt>
                <c:pt idx="1530">
                  <c:v>2.0246432439432471E-2</c:v>
                </c:pt>
                <c:pt idx="1531">
                  <c:v>2.0236880997867024E-2</c:v>
                </c:pt>
                <c:pt idx="1532">
                  <c:v>2.0227387102645933E-2</c:v>
                </c:pt>
                <c:pt idx="1533">
                  <c:v>2.0217950753850245E-2</c:v>
                </c:pt>
                <c:pt idx="1534">
                  <c:v>2.0208571951479959E-2</c:v>
                </c:pt>
                <c:pt idx="1535">
                  <c:v>2.0199250695535076E-2</c:v>
                </c:pt>
                <c:pt idx="1536">
                  <c:v>2.0189986986096642E-2</c:v>
                </c:pt>
                <c:pt idx="1537">
                  <c:v>2.0180780823002564E-2</c:v>
                </c:pt>
                <c:pt idx="1538">
                  <c:v>2.0171632206252843E-2</c:v>
                </c:pt>
                <c:pt idx="1539">
                  <c:v>2.0162541136009571E-2</c:v>
                </c:pt>
                <c:pt idx="1540">
                  <c:v>2.0153507612191701E-2</c:v>
                </c:pt>
                <c:pt idx="1541">
                  <c:v>2.0144531634718188E-2</c:v>
                </c:pt>
                <c:pt idx="1542">
                  <c:v>2.0135613203589031E-2</c:v>
                </c:pt>
                <c:pt idx="1543">
                  <c:v>2.012675231904737E-2</c:v>
                </c:pt>
                <c:pt idx="1544">
                  <c:v>2.0117948980687972E-2</c:v>
                </c:pt>
                <c:pt idx="1545">
                  <c:v>2.0109203188916069E-2</c:v>
                </c:pt>
                <c:pt idx="1546">
                  <c:v>2.0100514943326431E-2</c:v>
                </c:pt>
                <c:pt idx="1547">
                  <c:v>2.0091884244243241E-2</c:v>
                </c:pt>
                <c:pt idx="1548">
                  <c:v>2.0083311091504408E-2</c:v>
                </c:pt>
                <c:pt idx="1549">
                  <c:v>2.0074795485109931E-2</c:v>
                </c:pt>
                <c:pt idx="1550">
                  <c:v>2.006633742505981E-2</c:v>
                </c:pt>
                <c:pt idx="1551">
                  <c:v>2.0057936911354046E-2</c:v>
                </c:pt>
                <c:pt idx="1552">
                  <c:v>2.0049593944073685E-2</c:v>
                </c:pt>
                <c:pt idx="1553">
                  <c:v>2.004130852313768E-2</c:v>
                </c:pt>
                <c:pt idx="1554">
                  <c:v>2.0033080648546031E-2</c:v>
                </c:pt>
                <c:pt idx="1555">
                  <c:v>2.0024910320298739E-2</c:v>
                </c:pt>
                <c:pt idx="1556">
                  <c:v>2.0016797538314757E-2</c:v>
                </c:pt>
                <c:pt idx="1557">
                  <c:v>2.0008742302756177E-2</c:v>
                </c:pt>
                <c:pt idx="1558">
                  <c:v>2.0000744613541954E-2</c:v>
                </c:pt>
                <c:pt idx="1559">
                  <c:v>1.9992804470591041E-2</c:v>
                </c:pt>
                <c:pt idx="1560">
                  <c:v>1.9984921873984485E-2</c:v>
                </c:pt>
                <c:pt idx="1561">
                  <c:v>1.9977096823722285E-2</c:v>
                </c:pt>
                <c:pt idx="1562">
                  <c:v>1.9969329319885487E-2</c:v>
                </c:pt>
                <c:pt idx="1563">
                  <c:v>1.9961619362149907E-2</c:v>
                </c:pt>
                <c:pt idx="1564">
                  <c:v>1.995396695083973E-2</c:v>
                </c:pt>
                <c:pt idx="1565">
                  <c:v>1.9946372085792863E-2</c:v>
                </c:pt>
                <c:pt idx="1566">
                  <c:v>1.9938834767090352E-2</c:v>
                </c:pt>
                <c:pt idx="1567">
                  <c:v>1.9931354994732198E-2</c:v>
                </c:pt>
                <c:pt idx="1568">
                  <c:v>1.9923932768637354E-2</c:v>
                </c:pt>
                <c:pt idx="1569">
                  <c:v>1.9916568088805819E-2</c:v>
                </c:pt>
                <c:pt idx="1570">
                  <c:v>1.9909260955237595E-2</c:v>
                </c:pt>
                <c:pt idx="1571">
                  <c:v>1.9902011368013728E-2</c:v>
                </c:pt>
                <c:pt idx="1572">
                  <c:v>1.989481932705317E-2</c:v>
                </c:pt>
                <c:pt idx="1573">
                  <c:v>1.9887684832355923E-2</c:v>
                </c:pt>
                <c:pt idx="1574">
                  <c:v>1.9880607883921986E-2</c:v>
                </c:pt>
                <c:pt idx="1575">
                  <c:v>1.9873588481751359E-2</c:v>
                </c:pt>
                <c:pt idx="1576">
                  <c:v>1.9866626625925088E-2</c:v>
                </c:pt>
                <c:pt idx="1577">
                  <c:v>1.9859722316281081E-2</c:v>
                </c:pt>
                <c:pt idx="1578">
                  <c:v>1.985287555298143E-2</c:v>
                </c:pt>
                <c:pt idx="1579">
                  <c:v>1.9846086335864044E-2</c:v>
                </c:pt>
                <c:pt idx="1580">
                  <c:v>1.9839354665091014E-2</c:v>
                </c:pt>
                <c:pt idx="1581">
                  <c:v>1.9832680540500247E-2</c:v>
                </c:pt>
                <c:pt idx="1582">
                  <c:v>1.9826063962172791E-2</c:v>
                </c:pt>
                <c:pt idx="1583">
                  <c:v>1.9819504930108645E-2</c:v>
                </c:pt>
                <c:pt idx="1584">
                  <c:v>1.9813003444307808E-2</c:v>
                </c:pt>
                <c:pt idx="1585">
                  <c:v>1.9806559504689236E-2</c:v>
                </c:pt>
                <c:pt idx="1586">
                  <c:v>1.9800173111333974E-2</c:v>
                </c:pt>
                <c:pt idx="1587">
                  <c:v>1.9793844264242022E-2</c:v>
                </c:pt>
                <c:pt idx="1588">
                  <c:v>1.9787572963332334E-2</c:v>
                </c:pt>
                <c:pt idx="1589">
                  <c:v>1.9781359208685956E-2</c:v>
                </c:pt>
                <c:pt idx="1590">
                  <c:v>1.9775203000302888E-2</c:v>
                </c:pt>
                <c:pt idx="1591">
                  <c:v>1.9769104338021037E-2</c:v>
                </c:pt>
                <c:pt idx="1592">
                  <c:v>1.9763063222083543E-2</c:v>
                </c:pt>
                <c:pt idx="1593">
                  <c:v>1.9757079652328313E-2</c:v>
                </c:pt>
                <c:pt idx="1594">
                  <c:v>1.9751153628836393E-2</c:v>
                </c:pt>
                <c:pt idx="1595">
                  <c:v>1.9745285151445691E-2</c:v>
                </c:pt>
                <c:pt idx="1596">
                  <c:v>1.9739474220318298E-2</c:v>
                </c:pt>
                <c:pt idx="1597">
                  <c:v>1.973372083537317E-2</c:v>
                </c:pt>
                <c:pt idx="1598">
                  <c:v>1.9728024996610305E-2</c:v>
                </c:pt>
                <c:pt idx="1599">
                  <c:v>1.972238670411075E-2</c:v>
                </c:pt>
                <c:pt idx="1600">
                  <c:v>1.971680595779346E-2</c:v>
                </c:pt>
                <c:pt idx="1601">
                  <c:v>1.9711282757658433E-2</c:v>
                </c:pt>
                <c:pt idx="1602">
                  <c:v>1.970581710370567E-2</c:v>
                </c:pt>
                <c:pt idx="1603">
                  <c:v>1.970040899593517E-2</c:v>
                </c:pt>
                <c:pt idx="1604">
                  <c:v>1.9695058434427981E-2</c:v>
                </c:pt>
                <c:pt idx="1605">
                  <c:v>1.9689765419022009E-2</c:v>
                </c:pt>
                <c:pt idx="1606">
                  <c:v>1.9684529949879348E-2</c:v>
                </c:pt>
                <c:pt idx="1607">
                  <c:v>1.9678617021197109E-2</c:v>
                </c:pt>
                <c:pt idx="1608">
                  <c:v>1.9673504865267422E-2</c:v>
                </c:pt>
                <c:pt idx="1609">
                  <c:v>1.9668450255519998E-2</c:v>
                </c:pt>
                <c:pt idx="1610">
                  <c:v>1.9663453191873792E-2</c:v>
                </c:pt>
                <c:pt idx="1611">
                  <c:v>1.965851367440985E-2</c:v>
                </c:pt>
                <c:pt idx="1612">
                  <c:v>1.9653631703209218E-2</c:v>
                </c:pt>
                <c:pt idx="1613">
                  <c:v>1.9648807278028757E-2</c:v>
                </c:pt>
                <c:pt idx="1614">
                  <c:v>1.9644040399111606E-2</c:v>
                </c:pt>
                <c:pt idx="1615">
                  <c:v>1.963933106637672E-2</c:v>
                </c:pt>
                <c:pt idx="1616">
                  <c:v>1.963467927974305E-2</c:v>
                </c:pt>
                <c:pt idx="1617">
                  <c:v>1.9630085039291645E-2</c:v>
                </c:pt>
                <c:pt idx="1618">
                  <c:v>1.9625548344941457E-2</c:v>
                </c:pt>
                <c:pt idx="1619">
                  <c:v>1.9621069196854579E-2</c:v>
                </c:pt>
                <c:pt idx="1620">
                  <c:v>1.9616647594706826E-2</c:v>
                </c:pt>
                <c:pt idx="1621">
                  <c:v>1.9612283538984476E-2</c:v>
                </c:pt>
                <c:pt idx="1622">
                  <c:v>1.9607977029282297E-2</c:v>
                </c:pt>
                <c:pt idx="1623">
                  <c:v>1.960372806560029E-2</c:v>
                </c:pt>
                <c:pt idx="1624">
                  <c:v>1.9599536648262639E-2</c:v>
                </c:pt>
                <c:pt idx="1625">
                  <c:v>1.9595402776945159E-2</c:v>
                </c:pt>
                <c:pt idx="1626">
                  <c:v>1.9591326451728897E-2</c:v>
                </c:pt>
                <c:pt idx="1627">
                  <c:v>1.9587307672775944E-2</c:v>
                </c:pt>
                <c:pt idx="1628">
                  <c:v>1.958334643992421E-2</c:v>
                </c:pt>
                <c:pt idx="1629">
                  <c:v>1.9579442753173693E-2</c:v>
                </c:pt>
                <c:pt idx="1630">
                  <c:v>1.9575596612443347E-2</c:v>
                </c:pt>
                <c:pt idx="1631">
                  <c:v>1.9571808018057357E-2</c:v>
                </c:pt>
                <c:pt idx="1632">
                  <c:v>1.9568076969691539E-2</c:v>
                </c:pt>
                <c:pt idx="1633">
                  <c:v>1.9564403467426938E-2</c:v>
                </c:pt>
                <c:pt idx="1634">
                  <c:v>1.9560787511425648E-2</c:v>
                </c:pt>
                <c:pt idx="1635">
                  <c:v>1.9557229101363482E-2</c:v>
                </c:pt>
                <c:pt idx="1636">
                  <c:v>1.9553728237483581E-2</c:v>
                </c:pt>
                <c:pt idx="1637">
                  <c:v>1.9550284919704897E-2</c:v>
                </c:pt>
                <c:pt idx="1638">
                  <c:v>1.9546899148108476E-2</c:v>
                </c:pt>
                <c:pt idx="1639">
                  <c:v>1.9543570922532227E-2</c:v>
                </c:pt>
                <c:pt idx="1640">
                  <c:v>1.9540300243138242E-2</c:v>
                </c:pt>
                <c:pt idx="1641">
                  <c:v>1.9537087109845475E-2</c:v>
                </c:pt>
                <c:pt idx="1642">
                  <c:v>1.9533931522653925E-2</c:v>
                </c:pt>
                <c:pt idx="1643">
                  <c:v>1.9530833481563592E-2</c:v>
                </c:pt>
                <c:pt idx="1644">
                  <c:v>1.9527792986574477E-2</c:v>
                </c:pt>
                <c:pt idx="1645">
                  <c:v>1.9524810037767626E-2</c:v>
                </c:pt>
                <c:pt idx="1646">
                  <c:v>1.9521884634980946E-2</c:v>
                </c:pt>
                <c:pt idx="1647">
                  <c:v>1.951901677837653E-2</c:v>
                </c:pt>
                <c:pt idx="1648">
                  <c:v>1.9516206467792285E-2</c:v>
                </c:pt>
                <c:pt idx="1649">
                  <c:v>1.9513453703390304E-2</c:v>
                </c:pt>
                <c:pt idx="1650">
                  <c:v>1.9510758485008495E-2</c:v>
                </c:pt>
                <c:pt idx="1651">
                  <c:v>1.9508120812727903E-2</c:v>
                </c:pt>
                <c:pt idx="1652">
                  <c:v>1.9505540686548528E-2</c:v>
                </c:pt>
                <c:pt idx="1653">
                  <c:v>1.9503018106551417E-2</c:v>
                </c:pt>
                <c:pt idx="1654">
                  <c:v>1.9500553072493432E-2</c:v>
                </c:pt>
                <c:pt idx="1655">
                  <c:v>1.949814558461771E-2</c:v>
                </c:pt>
                <c:pt idx="1656">
                  <c:v>1.9495795642843206E-2</c:v>
                </c:pt>
                <c:pt idx="1657">
                  <c:v>1.9493503247169919E-2</c:v>
                </c:pt>
                <c:pt idx="1658">
                  <c:v>1.949126839759785E-2</c:v>
                </c:pt>
                <c:pt idx="1659">
                  <c:v>1.9489091094045952E-2</c:v>
                </c:pt>
                <c:pt idx="1660">
                  <c:v>1.9486971336595271E-2</c:v>
                </c:pt>
                <c:pt idx="1661">
                  <c:v>1.9484909125245808E-2</c:v>
                </c:pt>
                <c:pt idx="1662">
                  <c:v>1.9482904459997563E-2</c:v>
                </c:pt>
                <c:pt idx="1663">
                  <c:v>1.9480957340850535E-2</c:v>
                </c:pt>
                <c:pt idx="1664">
                  <c:v>1.9479067767723679E-2</c:v>
                </c:pt>
                <c:pt idx="1665">
                  <c:v>1.947723574069804E-2</c:v>
                </c:pt>
                <c:pt idx="1666">
                  <c:v>1.9475461259773619E-2</c:v>
                </c:pt>
                <c:pt idx="1667">
                  <c:v>1.9473744324950415E-2</c:v>
                </c:pt>
                <c:pt idx="1668">
                  <c:v>1.9472084936228429E-2</c:v>
                </c:pt>
                <c:pt idx="1669">
                  <c:v>1.947048309360766E-2</c:v>
                </c:pt>
                <c:pt idx="1670">
                  <c:v>1.9468938797007063E-2</c:v>
                </c:pt>
                <c:pt idx="1671">
                  <c:v>1.9467452046426637E-2</c:v>
                </c:pt>
                <c:pt idx="1672">
                  <c:v>1.9466022841866382E-2</c:v>
                </c:pt>
                <c:pt idx="1673">
                  <c:v>1.9464651183569437E-2</c:v>
                </c:pt>
                <c:pt idx="1674">
                  <c:v>1.9463337071292663E-2</c:v>
                </c:pt>
                <c:pt idx="1675">
                  <c:v>1.9462080505036061E-2</c:v>
                </c:pt>
                <c:pt idx="1676">
                  <c:v>1.9460881484961723E-2</c:v>
                </c:pt>
                <c:pt idx="1677">
                  <c:v>1.945974001082651E-2</c:v>
                </c:pt>
                <c:pt idx="1678">
                  <c:v>1.945865608287356E-2</c:v>
                </c:pt>
                <c:pt idx="1679">
                  <c:v>1.9457629700940782E-2</c:v>
                </c:pt>
                <c:pt idx="1680">
                  <c:v>1.9456660865109221E-2</c:v>
                </c:pt>
                <c:pt idx="1681">
                  <c:v>1.9455749575297832E-2</c:v>
                </c:pt>
                <c:pt idx="1682">
                  <c:v>1.945489583158766E-2</c:v>
                </c:pt>
                <c:pt idx="1683">
                  <c:v>1.9454099633897659E-2</c:v>
                </c:pt>
                <c:pt idx="1684">
                  <c:v>1.9453360982308876E-2</c:v>
                </c:pt>
                <c:pt idx="1685">
                  <c:v>1.9452679876821311E-2</c:v>
                </c:pt>
                <c:pt idx="1686">
                  <c:v>1.9452056317434963E-2</c:v>
                </c:pt>
                <c:pt idx="1687">
                  <c:v>1.9451490304068786E-2</c:v>
                </c:pt>
                <c:pt idx="1688">
                  <c:v>1.9450981836803827E-2</c:v>
                </c:pt>
                <c:pt idx="1689">
                  <c:v>1.9450530915640085E-2</c:v>
                </c:pt>
                <c:pt idx="1690">
                  <c:v>1.9450137540496515E-2</c:v>
                </c:pt>
                <c:pt idx="1691">
                  <c:v>1.9449801711454162E-2</c:v>
                </c:pt>
                <c:pt idx="1692">
                  <c:v>1.9449523428350934E-2</c:v>
                </c:pt>
                <c:pt idx="1693">
                  <c:v>1.9449302691348924E-2</c:v>
                </c:pt>
                <c:pt idx="1694">
                  <c:v>1.9449139500529178E-2</c:v>
                </c:pt>
                <c:pt idx="1695">
                  <c:v>1.9449033855810649E-2</c:v>
                </c:pt>
                <c:pt idx="1696">
                  <c:v>1.9448985756950199E-2</c:v>
                </c:pt>
                <c:pt idx="1697">
                  <c:v>1.9448995204272013E-2</c:v>
                </c:pt>
                <c:pt idx="1698">
                  <c:v>1.944906219777609E-2</c:v>
                </c:pt>
                <c:pt idx="1699">
                  <c:v>1.9449186737219293E-2</c:v>
                </c:pt>
                <c:pt idx="1700">
                  <c:v>1.9449368822763713E-2</c:v>
                </c:pt>
                <c:pt idx="1701">
                  <c:v>1.9449608454409351E-2</c:v>
                </c:pt>
                <c:pt idx="1702">
                  <c:v>1.944990563207516E-2</c:v>
                </c:pt>
                <c:pt idx="1703">
                  <c:v>1.9450260355842186E-2</c:v>
                </c:pt>
                <c:pt idx="1704">
                  <c:v>1.945067262571043E-2</c:v>
                </c:pt>
                <c:pt idx="1705">
                  <c:v>1.9451142441517799E-2</c:v>
                </c:pt>
                <c:pt idx="1706">
                  <c:v>1.9451669803507432E-2</c:v>
                </c:pt>
                <c:pt idx="1707">
                  <c:v>1.9452254711517236E-2</c:v>
                </c:pt>
                <c:pt idx="1708">
                  <c:v>1.9452897165547212E-2</c:v>
                </c:pt>
                <c:pt idx="1709">
                  <c:v>1.9453597165840497E-2</c:v>
                </c:pt>
                <c:pt idx="1710">
                  <c:v>1.9454348585298264E-2</c:v>
                </c:pt>
                <c:pt idx="1711">
                  <c:v>1.9455184210139809E-2</c:v>
                </c:pt>
                <c:pt idx="1712">
                  <c:v>1.9455875464161609E-2</c:v>
                </c:pt>
                <c:pt idx="1713">
                  <c:v>1.9456529461451266E-2</c:v>
                </c:pt>
                <c:pt idx="1714">
                  <c:v>1.9457146202251918E-2</c:v>
                </c:pt>
                <c:pt idx="1715">
                  <c:v>1.9457725686482519E-2</c:v>
                </c:pt>
                <c:pt idx="1716">
                  <c:v>1.9458267914305161E-2</c:v>
                </c:pt>
                <c:pt idx="1717">
                  <c:v>1.9458772885314612E-2</c:v>
                </c:pt>
                <c:pt idx="1718">
                  <c:v>1.9459240599754013E-2</c:v>
                </c:pt>
                <c:pt idx="1719">
                  <c:v>1.9459671057785455E-2</c:v>
                </c:pt>
                <c:pt idx="1720">
                  <c:v>1.9460064259165799E-2</c:v>
                </c:pt>
                <c:pt idx="1721">
                  <c:v>1.9460420204057138E-2</c:v>
                </c:pt>
                <c:pt idx="1722">
                  <c:v>1.9460738892216334E-2</c:v>
                </c:pt>
                <c:pt idx="1723">
                  <c:v>1.9461020323967571E-2</c:v>
                </c:pt>
                <c:pt idx="1724">
                  <c:v>1.9461264498986663E-2</c:v>
                </c:pt>
                <c:pt idx="1725">
                  <c:v>1.9461471417516751E-2</c:v>
                </c:pt>
                <c:pt idx="1726">
                  <c:v>1.9461641079395742E-2</c:v>
                </c:pt>
                <c:pt idx="1727">
                  <c:v>1.9463879229318248E-2</c:v>
                </c:pt>
                <c:pt idx="1728">
                  <c:v>1.9461868633605661E-2</c:v>
                </c:pt>
                <c:pt idx="1729">
                  <c:v>1.9461926525855544E-2</c:v>
                </c:pt>
                <c:pt idx="1730">
                  <c:v>1.9461947161535376E-2</c:v>
                </c:pt>
                <c:pt idx="1731">
                  <c:v>1.9461930540483063E-2</c:v>
                </c:pt>
                <c:pt idx="1732">
                  <c:v>1.9461876663022792E-2</c:v>
                </c:pt>
                <c:pt idx="1733">
                  <c:v>1.9461785528911424E-2</c:v>
                </c:pt>
                <c:pt idx="1734">
                  <c:v>1.946165713831105E-2</c:v>
                </c:pt>
                <c:pt idx="1735">
                  <c:v>1.9461491491059579E-2</c:v>
                </c:pt>
                <c:pt idx="1736">
                  <c:v>1.9461288587238057E-2</c:v>
                </c:pt>
                <c:pt idx="1737">
                  <c:v>1.9461048426846483E-2</c:v>
                </c:pt>
                <c:pt idx="1738">
                  <c:v>1.9460771009884859E-2</c:v>
                </c:pt>
                <c:pt idx="1739">
                  <c:v>1.9460456336434229E-2</c:v>
                </c:pt>
                <c:pt idx="1740">
                  <c:v>1.9460104406251455E-2</c:v>
                </c:pt>
                <c:pt idx="1741">
                  <c:v>1.9459715219741769E-2</c:v>
                </c:pt>
                <c:pt idx="1742">
                  <c:v>1.9459288776418893E-2</c:v>
                </c:pt>
                <c:pt idx="1743">
                  <c:v>1.9458825076607011E-2</c:v>
                </c:pt>
                <c:pt idx="1744">
                  <c:v>1.9458324120225079E-2</c:v>
                </c:pt>
                <c:pt idx="1745">
                  <c:v>1.9457785907192049E-2</c:v>
                </c:pt>
                <c:pt idx="1746">
                  <c:v>1.9457210437670014E-2</c:v>
                </c:pt>
                <c:pt idx="1747">
                  <c:v>1.9456597711577928E-2</c:v>
                </c:pt>
                <c:pt idx="1748">
                  <c:v>1.945594772891579E-2</c:v>
                </c:pt>
                <c:pt idx="1749">
                  <c:v>1.9455260489683601E-2</c:v>
                </c:pt>
                <c:pt idx="1750">
                  <c:v>1.9454535993800315E-2</c:v>
                </c:pt>
                <c:pt idx="1751">
                  <c:v>1.9453774241346977E-2</c:v>
                </c:pt>
                <c:pt idx="1752">
                  <c:v>1.9452975232404635E-2</c:v>
                </c:pt>
                <c:pt idx="1753">
                  <c:v>1.9452138966892241E-2</c:v>
                </c:pt>
                <c:pt idx="1754">
                  <c:v>1.9451265444890842E-2</c:v>
                </c:pt>
                <c:pt idx="1755">
                  <c:v>1.9450354666076253E-2</c:v>
                </c:pt>
                <c:pt idx="1756">
                  <c:v>1.9449406630853705E-2</c:v>
                </c:pt>
                <c:pt idx="1757">
                  <c:v>1.9448421339061106E-2</c:v>
                </c:pt>
                <c:pt idx="1758">
                  <c:v>1.944739879061741E-2</c:v>
                </c:pt>
                <c:pt idx="1759">
                  <c:v>1.9446338985684708E-2</c:v>
                </c:pt>
                <c:pt idx="1760">
                  <c:v>1.9445241924181955E-2</c:v>
                </c:pt>
                <c:pt idx="1761">
                  <c:v>1.9444107606109151E-2</c:v>
                </c:pt>
                <c:pt idx="1762">
                  <c:v>1.944293603138525E-2</c:v>
                </c:pt>
                <c:pt idx="1763">
                  <c:v>1.94424102678444E-2</c:v>
                </c:pt>
                <c:pt idx="1764">
                  <c:v>1.9441153401446403E-2</c:v>
                </c:pt>
                <c:pt idx="1765">
                  <c:v>1.9439859274507091E-2</c:v>
                </c:pt>
                <c:pt idx="1766">
                  <c:v>1.9438527887053473E-2</c:v>
                </c:pt>
                <c:pt idx="1767">
                  <c:v>1.9437159239085549E-2</c:v>
                </c:pt>
                <c:pt idx="1768">
                  <c:v>1.9435753330549293E-2</c:v>
                </c:pt>
                <c:pt idx="1769">
                  <c:v>1.9434310161498734E-2</c:v>
                </c:pt>
                <c:pt idx="1770">
                  <c:v>1.9432829731960886E-2</c:v>
                </c:pt>
                <c:pt idx="1771">
                  <c:v>1.943131204188172E-2</c:v>
                </c:pt>
                <c:pt idx="1772">
                  <c:v>1.9429757091261234E-2</c:v>
                </c:pt>
                <c:pt idx="1773">
                  <c:v>1.9428164880180475E-2</c:v>
                </c:pt>
                <c:pt idx="1774">
                  <c:v>1.9426535408558397E-2</c:v>
                </c:pt>
                <c:pt idx="1775">
                  <c:v>1.9424868676395E-2</c:v>
                </c:pt>
                <c:pt idx="1776">
                  <c:v>1.9423164683744314E-2</c:v>
                </c:pt>
                <c:pt idx="1777">
                  <c:v>1.941963279677994E-2</c:v>
                </c:pt>
                <c:pt idx="1778">
                  <c:v>1.9417838505307872E-2</c:v>
                </c:pt>
                <c:pt idx="1779">
                  <c:v>1.941600695710366E-2</c:v>
                </c:pt>
                <c:pt idx="1780">
                  <c:v>1.9414138152491489E-2</c:v>
                </c:pt>
                <c:pt idx="1781">
                  <c:v>1.9412232091228221E-2</c:v>
                </c:pt>
                <c:pt idx="1782">
                  <c:v>1.9410288773475948E-2</c:v>
                </c:pt>
                <c:pt idx="1783">
                  <c:v>1.9408308199153623E-2</c:v>
                </c:pt>
                <c:pt idx="1784">
                  <c:v>1.9406290368261248E-2</c:v>
                </c:pt>
                <c:pt idx="1785">
                  <c:v>1.9404235280798821E-2</c:v>
                </c:pt>
                <c:pt idx="1786">
                  <c:v>1.9402142936847389E-2</c:v>
                </c:pt>
                <c:pt idx="1787">
                  <c:v>1.9400013336163813E-2</c:v>
                </c:pt>
                <c:pt idx="1788">
                  <c:v>1.9397846479153324E-2</c:v>
                </c:pt>
                <c:pt idx="1789">
                  <c:v>1.9395642365410692E-2</c:v>
                </c:pt>
                <c:pt idx="1790">
                  <c:v>1.9393400995179055E-2</c:v>
                </c:pt>
                <c:pt idx="1791">
                  <c:v>1.9391122368458413E-2</c:v>
                </c:pt>
                <c:pt idx="1792">
                  <c:v>1.938880648516772E-2</c:v>
                </c:pt>
                <c:pt idx="1793">
                  <c:v>1.9386453345306975E-2</c:v>
                </c:pt>
                <c:pt idx="1794">
                  <c:v>1.9384062948795133E-2</c:v>
                </c:pt>
                <c:pt idx="1795">
                  <c:v>1.9381635295875332E-2</c:v>
                </c:pt>
                <c:pt idx="1796">
                  <c:v>1.9379170386304434E-2</c:v>
                </c:pt>
                <c:pt idx="1797">
                  <c:v>1.9376668220244531E-2</c:v>
                </c:pt>
                <c:pt idx="1798">
                  <c:v>1.9374128797614576E-2</c:v>
                </c:pt>
                <c:pt idx="1799">
                  <c:v>1.937155211841457E-2</c:v>
                </c:pt>
                <c:pt idx="1800">
                  <c:v>1.9368938182644513E-2</c:v>
                </c:pt>
                <c:pt idx="1801">
                  <c:v>1.9366286990385451E-2</c:v>
                </c:pt>
                <c:pt idx="1802">
                  <c:v>1.9363598541637383E-2</c:v>
                </c:pt>
                <c:pt idx="1803">
                  <c:v>1.9360872836238219E-2</c:v>
                </c:pt>
                <c:pt idx="1804">
                  <c:v>1.9358109874431095E-2</c:v>
                </c:pt>
                <c:pt idx="1805">
                  <c:v>1.9355309655972874E-2</c:v>
                </c:pt>
                <c:pt idx="1806">
                  <c:v>1.9352472180944602E-2</c:v>
                </c:pt>
                <c:pt idx="1807">
                  <c:v>1.9349597449427325E-2</c:v>
                </c:pt>
                <c:pt idx="1808">
                  <c:v>1.9346685461339996E-2</c:v>
                </c:pt>
                <c:pt idx="1809">
                  <c:v>1.9343736216763663E-2</c:v>
                </c:pt>
                <c:pt idx="1810">
                  <c:v>1.9340749715617278E-2</c:v>
                </c:pt>
                <c:pt idx="1811">
                  <c:v>1.9337725957981888E-2</c:v>
                </c:pt>
                <c:pt idx="1812">
                  <c:v>1.9334664943776447E-2</c:v>
                </c:pt>
                <c:pt idx="1813">
                  <c:v>1.9331566673082001E-2</c:v>
                </c:pt>
                <c:pt idx="1814">
                  <c:v>1.9328431145736458E-2</c:v>
                </c:pt>
                <c:pt idx="1815">
                  <c:v>1.9325258361901909E-2</c:v>
                </c:pt>
                <c:pt idx="1816">
                  <c:v>1.9322048321578356E-2</c:v>
                </c:pt>
                <c:pt idx="1817">
                  <c:v>1.9318801024684751E-2</c:v>
                </c:pt>
                <c:pt idx="1818">
                  <c:v>1.9315516471221095E-2</c:v>
                </c:pt>
                <c:pt idx="1819">
                  <c:v>1.9312194661268434E-2</c:v>
                </c:pt>
                <c:pt idx="1820">
                  <c:v>1.9308835594907814E-2</c:v>
                </c:pt>
                <c:pt idx="1821">
                  <c:v>1.9305439271896097E-2</c:v>
                </c:pt>
                <c:pt idx="1822">
                  <c:v>1.9302005692395374E-2</c:v>
                </c:pt>
                <c:pt idx="1823">
                  <c:v>1.9298534856324601E-2</c:v>
                </c:pt>
                <c:pt idx="1824">
                  <c:v>1.9295026763764822E-2</c:v>
                </c:pt>
                <c:pt idx="1825">
                  <c:v>1.9291481414716039E-2</c:v>
                </c:pt>
                <c:pt idx="1826">
                  <c:v>1.9287898809016157E-2</c:v>
                </c:pt>
                <c:pt idx="1827">
                  <c:v>1.9284278946908318E-2</c:v>
                </c:pt>
                <c:pt idx="1828">
                  <c:v>1.9280621828230426E-2</c:v>
                </c:pt>
                <c:pt idx="1829">
                  <c:v>1.927692745306353E-2</c:v>
                </c:pt>
                <c:pt idx="1830">
                  <c:v>1.9273195821407629E-2</c:v>
                </c:pt>
                <c:pt idx="1831">
                  <c:v>1.9269426933262723E-2</c:v>
                </c:pt>
                <c:pt idx="1832">
                  <c:v>1.926562078846672E-2</c:v>
                </c:pt>
                <c:pt idx="1833">
                  <c:v>1.9261777387343804E-2</c:v>
                </c:pt>
                <c:pt idx="1834">
                  <c:v>1.9257896729488744E-2</c:v>
                </c:pt>
                <c:pt idx="1835">
                  <c:v>1.9253978815225725E-2</c:v>
                </c:pt>
                <c:pt idx="1836">
                  <c:v>1.9250023644392655E-2</c:v>
                </c:pt>
                <c:pt idx="1837">
                  <c:v>1.9246031217151627E-2</c:v>
                </c:pt>
                <c:pt idx="1838">
                  <c:v>1.924200153350264E-2</c:v>
                </c:pt>
                <c:pt idx="1839">
                  <c:v>1.9237934593121508E-2</c:v>
                </c:pt>
                <c:pt idx="1840">
                  <c:v>1.9233830396251372E-2</c:v>
                </c:pt>
                <c:pt idx="1841">
                  <c:v>1.9229688942973278E-2</c:v>
                </c:pt>
                <c:pt idx="1842">
                  <c:v>1.9225510233206178E-2</c:v>
                </c:pt>
                <c:pt idx="1843">
                  <c:v>1.9221294266950073E-2</c:v>
                </c:pt>
                <c:pt idx="1844">
                  <c:v>1.9217041044123917E-2</c:v>
                </c:pt>
                <c:pt idx="1845">
                  <c:v>1.9212750564889802E-2</c:v>
                </c:pt>
                <c:pt idx="1846">
                  <c:v>1.920842282900459E-2</c:v>
                </c:pt>
                <c:pt idx="1847">
                  <c:v>1.9204057836711419E-2</c:v>
                </c:pt>
                <c:pt idx="1848">
                  <c:v>1.9199655587929243E-2</c:v>
                </c:pt>
                <c:pt idx="1849">
                  <c:v>1.9195216082658062E-2</c:v>
                </c:pt>
                <c:pt idx="1850">
                  <c:v>1.919073932081683E-2</c:v>
                </c:pt>
                <c:pt idx="1851">
                  <c:v>1.9186225302648685E-2</c:v>
                </c:pt>
                <c:pt idx="1852">
                  <c:v>1.9181674027829443E-2</c:v>
                </c:pt>
                <c:pt idx="1853">
                  <c:v>1.9177085496602242E-2</c:v>
                </c:pt>
                <c:pt idx="1854">
                  <c:v>1.917245970880499E-2</c:v>
                </c:pt>
                <c:pt idx="1855">
                  <c:v>1.9167796664599779E-2</c:v>
                </c:pt>
                <c:pt idx="1856">
                  <c:v>1.9163096363824517E-2</c:v>
                </c:pt>
                <c:pt idx="1857">
                  <c:v>1.9158358806722342E-2</c:v>
                </c:pt>
                <c:pt idx="1858">
                  <c:v>1.9153583993131162E-2</c:v>
                </c:pt>
                <c:pt idx="1859">
                  <c:v>1.9148771922888885E-2</c:v>
                </c:pt>
                <c:pt idx="1860">
                  <c:v>1.9143922596238649E-2</c:v>
                </c:pt>
                <c:pt idx="1861">
                  <c:v>1.9139036013099409E-2</c:v>
                </c:pt>
                <c:pt idx="1862">
                  <c:v>1.9134112173552209E-2</c:v>
                </c:pt>
                <c:pt idx="1863">
                  <c:v>1.9129151077597051E-2</c:v>
                </c:pt>
                <c:pt idx="1864">
                  <c:v>1.9124152724990795E-2</c:v>
                </c:pt>
                <c:pt idx="1865">
                  <c:v>1.9119117116057627E-2</c:v>
                </c:pt>
                <c:pt idx="1866">
                  <c:v>1.9114044250554407E-2</c:v>
                </c:pt>
                <c:pt idx="1867">
                  <c:v>1.9108934128643229E-2</c:v>
                </c:pt>
                <c:pt idx="1868">
                  <c:v>1.9103786750243046E-2</c:v>
                </c:pt>
                <c:pt idx="1869">
                  <c:v>1.9098602115353858E-2</c:v>
                </c:pt>
                <c:pt idx="1870">
                  <c:v>1.9093380224137757E-2</c:v>
                </c:pt>
                <c:pt idx="1871">
                  <c:v>1.9088121076270559E-2</c:v>
                </c:pt>
                <c:pt idx="1872">
                  <c:v>1.9082824671995402E-2</c:v>
                </c:pt>
                <c:pt idx="1873">
                  <c:v>1.9077491011312286E-2</c:v>
                </c:pt>
                <c:pt idx="1874">
                  <c:v>1.9072120094140166E-2</c:v>
                </c:pt>
                <c:pt idx="1875">
                  <c:v>1.906671192047904E-2</c:v>
                </c:pt>
                <c:pt idx="1876">
                  <c:v>1.9061266490409956E-2</c:v>
                </c:pt>
                <c:pt idx="1877">
                  <c:v>1.9055783803932913E-2</c:v>
                </c:pt>
                <c:pt idx="1878">
                  <c:v>1.9050263860966865E-2</c:v>
                </c:pt>
                <c:pt idx="1879">
                  <c:v>1.9044706661511812E-2</c:v>
                </c:pt>
                <c:pt idx="1880">
                  <c:v>1.9039112205729847E-2</c:v>
                </c:pt>
                <c:pt idx="1881">
                  <c:v>1.9033480493458876E-2</c:v>
                </c:pt>
                <c:pt idx="1882">
                  <c:v>1.9027811524698901E-2</c:v>
                </c:pt>
                <c:pt idx="1883">
                  <c:v>1.9022105299530967E-2</c:v>
                </c:pt>
                <c:pt idx="1884">
                  <c:v>1.9016361817874028E-2</c:v>
                </c:pt>
                <c:pt idx="1885">
                  <c:v>1.9010581079728084E-2</c:v>
                </c:pt>
                <c:pt idx="1886">
                  <c:v>1.9004763085336274E-2</c:v>
                </c:pt>
                <c:pt idx="1887">
                  <c:v>1.8998907834293366E-2</c:v>
                </c:pt>
                <c:pt idx="1888">
                  <c:v>1.8993015327004592E-2</c:v>
                </c:pt>
                <c:pt idx="1889">
                  <c:v>1.8987085563145767E-2</c:v>
                </c:pt>
                <c:pt idx="1890">
                  <c:v>1.8981118542960029E-2</c:v>
                </c:pt>
                <c:pt idx="1891">
                  <c:v>1.8975114266366333E-2</c:v>
                </c:pt>
                <c:pt idx="1892">
                  <c:v>1.8969072733202585E-2</c:v>
                </c:pt>
                <c:pt idx="1893">
                  <c:v>1.8962993943711925E-2</c:v>
                </c:pt>
                <c:pt idx="1894">
                  <c:v>1.8956877897732261E-2</c:v>
                </c:pt>
                <c:pt idx="1895">
                  <c:v>1.8950724595425683E-2</c:v>
                </c:pt>
                <c:pt idx="1896">
                  <c:v>1.8944534036630101E-2</c:v>
                </c:pt>
                <c:pt idx="1897">
                  <c:v>1.8938306221507606E-2</c:v>
                </c:pt>
                <c:pt idx="1898">
                  <c:v>1.8932041149896106E-2</c:v>
                </c:pt>
                <c:pt idx="1899">
                  <c:v>1.8925738821957694E-2</c:v>
                </c:pt>
                <c:pt idx="1900">
                  <c:v>1.8919399237530277E-2</c:v>
                </c:pt>
                <c:pt idx="1901">
                  <c:v>1.8913022396694901E-2</c:v>
                </c:pt>
                <c:pt idx="1902">
                  <c:v>1.890660829937052E-2</c:v>
                </c:pt>
                <c:pt idx="1903">
                  <c:v>1.8900156945800273E-2</c:v>
                </c:pt>
                <c:pt idx="1904">
                  <c:v>1.8893668335822067E-2</c:v>
                </c:pt>
                <c:pt idx="1905">
                  <c:v>1.8887142469354856E-2</c:v>
                </c:pt>
                <c:pt idx="1906">
                  <c:v>1.8880579346560733E-2</c:v>
                </c:pt>
                <c:pt idx="1907">
                  <c:v>1.8873978967358651E-2</c:v>
                </c:pt>
                <c:pt idx="1908">
                  <c:v>1.8867341331748611E-2</c:v>
                </c:pt>
                <c:pt idx="1909">
                  <c:v>1.8860666439730611E-2</c:v>
                </c:pt>
                <c:pt idx="1910">
                  <c:v>1.8853954291304653E-2</c:v>
                </c:pt>
                <c:pt idx="1911">
                  <c:v>1.8847204886470736E-2</c:v>
                </c:pt>
                <c:pt idx="1912">
                  <c:v>1.8840418225309907E-2</c:v>
                </c:pt>
                <c:pt idx="1913">
                  <c:v>1.8833594307660073E-2</c:v>
                </c:pt>
                <c:pt idx="1914">
                  <c:v>1.8826733133764373E-2</c:v>
                </c:pt>
                <c:pt idx="1915">
                  <c:v>1.8819834703460714E-2</c:v>
                </c:pt>
                <c:pt idx="1916">
                  <c:v>1.8812899016749096E-2</c:v>
                </c:pt>
                <c:pt idx="1917">
                  <c:v>1.880592607362952E-2</c:v>
                </c:pt>
                <c:pt idx="1918">
                  <c:v>1.8798915874264077E-2</c:v>
                </c:pt>
                <c:pt idx="1919">
                  <c:v>1.8790858597717008E-2</c:v>
                </c:pt>
                <c:pt idx="1920">
                  <c:v>1.8783768563145342E-2</c:v>
                </c:pt>
                <c:pt idx="1921">
                  <c:v>1.877664127232781E-2</c:v>
                </c:pt>
                <c:pt idx="1922">
                  <c:v>1.8769476725021272E-2</c:v>
                </c:pt>
                <c:pt idx="1923">
                  <c:v>1.8762274921387823E-2</c:v>
                </c:pt>
                <c:pt idx="1924">
                  <c:v>1.8755035861508507E-2</c:v>
                </c:pt>
                <c:pt idx="1925">
                  <c:v>1.8747759545059139E-2</c:v>
                </c:pt>
                <c:pt idx="1926">
                  <c:v>1.8740445972444952E-2</c:v>
                </c:pt>
                <c:pt idx="1927">
                  <c:v>1.873309514334176E-2</c:v>
                </c:pt>
                <c:pt idx="1928">
                  <c:v>1.8725707057992702E-2</c:v>
                </c:pt>
                <c:pt idx="1929">
                  <c:v>1.8718281716235685E-2</c:v>
                </c:pt>
                <c:pt idx="1930">
                  <c:v>1.8710819118151756E-2</c:v>
                </c:pt>
                <c:pt idx="1931">
                  <c:v>1.8703319263740914E-2</c:v>
                </c:pt>
                <c:pt idx="1932">
                  <c:v>1.8695782152922114E-2</c:v>
                </c:pt>
                <c:pt idx="1933">
                  <c:v>1.8688207785776401E-2</c:v>
                </c:pt>
                <c:pt idx="1934">
                  <c:v>1.8680596162384822E-2</c:v>
                </c:pt>
                <c:pt idx="1935">
                  <c:v>1.8672947282585284E-2</c:v>
                </c:pt>
                <c:pt idx="1936">
                  <c:v>1.866526114653988E-2</c:v>
                </c:pt>
                <c:pt idx="1937">
                  <c:v>1.8657537754005471E-2</c:v>
                </c:pt>
                <c:pt idx="1938">
                  <c:v>1.8649777105306242E-2</c:v>
                </c:pt>
                <c:pt idx="1939">
                  <c:v>1.8641979200199055E-2</c:v>
                </c:pt>
                <c:pt idx="1940">
                  <c:v>1.8634144038764955E-2</c:v>
                </c:pt>
                <c:pt idx="1941">
                  <c:v>1.8626271621003943E-2</c:v>
                </c:pt>
                <c:pt idx="1942">
                  <c:v>1.8618361946997064E-2</c:v>
                </c:pt>
                <c:pt idx="1943">
                  <c:v>1.8610415016582227E-2</c:v>
                </c:pt>
                <c:pt idx="1944">
                  <c:v>1.8602430829921524E-2</c:v>
                </c:pt>
                <c:pt idx="1945">
                  <c:v>1.8594409386933908E-2</c:v>
                </c:pt>
                <c:pt idx="1946">
                  <c:v>1.8586350687538333E-2</c:v>
                </c:pt>
                <c:pt idx="1947">
                  <c:v>1.8578254731977939E-2</c:v>
                </c:pt>
                <c:pt idx="1948">
                  <c:v>1.8570121520090632E-2</c:v>
                </c:pt>
                <c:pt idx="1949">
                  <c:v>1.8561951051795367E-2</c:v>
                </c:pt>
                <c:pt idx="1950">
                  <c:v>1.8553743327254235E-2</c:v>
                </c:pt>
                <c:pt idx="1951">
                  <c:v>1.8545498346467237E-2</c:v>
                </c:pt>
                <c:pt idx="1952">
                  <c:v>1.8537216109434373E-2</c:v>
                </c:pt>
                <c:pt idx="1953">
                  <c:v>1.8528896615912505E-2</c:v>
                </c:pt>
                <c:pt idx="1954">
                  <c:v>1.8520539866306862E-2</c:v>
                </c:pt>
                <c:pt idx="1955">
                  <c:v>1.8512145860293261E-2</c:v>
                </c:pt>
                <c:pt idx="1956">
                  <c:v>1.8503714598033794E-2</c:v>
                </c:pt>
                <c:pt idx="1957">
                  <c:v>1.849524607952846E-2</c:v>
                </c:pt>
                <c:pt idx="1958">
                  <c:v>1.8486740304696214E-2</c:v>
                </c:pt>
                <c:pt idx="1959">
                  <c:v>1.8478197273618102E-2</c:v>
                </c:pt>
                <c:pt idx="1960">
                  <c:v>1.8469616986294124E-2</c:v>
                </c:pt>
                <c:pt idx="1961">
                  <c:v>1.8460999442643233E-2</c:v>
                </c:pt>
                <c:pt idx="1962">
                  <c:v>1.8452344642746477E-2</c:v>
                </c:pt>
                <c:pt idx="1963">
                  <c:v>1.8443652586522807E-2</c:v>
                </c:pt>
                <c:pt idx="1964">
                  <c:v>1.8434923274215365E-2</c:v>
                </c:pt>
                <c:pt idx="1965">
                  <c:v>1.8426156705418917E-2</c:v>
                </c:pt>
                <c:pt idx="1966">
                  <c:v>1.8417352880457649E-2</c:v>
                </c:pt>
                <c:pt idx="1967">
                  <c:v>1.8408511799331562E-2</c:v>
                </c:pt>
                <c:pt idx="1968">
                  <c:v>1.8399633461797515E-2</c:v>
                </c:pt>
                <c:pt idx="1969">
                  <c:v>1.8390717868179696E-2</c:v>
                </c:pt>
                <c:pt idx="1970">
                  <c:v>1.8381768423394451E-2</c:v>
                </c:pt>
                <c:pt idx="1971">
                  <c:v>1.8372823480324874E-2</c:v>
                </c:pt>
                <c:pt idx="1972">
                  <c:v>1.836389397130378E-2</c:v>
                </c:pt>
                <c:pt idx="1973">
                  <c:v>1.8354979896250123E-2</c:v>
                </c:pt>
                <c:pt idx="1974">
                  <c:v>1.8346081255407043E-2</c:v>
                </c:pt>
                <c:pt idx="1975">
                  <c:v>1.83371980485314E-2</c:v>
                </c:pt>
                <c:pt idx="1976">
                  <c:v>1.8328330275785287E-2</c:v>
                </c:pt>
                <c:pt idx="1977">
                  <c:v>1.8319477937087658E-2</c:v>
                </c:pt>
                <c:pt idx="1978">
                  <c:v>1.8310641032438513E-2</c:v>
                </c:pt>
                <c:pt idx="1979">
                  <c:v>1.8301819561837851E-2</c:v>
                </c:pt>
                <c:pt idx="1980">
                  <c:v>1.8293013525285673E-2</c:v>
                </c:pt>
                <c:pt idx="1981">
                  <c:v>1.8284222922700932E-2</c:v>
                </c:pt>
                <c:pt idx="1982">
                  <c:v>1.8275447754245722E-2</c:v>
                </c:pt>
                <c:pt idx="1983">
                  <c:v>1.8266688019838995E-2</c:v>
                </c:pt>
                <c:pt idx="1984">
                  <c:v>1.8257943719399705E-2</c:v>
                </c:pt>
                <c:pt idx="1985">
                  <c:v>1.8249214853170992E-2</c:v>
                </c:pt>
                <c:pt idx="1986">
                  <c:v>1.824050142082867E-2</c:v>
                </c:pt>
                <c:pt idx="1987">
                  <c:v>1.8231803422534831E-2</c:v>
                </c:pt>
                <c:pt idx="1988">
                  <c:v>1.8223120858451569E-2</c:v>
                </c:pt>
                <c:pt idx="1989">
                  <c:v>1.8214453728254698E-2</c:v>
                </c:pt>
                <c:pt idx="1990">
                  <c:v>1.8205802032106311E-2</c:v>
                </c:pt>
                <c:pt idx="1991">
                  <c:v>1.8197165770087453E-2</c:v>
                </c:pt>
                <c:pt idx="1992">
                  <c:v>1.8188544942036033E-2</c:v>
                </c:pt>
                <c:pt idx="1993">
                  <c:v>1.8179939548033097E-2</c:v>
                </c:pt>
                <c:pt idx="1994">
                  <c:v>1.8171349588159691E-2</c:v>
                </c:pt>
                <c:pt idx="1995">
                  <c:v>1.816277506209163E-2</c:v>
                </c:pt>
                <c:pt idx="1996">
                  <c:v>1.8154215970234144E-2</c:v>
                </c:pt>
                <c:pt idx="1997">
                  <c:v>1.8145672312425143E-2</c:v>
                </c:pt>
                <c:pt idx="1998">
                  <c:v>1.8137144088583579E-2</c:v>
                </c:pt>
                <c:pt idx="1999">
                  <c:v>1.8128631298709452E-2</c:v>
                </c:pt>
                <c:pt idx="2000">
                  <c:v>1.8120133943045902E-2</c:v>
                </c:pt>
                <c:pt idx="2001">
                  <c:v>1.8111652021187696E-2</c:v>
                </c:pt>
                <c:pt idx="2002">
                  <c:v>1.8103185533459021E-2</c:v>
                </c:pt>
                <c:pt idx="2003">
                  <c:v>1.8094734479697783E-2</c:v>
                </c:pt>
                <c:pt idx="2004">
                  <c:v>1.8086298860066075E-2</c:v>
                </c:pt>
                <c:pt idx="2005">
                  <c:v>1.807787867448285E-2</c:v>
                </c:pt>
                <c:pt idx="2006">
                  <c:v>1.8069473922948109E-2</c:v>
                </c:pt>
                <c:pt idx="2007">
                  <c:v>1.806108460529976E-2</c:v>
                </c:pt>
                <c:pt idx="2008">
                  <c:v>1.805271072178094E-2</c:v>
                </c:pt>
                <c:pt idx="2009">
                  <c:v>1.8044352272148512E-2</c:v>
                </c:pt>
                <c:pt idx="2010">
                  <c:v>1.8036009256645613E-2</c:v>
                </c:pt>
                <c:pt idx="2011">
                  <c:v>1.8027681675110152E-2</c:v>
                </c:pt>
                <c:pt idx="2012">
                  <c:v>1.8019369527542128E-2</c:v>
                </c:pt>
                <c:pt idx="2013">
                  <c:v>1.8011072814103635E-2</c:v>
                </c:pt>
                <c:pt idx="2014">
                  <c:v>1.8002791534632578E-2</c:v>
                </c:pt>
                <c:pt idx="2015">
                  <c:v>1.7994525689210006E-2</c:v>
                </c:pt>
                <c:pt idx="2016">
                  <c:v>1.7986275277754871E-2</c:v>
                </c:pt>
                <c:pt idx="2017">
                  <c:v>1.7978040300348219E-2</c:v>
                </c:pt>
                <c:pt idx="2018">
                  <c:v>1.7969820756827959E-2</c:v>
                </c:pt>
                <c:pt idx="2019">
                  <c:v>1.7961616647437229E-2</c:v>
                </c:pt>
                <c:pt idx="2020">
                  <c:v>1.7953427972013936E-2</c:v>
                </c:pt>
                <c:pt idx="2021">
                  <c:v>1.7945254730639126E-2</c:v>
                </c:pt>
                <c:pt idx="2022">
                  <c:v>1.7937096923231755E-2</c:v>
                </c:pt>
                <c:pt idx="2023">
                  <c:v>1.7927792613577909E-2</c:v>
                </c:pt>
                <c:pt idx="2024">
                  <c:v>1.7919667878969481E-2</c:v>
                </c:pt>
                <c:pt idx="2025">
                  <c:v>1.7911558578490583E-2</c:v>
                </c:pt>
                <c:pt idx="2026">
                  <c:v>1.7903464711979122E-2</c:v>
                </c:pt>
                <c:pt idx="2027">
                  <c:v>1.7895386279435099E-2</c:v>
                </c:pt>
                <c:pt idx="2028">
                  <c:v>1.788732328093956E-2</c:v>
                </c:pt>
                <c:pt idx="2029">
                  <c:v>1.7879275716492504E-2</c:v>
                </c:pt>
                <c:pt idx="2030">
                  <c:v>1.7871243585850793E-2</c:v>
                </c:pt>
                <c:pt idx="2031">
                  <c:v>1.7863226889338613E-2</c:v>
                </c:pt>
                <c:pt idx="2032">
                  <c:v>1.7855225626874915E-2</c:v>
                </c:pt>
                <c:pt idx="2033">
                  <c:v>1.7847239798216563E-2</c:v>
                </c:pt>
                <c:pt idx="2034">
                  <c:v>1.7839269403687741E-2</c:v>
                </c:pt>
                <c:pt idx="2035">
                  <c:v>1.7831314443126356E-2</c:v>
                </c:pt>
                <c:pt idx="2036">
                  <c:v>1.7823374916694501E-2</c:v>
                </c:pt>
                <c:pt idx="2037">
                  <c:v>1.7815450824067991E-2</c:v>
                </c:pt>
                <c:pt idx="2038">
                  <c:v>1.780702292407832E-2</c:v>
                </c:pt>
                <c:pt idx="2039">
                  <c:v>1.7799648940879376E-2</c:v>
                </c:pt>
                <c:pt idx="2040">
                  <c:v>1.779177115031727E-2</c:v>
                </c:pt>
                <c:pt idx="2041">
                  <c:v>1.7783908793641556E-2</c:v>
                </c:pt>
                <c:pt idx="2042">
                  <c:v>1.7776061871095372E-2</c:v>
                </c:pt>
                <c:pt idx="2043">
                  <c:v>1.7768230382435579E-2</c:v>
                </c:pt>
                <c:pt idx="2044">
                  <c:v>1.7760414327662177E-2</c:v>
                </c:pt>
                <c:pt idx="2045">
                  <c:v>1.7752613707018305E-2</c:v>
                </c:pt>
                <c:pt idx="2046">
                  <c:v>1.7744828520260825E-2</c:v>
                </c:pt>
                <c:pt idx="2047">
                  <c:v>1.7737058767551828E-2</c:v>
                </c:pt>
                <c:pt idx="2048">
                  <c:v>1.7729304448810268E-2</c:v>
                </c:pt>
                <c:pt idx="2049">
                  <c:v>1.7721565564117192E-2</c:v>
                </c:pt>
                <c:pt idx="2050">
                  <c:v>1.7713842113310507E-2</c:v>
                </c:pt>
                <c:pt idx="2051">
                  <c:v>1.7706134096552306E-2</c:v>
                </c:pt>
                <c:pt idx="2052">
                  <c:v>1.769844151359945E-2</c:v>
                </c:pt>
                <c:pt idx="2053">
                  <c:v>1.7690764364776124E-2</c:v>
                </c:pt>
                <c:pt idx="2054">
                  <c:v>1.7683102649839189E-2</c:v>
                </c:pt>
                <c:pt idx="2055">
                  <c:v>1.7675456369031783E-2</c:v>
                </c:pt>
                <c:pt idx="2056">
                  <c:v>1.7667825522029723E-2</c:v>
                </c:pt>
                <c:pt idx="2057">
                  <c:v>1.7660210109157193E-2</c:v>
                </c:pt>
                <c:pt idx="2058">
                  <c:v>1.7652610130171054E-2</c:v>
                </c:pt>
                <c:pt idx="2059">
                  <c:v>1.7645025584990259E-2</c:v>
                </c:pt>
                <c:pt idx="2060">
                  <c:v>1.7637456474020041E-2</c:v>
                </c:pt>
                <c:pt idx="2061">
                  <c:v>1.7629902796936214E-2</c:v>
                </c:pt>
                <c:pt idx="2062">
                  <c:v>1.7622364553819825E-2</c:v>
                </c:pt>
                <c:pt idx="2063">
                  <c:v>1.7614841744589826E-2</c:v>
                </c:pt>
                <c:pt idx="2064">
                  <c:v>1.7607334369408312E-2</c:v>
                </c:pt>
                <c:pt idx="2065">
                  <c:v>1.7599842428194235E-2</c:v>
                </c:pt>
                <c:pt idx="2066">
                  <c:v>1.7592365921028641E-2</c:v>
                </c:pt>
                <c:pt idx="2067">
                  <c:v>1.7584904847668392E-2</c:v>
                </c:pt>
                <c:pt idx="2068">
                  <c:v>1.7577459208275581E-2</c:v>
                </c:pt>
                <c:pt idx="2069">
                  <c:v>1.7570029002931253E-2</c:v>
                </c:pt>
                <c:pt idx="2070">
                  <c:v>1.7562614231473317E-2</c:v>
                </c:pt>
                <c:pt idx="2071">
                  <c:v>1.7555214893982818E-2</c:v>
                </c:pt>
                <c:pt idx="2072">
                  <c:v>1.7547830990459756E-2</c:v>
                </c:pt>
                <c:pt idx="2073">
                  <c:v>1.7540462520823086E-2</c:v>
                </c:pt>
                <c:pt idx="2074">
                  <c:v>1.7533109485234899E-2</c:v>
                </c:pt>
                <c:pt idx="2075">
                  <c:v>1.7524519692451911E-2</c:v>
                </c:pt>
                <c:pt idx="2076">
                  <c:v>1.7517201231936529E-2</c:v>
                </c:pt>
                <c:pt idx="2077">
                  <c:v>1.7509898207144586E-2</c:v>
                </c:pt>
                <c:pt idx="2078">
                  <c:v>1.7502610618049069E-2</c:v>
                </c:pt>
                <c:pt idx="2079">
                  <c:v>1.7495338464704007E-2</c:v>
                </c:pt>
                <c:pt idx="2080">
                  <c:v>1.7488081747082385E-2</c:v>
                </c:pt>
                <c:pt idx="2081">
                  <c:v>1.7480840465130175E-2</c:v>
                </c:pt>
                <c:pt idx="2082">
                  <c:v>1.7473614618955434E-2</c:v>
                </c:pt>
                <c:pt idx="2083">
                  <c:v>1.7466404208450102E-2</c:v>
                </c:pt>
                <c:pt idx="2084">
                  <c:v>1.745920923366821E-2</c:v>
                </c:pt>
                <c:pt idx="2085">
                  <c:v>1.7452029694555726E-2</c:v>
                </c:pt>
                <c:pt idx="2086">
                  <c:v>1.7444865591166685E-2</c:v>
                </c:pt>
                <c:pt idx="2087">
                  <c:v>1.7437716923501084E-2</c:v>
                </c:pt>
                <c:pt idx="2088">
                  <c:v>1.7430583691450861E-2</c:v>
                </c:pt>
                <c:pt idx="2089">
                  <c:v>1.7419588669930208E-2</c:v>
                </c:pt>
                <c:pt idx="2090">
                  <c:v>1.7412493601736134E-2</c:v>
                </c:pt>
                <c:pt idx="2091">
                  <c:v>1.7405413967347405E-2</c:v>
                </c:pt>
                <c:pt idx="2092">
                  <c:v>1.7398349767088206E-2</c:v>
                </c:pt>
                <c:pt idx="2093">
                  <c:v>1.7391301000634352E-2</c:v>
                </c:pt>
                <c:pt idx="2094">
                  <c:v>1.7384267668228981E-2</c:v>
                </c:pt>
                <c:pt idx="2095">
                  <c:v>1.7377249769628955E-2</c:v>
                </c:pt>
                <c:pt idx="2096">
                  <c:v>1.7370247305158459E-2</c:v>
                </c:pt>
                <c:pt idx="2097">
                  <c:v>1.7363260274412262E-2</c:v>
                </c:pt>
                <c:pt idx="2098">
                  <c:v>1.7356288677714549E-2</c:v>
                </c:pt>
                <c:pt idx="2099">
                  <c:v>1.7349332514903226E-2</c:v>
                </c:pt>
                <c:pt idx="2100">
                  <c:v>1.7342391785978295E-2</c:v>
                </c:pt>
                <c:pt idx="2101">
                  <c:v>1.7335466491101847E-2</c:v>
                </c:pt>
                <c:pt idx="2102">
                  <c:v>1.7328556630111791E-2</c:v>
                </c:pt>
                <c:pt idx="2103">
                  <c:v>1.7321662203008126E-2</c:v>
                </c:pt>
                <c:pt idx="2104">
                  <c:v>1.7314783209871898E-2</c:v>
                </c:pt>
                <c:pt idx="2105">
                  <c:v>1.7307919650541015E-2</c:v>
                </c:pt>
                <c:pt idx="2106">
                  <c:v>1.7301071525339662E-2</c:v>
                </c:pt>
                <c:pt idx="2107">
                  <c:v>1.7294238833943654E-2</c:v>
                </c:pt>
                <c:pt idx="2108">
                  <c:v>1.7287421576434037E-2</c:v>
                </c:pt>
                <c:pt idx="2109">
                  <c:v>1.7280619752972903E-2</c:v>
                </c:pt>
                <c:pt idx="2110">
                  <c:v>1.7273833363398161E-2</c:v>
                </c:pt>
                <c:pt idx="2111">
                  <c:v>1.7267062407628764E-2</c:v>
                </c:pt>
                <c:pt idx="2112">
                  <c:v>1.726030688590785E-2</c:v>
                </c:pt>
                <c:pt idx="2113">
                  <c:v>1.7253566798073328E-2</c:v>
                </c:pt>
                <c:pt idx="2114">
                  <c:v>1.724684214404415E-2</c:v>
                </c:pt>
                <c:pt idx="2115">
                  <c:v>1.724013292398241E-2</c:v>
                </c:pt>
                <c:pt idx="2116">
                  <c:v>1.7233439137969153E-2</c:v>
                </c:pt>
                <c:pt idx="2117">
                  <c:v>1.7226760785842288E-2</c:v>
                </c:pt>
                <c:pt idx="2118">
                  <c:v>1.7220097867520767E-2</c:v>
                </c:pt>
                <c:pt idx="2119">
                  <c:v>1.7213450383085638E-2</c:v>
                </c:pt>
                <c:pt idx="2120">
                  <c:v>1.7206818332780038E-2</c:v>
                </c:pt>
                <c:pt idx="2121">
                  <c:v>1.7200201716198738E-2</c:v>
                </c:pt>
                <c:pt idx="2122">
                  <c:v>1.719360053366592E-2</c:v>
                </c:pt>
                <c:pt idx="2123">
                  <c:v>1.7187014784776355E-2</c:v>
                </c:pt>
                <c:pt idx="2124">
                  <c:v>1.7180444470016321E-2</c:v>
                </c:pt>
                <c:pt idx="2125">
                  <c:v>1.7173889589304769E-2</c:v>
                </c:pt>
                <c:pt idx="2126">
                  <c:v>1.7167350142155424E-2</c:v>
                </c:pt>
                <c:pt idx="2127">
                  <c:v>1.7160826129135609E-2</c:v>
                </c:pt>
                <c:pt idx="2128">
                  <c:v>1.7154317549921139E-2</c:v>
                </c:pt>
                <c:pt idx="2129">
                  <c:v>1.7147824404674106E-2</c:v>
                </c:pt>
                <c:pt idx="2130">
                  <c:v>1.714134669339451E-2</c:v>
                </c:pt>
                <c:pt idx="2131">
                  <c:v>1.713488441592026E-2</c:v>
                </c:pt>
                <c:pt idx="2132">
                  <c:v>1.71284375723324E-2</c:v>
                </c:pt>
                <c:pt idx="2133">
                  <c:v>1.7122006162711978E-2</c:v>
                </c:pt>
                <c:pt idx="2134">
                  <c:v>1.7115590186896901E-2</c:v>
                </c:pt>
                <c:pt idx="2135">
                  <c:v>1.7109189645049261E-2</c:v>
                </c:pt>
                <c:pt idx="2136">
                  <c:v>1.7102804537250105E-2</c:v>
                </c:pt>
                <c:pt idx="2137">
                  <c:v>1.7096434863175247E-2</c:v>
                </c:pt>
                <c:pt idx="2138">
                  <c:v>1.7090080622986781E-2</c:v>
                </c:pt>
                <c:pt idx="2139">
                  <c:v>1.7083741816765752E-2</c:v>
                </c:pt>
                <c:pt idx="2140">
                  <c:v>1.7077418444431114E-2</c:v>
                </c:pt>
                <c:pt idx="2141">
                  <c:v>1.7071110505820775E-2</c:v>
                </c:pt>
                <c:pt idx="2142">
                  <c:v>1.7064818001339965E-2</c:v>
                </c:pt>
                <c:pt idx="2143">
                  <c:v>1.7058540930664501E-2</c:v>
                </c:pt>
                <c:pt idx="2144">
                  <c:v>1.7052279293875428E-2</c:v>
                </c:pt>
                <c:pt idx="2145">
                  <c:v>1.7046033091053792E-2</c:v>
                </c:pt>
                <c:pt idx="2146">
                  <c:v>1.7039802322118547E-2</c:v>
                </c:pt>
                <c:pt idx="2147">
                  <c:v>1.7033586987069693E-2</c:v>
                </c:pt>
                <c:pt idx="2148">
                  <c:v>1.7027387085745138E-2</c:v>
                </c:pt>
                <c:pt idx="2149">
                  <c:v>1.7021202618469067E-2</c:v>
                </c:pt>
                <c:pt idx="2150">
                  <c:v>1.7015033585079387E-2</c:v>
                </c:pt>
                <c:pt idx="2151">
                  <c:v>1.7008879985495051E-2</c:v>
                </c:pt>
                <c:pt idx="2152">
                  <c:v>1.7002741819797107E-2</c:v>
                </c:pt>
                <c:pt idx="2153">
                  <c:v>1.69966190880666E-2</c:v>
                </c:pt>
                <c:pt idx="2154">
                  <c:v>1.6990511790222484E-2</c:v>
                </c:pt>
                <c:pt idx="2155">
                  <c:v>1.698441992626476E-2</c:v>
                </c:pt>
                <c:pt idx="2156">
                  <c:v>1.697834349611238E-2</c:v>
                </c:pt>
                <c:pt idx="2157">
                  <c:v>1.6972282499846392E-2</c:v>
                </c:pt>
                <c:pt idx="2158">
                  <c:v>1.6966236937547841E-2</c:v>
                </c:pt>
                <c:pt idx="2159">
                  <c:v>1.6960206809054634E-2</c:v>
                </c:pt>
                <c:pt idx="2160">
                  <c:v>1.6954192114528865E-2</c:v>
                </c:pt>
                <c:pt idx="2161">
                  <c:v>1.6948192853808441E-2</c:v>
                </c:pt>
                <c:pt idx="2162">
                  <c:v>1.6942209026974409E-2</c:v>
                </c:pt>
                <c:pt idx="2163">
                  <c:v>1.6936240634026767E-2</c:v>
                </c:pt>
                <c:pt idx="2164">
                  <c:v>1.6930287675046563E-2</c:v>
                </c:pt>
                <c:pt idx="2165">
                  <c:v>1.6924350149790657E-2</c:v>
                </c:pt>
                <c:pt idx="2166">
                  <c:v>1.6918428058421142E-2</c:v>
                </c:pt>
                <c:pt idx="2167">
                  <c:v>1.6912521401100111E-2</c:v>
                </c:pt>
                <c:pt idx="2168">
                  <c:v>1.6906630177422333E-2</c:v>
                </c:pt>
                <c:pt idx="2169">
                  <c:v>1.6900754387874084E-2</c:v>
                </c:pt>
                <c:pt idx="2170">
                  <c:v>1.6894894032050134E-2</c:v>
                </c:pt>
                <c:pt idx="2171">
                  <c:v>1.6889049110112575E-2</c:v>
                </c:pt>
                <c:pt idx="2172">
                  <c:v>1.6883219622061407E-2</c:v>
                </c:pt>
                <c:pt idx="2173">
                  <c:v>1.6877405567734538E-2</c:v>
                </c:pt>
                <c:pt idx="2174">
                  <c:v>1.6871606947456153E-2</c:v>
                </c:pt>
                <c:pt idx="2175">
                  <c:v>1.6865823761064158E-2</c:v>
                </c:pt>
                <c:pt idx="2176">
                  <c:v>1.6860056008477509E-2</c:v>
                </c:pt>
                <c:pt idx="2177">
                  <c:v>1.685430368977725E-2</c:v>
                </c:pt>
                <c:pt idx="2178">
                  <c:v>1.6848566804882337E-2</c:v>
                </c:pt>
                <c:pt idx="2179">
                  <c:v>1.6842029263698377E-2</c:v>
                </c:pt>
                <c:pt idx="2180">
                  <c:v>1.6836325451521361E-2</c:v>
                </c:pt>
                <c:pt idx="2181">
                  <c:v>1.6830637073068644E-2</c:v>
                </c:pt>
                <c:pt idx="2182">
                  <c:v>1.6824964128421271E-2</c:v>
                </c:pt>
                <c:pt idx="2183">
                  <c:v>1.6819306617741336E-2</c:v>
                </c:pt>
                <c:pt idx="2184">
                  <c:v>1.6813664541028839E-2</c:v>
                </c:pt>
                <c:pt idx="2185">
                  <c:v>1.680803789804064E-2</c:v>
                </c:pt>
                <c:pt idx="2186">
                  <c:v>1.6802426688938832E-2</c:v>
                </c:pt>
                <c:pt idx="2187">
                  <c:v>1.6796830913723415E-2</c:v>
                </c:pt>
                <c:pt idx="2188">
                  <c:v>1.6791250572394389E-2</c:v>
                </c:pt>
                <c:pt idx="2189">
                  <c:v>1.6785685664870709E-2</c:v>
                </c:pt>
                <c:pt idx="2190">
                  <c:v>1.6780136191071326E-2</c:v>
                </c:pt>
                <c:pt idx="2191">
                  <c:v>1.6774602151320428E-2</c:v>
                </c:pt>
                <c:pt idx="2192">
                  <c:v>1.6769083545455921E-2</c:v>
                </c:pt>
                <c:pt idx="2193">
                  <c:v>1.6763580373315712E-2</c:v>
                </c:pt>
                <c:pt idx="2194">
                  <c:v>1.675809263514294E-2</c:v>
                </c:pt>
                <c:pt idx="2195">
                  <c:v>1.6752620330775514E-2</c:v>
                </c:pt>
                <c:pt idx="2196">
                  <c:v>1.6747163460213432E-2</c:v>
                </c:pt>
                <c:pt idx="2197">
                  <c:v>1.6741722023537742E-2</c:v>
                </c:pt>
                <c:pt idx="2198">
                  <c:v>1.6736296020748442E-2</c:v>
                </c:pt>
                <c:pt idx="2199">
                  <c:v>1.6730885451845534E-2</c:v>
                </c:pt>
                <c:pt idx="2200">
                  <c:v>1.6725490316666924E-2</c:v>
                </c:pt>
                <c:pt idx="2201">
                  <c:v>1.6720110615536798E-2</c:v>
                </c:pt>
                <c:pt idx="2202">
                  <c:v>1.6714746348049925E-2</c:v>
                </c:pt>
                <c:pt idx="2203">
                  <c:v>1.6709397514449442E-2</c:v>
                </c:pt>
                <c:pt idx="2204">
                  <c:v>1.6704064114816397E-2</c:v>
                </c:pt>
                <c:pt idx="2205">
                  <c:v>1.6698746148907651E-2</c:v>
                </c:pt>
                <c:pt idx="2206">
                  <c:v>1.6693443616966341E-2</c:v>
                </c:pt>
                <c:pt idx="2207">
                  <c:v>1.6688156518749331E-2</c:v>
                </c:pt>
                <c:pt idx="2208">
                  <c:v>1.6682884854418711E-2</c:v>
                </c:pt>
                <c:pt idx="2209">
                  <c:v>1.6677628623974483E-2</c:v>
                </c:pt>
                <c:pt idx="2210">
                  <c:v>1.6672387827416646E-2</c:v>
                </c:pt>
                <c:pt idx="2211">
                  <c:v>1.6667162464583107E-2</c:v>
                </c:pt>
                <c:pt idx="2212">
                  <c:v>1.6661952535717006E-2</c:v>
                </c:pt>
                <c:pt idx="2213">
                  <c:v>1.6656758040737296E-2</c:v>
                </c:pt>
                <c:pt idx="2214">
                  <c:v>1.6651578979400838E-2</c:v>
                </c:pt>
                <c:pt idx="2215">
                  <c:v>1.6646415351950772E-2</c:v>
                </c:pt>
                <c:pt idx="2216">
                  <c:v>1.6641267158387096E-2</c:v>
                </c:pt>
                <c:pt idx="2217">
                  <c:v>1.6636134398709812E-2</c:v>
                </c:pt>
                <c:pt idx="2218">
                  <c:v>1.6631017072756826E-2</c:v>
                </c:pt>
                <c:pt idx="2219">
                  <c:v>1.6625915180771278E-2</c:v>
                </c:pt>
                <c:pt idx="2220">
                  <c:v>1.6620828722591074E-2</c:v>
                </c:pt>
                <c:pt idx="2221">
                  <c:v>1.6615757698216216E-2</c:v>
                </c:pt>
                <c:pt idx="2222">
                  <c:v>1.6610702107646702E-2</c:v>
                </c:pt>
                <c:pt idx="2223">
                  <c:v>1.6605661951044626E-2</c:v>
                </c:pt>
                <c:pt idx="2224">
                  <c:v>1.6600637228166848E-2</c:v>
                </c:pt>
                <c:pt idx="2225">
                  <c:v>1.6595627939094415E-2</c:v>
                </c:pt>
                <c:pt idx="2226">
                  <c:v>1.6590634083908373E-2</c:v>
                </c:pt>
                <c:pt idx="2227">
                  <c:v>1.6585655662608723E-2</c:v>
                </c:pt>
                <c:pt idx="2228">
                  <c:v>1.6580692675114417E-2</c:v>
                </c:pt>
                <c:pt idx="2229">
                  <c:v>1.6575745121425456E-2</c:v>
                </c:pt>
                <c:pt idx="2230">
                  <c:v>1.657081300154184E-2</c:v>
                </c:pt>
                <c:pt idx="2231">
                  <c:v>1.6565896315544615E-2</c:v>
                </c:pt>
                <c:pt idx="2232">
                  <c:v>1.6560995063352735E-2</c:v>
                </c:pt>
                <c:pt idx="2233">
                  <c:v>1.6556109245047246E-2</c:v>
                </c:pt>
                <c:pt idx="2234">
                  <c:v>1.6551238860547102E-2</c:v>
                </c:pt>
                <c:pt idx="2235">
                  <c:v>1.6546383909771256E-2</c:v>
                </c:pt>
                <c:pt idx="2236">
                  <c:v>1.6541544392881802E-2</c:v>
                </c:pt>
                <c:pt idx="2237">
                  <c:v>1.6536720309797692E-2</c:v>
                </c:pt>
                <c:pt idx="2238">
                  <c:v>1.653191166068102E-2</c:v>
                </c:pt>
                <c:pt idx="2239">
                  <c:v>1.6527118445288647E-2</c:v>
                </c:pt>
                <c:pt idx="2240">
                  <c:v>1.6522340663701618E-2</c:v>
                </c:pt>
                <c:pt idx="2241">
                  <c:v>1.651757831600098E-2</c:v>
                </c:pt>
                <c:pt idx="2242">
                  <c:v>1.6512831402024641E-2</c:v>
                </c:pt>
                <c:pt idx="2243">
                  <c:v>1.6508099921934694E-2</c:v>
                </c:pt>
                <c:pt idx="2244">
                  <c:v>1.6503383875650091E-2</c:v>
                </c:pt>
                <c:pt idx="2245">
                  <c:v>1.6498683263332925E-2</c:v>
                </c:pt>
                <c:pt idx="2246">
                  <c:v>1.6493998084659012E-2</c:v>
                </c:pt>
                <c:pt idx="2247">
                  <c:v>1.648932833987149E-2</c:v>
                </c:pt>
                <c:pt idx="2248">
                  <c:v>1.6484674028889312E-2</c:v>
                </c:pt>
                <c:pt idx="2249">
                  <c:v>1.6480035151874572E-2</c:v>
                </c:pt>
                <c:pt idx="2250">
                  <c:v>1.6475411708503085E-2</c:v>
                </c:pt>
                <c:pt idx="2251">
                  <c:v>1.6470803698936942E-2</c:v>
                </c:pt>
                <c:pt idx="2252">
                  <c:v>1.6466211123338237E-2</c:v>
                </c:pt>
                <c:pt idx="2253">
                  <c:v>1.6461633981382784E-2</c:v>
                </c:pt>
                <c:pt idx="2254">
                  <c:v>1.6457072273313722E-2</c:v>
                </c:pt>
                <c:pt idx="2255">
                  <c:v>1.6452525999050005E-2</c:v>
                </c:pt>
                <c:pt idx="2256">
                  <c:v>1.6447995158672679E-2</c:v>
                </c:pt>
                <c:pt idx="2257">
                  <c:v>1.6443479752100698E-2</c:v>
                </c:pt>
                <c:pt idx="2258">
                  <c:v>1.6438979779171969E-2</c:v>
                </c:pt>
                <c:pt idx="2259">
                  <c:v>1.6434495240291724E-2</c:v>
                </c:pt>
                <c:pt idx="2260">
                  <c:v>1.6430026135216824E-2</c:v>
                </c:pt>
                <c:pt idx="2261">
                  <c:v>1.6425572463866223E-2</c:v>
                </c:pt>
                <c:pt idx="2262">
                  <c:v>1.642113422623992E-2</c:v>
                </c:pt>
                <c:pt idx="2263">
                  <c:v>1.6416711422581054E-2</c:v>
                </c:pt>
                <c:pt idx="2264">
                  <c:v>1.6412304052646487E-2</c:v>
                </c:pt>
                <c:pt idx="2265">
                  <c:v>1.6407912116517265E-2</c:v>
                </c:pt>
                <c:pt idx="2266">
                  <c:v>1.6403535614274434E-2</c:v>
                </c:pt>
                <c:pt idx="2267">
                  <c:v>1.6399174545755901E-2</c:v>
                </c:pt>
                <c:pt idx="2268">
                  <c:v>1.639482891112376E-2</c:v>
                </c:pt>
                <c:pt idx="2269">
                  <c:v>1.6390498710215917E-2</c:v>
                </c:pt>
                <c:pt idx="2270">
                  <c:v>1.6386183943275512E-2</c:v>
                </c:pt>
                <c:pt idx="2271">
                  <c:v>1.6381884609978359E-2</c:v>
                </c:pt>
                <c:pt idx="2272">
                  <c:v>1.6377600710567597E-2</c:v>
                </c:pt>
                <c:pt idx="2273">
                  <c:v>1.6373332244881134E-2</c:v>
                </c:pt>
                <c:pt idx="2274">
                  <c:v>1.6369079213081061E-2</c:v>
                </c:pt>
                <c:pt idx="2275">
                  <c:v>1.6364841615086334E-2</c:v>
                </c:pt>
                <c:pt idx="2276">
                  <c:v>1.6360619450896952E-2</c:v>
                </c:pt>
                <c:pt idx="2277">
                  <c:v>1.6356412720512914E-2</c:v>
                </c:pt>
                <c:pt idx="2278">
                  <c:v>1.6352221423934221E-2</c:v>
                </c:pt>
                <c:pt idx="2279">
                  <c:v>1.6348045561079827E-2</c:v>
                </c:pt>
                <c:pt idx="2280">
                  <c:v>1.6343885132030778E-2</c:v>
                </c:pt>
                <c:pt idx="2281">
                  <c:v>1.6339740136949166E-2</c:v>
                </c:pt>
                <c:pt idx="2282">
                  <c:v>1.6335610575591852E-2</c:v>
                </c:pt>
                <c:pt idx="2283">
                  <c:v>1.6331496448039884E-2</c:v>
                </c:pt>
                <c:pt idx="2284">
                  <c:v>1.6327397754212214E-2</c:v>
                </c:pt>
                <c:pt idx="2285">
                  <c:v>1.6323314494189889E-2</c:v>
                </c:pt>
                <c:pt idx="2286">
                  <c:v>1.6319246668053955E-2</c:v>
                </c:pt>
                <c:pt idx="2287">
                  <c:v>1.6315194275723366E-2</c:v>
                </c:pt>
                <c:pt idx="2288">
                  <c:v>1.6311157317117075E-2</c:v>
                </c:pt>
                <c:pt idx="2289">
                  <c:v>1.630713579231613E-2</c:v>
                </c:pt>
                <c:pt idx="2290">
                  <c:v>1.6303129701320529E-2</c:v>
                </c:pt>
                <c:pt idx="2291">
                  <c:v>1.6299139044211319E-2</c:v>
                </c:pt>
                <c:pt idx="2292">
                  <c:v>1.6295163820826408E-2</c:v>
                </c:pt>
                <c:pt idx="2293">
                  <c:v>1.6291204031246842E-2</c:v>
                </c:pt>
                <c:pt idx="2294">
                  <c:v>1.6287259675310528E-2</c:v>
                </c:pt>
                <c:pt idx="2295">
                  <c:v>1.6283330753422698E-2</c:v>
                </c:pt>
                <c:pt idx="2296">
                  <c:v>1.6279417265259166E-2</c:v>
                </c:pt>
                <c:pt idx="2297">
                  <c:v>1.6275519210900979E-2</c:v>
                </c:pt>
                <c:pt idx="2298">
                  <c:v>1.6271636590104999E-2</c:v>
                </c:pt>
                <c:pt idx="2299">
                  <c:v>1.6267769403438548E-2</c:v>
                </c:pt>
                <c:pt idx="2300">
                  <c:v>1.6263917650334303E-2</c:v>
                </c:pt>
                <c:pt idx="2301">
                  <c:v>1.6260081331116449E-2</c:v>
                </c:pt>
                <c:pt idx="2302">
                  <c:v>1.6256260445622894E-2</c:v>
                </c:pt>
                <c:pt idx="2303">
                  <c:v>1.6252454994096777E-2</c:v>
                </c:pt>
                <c:pt idx="2304">
                  <c:v>1.6248664976213911E-2</c:v>
                </c:pt>
                <c:pt idx="2305">
                  <c:v>1.6244890392055344E-2</c:v>
                </c:pt>
                <c:pt idx="2306">
                  <c:v>1.6241131241783169E-2</c:v>
                </c:pt>
                <c:pt idx="2307">
                  <c:v>1.6237387525397384E-2</c:v>
                </c:pt>
                <c:pt idx="2308">
                  <c:v>1.6233659242654852E-2</c:v>
                </c:pt>
                <c:pt idx="2309">
                  <c:v>1.6229946393717665E-2</c:v>
                </c:pt>
                <c:pt idx="2310">
                  <c:v>1.6226248978666868E-2</c:v>
                </c:pt>
                <c:pt idx="2311">
                  <c:v>1.6222566997340371E-2</c:v>
                </c:pt>
                <c:pt idx="2312">
                  <c:v>1.6218900449738172E-2</c:v>
                </c:pt>
                <c:pt idx="2313">
                  <c:v>1.6215249336022364E-2</c:v>
                </c:pt>
                <c:pt idx="2314">
                  <c:v>1.6211613656030854E-2</c:v>
                </c:pt>
                <c:pt idx="2315">
                  <c:v>1.6207993409925736E-2</c:v>
                </c:pt>
                <c:pt idx="2316">
                  <c:v>1.620438859746387E-2</c:v>
                </c:pt>
                <c:pt idx="2317">
                  <c:v>1.6200799218888395E-2</c:v>
                </c:pt>
                <c:pt idx="2318">
                  <c:v>1.6197225274037219E-2</c:v>
                </c:pt>
                <c:pt idx="2319">
                  <c:v>1.6193666762910341E-2</c:v>
                </c:pt>
                <c:pt idx="2320">
                  <c:v>1.6190123685669855E-2</c:v>
                </c:pt>
                <c:pt idx="2321">
                  <c:v>1.6186596042234713E-2</c:v>
                </c:pt>
                <c:pt idx="2322">
                  <c:v>1.6183083832604916E-2</c:v>
                </c:pt>
                <c:pt idx="2323">
                  <c:v>1.6179587056618372E-2</c:v>
                </c:pt>
                <c:pt idx="2324">
                  <c:v>1.6176105714518219E-2</c:v>
                </c:pt>
                <c:pt idx="2325">
                  <c:v>1.617263980622341E-2</c:v>
                </c:pt>
                <c:pt idx="2326">
                  <c:v>1.6169189331571854E-2</c:v>
                </c:pt>
                <c:pt idx="2327">
                  <c:v>1.6165754290806689E-2</c:v>
                </c:pt>
                <c:pt idx="2328">
                  <c:v>1.6162334683846868E-2</c:v>
                </c:pt>
                <c:pt idx="2329">
                  <c:v>1.6158930510692393E-2</c:v>
                </c:pt>
                <c:pt idx="2330">
                  <c:v>1.615554177118117E-2</c:v>
                </c:pt>
                <c:pt idx="2331">
                  <c:v>1.6152168465556338E-2</c:v>
                </c:pt>
                <c:pt idx="2332">
                  <c:v>1.6148810593574758E-2</c:v>
                </c:pt>
                <c:pt idx="2333">
                  <c:v>1.6145468155560616E-2</c:v>
                </c:pt>
                <c:pt idx="2334">
                  <c:v>1.6142141151189726E-2</c:v>
                </c:pt>
                <c:pt idx="2335">
                  <c:v>1.6138128645218908E-2</c:v>
                </c:pt>
                <c:pt idx="2336">
                  <c:v>1.6134838832067754E-2</c:v>
                </c:pt>
                <c:pt idx="2337">
                  <c:v>1.6131564454099728E-2</c:v>
                </c:pt>
                <c:pt idx="2338">
                  <c:v>1.6128305511368866E-2</c:v>
                </c:pt>
                <c:pt idx="2339">
                  <c:v>1.612506200379412E-2</c:v>
                </c:pt>
                <c:pt idx="2340">
                  <c:v>1.6121833931429519E-2</c:v>
                </c:pt>
                <c:pt idx="2341">
                  <c:v>1.6118621294275069E-2</c:v>
                </c:pt>
                <c:pt idx="2342">
                  <c:v>1.6115424092330764E-2</c:v>
                </c:pt>
                <c:pt idx="2343">
                  <c:v>1.6112242325542574E-2</c:v>
                </c:pt>
                <c:pt idx="2344">
                  <c:v>1.6109075993964533E-2</c:v>
                </c:pt>
                <c:pt idx="2345">
                  <c:v>1.6105925097569623E-2</c:v>
                </c:pt>
                <c:pt idx="2346">
                  <c:v>1.6102789636357844E-2</c:v>
                </c:pt>
                <c:pt idx="2347">
                  <c:v>1.6099669610329197E-2</c:v>
                </c:pt>
                <c:pt idx="2348">
                  <c:v>1.6096565019510699E-2</c:v>
                </c:pt>
                <c:pt idx="2349">
                  <c:v>1.6091447139552351E-2</c:v>
                </c:pt>
                <c:pt idx="2350">
                  <c:v>1.6088380304603023E-2</c:v>
                </c:pt>
                <c:pt idx="2351">
                  <c:v>1.6085328903377993E-2</c:v>
                </c:pt>
                <c:pt idx="2352">
                  <c:v>1.6082292935958309E-2</c:v>
                </c:pt>
                <c:pt idx="2353">
                  <c:v>1.6079272402181877E-2</c:v>
                </c:pt>
                <c:pt idx="2354">
                  <c:v>1.6076267302372882E-2</c:v>
                </c:pt>
                <c:pt idx="2355">
                  <c:v>1.6073277636207139E-2</c:v>
                </c:pt>
                <c:pt idx="2356">
                  <c:v>1.6070303403846742E-2</c:v>
                </c:pt>
                <c:pt idx="2357">
                  <c:v>1.6067344605129597E-2</c:v>
                </c:pt>
                <c:pt idx="2358">
                  <c:v>1.6064401240379889E-2</c:v>
                </c:pt>
                <c:pt idx="2359">
                  <c:v>1.6061473309273433E-2</c:v>
                </c:pt>
                <c:pt idx="2360">
                  <c:v>1.6058560811972322E-2</c:v>
                </c:pt>
                <c:pt idx="2361">
                  <c:v>1.6055663748476556E-2</c:v>
                </c:pt>
                <c:pt idx="2362">
                  <c:v>1.6052782118624043E-2</c:v>
                </c:pt>
                <c:pt idx="2363">
                  <c:v>1.6049915922738967E-2</c:v>
                </c:pt>
                <c:pt idx="2364">
                  <c:v>1.604706516033505E-2</c:v>
                </c:pt>
                <c:pt idx="2365">
                  <c:v>1.6044229831979617E-2</c:v>
                </c:pt>
                <c:pt idx="2366">
                  <c:v>1.6041409937267437E-2</c:v>
                </c:pt>
                <c:pt idx="2367">
                  <c:v>1.6038605476279555E-2</c:v>
                </c:pt>
                <c:pt idx="2368">
                  <c:v>1.6035816449097018E-2</c:v>
                </c:pt>
                <c:pt idx="2369">
                  <c:v>1.6033042855638779E-2</c:v>
                </c:pt>
                <c:pt idx="2370">
                  <c:v>1.6030284696066932E-2</c:v>
                </c:pt>
                <c:pt idx="2371">
                  <c:v>1.6027541970138337E-2</c:v>
                </c:pt>
                <c:pt idx="2372">
                  <c:v>1.6024814678015087E-2</c:v>
                </c:pt>
                <c:pt idx="2373">
                  <c:v>1.6022102819697182E-2</c:v>
                </c:pt>
                <c:pt idx="2374">
                  <c:v>1.6019406395022528E-2</c:v>
                </c:pt>
                <c:pt idx="2375">
                  <c:v>1.601672540415322E-2</c:v>
                </c:pt>
                <c:pt idx="2376">
                  <c:v>1.6014059847170303E-2</c:v>
                </c:pt>
                <c:pt idx="2377">
                  <c:v>1.6011409723830639E-2</c:v>
                </c:pt>
                <c:pt idx="2378">
                  <c:v>1.6008775034215272E-2</c:v>
                </c:pt>
                <c:pt idx="2379">
                  <c:v>1.6006155778486297E-2</c:v>
                </c:pt>
                <c:pt idx="2380">
                  <c:v>1.6003551956400575E-2</c:v>
                </c:pt>
                <c:pt idx="2381">
                  <c:v>1.6000963568201243E-2</c:v>
                </c:pt>
                <c:pt idx="2382">
                  <c:v>1.5998390613564117E-2</c:v>
                </c:pt>
                <c:pt idx="2383">
                  <c:v>1.5995833092894429E-2</c:v>
                </c:pt>
                <c:pt idx="2384">
                  <c:v>1.5993291005867993E-2</c:v>
                </c:pt>
                <c:pt idx="2385">
                  <c:v>1.5990764352646902E-2</c:v>
                </c:pt>
                <c:pt idx="2386">
                  <c:v>1.598825313315011E-2</c:v>
                </c:pt>
                <c:pt idx="2387">
                  <c:v>1.5985757347458662E-2</c:v>
                </c:pt>
                <c:pt idx="2388">
                  <c:v>1.5983276995410467E-2</c:v>
                </c:pt>
                <c:pt idx="2389">
                  <c:v>1.5980812077167617E-2</c:v>
                </c:pt>
                <c:pt idx="2390">
                  <c:v>1.5978362592811157E-2</c:v>
                </c:pt>
                <c:pt idx="2391">
                  <c:v>1.597592854209795E-2</c:v>
                </c:pt>
                <c:pt idx="2392">
                  <c:v>1.5973509925190088E-2</c:v>
                </c:pt>
                <c:pt idx="2393">
                  <c:v>1.5971106741925478E-2</c:v>
                </c:pt>
                <c:pt idx="2394">
                  <c:v>1.5968718992547259E-2</c:v>
                </c:pt>
                <c:pt idx="2395">
                  <c:v>1.5966346676893339E-2</c:v>
                </c:pt>
                <c:pt idx="2396">
                  <c:v>1.5963989794882671E-2</c:v>
                </c:pt>
                <c:pt idx="2397">
                  <c:v>1.5961648346758395E-2</c:v>
                </c:pt>
                <c:pt idx="2398">
                  <c:v>1.5959322332439463E-2</c:v>
                </c:pt>
                <c:pt idx="2399">
                  <c:v>1.5957011751763783E-2</c:v>
                </c:pt>
                <c:pt idx="2400">
                  <c:v>1.5954716604731356E-2</c:v>
                </c:pt>
                <c:pt idx="2401">
                  <c:v>1.5952436891666366E-2</c:v>
                </c:pt>
                <c:pt idx="2402">
                  <c:v>1.5950172612325675E-2</c:v>
                </c:pt>
                <c:pt idx="2403">
                  <c:v>1.5947923766628236E-2</c:v>
                </c:pt>
                <c:pt idx="2404">
                  <c:v>1.5945690354817188E-2</c:v>
                </c:pt>
                <c:pt idx="2405">
                  <c:v>1.5943472376649392E-2</c:v>
                </c:pt>
                <c:pt idx="2406">
                  <c:v>1.5941269832286942E-2</c:v>
                </c:pt>
                <c:pt idx="2407">
                  <c:v>1.593908272164879E-2</c:v>
                </c:pt>
                <c:pt idx="2408">
                  <c:v>1.5936911044734936E-2</c:v>
                </c:pt>
                <c:pt idx="2409">
                  <c:v>1.5934754801626427E-2</c:v>
                </c:pt>
                <c:pt idx="2410">
                  <c:v>1.5932613992242217E-2</c:v>
                </c:pt>
                <c:pt idx="2411">
                  <c:v>1.5930488616501259E-2</c:v>
                </c:pt>
                <c:pt idx="2412">
                  <c:v>1.5928378674727739E-2</c:v>
                </c:pt>
                <c:pt idx="2413">
                  <c:v>1.5926284166678517E-2</c:v>
                </c:pt>
                <c:pt idx="2414">
                  <c:v>1.5924205092191501E-2</c:v>
                </c:pt>
                <c:pt idx="2415">
                  <c:v>1.5922141451590877E-2</c:v>
                </c:pt>
                <c:pt idx="2416">
                  <c:v>1.592009324471455E-2</c:v>
                </c:pt>
                <c:pt idx="2417">
                  <c:v>1.5918060471643569E-2</c:v>
                </c:pt>
                <c:pt idx="2418">
                  <c:v>1.591604313221584E-2</c:v>
                </c:pt>
                <c:pt idx="2419">
                  <c:v>1.5914041226593456E-2</c:v>
                </c:pt>
                <c:pt idx="2420">
                  <c:v>1.5912054754695371E-2</c:v>
                </c:pt>
                <c:pt idx="2421">
                  <c:v>1.591008371660263E-2</c:v>
                </c:pt>
                <c:pt idx="2422">
                  <c:v>1.5908128112153141E-2</c:v>
                </c:pt>
                <c:pt idx="2423">
                  <c:v>1.5906187941590044E-2</c:v>
                </c:pt>
                <c:pt idx="2424">
                  <c:v>1.5904263204670199E-2</c:v>
                </c:pt>
                <c:pt idx="2425">
                  <c:v>1.5902353901474653E-2</c:v>
                </c:pt>
                <c:pt idx="2426">
                  <c:v>1.5900460032084451E-2</c:v>
                </c:pt>
                <c:pt idx="2427">
                  <c:v>1.5898581596418548E-2</c:v>
                </c:pt>
                <c:pt idx="2428">
                  <c:v>1.5896718594639037E-2</c:v>
                </c:pt>
                <c:pt idx="2429">
                  <c:v>1.5894871026340684E-2</c:v>
                </c:pt>
                <c:pt idx="2430">
                  <c:v>1.589303889200977E-2</c:v>
                </c:pt>
                <c:pt idx="2431">
                  <c:v>1.5891222191403154E-2</c:v>
                </c:pt>
                <c:pt idx="2432">
                  <c:v>1.5889420924358744E-2</c:v>
                </c:pt>
                <c:pt idx="2433">
                  <c:v>1.5887635091200725E-2</c:v>
                </c:pt>
                <c:pt idx="2434">
                  <c:v>1.5885864691767004E-2</c:v>
                </c:pt>
                <c:pt idx="2435">
                  <c:v>1.5884109726138629E-2</c:v>
                </c:pt>
                <c:pt idx="2436">
                  <c:v>1.5882370194234552E-2</c:v>
                </c:pt>
                <c:pt idx="2437">
                  <c:v>1.5880646096054774E-2</c:v>
                </c:pt>
                <c:pt idx="2438">
                  <c:v>1.5878937431599294E-2</c:v>
                </c:pt>
                <c:pt idx="2439">
                  <c:v>1.5877244200868113E-2</c:v>
                </c:pt>
                <c:pt idx="2440">
                  <c:v>1.587556640386123E-2</c:v>
                </c:pt>
                <c:pt idx="2441">
                  <c:v>1.5873904040659692E-2</c:v>
                </c:pt>
                <c:pt idx="2442">
                  <c:v>1.5872257111182453E-2</c:v>
                </c:pt>
                <c:pt idx="2443">
                  <c:v>1.5870625615429512E-2</c:v>
                </c:pt>
                <c:pt idx="2444">
                  <c:v>1.5869009553481916E-2</c:v>
                </c:pt>
                <c:pt idx="2445">
                  <c:v>1.5867408925177573E-2</c:v>
                </c:pt>
                <c:pt idx="2446">
                  <c:v>1.5865823730759621E-2</c:v>
                </c:pt>
                <c:pt idx="2447">
                  <c:v>1.5864253969903874E-2</c:v>
                </c:pt>
                <c:pt idx="2448">
                  <c:v>1.5862699642934519E-2</c:v>
                </c:pt>
                <c:pt idx="2449">
                  <c:v>1.5861160749689462E-2</c:v>
                </c:pt>
                <c:pt idx="2450">
                  <c:v>1.5859637290087658E-2</c:v>
                </c:pt>
                <c:pt idx="2451">
                  <c:v>1.5858129264291199E-2</c:v>
                </c:pt>
                <c:pt idx="2452">
                  <c:v>1.5856636672219038E-2</c:v>
                </c:pt>
                <c:pt idx="2453">
                  <c:v>1.5855159513952222E-2</c:v>
                </c:pt>
                <c:pt idx="2454">
                  <c:v>1.5853697789409704E-2</c:v>
                </c:pt>
                <c:pt idx="2455">
                  <c:v>1.5852251498510439E-2</c:v>
                </c:pt>
                <c:pt idx="2456">
                  <c:v>1.5850820641497565E-2</c:v>
                </c:pt>
                <c:pt idx="2457">
                  <c:v>1.5849405218127943E-2</c:v>
                </c:pt>
                <c:pt idx="2458">
                  <c:v>1.584800522848262E-2</c:v>
                </c:pt>
                <c:pt idx="2459">
                  <c:v>1.5846620672723688E-2</c:v>
                </c:pt>
                <c:pt idx="2460">
                  <c:v>1.5845251550526962E-2</c:v>
                </c:pt>
                <c:pt idx="2461">
                  <c:v>1.5843897862135581E-2</c:v>
                </c:pt>
                <c:pt idx="2462">
                  <c:v>1.5842559607468498E-2</c:v>
                </c:pt>
                <c:pt idx="2463">
                  <c:v>1.584123678660676E-2</c:v>
                </c:pt>
                <c:pt idx="2464">
                  <c:v>1.5839929399469321E-2</c:v>
                </c:pt>
                <c:pt idx="2465">
                  <c:v>1.5838637445975134E-2</c:v>
                </c:pt>
                <c:pt idx="2466">
                  <c:v>1.5837360926367339E-2</c:v>
                </c:pt>
                <c:pt idx="2467">
                  <c:v>1.5836099840402795E-2</c:v>
                </c:pt>
                <c:pt idx="2468">
                  <c:v>1.583485418816255E-2</c:v>
                </c:pt>
                <c:pt idx="2469">
                  <c:v>1.5833623969646604E-2</c:v>
                </c:pt>
                <c:pt idx="2470">
                  <c:v>1.5832409184936003E-2</c:v>
                </c:pt>
                <c:pt idx="2471">
                  <c:v>1.58312098339497E-2</c:v>
                </c:pt>
                <c:pt idx="2472">
                  <c:v>1.5830025916606649E-2</c:v>
                </c:pt>
                <c:pt idx="2473">
                  <c:v>1.5828857433068944E-2</c:v>
                </c:pt>
                <c:pt idx="2474">
                  <c:v>1.5827704383336583E-2</c:v>
                </c:pt>
                <c:pt idx="2475">
                  <c:v>1.5826566767247474E-2</c:v>
                </c:pt>
                <c:pt idx="2476">
                  <c:v>1.582544458496371E-2</c:v>
                </c:pt>
                <c:pt idx="2477">
                  <c:v>1.5824337836404245E-2</c:v>
                </c:pt>
                <c:pt idx="2478">
                  <c:v>1.5823246521569079E-2</c:v>
                </c:pt>
                <c:pt idx="2479">
                  <c:v>1.5822170640377164E-2</c:v>
                </c:pt>
                <c:pt idx="2480">
                  <c:v>1.5821110193071641E-2</c:v>
                </c:pt>
                <c:pt idx="2481">
                  <c:v>1.5820065179490417E-2</c:v>
                </c:pt>
                <c:pt idx="2482">
                  <c:v>1.5819035599552445E-2</c:v>
                </c:pt>
                <c:pt idx="2483">
                  <c:v>1.5818021453338771E-2</c:v>
                </c:pt>
                <c:pt idx="2484">
                  <c:v>1.5817022741011488E-2</c:v>
                </c:pt>
                <c:pt idx="2485">
                  <c:v>1.5816039462327458E-2</c:v>
                </c:pt>
                <c:pt idx="2486">
                  <c:v>1.5815071617367726E-2</c:v>
                </c:pt>
                <c:pt idx="2487">
                  <c:v>1.5814119206132293E-2</c:v>
                </c:pt>
                <c:pt idx="2488">
                  <c:v>1.5813182228702205E-2</c:v>
                </c:pt>
                <c:pt idx="2489">
                  <c:v>1.5812260684996415E-2</c:v>
                </c:pt>
                <c:pt idx="2490">
                  <c:v>1.5811354950745482E-2</c:v>
                </c:pt>
                <c:pt idx="2491">
                  <c:v>1.5810340808989354E-2</c:v>
                </c:pt>
                <c:pt idx="2492">
                  <c:v>1.5809471911893969E-2</c:v>
                </c:pt>
                <c:pt idx="2493">
                  <c:v>1.5808620260312489E-2</c:v>
                </c:pt>
                <c:pt idx="2494">
                  <c:v>1.5807785853920731E-2</c:v>
                </c:pt>
                <c:pt idx="2495">
                  <c:v>1.5806968692880785E-2</c:v>
                </c:pt>
                <c:pt idx="2496">
                  <c:v>1.580616877703056E-2</c:v>
                </c:pt>
                <c:pt idx="2497">
                  <c:v>1.5805386106613195E-2</c:v>
                </c:pt>
                <c:pt idx="2498">
                  <c:v>1.5804620681466597E-2</c:v>
                </c:pt>
                <c:pt idx="2499">
                  <c:v>1.5803872501509719E-2</c:v>
                </c:pt>
                <c:pt idx="2500">
                  <c:v>1.5803141567066747E-2</c:v>
                </c:pt>
                <c:pt idx="2501">
                  <c:v>1.580242787773245E-2</c:v>
                </c:pt>
                <c:pt idx="2502">
                  <c:v>1.5801731433749966E-2</c:v>
                </c:pt>
                <c:pt idx="2503">
                  <c:v>1.5801052235119295E-2</c:v>
                </c:pt>
                <c:pt idx="2504">
                  <c:v>1.5800390281840437E-2</c:v>
                </c:pt>
                <c:pt idx="2505">
                  <c:v>1.57997455737513E-2</c:v>
                </c:pt>
                <c:pt idx="2506">
                  <c:v>1.579911811093293E-2</c:v>
                </c:pt>
                <c:pt idx="2507">
                  <c:v>1.5798507893466374E-2</c:v>
                </c:pt>
                <c:pt idx="2508">
                  <c:v>1.579791492135163E-2</c:v>
                </c:pt>
                <c:pt idx="2509">
                  <c:v>1.5797339194507654E-2</c:v>
                </c:pt>
                <c:pt idx="2510">
                  <c:v>1.5796780712934444E-2</c:v>
                </c:pt>
                <c:pt idx="2511">
                  <c:v>1.5796239476713048E-2</c:v>
                </c:pt>
                <c:pt idx="2512">
                  <c:v>1.5795715485762418E-2</c:v>
                </c:pt>
                <c:pt idx="2513">
                  <c:v>1.5795208740082556E-2</c:v>
                </c:pt>
                <c:pt idx="2514">
                  <c:v>1.5794719239754507E-2</c:v>
                </c:pt>
                <c:pt idx="2515">
                  <c:v>1.5794246984697224E-2</c:v>
                </c:pt>
                <c:pt idx="2516">
                  <c:v>1.5793791974991755E-2</c:v>
                </c:pt>
                <c:pt idx="2517">
                  <c:v>1.5793354210557053E-2</c:v>
                </c:pt>
                <c:pt idx="2518">
                  <c:v>1.5792933691393118E-2</c:v>
                </c:pt>
                <c:pt idx="2519">
                  <c:v>1.5792530417580997E-2</c:v>
                </c:pt>
                <c:pt idx="2520">
                  <c:v>1.5792144389120688E-2</c:v>
                </c:pt>
                <c:pt idx="2521">
                  <c:v>1.5791775605769054E-2</c:v>
                </c:pt>
                <c:pt idx="2522">
                  <c:v>1.5791424067931326E-2</c:v>
                </c:pt>
                <c:pt idx="2523">
                  <c:v>1.5791089775283318E-2</c:v>
                </c:pt>
                <c:pt idx="2524">
                  <c:v>1.5790772727906077E-2</c:v>
                </c:pt>
                <c:pt idx="2525">
                  <c:v>1.5790472925799603E-2</c:v>
                </c:pt>
                <c:pt idx="2526">
                  <c:v>1.5790190369125989E-2</c:v>
                </c:pt>
                <c:pt idx="2527">
                  <c:v>1.5789925057723142E-2</c:v>
                </c:pt>
                <c:pt idx="2528">
                  <c:v>1.5789676991510015E-2</c:v>
                </c:pt>
                <c:pt idx="2529">
                  <c:v>1.5789446170729748E-2</c:v>
                </c:pt>
                <c:pt idx="2530">
                  <c:v>1.5789232595220248E-2</c:v>
                </c:pt>
                <c:pt idx="2531">
                  <c:v>1.5789036264981515E-2</c:v>
                </c:pt>
                <c:pt idx="2532">
                  <c:v>1.5788857180013549E-2</c:v>
                </c:pt>
                <c:pt idx="2533">
                  <c:v>1.5788695340478442E-2</c:v>
                </c:pt>
                <c:pt idx="2534">
                  <c:v>1.578855074605201E-2</c:v>
                </c:pt>
                <c:pt idx="2535">
                  <c:v>1.5788423397058438E-2</c:v>
                </c:pt>
                <c:pt idx="2536">
                  <c:v>1.5788313293335632E-2</c:v>
                </c:pt>
                <c:pt idx="2537">
                  <c:v>1.5788220434883593E-2</c:v>
                </c:pt>
                <c:pt idx="2538">
                  <c:v>1.5788144821783368E-2</c:v>
                </c:pt>
                <c:pt idx="2539">
                  <c:v>1.5788086453791816E-2</c:v>
                </c:pt>
                <c:pt idx="2540">
                  <c:v>1.5788045331395217E-2</c:v>
                </c:pt>
                <c:pt idx="2541">
                  <c:v>1.5788021454188339E-2</c:v>
                </c:pt>
                <c:pt idx="2542">
                  <c:v>1.5788014822171181E-2</c:v>
                </c:pt>
                <c:pt idx="2543">
                  <c:v>1.5788025435586883E-2</c:v>
                </c:pt>
                <c:pt idx="2544">
                  <c:v>1.5788053294273352E-2</c:v>
                </c:pt>
                <c:pt idx="2545">
                  <c:v>1.5788098398311634E-2</c:v>
                </c:pt>
                <c:pt idx="2546">
                  <c:v>1.5788160747458591E-2</c:v>
                </c:pt>
                <c:pt idx="2547">
                  <c:v>1.5788240342038407E-2</c:v>
                </c:pt>
                <c:pt idx="2548">
                  <c:v>1.5788337181970036E-2</c:v>
                </c:pt>
                <c:pt idx="2549">
                  <c:v>1.5788451267172432E-2</c:v>
                </c:pt>
                <c:pt idx="2550">
                  <c:v>1.5788582597564549E-2</c:v>
                </c:pt>
                <c:pt idx="2551">
                  <c:v>1.5788731173308479E-2</c:v>
                </c:pt>
                <c:pt idx="2552">
                  <c:v>1.5788896994404222E-2</c:v>
                </c:pt>
                <c:pt idx="2553">
                  <c:v>1.5789080060851779E-2</c:v>
                </c:pt>
                <c:pt idx="2554">
                  <c:v>1.578928037240801E-2</c:v>
                </c:pt>
                <c:pt idx="2555">
                  <c:v>1.5789497929397101E-2</c:v>
                </c:pt>
                <c:pt idx="2556">
                  <c:v>1.5789732731656958E-2</c:v>
                </c:pt>
                <c:pt idx="2557">
                  <c:v>1.5789984779187582E-2</c:v>
                </c:pt>
                <c:pt idx="2558">
                  <c:v>1.5790254072151066E-2</c:v>
                </c:pt>
                <c:pt idx="2559">
                  <c:v>1.5790540610223225E-2</c:v>
                </c:pt>
                <c:pt idx="2560">
                  <c:v>1.5790844393728243E-2</c:v>
                </c:pt>
                <c:pt idx="2561">
                  <c:v>1.5791165422504028E-2</c:v>
                </c:pt>
                <c:pt idx="2562">
                  <c:v>1.5791503696712672E-2</c:v>
                </c:pt>
                <c:pt idx="2563">
                  <c:v>1.5791859216029991E-2</c:v>
                </c:pt>
                <c:pt idx="2564">
                  <c:v>1.5792231980618077E-2</c:v>
                </c:pt>
                <c:pt idx="2565">
                  <c:v>1.5792621990720068E-2</c:v>
                </c:pt>
                <c:pt idx="2566">
                  <c:v>1.579302924601178E-2</c:v>
                </c:pt>
                <c:pt idx="2567">
                  <c:v>1.5793453746493213E-2</c:v>
                </c:pt>
                <c:pt idx="2568">
                  <c:v>1.579389549232646E-2</c:v>
                </c:pt>
                <c:pt idx="2569">
                  <c:v>1.5794354483511519E-2</c:v>
                </c:pt>
                <c:pt idx="2570">
                  <c:v>1.5794830720048392E-2</c:v>
                </c:pt>
                <c:pt idx="2571">
                  <c:v>1.5795324201774985E-2</c:v>
                </c:pt>
                <c:pt idx="2572">
                  <c:v>1.5795834928853392E-2</c:v>
                </c:pt>
                <c:pt idx="2573">
                  <c:v>1.5796362901283612E-2</c:v>
                </c:pt>
                <c:pt idx="2574">
                  <c:v>1.5796908118903552E-2</c:v>
                </c:pt>
                <c:pt idx="2575">
                  <c:v>1.5797470581875306E-2</c:v>
                </c:pt>
                <c:pt idx="2576">
                  <c:v>1.5798050290279919E-2</c:v>
                </c:pt>
                <c:pt idx="2577">
                  <c:v>1.5798647243874253E-2</c:v>
                </c:pt>
                <c:pt idx="2578">
                  <c:v>1.5799261442658308E-2</c:v>
                </c:pt>
                <c:pt idx="2579">
                  <c:v>1.5799892886875222E-2</c:v>
                </c:pt>
                <c:pt idx="2580">
                  <c:v>1.5800541576362903E-2</c:v>
                </c:pt>
                <c:pt idx="2581">
                  <c:v>1.5801207511202398E-2</c:v>
                </c:pt>
                <c:pt idx="2582">
                  <c:v>1.5801890691312659E-2</c:v>
                </c:pt>
                <c:pt idx="2583">
                  <c:v>1.5802591116693687E-2</c:v>
                </c:pt>
                <c:pt idx="2584">
                  <c:v>1.5803308787426529E-2</c:v>
                </c:pt>
                <c:pt idx="2585">
                  <c:v>1.5804043703349091E-2</c:v>
                </c:pt>
                <c:pt idx="2586">
                  <c:v>1.5804795864623467E-2</c:v>
                </c:pt>
                <c:pt idx="2587">
                  <c:v>1.5805565271330702E-2</c:v>
                </c:pt>
                <c:pt idx="2588">
                  <c:v>1.5806351923146611E-2</c:v>
                </c:pt>
                <c:pt idx="2589">
                  <c:v>1.580715582039538E-2</c:v>
                </c:pt>
                <c:pt idx="2590">
                  <c:v>1.5807976962914916E-2</c:v>
                </c:pt>
                <c:pt idx="2591">
                  <c:v>1.5808815350786265E-2</c:v>
                </c:pt>
                <c:pt idx="2592">
                  <c:v>1.5809670983928381E-2</c:v>
                </c:pt>
                <c:pt idx="2593">
                  <c:v>1.5810543862260218E-2</c:v>
                </c:pt>
                <c:pt idx="2594">
                  <c:v>1.5811433986024914E-2</c:v>
                </c:pt>
                <c:pt idx="2595">
                  <c:v>1.5812472386959042E-2</c:v>
                </c:pt>
                <c:pt idx="2596">
                  <c:v>1.5813399464910116E-2</c:v>
                </c:pt>
                <c:pt idx="2597">
                  <c:v>1.5814343788213003E-2</c:v>
                </c:pt>
                <c:pt idx="2598">
                  <c:v>1.5815305356705611E-2</c:v>
                </c:pt>
                <c:pt idx="2599">
                  <c:v>1.5816284170550032E-2</c:v>
                </c:pt>
                <c:pt idx="2600">
                  <c:v>1.5817280229827313E-2</c:v>
                </c:pt>
                <c:pt idx="2601">
                  <c:v>1.5818293534294314E-2</c:v>
                </c:pt>
                <c:pt idx="2602">
                  <c:v>1.5819324083951036E-2</c:v>
                </c:pt>
                <c:pt idx="2603">
                  <c:v>1.5820371879121664E-2</c:v>
                </c:pt>
                <c:pt idx="2604">
                  <c:v>1.5821436919482013E-2</c:v>
                </c:pt>
                <c:pt idx="2605">
                  <c:v>1.5822519205113128E-2</c:v>
                </c:pt>
                <c:pt idx="2606">
                  <c:v>1.5823618736177103E-2</c:v>
                </c:pt>
                <c:pt idx="2607">
                  <c:v>1.5824735512430799E-2</c:v>
                </c:pt>
                <c:pt idx="2608">
                  <c:v>1.5825869534036308E-2</c:v>
                </c:pt>
                <c:pt idx="2609">
                  <c:v>1.5827020800912583E-2</c:v>
                </c:pt>
                <c:pt idx="2610">
                  <c:v>1.5829899587061824E-2</c:v>
                </c:pt>
                <c:pt idx="2611">
                  <c:v>1.5829375070720575E-2</c:v>
                </c:pt>
                <c:pt idx="2612">
                  <c:v>1.5830578073490198E-2</c:v>
                </c:pt>
                <c:pt idx="2613">
                  <c:v>1.5831798321530588E-2</c:v>
                </c:pt>
                <c:pt idx="2614">
                  <c:v>1.5833035815084884E-2</c:v>
                </c:pt>
                <c:pt idx="2615">
                  <c:v>1.58342905538289E-2</c:v>
                </c:pt>
                <c:pt idx="2616">
                  <c:v>1.5835562537843684E-2</c:v>
                </c:pt>
                <c:pt idx="2617">
                  <c:v>1.583685176721028E-2</c:v>
                </c:pt>
                <c:pt idx="2618">
                  <c:v>1.5838158241847644E-2</c:v>
                </c:pt>
                <c:pt idx="2619">
                  <c:v>1.5839481961917867E-2</c:v>
                </c:pt>
                <c:pt idx="2620">
                  <c:v>1.5840822927096765E-2</c:v>
                </c:pt>
                <c:pt idx="2621">
                  <c:v>1.5842181137708522E-2</c:v>
                </c:pt>
                <c:pt idx="2622">
                  <c:v>1.5843556593672092E-2</c:v>
                </c:pt>
                <c:pt idx="2623">
                  <c:v>1.5844949294825383E-2</c:v>
                </c:pt>
                <c:pt idx="2624">
                  <c:v>1.5846359241249441E-2</c:v>
                </c:pt>
                <c:pt idx="2625">
                  <c:v>1.5847786433187405E-2</c:v>
                </c:pt>
                <c:pt idx="2626">
                  <c:v>1.584923087031509E-2</c:v>
                </c:pt>
                <c:pt idx="2627">
                  <c:v>1.5850692552713541E-2</c:v>
                </c:pt>
                <c:pt idx="2628">
                  <c:v>1.5852171480463806E-2</c:v>
                </c:pt>
                <c:pt idx="2629">
                  <c:v>1.5853667653565884E-2</c:v>
                </c:pt>
                <c:pt idx="2630">
                  <c:v>1.5855181071857682E-2</c:v>
                </c:pt>
                <c:pt idx="2631">
                  <c:v>1.5856711735501294E-2</c:v>
                </c:pt>
                <c:pt idx="2632">
                  <c:v>1.5858259644577766E-2</c:v>
                </c:pt>
                <c:pt idx="2633">
                  <c:v>1.5859824798843958E-2</c:v>
                </c:pt>
                <c:pt idx="2634">
                  <c:v>1.5861407198380917E-2</c:v>
                </c:pt>
                <c:pt idx="2635">
                  <c:v>1.5863006843350735E-2</c:v>
                </c:pt>
                <c:pt idx="2636">
                  <c:v>1.5864623733591321E-2</c:v>
                </c:pt>
                <c:pt idx="2637">
                  <c:v>1.5866257869102673E-2</c:v>
                </c:pt>
                <c:pt idx="2638">
                  <c:v>1.5867909249965839E-2</c:v>
                </c:pt>
                <c:pt idx="2639">
                  <c:v>1.5869577876099772E-2</c:v>
                </c:pt>
                <c:pt idx="2640">
                  <c:v>1.5871263747585518E-2</c:v>
                </c:pt>
                <c:pt idx="2641">
                  <c:v>1.5872966864342031E-2</c:v>
                </c:pt>
                <c:pt idx="2642">
                  <c:v>1.5874687226450357E-2</c:v>
                </c:pt>
                <c:pt idx="2643">
                  <c:v>1.5876424833910496E-2</c:v>
                </c:pt>
                <c:pt idx="2644">
                  <c:v>1.5878179686560356E-2</c:v>
                </c:pt>
                <c:pt idx="2645">
                  <c:v>1.587995178456203E-2</c:v>
                </c:pt>
                <c:pt idx="2646">
                  <c:v>1.5881741127996563E-2</c:v>
                </c:pt>
                <c:pt idx="2647">
                  <c:v>1.5884758422353151E-2</c:v>
                </c:pt>
                <c:pt idx="2648">
                  <c:v>1.5886587342712755E-2</c:v>
                </c:pt>
                <c:pt idx="2649">
                  <c:v>1.5888433509964051E-2</c:v>
                </c:pt>
                <c:pt idx="2650">
                  <c:v>1.589029692399898E-2</c:v>
                </c:pt>
                <c:pt idx="2651">
                  <c:v>1.5892177584898581E-2</c:v>
                </c:pt>
                <c:pt idx="2652">
                  <c:v>1.5894075492608833E-2</c:v>
                </c:pt>
                <c:pt idx="2653">
                  <c:v>1.5895990647156744E-2</c:v>
                </c:pt>
                <c:pt idx="2654">
                  <c:v>1.589792304859635E-2</c:v>
                </c:pt>
                <c:pt idx="2655">
                  <c:v>1.5899872696819584E-2</c:v>
                </c:pt>
                <c:pt idx="2656">
                  <c:v>1.5901839591880483E-2</c:v>
                </c:pt>
                <c:pt idx="2657">
                  <c:v>1.5903823733806055E-2</c:v>
                </c:pt>
                <c:pt idx="2658">
                  <c:v>1.5905825122569293E-2</c:v>
                </c:pt>
                <c:pt idx="2659">
                  <c:v>1.5907843758143175E-2</c:v>
                </c:pt>
                <c:pt idx="2660">
                  <c:v>1.5910063806611197E-2</c:v>
                </c:pt>
                <c:pt idx="2661">
                  <c:v>1.5912124147898776E-2</c:v>
                </c:pt>
                <c:pt idx="2662">
                  <c:v>1.5914201734376077E-2</c:v>
                </c:pt>
                <c:pt idx="2663">
                  <c:v>1.5916296566043098E-2</c:v>
                </c:pt>
                <c:pt idx="2664">
                  <c:v>1.5918408643224025E-2</c:v>
                </c:pt>
                <c:pt idx="2665">
                  <c:v>1.5920537965675718E-2</c:v>
                </c:pt>
                <c:pt idx="2666">
                  <c:v>1.5922684533398179E-2</c:v>
                </c:pt>
                <c:pt idx="2667">
                  <c:v>1.5924848346391407E-2</c:v>
                </c:pt>
                <c:pt idx="2668">
                  <c:v>1.5927029404898541E-2</c:v>
                </c:pt>
                <c:pt idx="2669">
                  <c:v>1.5929227708514349E-2</c:v>
                </c:pt>
                <c:pt idx="2670">
                  <c:v>1.5931443257563016E-2</c:v>
                </c:pt>
                <c:pt idx="2671">
                  <c:v>1.5933676051963497E-2</c:v>
                </c:pt>
                <c:pt idx="2672">
                  <c:v>1.5935926091553698E-2</c:v>
                </c:pt>
                <c:pt idx="2673">
                  <c:v>1.5938193376576759E-2</c:v>
                </c:pt>
                <c:pt idx="2674">
                  <c:v>1.5940477906870587E-2</c:v>
                </c:pt>
                <c:pt idx="2675">
                  <c:v>1.5942779682516228E-2</c:v>
                </c:pt>
                <c:pt idx="2676">
                  <c:v>1.5945098703513683E-2</c:v>
                </c:pt>
                <c:pt idx="2677">
                  <c:v>1.5947434969700858E-2</c:v>
                </c:pt>
                <c:pt idx="2678">
                  <c:v>1.5949788481320892E-2</c:v>
                </c:pt>
                <c:pt idx="2679">
                  <c:v>1.595215923829274E-2</c:v>
                </c:pt>
                <c:pt idx="2680">
                  <c:v>1.5954547240535355E-2</c:v>
                </c:pt>
                <c:pt idx="2681">
                  <c:v>1.5956952488048737E-2</c:v>
                </c:pt>
                <c:pt idx="2682">
                  <c:v>1.5959374980913932E-2</c:v>
                </c:pt>
                <c:pt idx="2683">
                  <c:v>1.5961814719211986E-2</c:v>
                </c:pt>
                <c:pt idx="2684">
                  <c:v>1.5964271702699762E-2</c:v>
                </c:pt>
                <c:pt idx="2685">
                  <c:v>1.596674593153935E-2</c:v>
                </c:pt>
                <c:pt idx="2686">
                  <c:v>1.5969237405811798E-2</c:v>
                </c:pt>
                <c:pt idx="2687">
                  <c:v>1.5971746125355013E-2</c:v>
                </c:pt>
                <c:pt idx="2688">
                  <c:v>1.5974272090087949E-2</c:v>
                </c:pt>
                <c:pt idx="2689">
                  <c:v>1.597681530033479E-2</c:v>
                </c:pt>
                <c:pt idx="2690">
                  <c:v>1.5979375755852399E-2</c:v>
                </c:pt>
                <c:pt idx="2691">
                  <c:v>1.5981953456640774E-2</c:v>
                </c:pt>
                <c:pt idx="2692">
                  <c:v>1.5984548402699916E-2</c:v>
                </c:pt>
                <c:pt idx="2693">
                  <c:v>1.5987160594272964E-2</c:v>
                </c:pt>
                <c:pt idx="2694">
                  <c:v>1.598979003111678E-2</c:v>
                </c:pt>
                <c:pt idx="2695">
                  <c:v>1.5992436713150315E-2</c:v>
                </c:pt>
                <c:pt idx="2696">
                  <c:v>1.5995100640616711E-2</c:v>
                </c:pt>
                <c:pt idx="2697">
                  <c:v>1.5997781813434919E-2</c:v>
                </c:pt>
                <c:pt idx="2698">
                  <c:v>1.6000480231523895E-2</c:v>
                </c:pt>
                <c:pt idx="2699">
                  <c:v>1.600319589504573E-2</c:v>
                </c:pt>
                <c:pt idx="2700">
                  <c:v>1.6005928803838332E-2</c:v>
                </c:pt>
                <c:pt idx="2701">
                  <c:v>1.6008678957982747E-2</c:v>
                </c:pt>
                <c:pt idx="2702">
                  <c:v>1.6011446357478976E-2</c:v>
                </c:pt>
                <c:pt idx="2703">
                  <c:v>1.6014231002164925E-2</c:v>
                </c:pt>
                <c:pt idx="2704">
                  <c:v>1.6017032892283734E-2</c:v>
                </c:pt>
                <c:pt idx="2705">
                  <c:v>1.6019852027673309E-2</c:v>
                </c:pt>
                <c:pt idx="2706">
                  <c:v>1.6022688408414698E-2</c:v>
                </c:pt>
                <c:pt idx="2707">
                  <c:v>1.6025542034588947E-2</c:v>
                </c:pt>
                <c:pt idx="2708">
                  <c:v>1.6028412906033962E-2</c:v>
                </c:pt>
                <c:pt idx="2709">
                  <c:v>1.6031301022830791E-2</c:v>
                </c:pt>
                <c:pt idx="2710">
                  <c:v>1.6034206384898386E-2</c:v>
                </c:pt>
                <c:pt idx="2711">
                  <c:v>1.6037128992398841E-2</c:v>
                </c:pt>
                <c:pt idx="2712">
                  <c:v>1.6040068845170063E-2</c:v>
                </c:pt>
                <c:pt idx="2713">
                  <c:v>1.6043025943212053E-2</c:v>
                </c:pt>
                <c:pt idx="2714">
                  <c:v>1.6046000286767947E-2</c:v>
                </c:pt>
                <c:pt idx="2715">
                  <c:v>1.6048991875594609E-2</c:v>
                </c:pt>
                <c:pt idx="2716">
                  <c:v>1.6052000709692038E-2</c:v>
                </c:pt>
                <c:pt idx="2717">
                  <c:v>1.605502678914128E-2</c:v>
                </c:pt>
                <c:pt idx="2718">
                  <c:v>1.6058070114023382E-2</c:v>
                </c:pt>
                <c:pt idx="2719">
                  <c:v>1.606113068417625E-2</c:v>
                </c:pt>
                <c:pt idx="2720">
                  <c:v>1.6064208499518839E-2</c:v>
                </c:pt>
                <c:pt idx="2721">
                  <c:v>1.6067303560375334E-2</c:v>
                </c:pt>
                <c:pt idx="2722">
                  <c:v>1.6070415866583643E-2</c:v>
                </c:pt>
                <c:pt idx="2723">
                  <c:v>1.6073545418062718E-2</c:v>
                </c:pt>
                <c:pt idx="2724">
                  <c:v>1.607669221481256E-2</c:v>
                </c:pt>
                <c:pt idx="2725">
                  <c:v>1.6079856257076308E-2</c:v>
                </c:pt>
                <c:pt idx="2726">
                  <c:v>1.6083037544610823E-2</c:v>
                </c:pt>
                <c:pt idx="2727">
                  <c:v>1.6086236077497151E-2</c:v>
                </c:pt>
                <c:pt idx="2728">
                  <c:v>1.6089451855654247E-2</c:v>
                </c:pt>
                <c:pt idx="2729">
                  <c:v>1.6092684879244201E-2</c:v>
                </c:pt>
                <c:pt idx="2730">
                  <c:v>1.6095935148104923E-2</c:v>
                </c:pt>
                <c:pt idx="2731">
                  <c:v>1.6099202662317458E-2</c:v>
                </c:pt>
                <c:pt idx="2732">
                  <c:v>1.6102487421962852E-2</c:v>
                </c:pt>
                <c:pt idx="2733">
                  <c:v>1.6105789426797967E-2</c:v>
                </c:pt>
                <c:pt idx="2734">
                  <c:v>1.6109108677146988E-2</c:v>
                </c:pt>
                <c:pt idx="2735">
                  <c:v>1.611244517268573E-2</c:v>
                </c:pt>
                <c:pt idx="2736">
                  <c:v>1.6115798913657331E-2</c:v>
                </c:pt>
                <c:pt idx="2737">
                  <c:v>1.6119169900061792E-2</c:v>
                </c:pt>
                <c:pt idx="2738">
                  <c:v>1.6122558131655973E-2</c:v>
                </c:pt>
                <c:pt idx="2739">
                  <c:v>1.6125963608601968E-2</c:v>
                </c:pt>
                <c:pt idx="2740">
                  <c:v>1.6129386331061868E-2</c:v>
                </c:pt>
                <c:pt idx="2741">
                  <c:v>1.6132826298792535E-2</c:v>
                </c:pt>
                <c:pt idx="2742">
                  <c:v>1.6136283511712923E-2</c:v>
                </c:pt>
                <c:pt idx="2743">
                  <c:v>1.6139757970147217E-2</c:v>
                </c:pt>
                <c:pt idx="2744">
                  <c:v>1.6143249673933324E-2</c:v>
                </c:pt>
                <c:pt idx="2745">
                  <c:v>1.6146758623071245E-2</c:v>
                </c:pt>
                <c:pt idx="2746">
                  <c:v>1.6150284817398886E-2</c:v>
                </c:pt>
                <c:pt idx="2747">
                  <c:v>1.6153828257240432E-2</c:v>
                </c:pt>
                <c:pt idx="2748">
                  <c:v>1.6157388942352746E-2</c:v>
                </c:pt>
                <c:pt idx="2749">
                  <c:v>1.6160966872897919E-2</c:v>
                </c:pt>
                <c:pt idx="2750">
                  <c:v>1.616456204871386E-2</c:v>
                </c:pt>
                <c:pt idx="2751">
                  <c:v>1.6168691937903379E-2</c:v>
                </c:pt>
                <c:pt idx="2752">
                  <c:v>1.6172324068148836E-2</c:v>
                </c:pt>
                <c:pt idx="2753">
                  <c:v>1.6175973443665059E-2</c:v>
                </c:pt>
                <c:pt idx="2754">
                  <c:v>1.6179640064614143E-2</c:v>
                </c:pt>
                <c:pt idx="2755">
                  <c:v>1.6183323930752946E-2</c:v>
                </c:pt>
                <c:pt idx="2756">
                  <c:v>1.6187025042486702E-2</c:v>
                </c:pt>
                <c:pt idx="2757">
                  <c:v>1.6190743399410179E-2</c:v>
                </c:pt>
                <c:pt idx="2758">
                  <c:v>1.6194479001685469E-2</c:v>
                </c:pt>
                <c:pt idx="2759">
                  <c:v>1.6198231849312572E-2</c:v>
                </c:pt>
                <c:pt idx="2760">
                  <c:v>1.6202001942453581E-2</c:v>
                </c:pt>
                <c:pt idx="2761">
                  <c:v>1.6205789280865357E-2</c:v>
                </c:pt>
                <c:pt idx="2762">
                  <c:v>1.62095938645479E-2</c:v>
                </c:pt>
                <c:pt idx="2763">
                  <c:v>1.6213415693663302E-2</c:v>
                </c:pt>
                <c:pt idx="2764">
                  <c:v>1.6217254768211564E-2</c:v>
                </c:pt>
                <c:pt idx="2765">
                  <c:v>1.6221111088030593E-2</c:v>
                </c:pt>
                <c:pt idx="2766">
                  <c:v>1.6224984653201435E-2</c:v>
                </c:pt>
                <c:pt idx="2767">
                  <c:v>1.6228875463805137E-2</c:v>
                </c:pt>
                <c:pt idx="2768">
                  <c:v>1.6232783519679606E-2</c:v>
                </c:pt>
                <c:pt idx="2769">
                  <c:v>1.6236708820986934E-2</c:v>
                </c:pt>
                <c:pt idx="2770">
                  <c:v>1.6240651367646075E-2</c:v>
                </c:pt>
                <c:pt idx="2771">
                  <c:v>1.624461115965703E-2</c:v>
                </c:pt>
                <c:pt idx="2772">
                  <c:v>1.6248588197019798E-2</c:v>
                </c:pt>
                <c:pt idx="2773">
                  <c:v>1.6252582479734379E-2</c:v>
                </c:pt>
                <c:pt idx="2774">
                  <c:v>1.6256594007881819E-2</c:v>
                </c:pt>
                <c:pt idx="2775">
                  <c:v>1.6260622781381073E-2</c:v>
                </c:pt>
                <c:pt idx="2776">
                  <c:v>1.6264668800151094E-2</c:v>
                </c:pt>
                <c:pt idx="2777">
                  <c:v>1.6268732064353975E-2</c:v>
                </c:pt>
                <c:pt idx="2778">
                  <c:v>1.6272812574070761E-2</c:v>
                </c:pt>
                <c:pt idx="2779">
                  <c:v>1.6276910328977268E-2</c:v>
                </c:pt>
                <c:pt idx="2780">
                  <c:v>1.6281025329235588E-2</c:v>
                </c:pt>
                <c:pt idx="2781">
                  <c:v>1.6285157574926767E-2</c:v>
                </c:pt>
                <c:pt idx="2782">
                  <c:v>1.628930706596976E-2</c:v>
                </c:pt>
                <c:pt idx="2783">
                  <c:v>1.6293473802364566E-2</c:v>
                </c:pt>
                <c:pt idx="2784">
                  <c:v>1.6297657784192232E-2</c:v>
                </c:pt>
                <c:pt idx="2785">
                  <c:v>1.6301859011452757E-2</c:v>
                </c:pt>
                <c:pt idx="2786">
                  <c:v>1.6306077483903003E-2</c:v>
                </c:pt>
                <c:pt idx="2787">
                  <c:v>1.6310313201867155E-2</c:v>
                </c:pt>
                <c:pt idx="2788">
                  <c:v>1.6314566165102073E-2</c:v>
                </c:pt>
                <c:pt idx="2789">
                  <c:v>1.6318836373850898E-2</c:v>
                </c:pt>
                <c:pt idx="2790">
                  <c:v>1.6323123827870489E-2</c:v>
                </c:pt>
                <c:pt idx="2791">
                  <c:v>1.6327428527241894E-2</c:v>
                </c:pt>
                <c:pt idx="2792">
                  <c:v>1.6331750472127204E-2</c:v>
                </c:pt>
                <c:pt idx="2793">
                  <c:v>1.6336089662283282E-2</c:v>
                </c:pt>
                <c:pt idx="2794">
                  <c:v>1.6340446097872219E-2</c:v>
                </c:pt>
                <c:pt idx="2795">
                  <c:v>1.6344819778650876E-2</c:v>
                </c:pt>
                <c:pt idx="2796">
                  <c:v>1.6349210705105532E-2</c:v>
                </c:pt>
                <c:pt idx="2797">
                  <c:v>1.6353618876749909E-2</c:v>
                </c:pt>
                <c:pt idx="2798">
                  <c:v>1.6358044293746099E-2</c:v>
                </c:pt>
                <c:pt idx="2799">
                  <c:v>1.6362486956256195E-2</c:v>
                </c:pt>
                <c:pt idx="2800">
                  <c:v>1.6366946864037057E-2</c:v>
                </c:pt>
                <c:pt idx="2801">
                  <c:v>1.6371424017331826E-2</c:v>
                </c:pt>
                <c:pt idx="2802">
                  <c:v>1.6375918415897361E-2</c:v>
                </c:pt>
                <c:pt idx="2803">
                  <c:v>1.6380430059895756E-2</c:v>
                </c:pt>
                <c:pt idx="2804">
                  <c:v>1.6384958949245965E-2</c:v>
                </c:pt>
                <c:pt idx="2805">
                  <c:v>1.6389505083947986E-2</c:v>
                </c:pt>
                <c:pt idx="2806">
                  <c:v>1.6394068464082867E-2</c:v>
                </c:pt>
                <c:pt idx="2807">
                  <c:v>1.6398649089650608E-2</c:v>
                </c:pt>
                <c:pt idx="2808">
                  <c:v>1.6403246960570161E-2</c:v>
                </c:pt>
                <c:pt idx="2809">
                  <c:v>1.6407862076760482E-2</c:v>
                </c:pt>
                <c:pt idx="2810">
                  <c:v>1.6412494438545755E-2</c:v>
                </c:pt>
                <c:pt idx="2811">
                  <c:v>1.6417144045601795E-2</c:v>
                </c:pt>
                <c:pt idx="2812">
                  <c:v>1.6421810898009648E-2</c:v>
                </c:pt>
                <c:pt idx="2813">
                  <c:v>1.642649499585036E-2</c:v>
                </c:pt>
                <c:pt idx="2814">
                  <c:v>1.6431196339123932E-2</c:v>
                </c:pt>
                <c:pt idx="2815">
                  <c:v>1.6435914927749318E-2</c:v>
                </c:pt>
                <c:pt idx="2816">
                  <c:v>1.6440650761807563E-2</c:v>
                </c:pt>
                <c:pt idx="2817">
                  <c:v>1.6445403841217621E-2</c:v>
                </c:pt>
                <c:pt idx="2818">
                  <c:v>1.6450174165979492E-2</c:v>
                </c:pt>
                <c:pt idx="2819">
                  <c:v>1.6454961736255269E-2</c:v>
                </c:pt>
                <c:pt idx="2820">
                  <c:v>1.6459766551801813E-2</c:v>
                </c:pt>
                <c:pt idx="2821">
                  <c:v>1.6464588612862263E-2</c:v>
                </c:pt>
                <c:pt idx="2822">
                  <c:v>1.646942791919348E-2</c:v>
                </c:pt>
                <c:pt idx="2823">
                  <c:v>1.6474284470957556E-2</c:v>
                </c:pt>
                <c:pt idx="2824">
                  <c:v>1.6479158268154492E-2</c:v>
                </c:pt>
                <c:pt idx="2825">
                  <c:v>1.6484049310784288E-2</c:v>
                </c:pt>
                <c:pt idx="2826">
                  <c:v>1.648895759868485E-2</c:v>
                </c:pt>
                <c:pt idx="2827">
                  <c:v>1.6493883132018272E-2</c:v>
                </c:pt>
                <c:pt idx="2828">
                  <c:v>1.64988259108656E-2</c:v>
                </c:pt>
                <c:pt idx="2829">
                  <c:v>1.6503785935064741E-2</c:v>
                </c:pt>
                <c:pt idx="2830">
                  <c:v>1.6508763204615695E-2</c:v>
                </c:pt>
                <c:pt idx="2831">
                  <c:v>1.6513757719518463E-2</c:v>
                </c:pt>
                <c:pt idx="2832">
                  <c:v>1.6518769479935136E-2</c:v>
                </c:pt>
                <c:pt idx="2833">
                  <c:v>1.6523798485784669E-2</c:v>
                </c:pt>
                <c:pt idx="2834">
                  <c:v>1.6528844736904968E-2</c:v>
                </c:pt>
                <c:pt idx="2835">
                  <c:v>1.653390823362022E-2</c:v>
                </c:pt>
                <c:pt idx="2836">
                  <c:v>1.6538988975606239E-2</c:v>
                </c:pt>
                <c:pt idx="2837">
                  <c:v>1.6544086963025117E-2</c:v>
                </c:pt>
                <c:pt idx="2838">
                  <c:v>1.6549202195795809E-2</c:v>
                </c:pt>
                <c:pt idx="2839">
                  <c:v>1.655433467399936E-2</c:v>
                </c:pt>
                <c:pt idx="2840">
                  <c:v>1.6559484397635771E-2</c:v>
                </c:pt>
                <c:pt idx="2841">
                  <c:v>1.6564651366623995E-2</c:v>
                </c:pt>
                <c:pt idx="2842">
                  <c:v>1.6569835581126124E-2</c:v>
                </c:pt>
                <c:pt idx="2843">
                  <c:v>1.6575037040980067E-2</c:v>
                </c:pt>
                <c:pt idx="2844">
                  <c:v>1.658025574626687E-2</c:v>
                </c:pt>
                <c:pt idx="2845">
                  <c:v>1.6585491696905486E-2</c:v>
                </c:pt>
                <c:pt idx="2846">
                  <c:v>1.6590744893139053E-2</c:v>
                </c:pt>
                <c:pt idx="2847">
                  <c:v>1.6596015334643388E-2</c:v>
                </c:pt>
                <c:pt idx="2848">
                  <c:v>1.6601303021499536E-2</c:v>
                </c:pt>
                <c:pt idx="2849">
                  <c:v>1.660660795386959E-2</c:v>
                </c:pt>
                <c:pt idx="2850">
                  <c:v>1.6611930131591457E-2</c:v>
                </c:pt>
                <c:pt idx="2851">
                  <c:v>1.6617269554908276E-2</c:v>
                </c:pt>
                <c:pt idx="2852">
                  <c:v>1.6622626223414816E-2</c:v>
                </c:pt>
                <c:pt idx="2853">
                  <c:v>1.6628000137435262E-2</c:v>
                </c:pt>
                <c:pt idx="2854">
                  <c:v>1.6633391296888567E-2</c:v>
                </c:pt>
                <c:pt idx="2855">
                  <c:v>1.6638799701774731E-2</c:v>
                </c:pt>
                <c:pt idx="2856">
                  <c:v>1.6644225352012709E-2</c:v>
                </c:pt>
                <c:pt idx="2857">
                  <c:v>1.6649668247683547E-2</c:v>
                </c:pt>
                <c:pt idx="2858">
                  <c:v>1.6655128388787244E-2</c:v>
                </c:pt>
                <c:pt idx="2859">
                  <c:v>1.6660605775242754E-2</c:v>
                </c:pt>
                <c:pt idx="2860">
                  <c:v>1.6666100407293216E-2</c:v>
                </c:pt>
                <c:pt idx="2861">
                  <c:v>1.6671612284695492E-2</c:v>
                </c:pt>
                <c:pt idx="2862">
                  <c:v>1.6677141407530627E-2</c:v>
                </c:pt>
                <c:pt idx="2863">
                  <c:v>1.6682687775717575E-2</c:v>
                </c:pt>
                <c:pt idx="2864">
                  <c:v>1.6688251389418429E-2</c:v>
                </c:pt>
                <c:pt idx="2865">
                  <c:v>1.6693832248552143E-2</c:v>
                </c:pt>
                <c:pt idx="2866">
                  <c:v>1.669943035303767E-2</c:v>
                </c:pt>
                <c:pt idx="2867">
                  <c:v>1.6705045702956056E-2</c:v>
                </c:pt>
                <c:pt idx="2868">
                  <c:v>1.6710678298307302E-2</c:v>
                </c:pt>
                <c:pt idx="2869">
                  <c:v>1.6716328139172454E-2</c:v>
                </c:pt>
                <c:pt idx="2870">
                  <c:v>1.6721995225389419E-2</c:v>
                </c:pt>
                <c:pt idx="2871">
                  <c:v>1.6727679557039243E-2</c:v>
                </c:pt>
                <c:pt idx="2872">
                  <c:v>1.673338113428402E-2</c:v>
                </c:pt>
                <c:pt idx="2873">
                  <c:v>1.6739099956799564E-2</c:v>
                </c:pt>
                <c:pt idx="2874">
                  <c:v>1.674483602466692E-2</c:v>
                </c:pt>
                <c:pt idx="2875">
                  <c:v>1.6750589338210276E-2</c:v>
                </c:pt>
                <c:pt idx="2876">
                  <c:v>1.6756359897024398E-2</c:v>
                </c:pt>
                <c:pt idx="2877">
                  <c:v>1.6762147701271379E-2</c:v>
                </c:pt>
                <c:pt idx="2878">
                  <c:v>1.6767952751032267E-2</c:v>
                </c:pt>
                <c:pt idx="2879">
                  <c:v>1.6773775046226014E-2</c:v>
                </c:pt>
                <c:pt idx="2880">
                  <c:v>1.6779614586771574E-2</c:v>
                </c:pt>
                <c:pt idx="2881">
                  <c:v>1.678547137283104E-2</c:v>
                </c:pt>
                <c:pt idx="2882">
                  <c:v>1.6791345404323366E-2</c:v>
                </c:pt>
                <c:pt idx="2883">
                  <c:v>1.6797236681248551E-2</c:v>
                </c:pt>
                <c:pt idx="2884">
                  <c:v>1.6803145203606595E-2</c:v>
                </c:pt>
                <c:pt idx="2885">
                  <c:v>1.68090709713975E-2</c:v>
                </c:pt>
                <c:pt idx="2886">
                  <c:v>1.6815013984702309E-2</c:v>
                </c:pt>
                <c:pt idx="2887">
                  <c:v>1.6820974243439979E-2</c:v>
                </c:pt>
                <c:pt idx="2888">
                  <c:v>1.6826951747529462E-2</c:v>
                </c:pt>
                <c:pt idx="2889">
                  <c:v>1.683294649713285E-2</c:v>
                </c:pt>
                <c:pt idx="2890">
                  <c:v>1.6838958492250145E-2</c:v>
                </c:pt>
                <c:pt idx="2891">
                  <c:v>1.6844987732719252E-2</c:v>
                </c:pt>
                <c:pt idx="2892">
                  <c:v>1.6851034218621219E-2</c:v>
                </c:pt>
                <c:pt idx="2893">
                  <c:v>1.6857097950037092E-2</c:v>
                </c:pt>
                <c:pt idx="2894">
                  <c:v>1.6863178926966871E-2</c:v>
                </c:pt>
                <c:pt idx="2895">
                  <c:v>1.6869277149248463E-2</c:v>
                </c:pt>
                <c:pt idx="2896">
                  <c:v>1.6875392616962914E-2</c:v>
                </c:pt>
                <c:pt idx="2897">
                  <c:v>1.6881525330191272E-2</c:v>
                </c:pt>
                <c:pt idx="2898">
                  <c:v>1.6887675288852488E-2</c:v>
                </c:pt>
                <c:pt idx="2899">
                  <c:v>1.6893842492946565E-2</c:v>
                </c:pt>
                <c:pt idx="2900">
                  <c:v>1.6900026942554547E-2</c:v>
                </c:pt>
                <c:pt idx="2901">
                  <c:v>1.6906228637676435E-2</c:v>
                </c:pt>
                <c:pt idx="2902">
                  <c:v>1.691244757806909E-2</c:v>
                </c:pt>
                <c:pt idx="2903">
                  <c:v>1.691868376397565E-2</c:v>
                </c:pt>
                <c:pt idx="2904">
                  <c:v>1.6924937195477163E-2</c:v>
                </c:pt>
                <c:pt idx="2905">
                  <c:v>1.6931207872330489E-2</c:v>
                </c:pt>
                <c:pt idx="2906">
                  <c:v>1.6937495794616675E-2</c:v>
                </c:pt>
                <c:pt idx="2907">
                  <c:v>1.694470310850571E-2</c:v>
                </c:pt>
                <c:pt idx="2908">
                  <c:v>1.6951027985383504E-2</c:v>
                </c:pt>
                <c:pt idx="2909">
                  <c:v>1.6957370107856251E-2</c:v>
                </c:pt>
                <c:pt idx="2910">
                  <c:v>1.6963729475599765E-2</c:v>
                </c:pt>
                <c:pt idx="2911">
                  <c:v>1.6970106088857184E-2</c:v>
                </c:pt>
                <c:pt idx="2912">
                  <c:v>1.6976499947628509E-2</c:v>
                </c:pt>
                <c:pt idx="2913">
                  <c:v>1.6982911051913741E-2</c:v>
                </c:pt>
                <c:pt idx="2914">
                  <c:v>1.6989339401550785E-2</c:v>
                </c:pt>
                <c:pt idx="2915">
                  <c:v>1.6995784996782781E-2</c:v>
                </c:pt>
                <c:pt idx="2916">
                  <c:v>1.7002247837447637E-2</c:v>
                </c:pt>
                <c:pt idx="2917">
                  <c:v>1.7008727923545353E-2</c:v>
                </c:pt>
                <c:pt idx="2918">
                  <c:v>1.7015225255156974E-2</c:v>
                </c:pt>
                <c:pt idx="2919">
                  <c:v>1.7021739832201455E-2</c:v>
                </c:pt>
                <c:pt idx="2920">
                  <c:v>1.7028271654759841E-2</c:v>
                </c:pt>
                <c:pt idx="2921">
                  <c:v>1.7038285884204418E-2</c:v>
                </c:pt>
                <c:pt idx="2922">
                  <c:v>1.7041387036256239E-2</c:v>
                </c:pt>
                <c:pt idx="2923">
                  <c:v>1.7047970595194251E-2</c:v>
                </c:pt>
                <c:pt idx="2924">
                  <c:v>1.7054571399727214E-2</c:v>
                </c:pt>
                <c:pt idx="2925">
                  <c:v>1.7061189449693037E-2</c:v>
                </c:pt>
                <c:pt idx="2926">
                  <c:v>1.7067824745010673E-2</c:v>
                </c:pt>
                <c:pt idx="2927">
                  <c:v>1.7074477285923262E-2</c:v>
                </c:pt>
                <c:pt idx="2928">
                  <c:v>1.7081147072349756E-2</c:v>
                </c:pt>
                <c:pt idx="2929">
                  <c:v>1.7087834104128063E-2</c:v>
                </c:pt>
                <c:pt idx="2930">
                  <c:v>1.7094538381501323E-2</c:v>
                </c:pt>
                <c:pt idx="2931">
                  <c:v>1.7101259904307442E-2</c:v>
                </c:pt>
                <c:pt idx="2932">
                  <c:v>1.7107998672627467E-2</c:v>
                </c:pt>
                <c:pt idx="2933">
                  <c:v>1.7114754686461398E-2</c:v>
                </c:pt>
                <c:pt idx="2934">
                  <c:v>1.7121527945728188E-2</c:v>
                </c:pt>
                <c:pt idx="2935">
                  <c:v>1.7128318450508884E-2</c:v>
                </c:pt>
                <c:pt idx="2936">
                  <c:v>1.7135126200722439E-2</c:v>
                </c:pt>
                <c:pt idx="2937">
                  <c:v>1.7141951196449901E-2</c:v>
                </c:pt>
                <c:pt idx="2938">
                  <c:v>1.7148793437772314E-2</c:v>
                </c:pt>
                <c:pt idx="2939">
                  <c:v>1.7155652924527587E-2</c:v>
                </c:pt>
                <c:pt idx="2940">
                  <c:v>1.7162529656715719E-2</c:v>
                </c:pt>
                <c:pt idx="2941">
                  <c:v>1.7169423634498804E-2</c:v>
                </c:pt>
                <c:pt idx="2942">
                  <c:v>1.7176334857714748E-2</c:v>
                </c:pt>
                <c:pt idx="2943">
                  <c:v>1.7183263326444598E-2</c:v>
                </c:pt>
                <c:pt idx="2944">
                  <c:v>1.7190209040607307E-2</c:v>
                </c:pt>
                <c:pt idx="2945">
                  <c:v>1.7197172000364969E-2</c:v>
                </c:pt>
                <c:pt idx="2946">
                  <c:v>1.7204152205636536E-2</c:v>
                </c:pt>
                <c:pt idx="2947">
                  <c:v>1.7211149656259916E-2</c:v>
                </c:pt>
                <c:pt idx="2948">
                  <c:v>1.7218164352478249E-2</c:v>
                </c:pt>
                <c:pt idx="2949">
                  <c:v>1.7225196294291534E-2</c:v>
                </c:pt>
                <c:pt idx="2950">
                  <c:v>1.7232245481537678E-2</c:v>
                </c:pt>
                <c:pt idx="2951">
                  <c:v>1.7239311914216682E-2</c:v>
                </c:pt>
                <c:pt idx="2952">
                  <c:v>1.7246395592490638E-2</c:v>
                </c:pt>
                <c:pt idx="2953">
                  <c:v>1.7253496516197453E-2</c:v>
                </c:pt>
                <c:pt idx="2954">
                  <c:v>1.726061468549922E-2</c:v>
                </c:pt>
                <c:pt idx="2955">
                  <c:v>1.7267750100233847E-2</c:v>
                </c:pt>
                <c:pt idx="2956">
                  <c:v>1.7274902760563426E-2</c:v>
                </c:pt>
                <c:pt idx="2957">
                  <c:v>1.7282072666325865E-2</c:v>
                </c:pt>
                <c:pt idx="2958">
                  <c:v>1.7289259817521163E-2</c:v>
                </c:pt>
                <c:pt idx="2959">
                  <c:v>1.7300588755500002E-2</c:v>
                </c:pt>
                <c:pt idx="2960">
                  <c:v>1.7307820252383532E-2</c:v>
                </c:pt>
                <c:pt idx="2961">
                  <c:v>1.7315068994780969E-2</c:v>
                </c:pt>
                <c:pt idx="2962">
                  <c:v>1.7322334982773357E-2</c:v>
                </c:pt>
                <c:pt idx="2963">
                  <c:v>1.7329618216198606E-2</c:v>
                </c:pt>
                <c:pt idx="2964">
                  <c:v>1.733691869513776E-2</c:v>
                </c:pt>
                <c:pt idx="2965">
                  <c:v>1.7344236419671866E-2</c:v>
                </c:pt>
                <c:pt idx="2966">
                  <c:v>1.7351571389638831E-2</c:v>
                </c:pt>
                <c:pt idx="2967">
                  <c:v>1.7358923605200749E-2</c:v>
                </c:pt>
                <c:pt idx="2968">
                  <c:v>1.7366293066195526E-2</c:v>
                </c:pt>
                <c:pt idx="2969">
                  <c:v>1.7373679772785255E-2</c:v>
                </c:pt>
                <c:pt idx="2970">
                  <c:v>1.7381083724969937E-2</c:v>
                </c:pt>
                <c:pt idx="2971">
                  <c:v>1.7388504922506431E-2</c:v>
                </c:pt>
                <c:pt idx="2972">
                  <c:v>1.7397007408237464E-2</c:v>
                </c:pt>
                <c:pt idx="2973">
                  <c:v>1.740446556052766E-2</c:v>
                </c:pt>
                <c:pt idx="2974">
                  <c:v>1.7411940958493854E-2</c:v>
                </c:pt>
                <c:pt idx="2975">
                  <c:v>1.7419433601811862E-2</c:v>
                </c:pt>
                <c:pt idx="2976">
                  <c:v>1.7426943490724822E-2</c:v>
                </c:pt>
                <c:pt idx="2977">
                  <c:v>1.7434470625151688E-2</c:v>
                </c:pt>
                <c:pt idx="2978">
                  <c:v>1.7442015005173506E-2</c:v>
                </c:pt>
                <c:pt idx="2979">
                  <c:v>1.7449576630790276E-2</c:v>
                </c:pt>
                <c:pt idx="2980">
                  <c:v>1.7457155501758859E-2</c:v>
                </c:pt>
                <c:pt idx="2981">
                  <c:v>1.746475161840344E-2</c:v>
                </c:pt>
                <c:pt idx="2982">
                  <c:v>1.7472364980561927E-2</c:v>
                </c:pt>
                <c:pt idx="2983">
                  <c:v>1.7479995588153274E-2</c:v>
                </c:pt>
                <c:pt idx="2984">
                  <c:v>1.7487643441339573E-2</c:v>
                </c:pt>
                <c:pt idx="2985">
                  <c:v>1.7495308540120824E-2</c:v>
                </c:pt>
                <c:pt idx="2986">
                  <c:v>1.7502990884415981E-2</c:v>
                </c:pt>
                <c:pt idx="2987">
                  <c:v>1.7510690474225044E-2</c:v>
                </c:pt>
                <c:pt idx="2988">
                  <c:v>1.7518407309710105E-2</c:v>
                </c:pt>
                <c:pt idx="2989">
                  <c:v>1.7526141390628025E-2</c:v>
                </c:pt>
                <c:pt idx="2990">
                  <c:v>1.7533892717059851E-2</c:v>
                </c:pt>
                <c:pt idx="2991">
                  <c:v>1.754166128908663E-2</c:v>
                </c:pt>
                <c:pt idx="2992">
                  <c:v>1.7549447106627314E-2</c:v>
                </c:pt>
                <c:pt idx="2993">
                  <c:v>1.755725016976295E-2</c:v>
                </c:pt>
                <c:pt idx="2994">
                  <c:v>1.7565070478412492E-2</c:v>
                </c:pt>
                <c:pt idx="2995">
                  <c:v>1.7572908032656986E-2</c:v>
                </c:pt>
                <c:pt idx="2996">
                  <c:v>1.7580762832415386E-2</c:v>
                </c:pt>
                <c:pt idx="2997">
                  <c:v>1.7588634877768738E-2</c:v>
                </c:pt>
                <c:pt idx="2998">
                  <c:v>1.7596524168635996E-2</c:v>
                </c:pt>
                <c:pt idx="2999">
                  <c:v>1.7604430705098206E-2</c:v>
                </c:pt>
                <c:pt idx="3000">
                  <c:v>1.7612354487074322E-2</c:v>
                </c:pt>
                <c:pt idx="3001">
                  <c:v>1.7620295514564344E-2</c:v>
                </c:pt>
                <c:pt idx="3002">
                  <c:v>1.762825378781141E-2</c:v>
                </c:pt>
                <c:pt idx="3003">
                  <c:v>1.7636229306491336E-2</c:v>
                </c:pt>
                <c:pt idx="3004">
                  <c:v>1.7644222070685167E-2</c:v>
                </c:pt>
                <c:pt idx="3005">
                  <c:v>1.7652232080473951E-2</c:v>
                </c:pt>
                <c:pt idx="3006">
                  <c:v>1.766025933577664E-2</c:v>
                </c:pt>
                <c:pt idx="3007">
                  <c:v>1.7668303836755328E-2</c:v>
                </c:pt>
                <c:pt idx="3008">
                  <c:v>1.7676365583247922E-2</c:v>
                </c:pt>
                <c:pt idx="3009">
                  <c:v>1.7684444575254421E-2</c:v>
                </c:pt>
                <c:pt idx="3010">
                  <c:v>1.7692530674695561E-2</c:v>
                </c:pt>
                <c:pt idx="3011">
                  <c:v>1.7700602045028768E-2</c:v>
                </c:pt>
                <c:pt idx="3012">
                  <c:v>1.7708657906345682E-2</c:v>
                </c:pt>
                <c:pt idx="3013">
                  <c:v>1.7716698258808394E-2</c:v>
                </c:pt>
                <c:pt idx="3014">
                  <c:v>1.7724723102497952E-2</c:v>
                </c:pt>
                <c:pt idx="3015">
                  <c:v>1.7732732437171217E-2</c:v>
                </c:pt>
                <c:pt idx="3016">
                  <c:v>1.7740726262909234E-2</c:v>
                </c:pt>
                <c:pt idx="3017">
                  <c:v>1.7748704579793051E-2</c:v>
                </c:pt>
                <c:pt idx="3018">
                  <c:v>1.775666738774162E-2</c:v>
                </c:pt>
                <c:pt idx="3019">
                  <c:v>1.7764614686754943E-2</c:v>
                </c:pt>
                <c:pt idx="3020">
                  <c:v>1.7772546476914064E-2</c:v>
                </c:pt>
                <c:pt idx="3021">
                  <c:v>1.7780462758137938E-2</c:v>
                </c:pt>
                <c:pt idx="3022">
                  <c:v>1.7788363530426565E-2</c:v>
                </c:pt>
                <c:pt idx="3023">
                  <c:v>1.7796248793698899E-2</c:v>
                </c:pt>
                <c:pt idx="3024">
                  <c:v>1.7804118548117032E-2</c:v>
                </c:pt>
                <c:pt idx="3025">
                  <c:v>1.781197279376201E-2</c:v>
                </c:pt>
                <c:pt idx="3026">
                  <c:v>1.7819811530390695E-2</c:v>
                </c:pt>
                <c:pt idx="3027">
                  <c:v>1.7827634758003086E-2</c:v>
                </c:pt>
                <c:pt idx="3028">
                  <c:v>1.7835442476842323E-2</c:v>
                </c:pt>
                <c:pt idx="3029">
                  <c:v>1.7843234686665266E-2</c:v>
                </c:pt>
                <c:pt idx="3030">
                  <c:v>1.7851011387634008E-2</c:v>
                </c:pt>
                <c:pt idx="3031">
                  <c:v>1.7858772579586457E-2</c:v>
                </c:pt>
                <c:pt idx="3032">
                  <c:v>1.7866518262765752E-2</c:v>
                </c:pt>
                <c:pt idx="3033">
                  <c:v>1.7874248436847706E-2</c:v>
                </c:pt>
                <c:pt idx="3034">
                  <c:v>1.788196310207546E-2</c:v>
                </c:pt>
                <c:pt idx="3035">
                  <c:v>1.7889662258367967E-2</c:v>
                </c:pt>
                <c:pt idx="3036">
                  <c:v>1.7897345905725226E-2</c:v>
                </c:pt>
                <c:pt idx="3037">
                  <c:v>1.7905014044147238E-2</c:v>
                </c:pt>
                <c:pt idx="3038">
                  <c:v>1.7912666673634003E-2</c:v>
                </c:pt>
                <c:pt idx="3039">
                  <c:v>1.7920303794185521E-2</c:v>
                </c:pt>
                <c:pt idx="3040">
                  <c:v>1.7927925405882839E-2</c:v>
                </c:pt>
                <c:pt idx="3041">
                  <c:v>1.7935531508563862E-2</c:v>
                </c:pt>
                <c:pt idx="3042">
                  <c:v>1.7943122102309639E-2</c:v>
                </c:pt>
                <c:pt idx="3043">
                  <c:v>1.7950697187120168E-2</c:v>
                </c:pt>
                <c:pt idx="3044">
                  <c:v>1.795825676299545E-2</c:v>
                </c:pt>
                <c:pt idx="3045">
                  <c:v>1.7965800829935485E-2</c:v>
                </c:pt>
                <c:pt idx="3046">
                  <c:v>1.7973329387940273E-2</c:v>
                </c:pt>
                <c:pt idx="3047">
                  <c:v>1.7980842437009814E-2</c:v>
                </c:pt>
                <c:pt idx="3048">
                  <c:v>1.7988339977144108E-2</c:v>
                </c:pt>
                <c:pt idx="3049">
                  <c:v>1.7995822008262108E-2</c:v>
                </c:pt>
                <c:pt idx="3050">
                  <c:v>1.8003288530606953E-2</c:v>
                </c:pt>
                <c:pt idx="3051">
                  <c:v>1.8010739543854459E-2</c:v>
                </c:pt>
                <c:pt idx="3052">
                  <c:v>1.8018175048166718E-2</c:v>
                </c:pt>
                <c:pt idx="3053">
                  <c:v>1.8025595043624776E-2</c:v>
                </c:pt>
                <c:pt idx="3054">
                  <c:v>1.803299953006654E-2</c:v>
                </c:pt>
                <c:pt idx="3055">
                  <c:v>1.8040388507573057E-2</c:v>
                </c:pt>
                <c:pt idx="3056">
                  <c:v>1.8047761976144328E-2</c:v>
                </c:pt>
                <c:pt idx="3057">
                  <c:v>1.805511993578035E-2</c:v>
                </c:pt>
                <c:pt idx="3058">
                  <c:v>1.8062462386481126E-2</c:v>
                </c:pt>
                <c:pt idx="3059">
                  <c:v>1.8069789328084562E-2</c:v>
                </c:pt>
                <c:pt idx="3060">
                  <c:v>1.8077100760914844E-2</c:v>
                </c:pt>
                <c:pt idx="3061">
                  <c:v>1.8084396684728832E-2</c:v>
                </c:pt>
                <c:pt idx="3062">
                  <c:v>1.8091677099526526E-2</c:v>
                </c:pt>
                <c:pt idx="3063">
                  <c:v>1.8099978583105969E-2</c:v>
                </c:pt>
                <c:pt idx="3064">
                  <c:v>1.8107225764470991E-2</c:v>
                </c:pt>
                <c:pt idx="3065">
                  <c:v>1.8114457436900766E-2</c:v>
                </c:pt>
                <c:pt idx="3066">
                  <c:v>1.8121673600314248E-2</c:v>
                </c:pt>
                <c:pt idx="3067">
                  <c:v>1.8128874254792482E-2</c:v>
                </c:pt>
                <c:pt idx="3068">
                  <c:v>1.8136059400335469E-2</c:v>
                </c:pt>
                <c:pt idx="3069">
                  <c:v>1.8143229037024255E-2</c:v>
                </c:pt>
                <c:pt idx="3070">
                  <c:v>1.8150383164534656E-2</c:v>
                </c:pt>
                <c:pt idx="3071">
                  <c:v>1.8157521783190855E-2</c:v>
                </c:pt>
                <c:pt idx="3072">
                  <c:v>1.8164644892830761E-2</c:v>
                </c:pt>
                <c:pt idx="3073">
                  <c:v>1.8171752493616466E-2</c:v>
                </c:pt>
                <c:pt idx="3074">
                  <c:v>1.8178844585304832E-2</c:v>
                </c:pt>
                <c:pt idx="3075">
                  <c:v>1.818592116805795E-2</c:v>
                </c:pt>
                <c:pt idx="3076">
                  <c:v>1.8192982241956868E-2</c:v>
                </c:pt>
                <c:pt idx="3077">
                  <c:v>1.8200027806758445E-2</c:v>
                </c:pt>
                <c:pt idx="3078">
                  <c:v>1.8207057862705822E-2</c:v>
                </c:pt>
                <c:pt idx="3079">
                  <c:v>1.8214072409555859E-2</c:v>
                </c:pt>
                <c:pt idx="3080">
                  <c:v>1.8221071447470649E-2</c:v>
                </c:pt>
                <c:pt idx="3081">
                  <c:v>1.8228054976450192E-2</c:v>
                </c:pt>
                <c:pt idx="3082">
                  <c:v>1.8235022996413441E-2</c:v>
                </c:pt>
                <c:pt idx="3083">
                  <c:v>1.8241975507441444E-2</c:v>
                </c:pt>
                <c:pt idx="3084">
                  <c:v>1.8248912509453152E-2</c:v>
                </c:pt>
                <c:pt idx="3085">
                  <c:v>1.8255834002529614E-2</c:v>
                </c:pt>
                <c:pt idx="3086">
                  <c:v>1.8262739986670828E-2</c:v>
                </c:pt>
                <c:pt idx="3087">
                  <c:v>1.8269630461795749E-2</c:v>
                </c:pt>
                <c:pt idx="3088">
                  <c:v>1.8276505427904377E-2</c:v>
                </c:pt>
                <c:pt idx="3089">
                  <c:v>1.8283364885077757E-2</c:v>
                </c:pt>
                <c:pt idx="3090">
                  <c:v>1.8290208833234844E-2</c:v>
                </c:pt>
                <c:pt idx="3091">
                  <c:v>1.8297037272456684E-2</c:v>
                </c:pt>
                <c:pt idx="3092">
                  <c:v>1.8303850202662231E-2</c:v>
                </c:pt>
                <c:pt idx="3093">
                  <c:v>1.8310647623851484E-2</c:v>
                </c:pt>
                <c:pt idx="3094">
                  <c:v>1.831742953610549E-2</c:v>
                </c:pt>
                <c:pt idx="3095">
                  <c:v>1.8324195939424248E-2</c:v>
                </c:pt>
                <c:pt idx="3096">
                  <c:v>1.8330946833645667E-2</c:v>
                </c:pt>
                <c:pt idx="3097">
                  <c:v>1.8337682218931839E-2</c:v>
                </c:pt>
                <c:pt idx="3098">
                  <c:v>1.8344402095282764E-2</c:v>
                </c:pt>
                <c:pt idx="3099">
                  <c:v>1.8351106462617395E-2</c:v>
                </c:pt>
                <c:pt idx="3100">
                  <c:v>1.8357795320854686E-2</c:v>
                </c:pt>
                <c:pt idx="3101">
                  <c:v>1.8364468670156731E-2</c:v>
                </c:pt>
                <c:pt idx="3102">
                  <c:v>1.8371126510604574E-2</c:v>
                </c:pt>
                <c:pt idx="3103">
                  <c:v>1.8377768841955078E-2</c:v>
                </c:pt>
                <c:pt idx="3104">
                  <c:v>1.8384395664289288E-2</c:v>
                </c:pt>
                <c:pt idx="3105">
                  <c:v>1.8391006977688251E-2</c:v>
                </c:pt>
                <c:pt idx="3106">
                  <c:v>1.8397602782070921E-2</c:v>
                </c:pt>
                <c:pt idx="3107">
                  <c:v>1.8404183077437297E-2</c:v>
                </c:pt>
                <c:pt idx="3108">
                  <c:v>1.841074786378738E-2</c:v>
                </c:pt>
                <c:pt idx="3109">
                  <c:v>1.8417297141202216E-2</c:v>
                </c:pt>
                <c:pt idx="3110">
                  <c:v>1.8423830909600758E-2</c:v>
                </c:pt>
                <c:pt idx="3111">
                  <c:v>1.8430349168901961E-2</c:v>
                </c:pt>
                <c:pt idx="3112">
                  <c:v>1.8436851919348962E-2</c:v>
                </c:pt>
                <c:pt idx="3113">
                  <c:v>1.8443339160860717E-2</c:v>
                </c:pt>
                <c:pt idx="3114">
                  <c:v>1.8449810893194085E-2</c:v>
                </c:pt>
                <c:pt idx="3115">
                  <c:v>1.8456267116592207E-2</c:v>
                </c:pt>
                <c:pt idx="3116">
                  <c:v>1.8462707831055081E-2</c:v>
                </c:pt>
                <c:pt idx="3117">
                  <c:v>1.8469133036339569E-2</c:v>
                </c:pt>
                <c:pt idx="3118">
                  <c:v>1.8475542732769856E-2</c:v>
                </c:pt>
                <c:pt idx="3119">
                  <c:v>1.8481936920102804E-2</c:v>
                </c:pt>
                <c:pt idx="3120">
                  <c:v>1.8488315598500504E-2</c:v>
                </c:pt>
                <c:pt idx="3121">
                  <c:v>1.8494678767881911E-2</c:v>
                </c:pt>
                <c:pt idx="3122">
                  <c:v>1.8501026428165979E-2</c:v>
                </c:pt>
                <c:pt idx="3123">
                  <c:v>1.8507358579514799E-2</c:v>
                </c:pt>
                <c:pt idx="3124">
                  <c:v>1.8513675221928372E-2</c:v>
                </c:pt>
                <c:pt idx="3125">
                  <c:v>1.8519976355244605E-2</c:v>
                </c:pt>
                <c:pt idx="3126">
                  <c:v>1.8526261979544545E-2</c:v>
                </c:pt>
                <c:pt idx="3127">
                  <c:v>1.8532532094909238E-2</c:v>
                </c:pt>
                <c:pt idx="3128">
                  <c:v>1.8538786701257637E-2</c:v>
                </c:pt>
                <c:pt idx="3129">
                  <c:v>1.854502579842765E-2</c:v>
                </c:pt>
                <c:pt idx="3130">
                  <c:v>1.8551249386743462E-2</c:v>
                </c:pt>
                <c:pt idx="3131">
                  <c:v>1.8557457466042981E-2</c:v>
                </c:pt>
                <c:pt idx="3132">
                  <c:v>1.8563650036326207E-2</c:v>
                </c:pt>
                <c:pt idx="3133">
                  <c:v>1.8569827097431046E-2</c:v>
                </c:pt>
                <c:pt idx="3134">
                  <c:v>1.8575988649762731E-2</c:v>
                </c:pt>
                <c:pt idx="3135">
                  <c:v>1.858213469291603E-2</c:v>
                </c:pt>
                <c:pt idx="3136">
                  <c:v>1.8588265227134082E-2</c:v>
                </c:pt>
                <c:pt idx="3137">
                  <c:v>1.8594380252173748E-2</c:v>
                </c:pt>
                <c:pt idx="3138">
                  <c:v>1.8600479768521305E-2</c:v>
                </c:pt>
                <c:pt idx="3139">
                  <c:v>1.860656377560943E-2</c:v>
                </c:pt>
                <c:pt idx="3140">
                  <c:v>1.8612632273600216E-2</c:v>
                </c:pt>
                <c:pt idx="3141">
                  <c:v>1.8618685262655754E-2</c:v>
                </c:pt>
                <c:pt idx="3142">
                  <c:v>1.8624722742857092E-2</c:v>
                </c:pt>
                <c:pt idx="3143">
                  <c:v>1.8630744713880043E-2</c:v>
                </c:pt>
                <c:pt idx="3144">
                  <c:v>1.8636751175724608E-2</c:v>
                </c:pt>
                <c:pt idx="3145">
                  <c:v>1.8642742128796019E-2</c:v>
                </c:pt>
                <c:pt idx="3146">
                  <c:v>1.864871757277009E-2</c:v>
                </c:pt>
                <c:pt idx="3147">
                  <c:v>1.8654677507646822E-2</c:v>
                </c:pt>
                <c:pt idx="3148">
                  <c:v>1.8660621933588306E-2</c:v>
                </c:pt>
                <c:pt idx="3149">
                  <c:v>1.8666550850432451E-2</c:v>
                </c:pt>
                <c:pt idx="3150">
                  <c:v>1.8672464258260302E-2</c:v>
                </c:pt>
                <c:pt idx="3151">
                  <c:v>1.8678362157071859E-2</c:v>
                </c:pt>
                <c:pt idx="3152">
                  <c:v>1.8684244546867124E-2</c:v>
                </c:pt>
                <c:pt idx="3153">
                  <c:v>1.8690111427646094E-2</c:v>
                </c:pt>
                <c:pt idx="3154">
                  <c:v>1.8695962799408772E-2</c:v>
                </c:pt>
                <c:pt idx="3155">
                  <c:v>1.8701798662074109E-2</c:v>
                </c:pt>
                <c:pt idx="3156">
                  <c:v>1.87076190158042E-2</c:v>
                </c:pt>
                <c:pt idx="3157">
                  <c:v>1.8713423860355904E-2</c:v>
                </c:pt>
                <c:pt idx="3158">
                  <c:v>1.8719213195891315E-2</c:v>
                </c:pt>
                <c:pt idx="3159">
                  <c:v>1.8724987022410433E-2</c:v>
                </c:pt>
                <c:pt idx="3160">
                  <c:v>1.873074534007535E-2</c:v>
                </c:pt>
                <c:pt idx="3161">
                  <c:v>1.8736488148480834E-2</c:v>
                </c:pt>
                <c:pt idx="3162">
                  <c:v>1.8742215447870025E-2</c:v>
                </c:pt>
                <c:pt idx="3163">
                  <c:v>1.8747927238323969E-2</c:v>
                </c:pt>
                <c:pt idx="3164">
                  <c:v>1.8753623519680573E-2</c:v>
                </c:pt>
                <c:pt idx="3165">
                  <c:v>1.8759304292020884E-2</c:v>
                </c:pt>
                <c:pt idx="3166">
                  <c:v>1.8764969555263855E-2</c:v>
                </c:pt>
                <c:pt idx="3167">
                  <c:v>1.8771425151120624E-2</c:v>
                </c:pt>
                <c:pt idx="3168">
                  <c:v>1.8777057180849877E-2</c:v>
                </c:pt>
                <c:pt idx="3169">
                  <c:v>1.8782673701400743E-2</c:v>
                </c:pt>
                <c:pt idx="3170">
                  <c:v>1.8788274712935316E-2</c:v>
                </c:pt>
                <c:pt idx="3171">
                  <c:v>1.8793860215372549E-2</c:v>
                </c:pt>
                <c:pt idx="3172">
                  <c:v>1.8799430208874535E-2</c:v>
                </c:pt>
                <c:pt idx="3173">
                  <c:v>1.8804984693198135E-2</c:v>
                </c:pt>
                <c:pt idx="3174">
                  <c:v>1.8810523668586487E-2</c:v>
                </c:pt>
                <c:pt idx="3175">
                  <c:v>1.88160471348775E-2</c:v>
                </c:pt>
                <c:pt idx="3176">
                  <c:v>1.8821555092233266E-2</c:v>
                </c:pt>
                <c:pt idx="3177">
                  <c:v>1.8827047540410646E-2</c:v>
                </c:pt>
                <c:pt idx="3178">
                  <c:v>1.8832524479490687E-2</c:v>
                </c:pt>
                <c:pt idx="3179">
                  <c:v>1.8837985909716526E-2</c:v>
                </c:pt>
                <c:pt idx="3180">
                  <c:v>1.8843431830682933E-2</c:v>
                </c:pt>
                <c:pt idx="3181">
                  <c:v>1.8848862242633047E-2</c:v>
                </c:pt>
                <c:pt idx="3182">
                  <c:v>1.8857769371598998E-2</c:v>
                </c:pt>
                <c:pt idx="3183">
                  <c:v>1.885967653956544E-2</c:v>
                </c:pt>
                <c:pt idx="3184">
                  <c:v>1.8865060424385627E-2</c:v>
                </c:pt>
                <c:pt idx="3185">
                  <c:v>1.8870428800270567E-2</c:v>
                </c:pt>
                <c:pt idx="3186">
                  <c:v>1.8875781666977121E-2</c:v>
                </c:pt>
                <c:pt idx="3187">
                  <c:v>1.8881119024586335E-2</c:v>
                </c:pt>
                <c:pt idx="3188">
                  <c:v>1.8886440873341348E-2</c:v>
                </c:pt>
                <c:pt idx="3189">
                  <c:v>1.8891747212836929E-2</c:v>
                </c:pt>
                <c:pt idx="3190">
                  <c:v>1.8897038043316217E-2</c:v>
                </c:pt>
                <c:pt idx="3191">
                  <c:v>1.8902313364860257E-2</c:v>
                </c:pt>
                <c:pt idx="3192">
                  <c:v>1.8907573177144865E-2</c:v>
                </c:pt>
                <c:pt idx="3193">
                  <c:v>1.891281748041318E-2</c:v>
                </c:pt>
                <c:pt idx="3194">
                  <c:v>1.8918046274827294E-2</c:v>
                </c:pt>
                <c:pt idx="3195">
                  <c:v>1.8923259559981975E-2</c:v>
                </c:pt>
                <c:pt idx="3196">
                  <c:v>1.8928457336120363E-2</c:v>
                </c:pt>
                <c:pt idx="3197">
                  <c:v>1.8933639603323504E-2</c:v>
                </c:pt>
                <c:pt idx="3198">
                  <c:v>1.8938806361186167E-2</c:v>
                </c:pt>
                <c:pt idx="3199">
                  <c:v>1.8943957610194628E-2</c:v>
                </c:pt>
                <c:pt idx="3200">
                  <c:v>1.894909335010575E-2</c:v>
                </c:pt>
                <c:pt idx="3201">
                  <c:v>1.8954213580919532E-2</c:v>
                </c:pt>
                <c:pt idx="3202">
                  <c:v>1.8959318302635975E-2</c:v>
                </c:pt>
                <c:pt idx="3203">
                  <c:v>1.896440751541717E-2</c:v>
                </c:pt>
                <c:pt idx="3204">
                  <c:v>1.8969481219019979E-2</c:v>
                </c:pt>
                <c:pt idx="3205">
                  <c:v>1.8974539413606495E-2</c:v>
                </c:pt>
                <c:pt idx="3206">
                  <c:v>1.8979582099095671E-2</c:v>
                </c:pt>
                <c:pt idx="3207">
                  <c:v>1.8984609275487507E-2</c:v>
                </c:pt>
                <c:pt idx="3208">
                  <c:v>1.8989620942944097E-2</c:v>
                </c:pt>
                <c:pt idx="3209">
                  <c:v>1.8994617101141253E-2</c:v>
                </c:pt>
                <c:pt idx="3210">
                  <c:v>1.8999597750322117E-2</c:v>
                </c:pt>
                <c:pt idx="3211">
                  <c:v>1.9004562890567733E-2</c:v>
                </c:pt>
                <c:pt idx="3212">
                  <c:v>1.9009512521634964E-2</c:v>
                </c:pt>
                <c:pt idx="3213">
                  <c:v>1.9014446643604854E-2</c:v>
                </c:pt>
                <c:pt idx="3214">
                  <c:v>1.9019365256558451E-2</c:v>
                </c:pt>
                <c:pt idx="3215">
                  <c:v>1.9024268360495755E-2</c:v>
                </c:pt>
                <c:pt idx="3216">
                  <c:v>1.902915595509258E-2</c:v>
                </c:pt>
                <c:pt idx="3217">
                  <c:v>1.9034028040916251E-2</c:v>
                </c:pt>
                <c:pt idx="3218">
                  <c:v>1.9038884617399443E-2</c:v>
                </c:pt>
                <c:pt idx="3219">
                  <c:v>1.9046099653053931E-2</c:v>
                </c:pt>
                <c:pt idx="3220">
                  <c:v>1.9050921283596537E-2</c:v>
                </c:pt>
                <c:pt idx="3221">
                  <c:v>1.9055727403474908E-2</c:v>
                </c:pt>
                <c:pt idx="3222">
                  <c:v>1.9060518012851139E-2</c:v>
                </c:pt>
                <c:pt idx="3223">
                  <c:v>1.9065293111671194E-2</c:v>
                </c:pt>
                <c:pt idx="3224">
                  <c:v>1.9070052699827016E-2</c:v>
                </c:pt>
                <c:pt idx="3225">
                  <c:v>1.9074796777507712E-2</c:v>
                </c:pt>
                <c:pt idx="3226">
                  <c:v>1.9079525344524177E-2</c:v>
                </c:pt>
                <c:pt idx="3227">
                  <c:v>1.9084238401011481E-2</c:v>
                </c:pt>
                <c:pt idx="3228">
                  <c:v>1.9088935946915596E-2</c:v>
                </c:pt>
                <c:pt idx="3229">
                  <c:v>1.9093617982236525E-2</c:v>
                </c:pt>
                <c:pt idx="3230">
                  <c:v>1.9098284506947248E-2</c:v>
                </c:pt>
                <c:pt idx="3231">
                  <c:v>1.9102935521128815E-2</c:v>
                </c:pt>
                <c:pt idx="3232">
                  <c:v>1.9108552634236053E-2</c:v>
                </c:pt>
                <c:pt idx="3233">
                  <c:v>1.9113165496691398E-2</c:v>
                </c:pt>
                <c:pt idx="3234">
                  <c:v>1.9117762850049402E-2</c:v>
                </c:pt>
                <c:pt idx="3235">
                  <c:v>1.9122344694391114E-2</c:v>
                </c:pt>
                <c:pt idx="3236">
                  <c:v>1.9126911029635485E-2</c:v>
                </c:pt>
                <c:pt idx="3237">
                  <c:v>1.9131461855782517E-2</c:v>
                </c:pt>
                <c:pt idx="3238">
                  <c:v>1.9135997172994301E-2</c:v>
                </c:pt>
                <c:pt idx="3239">
                  <c:v>1.9140516980865607E-2</c:v>
                </c:pt>
                <c:pt idx="3240">
                  <c:v>1.9145021279801666E-2</c:v>
                </c:pt>
                <c:pt idx="3241">
                  <c:v>1.9149510069640385E-2</c:v>
                </c:pt>
                <c:pt idx="3242">
                  <c:v>1.9153983350219672E-2</c:v>
                </c:pt>
                <c:pt idx="3243">
                  <c:v>1.9158441121944758E-2</c:v>
                </c:pt>
                <c:pt idx="3244">
                  <c:v>1.9162883384410412E-2</c:v>
                </c:pt>
                <c:pt idx="3245">
                  <c:v>1.9167310137940818E-2</c:v>
                </c:pt>
                <c:pt idx="3246">
                  <c:v>1.9171721382211793E-2</c:v>
                </c:pt>
                <c:pt idx="3247">
                  <c:v>1.9176117117466474E-2</c:v>
                </c:pt>
                <c:pt idx="3248">
                  <c:v>1.9180497343623815E-2</c:v>
                </c:pt>
                <c:pt idx="3249">
                  <c:v>1.9184862060683816E-2</c:v>
                </c:pt>
                <c:pt idx="3250">
                  <c:v>1.9189211268646478E-2</c:v>
                </c:pt>
                <c:pt idx="3251">
                  <c:v>1.91935449675118E-2</c:v>
                </c:pt>
                <c:pt idx="3252">
                  <c:v>1.9197863157279782E-2</c:v>
                </c:pt>
                <c:pt idx="3253">
                  <c:v>1.9202165837950425E-2</c:v>
                </c:pt>
                <c:pt idx="3254">
                  <c:v>1.9206453009523727E-2</c:v>
                </c:pt>
                <c:pt idx="3255">
                  <c:v>1.921072467199969E-2</c:v>
                </c:pt>
                <c:pt idx="3256">
                  <c:v>1.921498082545936E-2</c:v>
                </c:pt>
                <c:pt idx="3257">
                  <c:v>1.9219221469740644E-2</c:v>
                </c:pt>
                <c:pt idx="3258">
                  <c:v>1.9223446604924588E-2</c:v>
                </c:pt>
                <c:pt idx="3259">
                  <c:v>1.9227656231011192E-2</c:v>
                </c:pt>
                <c:pt idx="3260">
                  <c:v>1.9231850348000457E-2</c:v>
                </c:pt>
                <c:pt idx="3261">
                  <c:v>1.9236028955730289E-2</c:v>
                </c:pt>
                <c:pt idx="3262">
                  <c:v>1.924019205460592E-2</c:v>
                </c:pt>
                <c:pt idx="3263">
                  <c:v>1.9244339644303166E-2</c:v>
                </c:pt>
                <c:pt idx="3264">
                  <c:v>1.9248471724822025E-2</c:v>
                </c:pt>
                <c:pt idx="3265">
                  <c:v>1.9252588296243545E-2</c:v>
                </c:pt>
                <c:pt idx="3266">
                  <c:v>1.9256689358648771E-2</c:v>
                </c:pt>
                <c:pt idx="3267">
                  <c:v>1.926077491211875E-2</c:v>
                </c:pt>
                <c:pt idx="3268">
                  <c:v>1.9264844956086158E-2</c:v>
                </c:pt>
                <c:pt idx="3269">
                  <c:v>1.9268899491199365E-2</c:v>
                </c:pt>
                <c:pt idx="3270">
                  <c:v>1.9272938517134186E-2</c:v>
                </c:pt>
                <c:pt idx="3271">
                  <c:v>1.9276962033971667E-2</c:v>
                </c:pt>
                <c:pt idx="3272">
                  <c:v>1.9280970041630763E-2</c:v>
                </c:pt>
                <c:pt idx="3273">
                  <c:v>1.9284962540354611E-2</c:v>
                </c:pt>
                <c:pt idx="3274">
                  <c:v>1.9288939529900073E-2</c:v>
                </c:pt>
                <c:pt idx="3275">
                  <c:v>1.9292901010267149E-2</c:v>
                </c:pt>
                <c:pt idx="3276">
                  <c:v>1.9296846981617932E-2</c:v>
                </c:pt>
                <c:pt idx="3277">
                  <c:v>1.9300777443790329E-2</c:v>
                </c:pt>
                <c:pt idx="3278">
                  <c:v>1.9304692396865386E-2</c:v>
                </c:pt>
                <c:pt idx="3279">
                  <c:v>1.9308591840762057E-2</c:v>
                </c:pt>
                <c:pt idx="3280">
                  <c:v>1.9312475775723481E-2</c:v>
                </c:pt>
                <c:pt idx="3281">
                  <c:v>1.9316344201425473E-2</c:v>
                </c:pt>
                <c:pt idx="3282">
                  <c:v>1.9320197118111171E-2</c:v>
                </c:pt>
                <c:pt idx="3283">
                  <c:v>1.9324034525618483E-2</c:v>
                </c:pt>
                <c:pt idx="3284">
                  <c:v>1.9327856424028456E-2</c:v>
                </c:pt>
                <c:pt idx="3285">
                  <c:v>1.9331662813422135E-2</c:v>
                </c:pt>
                <c:pt idx="3286">
                  <c:v>1.9335453693556381E-2</c:v>
                </c:pt>
                <c:pt idx="3287">
                  <c:v>1.9339229064593288E-2</c:v>
                </c:pt>
                <c:pt idx="3288">
                  <c:v>1.9342988926694948E-2</c:v>
                </c:pt>
                <c:pt idx="3289">
                  <c:v>1.934673327945613E-2</c:v>
                </c:pt>
                <c:pt idx="3290">
                  <c:v>1.9350462123038925E-2</c:v>
                </c:pt>
                <c:pt idx="3291">
                  <c:v>1.935417545776752E-2</c:v>
                </c:pt>
                <c:pt idx="3292">
                  <c:v>1.9357873283236682E-2</c:v>
                </c:pt>
                <c:pt idx="3293">
                  <c:v>1.9361555599608504E-2</c:v>
                </c:pt>
                <c:pt idx="3294">
                  <c:v>1.9365222406964033E-2</c:v>
                </c:pt>
                <c:pt idx="3295">
                  <c:v>1.9368873705141176E-2</c:v>
                </c:pt>
                <c:pt idx="3296">
                  <c:v>1.9372509494139933E-2</c:v>
                </c:pt>
                <c:pt idx="3297">
                  <c:v>1.9376129774041351E-2</c:v>
                </c:pt>
                <c:pt idx="3298">
                  <c:v>1.9379734544764382E-2</c:v>
                </c:pt>
                <c:pt idx="3299">
                  <c:v>1.938332380647112E-2</c:v>
                </c:pt>
                <c:pt idx="3300">
                  <c:v>1.9386897558999472E-2</c:v>
                </c:pt>
                <c:pt idx="3301">
                  <c:v>1.9390455802430484E-2</c:v>
                </c:pt>
                <c:pt idx="3302">
                  <c:v>1.9393998536845203E-2</c:v>
                </c:pt>
                <c:pt idx="3303">
                  <c:v>1.9397525762000489E-2</c:v>
                </c:pt>
                <c:pt idx="3304">
                  <c:v>1.940103747797739E-2</c:v>
                </c:pt>
                <c:pt idx="3305">
                  <c:v>1.9404533684937997E-2</c:v>
                </c:pt>
                <c:pt idx="3306">
                  <c:v>1.9408014382801264E-2</c:v>
                </c:pt>
                <c:pt idx="3307">
                  <c:v>1.9411479571405099E-2</c:v>
                </c:pt>
                <c:pt idx="3308">
                  <c:v>1.9414929250992641E-2</c:v>
                </c:pt>
                <c:pt idx="3309">
                  <c:v>1.9418363421401796E-2</c:v>
                </c:pt>
                <c:pt idx="3310">
                  <c:v>1.9421782082794659E-2</c:v>
                </c:pt>
                <c:pt idx="3311">
                  <c:v>1.9425185234928088E-2</c:v>
                </c:pt>
                <c:pt idx="3312">
                  <c:v>1.9428572877964179E-2</c:v>
                </c:pt>
                <c:pt idx="3313">
                  <c:v>1.9431945012065022E-2</c:v>
                </c:pt>
                <c:pt idx="3314">
                  <c:v>1.9435301636906432E-2</c:v>
                </c:pt>
                <c:pt idx="3315">
                  <c:v>1.9438642752569457E-2</c:v>
                </c:pt>
                <c:pt idx="3316">
                  <c:v>1.9441968359054096E-2</c:v>
                </c:pt>
                <c:pt idx="3317">
                  <c:v>1.9445278456441395E-2</c:v>
                </c:pt>
                <c:pt idx="3318">
                  <c:v>1.9448573044812401E-2</c:v>
                </c:pt>
                <c:pt idx="3319">
                  <c:v>1.945185212400502E-2</c:v>
                </c:pt>
                <c:pt idx="3320">
                  <c:v>1.94551156941003E-2</c:v>
                </c:pt>
                <c:pt idx="3321">
                  <c:v>1.9458363754936148E-2</c:v>
                </c:pt>
                <c:pt idx="3322">
                  <c:v>1.9461596306674656E-2</c:v>
                </c:pt>
                <c:pt idx="3323">
                  <c:v>1.946481334939687E-2</c:v>
                </c:pt>
                <c:pt idx="3324">
                  <c:v>1.9468014882940698E-2</c:v>
                </c:pt>
                <c:pt idx="3325">
                  <c:v>1.9471200907387187E-2</c:v>
                </c:pt>
                <c:pt idx="3326">
                  <c:v>1.9474371422574244E-2</c:v>
                </c:pt>
                <c:pt idx="3327">
                  <c:v>1.9477526428826053E-2</c:v>
                </c:pt>
                <c:pt idx="3328">
                  <c:v>1.948066592581843E-2</c:v>
                </c:pt>
                <c:pt idx="3329">
                  <c:v>1.9483789913632421E-2</c:v>
                </c:pt>
                <c:pt idx="3330">
                  <c:v>1.9486898392349072E-2</c:v>
                </c:pt>
                <c:pt idx="3331">
                  <c:v>1.948999136204943E-2</c:v>
                </c:pt>
                <c:pt idx="3332">
                  <c:v>1.9493068822490356E-2</c:v>
                </c:pt>
                <c:pt idx="3333">
                  <c:v>1.9496130773671849E-2</c:v>
                </c:pt>
                <c:pt idx="3334">
                  <c:v>1.9499177215999142E-2</c:v>
                </c:pt>
                <c:pt idx="3335">
                  <c:v>1.9502208149067002E-2</c:v>
                </c:pt>
                <c:pt idx="3336">
                  <c:v>1.9505223573037522E-2</c:v>
                </c:pt>
                <c:pt idx="3337">
                  <c:v>1.950822348774861E-2</c:v>
                </c:pt>
                <c:pt idx="3338">
                  <c:v>1.9511207893362359E-2</c:v>
                </c:pt>
                <c:pt idx="3339">
                  <c:v>1.9514176789878768E-2</c:v>
                </c:pt>
                <c:pt idx="3340">
                  <c:v>1.9517130177378883E-2</c:v>
                </c:pt>
                <c:pt idx="3341">
                  <c:v>1.9520068055619566E-2</c:v>
                </c:pt>
                <c:pt idx="3342">
                  <c:v>1.9522990424681863E-2</c:v>
                </c:pt>
                <c:pt idx="3343">
                  <c:v>1.952589728464682E-2</c:v>
                </c:pt>
                <c:pt idx="3344">
                  <c:v>1.9528788635352345E-2</c:v>
                </c:pt>
                <c:pt idx="3345">
                  <c:v>1.953166447720367E-2</c:v>
                </c:pt>
                <c:pt idx="3346">
                  <c:v>1.9534524809714515E-2</c:v>
                </c:pt>
                <c:pt idx="3347">
                  <c:v>1.9537369633128021E-2</c:v>
                </c:pt>
                <c:pt idx="3348">
                  <c:v>1.9540198947363141E-2</c:v>
                </c:pt>
                <c:pt idx="3349">
                  <c:v>1.9543012752500921E-2</c:v>
                </c:pt>
                <c:pt idx="3350">
                  <c:v>1.9545811048541362E-2</c:v>
                </c:pt>
                <c:pt idx="3351">
                  <c:v>1.954859383532237E-2</c:v>
                </c:pt>
                <c:pt idx="3352">
                  <c:v>1.9551361113087085E-2</c:v>
                </c:pt>
                <c:pt idx="3353">
                  <c:v>1.9554112881673413E-2</c:v>
                </c:pt>
                <c:pt idx="3354">
                  <c:v>1.9556849141162402E-2</c:v>
                </c:pt>
                <c:pt idx="3355">
                  <c:v>1.9559569891310913E-2</c:v>
                </c:pt>
                <c:pt idx="3356">
                  <c:v>1.9562275132605222E-2</c:v>
                </c:pt>
                <c:pt idx="3357">
                  <c:v>1.9564964864559053E-2</c:v>
                </c:pt>
                <c:pt idx="3358">
                  <c:v>1.9567639087415545E-2</c:v>
                </c:pt>
                <c:pt idx="3359">
                  <c:v>1.957029780109365E-2</c:v>
                </c:pt>
                <c:pt idx="3360">
                  <c:v>1.9572941005593369E-2</c:v>
                </c:pt>
                <c:pt idx="3361">
                  <c:v>1.9575568701076795E-2</c:v>
                </c:pt>
                <c:pt idx="3362">
                  <c:v>1.9578180887381835E-2</c:v>
                </c:pt>
                <c:pt idx="3363">
                  <c:v>1.9580777564508489E-2</c:v>
                </c:pt>
                <c:pt idx="3364">
                  <c:v>1.9583358732537803E-2</c:v>
                </c:pt>
                <c:pt idx="3365">
                  <c:v>1.9585924391307685E-2</c:v>
                </c:pt>
                <c:pt idx="3366">
                  <c:v>1.9588474540980227E-2</c:v>
                </c:pt>
                <c:pt idx="3367">
                  <c:v>1.9591009181636476E-2</c:v>
                </c:pt>
                <c:pt idx="3368">
                  <c:v>1.9593528312952246E-2</c:v>
                </c:pt>
                <c:pt idx="3369">
                  <c:v>1.9596031935170677E-2</c:v>
                </c:pt>
                <c:pt idx="3370">
                  <c:v>1.9598520048291768E-2</c:v>
                </c:pt>
                <c:pt idx="3371">
                  <c:v>1.9600992652396565E-2</c:v>
                </c:pt>
                <c:pt idx="3372">
                  <c:v>1.9603449747079837E-2</c:v>
                </c:pt>
                <c:pt idx="3373">
                  <c:v>1.9605891332827863E-2</c:v>
                </c:pt>
                <c:pt idx="3374">
                  <c:v>1.9608317409316456E-2</c:v>
                </c:pt>
                <c:pt idx="3375">
                  <c:v>1.9611071077384468E-2</c:v>
                </c:pt>
                <c:pt idx="3376">
                  <c:v>1.9613463920035157E-2</c:v>
                </c:pt>
                <c:pt idx="3377">
                  <c:v>1.9615841253588506E-2</c:v>
                </c:pt>
                <c:pt idx="3378">
                  <c:v>1.9618203077801377E-2</c:v>
                </c:pt>
                <c:pt idx="3379">
                  <c:v>1.9620549392997955E-2</c:v>
                </c:pt>
                <c:pt idx="3380">
                  <c:v>1.9622880199097192E-2</c:v>
                </c:pt>
                <c:pt idx="3381">
                  <c:v>1.9625195495774905E-2</c:v>
                </c:pt>
                <c:pt idx="3382">
                  <c:v>1.9627495283598417E-2</c:v>
                </c:pt>
                <c:pt idx="3383">
                  <c:v>1.9629779562162497E-2</c:v>
                </c:pt>
                <c:pt idx="3384">
                  <c:v>1.9632048331629237E-2</c:v>
                </c:pt>
                <c:pt idx="3385">
                  <c:v>1.9634301591836545E-2</c:v>
                </c:pt>
                <c:pt idx="3386">
                  <c:v>1.9636539343027559E-2</c:v>
                </c:pt>
                <c:pt idx="3387">
                  <c:v>1.9638761585040188E-2</c:v>
                </c:pt>
                <c:pt idx="3388">
                  <c:v>1.9640968317793384E-2</c:v>
                </c:pt>
                <c:pt idx="3389">
                  <c:v>1.964315954144924E-2</c:v>
                </c:pt>
                <c:pt idx="3390">
                  <c:v>1.9645335256007757E-2</c:v>
                </c:pt>
                <c:pt idx="3391">
                  <c:v>1.9647495461306841E-2</c:v>
                </c:pt>
                <c:pt idx="3392">
                  <c:v>1.9649640157427539E-2</c:v>
                </c:pt>
                <c:pt idx="3393">
                  <c:v>1.9651769344450898E-2</c:v>
                </c:pt>
                <c:pt idx="3394">
                  <c:v>1.9653883022457963E-2</c:v>
                </c:pt>
                <c:pt idx="3395">
                  <c:v>1.965598119112455E-2</c:v>
                </c:pt>
                <c:pt idx="3396">
                  <c:v>1.9658063850693797E-2</c:v>
                </c:pt>
                <c:pt idx="3397">
                  <c:v>1.966013100124675E-2</c:v>
                </c:pt>
                <c:pt idx="3398">
                  <c:v>1.9662182642459225E-2</c:v>
                </c:pt>
                <c:pt idx="3399">
                  <c:v>1.966421877457436E-2</c:v>
                </c:pt>
                <c:pt idx="3400">
                  <c:v>1.9666239397430063E-2</c:v>
                </c:pt>
                <c:pt idx="3401">
                  <c:v>1.9668244511269473E-2</c:v>
                </c:pt>
                <c:pt idx="3402">
                  <c:v>1.9670234115930496E-2</c:v>
                </c:pt>
                <c:pt idx="3403">
                  <c:v>1.9672208211413134E-2</c:v>
                </c:pt>
                <c:pt idx="3404">
                  <c:v>1.9674166797717385E-2</c:v>
                </c:pt>
                <c:pt idx="3405">
                  <c:v>1.9676109874924297E-2</c:v>
                </c:pt>
                <c:pt idx="3406">
                  <c:v>1.9678037442871776E-2</c:v>
                </c:pt>
                <c:pt idx="3407">
                  <c:v>1.9679949501721916E-2</c:v>
                </c:pt>
                <c:pt idx="3408">
                  <c:v>1.9681846051474716E-2</c:v>
                </c:pt>
                <c:pt idx="3409">
                  <c:v>1.9683727091968084E-2</c:v>
                </c:pt>
                <c:pt idx="3410">
                  <c:v>1.9685592623364112E-2</c:v>
                </c:pt>
                <c:pt idx="3411">
                  <c:v>1.96874426456628E-2</c:v>
                </c:pt>
                <c:pt idx="3412">
                  <c:v>1.968927715862101E-2</c:v>
                </c:pt>
                <c:pt idx="3413">
                  <c:v>1.9691096162643973E-2</c:v>
                </c:pt>
                <c:pt idx="3414">
                  <c:v>1.9692899657245411E-2</c:v>
                </c:pt>
                <c:pt idx="3415">
                  <c:v>1.9694687642830555E-2</c:v>
                </c:pt>
                <c:pt idx="3416">
                  <c:v>1.969646011931836E-2</c:v>
                </c:pt>
                <c:pt idx="3417">
                  <c:v>1.9698217086546732E-2</c:v>
                </c:pt>
                <c:pt idx="3418">
                  <c:v>1.9699958544596718E-2</c:v>
                </c:pt>
                <c:pt idx="3419">
                  <c:v>1.9701684493549365E-2</c:v>
                </c:pt>
                <c:pt idx="3420">
                  <c:v>1.9703394933485718E-2</c:v>
                </c:pt>
                <c:pt idx="3421">
                  <c:v>1.9705089864000547E-2</c:v>
                </c:pt>
                <c:pt idx="3422">
                  <c:v>1.9706769285499082E-2</c:v>
                </c:pt>
                <c:pt idx="3423">
                  <c:v>1.9708433197819231E-2</c:v>
                </c:pt>
                <c:pt idx="3424">
                  <c:v>1.9710081600960994E-2</c:v>
                </c:pt>
                <c:pt idx="3425">
                  <c:v>1.9711714494843324E-2</c:v>
                </c:pt>
                <c:pt idx="3426">
                  <c:v>1.9713331879709362E-2</c:v>
                </c:pt>
                <c:pt idx="3427">
                  <c:v>1.9714933755397013E-2</c:v>
                </c:pt>
                <c:pt idx="3428">
                  <c:v>1.9716520121825232E-2</c:v>
                </c:pt>
                <c:pt idx="3429">
                  <c:v>1.9718090978994018E-2</c:v>
                </c:pt>
                <c:pt idx="3430">
                  <c:v>1.9719646327308604E-2</c:v>
                </c:pt>
                <c:pt idx="3431">
                  <c:v>1.9721186166282711E-2</c:v>
                </c:pt>
                <c:pt idx="3432">
                  <c:v>1.9722710496078433E-2</c:v>
                </c:pt>
                <c:pt idx="3433">
                  <c:v>1.9724219316776814E-2</c:v>
                </c:pt>
                <c:pt idx="3434">
                  <c:v>1.972571262829681E-2</c:v>
                </c:pt>
                <c:pt idx="3435">
                  <c:v>1.9727190430719466E-2</c:v>
                </c:pt>
                <c:pt idx="3436">
                  <c:v>1.9728652723801643E-2</c:v>
                </c:pt>
                <c:pt idx="3437">
                  <c:v>1.9730099507867527E-2</c:v>
                </c:pt>
                <c:pt idx="3438">
                  <c:v>1.9731530782755025E-2</c:v>
                </c:pt>
                <c:pt idx="3439">
                  <c:v>1.9732946548464136E-2</c:v>
                </c:pt>
                <c:pt idx="3440">
                  <c:v>1.9734346804913816E-2</c:v>
                </c:pt>
                <c:pt idx="3441">
                  <c:v>1.9735731552266156E-2</c:v>
                </c:pt>
                <c:pt idx="3442">
                  <c:v>1.9737100790521156E-2</c:v>
                </c:pt>
                <c:pt idx="3443">
                  <c:v>1.9738454519435678E-2</c:v>
                </c:pt>
                <c:pt idx="3444">
                  <c:v>1.9739792739333906E-2</c:v>
                </c:pt>
                <c:pt idx="3445">
                  <c:v>1.9741115450134794E-2</c:v>
                </c:pt>
                <c:pt idx="3446">
                  <c:v>1.9742422651595204E-2</c:v>
                </c:pt>
                <c:pt idx="3447">
                  <c:v>1.9743714343877228E-2</c:v>
                </c:pt>
                <c:pt idx="3448">
                  <c:v>1.9744990527142958E-2</c:v>
                </c:pt>
                <c:pt idx="3449">
                  <c:v>1.9746251201149256E-2</c:v>
                </c:pt>
                <c:pt idx="3450">
                  <c:v>1.9747496366058215E-2</c:v>
                </c:pt>
                <c:pt idx="3451">
                  <c:v>1.9748726021707741E-2</c:v>
                </c:pt>
                <c:pt idx="3452">
                  <c:v>1.9749940168259927E-2</c:v>
                </c:pt>
                <c:pt idx="3453">
                  <c:v>1.9751138805714774E-2</c:v>
                </c:pt>
                <c:pt idx="3454">
                  <c:v>1.9752321933829142E-2</c:v>
                </c:pt>
                <c:pt idx="3455">
                  <c:v>1.9753489552846171E-2</c:v>
                </c:pt>
                <c:pt idx="3456">
                  <c:v>1.9754641662684813E-2</c:v>
                </c:pt>
                <c:pt idx="3457">
                  <c:v>1.975577826334507E-2</c:v>
                </c:pt>
                <c:pt idx="3458">
                  <c:v>1.975689935482694E-2</c:v>
                </c:pt>
                <c:pt idx="3459">
                  <c:v>1.9758004937211471E-2</c:v>
                </c:pt>
                <c:pt idx="3460">
                  <c:v>1.9759095010417616E-2</c:v>
                </c:pt>
                <c:pt idx="3461">
                  <c:v>1.9760169574445374E-2</c:v>
                </c:pt>
                <c:pt idx="3462">
                  <c:v>1.9761228629294747E-2</c:v>
                </c:pt>
                <c:pt idx="3463">
                  <c:v>1.9762272174965734E-2</c:v>
                </c:pt>
                <c:pt idx="3464">
                  <c:v>1.9763300211539381E-2</c:v>
                </c:pt>
                <c:pt idx="3465">
                  <c:v>1.9764312738772549E-2</c:v>
                </c:pt>
                <c:pt idx="3466">
                  <c:v>1.9765309757070471E-2</c:v>
                </c:pt>
                <c:pt idx="3467">
                  <c:v>1.976629126610896E-2</c:v>
                </c:pt>
                <c:pt idx="3468">
                  <c:v>1.9767257265888016E-2</c:v>
                </c:pt>
                <c:pt idx="3469">
                  <c:v>1.9768207756569733E-2</c:v>
                </c:pt>
                <c:pt idx="3470">
                  <c:v>1.9769142738073064E-2</c:v>
                </c:pt>
                <c:pt idx="3471">
                  <c:v>1.9770062210398009E-2</c:v>
                </c:pt>
                <c:pt idx="3472">
                  <c:v>1.9770966173625615E-2</c:v>
                </c:pt>
                <c:pt idx="3473">
                  <c:v>1.9771854627512742E-2</c:v>
                </c:pt>
                <c:pt idx="3474">
                  <c:v>1.9772727572383575E-2</c:v>
                </c:pt>
                <c:pt idx="3475">
                  <c:v>1.9773585007994976E-2</c:v>
                </c:pt>
                <c:pt idx="3476">
                  <c:v>1.9774426934509037E-2</c:v>
                </c:pt>
                <c:pt idx="3477">
                  <c:v>1.9775253351844713E-2</c:v>
                </c:pt>
                <c:pt idx="3478">
                  <c:v>1.9776064259920956E-2</c:v>
                </c:pt>
                <c:pt idx="3479">
                  <c:v>1.9776972021301464E-2</c:v>
                </c:pt>
                <c:pt idx="3480">
                  <c:v>1.9777749695458757E-2</c:v>
                </c:pt>
                <c:pt idx="3481">
                  <c:v>1.9778511860437664E-2</c:v>
                </c:pt>
                <c:pt idx="3482">
                  <c:v>1.9779258516481324E-2</c:v>
                </c:pt>
                <c:pt idx="3483">
                  <c:v>1.9779989663103459E-2</c:v>
                </c:pt>
                <c:pt idx="3484">
                  <c:v>1.9780705300547208E-2</c:v>
                </c:pt>
                <c:pt idx="3485">
                  <c:v>1.9781405428974663E-2</c:v>
                </c:pt>
                <c:pt idx="3486">
                  <c:v>1.978209004806164E-2</c:v>
                </c:pt>
                <c:pt idx="3487">
                  <c:v>1.9782759158132324E-2</c:v>
                </c:pt>
                <c:pt idx="3488">
                  <c:v>1.9783412759024621E-2</c:v>
                </c:pt>
                <c:pt idx="3489">
                  <c:v>1.9784050850657486E-2</c:v>
                </c:pt>
                <c:pt idx="3490">
                  <c:v>1.9784673433274058E-2</c:v>
                </c:pt>
                <c:pt idx="3491">
                  <c:v>1.9785280506469105E-2</c:v>
                </c:pt>
                <c:pt idx="3492">
                  <c:v>1.9785872070647859E-2</c:v>
                </c:pt>
                <c:pt idx="3493">
                  <c:v>1.9788754923715679E-2</c:v>
                </c:pt>
                <c:pt idx="3494">
                  <c:v>1.9787008671389161E-2</c:v>
                </c:pt>
                <c:pt idx="3495">
                  <c:v>1.9787553708032757E-2</c:v>
                </c:pt>
                <c:pt idx="3496">
                  <c:v>1.9788083235579013E-2</c:v>
                </c:pt>
                <c:pt idx="3497">
                  <c:v>1.978859725378479E-2</c:v>
                </c:pt>
                <c:pt idx="3498">
                  <c:v>1.9789095762893227E-2</c:v>
                </c:pt>
                <c:pt idx="3499">
                  <c:v>1.9789578762904325E-2</c:v>
                </c:pt>
                <c:pt idx="3500">
                  <c:v>1.9790046253655991E-2</c:v>
                </c:pt>
                <c:pt idx="3501">
                  <c:v>1.979049823522927E-2</c:v>
                </c:pt>
                <c:pt idx="3502">
                  <c:v>1.9790934707624164E-2</c:v>
                </c:pt>
                <c:pt idx="3503">
                  <c:v>1.9791355671002764E-2</c:v>
                </c:pt>
                <c:pt idx="3504">
                  <c:v>1.9791761125040885E-2</c:v>
                </c:pt>
                <c:pt idx="3505">
                  <c:v>1.9792151069981667E-2</c:v>
                </c:pt>
                <c:pt idx="3506">
                  <c:v>1.9792525505663017E-2</c:v>
                </c:pt>
                <c:pt idx="3507">
                  <c:v>1.9792884432247027E-2</c:v>
                </c:pt>
                <c:pt idx="3508">
                  <c:v>1.979322784965265E-2</c:v>
                </c:pt>
                <c:pt idx="3509">
                  <c:v>1.9793555757879888E-2</c:v>
                </c:pt>
                <c:pt idx="3510">
                  <c:v>1.9793868156847694E-2</c:v>
                </c:pt>
                <c:pt idx="3511">
                  <c:v>1.9794165046961298E-2</c:v>
                </c:pt>
                <c:pt idx="3512">
                  <c:v>1.9794446427491286E-2</c:v>
                </c:pt>
                <c:pt idx="3513">
                  <c:v>1.9794712299086026E-2</c:v>
                </c:pt>
                <c:pt idx="3514">
                  <c:v>1.9794962661583426E-2</c:v>
                </c:pt>
                <c:pt idx="3515">
                  <c:v>1.9795197514578255E-2</c:v>
                </c:pt>
                <c:pt idx="3516">
                  <c:v>1.9795416858637838E-2</c:v>
                </c:pt>
                <c:pt idx="3517">
                  <c:v>1.9795620693519034E-2</c:v>
                </c:pt>
                <c:pt idx="3518">
                  <c:v>1.9795809019140798E-2</c:v>
                </c:pt>
                <c:pt idx="3519">
                  <c:v>1.9795981835665222E-2</c:v>
                </c:pt>
                <c:pt idx="3520">
                  <c:v>1.979613914301126E-2</c:v>
                </c:pt>
                <c:pt idx="3521">
                  <c:v>1.9796280941178912E-2</c:v>
                </c:pt>
                <c:pt idx="3522">
                  <c:v>1.9796407230249224E-2</c:v>
                </c:pt>
                <c:pt idx="3523">
                  <c:v>1.9796518009979058E-2</c:v>
                </c:pt>
                <c:pt idx="3524">
                  <c:v>1.9796613280530506E-2</c:v>
                </c:pt>
                <c:pt idx="3525">
                  <c:v>1.9796693042065661E-2</c:v>
                </c:pt>
                <c:pt idx="3526">
                  <c:v>1.9796757294341383E-2</c:v>
                </c:pt>
                <c:pt idx="3527">
                  <c:v>1.9796806037438719E-2</c:v>
                </c:pt>
                <c:pt idx="3528">
                  <c:v>1.9796839271357669E-2</c:v>
                </c:pt>
                <c:pt idx="3529">
                  <c:v>1.979685699617928E-2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301952"/>
        <c:axId val="624303488"/>
      </c:lineChart>
      <c:dateAx>
        <c:axId val="624301952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3034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4303488"/>
        <c:scaling>
          <c:orientation val="minMax"/>
          <c:max val="1.3000000000000001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430195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42521</c:v>
                </c:pt>
                <c:pt idx="112">
                  <c:v>42522</c:v>
                </c:pt>
                <c:pt idx="113">
                  <c:v>42523</c:v>
                </c:pt>
                <c:pt idx="114">
                  <c:v>42524</c:v>
                </c:pt>
                <c:pt idx="115">
                  <c:v>42527</c:v>
                </c:pt>
                <c:pt idx="116">
                  <c:v>42528</c:v>
                </c:pt>
                <c:pt idx="117">
                  <c:v>42529</c:v>
                </c:pt>
                <c:pt idx="118">
                  <c:v>42530</c:v>
                </c:pt>
                <c:pt idx="119">
                  <c:v>42531</c:v>
                </c:pt>
                <c:pt idx="120">
                  <c:v>42534</c:v>
                </c:pt>
                <c:pt idx="121">
                  <c:v>42535</c:v>
                </c:pt>
                <c:pt idx="122">
                  <c:v>42536</c:v>
                </c:pt>
                <c:pt idx="123">
                  <c:v>42537</c:v>
                </c:pt>
                <c:pt idx="124">
                  <c:v>42538</c:v>
                </c:pt>
                <c:pt idx="125">
                  <c:v>42541</c:v>
                </c:pt>
                <c:pt idx="126">
                  <c:v>42542</c:v>
                </c:pt>
                <c:pt idx="127">
                  <c:v>42543</c:v>
                </c:pt>
                <c:pt idx="128">
                  <c:v>42544</c:v>
                </c:pt>
                <c:pt idx="129">
                  <c:v>42545</c:v>
                </c:pt>
                <c:pt idx="130">
                  <c:v>42548</c:v>
                </c:pt>
                <c:pt idx="131">
                  <c:v>42549</c:v>
                </c:pt>
                <c:pt idx="132">
                  <c:v>42550</c:v>
                </c:pt>
                <c:pt idx="133">
                  <c:v>42551</c:v>
                </c:pt>
                <c:pt idx="134">
                  <c:v>42552</c:v>
                </c:pt>
                <c:pt idx="135">
                  <c:v>42555</c:v>
                </c:pt>
                <c:pt idx="136">
                  <c:v>42556</c:v>
                </c:pt>
                <c:pt idx="137">
                  <c:v>42557</c:v>
                </c:pt>
                <c:pt idx="138">
                  <c:v>42558</c:v>
                </c:pt>
                <c:pt idx="139">
                  <c:v>42559</c:v>
                </c:pt>
                <c:pt idx="140">
                  <c:v>42562</c:v>
                </c:pt>
                <c:pt idx="141">
                  <c:v>42563</c:v>
                </c:pt>
                <c:pt idx="142">
                  <c:v>42564</c:v>
                </c:pt>
                <c:pt idx="143">
                  <c:v>42565</c:v>
                </c:pt>
                <c:pt idx="144">
                  <c:v>42566</c:v>
                </c:pt>
                <c:pt idx="145">
                  <c:v>42569</c:v>
                </c:pt>
                <c:pt idx="146">
                  <c:v>42570</c:v>
                </c:pt>
                <c:pt idx="147">
                  <c:v>42571</c:v>
                </c:pt>
                <c:pt idx="148">
                  <c:v>42572</c:v>
                </c:pt>
                <c:pt idx="149">
                  <c:v>42573</c:v>
                </c:pt>
                <c:pt idx="150">
                  <c:v>42576</c:v>
                </c:pt>
                <c:pt idx="151">
                  <c:v>42577</c:v>
                </c:pt>
                <c:pt idx="152">
                  <c:v>42578</c:v>
                </c:pt>
                <c:pt idx="153">
                  <c:v>42579</c:v>
                </c:pt>
                <c:pt idx="154">
                  <c:v>42580</c:v>
                </c:pt>
                <c:pt idx="155">
                  <c:v>42583</c:v>
                </c:pt>
                <c:pt idx="156">
                  <c:v>42584</c:v>
                </c:pt>
                <c:pt idx="157">
                  <c:v>42585</c:v>
                </c:pt>
                <c:pt idx="158">
                  <c:v>42586</c:v>
                </c:pt>
                <c:pt idx="159">
                  <c:v>42587</c:v>
                </c:pt>
                <c:pt idx="160">
                  <c:v>42590</c:v>
                </c:pt>
                <c:pt idx="161">
                  <c:v>42591</c:v>
                </c:pt>
                <c:pt idx="162">
                  <c:v>42592</c:v>
                </c:pt>
                <c:pt idx="163">
                  <c:v>42593</c:v>
                </c:pt>
                <c:pt idx="164">
                  <c:v>42594</c:v>
                </c:pt>
                <c:pt idx="165">
                  <c:v>42597</c:v>
                </c:pt>
                <c:pt idx="166">
                  <c:v>42598</c:v>
                </c:pt>
                <c:pt idx="167">
                  <c:v>42599</c:v>
                </c:pt>
                <c:pt idx="168">
                  <c:v>42600</c:v>
                </c:pt>
                <c:pt idx="169">
                  <c:v>42601</c:v>
                </c:pt>
                <c:pt idx="170">
                  <c:v>42604</c:v>
                </c:pt>
                <c:pt idx="171">
                  <c:v>42605</c:v>
                </c:pt>
                <c:pt idx="172">
                  <c:v>42606</c:v>
                </c:pt>
                <c:pt idx="173">
                  <c:v>42607</c:v>
                </c:pt>
                <c:pt idx="174">
                  <c:v>42608</c:v>
                </c:pt>
                <c:pt idx="175">
                  <c:v>42612</c:v>
                </c:pt>
                <c:pt idx="176">
                  <c:v>42613</c:v>
                </c:pt>
                <c:pt idx="177">
                  <c:v>42614</c:v>
                </c:pt>
                <c:pt idx="178">
                  <c:v>42615</c:v>
                </c:pt>
                <c:pt idx="179">
                  <c:v>42618</c:v>
                </c:pt>
                <c:pt idx="180">
                  <c:v>42619</c:v>
                </c:pt>
                <c:pt idx="181">
                  <c:v>42620</c:v>
                </c:pt>
                <c:pt idx="182">
                  <c:v>42621</c:v>
                </c:pt>
                <c:pt idx="183">
                  <c:v>42622</c:v>
                </c:pt>
                <c:pt idx="184">
                  <c:v>42625</c:v>
                </c:pt>
                <c:pt idx="185">
                  <c:v>42626</c:v>
                </c:pt>
                <c:pt idx="186">
                  <c:v>42627</c:v>
                </c:pt>
                <c:pt idx="187">
                  <c:v>42628</c:v>
                </c:pt>
                <c:pt idx="188">
                  <c:v>42629</c:v>
                </c:pt>
                <c:pt idx="189">
                  <c:v>42632</c:v>
                </c:pt>
                <c:pt idx="190">
                  <c:v>42633</c:v>
                </c:pt>
                <c:pt idx="191">
                  <c:v>42634</c:v>
                </c:pt>
                <c:pt idx="192">
                  <c:v>42635</c:v>
                </c:pt>
                <c:pt idx="193">
                  <c:v>42636</c:v>
                </c:pt>
                <c:pt idx="194">
                  <c:v>42639</c:v>
                </c:pt>
                <c:pt idx="195">
                  <c:v>42640</c:v>
                </c:pt>
                <c:pt idx="196">
                  <c:v>42641</c:v>
                </c:pt>
                <c:pt idx="197">
                  <c:v>42642</c:v>
                </c:pt>
                <c:pt idx="198">
                  <c:v>42643</c:v>
                </c:pt>
                <c:pt idx="199">
                  <c:v>42646</c:v>
                </c:pt>
                <c:pt idx="200">
                  <c:v>42647</c:v>
                </c:pt>
                <c:pt idx="201">
                  <c:v>42648</c:v>
                </c:pt>
                <c:pt idx="202">
                  <c:v>42649</c:v>
                </c:pt>
                <c:pt idx="203">
                  <c:v>42650</c:v>
                </c:pt>
                <c:pt idx="204">
                  <c:v>42653</c:v>
                </c:pt>
                <c:pt idx="205">
                  <c:v>42654</c:v>
                </c:pt>
                <c:pt idx="206">
                  <c:v>42655</c:v>
                </c:pt>
                <c:pt idx="207">
                  <c:v>42656</c:v>
                </c:pt>
                <c:pt idx="208">
                  <c:v>42657</c:v>
                </c:pt>
                <c:pt idx="209">
                  <c:v>42660</c:v>
                </c:pt>
                <c:pt idx="210">
                  <c:v>42661</c:v>
                </c:pt>
                <c:pt idx="211">
                  <c:v>42662</c:v>
                </c:pt>
                <c:pt idx="212">
                  <c:v>42663</c:v>
                </c:pt>
                <c:pt idx="213">
                  <c:v>42664</c:v>
                </c:pt>
                <c:pt idx="214">
                  <c:v>42667</c:v>
                </c:pt>
                <c:pt idx="215">
                  <c:v>42668</c:v>
                </c:pt>
                <c:pt idx="216">
                  <c:v>42669</c:v>
                </c:pt>
                <c:pt idx="217">
                  <c:v>42670</c:v>
                </c:pt>
                <c:pt idx="218">
                  <c:v>42671</c:v>
                </c:pt>
                <c:pt idx="219">
                  <c:v>42674</c:v>
                </c:pt>
                <c:pt idx="220">
                  <c:v>42675</c:v>
                </c:pt>
                <c:pt idx="221">
                  <c:v>42676</c:v>
                </c:pt>
                <c:pt idx="222">
                  <c:v>42677</c:v>
                </c:pt>
                <c:pt idx="223">
                  <c:v>42678</c:v>
                </c:pt>
                <c:pt idx="224">
                  <c:v>42681</c:v>
                </c:pt>
                <c:pt idx="225">
                  <c:v>42682</c:v>
                </c:pt>
                <c:pt idx="226">
                  <c:v>42683</c:v>
                </c:pt>
                <c:pt idx="227">
                  <c:v>42684</c:v>
                </c:pt>
                <c:pt idx="228">
                  <c:v>42685</c:v>
                </c:pt>
                <c:pt idx="229">
                  <c:v>42688</c:v>
                </c:pt>
                <c:pt idx="230">
                  <c:v>42689</c:v>
                </c:pt>
                <c:pt idx="231">
                  <c:v>42690</c:v>
                </c:pt>
                <c:pt idx="232">
                  <c:v>42691</c:v>
                </c:pt>
                <c:pt idx="233">
                  <c:v>42692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42702</c:v>
                </c:pt>
                <c:pt idx="240">
                  <c:v>42703</c:v>
                </c:pt>
                <c:pt idx="241">
                  <c:v>42704</c:v>
                </c:pt>
                <c:pt idx="242">
                  <c:v>42705</c:v>
                </c:pt>
                <c:pt idx="243">
                  <c:v>42706</c:v>
                </c:pt>
                <c:pt idx="244">
                  <c:v>42709</c:v>
                </c:pt>
                <c:pt idx="245">
                  <c:v>42710</c:v>
                </c:pt>
                <c:pt idx="246">
                  <c:v>42711</c:v>
                </c:pt>
                <c:pt idx="247">
                  <c:v>42712</c:v>
                </c:pt>
                <c:pt idx="248">
                  <c:v>42713</c:v>
                </c:pt>
                <c:pt idx="249">
                  <c:v>42716</c:v>
                </c:pt>
                <c:pt idx="250">
                  <c:v>42717</c:v>
                </c:pt>
                <c:pt idx="251">
                  <c:v>42718</c:v>
                </c:pt>
                <c:pt idx="252">
                  <c:v>42719</c:v>
                </c:pt>
                <c:pt idx="253">
                  <c:v>42720</c:v>
                </c:pt>
                <c:pt idx="254">
                  <c:v>42723</c:v>
                </c:pt>
                <c:pt idx="255">
                  <c:v>42724</c:v>
                </c:pt>
                <c:pt idx="256">
                  <c:v>42725</c:v>
                </c:pt>
                <c:pt idx="257">
                  <c:v>42726</c:v>
                </c:pt>
                <c:pt idx="258">
                  <c:v>42727</c:v>
                </c:pt>
                <c:pt idx="259">
                  <c:v>42732</c:v>
                </c:pt>
                <c:pt idx="260">
                  <c:v>42733</c:v>
                </c:pt>
                <c:pt idx="261">
                  <c:v>42734</c:v>
                </c:pt>
                <c:pt idx="262">
                  <c:v>42738</c:v>
                </c:pt>
                <c:pt idx="263">
                  <c:v>42739</c:v>
                </c:pt>
                <c:pt idx="264">
                  <c:v>42740</c:v>
                </c:pt>
                <c:pt idx="265">
                  <c:v>42741</c:v>
                </c:pt>
                <c:pt idx="266">
                  <c:v>42744</c:v>
                </c:pt>
                <c:pt idx="267">
                  <c:v>42745</c:v>
                </c:pt>
                <c:pt idx="268">
                  <c:v>42746</c:v>
                </c:pt>
                <c:pt idx="269">
                  <c:v>42747</c:v>
                </c:pt>
                <c:pt idx="270">
                  <c:v>42748</c:v>
                </c:pt>
                <c:pt idx="271">
                  <c:v>42751</c:v>
                </c:pt>
                <c:pt idx="272">
                  <c:v>42752</c:v>
                </c:pt>
                <c:pt idx="273">
                  <c:v>42753</c:v>
                </c:pt>
                <c:pt idx="274">
                  <c:v>42754</c:v>
                </c:pt>
                <c:pt idx="275">
                  <c:v>42755</c:v>
                </c:pt>
                <c:pt idx="276">
                  <c:v>42758</c:v>
                </c:pt>
                <c:pt idx="277">
                  <c:v>42759</c:v>
                </c:pt>
                <c:pt idx="278">
                  <c:v>42760</c:v>
                </c:pt>
                <c:pt idx="279">
                  <c:v>42761</c:v>
                </c:pt>
                <c:pt idx="280">
                  <c:v>42762</c:v>
                </c:pt>
                <c:pt idx="281">
                  <c:v>42765</c:v>
                </c:pt>
                <c:pt idx="282">
                  <c:v>42766</c:v>
                </c:pt>
                <c:pt idx="283">
                  <c:v>42767</c:v>
                </c:pt>
                <c:pt idx="284">
                  <c:v>42768</c:v>
                </c:pt>
                <c:pt idx="285">
                  <c:v>42769</c:v>
                </c:pt>
                <c:pt idx="286">
                  <c:v>42772</c:v>
                </c:pt>
                <c:pt idx="287">
                  <c:v>42773</c:v>
                </c:pt>
                <c:pt idx="288">
                  <c:v>42774</c:v>
                </c:pt>
                <c:pt idx="289">
                  <c:v>42775</c:v>
                </c:pt>
                <c:pt idx="290">
                  <c:v>42776</c:v>
                </c:pt>
                <c:pt idx="291">
                  <c:v>42779</c:v>
                </c:pt>
                <c:pt idx="292">
                  <c:v>42780</c:v>
                </c:pt>
                <c:pt idx="293">
                  <c:v>42781</c:v>
                </c:pt>
                <c:pt idx="294">
                  <c:v>42782</c:v>
                </c:pt>
                <c:pt idx="295">
                  <c:v>42783</c:v>
                </c:pt>
                <c:pt idx="296">
                  <c:v>42786</c:v>
                </c:pt>
                <c:pt idx="297">
                  <c:v>42787</c:v>
                </c:pt>
                <c:pt idx="298">
                  <c:v>42788</c:v>
                </c:pt>
                <c:pt idx="299">
                  <c:v>42789</c:v>
                </c:pt>
                <c:pt idx="300">
                  <c:v>42790</c:v>
                </c:pt>
                <c:pt idx="301">
                  <c:v>42793</c:v>
                </c:pt>
                <c:pt idx="302">
                  <c:v>42794</c:v>
                </c:pt>
                <c:pt idx="303">
                  <c:v>42795</c:v>
                </c:pt>
                <c:pt idx="304">
                  <c:v>42796</c:v>
                </c:pt>
                <c:pt idx="305">
                  <c:v>42797</c:v>
                </c:pt>
                <c:pt idx="306">
                  <c:v>42800</c:v>
                </c:pt>
                <c:pt idx="307">
                  <c:v>42801</c:v>
                </c:pt>
                <c:pt idx="308">
                  <c:v>42802</c:v>
                </c:pt>
                <c:pt idx="309">
                  <c:v>42803</c:v>
                </c:pt>
                <c:pt idx="310">
                  <c:v>42804</c:v>
                </c:pt>
                <c:pt idx="311">
                  <c:v>42807</c:v>
                </c:pt>
                <c:pt idx="312">
                  <c:v>42808</c:v>
                </c:pt>
                <c:pt idx="313">
                  <c:v>42809</c:v>
                </c:pt>
                <c:pt idx="314">
                  <c:v>42810</c:v>
                </c:pt>
                <c:pt idx="315">
                  <c:v>42811</c:v>
                </c:pt>
                <c:pt idx="316">
                  <c:v>42814</c:v>
                </c:pt>
                <c:pt idx="317">
                  <c:v>42815</c:v>
                </c:pt>
                <c:pt idx="318">
                  <c:v>42816</c:v>
                </c:pt>
                <c:pt idx="319">
                  <c:v>42817</c:v>
                </c:pt>
                <c:pt idx="320">
                  <c:v>42818</c:v>
                </c:pt>
                <c:pt idx="321">
                  <c:v>42821</c:v>
                </c:pt>
                <c:pt idx="322">
                  <c:v>42822</c:v>
                </c:pt>
                <c:pt idx="323">
                  <c:v>42823</c:v>
                </c:pt>
                <c:pt idx="324">
                  <c:v>42824</c:v>
                </c:pt>
                <c:pt idx="325">
                  <c:v>42825</c:v>
                </c:pt>
                <c:pt idx="326">
                  <c:v>42828</c:v>
                </c:pt>
                <c:pt idx="327">
                  <c:v>42829</c:v>
                </c:pt>
                <c:pt idx="328">
                  <c:v>42830</c:v>
                </c:pt>
                <c:pt idx="329">
                  <c:v>42831</c:v>
                </c:pt>
                <c:pt idx="330">
                  <c:v>42832</c:v>
                </c:pt>
                <c:pt idx="331">
                  <c:v>42835</c:v>
                </c:pt>
                <c:pt idx="332">
                  <c:v>42836</c:v>
                </c:pt>
                <c:pt idx="333">
                  <c:v>42837</c:v>
                </c:pt>
                <c:pt idx="334">
                  <c:v>42838</c:v>
                </c:pt>
                <c:pt idx="335">
                  <c:v>42843</c:v>
                </c:pt>
                <c:pt idx="336">
                  <c:v>42844</c:v>
                </c:pt>
                <c:pt idx="337">
                  <c:v>42845</c:v>
                </c:pt>
                <c:pt idx="338">
                  <c:v>42846</c:v>
                </c:pt>
                <c:pt idx="339">
                  <c:v>42849</c:v>
                </c:pt>
                <c:pt idx="340">
                  <c:v>42850</c:v>
                </c:pt>
                <c:pt idx="341">
                  <c:v>42851</c:v>
                </c:pt>
                <c:pt idx="342">
                  <c:v>42852</c:v>
                </c:pt>
                <c:pt idx="343">
                  <c:v>42853</c:v>
                </c:pt>
                <c:pt idx="344">
                  <c:v>42857</c:v>
                </c:pt>
                <c:pt idx="345">
                  <c:v>42858</c:v>
                </c:pt>
                <c:pt idx="346">
                  <c:v>42859</c:v>
                </c:pt>
                <c:pt idx="347">
                  <c:v>42860</c:v>
                </c:pt>
                <c:pt idx="348">
                  <c:v>42863</c:v>
                </c:pt>
                <c:pt idx="349">
                  <c:v>42864</c:v>
                </c:pt>
                <c:pt idx="350">
                  <c:v>42865</c:v>
                </c:pt>
                <c:pt idx="351">
                  <c:v>42866</c:v>
                </c:pt>
                <c:pt idx="352">
                  <c:v>42867</c:v>
                </c:pt>
                <c:pt idx="353">
                  <c:v>42870</c:v>
                </c:pt>
                <c:pt idx="354">
                  <c:v>42871</c:v>
                </c:pt>
                <c:pt idx="355">
                  <c:v>42872</c:v>
                </c:pt>
                <c:pt idx="356">
                  <c:v>42873</c:v>
                </c:pt>
                <c:pt idx="357">
                  <c:v>42874</c:v>
                </c:pt>
                <c:pt idx="358">
                  <c:v>42877</c:v>
                </c:pt>
                <c:pt idx="359">
                  <c:v>42878</c:v>
                </c:pt>
                <c:pt idx="360">
                  <c:v>42879</c:v>
                </c:pt>
                <c:pt idx="361">
                  <c:v>42880</c:v>
                </c:pt>
                <c:pt idx="362">
                  <c:v>42881</c:v>
                </c:pt>
                <c:pt idx="363">
                  <c:v>42885</c:v>
                </c:pt>
                <c:pt idx="364">
                  <c:v>42886</c:v>
                </c:pt>
                <c:pt idx="365">
                  <c:v>42887</c:v>
                </c:pt>
                <c:pt idx="366">
                  <c:v>42888</c:v>
                </c:pt>
                <c:pt idx="367">
                  <c:v>42891</c:v>
                </c:pt>
                <c:pt idx="368">
                  <c:v>42892</c:v>
                </c:pt>
                <c:pt idx="369">
                  <c:v>42893</c:v>
                </c:pt>
                <c:pt idx="370">
                  <c:v>42894</c:v>
                </c:pt>
                <c:pt idx="371">
                  <c:v>42895</c:v>
                </c:pt>
                <c:pt idx="372">
                  <c:v>42898</c:v>
                </c:pt>
                <c:pt idx="373">
                  <c:v>42899</c:v>
                </c:pt>
                <c:pt idx="374">
                  <c:v>42900</c:v>
                </c:pt>
                <c:pt idx="375">
                  <c:v>42901</c:v>
                </c:pt>
                <c:pt idx="376">
                  <c:v>42902</c:v>
                </c:pt>
                <c:pt idx="377">
                  <c:v>42905</c:v>
                </c:pt>
                <c:pt idx="378">
                  <c:v>42906</c:v>
                </c:pt>
                <c:pt idx="379">
                  <c:v>42907</c:v>
                </c:pt>
                <c:pt idx="380">
                  <c:v>42908</c:v>
                </c:pt>
                <c:pt idx="381">
                  <c:v>42909</c:v>
                </c:pt>
                <c:pt idx="382">
                  <c:v>42912</c:v>
                </c:pt>
                <c:pt idx="383">
                  <c:v>42913</c:v>
                </c:pt>
                <c:pt idx="384">
                  <c:v>42914</c:v>
                </c:pt>
                <c:pt idx="385">
                  <c:v>42915</c:v>
                </c:pt>
                <c:pt idx="386">
                  <c:v>42916</c:v>
                </c:pt>
                <c:pt idx="387">
                  <c:v>42919</c:v>
                </c:pt>
                <c:pt idx="388">
                  <c:v>42920</c:v>
                </c:pt>
                <c:pt idx="389">
                  <c:v>42921</c:v>
                </c:pt>
                <c:pt idx="390">
                  <c:v>42922</c:v>
                </c:pt>
                <c:pt idx="391">
                  <c:v>42923</c:v>
                </c:pt>
                <c:pt idx="392">
                  <c:v>42926</c:v>
                </c:pt>
                <c:pt idx="393">
                  <c:v>42927</c:v>
                </c:pt>
                <c:pt idx="394">
                  <c:v>42928</c:v>
                </c:pt>
                <c:pt idx="395">
                  <c:v>42929</c:v>
                </c:pt>
                <c:pt idx="396">
                  <c:v>42930</c:v>
                </c:pt>
                <c:pt idx="397">
                  <c:v>42933</c:v>
                </c:pt>
                <c:pt idx="398">
                  <c:v>42934</c:v>
                </c:pt>
                <c:pt idx="399">
                  <c:v>42935</c:v>
                </c:pt>
                <c:pt idx="400">
                  <c:v>42936</c:v>
                </c:pt>
                <c:pt idx="401">
                  <c:v>42937</c:v>
                </c:pt>
                <c:pt idx="402">
                  <c:v>42940</c:v>
                </c:pt>
                <c:pt idx="403">
                  <c:v>42941</c:v>
                </c:pt>
                <c:pt idx="404">
                  <c:v>42942</c:v>
                </c:pt>
                <c:pt idx="405">
                  <c:v>42943</c:v>
                </c:pt>
                <c:pt idx="406">
                  <c:v>42944</c:v>
                </c:pt>
                <c:pt idx="407">
                  <c:v>42947</c:v>
                </c:pt>
                <c:pt idx="408">
                  <c:v>42948</c:v>
                </c:pt>
                <c:pt idx="409">
                  <c:v>42949</c:v>
                </c:pt>
                <c:pt idx="410">
                  <c:v>42950</c:v>
                </c:pt>
                <c:pt idx="411">
                  <c:v>42951</c:v>
                </c:pt>
                <c:pt idx="412">
                  <c:v>42954</c:v>
                </c:pt>
                <c:pt idx="413">
                  <c:v>42955</c:v>
                </c:pt>
                <c:pt idx="414">
                  <c:v>42956</c:v>
                </c:pt>
                <c:pt idx="415">
                  <c:v>42957</c:v>
                </c:pt>
                <c:pt idx="416">
                  <c:v>42958</c:v>
                </c:pt>
                <c:pt idx="417">
                  <c:v>42961</c:v>
                </c:pt>
                <c:pt idx="418">
                  <c:v>42962</c:v>
                </c:pt>
                <c:pt idx="419">
                  <c:v>42963</c:v>
                </c:pt>
                <c:pt idx="420">
                  <c:v>42964</c:v>
                </c:pt>
                <c:pt idx="421">
                  <c:v>42965</c:v>
                </c:pt>
                <c:pt idx="422">
                  <c:v>42968</c:v>
                </c:pt>
                <c:pt idx="423">
                  <c:v>42969</c:v>
                </c:pt>
                <c:pt idx="424">
                  <c:v>42970</c:v>
                </c:pt>
                <c:pt idx="425">
                  <c:v>42971</c:v>
                </c:pt>
                <c:pt idx="426">
                  <c:v>42972</c:v>
                </c:pt>
                <c:pt idx="427">
                  <c:v>42976</c:v>
                </c:pt>
                <c:pt idx="428">
                  <c:v>42977</c:v>
                </c:pt>
                <c:pt idx="429">
                  <c:v>42978</c:v>
                </c:pt>
                <c:pt idx="430">
                  <c:v>42979</c:v>
                </c:pt>
                <c:pt idx="431">
                  <c:v>42982</c:v>
                </c:pt>
                <c:pt idx="432">
                  <c:v>42983</c:v>
                </c:pt>
                <c:pt idx="433">
                  <c:v>42984</c:v>
                </c:pt>
                <c:pt idx="434">
                  <c:v>42985</c:v>
                </c:pt>
                <c:pt idx="435">
                  <c:v>42986</c:v>
                </c:pt>
                <c:pt idx="436">
                  <c:v>42989</c:v>
                </c:pt>
                <c:pt idx="437">
                  <c:v>42990</c:v>
                </c:pt>
                <c:pt idx="438">
                  <c:v>42991</c:v>
                </c:pt>
                <c:pt idx="439">
                  <c:v>42992</c:v>
                </c:pt>
                <c:pt idx="440">
                  <c:v>42993</c:v>
                </c:pt>
                <c:pt idx="441">
                  <c:v>42996</c:v>
                </c:pt>
                <c:pt idx="442">
                  <c:v>42997</c:v>
                </c:pt>
                <c:pt idx="443">
                  <c:v>42998</c:v>
                </c:pt>
                <c:pt idx="444">
                  <c:v>42999</c:v>
                </c:pt>
                <c:pt idx="445">
                  <c:v>43000</c:v>
                </c:pt>
                <c:pt idx="446">
                  <c:v>43003</c:v>
                </c:pt>
                <c:pt idx="447">
                  <c:v>43004</c:v>
                </c:pt>
                <c:pt idx="448">
                  <c:v>43005</c:v>
                </c:pt>
                <c:pt idx="449">
                  <c:v>43006</c:v>
                </c:pt>
                <c:pt idx="450">
                  <c:v>43007</c:v>
                </c:pt>
                <c:pt idx="451">
                  <c:v>43010</c:v>
                </c:pt>
                <c:pt idx="452">
                  <c:v>43011</c:v>
                </c:pt>
                <c:pt idx="453">
                  <c:v>43012</c:v>
                </c:pt>
                <c:pt idx="454">
                  <c:v>43013</c:v>
                </c:pt>
                <c:pt idx="455">
                  <c:v>43014</c:v>
                </c:pt>
                <c:pt idx="456">
                  <c:v>43017</c:v>
                </c:pt>
                <c:pt idx="457">
                  <c:v>43018</c:v>
                </c:pt>
                <c:pt idx="458">
                  <c:v>43019</c:v>
                </c:pt>
                <c:pt idx="459">
                  <c:v>43020</c:v>
                </c:pt>
                <c:pt idx="460">
                  <c:v>43021</c:v>
                </c:pt>
                <c:pt idx="461">
                  <c:v>43024</c:v>
                </c:pt>
                <c:pt idx="462">
                  <c:v>43025</c:v>
                </c:pt>
                <c:pt idx="463">
                  <c:v>43026</c:v>
                </c:pt>
                <c:pt idx="464">
                  <c:v>43027</c:v>
                </c:pt>
                <c:pt idx="465">
                  <c:v>43028</c:v>
                </c:pt>
                <c:pt idx="466">
                  <c:v>43031</c:v>
                </c:pt>
                <c:pt idx="467">
                  <c:v>43032</c:v>
                </c:pt>
                <c:pt idx="468">
                  <c:v>43033</c:v>
                </c:pt>
                <c:pt idx="469">
                  <c:v>43034</c:v>
                </c:pt>
                <c:pt idx="470">
                  <c:v>43035</c:v>
                </c:pt>
                <c:pt idx="471">
                  <c:v>43038</c:v>
                </c:pt>
                <c:pt idx="472">
                  <c:v>43039</c:v>
                </c:pt>
                <c:pt idx="473">
                  <c:v>43040</c:v>
                </c:pt>
                <c:pt idx="474">
                  <c:v>43041</c:v>
                </c:pt>
                <c:pt idx="475">
                  <c:v>43042</c:v>
                </c:pt>
                <c:pt idx="476">
                  <c:v>43045</c:v>
                </c:pt>
                <c:pt idx="477">
                  <c:v>43046</c:v>
                </c:pt>
                <c:pt idx="478">
                  <c:v>43047</c:v>
                </c:pt>
                <c:pt idx="479">
                  <c:v>43048</c:v>
                </c:pt>
                <c:pt idx="480">
                  <c:v>43049</c:v>
                </c:pt>
                <c:pt idx="481">
                  <c:v>43052</c:v>
                </c:pt>
                <c:pt idx="482">
                  <c:v>43053</c:v>
                </c:pt>
                <c:pt idx="483">
                  <c:v>43054</c:v>
                </c:pt>
                <c:pt idx="484">
                  <c:v>43055</c:v>
                </c:pt>
                <c:pt idx="485">
                  <c:v>43056</c:v>
                </c:pt>
                <c:pt idx="486">
                  <c:v>43059</c:v>
                </c:pt>
                <c:pt idx="487">
                  <c:v>43060</c:v>
                </c:pt>
                <c:pt idx="488">
                  <c:v>43061</c:v>
                </c:pt>
                <c:pt idx="489">
                  <c:v>43062</c:v>
                </c:pt>
                <c:pt idx="490">
                  <c:v>43063</c:v>
                </c:pt>
                <c:pt idx="491">
                  <c:v>43066</c:v>
                </c:pt>
                <c:pt idx="492">
                  <c:v>43067</c:v>
                </c:pt>
                <c:pt idx="493">
                  <c:v>43068</c:v>
                </c:pt>
                <c:pt idx="494">
                  <c:v>43069</c:v>
                </c:pt>
                <c:pt idx="495">
                  <c:v>43070</c:v>
                </c:pt>
                <c:pt idx="496">
                  <c:v>43073</c:v>
                </c:pt>
                <c:pt idx="497">
                  <c:v>43074</c:v>
                </c:pt>
                <c:pt idx="498">
                  <c:v>43075</c:v>
                </c:pt>
                <c:pt idx="499">
                  <c:v>43076</c:v>
                </c:pt>
                <c:pt idx="500">
                  <c:v>43077</c:v>
                </c:pt>
                <c:pt idx="501">
                  <c:v>43080</c:v>
                </c:pt>
                <c:pt idx="502">
                  <c:v>43081</c:v>
                </c:pt>
                <c:pt idx="503">
                  <c:v>43082</c:v>
                </c:pt>
                <c:pt idx="504">
                  <c:v>43083</c:v>
                </c:pt>
                <c:pt idx="505">
                  <c:v>43084</c:v>
                </c:pt>
                <c:pt idx="506">
                  <c:v>43087</c:v>
                </c:pt>
                <c:pt idx="507">
                  <c:v>43088</c:v>
                </c:pt>
                <c:pt idx="508">
                  <c:v>43089</c:v>
                </c:pt>
                <c:pt idx="509">
                  <c:v>43090</c:v>
                </c:pt>
                <c:pt idx="510">
                  <c:v>43091</c:v>
                </c:pt>
                <c:pt idx="511">
                  <c:v>43096</c:v>
                </c:pt>
                <c:pt idx="512">
                  <c:v>43097</c:v>
                </c:pt>
                <c:pt idx="513">
                  <c:v>43098</c:v>
                </c:pt>
                <c:pt idx="514">
                  <c:v>43102</c:v>
                </c:pt>
                <c:pt idx="515">
                  <c:v>43103</c:v>
                </c:pt>
                <c:pt idx="516">
                  <c:v>43104</c:v>
                </c:pt>
                <c:pt idx="517">
                  <c:v>43105</c:v>
                </c:pt>
                <c:pt idx="518">
                  <c:v>43112</c:v>
                </c:pt>
                <c:pt idx="519">
                  <c:v>43119</c:v>
                </c:pt>
                <c:pt idx="520">
                  <c:v>43126</c:v>
                </c:pt>
                <c:pt idx="521">
                  <c:v>43133</c:v>
                </c:pt>
                <c:pt idx="522">
                  <c:v>43140</c:v>
                </c:pt>
                <c:pt idx="523">
                  <c:v>43147</c:v>
                </c:pt>
                <c:pt idx="524">
                  <c:v>43154</c:v>
                </c:pt>
                <c:pt idx="525">
                  <c:v>43161</c:v>
                </c:pt>
                <c:pt idx="526">
                  <c:v>43168</c:v>
                </c:pt>
                <c:pt idx="527">
                  <c:v>43175</c:v>
                </c:pt>
                <c:pt idx="528">
                  <c:v>43182</c:v>
                </c:pt>
                <c:pt idx="529">
                  <c:v>43193</c:v>
                </c:pt>
                <c:pt idx="530">
                  <c:v>43200</c:v>
                </c:pt>
                <c:pt idx="531">
                  <c:v>43207</c:v>
                </c:pt>
                <c:pt idx="532">
                  <c:v>43214</c:v>
                </c:pt>
                <c:pt idx="533">
                  <c:v>43221</c:v>
                </c:pt>
                <c:pt idx="534">
                  <c:v>43228</c:v>
                </c:pt>
                <c:pt idx="535">
                  <c:v>43235</c:v>
                </c:pt>
                <c:pt idx="536">
                  <c:v>43242</c:v>
                </c:pt>
                <c:pt idx="537">
                  <c:v>43249</c:v>
                </c:pt>
                <c:pt idx="538">
                  <c:v>43256</c:v>
                </c:pt>
                <c:pt idx="539">
                  <c:v>43263</c:v>
                </c:pt>
                <c:pt idx="540">
                  <c:v>43270</c:v>
                </c:pt>
                <c:pt idx="541">
                  <c:v>43277</c:v>
                </c:pt>
                <c:pt idx="542">
                  <c:v>43284</c:v>
                </c:pt>
                <c:pt idx="543">
                  <c:v>43291</c:v>
                </c:pt>
                <c:pt idx="544">
                  <c:v>43298</c:v>
                </c:pt>
                <c:pt idx="545">
                  <c:v>43305</c:v>
                </c:pt>
                <c:pt idx="546">
                  <c:v>43312</c:v>
                </c:pt>
                <c:pt idx="547">
                  <c:v>43319</c:v>
                </c:pt>
                <c:pt idx="548">
                  <c:v>43326</c:v>
                </c:pt>
                <c:pt idx="549">
                  <c:v>43333</c:v>
                </c:pt>
                <c:pt idx="550">
                  <c:v>43340</c:v>
                </c:pt>
                <c:pt idx="551">
                  <c:v>43347</c:v>
                </c:pt>
                <c:pt idx="552">
                  <c:v>43354</c:v>
                </c:pt>
                <c:pt idx="553">
                  <c:v>43361</c:v>
                </c:pt>
                <c:pt idx="554">
                  <c:v>43368</c:v>
                </c:pt>
                <c:pt idx="555">
                  <c:v>43375</c:v>
                </c:pt>
                <c:pt idx="556">
                  <c:v>43382</c:v>
                </c:pt>
                <c:pt idx="557">
                  <c:v>43389</c:v>
                </c:pt>
                <c:pt idx="558">
                  <c:v>43396</c:v>
                </c:pt>
                <c:pt idx="559">
                  <c:v>43403</c:v>
                </c:pt>
                <c:pt idx="560">
                  <c:v>43410</c:v>
                </c:pt>
                <c:pt idx="561">
                  <c:v>43417</c:v>
                </c:pt>
                <c:pt idx="562">
                  <c:v>43424</c:v>
                </c:pt>
                <c:pt idx="563">
                  <c:v>43431</c:v>
                </c:pt>
                <c:pt idx="564">
                  <c:v>43438</c:v>
                </c:pt>
                <c:pt idx="565">
                  <c:v>43445</c:v>
                </c:pt>
                <c:pt idx="566">
                  <c:v>43452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43580</c:v>
                </c:pt>
                <c:pt idx="585">
                  <c:v>43587</c:v>
                </c:pt>
                <c:pt idx="586">
                  <c:v>43594</c:v>
                </c:pt>
                <c:pt idx="587">
                  <c:v>43601</c:v>
                </c:pt>
                <c:pt idx="588">
                  <c:v>43608</c:v>
                </c:pt>
                <c:pt idx="589">
                  <c:v>43615</c:v>
                </c:pt>
                <c:pt idx="590">
                  <c:v>43622</c:v>
                </c:pt>
                <c:pt idx="591">
                  <c:v>43629</c:v>
                </c:pt>
                <c:pt idx="592">
                  <c:v>43636</c:v>
                </c:pt>
                <c:pt idx="593">
                  <c:v>43643</c:v>
                </c:pt>
                <c:pt idx="594">
                  <c:v>43650</c:v>
                </c:pt>
                <c:pt idx="595">
                  <c:v>43657</c:v>
                </c:pt>
                <c:pt idx="596">
                  <c:v>43664</c:v>
                </c:pt>
                <c:pt idx="597">
                  <c:v>43671</c:v>
                </c:pt>
                <c:pt idx="598">
                  <c:v>43678</c:v>
                </c:pt>
                <c:pt idx="599">
                  <c:v>43685</c:v>
                </c:pt>
                <c:pt idx="600">
                  <c:v>43692</c:v>
                </c:pt>
                <c:pt idx="601">
                  <c:v>43699</c:v>
                </c:pt>
                <c:pt idx="602">
                  <c:v>43706</c:v>
                </c:pt>
                <c:pt idx="603">
                  <c:v>43713</c:v>
                </c:pt>
                <c:pt idx="604">
                  <c:v>43720</c:v>
                </c:pt>
                <c:pt idx="605">
                  <c:v>43727</c:v>
                </c:pt>
                <c:pt idx="606">
                  <c:v>43734</c:v>
                </c:pt>
                <c:pt idx="607">
                  <c:v>43741</c:v>
                </c:pt>
                <c:pt idx="608">
                  <c:v>43748</c:v>
                </c:pt>
                <c:pt idx="609">
                  <c:v>43755</c:v>
                </c:pt>
                <c:pt idx="610">
                  <c:v>43762</c:v>
                </c:pt>
                <c:pt idx="611">
                  <c:v>43769</c:v>
                </c:pt>
                <c:pt idx="612">
                  <c:v>43776</c:v>
                </c:pt>
                <c:pt idx="613">
                  <c:v>43783</c:v>
                </c:pt>
                <c:pt idx="614">
                  <c:v>43790</c:v>
                </c:pt>
                <c:pt idx="615">
                  <c:v>43797</c:v>
                </c:pt>
                <c:pt idx="616">
                  <c:v>43804</c:v>
                </c:pt>
                <c:pt idx="617">
                  <c:v>43811</c:v>
                </c:pt>
                <c:pt idx="618">
                  <c:v>43818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44222</c:v>
                </c:pt>
                <c:pt idx="676">
                  <c:v>44229</c:v>
                </c:pt>
                <c:pt idx="677">
                  <c:v>44236</c:v>
                </c:pt>
                <c:pt idx="678">
                  <c:v>44243</c:v>
                </c:pt>
                <c:pt idx="679">
                  <c:v>44250</c:v>
                </c:pt>
                <c:pt idx="680">
                  <c:v>44257</c:v>
                </c:pt>
                <c:pt idx="681">
                  <c:v>44264</c:v>
                </c:pt>
                <c:pt idx="682">
                  <c:v>44271</c:v>
                </c:pt>
                <c:pt idx="683">
                  <c:v>44278</c:v>
                </c:pt>
                <c:pt idx="684">
                  <c:v>44285</c:v>
                </c:pt>
                <c:pt idx="685">
                  <c:v>44292</c:v>
                </c:pt>
                <c:pt idx="686">
                  <c:v>44299</c:v>
                </c:pt>
                <c:pt idx="687">
                  <c:v>44306</c:v>
                </c:pt>
                <c:pt idx="688">
                  <c:v>44313</c:v>
                </c:pt>
                <c:pt idx="689">
                  <c:v>44320</c:v>
                </c:pt>
                <c:pt idx="690">
                  <c:v>44327</c:v>
                </c:pt>
                <c:pt idx="691">
                  <c:v>44334</c:v>
                </c:pt>
                <c:pt idx="692">
                  <c:v>44341</c:v>
                </c:pt>
                <c:pt idx="693">
                  <c:v>44348</c:v>
                </c:pt>
                <c:pt idx="694">
                  <c:v>44355</c:v>
                </c:pt>
                <c:pt idx="695">
                  <c:v>44362</c:v>
                </c:pt>
                <c:pt idx="696">
                  <c:v>44369</c:v>
                </c:pt>
                <c:pt idx="697">
                  <c:v>44376</c:v>
                </c:pt>
                <c:pt idx="698">
                  <c:v>44383</c:v>
                </c:pt>
                <c:pt idx="699">
                  <c:v>44390</c:v>
                </c:pt>
                <c:pt idx="700">
                  <c:v>44397</c:v>
                </c:pt>
                <c:pt idx="701">
                  <c:v>44404</c:v>
                </c:pt>
                <c:pt idx="702">
                  <c:v>44411</c:v>
                </c:pt>
                <c:pt idx="703">
                  <c:v>44418</c:v>
                </c:pt>
                <c:pt idx="704">
                  <c:v>44425</c:v>
                </c:pt>
                <c:pt idx="705">
                  <c:v>44432</c:v>
                </c:pt>
                <c:pt idx="706">
                  <c:v>44439</c:v>
                </c:pt>
                <c:pt idx="707">
                  <c:v>44446</c:v>
                </c:pt>
                <c:pt idx="708">
                  <c:v>44453</c:v>
                </c:pt>
                <c:pt idx="709">
                  <c:v>44460</c:v>
                </c:pt>
                <c:pt idx="710">
                  <c:v>44467</c:v>
                </c:pt>
                <c:pt idx="711">
                  <c:v>44474</c:v>
                </c:pt>
                <c:pt idx="712">
                  <c:v>44481</c:v>
                </c:pt>
                <c:pt idx="713">
                  <c:v>44488</c:v>
                </c:pt>
                <c:pt idx="714">
                  <c:v>44495</c:v>
                </c:pt>
                <c:pt idx="715">
                  <c:v>44502</c:v>
                </c:pt>
                <c:pt idx="716">
                  <c:v>44509</c:v>
                </c:pt>
                <c:pt idx="717">
                  <c:v>44516</c:v>
                </c:pt>
                <c:pt idx="718">
                  <c:v>44523</c:v>
                </c:pt>
                <c:pt idx="719">
                  <c:v>44530</c:v>
                </c:pt>
                <c:pt idx="720">
                  <c:v>44537</c:v>
                </c:pt>
                <c:pt idx="721">
                  <c:v>44544</c:v>
                </c:pt>
                <c:pt idx="722">
                  <c:v>44551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44587</c:v>
                </c:pt>
                <c:pt idx="728">
                  <c:v>44594</c:v>
                </c:pt>
                <c:pt idx="729">
                  <c:v>44601</c:v>
                </c:pt>
                <c:pt idx="730">
                  <c:v>44608</c:v>
                </c:pt>
                <c:pt idx="731">
                  <c:v>44615</c:v>
                </c:pt>
                <c:pt idx="732">
                  <c:v>44622</c:v>
                </c:pt>
                <c:pt idx="733">
                  <c:v>44629</c:v>
                </c:pt>
                <c:pt idx="734">
                  <c:v>44636</c:v>
                </c:pt>
                <c:pt idx="735">
                  <c:v>44643</c:v>
                </c:pt>
                <c:pt idx="736">
                  <c:v>44650</c:v>
                </c:pt>
                <c:pt idx="737">
                  <c:v>44657</c:v>
                </c:pt>
                <c:pt idx="738">
                  <c:v>44664</c:v>
                </c:pt>
                <c:pt idx="739">
                  <c:v>44671</c:v>
                </c:pt>
                <c:pt idx="740">
                  <c:v>44678</c:v>
                </c:pt>
                <c:pt idx="741">
                  <c:v>44685</c:v>
                </c:pt>
                <c:pt idx="742">
                  <c:v>44692</c:v>
                </c:pt>
                <c:pt idx="743">
                  <c:v>44699</c:v>
                </c:pt>
                <c:pt idx="744">
                  <c:v>44706</c:v>
                </c:pt>
                <c:pt idx="745">
                  <c:v>44713</c:v>
                </c:pt>
                <c:pt idx="746">
                  <c:v>44720</c:v>
                </c:pt>
                <c:pt idx="747">
                  <c:v>44727</c:v>
                </c:pt>
                <c:pt idx="748">
                  <c:v>44734</c:v>
                </c:pt>
                <c:pt idx="749">
                  <c:v>44741</c:v>
                </c:pt>
                <c:pt idx="750">
                  <c:v>44748</c:v>
                </c:pt>
                <c:pt idx="751">
                  <c:v>44755</c:v>
                </c:pt>
                <c:pt idx="752">
                  <c:v>44762</c:v>
                </c:pt>
                <c:pt idx="753">
                  <c:v>44769</c:v>
                </c:pt>
                <c:pt idx="754">
                  <c:v>44776</c:v>
                </c:pt>
                <c:pt idx="755">
                  <c:v>44783</c:v>
                </c:pt>
                <c:pt idx="756">
                  <c:v>44790</c:v>
                </c:pt>
                <c:pt idx="757">
                  <c:v>44797</c:v>
                </c:pt>
                <c:pt idx="758">
                  <c:v>44804</c:v>
                </c:pt>
                <c:pt idx="759">
                  <c:v>44811</c:v>
                </c:pt>
                <c:pt idx="760">
                  <c:v>44818</c:v>
                </c:pt>
                <c:pt idx="761">
                  <c:v>44825</c:v>
                </c:pt>
                <c:pt idx="762">
                  <c:v>44832</c:v>
                </c:pt>
                <c:pt idx="763">
                  <c:v>44839</c:v>
                </c:pt>
                <c:pt idx="764">
                  <c:v>44846</c:v>
                </c:pt>
                <c:pt idx="765">
                  <c:v>44853</c:v>
                </c:pt>
                <c:pt idx="766">
                  <c:v>44860</c:v>
                </c:pt>
                <c:pt idx="767">
                  <c:v>44867</c:v>
                </c:pt>
                <c:pt idx="768">
                  <c:v>44874</c:v>
                </c:pt>
                <c:pt idx="769">
                  <c:v>44881</c:v>
                </c:pt>
                <c:pt idx="770">
                  <c:v>44888</c:v>
                </c:pt>
                <c:pt idx="771">
                  <c:v>44895</c:v>
                </c:pt>
                <c:pt idx="772">
                  <c:v>44902</c:v>
                </c:pt>
                <c:pt idx="773">
                  <c:v>44909</c:v>
                </c:pt>
                <c:pt idx="774">
                  <c:v>44916</c:v>
                </c:pt>
                <c:pt idx="775">
                  <c:v>44923</c:v>
                </c:pt>
                <c:pt idx="776">
                  <c:v>44930</c:v>
                </c:pt>
                <c:pt idx="777">
                  <c:v>44937</c:v>
                </c:pt>
                <c:pt idx="778">
                  <c:v>44944</c:v>
                </c:pt>
                <c:pt idx="779">
                  <c:v>44951</c:v>
                </c:pt>
                <c:pt idx="780">
                  <c:v>44958</c:v>
                </c:pt>
                <c:pt idx="781">
                  <c:v>44965</c:v>
                </c:pt>
                <c:pt idx="782">
                  <c:v>44972</c:v>
                </c:pt>
                <c:pt idx="783">
                  <c:v>44979</c:v>
                </c:pt>
                <c:pt idx="784">
                  <c:v>44986</c:v>
                </c:pt>
                <c:pt idx="785">
                  <c:v>44993</c:v>
                </c:pt>
                <c:pt idx="786">
                  <c:v>45000</c:v>
                </c:pt>
                <c:pt idx="787">
                  <c:v>45007</c:v>
                </c:pt>
                <c:pt idx="788">
                  <c:v>45014</c:v>
                </c:pt>
                <c:pt idx="789">
                  <c:v>45021</c:v>
                </c:pt>
                <c:pt idx="790">
                  <c:v>45028</c:v>
                </c:pt>
                <c:pt idx="791">
                  <c:v>45035</c:v>
                </c:pt>
                <c:pt idx="792">
                  <c:v>45042</c:v>
                </c:pt>
                <c:pt idx="793">
                  <c:v>45049</c:v>
                </c:pt>
                <c:pt idx="794">
                  <c:v>45056</c:v>
                </c:pt>
                <c:pt idx="795">
                  <c:v>45063</c:v>
                </c:pt>
                <c:pt idx="796">
                  <c:v>45070</c:v>
                </c:pt>
                <c:pt idx="797">
                  <c:v>45077</c:v>
                </c:pt>
                <c:pt idx="798">
                  <c:v>45084</c:v>
                </c:pt>
                <c:pt idx="799">
                  <c:v>45091</c:v>
                </c:pt>
                <c:pt idx="800">
                  <c:v>45098</c:v>
                </c:pt>
                <c:pt idx="801">
                  <c:v>45105</c:v>
                </c:pt>
                <c:pt idx="802">
                  <c:v>45112</c:v>
                </c:pt>
                <c:pt idx="803">
                  <c:v>45119</c:v>
                </c:pt>
                <c:pt idx="804">
                  <c:v>45126</c:v>
                </c:pt>
                <c:pt idx="805">
                  <c:v>45133</c:v>
                </c:pt>
                <c:pt idx="806">
                  <c:v>45140</c:v>
                </c:pt>
                <c:pt idx="807">
                  <c:v>45147</c:v>
                </c:pt>
                <c:pt idx="808">
                  <c:v>45154</c:v>
                </c:pt>
                <c:pt idx="809">
                  <c:v>45161</c:v>
                </c:pt>
                <c:pt idx="810">
                  <c:v>45168</c:v>
                </c:pt>
                <c:pt idx="811">
                  <c:v>45175</c:v>
                </c:pt>
                <c:pt idx="812">
                  <c:v>45182</c:v>
                </c:pt>
                <c:pt idx="813">
                  <c:v>45189</c:v>
                </c:pt>
                <c:pt idx="814">
                  <c:v>45196</c:v>
                </c:pt>
                <c:pt idx="815">
                  <c:v>45203</c:v>
                </c:pt>
                <c:pt idx="816">
                  <c:v>45210</c:v>
                </c:pt>
                <c:pt idx="817">
                  <c:v>45217</c:v>
                </c:pt>
                <c:pt idx="818">
                  <c:v>45224</c:v>
                </c:pt>
                <c:pt idx="819">
                  <c:v>45231</c:v>
                </c:pt>
                <c:pt idx="820">
                  <c:v>45238</c:v>
                </c:pt>
                <c:pt idx="821">
                  <c:v>45245</c:v>
                </c:pt>
                <c:pt idx="822">
                  <c:v>45252</c:v>
                </c:pt>
                <c:pt idx="823">
                  <c:v>45259</c:v>
                </c:pt>
                <c:pt idx="824">
                  <c:v>45266</c:v>
                </c:pt>
                <c:pt idx="825">
                  <c:v>45273</c:v>
                </c:pt>
                <c:pt idx="826">
                  <c:v>45280</c:v>
                </c:pt>
                <c:pt idx="827">
                  <c:v>45287</c:v>
                </c:pt>
                <c:pt idx="828">
                  <c:v>45294</c:v>
                </c:pt>
                <c:pt idx="829">
                  <c:v>45301</c:v>
                </c:pt>
                <c:pt idx="830">
                  <c:v>45308</c:v>
                </c:pt>
                <c:pt idx="831">
                  <c:v>45315</c:v>
                </c:pt>
                <c:pt idx="832">
                  <c:v>45322</c:v>
                </c:pt>
                <c:pt idx="833">
                  <c:v>45329</c:v>
                </c:pt>
                <c:pt idx="834">
                  <c:v>45336</c:v>
                </c:pt>
                <c:pt idx="835">
                  <c:v>45343</c:v>
                </c:pt>
                <c:pt idx="836">
                  <c:v>45350</c:v>
                </c:pt>
                <c:pt idx="837">
                  <c:v>45357</c:v>
                </c:pt>
                <c:pt idx="838">
                  <c:v>45364</c:v>
                </c:pt>
                <c:pt idx="839">
                  <c:v>45371</c:v>
                </c:pt>
                <c:pt idx="840">
                  <c:v>45378</c:v>
                </c:pt>
                <c:pt idx="841">
                  <c:v>45385</c:v>
                </c:pt>
                <c:pt idx="842">
                  <c:v>45392</c:v>
                </c:pt>
                <c:pt idx="843">
                  <c:v>45399</c:v>
                </c:pt>
                <c:pt idx="844">
                  <c:v>45406</c:v>
                </c:pt>
                <c:pt idx="845">
                  <c:v>45413</c:v>
                </c:pt>
                <c:pt idx="846">
                  <c:v>45420</c:v>
                </c:pt>
                <c:pt idx="847">
                  <c:v>45427</c:v>
                </c:pt>
                <c:pt idx="848">
                  <c:v>45434</c:v>
                </c:pt>
                <c:pt idx="849">
                  <c:v>45441</c:v>
                </c:pt>
                <c:pt idx="850">
                  <c:v>45448</c:v>
                </c:pt>
                <c:pt idx="851">
                  <c:v>45455</c:v>
                </c:pt>
                <c:pt idx="852">
                  <c:v>45462</c:v>
                </c:pt>
                <c:pt idx="853">
                  <c:v>45469</c:v>
                </c:pt>
                <c:pt idx="854">
                  <c:v>45476</c:v>
                </c:pt>
                <c:pt idx="855">
                  <c:v>45483</c:v>
                </c:pt>
                <c:pt idx="856">
                  <c:v>45490</c:v>
                </c:pt>
                <c:pt idx="857">
                  <c:v>45497</c:v>
                </c:pt>
                <c:pt idx="858">
                  <c:v>45504</c:v>
                </c:pt>
                <c:pt idx="859">
                  <c:v>45511</c:v>
                </c:pt>
                <c:pt idx="860">
                  <c:v>45518</c:v>
                </c:pt>
                <c:pt idx="861">
                  <c:v>45525</c:v>
                </c:pt>
                <c:pt idx="862">
                  <c:v>45532</c:v>
                </c:pt>
                <c:pt idx="863">
                  <c:v>45539</c:v>
                </c:pt>
                <c:pt idx="864">
                  <c:v>45546</c:v>
                </c:pt>
                <c:pt idx="865">
                  <c:v>45553</c:v>
                </c:pt>
                <c:pt idx="866">
                  <c:v>45560</c:v>
                </c:pt>
                <c:pt idx="867">
                  <c:v>45567</c:v>
                </c:pt>
                <c:pt idx="868">
                  <c:v>45574</c:v>
                </c:pt>
                <c:pt idx="869">
                  <c:v>45581</c:v>
                </c:pt>
                <c:pt idx="870">
                  <c:v>45588</c:v>
                </c:pt>
                <c:pt idx="871">
                  <c:v>45595</c:v>
                </c:pt>
                <c:pt idx="872">
                  <c:v>45602</c:v>
                </c:pt>
                <c:pt idx="873">
                  <c:v>45609</c:v>
                </c:pt>
                <c:pt idx="874">
                  <c:v>45616</c:v>
                </c:pt>
                <c:pt idx="875">
                  <c:v>45623</c:v>
                </c:pt>
                <c:pt idx="876">
                  <c:v>45630</c:v>
                </c:pt>
                <c:pt idx="877">
                  <c:v>45637</c:v>
                </c:pt>
                <c:pt idx="878">
                  <c:v>45644</c:v>
                </c:pt>
                <c:pt idx="879">
                  <c:v>45653</c:v>
                </c:pt>
                <c:pt idx="880">
                  <c:v>45660</c:v>
                </c:pt>
                <c:pt idx="881">
                  <c:v>45667</c:v>
                </c:pt>
                <c:pt idx="882">
                  <c:v>45674</c:v>
                </c:pt>
                <c:pt idx="883">
                  <c:v>45681</c:v>
                </c:pt>
                <c:pt idx="884">
                  <c:v>45688</c:v>
                </c:pt>
                <c:pt idx="885">
                  <c:v>45695</c:v>
                </c:pt>
                <c:pt idx="886">
                  <c:v>45702</c:v>
                </c:pt>
                <c:pt idx="887">
                  <c:v>45709</c:v>
                </c:pt>
                <c:pt idx="888">
                  <c:v>45716</c:v>
                </c:pt>
                <c:pt idx="889">
                  <c:v>45723</c:v>
                </c:pt>
                <c:pt idx="890">
                  <c:v>45730</c:v>
                </c:pt>
                <c:pt idx="891">
                  <c:v>45737</c:v>
                </c:pt>
                <c:pt idx="892">
                  <c:v>45744</c:v>
                </c:pt>
                <c:pt idx="893">
                  <c:v>45751</c:v>
                </c:pt>
                <c:pt idx="894">
                  <c:v>45758</c:v>
                </c:pt>
                <c:pt idx="895">
                  <c:v>45769</c:v>
                </c:pt>
                <c:pt idx="896">
                  <c:v>45776</c:v>
                </c:pt>
                <c:pt idx="897">
                  <c:v>45783</c:v>
                </c:pt>
                <c:pt idx="898">
                  <c:v>45790</c:v>
                </c:pt>
                <c:pt idx="899">
                  <c:v>45797</c:v>
                </c:pt>
                <c:pt idx="900">
                  <c:v>45804</c:v>
                </c:pt>
                <c:pt idx="901">
                  <c:v>45811</c:v>
                </c:pt>
                <c:pt idx="902">
                  <c:v>45818</c:v>
                </c:pt>
                <c:pt idx="903">
                  <c:v>45825</c:v>
                </c:pt>
                <c:pt idx="904">
                  <c:v>45832</c:v>
                </c:pt>
                <c:pt idx="905">
                  <c:v>45839</c:v>
                </c:pt>
                <c:pt idx="906">
                  <c:v>45846</c:v>
                </c:pt>
                <c:pt idx="907">
                  <c:v>45853</c:v>
                </c:pt>
                <c:pt idx="908">
                  <c:v>45860</c:v>
                </c:pt>
                <c:pt idx="909">
                  <c:v>45867</c:v>
                </c:pt>
                <c:pt idx="910">
                  <c:v>45874</c:v>
                </c:pt>
                <c:pt idx="911">
                  <c:v>45881</c:v>
                </c:pt>
                <c:pt idx="912">
                  <c:v>45888</c:v>
                </c:pt>
                <c:pt idx="913">
                  <c:v>45895</c:v>
                </c:pt>
                <c:pt idx="914">
                  <c:v>45902</c:v>
                </c:pt>
                <c:pt idx="915">
                  <c:v>45909</c:v>
                </c:pt>
                <c:pt idx="916">
                  <c:v>45916</c:v>
                </c:pt>
                <c:pt idx="917">
                  <c:v>45923</c:v>
                </c:pt>
                <c:pt idx="918">
                  <c:v>45930</c:v>
                </c:pt>
                <c:pt idx="919">
                  <c:v>45937</c:v>
                </c:pt>
                <c:pt idx="920">
                  <c:v>45944</c:v>
                </c:pt>
                <c:pt idx="921">
                  <c:v>45951</c:v>
                </c:pt>
                <c:pt idx="922">
                  <c:v>45958</c:v>
                </c:pt>
                <c:pt idx="923">
                  <c:v>45965</c:v>
                </c:pt>
                <c:pt idx="924">
                  <c:v>45972</c:v>
                </c:pt>
                <c:pt idx="925">
                  <c:v>45979</c:v>
                </c:pt>
                <c:pt idx="926">
                  <c:v>45986</c:v>
                </c:pt>
                <c:pt idx="927">
                  <c:v>45993</c:v>
                </c:pt>
                <c:pt idx="928">
                  <c:v>46000</c:v>
                </c:pt>
                <c:pt idx="929">
                  <c:v>46007</c:v>
                </c:pt>
                <c:pt idx="930">
                  <c:v>46014</c:v>
                </c:pt>
                <c:pt idx="931">
                  <c:v>46021</c:v>
                </c:pt>
                <c:pt idx="932">
                  <c:v>46028</c:v>
                </c:pt>
                <c:pt idx="933">
                  <c:v>46035</c:v>
                </c:pt>
                <c:pt idx="934">
                  <c:v>46042</c:v>
                </c:pt>
                <c:pt idx="935">
                  <c:v>46049</c:v>
                </c:pt>
                <c:pt idx="936">
                  <c:v>46056</c:v>
                </c:pt>
                <c:pt idx="937">
                  <c:v>46063</c:v>
                </c:pt>
                <c:pt idx="938">
                  <c:v>46070</c:v>
                </c:pt>
                <c:pt idx="939">
                  <c:v>46077</c:v>
                </c:pt>
                <c:pt idx="940">
                  <c:v>46084</c:v>
                </c:pt>
                <c:pt idx="941">
                  <c:v>46091</c:v>
                </c:pt>
                <c:pt idx="942">
                  <c:v>46098</c:v>
                </c:pt>
                <c:pt idx="943">
                  <c:v>46105</c:v>
                </c:pt>
                <c:pt idx="944">
                  <c:v>46112</c:v>
                </c:pt>
                <c:pt idx="945">
                  <c:v>46119</c:v>
                </c:pt>
                <c:pt idx="946">
                  <c:v>46126</c:v>
                </c:pt>
                <c:pt idx="947">
                  <c:v>46133</c:v>
                </c:pt>
                <c:pt idx="948">
                  <c:v>46140</c:v>
                </c:pt>
                <c:pt idx="949">
                  <c:v>46147</c:v>
                </c:pt>
                <c:pt idx="950">
                  <c:v>46154</c:v>
                </c:pt>
                <c:pt idx="951">
                  <c:v>46161</c:v>
                </c:pt>
                <c:pt idx="952">
                  <c:v>46168</c:v>
                </c:pt>
                <c:pt idx="953">
                  <c:v>46175</c:v>
                </c:pt>
                <c:pt idx="954">
                  <c:v>46182</c:v>
                </c:pt>
                <c:pt idx="955">
                  <c:v>46189</c:v>
                </c:pt>
                <c:pt idx="956">
                  <c:v>46196</c:v>
                </c:pt>
                <c:pt idx="957">
                  <c:v>46203</c:v>
                </c:pt>
                <c:pt idx="958">
                  <c:v>46210</c:v>
                </c:pt>
                <c:pt idx="959">
                  <c:v>46217</c:v>
                </c:pt>
                <c:pt idx="960">
                  <c:v>46224</c:v>
                </c:pt>
                <c:pt idx="961">
                  <c:v>46231</c:v>
                </c:pt>
                <c:pt idx="962">
                  <c:v>46238</c:v>
                </c:pt>
                <c:pt idx="963">
                  <c:v>46245</c:v>
                </c:pt>
                <c:pt idx="964">
                  <c:v>46252</c:v>
                </c:pt>
                <c:pt idx="965">
                  <c:v>46259</c:v>
                </c:pt>
                <c:pt idx="966">
                  <c:v>46266</c:v>
                </c:pt>
                <c:pt idx="967">
                  <c:v>46273</c:v>
                </c:pt>
                <c:pt idx="968">
                  <c:v>46280</c:v>
                </c:pt>
                <c:pt idx="969">
                  <c:v>46287</c:v>
                </c:pt>
                <c:pt idx="970">
                  <c:v>46294</c:v>
                </c:pt>
                <c:pt idx="971">
                  <c:v>46301</c:v>
                </c:pt>
                <c:pt idx="972">
                  <c:v>46308</c:v>
                </c:pt>
                <c:pt idx="973">
                  <c:v>46315</c:v>
                </c:pt>
                <c:pt idx="974">
                  <c:v>46322</c:v>
                </c:pt>
                <c:pt idx="975">
                  <c:v>46329</c:v>
                </c:pt>
                <c:pt idx="976">
                  <c:v>46336</c:v>
                </c:pt>
                <c:pt idx="977">
                  <c:v>46343</c:v>
                </c:pt>
                <c:pt idx="978">
                  <c:v>46350</c:v>
                </c:pt>
                <c:pt idx="979">
                  <c:v>46357</c:v>
                </c:pt>
                <c:pt idx="980">
                  <c:v>46364</c:v>
                </c:pt>
                <c:pt idx="981">
                  <c:v>46371</c:v>
                </c:pt>
                <c:pt idx="982">
                  <c:v>46378</c:v>
                </c:pt>
                <c:pt idx="983">
                  <c:v>46385</c:v>
                </c:pt>
                <c:pt idx="984">
                  <c:v>46392</c:v>
                </c:pt>
                <c:pt idx="985">
                  <c:v>46399</c:v>
                </c:pt>
                <c:pt idx="986">
                  <c:v>46406</c:v>
                </c:pt>
                <c:pt idx="987">
                  <c:v>46413</c:v>
                </c:pt>
                <c:pt idx="988">
                  <c:v>46420</c:v>
                </c:pt>
                <c:pt idx="989">
                  <c:v>46427</c:v>
                </c:pt>
                <c:pt idx="990">
                  <c:v>46434</c:v>
                </c:pt>
                <c:pt idx="991">
                  <c:v>46441</c:v>
                </c:pt>
                <c:pt idx="992">
                  <c:v>46448</c:v>
                </c:pt>
                <c:pt idx="993">
                  <c:v>46455</c:v>
                </c:pt>
                <c:pt idx="994">
                  <c:v>46462</c:v>
                </c:pt>
                <c:pt idx="995">
                  <c:v>46469</c:v>
                </c:pt>
                <c:pt idx="996">
                  <c:v>46476</c:v>
                </c:pt>
                <c:pt idx="997">
                  <c:v>46483</c:v>
                </c:pt>
                <c:pt idx="998">
                  <c:v>46490</c:v>
                </c:pt>
                <c:pt idx="999">
                  <c:v>46497</c:v>
                </c:pt>
                <c:pt idx="1000">
                  <c:v>46504</c:v>
                </c:pt>
                <c:pt idx="1001">
                  <c:v>46511</c:v>
                </c:pt>
                <c:pt idx="1002">
                  <c:v>46518</c:v>
                </c:pt>
                <c:pt idx="1003">
                  <c:v>46525</c:v>
                </c:pt>
                <c:pt idx="1004">
                  <c:v>46532</c:v>
                </c:pt>
                <c:pt idx="1005">
                  <c:v>46539</c:v>
                </c:pt>
                <c:pt idx="1006">
                  <c:v>46546</c:v>
                </c:pt>
                <c:pt idx="1007">
                  <c:v>46553</c:v>
                </c:pt>
                <c:pt idx="1008">
                  <c:v>46560</c:v>
                </c:pt>
                <c:pt idx="1009">
                  <c:v>46567</c:v>
                </c:pt>
                <c:pt idx="1010">
                  <c:v>46574</c:v>
                </c:pt>
                <c:pt idx="1011">
                  <c:v>46581</c:v>
                </c:pt>
                <c:pt idx="1012">
                  <c:v>46588</c:v>
                </c:pt>
                <c:pt idx="1013">
                  <c:v>46595</c:v>
                </c:pt>
                <c:pt idx="1014">
                  <c:v>46602</c:v>
                </c:pt>
                <c:pt idx="1015">
                  <c:v>46609</c:v>
                </c:pt>
                <c:pt idx="1016">
                  <c:v>46616</c:v>
                </c:pt>
                <c:pt idx="1017">
                  <c:v>46623</c:v>
                </c:pt>
                <c:pt idx="1018">
                  <c:v>46630</c:v>
                </c:pt>
                <c:pt idx="1019">
                  <c:v>46637</c:v>
                </c:pt>
                <c:pt idx="1020">
                  <c:v>46644</c:v>
                </c:pt>
                <c:pt idx="1021">
                  <c:v>46651</c:v>
                </c:pt>
                <c:pt idx="1022">
                  <c:v>46658</c:v>
                </c:pt>
                <c:pt idx="1023">
                  <c:v>46665</c:v>
                </c:pt>
                <c:pt idx="1024">
                  <c:v>46672</c:v>
                </c:pt>
                <c:pt idx="1025">
                  <c:v>46679</c:v>
                </c:pt>
                <c:pt idx="1026">
                  <c:v>46686</c:v>
                </c:pt>
                <c:pt idx="1027">
                  <c:v>46693</c:v>
                </c:pt>
                <c:pt idx="1028">
                  <c:v>46700</c:v>
                </c:pt>
                <c:pt idx="1029">
                  <c:v>46707</c:v>
                </c:pt>
                <c:pt idx="1030">
                  <c:v>46714</c:v>
                </c:pt>
                <c:pt idx="1031">
                  <c:v>46721</c:v>
                </c:pt>
                <c:pt idx="1032">
                  <c:v>46728</c:v>
                </c:pt>
                <c:pt idx="1033">
                  <c:v>46735</c:v>
                </c:pt>
                <c:pt idx="1034">
                  <c:v>46742</c:v>
                </c:pt>
                <c:pt idx="1035">
                  <c:v>46750</c:v>
                </c:pt>
                <c:pt idx="1036">
                  <c:v>46757</c:v>
                </c:pt>
                <c:pt idx="1037">
                  <c:v>46764</c:v>
                </c:pt>
                <c:pt idx="1038">
                  <c:v>46771</c:v>
                </c:pt>
                <c:pt idx="1039">
                  <c:v>46778</c:v>
                </c:pt>
                <c:pt idx="1040">
                  <c:v>46785</c:v>
                </c:pt>
                <c:pt idx="1041">
                  <c:v>46792</c:v>
                </c:pt>
                <c:pt idx="1042">
                  <c:v>46799</c:v>
                </c:pt>
                <c:pt idx="1043">
                  <c:v>46806</c:v>
                </c:pt>
                <c:pt idx="1044">
                  <c:v>46813</c:v>
                </c:pt>
                <c:pt idx="1045">
                  <c:v>46820</c:v>
                </c:pt>
                <c:pt idx="1046">
                  <c:v>46827</c:v>
                </c:pt>
                <c:pt idx="1047">
                  <c:v>46834</c:v>
                </c:pt>
                <c:pt idx="1048">
                  <c:v>46841</c:v>
                </c:pt>
                <c:pt idx="1049">
                  <c:v>46848</c:v>
                </c:pt>
                <c:pt idx="1050">
                  <c:v>46855</c:v>
                </c:pt>
                <c:pt idx="1051">
                  <c:v>46862</c:v>
                </c:pt>
                <c:pt idx="1052">
                  <c:v>46869</c:v>
                </c:pt>
                <c:pt idx="1053">
                  <c:v>46876</c:v>
                </c:pt>
                <c:pt idx="1054">
                  <c:v>46883</c:v>
                </c:pt>
                <c:pt idx="1055">
                  <c:v>46890</c:v>
                </c:pt>
                <c:pt idx="1056">
                  <c:v>46897</c:v>
                </c:pt>
                <c:pt idx="1057">
                  <c:v>46904</c:v>
                </c:pt>
                <c:pt idx="1058">
                  <c:v>46911</c:v>
                </c:pt>
                <c:pt idx="1059">
                  <c:v>46918</c:v>
                </c:pt>
                <c:pt idx="1060">
                  <c:v>46925</c:v>
                </c:pt>
                <c:pt idx="1061">
                  <c:v>46932</c:v>
                </c:pt>
                <c:pt idx="1062">
                  <c:v>46939</c:v>
                </c:pt>
                <c:pt idx="1063">
                  <c:v>46946</c:v>
                </c:pt>
                <c:pt idx="1064">
                  <c:v>46953</c:v>
                </c:pt>
                <c:pt idx="1065">
                  <c:v>46960</c:v>
                </c:pt>
                <c:pt idx="1066">
                  <c:v>46967</c:v>
                </c:pt>
                <c:pt idx="1067">
                  <c:v>46974</c:v>
                </c:pt>
                <c:pt idx="1068">
                  <c:v>46981</c:v>
                </c:pt>
                <c:pt idx="1069">
                  <c:v>46988</c:v>
                </c:pt>
                <c:pt idx="1070">
                  <c:v>46995</c:v>
                </c:pt>
                <c:pt idx="1071">
                  <c:v>47002</c:v>
                </c:pt>
                <c:pt idx="1072">
                  <c:v>47009</c:v>
                </c:pt>
                <c:pt idx="1073">
                  <c:v>47016</c:v>
                </c:pt>
                <c:pt idx="1074">
                  <c:v>47023</c:v>
                </c:pt>
                <c:pt idx="1075">
                  <c:v>47030</c:v>
                </c:pt>
                <c:pt idx="1076">
                  <c:v>47037</c:v>
                </c:pt>
                <c:pt idx="1077">
                  <c:v>47044</c:v>
                </c:pt>
                <c:pt idx="1078">
                  <c:v>47051</c:v>
                </c:pt>
                <c:pt idx="1079">
                  <c:v>47058</c:v>
                </c:pt>
                <c:pt idx="1080">
                  <c:v>47065</c:v>
                </c:pt>
                <c:pt idx="1081">
                  <c:v>47072</c:v>
                </c:pt>
                <c:pt idx="1082">
                  <c:v>47079</c:v>
                </c:pt>
                <c:pt idx="1083">
                  <c:v>47086</c:v>
                </c:pt>
                <c:pt idx="1084">
                  <c:v>47093</c:v>
                </c:pt>
                <c:pt idx="1085">
                  <c:v>47100</c:v>
                </c:pt>
                <c:pt idx="1086">
                  <c:v>47107</c:v>
                </c:pt>
                <c:pt idx="1087">
                  <c:v>47114</c:v>
                </c:pt>
                <c:pt idx="1088">
                  <c:v>47121</c:v>
                </c:pt>
                <c:pt idx="1089">
                  <c:v>47128</c:v>
                </c:pt>
                <c:pt idx="1090">
                  <c:v>47135</c:v>
                </c:pt>
                <c:pt idx="1091">
                  <c:v>47142</c:v>
                </c:pt>
                <c:pt idx="1092">
                  <c:v>47149</c:v>
                </c:pt>
                <c:pt idx="1093">
                  <c:v>47156</c:v>
                </c:pt>
                <c:pt idx="1094">
                  <c:v>47163</c:v>
                </c:pt>
                <c:pt idx="1095">
                  <c:v>47170</c:v>
                </c:pt>
                <c:pt idx="1096">
                  <c:v>47177</c:v>
                </c:pt>
                <c:pt idx="1097">
                  <c:v>47184</c:v>
                </c:pt>
                <c:pt idx="1098">
                  <c:v>47191</c:v>
                </c:pt>
                <c:pt idx="1099">
                  <c:v>47198</c:v>
                </c:pt>
                <c:pt idx="1100">
                  <c:v>47205</c:v>
                </c:pt>
                <c:pt idx="1101">
                  <c:v>47212</c:v>
                </c:pt>
                <c:pt idx="1102">
                  <c:v>47219</c:v>
                </c:pt>
                <c:pt idx="1103">
                  <c:v>47226</c:v>
                </c:pt>
                <c:pt idx="1104">
                  <c:v>47233</c:v>
                </c:pt>
                <c:pt idx="1105">
                  <c:v>47240</c:v>
                </c:pt>
                <c:pt idx="1106">
                  <c:v>47247</c:v>
                </c:pt>
                <c:pt idx="1107">
                  <c:v>47254</c:v>
                </c:pt>
                <c:pt idx="1108">
                  <c:v>47261</c:v>
                </c:pt>
                <c:pt idx="1109">
                  <c:v>47268</c:v>
                </c:pt>
                <c:pt idx="1110">
                  <c:v>47275</c:v>
                </c:pt>
                <c:pt idx="1111">
                  <c:v>47282</c:v>
                </c:pt>
                <c:pt idx="1112">
                  <c:v>47289</c:v>
                </c:pt>
                <c:pt idx="1113">
                  <c:v>47296</c:v>
                </c:pt>
                <c:pt idx="1114">
                  <c:v>47303</c:v>
                </c:pt>
                <c:pt idx="1115">
                  <c:v>47310</c:v>
                </c:pt>
                <c:pt idx="1116">
                  <c:v>47317</c:v>
                </c:pt>
                <c:pt idx="1117">
                  <c:v>47324</c:v>
                </c:pt>
                <c:pt idx="1118">
                  <c:v>47331</c:v>
                </c:pt>
                <c:pt idx="1119">
                  <c:v>47338</c:v>
                </c:pt>
                <c:pt idx="1120">
                  <c:v>47345</c:v>
                </c:pt>
                <c:pt idx="1121">
                  <c:v>47352</c:v>
                </c:pt>
                <c:pt idx="1122">
                  <c:v>47359</c:v>
                </c:pt>
                <c:pt idx="1123">
                  <c:v>47366</c:v>
                </c:pt>
                <c:pt idx="1124">
                  <c:v>47373</c:v>
                </c:pt>
                <c:pt idx="1125">
                  <c:v>47380</c:v>
                </c:pt>
                <c:pt idx="1126">
                  <c:v>47387</c:v>
                </c:pt>
                <c:pt idx="1127">
                  <c:v>47394</c:v>
                </c:pt>
                <c:pt idx="1128">
                  <c:v>47401</c:v>
                </c:pt>
                <c:pt idx="1129">
                  <c:v>47408</c:v>
                </c:pt>
                <c:pt idx="1130">
                  <c:v>47415</c:v>
                </c:pt>
                <c:pt idx="1131">
                  <c:v>47422</c:v>
                </c:pt>
                <c:pt idx="1132">
                  <c:v>47429</c:v>
                </c:pt>
                <c:pt idx="1133">
                  <c:v>47436</c:v>
                </c:pt>
                <c:pt idx="1134">
                  <c:v>47443</c:v>
                </c:pt>
                <c:pt idx="1135">
                  <c:v>47450</c:v>
                </c:pt>
                <c:pt idx="1136">
                  <c:v>47457</c:v>
                </c:pt>
                <c:pt idx="1137">
                  <c:v>47464</c:v>
                </c:pt>
                <c:pt idx="1138">
                  <c:v>47471</c:v>
                </c:pt>
                <c:pt idx="1139">
                  <c:v>47479</c:v>
                </c:pt>
                <c:pt idx="1140">
                  <c:v>47486</c:v>
                </c:pt>
                <c:pt idx="1141">
                  <c:v>47493</c:v>
                </c:pt>
                <c:pt idx="1142">
                  <c:v>47500</c:v>
                </c:pt>
                <c:pt idx="1143">
                  <c:v>47507</c:v>
                </c:pt>
                <c:pt idx="1144">
                  <c:v>47514</c:v>
                </c:pt>
                <c:pt idx="1145">
                  <c:v>47521</c:v>
                </c:pt>
                <c:pt idx="1146">
                  <c:v>47528</c:v>
                </c:pt>
                <c:pt idx="1147">
                  <c:v>47535</c:v>
                </c:pt>
                <c:pt idx="1148">
                  <c:v>47542</c:v>
                </c:pt>
                <c:pt idx="1149">
                  <c:v>47549</c:v>
                </c:pt>
                <c:pt idx="1150">
                  <c:v>47556</c:v>
                </c:pt>
                <c:pt idx="1151">
                  <c:v>47563</c:v>
                </c:pt>
                <c:pt idx="1152">
                  <c:v>47570</c:v>
                </c:pt>
                <c:pt idx="1153">
                  <c:v>47577</c:v>
                </c:pt>
                <c:pt idx="1154">
                  <c:v>47584</c:v>
                </c:pt>
                <c:pt idx="1155">
                  <c:v>47591</c:v>
                </c:pt>
                <c:pt idx="1156">
                  <c:v>47598</c:v>
                </c:pt>
                <c:pt idx="1157">
                  <c:v>47605</c:v>
                </c:pt>
                <c:pt idx="1158">
                  <c:v>47612</c:v>
                </c:pt>
                <c:pt idx="1159">
                  <c:v>47619</c:v>
                </c:pt>
                <c:pt idx="1160">
                  <c:v>47626</c:v>
                </c:pt>
                <c:pt idx="1161">
                  <c:v>47633</c:v>
                </c:pt>
                <c:pt idx="1162">
                  <c:v>47640</c:v>
                </c:pt>
                <c:pt idx="1163">
                  <c:v>47647</c:v>
                </c:pt>
                <c:pt idx="1164">
                  <c:v>47654</c:v>
                </c:pt>
                <c:pt idx="1165">
                  <c:v>47661</c:v>
                </c:pt>
                <c:pt idx="1166">
                  <c:v>47668</c:v>
                </c:pt>
                <c:pt idx="1167">
                  <c:v>47675</c:v>
                </c:pt>
                <c:pt idx="1168">
                  <c:v>47682</c:v>
                </c:pt>
                <c:pt idx="1169">
                  <c:v>47689</c:v>
                </c:pt>
                <c:pt idx="1170">
                  <c:v>47696</c:v>
                </c:pt>
                <c:pt idx="1171">
                  <c:v>47703</c:v>
                </c:pt>
                <c:pt idx="1172">
                  <c:v>47710</c:v>
                </c:pt>
                <c:pt idx="1173">
                  <c:v>47717</c:v>
                </c:pt>
                <c:pt idx="1174">
                  <c:v>47724</c:v>
                </c:pt>
                <c:pt idx="1175">
                  <c:v>47731</c:v>
                </c:pt>
                <c:pt idx="1176">
                  <c:v>47738</c:v>
                </c:pt>
                <c:pt idx="1177">
                  <c:v>47745</c:v>
                </c:pt>
                <c:pt idx="1178">
                  <c:v>47752</c:v>
                </c:pt>
                <c:pt idx="1179">
                  <c:v>47759</c:v>
                </c:pt>
                <c:pt idx="1180">
                  <c:v>47766</c:v>
                </c:pt>
                <c:pt idx="1181">
                  <c:v>47773</c:v>
                </c:pt>
                <c:pt idx="1182">
                  <c:v>47780</c:v>
                </c:pt>
                <c:pt idx="1183">
                  <c:v>47787</c:v>
                </c:pt>
                <c:pt idx="1184">
                  <c:v>47794</c:v>
                </c:pt>
                <c:pt idx="1185">
                  <c:v>47801</c:v>
                </c:pt>
                <c:pt idx="1186">
                  <c:v>47808</c:v>
                </c:pt>
                <c:pt idx="1187">
                  <c:v>47815</c:v>
                </c:pt>
                <c:pt idx="1188">
                  <c:v>47822</c:v>
                </c:pt>
                <c:pt idx="1189">
                  <c:v>47829</c:v>
                </c:pt>
                <c:pt idx="1190">
                  <c:v>47836</c:v>
                </c:pt>
                <c:pt idx="1191">
                  <c:v>47844</c:v>
                </c:pt>
                <c:pt idx="1192">
                  <c:v>47851</c:v>
                </c:pt>
                <c:pt idx="1193">
                  <c:v>47858</c:v>
                </c:pt>
                <c:pt idx="1194">
                  <c:v>47865</c:v>
                </c:pt>
                <c:pt idx="1195">
                  <c:v>47872</c:v>
                </c:pt>
                <c:pt idx="1196">
                  <c:v>47879</c:v>
                </c:pt>
                <c:pt idx="1197">
                  <c:v>47886</c:v>
                </c:pt>
                <c:pt idx="1198">
                  <c:v>47893</c:v>
                </c:pt>
                <c:pt idx="1199">
                  <c:v>47900</c:v>
                </c:pt>
                <c:pt idx="1200">
                  <c:v>47907</c:v>
                </c:pt>
                <c:pt idx="1201">
                  <c:v>47914</c:v>
                </c:pt>
                <c:pt idx="1202">
                  <c:v>47921</c:v>
                </c:pt>
                <c:pt idx="1203">
                  <c:v>47928</c:v>
                </c:pt>
                <c:pt idx="1204">
                  <c:v>47935</c:v>
                </c:pt>
                <c:pt idx="1205">
                  <c:v>47942</c:v>
                </c:pt>
                <c:pt idx="1206">
                  <c:v>47953</c:v>
                </c:pt>
                <c:pt idx="1207">
                  <c:v>47960</c:v>
                </c:pt>
                <c:pt idx="1208">
                  <c:v>47967</c:v>
                </c:pt>
                <c:pt idx="1209">
                  <c:v>47974</c:v>
                </c:pt>
                <c:pt idx="1210">
                  <c:v>47981</c:v>
                </c:pt>
                <c:pt idx="1211">
                  <c:v>47988</c:v>
                </c:pt>
                <c:pt idx="1212">
                  <c:v>47995</c:v>
                </c:pt>
                <c:pt idx="1213">
                  <c:v>48002</c:v>
                </c:pt>
                <c:pt idx="1214">
                  <c:v>48009</c:v>
                </c:pt>
                <c:pt idx="1215">
                  <c:v>48016</c:v>
                </c:pt>
                <c:pt idx="1216">
                  <c:v>48023</c:v>
                </c:pt>
                <c:pt idx="1217">
                  <c:v>48030</c:v>
                </c:pt>
                <c:pt idx="1218">
                  <c:v>48037</c:v>
                </c:pt>
                <c:pt idx="1219">
                  <c:v>48044</c:v>
                </c:pt>
                <c:pt idx="1220">
                  <c:v>48051</c:v>
                </c:pt>
                <c:pt idx="1221">
                  <c:v>48058</c:v>
                </c:pt>
                <c:pt idx="1222">
                  <c:v>48065</c:v>
                </c:pt>
                <c:pt idx="1223">
                  <c:v>48072</c:v>
                </c:pt>
                <c:pt idx="1224">
                  <c:v>48079</c:v>
                </c:pt>
                <c:pt idx="1225">
                  <c:v>48086</c:v>
                </c:pt>
                <c:pt idx="1226">
                  <c:v>48093</c:v>
                </c:pt>
                <c:pt idx="1227">
                  <c:v>48100</c:v>
                </c:pt>
                <c:pt idx="1228">
                  <c:v>48107</c:v>
                </c:pt>
                <c:pt idx="1229">
                  <c:v>48114</c:v>
                </c:pt>
                <c:pt idx="1230">
                  <c:v>48121</c:v>
                </c:pt>
                <c:pt idx="1231">
                  <c:v>48128</c:v>
                </c:pt>
                <c:pt idx="1232">
                  <c:v>48135</c:v>
                </c:pt>
                <c:pt idx="1233">
                  <c:v>48142</c:v>
                </c:pt>
                <c:pt idx="1234">
                  <c:v>48149</c:v>
                </c:pt>
                <c:pt idx="1235">
                  <c:v>48156</c:v>
                </c:pt>
                <c:pt idx="1236">
                  <c:v>48163</c:v>
                </c:pt>
                <c:pt idx="1237">
                  <c:v>48170</c:v>
                </c:pt>
                <c:pt idx="1238">
                  <c:v>48177</c:v>
                </c:pt>
                <c:pt idx="1239">
                  <c:v>48184</c:v>
                </c:pt>
                <c:pt idx="1240">
                  <c:v>48191</c:v>
                </c:pt>
                <c:pt idx="1241">
                  <c:v>48198</c:v>
                </c:pt>
                <c:pt idx="1242">
                  <c:v>48205</c:v>
                </c:pt>
                <c:pt idx="1243">
                  <c:v>48212</c:v>
                </c:pt>
                <c:pt idx="1244">
                  <c:v>48219</c:v>
                </c:pt>
                <c:pt idx="1245">
                  <c:v>48226</c:v>
                </c:pt>
                <c:pt idx="1246">
                  <c:v>48233</c:v>
                </c:pt>
                <c:pt idx="1247">
                  <c:v>48240</c:v>
                </c:pt>
                <c:pt idx="1248">
                  <c:v>48247</c:v>
                </c:pt>
                <c:pt idx="1249">
                  <c:v>48254</c:v>
                </c:pt>
                <c:pt idx="1250">
                  <c:v>48261</c:v>
                </c:pt>
                <c:pt idx="1251">
                  <c:v>48268</c:v>
                </c:pt>
                <c:pt idx="1252">
                  <c:v>48275</c:v>
                </c:pt>
                <c:pt idx="1253">
                  <c:v>48282</c:v>
                </c:pt>
                <c:pt idx="1254">
                  <c:v>48289</c:v>
                </c:pt>
                <c:pt idx="1255">
                  <c:v>48296</c:v>
                </c:pt>
                <c:pt idx="1256">
                  <c:v>48303</c:v>
                </c:pt>
                <c:pt idx="1257">
                  <c:v>48310</c:v>
                </c:pt>
                <c:pt idx="1258">
                  <c:v>48317</c:v>
                </c:pt>
                <c:pt idx="1259">
                  <c:v>48324</c:v>
                </c:pt>
                <c:pt idx="1260">
                  <c:v>48331</c:v>
                </c:pt>
                <c:pt idx="1261">
                  <c:v>48338</c:v>
                </c:pt>
                <c:pt idx="1262">
                  <c:v>48345</c:v>
                </c:pt>
                <c:pt idx="1263">
                  <c:v>48352</c:v>
                </c:pt>
                <c:pt idx="1264">
                  <c:v>48359</c:v>
                </c:pt>
                <c:pt idx="1265">
                  <c:v>48366</c:v>
                </c:pt>
                <c:pt idx="1266">
                  <c:v>48373</c:v>
                </c:pt>
                <c:pt idx="1267">
                  <c:v>48380</c:v>
                </c:pt>
                <c:pt idx="1268">
                  <c:v>48387</c:v>
                </c:pt>
                <c:pt idx="1269">
                  <c:v>48394</c:v>
                </c:pt>
                <c:pt idx="1270">
                  <c:v>48401</c:v>
                </c:pt>
                <c:pt idx="1271">
                  <c:v>48408</c:v>
                </c:pt>
                <c:pt idx="1272">
                  <c:v>48415</c:v>
                </c:pt>
                <c:pt idx="1273">
                  <c:v>48422</c:v>
                </c:pt>
                <c:pt idx="1274">
                  <c:v>48429</c:v>
                </c:pt>
                <c:pt idx="1275">
                  <c:v>48436</c:v>
                </c:pt>
                <c:pt idx="1276">
                  <c:v>48443</c:v>
                </c:pt>
                <c:pt idx="1277">
                  <c:v>48450</c:v>
                </c:pt>
                <c:pt idx="1278">
                  <c:v>48457</c:v>
                </c:pt>
                <c:pt idx="1279">
                  <c:v>48464</c:v>
                </c:pt>
                <c:pt idx="1280">
                  <c:v>48471</c:v>
                </c:pt>
                <c:pt idx="1281">
                  <c:v>48478</c:v>
                </c:pt>
                <c:pt idx="1282">
                  <c:v>48485</c:v>
                </c:pt>
                <c:pt idx="1283">
                  <c:v>48492</c:v>
                </c:pt>
                <c:pt idx="1284">
                  <c:v>48499</c:v>
                </c:pt>
                <c:pt idx="1285">
                  <c:v>48506</c:v>
                </c:pt>
                <c:pt idx="1286">
                  <c:v>48513</c:v>
                </c:pt>
                <c:pt idx="1287">
                  <c:v>48520</c:v>
                </c:pt>
                <c:pt idx="1288">
                  <c:v>48527</c:v>
                </c:pt>
                <c:pt idx="1289">
                  <c:v>48534</c:v>
                </c:pt>
                <c:pt idx="1290">
                  <c:v>48541</c:v>
                </c:pt>
                <c:pt idx="1291">
                  <c:v>48548</c:v>
                </c:pt>
                <c:pt idx="1292">
                  <c:v>48555</c:v>
                </c:pt>
                <c:pt idx="1293">
                  <c:v>48562</c:v>
                </c:pt>
                <c:pt idx="1294">
                  <c:v>48569</c:v>
                </c:pt>
                <c:pt idx="1295">
                  <c:v>48577</c:v>
                </c:pt>
                <c:pt idx="1296">
                  <c:v>48584</c:v>
                </c:pt>
                <c:pt idx="1297">
                  <c:v>48591</c:v>
                </c:pt>
                <c:pt idx="1298">
                  <c:v>48598</c:v>
                </c:pt>
                <c:pt idx="1299">
                  <c:v>48605</c:v>
                </c:pt>
                <c:pt idx="1300">
                  <c:v>48612</c:v>
                </c:pt>
                <c:pt idx="1301">
                  <c:v>48619</c:v>
                </c:pt>
                <c:pt idx="1302">
                  <c:v>48626</c:v>
                </c:pt>
                <c:pt idx="1303">
                  <c:v>48633</c:v>
                </c:pt>
                <c:pt idx="1304">
                  <c:v>48640</c:v>
                </c:pt>
                <c:pt idx="1305">
                  <c:v>48647</c:v>
                </c:pt>
                <c:pt idx="1306">
                  <c:v>48654</c:v>
                </c:pt>
                <c:pt idx="1307">
                  <c:v>48661</c:v>
                </c:pt>
                <c:pt idx="1308">
                  <c:v>48668</c:v>
                </c:pt>
                <c:pt idx="1309">
                  <c:v>48675</c:v>
                </c:pt>
                <c:pt idx="1310">
                  <c:v>48682</c:v>
                </c:pt>
                <c:pt idx="1311">
                  <c:v>48689</c:v>
                </c:pt>
                <c:pt idx="1312">
                  <c:v>48696</c:v>
                </c:pt>
                <c:pt idx="1313">
                  <c:v>48703</c:v>
                </c:pt>
                <c:pt idx="1314">
                  <c:v>48710</c:v>
                </c:pt>
                <c:pt idx="1315">
                  <c:v>48717</c:v>
                </c:pt>
                <c:pt idx="1316">
                  <c:v>48724</c:v>
                </c:pt>
                <c:pt idx="1317">
                  <c:v>48731</c:v>
                </c:pt>
                <c:pt idx="1318">
                  <c:v>48738</c:v>
                </c:pt>
                <c:pt idx="1319">
                  <c:v>48745</c:v>
                </c:pt>
                <c:pt idx="1320">
                  <c:v>48752</c:v>
                </c:pt>
                <c:pt idx="1321">
                  <c:v>48759</c:v>
                </c:pt>
                <c:pt idx="1322">
                  <c:v>48766</c:v>
                </c:pt>
                <c:pt idx="1323">
                  <c:v>48773</c:v>
                </c:pt>
                <c:pt idx="1324">
                  <c:v>48780</c:v>
                </c:pt>
                <c:pt idx="1325">
                  <c:v>48787</c:v>
                </c:pt>
                <c:pt idx="1326">
                  <c:v>48794</c:v>
                </c:pt>
                <c:pt idx="1327">
                  <c:v>48801</c:v>
                </c:pt>
                <c:pt idx="1328">
                  <c:v>48808</c:v>
                </c:pt>
                <c:pt idx="1329">
                  <c:v>48815</c:v>
                </c:pt>
                <c:pt idx="1330">
                  <c:v>48822</c:v>
                </c:pt>
                <c:pt idx="1331">
                  <c:v>48829</c:v>
                </c:pt>
                <c:pt idx="1332">
                  <c:v>48836</c:v>
                </c:pt>
                <c:pt idx="1333">
                  <c:v>48843</c:v>
                </c:pt>
                <c:pt idx="1334">
                  <c:v>48850</c:v>
                </c:pt>
                <c:pt idx="1335">
                  <c:v>48857</c:v>
                </c:pt>
                <c:pt idx="1336">
                  <c:v>48864</c:v>
                </c:pt>
                <c:pt idx="1337">
                  <c:v>48871</c:v>
                </c:pt>
                <c:pt idx="1338">
                  <c:v>48878</c:v>
                </c:pt>
                <c:pt idx="1339">
                  <c:v>48885</c:v>
                </c:pt>
                <c:pt idx="1340">
                  <c:v>48892</c:v>
                </c:pt>
                <c:pt idx="1341">
                  <c:v>48899</c:v>
                </c:pt>
                <c:pt idx="1342">
                  <c:v>48906</c:v>
                </c:pt>
                <c:pt idx="1343">
                  <c:v>48913</c:v>
                </c:pt>
                <c:pt idx="1344">
                  <c:v>48920</c:v>
                </c:pt>
                <c:pt idx="1345">
                  <c:v>48927</c:v>
                </c:pt>
                <c:pt idx="1346">
                  <c:v>48934</c:v>
                </c:pt>
                <c:pt idx="1347">
                  <c:v>48941</c:v>
                </c:pt>
                <c:pt idx="1348">
                  <c:v>48948</c:v>
                </c:pt>
                <c:pt idx="1349">
                  <c:v>48955</c:v>
                </c:pt>
                <c:pt idx="1350">
                  <c:v>48962</c:v>
                </c:pt>
                <c:pt idx="1351">
                  <c:v>48969</c:v>
                </c:pt>
                <c:pt idx="1352">
                  <c:v>48976</c:v>
                </c:pt>
                <c:pt idx="1353">
                  <c:v>48983</c:v>
                </c:pt>
                <c:pt idx="1354">
                  <c:v>48990</c:v>
                </c:pt>
                <c:pt idx="1355">
                  <c:v>48997</c:v>
                </c:pt>
                <c:pt idx="1356">
                  <c:v>49004</c:v>
                </c:pt>
                <c:pt idx="1357">
                  <c:v>49011</c:v>
                </c:pt>
                <c:pt idx="1358">
                  <c:v>49018</c:v>
                </c:pt>
                <c:pt idx="1359">
                  <c:v>49025</c:v>
                </c:pt>
                <c:pt idx="1360">
                  <c:v>49032</c:v>
                </c:pt>
                <c:pt idx="1361">
                  <c:v>49039</c:v>
                </c:pt>
                <c:pt idx="1362">
                  <c:v>49046</c:v>
                </c:pt>
                <c:pt idx="1363">
                  <c:v>49053</c:v>
                </c:pt>
                <c:pt idx="1364">
                  <c:v>49060</c:v>
                </c:pt>
                <c:pt idx="1365">
                  <c:v>49067</c:v>
                </c:pt>
                <c:pt idx="1366">
                  <c:v>49074</c:v>
                </c:pt>
                <c:pt idx="1367">
                  <c:v>49081</c:v>
                </c:pt>
                <c:pt idx="1368">
                  <c:v>49088</c:v>
                </c:pt>
                <c:pt idx="1369">
                  <c:v>49095</c:v>
                </c:pt>
                <c:pt idx="1370">
                  <c:v>49102</c:v>
                </c:pt>
                <c:pt idx="1371">
                  <c:v>49109</c:v>
                </c:pt>
                <c:pt idx="1372">
                  <c:v>49116</c:v>
                </c:pt>
                <c:pt idx="1373">
                  <c:v>49123</c:v>
                </c:pt>
                <c:pt idx="1374">
                  <c:v>49130</c:v>
                </c:pt>
                <c:pt idx="1375">
                  <c:v>49137</c:v>
                </c:pt>
                <c:pt idx="1376">
                  <c:v>49144</c:v>
                </c:pt>
                <c:pt idx="1377">
                  <c:v>49151</c:v>
                </c:pt>
                <c:pt idx="1378">
                  <c:v>49158</c:v>
                </c:pt>
                <c:pt idx="1379">
                  <c:v>49165</c:v>
                </c:pt>
                <c:pt idx="1380">
                  <c:v>49172</c:v>
                </c:pt>
                <c:pt idx="1381">
                  <c:v>49179</c:v>
                </c:pt>
                <c:pt idx="1382">
                  <c:v>49186</c:v>
                </c:pt>
                <c:pt idx="1383">
                  <c:v>49193</c:v>
                </c:pt>
                <c:pt idx="1384">
                  <c:v>49200</c:v>
                </c:pt>
                <c:pt idx="1385">
                  <c:v>49207</c:v>
                </c:pt>
                <c:pt idx="1386">
                  <c:v>49214</c:v>
                </c:pt>
                <c:pt idx="1387">
                  <c:v>49221</c:v>
                </c:pt>
                <c:pt idx="1388">
                  <c:v>49228</c:v>
                </c:pt>
                <c:pt idx="1389">
                  <c:v>49235</c:v>
                </c:pt>
                <c:pt idx="1390">
                  <c:v>49242</c:v>
                </c:pt>
                <c:pt idx="1391">
                  <c:v>49249</c:v>
                </c:pt>
                <c:pt idx="1392">
                  <c:v>49256</c:v>
                </c:pt>
                <c:pt idx="1393">
                  <c:v>49263</c:v>
                </c:pt>
                <c:pt idx="1394">
                  <c:v>49270</c:v>
                </c:pt>
                <c:pt idx="1395">
                  <c:v>49277</c:v>
                </c:pt>
                <c:pt idx="1396">
                  <c:v>49284</c:v>
                </c:pt>
                <c:pt idx="1397">
                  <c:v>49291</c:v>
                </c:pt>
                <c:pt idx="1398">
                  <c:v>49298</c:v>
                </c:pt>
                <c:pt idx="1399">
                  <c:v>49305</c:v>
                </c:pt>
                <c:pt idx="1400">
                  <c:v>49312</c:v>
                </c:pt>
                <c:pt idx="1401">
                  <c:v>49319</c:v>
                </c:pt>
                <c:pt idx="1402">
                  <c:v>49326</c:v>
                </c:pt>
                <c:pt idx="1403">
                  <c:v>49333</c:v>
                </c:pt>
                <c:pt idx="1404">
                  <c:v>49340</c:v>
                </c:pt>
                <c:pt idx="1405">
                  <c:v>49347</c:v>
                </c:pt>
                <c:pt idx="1406">
                  <c:v>49354</c:v>
                </c:pt>
                <c:pt idx="1407">
                  <c:v>49361</c:v>
                </c:pt>
                <c:pt idx="1408">
                  <c:v>49368</c:v>
                </c:pt>
                <c:pt idx="1409">
                  <c:v>49375</c:v>
                </c:pt>
                <c:pt idx="1410">
                  <c:v>49382</c:v>
                </c:pt>
                <c:pt idx="1411">
                  <c:v>49389</c:v>
                </c:pt>
                <c:pt idx="1412">
                  <c:v>49396</c:v>
                </c:pt>
                <c:pt idx="1413">
                  <c:v>49403</c:v>
                </c:pt>
                <c:pt idx="1414">
                  <c:v>49410</c:v>
                </c:pt>
                <c:pt idx="1415">
                  <c:v>49417</c:v>
                </c:pt>
                <c:pt idx="1416">
                  <c:v>49424</c:v>
                </c:pt>
                <c:pt idx="1417">
                  <c:v>49431</c:v>
                </c:pt>
                <c:pt idx="1418">
                  <c:v>49438</c:v>
                </c:pt>
                <c:pt idx="1419">
                  <c:v>49445</c:v>
                </c:pt>
                <c:pt idx="1420">
                  <c:v>49452</c:v>
                </c:pt>
                <c:pt idx="1421">
                  <c:v>49459</c:v>
                </c:pt>
                <c:pt idx="1422">
                  <c:v>49466</c:v>
                </c:pt>
                <c:pt idx="1423">
                  <c:v>49473</c:v>
                </c:pt>
                <c:pt idx="1424">
                  <c:v>49480</c:v>
                </c:pt>
                <c:pt idx="1425">
                  <c:v>49487</c:v>
                </c:pt>
                <c:pt idx="1426">
                  <c:v>49494</c:v>
                </c:pt>
                <c:pt idx="1427">
                  <c:v>49501</c:v>
                </c:pt>
                <c:pt idx="1428">
                  <c:v>49508</c:v>
                </c:pt>
                <c:pt idx="1429">
                  <c:v>49515</c:v>
                </c:pt>
                <c:pt idx="1430">
                  <c:v>49522</c:v>
                </c:pt>
                <c:pt idx="1431">
                  <c:v>49529</c:v>
                </c:pt>
                <c:pt idx="1432">
                  <c:v>49536</c:v>
                </c:pt>
                <c:pt idx="1433">
                  <c:v>49543</c:v>
                </c:pt>
                <c:pt idx="1434">
                  <c:v>49550</c:v>
                </c:pt>
                <c:pt idx="1435">
                  <c:v>49557</c:v>
                </c:pt>
                <c:pt idx="1436">
                  <c:v>49564</c:v>
                </c:pt>
                <c:pt idx="1437">
                  <c:v>49571</c:v>
                </c:pt>
                <c:pt idx="1438">
                  <c:v>49578</c:v>
                </c:pt>
                <c:pt idx="1439">
                  <c:v>49585</c:v>
                </c:pt>
                <c:pt idx="1440">
                  <c:v>49592</c:v>
                </c:pt>
                <c:pt idx="1441">
                  <c:v>49599</c:v>
                </c:pt>
                <c:pt idx="1442">
                  <c:v>49606</c:v>
                </c:pt>
                <c:pt idx="1443">
                  <c:v>49613</c:v>
                </c:pt>
                <c:pt idx="1444">
                  <c:v>49620</c:v>
                </c:pt>
                <c:pt idx="1445">
                  <c:v>49627</c:v>
                </c:pt>
                <c:pt idx="1446">
                  <c:v>49634</c:v>
                </c:pt>
                <c:pt idx="1447">
                  <c:v>49641</c:v>
                </c:pt>
                <c:pt idx="1448">
                  <c:v>49648</c:v>
                </c:pt>
                <c:pt idx="1449">
                  <c:v>49655</c:v>
                </c:pt>
                <c:pt idx="1450">
                  <c:v>49662</c:v>
                </c:pt>
                <c:pt idx="1451">
                  <c:v>49670</c:v>
                </c:pt>
                <c:pt idx="1452">
                  <c:v>49677</c:v>
                </c:pt>
                <c:pt idx="1453">
                  <c:v>49684</c:v>
                </c:pt>
                <c:pt idx="1454">
                  <c:v>49691</c:v>
                </c:pt>
                <c:pt idx="1455">
                  <c:v>49698</c:v>
                </c:pt>
                <c:pt idx="1456">
                  <c:v>49705</c:v>
                </c:pt>
                <c:pt idx="1457">
                  <c:v>49712</c:v>
                </c:pt>
                <c:pt idx="1458">
                  <c:v>49719</c:v>
                </c:pt>
                <c:pt idx="1459">
                  <c:v>49726</c:v>
                </c:pt>
                <c:pt idx="1460">
                  <c:v>49733</c:v>
                </c:pt>
                <c:pt idx="1461">
                  <c:v>49740</c:v>
                </c:pt>
                <c:pt idx="1462">
                  <c:v>49747</c:v>
                </c:pt>
                <c:pt idx="1463">
                  <c:v>49754</c:v>
                </c:pt>
                <c:pt idx="1464">
                  <c:v>49761</c:v>
                </c:pt>
                <c:pt idx="1465">
                  <c:v>49768</c:v>
                </c:pt>
                <c:pt idx="1466">
                  <c:v>49775</c:v>
                </c:pt>
                <c:pt idx="1467">
                  <c:v>49782</c:v>
                </c:pt>
                <c:pt idx="1468">
                  <c:v>49789</c:v>
                </c:pt>
                <c:pt idx="1469">
                  <c:v>49796</c:v>
                </c:pt>
                <c:pt idx="1470">
                  <c:v>49803</c:v>
                </c:pt>
                <c:pt idx="1471">
                  <c:v>49810</c:v>
                </c:pt>
                <c:pt idx="1472">
                  <c:v>49817</c:v>
                </c:pt>
                <c:pt idx="1473">
                  <c:v>49824</c:v>
                </c:pt>
                <c:pt idx="1474">
                  <c:v>49831</c:v>
                </c:pt>
                <c:pt idx="1475">
                  <c:v>49838</c:v>
                </c:pt>
                <c:pt idx="1476">
                  <c:v>49845</c:v>
                </c:pt>
                <c:pt idx="1477">
                  <c:v>49852</c:v>
                </c:pt>
                <c:pt idx="1478">
                  <c:v>49859</c:v>
                </c:pt>
                <c:pt idx="1479">
                  <c:v>49866</c:v>
                </c:pt>
                <c:pt idx="1480">
                  <c:v>49873</c:v>
                </c:pt>
                <c:pt idx="1481">
                  <c:v>49880</c:v>
                </c:pt>
                <c:pt idx="1482">
                  <c:v>49887</c:v>
                </c:pt>
                <c:pt idx="1483">
                  <c:v>49894</c:v>
                </c:pt>
                <c:pt idx="1484">
                  <c:v>49901</c:v>
                </c:pt>
                <c:pt idx="1485">
                  <c:v>49908</c:v>
                </c:pt>
                <c:pt idx="1486">
                  <c:v>49915</c:v>
                </c:pt>
                <c:pt idx="1487">
                  <c:v>49922</c:v>
                </c:pt>
                <c:pt idx="1488">
                  <c:v>49929</c:v>
                </c:pt>
                <c:pt idx="1489">
                  <c:v>49936</c:v>
                </c:pt>
                <c:pt idx="1490">
                  <c:v>49943</c:v>
                </c:pt>
                <c:pt idx="1491">
                  <c:v>49950</c:v>
                </c:pt>
                <c:pt idx="1492">
                  <c:v>49957</c:v>
                </c:pt>
                <c:pt idx="1493">
                  <c:v>49964</c:v>
                </c:pt>
                <c:pt idx="1494">
                  <c:v>49971</c:v>
                </c:pt>
                <c:pt idx="1495">
                  <c:v>49978</c:v>
                </c:pt>
                <c:pt idx="1496">
                  <c:v>49985</c:v>
                </c:pt>
                <c:pt idx="1497">
                  <c:v>49992</c:v>
                </c:pt>
                <c:pt idx="1498">
                  <c:v>49999</c:v>
                </c:pt>
                <c:pt idx="1499">
                  <c:v>50006</c:v>
                </c:pt>
                <c:pt idx="1500">
                  <c:v>50013</c:v>
                </c:pt>
                <c:pt idx="1501">
                  <c:v>50020</c:v>
                </c:pt>
                <c:pt idx="1502">
                  <c:v>50027</c:v>
                </c:pt>
                <c:pt idx="1503">
                  <c:v>50038</c:v>
                </c:pt>
                <c:pt idx="1504">
                  <c:v>50045</c:v>
                </c:pt>
                <c:pt idx="1505">
                  <c:v>50052</c:v>
                </c:pt>
                <c:pt idx="1506">
                  <c:v>50059</c:v>
                </c:pt>
                <c:pt idx="1507">
                  <c:v>50066</c:v>
                </c:pt>
                <c:pt idx="1508">
                  <c:v>50073</c:v>
                </c:pt>
                <c:pt idx="1509">
                  <c:v>50080</c:v>
                </c:pt>
                <c:pt idx="1510">
                  <c:v>50087</c:v>
                </c:pt>
                <c:pt idx="1511">
                  <c:v>50094</c:v>
                </c:pt>
                <c:pt idx="1512">
                  <c:v>50101</c:v>
                </c:pt>
                <c:pt idx="1513">
                  <c:v>50108</c:v>
                </c:pt>
                <c:pt idx="1514">
                  <c:v>50115</c:v>
                </c:pt>
                <c:pt idx="1515">
                  <c:v>50122</c:v>
                </c:pt>
                <c:pt idx="1516">
                  <c:v>50129</c:v>
                </c:pt>
                <c:pt idx="1517">
                  <c:v>50137</c:v>
                </c:pt>
                <c:pt idx="1518">
                  <c:v>50144</c:v>
                </c:pt>
                <c:pt idx="1519">
                  <c:v>50151</c:v>
                </c:pt>
                <c:pt idx="1520">
                  <c:v>50158</c:v>
                </c:pt>
                <c:pt idx="1521">
                  <c:v>50165</c:v>
                </c:pt>
                <c:pt idx="1522">
                  <c:v>50172</c:v>
                </c:pt>
                <c:pt idx="1523">
                  <c:v>50179</c:v>
                </c:pt>
                <c:pt idx="1524">
                  <c:v>50186</c:v>
                </c:pt>
                <c:pt idx="1525">
                  <c:v>50193</c:v>
                </c:pt>
                <c:pt idx="1526">
                  <c:v>50200</c:v>
                </c:pt>
                <c:pt idx="1527">
                  <c:v>50207</c:v>
                </c:pt>
                <c:pt idx="1528">
                  <c:v>50214</c:v>
                </c:pt>
                <c:pt idx="1529">
                  <c:v>50221</c:v>
                </c:pt>
                <c:pt idx="1530">
                  <c:v>50228</c:v>
                </c:pt>
                <c:pt idx="1531">
                  <c:v>50235</c:v>
                </c:pt>
                <c:pt idx="1532">
                  <c:v>50242</c:v>
                </c:pt>
                <c:pt idx="1533">
                  <c:v>50249</c:v>
                </c:pt>
                <c:pt idx="1534">
                  <c:v>50256</c:v>
                </c:pt>
                <c:pt idx="1535">
                  <c:v>50263</c:v>
                </c:pt>
                <c:pt idx="1536">
                  <c:v>50270</c:v>
                </c:pt>
                <c:pt idx="1537">
                  <c:v>50277</c:v>
                </c:pt>
                <c:pt idx="1538">
                  <c:v>50284</c:v>
                </c:pt>
                <c:pt idx="1539">
                  <c:v>50291</c:v>
                </c:pt>
                <c:pt idx="1540">
                  <c:v>50298</c:v>
                </c:pt>
                <c:pt idx="1541">
                  <c:v>50305</c:v>
                </c:pt>
                <c:pt idx="1542">
                  <c:v>50312</c:v>
                </c:pt>
                <c:pt idx="1543">
                  <c:v>50319</c:v>
                </c:pt>
                <c:pt idx="1544">
                  <c:v>50326</c:v>
                </c:pt>
                <c:pt idx="1545">
                  <c:v>50333</c:v>
                </c:pt>
                <c:pt idx="1546">
                  <c:v>50340</c:v>
                </c:pt>
                <c:pt idx="1547">
                  <c:v>50347</c:v>
                </c:pt>
                <c:pt idx="1548">
                  <c:v>50354</c:v>
                </c:pt>
                <c:pt idx="1549">
                  <c:v>50361</c:v>
                </c:pt>
                <c:pt idx="1550">
                  <c:v>50368</c:v>
                </c:pt>
                <c:pt idx="1551">
                  <c:v>50375</c:v>
                </c:pt>
                <c:pt idx="1552">
                  <c:v>50382</c:v>
                </c:pt>
                <c:pt idx="1553">
                  <c:v>50389</c:v>
                </c:pt>
                <c:pt idx="1554">
                  <c:v>50396</c:v>
                </c:pt>
                <c:pt idx="1555">
                  <c:v>50403</c:v>
                </c:pt>
                <c:pt idx="1556">
                  <c:v>50410</c:v>
                </c:pt>
                <c:pt idx="1557">
                  <c:v>50417</c:v>
                </c:pt>
                <c:pt idx="1558">
                  <c:v>50424</c:v>
                </c:pt>
                <c:pt idx="1559">
                  <c:v>50431</c:v>
                </c:pt>
                <c:pt idx="1560">
                  <c:v>50438</c:v>
                </c:pt>
                <c:pt idx="1561">
                  <c:v>50445</c:v>
                </c:pt>
                <c:pt idx="1562">
                  <c:v>50452</c:v>
                </c:pt>
                <c:pt idx="1563">
                  <c:v>50459</c:v>
                </c:pt>
                <c:pt idx="1564">
                  <c:v>50466</c:v>
                </c:pt>
                <c:pt idx="1565">
                  <c:v>50473</c:v>
                </c:pt>
                <c:pt idx="1566">
                  <c:v>50480</c:v>
                </c:pt>
                <c:pt idx="1567">
                  <c:v>50487</c:v>
                </c:pt>
                <c:pt idx="1568">
                  <c:v>50494</c:v>
                </c:pt>
                <c:pt idx="1569">
                  <c:v>50501</c:v>
                </c:pt>
                <c:pt idx="1570">
                  <c:v>50508</c:v>
                </c:pt>
                <c:pt idx="1571">
                  <c:v>50515</c:v>
                </c:pt>
                <c:pt idx="1572">
                  <c:v>50522</c:v>
                </c:pt>
                <c:pt idx="1573">
                  <c:v>50529</c:v>
                </c:pt>
                <c:pt idx="1574">
                  <c:v>50536</c:v>
                </c:pt>
                <c:pt idx="1575">
                  <c:v>50543</c:v>
                </c:pt>
                <c:pt idx="1576">
                  <c:v>50550</c:v>
                </c:pt>
                <c:pt idx="1577">
                  <c:v>50557</c:v>
                </c:pt>
                <c:pt idx="1578">
                  <c:v>50564</c:v>
                </c:pt>
                <c:pt idx="1579">
                  <c:v>50571</c:v>
                </c:pt>
                <c:pt idx="1580">
                  <c:v>50578</c:v>
                </c:pt>
                <c:pt idx="1581">
                  <c:v>50585</c:v>
                </c:pt>
                <c:pt idx="1582">
                  <c:v>50592</c:v>
                </c:pt>
                <c:pt idx="1583">
                  <c:v>50599</c:v>
                </c:pt>
                <c:pt idx="1584">
                  <c:v>50606</c:v>
                </c:pt>
                <c:pt idx="1585">
                  <c:v>50613</c:v>
                </c:pt>
                <c:pt idx="1586">
                  <c:v>50620</c:v>
                </c:pt>
                <c:pt idx="1587">
                  <c:v>50627</c:v>
                </c:pt>
                <c:pt idx="1588">
                  <c:v>50634</c:v>
                </c:pt>
                <c:pt idx="1589">
                  <c:v>50641</c:v>
                </c:pt>
                <c:pt idx="1590">
                  <c:v>50648</c:v>
                </c:pt>
                <c:pt idx="1591">
                  <c:v>50655</c:v>
                </c:pt>
                <c:pt idx="1592">
                  <c:v>50662</c:v>
                </c:pt>
                <c:pt idx="1593">
                  <c:v>50669</c:v>
                </c:pt>
                <c:pt idx="1594">
                  <c:v>50676</c:v>
                </c:pt>
                <c:pt idx="1595">
                  <c:v>50683</c:v>
                </c:pt>
                <c:pt idx="1596">
                  <c:v>50690</c:v>
                </c:pt>
                <c:pt idx="1597">
                  <c:v>50697</c:v>
                </c:pt>
                <c:pt idx="1598">
                  <c:v>50704</c:v>
                </c:pt>
                <c:pt idx="1599">
                  <c:v>50711</c:v>
                </c:pt>
                <c:pt idx="1600">
                  <c:v>50718</c:v>
                </c:pt>
                <c:pt idx="1601">
                  <c:v>50725</c:v>
                </c:pt>
                <c:pt idx="1602">
                  <c:v>50732</c:v>
                </c:pt>
                <c:pt idx="1603">
                  <c:v>50739</c:v>
                </c:pt>
                <c:pt idx="1604">
                  <c:v>50746</c:v>
                </c:pt>
                <c:pt idx="1605">
                  <c:v>50753</c:v>
                </c:pt>
                <c:pt idx="1606">
                  <c:v>50760</c:v>
                </c:pt>
                <c:pt idx="1607">
                  <c:v>50768</c:v>
                </c:pt>
                <c:pt idx="1608">
                  <c:v>50775</c:v>
                </c:pt>
                <c:pt idx="1609">
                  <c:v>50782</c:v>
                </c:pt>
                <c:pt idx="1610">
                  <c:v>50789</c:v>
                </c:pt>
                <c:pt idx="1611">
                  <c:v>50796</c:v>
                </c:pt>
                <c:pt idx="1612">
                  <c:v>50803</c:v>
                </c:pt>
                <c:pt idx="1613">
                  <c:v>50810</c:v>
                </c:pt>
                <c:pt idx="1614">
                  <c:v>50817</c:v>
                </c:pt>
                <c:pt idx="1615">
                  <c:v>50824</c:v>
                </c:pt>
                <c:pt idx="1616">
                  <c:v>50831</c:v>
                </c:pt>
                <c:pt idx="1617">
                  <c:v>50838</c:v>
                </c:pt>
                <c:pt idx="1618">
                  <c:v>50845</c:v>
                </c:pt>
                <c:pt idx="1619">
                  <c:v>50852</c:v>
                </c:pt>
                <c:pt idx="1620">
                  <c:v>50859</c:v>
                </c:pt>
                <c:pt idx="1621">
                  <c:v>50866</c:v>
                </c:pt>
                <c:pt idx="1622">
                  <c:v>50873</c:v>
                </c:pt>
                <c:pt idx="1623">
                  <c:v>50880</c:v>
                </c:pt>
                <c:pt idx="1624">
                  <c:v>50887</c:v>
                </c:pt>
                <c:pt idx="1625">
                  <c:v>50894</c:v>
                </c:pt>
                <c:pt idx="1626">
                  <c:v>50901</c:v>
                </c:pt>
                <c:pt idx="1627">
                  <c:v>50908</c:v>
                </c:pt>
                <c:pt idx="1628">
                  <c:v>50915</c:v>
                </c:pt>
                <c:pt idx="1629">
                  <c:v>50922</c:v>
                </c:pt>
                <c:pt idx="1630">
                  <c:v>50929</c:v>
                </c:pt>
                <c:pt idx="1631">
                  <c:v>50936</c:v>
                </c:pt>
                <c:pt idx="1632">
                  <c:v>50943</c:v>
                </c:pt>
                <c:pt idx="1633">
                  <c:v>50950</c:v>
                </c:pt>
                <c:pt idx="1634">
                  <c:v>50957</c:v>
                </c:pt>
                <c:pt idx="1635">
                  <c:v>50964</c:v>
                </c:pt>
                <c:pt idx="1636">
                  <c:v>50971</c:v>
                </c:pt>
                <c:pt idx="1637">
                  <c:v>50978</c:v>
                </c:pt>
                <c:pt idx="1638">
                  <c:v>50985</c:v>
                </c:pt>
                <c:pt idx="1639">
                  <c:v>50992</c:v>
                </c:pt>
                <c:pt idx="1640">
                  <c:v>50999</c:v>
                </c:pt>
                <c:pt idx="1641">
                  <c:v>51006</c:v>
                </c:pt>
                <c:pt idx="1642">
                  <c:v>51013</c:v>
                </c:pt>
                <c:pt idx="1643">
                  <c:v>51020</c:v>
                </c:pt>
                <c:pt idx="1644">
                  <c:v>51027</c:v>
                </c:pt>
                <c:pt idx="1645">
                  <c:v>51034</c:v>
                </c:pt>
                <c:pt idx="1646">
                  <c:v>51041</c:v>
                </c:pt>
                <c:pt idx="1647">
                  <c:v>51048</c:v>
                </c:pt>
                <c:pt idx="1648">
                  <c:v>51055</c:v>
                </c:pt>
                <c:pt idx="1649">
                  <c:v>51062</c:v>
                </c:pt>
                <c:pt idx="1650">
                  <c:v>51069</c:v>
                </c:pt>
                <c:pt idx="1651">
                  <c:v>51076</c:v>
                </c:pt>
                <c:pt idx="1652">
                  <c:v>51083</c:v>
                </c:pt>
                <c:pt idx="1653">
                  <c:v>51090</c:v>
                </c:pt>
                <c:pt idx="1654">
                  <c:v>51097</c:v>
                </c:pt>
                <c:pt idx="1655">
                  <c:v>51104</c:v>
                </c:pt>
                <c:pt idx="1656">
                  <c:v>51111</c:v>
                </c:pt>
                <c:pt idx="1657">
                  <c:v>51118</c:v>
                </c:pt>
                <c:pt idx="1658">
                  <c:v>51125</c:v>
                </c:pt>
                <c:pt idx="1659">
                  <c:v>51132</c:v>
                </c:pt>
                <c:pt idx="1660">
                  <c:v>51139</c:v>
                </c:pt>
                <c:pt idx="1661">
                  <c:v>51146</c:v>
                </c:pt>
                <c:pt idx="1662">
                  <c:v>51153</c:v>
                </c:pt>
                <c:pt idx="1663">
                  <c:v>51160</c:v>
                </c:pt>
                <c:pt idx="1664">
                  <c:v>51167</c:v>
                </c:pt>
                <c:pt idx="1665">
                  <c:v>51174</c:v>
                </c:pt>
                <c:pt idx="1666">
                  <c:v>51181</c:v>
                </c:pt>
                <c:pt idx="1667">
                  <c:v>51188</c:v>
                </c:pt>
                <c:pt idx="1668">
                  <c:v>51195</c:v>
                </c:pt>
                <c:pt idx="1669">
                  <c:v>51202</c:v>
                </c:pt>
                <c:pt idx="1670">
                  <c:v>51209</c:v>
                </c:pt>
                <c:pt idx="1671">
                  <c:v>51216</c:v>
                </c:pt>
                <c:pt idx="1672">
                  <c:v>51223</c:v>
                </c:pt>
                <c:pt idx="1673">
                  <c:v>51230</c:v>
                </c:pt>
                <c:pt idx="1674">
                  <c:v>51237</c:v>
                </c:pt>
                <c:pt idx="1675">
                  <c:v>51244</c:v>
                </c:pt>
                <c:pt idx="1676">
                  <c:v>51251</c:v>
                </c:pt>
                <c:pt idx="1677">
                  <c:v>51258</c:v>
                </c:pt>
                <c:pt idx="1678">
                  <c:v>51265</c:v>
                </c:pt>
                <c:pt idx="1679">
                  <c:v>51272</c:v>
                </c:pt>
                <c:pt idx="1680">
                  <c:v>51279</c:v>
                </c:pt>
                <c:pt idx="1681">
                  <c:v>51286</c:v>
                </c:pt>
                <c:pt idx="1682">
                  <c:v>51293</c:v>
                </c:pt>
                <c:pt idx="1683">
                  <c:v>51300</c:v>
                </c:pt>
                <c:pt idx="1684">
                  <c:v>51307</c:v>
                </c:pt>
                <c:pt idx="1685">
                  <c:v>51314</c:v>
                </c:pt>
                <c:pt idx="1686">
                  <c:v>51321</c:v>
                </c:pt>
                <c:pt idx="1687">
                  <c:v>51328</c:v>
                </c:pt>
                <c:pt idx="1688">
                  <c:v>51335</c:v>
                </c:pt>
                <c:pt idx="1689">
                  <c:v>51342</c:v>
                </c:pt>
                <c:pt idx="1690">
                  <c:v>51349</c:v>
                </c:pt>
                <c:pt idx="1691">
                  <c:v>51356</c:v>
                </c:pt>
                <c:pt idx="1692">
                  <c:v>51363</c:v>
                </c:pt>
                <c:pt idx="1693">
                  <c:v>51370</c:v>
                </c:pt>
                <c:pt idx="1694">
                  <c:v>51377</c:v>
                </c:pt>
                <c:pt idx="1695">
                  <c:v>51384</c:v>
                </c:pt>
                <c:pt idx="1696">
                  <c:v>51391</c:v>
                </c:pt>
                <c:pt idx="1697">
                  <c:v>51398</c:v>
                </c:pt>
                <c:pt idx="1698">
                  <c:v>51405</c:v>
                </c:pt>
                <c:pt idx="1699">
                  <c:v>51412</c:v>
                </c:pt>
                <c:pt idx="1700">
                  <c:v>51419</c:v>
                </c:pt>
                <c:pt idx="1701">
                  <c:v>51426</c:v>
                </c:pt>
                <c:pt idx="1702">
                  <c:v>51433</c:v>
                </c:pt>
                <c:pt idx="1703">
                  <c:v>51440</c:v>
                </c:pt>
                <c:pt idx="1704">
                  <c:v>51447</c:v>
                </c:pt>
                <c:pt idx="1705">
                  <c:v>51454</c:v>
                </c:pt>
                <c:pt idx="1706">
                  <c:v>51461</c:v>
                </c:pt>
                <c:pt idx="1707">
                  <c:v>51468</c:v>
                </c:pt>
                <c:pt idx="1708">
                  <c:v>51475</c:v>
                </c:pt>
                <c:pt idx="1709">
                  <c:v>51482</c:v>
                </c:pt>
                <c:pt idx="1710">
                  <c:v>51489</c:v>
                </c:pt>
                <c:pt idx="1711">
                  <c:v>51497</c:v>
                </c:pt>
                <c:pt idx="1712">
                  <c:v>51504</c:v>
                </c:pt>
                <c:pt idx="1713">
                  <c:v>51511</c:v>
                </c:pt>
                <c:pt idx="1714">
                  <c:v>51518</c:v>
                </c:pt>
                <c:pt idx="1715">
                  <c:v>51525</c:v>
                </c:pt>
                <c:pt idx="1716">
                  <c:v>51532</c:v>
                </c:pt>
                <c:pt idx="1717">
                  <c:v>51539</c:v>
                </c:pt>
                <c:pt idx="1718">
                  <c:v>51546</c:v>
                </c:pt>
                <c:pt idx="1719">
                  <c:v>51553</c:v>
                </c:pt>
                <c:pt idx="1720">
                  <c:v>51560</c:v>
                </c:pt>
                <c:pt idx="1721">
                  <c:v>51567</c:v>
                </c:pt>
                <c:pt idx="1722">
                  <c:v>51574</c:v>
                </c:pt>
                <c:pt idx="1723">
                  <c:v>51581</c:v>
                </c:pt>
                <c:pt idx="1724">
                  <c:v>51588</c:v>
                </c:pt>
                <c:pt idx="1725">
                  <c:v>51595</c:v>
                </c:pt>
                <c:pt idx="1726">
                  <c:v>51602</c:v>
                </c:pt>
                <c:pt idx="1727">
                  <c:v>51609</c:v>
                </c:pt>
                <c:pt idx="1728">
                  <c:v>51616</c:v>
                </c:pt>
                <c:pt idx="1729">
                  <c:v>51623</c:v>
                </c:pt>
                <c:pt idx="1730">
                  <c:v>51630</c:v>
                </c:pt>
                <c:pt idx="1731">
                  <c:v>51637</c:v>
                </c:pt>
                <c:pt idx="1732">
                  <c:v>51644</c:v>
                </c:pt>
                <c:pt idx="1733">
                  <c:v>51651</c:v>
                </c:pt>
                <c:pt idx="1734">
                  <c:v>51658</c:v>
                </c:pt>
                <c:pt idx="1735">
                  <c:v>51665</c:v>
                </c:pt>
                <c:pt idx="1736">
                  <c:v>51672</c:v>
                </c:pt>
                <c:pt idx="1737">
                  <c:v>51679</c:v>
                </c:pt>
                <c:pt idx="1738">
                  <c:v>51686</c:v>
                </c:pt>
                <c:pt idx="1739">
                  <c:v>51693</c:v>
                </c:pt>
                <c:pt idx="1740">
                  <c:v>51700</c:v>
                </c:pt>
                <c:pt idx="1741">
                  <c:v>51707</c:v>
                </c:pt>
                <c:pt idx="1742">
                  <c:v>51714</c:v>
                </c:pt>
                <c:pt idx="1743">
                  <c:v>51721</c:v>
                </c:pt>
                <c:pt idx="1744">
                  <c:v>51728</c:v>
                </c:pt>
                <c:pt idx="1745">
                  <c:v>51735</c:v>
                </c:pt>
                <c:pt idx="1746">
                  <c:v>51742</c:v>
                </c:pt>
                <c:pt idx="1747">
                  <c:v>51749</c:v>
                </c:pt>
                <c:pt idx="1748">
                  <c:v>51756</c:v>
                </c:pt>
                <c:pt idx="1749">
                  <c:v>51763</c:v>
                </c:pt>
                <c:pt idx="1750">
                  <c:v>51770</c:v>
                </c:pt>
                <c:pt idx="1751">
                  <c:v>51777</c:v>
                </c:pt>
                <c:pt idx="1752">
                  <c:v>51784</c:v>
                </c:pt>
                <c:pt idx="1753">
                  <c:v>51791</c:v>
                </c:pt>
                <c:pt idx="1754">
                  <c:v>51798</c:v>
                </c:pt>
                <c:pt idx="1755">
                  <c:v>51805</c:v>
                </c:pt>
                <c:pt idx="1756">
                  <c:v>51812</c:v>
                </c:pt>
                <c:pt idx="1757">
                  <c:v>51819</c:v>
                </c:pt>
                <c:pt idx="1758">
                  <c:v>51826</c:v>
                </c:pt>
                <c:pt idx="1759">
                  <c:v>51833</c:v>
                </c:pt>
                <c:pt idx="1760">
                  <c:v>51840</c:v>
                </c:pt>
                <c:pt idx="1761">
                  <c:v>51847</c:v>
                </c:pt>
                <c:pt idx="1762">
                  <c:v>51854</c:v>
                </c:pt>
                <c:pt idx="1763">
                  <c:v>51862</c:v>
                </c:pt>
                <c:pt idx="1764">
                  <c:v>51869</c:v>
                </c:pt>
                <c:pt idx="1765">
                  <c:v>51876</c:v>
                </c:pt>
                <c:pt idx="1766">
                  <c:v>51883</c:v>
                </c:pt>
                <c:pt idx="1767">
                  <c:v>51890</c:v>
                </c:pt>
                <c:pt idx="1768">
                  <c:v>51897</c:v>
                </c:pt>
                <c:pt idx="1769">
                  <c:v>51904</c:v>
                </c:pt>
                <c:pt idx="1770">
                  <c:v>51911</c:v>
                </c:pt>
                <c:pt idx="1771">
                  <c:v>51918</c:v>
                </c:pt>
                <c:pt idx="1772">
                  <c:v>51925</c:v>
                </c:pt>
                <c:pt idx="1773">
                  <c:v>51932</c:v>
                </c:pt>
                <c:pt idx="1774">
                  <c:v>51939</c:v>
                </c:pt>
                <c:pt idx="1775">
                  <c:v>51946</c:v>
                </c:pt>
                <c:pt idx="1776">
                  <c:v>51953</c:v>
                </c:pt>
                <c:pt idx="1777">
                  <c:v>51964</c:v>
                </c:pt>
                <c:pt idx="1778">
                  <c:v>51971</c:v>
                </c:pt>
                <c:pt idx="1779">
                  <c:v>51978</c:v>
                </c:pt>
                <c:pt idx="1780">
                  <c:v>51985</c:v>
                </c:pt>
                <c:pt idx="1781">
                  <c:v>51992</c:v>
                </c:pt>
                <c:pt idx="1782">
                  <c:v>51999</c:v>
                </c:pt>
                <c:pt idx="1783">
                  <c:v>52006</c:v>
                </c:pt>
                <c:pt idx="1784">
                  <c:v>52013</c:v>
                </c:pt>
                <c:pt idx="1785">
                  <c:v>52020</c:v>
                </c:pt>
                <c:pt idx="1786">
                  <c:v>52027</c:v>
                </c:pt>
                <c:pt idx="1787">
                  <c:v>52034</c:v>
                </c:pt>
                <c:pt idx="1788">
                  <c:v>52041</c:v>
                </c:pt>
                <c:pt idx="1789">
                  <c:v>52048</c:v>
                </c:pt>
                <c:pt idx="1790">
                  <c:v>52055</c:v>
                </c:pt>
                <c:pt idx="1791">
                  <c:v>52062</c:v>
                </c:pt>
                <c:pt idx="1792">
                  <c:v>52069</c:v>
                </c:pt>
                <c:pt idx="1793">
                  <c:v>52076</c:v>
                </c:pt>
                <c:pt idx="1794">
                  <c:v>52083</c:v>
                </c:pt>
                <c:pt idx="1795">
                  <c:v>52090</c:v>
                </c:pt>
                <c:pt idx="1796">
                  <c:v>52097</c:v>
                </c:pt>
                <c:pt idx="1797">
                  <c:v>52104</c:v>
                </c:pt>
                <c:pt idx="1798">
                  <c:v>52111</c:v>
                </c:pt>
                <c:pt idx="1799">
                  <c:v>52118</c:v>
                </c:pt>
                <c:pt idx="1800">
                  <c:v>52125</c:v>
                </c:pt>
                <c:pt idx="1801">
                  <c:v>52132</c:v>
                </c:pt>
                <c:pt idx="1802">
                  <c:v>52139</c:v>
                </c:pt>
                <c:pt idx="1803">
                  <c:v>52146</c:v>
                </c:pt>
                <c:pt idx="1804">
                  <c:v>52153</c:v>
                </c:pt>
                <c:pt idx="1805">
                  <c:v>52160</c:v>
                </c:pt>
                <c:pt idx="1806">
                  <c:v>52167</c:v>
                </c:pt>
                <c:pt idx="1807">
                  <c:v>52174</c:v>
                </c:pt>
                <c:pt idx="1808">
                  <c:v>52181</c:v>
                </c:pt>
                <c:pt idx="1809">
                  <c:v>52188</c:v>
                </c:pt>
                <c:pt idx="1810">
                  <c:v>52195</c:v>
                </c:pt>
                <c:pt idx="1811">
                  <c:v>52202</c:v>
                </c:pt>
                <c:pt idx="1812">
                  <c:v>52209</c:v>
                </c:pt>
                <c:pt idx="1813">
                  <c:v>52216</c:v>
                </c:pt>
                <c:pt idx="1814">
                  <c:v>52223</c:v>
                </c:pt>
                <c:pt idx="1815">
                  <c:v>52230</c:v>
                </c:pt>
                <c:pt idx="1816">
                  <c:v>52237</c:v>
                </c:pt>
                <c:pt idx="1817">
                  <c:v>52244</c:v>
                </c:pt>
                <c:pt idx="1818">
                  <c:v>52251</c:v>
                </c:pt>
                <c:pt idx="1819">
                  <c:v>52258</c:v>
                </c:pt>
                <c:pt idx="1820">
                  <c:v>52265</c:v>
                </c:pt>
                <c:pt idx="1821">
                  <c:v>52272</c:v>
                </c:pt>
                <c:pt idx="1822">
                  <c:v>52279</c:v>
                </c:pt>
                <c:pt idx="1823">
                  <c:v>52286</c:v>
                </c:pt>
                <c:pt idx="1824">
                  <c:v>52293</c:v>
                </c:pt>
                <c:pt idx="1825">
                  <c:v>52300</c:v>
                </c:pt>
                <c:pt idx="1826">
                  <c:v>52307</c:v>
                </c:pt>
                <c:pt idx="1827">
                  <c:v>52314</c:v>
                </c:pt>
                <c:pt idx="1828">
                  <c:v>52321</c:v>
                </c:pt>
                <c:pt idx="1829">
                  <c:v>52328</c:v>
                </c:pt>
                <c:pt idx="1830">
                  <c:v>52335</c:v>
                </c:pt>
                <c:pt idx="1831">
                  <c:v>52342</c:v>
                </c:pt>
                <c:pt idx="1832">
                  <c:v>52349</c:v>
                </c:pt>
                <c:pt idx="1833">
                  <c:v>52356</c:v>
                </c:pt>
                <c:pt idx="1834">
                  <c:v>52363</c:v>
                </c:pt>
                <c:pt idx="1835">
                  <c:v>52370</c:v>
                </c:pt>
                <c:pt idx="1836">
                  <c:v>52377</c:v>
                </c:pt>
                <c:pt idx="1837">
                  <c:v>52384</c:v>
                </c:pt>
                <c:pt idx="1838">
                  <c:v>52391</c:v>
                </c:pt>
                <c:pt idx="1839">
                  <c:v>52398</c:v>
                </c:pt>
                <c:pt idx="1840">
                  <c:v>52405</c:v>
                </c:pt>
                <c:pt idx="1841">
                  <c:v>52412</c:v>
                </c:pt>
                <c:pt idx="1842">
                  <c:v>52419</c:v>
                </c:pt>
                <c:pt idx="1843">
                  <c:v>52426</c:v>
                </c:pt>
                <c:pt idx="1844">
                  <c:v>52433</c:v>
                </c:pt>
                <c:pt idx="1845">
                  <c:v>52440</c:v>
                </c:pt>
                <c:pt idx="1846">
                  <c:v>52447</c:v>
                </c:pt>
                <c:pt idx="1847">
                  <c:v>52454</c:v>
                </c:pt>
                <c:pt idx="1848">
                  <c:v>52461</c:v>
                </c:pt>
                <c:pt idx="1849">
                  <c:v>52468</c:v>
                </c:pt>
                <c:pt idx="1850">
                  <c:v>52475</c:v>
                </c:pt>
                <c:pt idx="1851">
                  <c:v>52482</c:v>
                </c:pt>
                <c:pt idx="1852">
                  <c:v>52489</c:v>
                </c:pt>
                <c:pt idx="1853">
                  <c:v>52496</c:v>
                </c:pt>
                <c:pt idx="1854">
                  <c:v>52503</c:v>
                </c:pt>
                <c:pt idx="1855">
                  <c:v>52510</c:v>
                </c:pt>
                <c:pt idx="1856">
                  <c:v>52517</c:v>
                </c:pt>
                <c:pt idx="1857">
                  <c:v>52524</c:v>
                </c:pt>
                <c:pt idx="1858">
                  <c:v>52531</c:v>
                </c:pt>
                <c:pt idx="1859">
                  <c:v>52538</c:v>
                </c:pt>
                <c:pt idx="1860">
                  <c:v>52545</c:v>
                </c:pt>
                <c:pt idx="1861">
                  <c:v>52552</c:v>
                </c:pt>
                <c:pt idx="1862">
                  <c:v>52559</c:v>
                </c:pt>
                <c:pt idx="1863">
                  <c:v>52566</c:v>
                </c:pt>
                <c:pt idx="1864">
                  <c:v>52573</c:v>
                </c:pt>
                <c:pt idx="1865">
                  <c:v>52580</c:v>
                </c:pt>
                <c:pt idx="1866">
                  <c:v>52587</c:v>
                </c:pt>
                <c:pt idx="1867">
                  <c:v>52594</c:v>
                </c:pt>
                <c:pt idx="1868">
                  <c:v>52601</c:v>
                </c:pt>
                <c:pt idx="1869">
                  <c:v>52608</c:v>
                </c:pt>
                <c:pt idx="1870">
                  <c:v>52615</c:v>
                </c:pt>
                <c:pt idx="1871">
                  <c:v>52622</c:v>
                </c:pt>
                <c:pt idx="1872">
                  <c:v>52629</c:v>
                </c:pt>
                <c:pt idx="1873">
                  <c:v>52636</c:v>
                </c:pt>
                <c:pt idx="1874">
                  <c:v>52643</c:v>
                </c:pt>
                <c:pt idx="1875">
                  <c:v>52650</c:v>
                </c:pt>
                <c:pt idx="1876">
                  <c:v>52657</c:v>
                </c:pt>
                <c:pt idx="1877">
                  <c:v>52664</c:v>
                </c:pt>
                <c:pt idx="1878">
                  <c:v>52671</c:v>
                </c:pt>
                <c:pt idx="1879">
                  <c:v>52678</c:v>
                </c:pt>
                <c:pt idx="1880">
                  <c:v>52685</c:v>
                </c:pt>
                <c:pt idx="1881">
                  <c:v>52692</c:v>
                </c:pt>
                <c:pt idx="1882">
                  <c:v>52699</c:v>
                </c:pt>
                <c:pt idx="1883">
                  <c:v>52706</c:v>
                </c:pt>
                <c:pt idx="1884">
                  <c:v>52713</c:v>
                </c:pt>
                <c:pt idx="1885">
                  <c:v>52720</c:v>
                </c:pt>
                <c:pt idx="1886">
                  <c:v>52727</c:v>
                </c:pt>
                <c:pt idx="1887">
                  <c:v>52734</c:v>
                </c:pt>
                <c:pt idx="1888">
                  <c:v>52741</c:v>
                </c:pt>
                <c:pt idx="1889">
                  <c:v>52748</c:v>
                </c:pt>
                <c:pt idx="1890">
                  <c:v>52755</c:v>
                </c:pt>
                <c:pt idx="1891">
                  <c:v>52762</c:v>
                </c:pt>
                <c:pt idx="1892">
                  <c:v>52769</c:v>
                </c:pt>
                <c:pt idx="1893">
                  <c:v>52776</c:v>
                </c:pt>
                <c:pt idx="1894">
                  <c:v>52783</c:v>
                </c:pt>
                <c:pt idx="1895">
                  <c:v>52790</c:v>
                </c:pt>
                <c:pt idx="1896">
                  <c:v>52797</c:v>
                </c:pt>
                <c:pt idx="1897">
                  <c:v>52804</c:v>
                </c:pt>
                <c:pt idx="1898">
                  <c:v>52811</c:v>
                </c:pt>
                <c:pt idx="1899">
                  <c:v>52818</c:v>
                </c:pt>
                <c:pt idx="1900">
                  <c:v>52825</c:v>
                </c:pt>
                <c:pt idx="1901">
                  <c:v>52832</c:v>
                </c:pt>
                <c:pt idx="1902">
                  <c:v>52839</c:v>
                </c:pt>
                <c:pt idx="1903">
                  <c:v>52846</c:v>
                </c:pt>
                <c:pt idx="1904">
                  <c:v>52853</c:v>
                </c:pt>
                <c:pt idx="1905">
                  <c:v>52860</c:v>
                </c:pt>
                <c:pt idx="1906">
                  <c:v>52867</c:v>
                </c:pt>
                <c:pt idx="1907">
                  <c:v>52874</c:v>
                </c:pt>
                <c:pt idx="1908">
                  <c:v>52881</c:v>
                </c:pt>
                <c:pt idx="1909">
                  <c:v>52888</c:v>
                </c:pt>
                <c:pt idx="1910">
                  <c:v>52895</c:v>
                </c:pt>
                <c:pt idx="1911">
                  <c:v>52902</c:v>
                </c:pt>
                <c:pt idx="1912">
                  <c:v>52909</c:v>
                </c:pt>
                <c:pt idx="1913">
                  <c:v>52916</c:v>
                </c:pt>
                <c:pt idx="1914">
                  <c:v>52923</c:v>
                </c:pt>
                <c:pt idx="1915">
                  <c:v>52930</c:v>
                </c:pt>
                <c:pt idx="1916">
                  <c:v>52937</c:v>
                </c:pt>
                <c:pt idx="1917">
                  <c:v>52944</c:v>
                </c:pt>
                <c:pt idx="1918">
                  <c:v>52951</c:v>
                </c:pt>
                <c:pt idx="1919">
                  <c:v>52959</c:v>
                </c:pt>
                <c:pt idx="1920">
                  <c:v>52966</c:v>
                </c:pt>
                <c:pt idx="1921">
                  <c:v>52973</c:v>
                </c:pt>
                <c:pt idx="1922">
                  <c:v>52980</c:v>
                </c:pt>
                <c:pt idx="1923">
                  <c:v>52987</c:v>
                </c:pt>
                <c:pt idx="1924">
                  <c:v>52994</c:v>
                </c:pt>
                <c:pt idx="1925">
                  <c:v>53001</c:v>
                </c:pt>
                <c:pt idx="1926">
                  <c:v>53008</c:v>
                </c:pt>
                <c:pt idx="1927">
                  <c:v>53015</c:v>
                </c:pt>
                <c:pt idx="1928">
                  <c:v>53022</c:v>
                </c:pt>
                <c:pt idx="1929">
                  <c:v>53029</c:v>
                </c:pt>
                <c:pt idx="1930">
                  <c:v>53036</c:v>
                </c:pt>
                <c:pt idx="1931">
                  <c:v>53043</c:v>
                </c:pt>
                <c:pt idx="1932">
                  <c:v>53050</c:v>
                </c:pt>
                <c:pt idx="1933">
                  <c:v>53057</c:v>
                </c:pt>
                <c:pt idx="1934">
                  <c:v>53064</c:v>
                </c:pt>
                <c:pt idx="1935">
                  <c:v>53071</c:v>
                </c:pt>
                <c:pt idx="1936">
                  <c:v>53078</c:v>
                </c:pt>
                <c:pt idx="1937">
                  <c:v>53085</c:v>
                </c:pt>
                <c:pt idx="1938">
                  <c:v>53092</c:v>
                </c:pt>
                <c:pt idx="1939">
                  <c:v>53099</c:v>
                </c:pt>
                <c:pt idx="1940">
                  <c:v>53106</c:v>
                </c:pt>
                <c:pt idx="1941">
                  <c:v>53113</c:v>
                </c:pt>
                <c:pt idx="1942">
                  <c:v>53120</c:v>
                </c:pt>
                <c:pt idx="1943">
                  <c:v>53127</c:v>
                </c:pt>
                <c:pt idx="1944">
                  <c:v>53134</c:v>
                </c:pt>
                <c:pt idx="1945">
                  <c:v>53141</c:v>
                </c:pt>
                <c:pt idx="1946">
                  <c:v>53148</c:v>
                </c:pt>
                <c:pt idx="1947">
                  <c:v>53155</c:v>
                </c:pt>
                <c:pt idx="1948">
                  <c:v>53162</c:v>
                </c:pt>
                <c:pt idx="1949">
                  <c:v>53169</c:v>
                </c:pt>
                <c:pt idx="1950">
                  <c:v>53176</c:v>
                </c:pt>
                <c:pt idx="1951">
                  <c:v>53183</c:v>
                </c:pt>
                <c:pt idx="1952">
                  <c:v>53190</c:v>
                </c:pt>
                <c:pt idx="1953">
                  <c:v>53197</c:v>
                </c:pt>
                <c:pt idx="1954">
                  <c:v>53204</c:v>
                </c:pt>
                <c:pt idx="1955">
                  <c:v>53211</c:v>
                </c:pt>
                <c:pt idx="1956">
                  <c:v>53218</c:v>
                </c:pt>
                <c:pt idx="1957">
                  <c:v>53225</c:v>
                </c:pt>
                <c:pt idx="1958">
                  <c:v>53232</c:v>
                </c:pt>
                <c:pt idx="1959">
                  <c:v>53239</c:v>
                </c:pt>
                <c:pt idx="1960">
                  <c:v>53246</c:v>
                </c:pt>
                <c:pt idx="1961">
                  <c:v>53253</c:v>
                </c:pt>
                <c:pt idx="1962">
                  <c:v>53260</c:v>
                </c:pt>
                <c:pt idx="1963">
                  <c:v>53267</c:v>
                </c:pt>
                <c:pt idx="1964">
                  <c:v>53274</c:v>
                </c:pt>
                <c:pt idx="1965">
                  <c:v>53281</c:v>
                </c:pt>
                <c:pt idx="1966">
                  <c:v>53288</c:v>
                </c:pt>
                <c:pt idx="1967">
                  <c:v>53295</c:v>
                </c:pt>
                <c:pt idx="1968">
                  <c:v>53302</c:v>
                </c:pt>
                <c:pt idx="1969">
                  <c:v>53309</c:v>
                </c:pt>
                <c:pt idx="1970">
                  <c:v>53316</c:v>
                </c:pt>
                <c:pt idx="1971">
                  <c:v>53323</c:v>
                </c:pt>
                <c:pt idx="1972">
                  <c:v>53330</c:v>
                </c:pt>
                <c:pt idx="1973">
                  <c:v>53337</c:v>
                </c:pt>
                <c:pt idx="1974">
                  <c:v>53344</c:v>
                </c:pt>
                <c:pt idx="1975">
                  <c:v>53351</c:v>
                </c:pt>
                <c:pt idx="1976">
                  <c:v>53358</c:v>
                </c:pt>
                <c:pt idx="1977">
                  <c:v>53365</c:v>
                </c:pt>
                <c:pt idx="1978">
                  <c:v>53372</c:v>
                </c:pt>
                <c:pt idx="1979">
                  <c:v>53379</c:v>
                </c:pt>
                <c:pt idx="1980">
                  <c:v>53386</c:v>
                </c:pt>
                <c:pt idx="1981">
                  <c:v>53393</c:v>
                </c:pt>
                <c:pt idx="1982">
                  <c:v>53400</c:v>
                </c:pt>
                <c:pt idx="1983">
                  <c:v>53407</c:v>
                </c:pt>
                <c:pt idx="1984">
                  <c:v>53414</c:v>
                </c:pt>
                <c:pt idx="1985">
                  <c:v>53421</c:v>
                </c:pt>
                <c:pt idx="1986">
                  <c:v>53428</c:v>
                </c:pt>
                <c:pt idx="1987">
                  <c:v>53435</c:v>
                </c:pt>
                <c:pt idx="1988">
                  <c:v>53442</c:v>
                </c:pt>
                <c:pt idx="1989">
                  <c:v>53449</c:v>
                </c:pt>
                <c:pt idx="1990">
                  <c:v>53456</c:v>
                </c:pt>
                <c:pt idx="1991">
                  <c:v>53463</c:v>
                </c:pt>
                <c:pt idx="1992">
                  <c:v>53470</c:v>
                </c:pt>
                <c:pt idx="1993">
                  <c:v>53477</c:v>
                </c:pt>
                <c:pt idx="1994">
                  <c:v>53484</c:v>
                </c:pt>
                <c:pt idx="1995">
                  <c:v>53491</c:v>
                </c:pt>
                <c:pt idx="1996">
                  <c:v>53498</c:v>
                </c:pt>
                <c:pt idx="1997">
                  <c:v>53505</c:v>
                </c:pt>
                <c:pt idx="1998">
                  <c:v>53512</c:v>
                </c:pt>
                <c:pt idx="1999">
                  <c:v>53519</c:v>
                </c:pt>
                <c:pt idx="2000">
                  <c:v>53526</c:v>
                </c:pt>
                <c:pt idx="2001">
                  <c:v>53533</c:v>
                </c:pt>
                <c:pt idx="2002">
                  <c:v>53540</c:v>
                </c:pt>
                <c:pt idx="2003">
                  <c:v>53547</c:v>
                </c:pt>
                <c:pt idx="2004">
                  <c:v>53554</c:v>
                </c:pt>
                <c:pt idx="2005">
                  <c:v>53561</c:v>
                </c:pt>
                <c:pt idx="2006">
                  <c:v>53568</c:v>
                </c:pt>
                <c:pt idx="2007">
                  <c:v>53575</c:v>
                </c:pt>
                <c:pt idx="2008">
                  <c:v>53582</c:v>
                </c:pt>
                <c:pt idx="2009">
                  <c:v>53589</c:v>
                </c:pt>
                <c:pt idx="2010">
                  <c:v>53596</c:v>
                </c:pt>
                <c:pt idx="2011">
                  <c:v>53603</c:v>
                </c:pt>
                <c:pt idx="2012">
                  <c:v>53610</c:v>
                </c:pt>
                <c:pt idx="2013">
                  <c:v>53617</c:v>
                </c:pt>
                <c:pt idx="2014">
                  <c:v>53624</c:v>
                </c:pt>
                <c:pt idx="2015">
                  <c:v>53631</c:v>
                </c:pt>
                <c:pt idx="2016">
                  <c:v>53638</c:v>
                </c:pt>
                <c:pt idx="2017">
                  <c:v>53645</c:v>
                </c:pt>
                <c:pt idx="2018">
                  <c:v>53652</c:v>
                </c:pt>
                <c:pt idx="2019">
                  <c:v>53659</c:v>
                </c:pt>
                <c:pt idx="2020">
                  <c:v>53666</c:v>
                </c:pt>
                <c:pt idx="2021">
                  <c:v>53673</c:v>
                </c:pt>
                <c:pt idx="2022">
                  <c:v>53680</c:v>
                </c:pt>
                <c:pt idx="2023">
                  <c:v>53688</c:v>
                </c:pt>
                <c:pt idx="2024">
                  <c:v>53695</c:v>
                </c:pt>
                <c:pt idx="2025">
                  <c:v>53702</c:v>
                </c:pt>
                <c:pt idx="2026">
                  <c:v>53709</c:v>
                </c:pt>
                <c:pt idx="2027">
                  <c:v>53716</c:v>
                </c:pt>
                <c:pt idx="2028">
                  <c:v>53723</c:v>
                </c:pt>
                <c:pt idx="2029">
                  <c:v>53730</c:v>
                </c:pt>
                <c:pt idx="2030">
                  <c:v>53737</c:v>
                </c:pt>
                <c:pt idx="2031">
                  <c:v>53744</c:v>
                </c:pt>
                <c:pt idx="2032">
                  <c:v>53751</c:v>
                </c:pt>
                <c:pt idx="2033">
                  <c:v>53758</c:v>
                </c:pt>
                <c:pt idx="2034">
                  <c:v>53765</c:v>
                </c:pt>
                <c:pt idx="2035">
                  <c:v>53772</c:v>
                </c:pt>
                <c:pt idx="2036">
                  <c:v>53779</c:v>
                </c:pt>
                <c:pt idx="2037">
                  <c:v>53786</c:v>
                </c:pt>
                <c:pt idx="2038">
                  <c:v>53793</c:v>
                </c:pt>
                <c:pt idx="2039">
                  <c:v>53800</c:v>
                </c:pt>
                <c:pt idx="2040">
                  <c:v>53807</c:v>
                </c:pt>
                <c:pt idx="2041">
                  <c:v>53814</c:v>
                </c:pt>
                <c:pt idx="2042">
                  <c:v>53821</c:v>
                </c:pt>
                <c:pt idx="2043">
                  <c:v>53828</c:v>
                </c:pt>
                <c:pt idx="2044">
                  <c:v>53835</c:v>
                </c:pt>
                <c:pt idx="2045">
                  <c:v>53842</c:v>
                </c:pt>
                <c:pt idx="2046">
                  <c:v>53849</c:v>
                </c:pt>
                <c:pt idx="2047">
                  <c:v>53856</c:v>
                </c:pt>
                <c:pt idx="2048">
                  <c:v>53863</c:v>
                </c:pt>
                <c:pt idx="2049">
                  <c:v>53870</c:v>
                </c:pt>
                <c:pt idx="2050">
                  <c:v>53877</c:v>
                </c:pt>
                <c:pt idx="2051">
                  <c:v>53884</c:v>
                </c:pt>
                <c:pt idx="2052">
                  <c:v>53891</c:v>
                </c:pt>
                <c:pt idx="2053">
                  <c:v>53898</c:v>
                </c:pt>
                <c:pt idx="2054">
                  <c:v>53905</c:v>
                </c:pt>
                <c:pt idx="2055">
                  <c:v>53912</c:v>
                </c:pt>
                <c:pt idx="2056">
                  <c:v>53919</c:v>
                </c:pt>
                <c:pt idx="2057">
                  <c:v>53926</c:v>
                </c:pt>
                <c:pt idx="2058">
                  <c:v>53933</c:v>
                </c:pt>
                <c:pt idx="2059">
                  <c:v>53940</c:v>
                </c:pt>
                <c:pt idx="2060">
                  <c:v>53947</c:v>
                </c:pt>
                <c:pt idx="2061">
                  <c:v>53954</c:v>
                </c:pt>
                <c:pt idx="2062">
                  <c:v>53961</c:v>
                </c:pt>
                <c:pt idx="2063">
                  <c:v>53968</c:v>
                </c:pt>
                <c:pt idx="2064">
                  <c:v>53975</c:v>
                </c:pt>
                <c:pt idx="2065">
                  <c:v>53982</c:v>
                </c:pt>
                <c:pt idx="2066">
                  <c:v>53989</c:v>
                </c:pt>
                <c:pt idx="2067">
                  <c:v>53996</c:v>
                </c:pt>
                <c:pt idx="2068">
                  <c:v>54003</c:v>
                </c:pt>
                <c:pt idx="2069">
                  <c:v>54010</c:v>
                </c:pt>
                <c:pt idx="2070">
                  <c:v>54017</c:v>
                </c:pt>
                <c:pt idx="2071">
                  <c:v>54024</c:v>
                </c:pt>
                <c:pt idx="2072">
                  <c:v>54031</c:v>
                </c:pt>
                <c:pt idx="2073">
                  <c:v>54038</c:v>
                </c:pt>
                <c:pt idx="2074">
                  <c:v>54045</c:v>
                </c:pt>
                <c:pt idx="2075">
                  <c:v>54053</c:v>
                </c:pt>
                <c:pt idx="2076">
                  <c:v>54060</c:v>
                </c:pt>
                <c:pt idx="2077">
                  <c:v>54067</c:v>
                </c:pt>
                <c:pt idx="2078">
                  <c:v>54074</c:v>
                </c:pt>
                <c:pt idx="2079">
                  <c:v>54081</c:v>
                </c:pt>
                <c:pt idx="2080">
                  <c:v>54088</c:v>
                </c:pt>
                <c:pt idx="2081">
                  <c:v>54095</c:v>
                </c:pt>
                <c:pt idx="2082">
                  <c:v>54102</c:v>
                </c:pt>
                <c:pt idx="2083">
                  <c:v>54109</c:v>
                </c:pt>
                <c:pt idx="2084">
                  <c:v>54116</c:v>
                </c:pt>
                <c:pt idx="2085">
                  <c:v>54123</c:v>
                </c:pt>
                <c:pt idx="2086">
                  <c:v>54130</c:v>
                </c:pt>
                <c:pt idx="2087">
                  <c:v>54137</c:v>
                </c:pt>
                <c:pt idx="2088">
                  <c:v>54144</c:v>
                </c:pt>
                <c:pt idx="2089">
                  <c:v>54155</c:v>
                </c:pt>
                <c:pt idx="2090">
                  <c:v>54162</c:v>
                </c:pt>
                <c:pt idx="2091">
                  <c:v>54169</c:v>
                </c:pt>
                <c:pt idx="2092">
                  <c:v>54176</c:v>
                </c:pt>
                <c:pt idx="2093">
                  <c:v>54183</c:v>
                </c:pt>
                <c:pt idx="2094">
                  <c:v>54190</c:v>
                </c:pt>
                <c:pt idx="2095">
                  <c:v>54197</c:v>
                </c:pt>
                <c:pt idx="2096">
                  <c:v>54204</c:v>
                </c:pt>
                <c:pt idx="2097">
                  <c:v>54211</c:v>
                </c:pt>
                <c:pt idx="2098">
                  <c:v>54218</c:v>
                </c:pt>
                <c:pt idx="2099">
                  <c:v>54225</c:v>
                </c:pt>
                <c:pt idx="2100">
                  <c:v>54232</c:v>
                </c:pt>
                <c:pt idx="2101">
                  <c:v>54239</c:v>
                </c:pt>
                <c:pt idx="2102">
                  <c:v>54246</c:v>
                </c:pt>
                <c:pt idx="2103">
                  <c:v>54253</c:v>
                </c:pt>
                <c:pt idx="2104">
                  <c:v>54260</c:v>
                </c:pt>
                <c:pt idx="2105">
                  <c:v>54267</c:v>
                </c:pt>
                <c:pt idx="2106">
                  <c:v>54274</c:v>
                </c:pt>
                <c:pt idx="2107">
                  <c:v>54281</c:v>
                </c:pt>
                <c:pt idx="2108">
                  <c:v>54288</c:v>
                </c:pt>
                <c:pt idx="2109">
                  <c:v>54295</c:v>
                </c:pt>
                <c:pt idx="2110">
                  <c:v>54302</c:v>
                </c:pt>
                <c:pt idx="2111">
                  <c:v>54309</c:v>
                </c:pt>
                <c:pt idx="2112">
                  <c:v>54316</c:v>
                </c:pt>
                <c:pt idx="2113">
                  <c:v>54323</c:v>
                </c:pt>
                <c:pt idx="2114">
                  <c:v>54330</c:v>
                </c:pt>
                <c:pt idx="2115">
                  <c:v>54337</c:v>
                </c:pt>
                <c:pt idx="2116">
                  <c:v>54344</c:v>
                </c:pt>
                <c:pt idx="2117">
                  <c:v>54351</c:v>
                </c:pt>
                <c:pt idx="2118">
                  <c:v>54358</c:v>
                </c:pt>
                <c:pt idx="2119">
                  <c:v>54365</c:v>
                </c:pt>
                <c:pt idx="2120">
                  <c:v>54372</c:v>
                </c:pt>
                <c:pt idx="2121">
                  <c:v>54379</c:v>
                </c:pt>
                <c:pt idx="2122">
                  <c:v>54386</c:v>
                </c:pt>
                <c:pt idx="2123">
                  <c:v>54393</c:v>
                </c:pt>
                <c:pt idx="2124">
                  <c:v>54400</c:v>
                </c:pt>
                <c:pt idx="2125">
                  <c:v>54407</c:v>
                </c:pt>
                <c:pt idx="2126">
                  <c:v>54414</c:v>
                </c:pt>
                <c:pt idx="2127">
                  <c:v>54421</c:v>
                </c:pt>
                <c:pt idx="2128">
                  <c:v>54428</c:v>
                </c:pt>
                <c:pt idx="2129">
                  <c:v>54435</c:v>
                </c:pt>
                <c:pt idx="2130">
                  <c:v>54442</c:v>
                </c:pt>
                <c:pt idx="2131">
                  <c:v>54449</c:v>
                </c:pt>
                <c:pt idx="2132">
                  <c:v>54456</c:v>
                </c:pt>
                <c:pt idx="2133">
                  <c:v>54463</c:v>
                </c:pt>
                <c:pt idx="2134">
                  <c:v>54470</c:v>
                </c:pt>
                <c:pt idx="2135">
                  <c:v>54477</c:v>
                </c:pt>
                <c:pt idx="2136">
                  <c:v>54484</c:v>
                </c:pt>
                <c:pt idx="2137">
                  <c:v>54491</c:v>
                </c:pt>
                <c:pt idx="2138">
                  <c:v>54498</c:v>
                </c:pt>
                <c:pt idx="2139">
                  <c:v>54505</c:v>
                </c:pt>
                <c:pt idx="2140">
                  <c:v>54512</c:v>
                </c:pt>
                <c:pt idx="2141">
                  <c:v>54519</c:v>
                </c:pt>
                <c:pt idx="2142">
                  <c:v>54526</c:v>
                </c:pt>
                <c:pt idx="2143">
                  <c:v>54533</c:v>
                </c:pt>
                <c:pt idx="2144">
                  <c:v>54540</c:v>
                </c:pt>
                <c:pt idx="2145">
                  <c:v>54547</c:v>
                </c:pt>
                <c:pt idx="2146">
                  <c:v>54554</c:v>
                </c:pt>
                <c:pt idx="2147">
                  <c:v>54561</c:v>
                </c:pt>
                <c:pt idx="2148">
                  <c:v>54568</c:v>
                </c:pt>
                <c:pt idx="2149">
                  <c:v>54575</c:v>
                </c:pt>
                <c:pt idx="2150">
                  <c:v>54582</c:v>
                </c:pt>
                <c:pt idx="2151">
                  <c:v>54589</c:v>
                </c:pt>
                <c:pt idx="2152">
                  <c:v>54596</c:v>
                </c:pt>
                <c:pt idx="2153">
                  <c:v>54603</c:v>
                </c:pt>
                <c:pt idx="2154">
                  <c:v>54610</c:v>
                </c:pt>
                <c:pt idx="2155">
                  <c:v>54617</c:v>
                </c:pt>
                <c:pt idx="2156">
                  <c:v>54624</c:v>
                </c:pt>
                <c:pt idx="2157">
                  <c:v>54631</c:v>
                </c:pt>
                <c:pt idx="2158">
                  <c:v>54638</c:v>
                </c:pt>
                <c:pt idx="2159">
                  <c:v>54645</c:v>
                </c:pt>
                <c:pt idx="2160">
                  <c:v>54652</c:v>
                </c:pt>
                <c:pt idx="2161">
                  <c:v>54659</c:v>
                </c:pt>
                <c:pt idx="2162">
                  <c:v>54666</c:v>
                </c:pt>
                <c:pt idx="2163">
                  <c:v>54673</c:v>
                </c:pt>
                <c:pt idx="2164">
                  <c:v>54680</c:v>
                </c:pt>
                <c:pt idx="2165">
                  <c:v>54687</c:v>
                </c:pt>
                <c:pt idx="2166">
                  <c:v>54694</c:v>
                </c:pt>
                <c:pt idx="2167">
                  <c:v>54701</c:v>
                </c:pt>
                <c:pt idx="2168">
                  <c:v>54708</c:v>
                </c:pt>
                <c:pt idx="2169">
                  <c:v>54715</c:v>
                </c:pt>
                <c:pt idx="2170">
                  <c:v>54722</c:v>
                </c:pt>
                <c:pt idx="2171">
                  <c:v>54729</c:v>
                </c:pt>
                <c:pt idx="2172">
                  <c:v>54736</c:v>
                </c:pt>
                <c:pt idx="2173">
                  <c:v>54743</c:v>
                </c:pt>
                <c:pt idx="2174">
                  <c:v>54750</c:v>
                </c:pt>
                <c:pt idx="2175">
                  <c:v>54757</c:v>
                </c:pt>
                <c:pt idx="2176">
                  <c:v>54764</c:v>
                </c:pt>
                <c:pt idx="2177">
                  <c:v>54771</c:v>
                </c:pt>
                <c:pt idx="2178">
                  <c:v>54778</c:v>
                </c:pt>
                <c:pt idx="2179">
                  <c:v>54786</c:v>
                </c:pt>
                <c:pt idx="2180">
                  <c:v>54793</c:v>
                </c:pt>
                <c:pt idx="2181">
                  <c:v>54800</c:v>
                </c:pt>
                <c:pt idx="2182">
                  <c:v>54807</c:v>
                </c:pt>
                <c:pt idx="2183">
                  <c:v>54814</c:v>
                </c:pt>
                <c:pt idx="2184">
                  <c:v>54821</c:v>
                </c:pt>
                <c:pt idx="2185">
                  <c:v>54828</c:v>
                </c:pt>
                <c:pt idx="2186">
                  <c:v>54835</c:v>
                </c:pt>
                <c:pt idx="2187">
                  <c:v>54842</c:v>
                </c:pt>
                <c:pt idx="2188">
                  <c:v>54849</c:v>
                </c:pt>
                <c:pt idx="2189">
                  <c:v>54856</c:v>
                </c:pt>
                <c:pt idx="2190">
                  <c:v>54863</c:v>
                </c:pt>
                <c:pt idx="2191">
                  <c:v>54870</c:v>
                </c:pt>
                <c:pt idx="2192">
                  <c:v>54877</c:v>
                </c:pt>
                <c:pt idx="2193">
                  <c:v>54884</c:v>
                </c:pt>
                <c:pt idx="2194">
                  <c:v>54891</c:v>
                </c:pt>
                <c:pt idx="2195">
                  <c:v>54898</c:v>
                </c:pt>
                <c:pt idx="2196">
                  <c:v>54905</c:v>
                </c:pt>
                <c:pt idx="2197">
                  <c:v>54912</c:v>
                </c:pt>
                <c:pt idx="2198">
                  <c:v>54919</c:v>
                </c:pt>
                <c:pt idx="2199">
                  <c:v>54926</c:v>
                </c:pt>
                <c:pt idx="2200">
                  <c:v>54933</c:v>
                </c:pt>
                <c:pt idx="2201">
                  <c:v>54940</c:v>
                </c:pt>
                <c:pt idx="2202">
                  <c:v>54947</c:v>
                </c:pt>
                <c:pt idx="2203">
                  <c:v>54954</c:v>
                </c:pt>
                <c:pt idx="2204">
                  <c:v>54961</c:v>
                </c:pt>
                <c:pt idx="2205">
                  <c:v>54968</c:v>
                </c:pt>
                <c:pt idx="2206">
                  <c:v>54975</c:v>
                </c:pt>
                <c:pt idx="2207">
                  <c:v>54982</c:v>
                </c:pt>
                <c:pt idx="2208">
                  <c:v>54989</c:v>
                </c:pt>
                <c:pt idx="2209">
                  <c:v>54996</c:v>
                </c:pt>
                <c:pt idx="2210">
                  <c:v>55003</c:v>
                </c:pt>
                <c:pt idx="2211">
                  <c:v>55010</c:v>
                </c:pt>
                <c:pt idx="2212">
                  <c:v>55017</c:v>
                </c:pt>
                <c:pt idx="2213">
                  <c:v>55024</c:v>
                </c:pt>
                <c:pt idx="2214">
                  <c:v>55031</c:v>
                </c:pt>
                <c:pt idx="2215">
                  <c:v>55038</c:v>
                </c:pt>
                <c:pt idx="2216">
                  <c:v>55045</c:v>
                </c:pt>
                <c:pt idx="2217">
                  <c:v>55052</c:v>
                </c:pt>
                <c:pt idx="2218">
                  <c:v>55059</c:v>
                </c:pt>
                <c:pt idx="2219">
                  <c:v>55066</c:v>
                </c:pt>
                <c:pt idx="2220">
                  <c:v>55073</c:v>
                </c:pt>
                <c:pt idx="2221">
                  <c:v>55080</c:v>
                </c:pt>
                <c:pt idx="2222">
                  <c:v>55087</c:v>
                </c:pt>
                <c:pt idx="2223">
                  <c:v>55094</c:v>
                </c:pt>
                <c:pt idx="2224">
                  <c:v>55101</c:v>
                </c:pt>
                <c:pt idx="2225">
                  <c:v>55108</c:v>
                </c:pt>
                <c:pt idx="2226">
                  <c:v>55115</c:v>
                </c:pt>
                <c:pt idx="2227">
                  <c:v>55122</c:v>
                </c:pt>
                <c:pt idx="2228">
                  <c:v>55129</c:v>
                </c:pt>
                <c:pt idx="2229">
                  <c:v>55136</c:v>
                </c:pt>
                <c:pt idx="2230">
                  <c:v>55143</c:v>
                </c:pt>
                <c:pt idx="2231">
                  <c:v>55150</c:v>
                </c:pt>
                <c:pt idx="2232">
                  <c:v>55157</c:v>
                </c:pt>
                <c:pt idx="2233">
                  <c:v>55164</c:v>
                </c:pt>
                <c:pt idx="2234">
                  <c:v>55171</c:v>
                </c:pt>
                <c:pt idx="2235">
                  <c:v>55178</c:v>
                </c:pt>
                <c:pt idx="2236">
                  <c:v>55185</c:v>
                </c:pt>
                <c:pt idx="2237">
                  <c:v>55192</c:v>
                </c:pt>
                <c:pt idx="2238">
                  <c:v>55199</c:v>
                </c:pt>
                <c:pt idx="2239">
                  <c:v>55206</c:v>
                </c:pt>
                <c:pt idx="2240">
                  <c:v>55213</c:v>
                </c:pt>
                <c:pt idx="2241">
                  <c:v>55220</c:v>
                </c:pt>
                <c:pt idx="2242">
                  <c:v>55227</c:v>
                </c:pt>
                <c:pt idx="2243">
                  <c:v>55234</c:v>
                </c:pt>
                <c:pt idx="2244">
                  <c:v>55241</c:v>
                </c:pt>
                <c:pt idx="2245">
                  <c:v>55248</c:v>
                </c:pt>
                <c:pt idx="2246">
                  <c:v>55255</c:v>
                </c:pt>
                <c:pt idx="2247">
                  <c:v>55262</c:v>
                </c:pt>
                <c:pt idx="2248">
                  <c:v>55269</c:v>
                </c:pt>
                <c:pt idx="2249">
                  <c:v>55276</c:v>
                </c:pt>
                <c:pt idx="2250">
                  <c:v>55283</c:v>
                </c:pt>
                <c:pt idx="2251">
                  <c:v>55290</c:v>
                </c:pt>
                <c:pt idx="2252">
                  <c:v>55297</c:v>
                </c:pt>
                <c:pt idx="2253">
                  <c:v>55304</c:v>
                </c:pt>
                <c:pt idx="2254">
                  <c:v>55311</c:v>
                </c:pt>
                <c:pt idx="2255">
                  <c:v>55318</c:v>
                </c:pt>
                <c:pt idx="2256">
                  <c:v>55325</c:v>
                </c:pt>
                <c:pt idx="2257">
                  <c:v>55332</c:v>
                </c:pt>
                <c:pt idx="2258">
                  <c:v>55339</c:v>
                </c:pt>
                <c:pt idx="2259">
                  <c:v>55346</c:v>
                </c:pt>
                <c:pt idx="2260">
                  <c:v>55353</c:v>
                </c:pt>
                <c:pt idx="2261">
                  <c:v>55360</c:v>
                </c:pt>
                <c:pt idx="2262">
                  <c:v>55367</c:v>
                </c:pt>
                <c:pt idx="2263">
                  <c:v>55374</c:v>
                </c:pt>
                <c:pt idx="2264">
                  <c:v>55381</c:v>
                </c:pt>
                <c:pt idx="2265">
                  <c:v>55388</c:v>
                </c:pt>
                <c:pt idx="2266">
                  <c:v>55395</c:v>
                </c:pt>
                <c:pt idx="2267">
                  <c:v>55402</c:v>
                </c:pt>
                <c:pt idx="2268">
                  <c:v>55409</c:v>
                </c:pt>
                <c:pt idx="2269">
                  <c:v>55416</c:v>
                </c:pt>
                <c:pt idx="2270">
                  <c:v>55423</c:v>
                </c:pt>
                <c:pt idx="2271">
                  <c:v>55430</c:v>
                </c:pt>
                <c:pt idx="2272">
                  <c:v>55437</c:v>
                </c:pt>
                <c:pt idx="2273">
                  <c:v>55444</c:v>
                </c:pt>
                <c:pt idx="2274">
                  <c:v>55451</c:v>
                </c:pt>
                <c:pt idx="2275">
                  <c:v>55458</c:v>
                </c:pt>
                <c:pt idx="2276">
                  <c:v>55465</c:v>
                </c:pt>
                <c:pt idx="2277">
                  <c:v>55472</c:v>
                </c:pt>
                <c:pt idx="2278">
                  <c:v>55479</c:v>
                </c:pt>
                <c:pt idx="2279">
                  <c:v>55486</c:v>
                </c:pt>
                <c:pt idx="2280">
                  <c:v>55493</c:v>
                </c:pt>
                <c:pt idx="2281">
                  <c:v>55500</c:v>
                </c:pt>
                <c:pt idx="2282">
                  <c:v>55507</c:v>
                </c:pt>
                <c:pt idx="2283">
                  <c:v>55514</c:v>
                </c:pt>
                <c:pt idx="2284">
                  <c:v>55521</c:v>
                </c:pt>
                <c:pt idx="2285">
                  <c:v>55528</c:v>
                </c:pt>
                <c:pt idx="2286">
                  <c:v>55535</c:v>
                </c:pt>
                <c:pt idx="2287">
                  <c:v>55542</c:v>
                </c:pt>
                <c:pt idx="2288">
                  <c:v>55549</c:v>
                </c:pt>
                <c:pt idx="2289">
                  <c:v>55556</c:v>
                </c:pt>
                <c:pt idx="2290">
                  <c:v>55563</c:v>
                </c:pt>
                <c:pt idx="2291">
                  <c:v>55570</c:v>
                </c:pt>
                <c:pt idx="2292">
                  <c:v>55577</c:v>
                </c:pt>
                <c:pt idx="2293">
                  <c:v>55584</c:v>
                </c:pt>
                <c:pt idx="2294">
                  <c:v>55591</c:v>
                </c:pt>
                <c:pt idx="2295">
                  <c:v>55598</c:v>
                </c:pt>
                <c:pt idx="2296">
                  <c:v>55605</c:v>
                </c:pt>
                <c:pt idx="2297">
                  <c:v>55612</c:v>
                </c:pt>
                <c:pt idx="2298">
                  <c:v>55619</c:v>
                </c:pt>
                <c:pt idx="2299">
                  <c:v>55626</c:v>
                </c:pt>
                <c:pt idx="2300">
                  <c:v>55633</c:v>
                </c:pt>
                <c:pt idx="2301">
                  <c:v>55640</c:v>
                </c:pt>
                <c:pt idx="2302">
                  <c:v>55647</c:v>
                </c:pt>
                <c:pt idx="2303">
                  <c:v>55654</c:v>
                </c:pt>
                <c:pt idx="2304">
                  <c:v>55661</c:v>
                </c:pt>
                <c:pt idx="2305">
                  <c:v>55668</c:v>
                </c:pt>
                <c:pt idx="2306">
                  <c:v>55675</c:v>
                </c:pt>
                <c:pt idx="2307">
                  <c:v>55682</c:v>
                </c:pt>
                <c:pt idx="2308">
                  <c:v>55689</c:v>
                </c:pt>
                <c:pt idx="2309">
                  <c:v>55696</c:v>
                </c:pt>
                <c:pt idx="2310">
                  <c:v>55703</c:v>
                </c:pt>
                <c:pt idx="2311">
                  <c:v>55710</c:v>
                </c:pt>
                <c:pt idx="2312">
                  <c:v>55717</c:v>
                </c:pt>
                <c:pt idx="2313">
                  <c:v>55724</c:v>
                </c:pt>
                <c:pt idx="2314">
                  <c:v>55731</c:v>
                </c:pt>
                <c:pt idx="2315">
                  <c:v>55738</c:v>
                </c:pt>
                <c:pt idx="2316">
                  <c:v>55745</c:v>
                </c:pt>
                <c:pt idx="2317">
                  <c:v>55752</c:v>
                </c:pt>
                <c:pt idx="2318">
                  <c:v>55759</c:v>
                </c:pt>
                <c:pt idx="2319">
                  <c:v>55766</c:v>
                </c:pt>
                <c:pt idx="2320">
                  <c:v>55773</c:v>
                </c:pt>
                <c:pt idx="2321">
                  <c:v>55780</c:v>
                </c:pt>
                <c:pt idx="2322">
                  <c:v>55787</c:v>
                </c:pt>
                <c:pt idx="2323">
                  <c:v>55794</c:v>
                </c:pt>
                <c:pt idx="2324">
                  <c:v>55801</c:v>
                </c:pt>
                <c:pt idx="2325">
                  <c:v>55808</c:v>
                </c:pt>
                <c:pt idx="2326">
                  <c:v>55815</c:v>
                </c:pt>
                <c:pt idx="2327">
                  <c:v>55822</c:v>
                </c:pt>
                <c:pt idx="2328">
                  <c:v>55829</c:v>
                </c:pt>
                <c:pt idx="2329">
                  <c:v>55836</c:v>
                </c:pt>
                <c:pt idx="2330">
                  <c:v>55843</c:v>
                </c:pt>
                <c:pt idx="2331">
                  <c:v>55850</c:v>
                </c:pt>
                <c:pt idx="2332">
                  <c:v>55857</c:v>
                </c:pt>
                <c:pt idx="2333">
                  <c:v>55864</c:v>
                </c:pt>
                <c:pt idx="2334">
                  <c:v>55871</c:v>
                </c:pt>
                <c:pt idx="2335">
                  <c:v>55880</c:v>
                </c:pt>
                <c:pt idx="2336">
                  <c:v>55887</c:v>
                </c:pt>
                <c:pt idx="2337">
                  <c:v>55894</c:v>
                </c:pt>
                <c:pt idx="2338">
                  <c:v>55901</c:v>
                </c:pt>
                <c:pt idx="2339">
                  <c:v>55908</c:v>
                </c:pt>
                <c:pt idx="2340">
                  <c:v>55915</c:v>
                </c:pt>
                <c:pt idx="2341">
                  <c:v>55922</c:v>
                </c:pt>
                <c:pt idx="2342">
                  <c:v>55929</c:v>
                </c:pt>
                <c:pt idx="2343">
                  <c:v>55936</c:v>
                </c:pt>
                <c:pt idx="2344">
                  <c:v>55943</c:v>
                </c:pt>
                <c:pt idx="2345">
                  <c:v>55950</c:v>
                </c:pt>
                <c:pt idx="2346">
                  <c:v>55957</c:v>
                </c:pt>
                <c:pt idx="2347">
                  <c:v>55964</c:v>
                </c:pt>
                <c:pt idx="2348">
                  <c:v>55971</c:v>
                </c:pt>
                <c:pt idx="2349">
                  <c:v>55982</c:v>
                </c:pt>
                <c:pt idx="2350">
                  <c:v>55989</c:v>
                </c:pt>
                <c:pt idx="2351">
                  <c:v>55996</c:v>
                </c:pt>
                <c:pt idx="2352">
                  <c:v>56003</c:v>
                </c:pt>
                <c:pt idx="2353">
                  <c:v>56010</c:v>
                </c:pt>
                <c:pt idx="2354">
                  <c:v>56017</c:v>
                </c:pt>
                <c:pt idx="2355">
                  <c:v>56024</c:v>
                </c:pt>
                <c:pt idx="2356">
                  <c:v>56031</c:v>
                </c:pt>
                <c:pt idx="2357">
                  <c:v>56038</c:v>
                </c:pt>
                <c:pt idx="2358">
                  <c:v>56045</c:v>
                </c:pt>
                <c:pt idx="2359">
                  <c:v>56052</c:v>
                </c:pt>
                <c:pt idx="2360">
                  <c:v>56059</c:v>
                </c:pt>
                <c:pt idx="2361">
                  <c:v>56066</c:v>
                </c:pt>
                <c:pt idx="2362">
                  <c:v>56073</c:v>
                </c:pt>
                <c:pt idx="2363">
                  <c:v>56080</c:v>
                </c:pt>
                <c:pt idx="2364">
                  <c:v>56087</c:v>
                </c:pt>
                <c:pt idx="2365">
                  <c:v>56094</c:v>
                </c:pt>
                <c:pt idx="2366">
                  <c:v>56101</c:v>
                </c:pt>
                <c:pt idx="2367">
                  <c:v>56108</c:v>
                </c:pt>
                <c:pt idx="2368">
                  <c:v>56115</c:v>
                </c:pt>
                <c:pt idx="2369">
                  <c:v>56122</c:v>
                </c:pt>
                <c:pt idx="2370">
                  <c:v>56129</c:v>
                </c:pt>
                <c:pt idx="2371">
                  <c:v>56136</c:v>
                </c:pt>
                <c:pt idx="2372">
                  <c:v>56143</c:v>
                </c:pt>
                <c:pt idx="2373">
                  <c:v>56150</c:v>
                </c:pt>
                <c:pt idx="2374">
                  <c:v>56157</c:v>
                </c:pt>
                <c:pt idx="2375">
                  <c:v>56164</c:v>
                </c:pt>
                <c:pt idx="2376">
                  <c:v>56171</c:v>
                </c:pt>
                <c:pt idx="2377">
                  <c:v>56178</c:v>
                </c:pt>
                <c:pt idx="2378">
                  <c:v>56185</c:v>
                </c:pt>
                <c:pt idx="2379">
                  <c:v>56192</c:v>
                </c:pt>
                <c:pt idx="2380">
                  <c:v>56199</c:v>
                </c:pt>
                <c:pt idx="2381">
                  <c:v>56206</c:v>
                </c:pt>
                <c:pt idx="2382">
                  <c:v>56213</c:v>
                </c:pt>
                <c:pt idx="2383">
                  <c:v>56220</c:v>
                </c:pt>
                <c:pt idx="2384">
                  <c:v>56227</c:v>
                </c:pt>
                <c:pt idx="2385">
                  <c:v>56234</c:v>
                </c:pt>
                <c:pt idx="2386">
                  <c:v>56241</c:v>
                </c:pt>
                <c:pt idx="2387">
                  <c:v>56248</c:v>
                </c:pt>
                <c:pt idx="2388">
                  <c:v>56255</c:v>
                </c:pt>
                <c:pt idx="2389">
                  <c:v>56262</c:v>
                </c:pt>
                <c:pt idx="2390">
                  <c:v>56269</c:v>
                </c:pt>
                <c:pt idx="2391">
                  <c:v>56276</c:v>
                </c:pt>
                <c:pt idx="2392">
                  <c:v>56283</c:v>
                </c:pt>
                <c:pt idx="2393">
                  <c:v>56290</c:v>
                </c:pt>
                <c:pt idx="2394">
                  <c:v>56297</c:v>
                </c:pt>
                <c:pt idx="2395">
                  <c:v>56304</c:v>
                </c:pt>
                <c:pt idx="2396">
                  <c:v>56311</c:v>
                </c:pt>
                <c:pt idx="2397">
                  <c:v>56318</c:v>
                </c:pt>
                <c:pt idx="2398">
                  <c:v>56325</c:v>
                </c:pt>
                <c:pt idx="2399">
                  <c:v>56332</c:v>
                </c:pt>
                <c:pt idx="2400">
                  <c:v>56339</c:v>
                </c:pt>
                <c:pt idx="2401">
                  <c:v>56346</c:v>
                </c:pt>
                <c:pt idx="2402">
                  <c:v>56353</c:v>
                </c:pt>
                <c:pt idx="2403">
                  <c:v>56360</c:v>
                </c:pt>
                <c:pt idx="2404">
                  <c:v>56367</c:v>
                </c:pt>
                <c:pt idx="2405">
                  <c:v>56374</c:v>
                </c:pt>
                <c:pt idx="2406">
                  <c:v>56381</c:v>
                </c:pt>
                <c:pt idx="2407">
                  <c:v>56388</c:v>
                </c:pt>
                <c:pt idx="2408">
                  <c:v>56395</c:v>
                </c:pt>
                <c:pt idx="2409">
                  <c:v>56402</c:v>
                </c:pt>
                <c:pt idx="2410">
                  <c:v>56409</c:v>
                </c:pt>
                <c:pt idx="2411">
                  <c:v>56416</c:v>
                </c:pt>
                <c:pt idx="2412">
                  <c:v>56423</c:v>
                </c:pt>
                <c:pt idx="2413">
                  <c:v>56430</c:v>
                </c:pt>
                <c:pt idx="2414">
                  <c:v>56437</c:v>
                </c:pt>
                <c:pt idx="2415">
                  <c:v>56444</c:v>
                </c:pt>
                <c:pt idx="2416">
                  <c:v>56451</c:v>
                </c:pt>
                <c:pt idx="2417">
                  <c:v>56458</c:v>
                </c:pt>
                <c:pt idx="2418">
                  <c:v>56465</c:v>
                </c:pt>
                <c:pt idx="2419">
                  <c:v>56472</c:v>
                </c:pt>
                <c:pt idx="2420">
                  <c:v>56479</c:v>
                </c:pt>
                <c:pt idx="2421">
                  <c:v>56486</c:v>
                </c:pt>
                <c:pt idx="2422">
                  <c:v>56493</c:v>
                </c:pt>
                <c:pt idx="2423">
                  <c:v>56500</c:v>
                </c:pt>
                <c:pt idx="2424">
                  <c:v>56507</c:v>
                </c:pt>
                <c:pt idx="2425">
                  <c:v>56514</c:v>
                </c:pt>
                <c:pt idx="2426">
                  <c:v>56521</c:v>
                </c:pt>
                <c:pt idx="2427">
                  <c:v>56528</c:v>
                </c:pt>
                <c:pt idx="2428">
                  <c:v>56535</c:v>
                </c:pt>
                <c:pt idx="2429">
                  <c:v>56542</c:v>
                </c:pt>
                <c:pt idx="2430">
                  <c:v>56549</c:v>
                </c:pt>
                <c:pt idx="2431">
                  <c:v>56556</c:v>
                </c:pt>
                <c:pt idx="2432">
                  <c:v>56563</c:v>
                </c:pt>
                <c:pt idx="2433">
                  <c:v>56570</c:v>
                </c:pt>
                <c:pt idx="2434">
                  <c:v>56577</c:v>
                </c:pt>
                <c:pt idx="2435">
                  <c:v>56584</c:v>
                </c:pt>
                <c:pt idx="2436">
                  <c:v>56591</c:v>
                </c:pt>
                <c:pt idx="2437">
                  <c:v>56598</c:v>
                </c:pt>
                <c:pt idx="2438">
                  <c:v>56605</c:v>
                </c:pt>
                <c:pt idx="2439">
                  <c:v>56612</c:v>
                </c:pt>
                <c:pt idx="2440">
                  <c:v>56619</c:v>
                </c:pt>
                <c:pt idx="2441">
                  <c:v>56626</c:v>
                </c:pt>
                <c:pt idx="2442">
                  <c:v>56633</c:v>
                </c:pt>
                <c:pt idx="2443">
                  <c:v>56640</c:v>
                </c:pt>
                <c:pt idx="2444">
                  <c:v>56647</c:v>
                </c:pt>
                <c:pt idx="2445">
                  <c:v>56654</c:v>
                </c:pt>
                <c:pt idx="2446">
                  <c:v>56661</c:v>
                </c:pt>
                <c:pt idx="2447">
                  <c:v>56668</c:v>
                </c:pt>
                <c:pt idx="2448">
                  <c:v>56675</c:v>
                </c:pt>
                <c:pt idx="2449">
                  <c:v>56682</c:v>
                </c:pt>
                <c:pt idx="2450">
                  <c:v>56689</c:v>
                </c:pt>
                <c:pt idx="2451">
                  <c:v>56696</c:v>
                </c:pt>
                <c:pt idx="2452">
                  <c:v>56703</c:v>
                </c:pt>
                <c:pt idx="2453">
                  <c:v>56710</c:v>
                </c:pt>
                <c:pt idx="2454">
                  <c:v>56717</c:v>
                </c:pt>
                <c:pt idx="2455">
                  <c:v>56724</c:v>
                </c:pt>
                <c:pt idx="2456">
                  <c:v>56731</c:v>
                </c:pt>
                <c:pt idx="2457">
                  <c:v>56738</c:v>
                </c:pt>
                <c:pt idx="2458">
                  <c:v>56745</c:v>
                </c:pt>
                <c:pt idx="2459">
                  <c:v>56752</c:v>
                </c:pt>
                <c:pt idx="2460">
                  <c:v>56759</c:v>
                </c:pt>
                <c:pt idx="2461">
                  <c:v>56766</c:v>
                </c:pt>
                <c:pt idx="2462">
                  <c:v>56773</c:v>
                </c:pt>
                <c:pt idx="2463">
                  <c:v>56780</c:v>
                </c:pt>
                <c:pt idx="2464">
                  <c:v>56787</c:v>
                </c:pt>
                <c:pt idx="2465">
                  <c:v>56794</c:v>
                </c:pt>
                <c:pt idx="2466">
                  <c:v>56801</c:v>
                </c:pt>
                <c:pt idx="2467">
                  <c:v>56808</c:v>
                </c:pt>
                <c:pt idx="2468">
                  <c:v>56815</c:v>
                </c:pt>
                <c:pt idx="2469">
                  <c:v>56822</c:v>
                </c:pt>
                <c:pt idx="2470">
                  <c:v>56829</c:v>
                </c:pt>
                <c:pt idx="2471">
                  <c:v>56836</c:v>
                </c:pt>
                <c:pt idx="2472">
                  <c:v>56843</c:v>
                </c:pt>
                <c:pt idx="2473">
                  <c:v>56850</c:v>
                </c:pt>
                <c:pt idx="2474">
                  <c:v>56857</c:v>
                </c:pt>
                <c:pt idx="2475">
                  <c:v>56864</c:v>
                </c:pt>
                <c:pt idx="2476">
                  <c:v>56871</c:v>
                </c:pt>
                <c:pt idx="2477">
                  <c:v>56878</c:v>
                </c:pt>
                <c:pt idx="2478">
                  <c:v>56885</c:v>
                </c:pt>
                <c:pt idx="2479">
                  <c:v>56892</c:v>
                </c:pt>
                <c:pt idx="2480">
                  <c:v>56899</c:v>
                </c:pt>
                <c:pt idx="2481">
                  <c:v>56906</c:v>
                </c:pt>
                <c:pt idx="2482">
                  <c:v>56913</c:v>
                </c:pt>
                <c:pt idx="2483">
                  <c:v>56920</c:v>
                </c:pt>
                <c:pt idx="2484">
                  <c:v>56927</c:v>
                </c:pt>
                <c:pt idx="2485">
                  <c:v>56934</c:v>
                </c:pt>
                <c:pt idx="2486">
                  <c:v>56941</c:v>
                </c:pt>
                <c:pt idx="2487">
                  <c:v>56948</c:v>
                </c:pt>
                <c:pt idx="2488">
                  <c:v>56955</c:v>
                </c:pt>
                <c:pt idx="2489">
                  <c:v>56962</c:v>
                </c:pt>
                <c:pt idx="2490">
                  <c:v>56969</c:v>
                </c:pt>
                <c:pt idx="2491">
                  <c:v>56977</c:v>
                </c:pt>
                <c:pt idx="2492">
                  <c:v>56984</c:v>
                </c:pt>
                <c:pt idx="2493">
                  <c:v>56991</c:v>
                </c:pt>
                <c:pt idx="2494">
                  <c:v>56998</c:v>
                </c:pt>
                <c:pt idx="2495">
                  <c:v>57005</c:v>
                </c:pt>
                <c:pt idx="2496">
                  <c:v>57012</c:v>
                </c:pt>
                <c:pt idx="2497">
                  <c:v>57019</c:v>
                </c:pt>
                <c:pt idx="2498">
                  <c:v>57026</c:v>
                </c:pt>
                <c:pt idx="2499">
                  <c:v>57033</c:v>
                </c:pt>
                <c:pt idx="2500">
                  <c:v>57040</c:v>
                </c:pt>
                <c:pt idx="2501">
                  <c:v>57047</c:v>
                </c:pt>
                <c:pt idx="2502">
                  <c:v>57054</c:v>
                </c:pt>
                <c:pt idx="2503">
                  <c:v>57061</c:v>
                </c:pt>
                <c:pt idx="2504">
                  <c:v>57068</c:v>
                </c:pt>
                <c:pt idx="2505">
                  <c:v>57075</c:v>
                </c:pt>
                <c:pt idx="2506">
                  <c:v>57082</c:v>
                </c:pt>
                <c:pt idx="2507">
                  <c:v>57089</c:v>
                </c:pt>
                <c:pt idx="2508">
                  <c:v>57096</c:v>
                </c:pt>
                <c:pt idx="2509">
                  <c:v>57103</c:v>
                </c:pt>
                <c:pt idx="2510">
                  <c:v>57110</c:v>
                </c:pt>
                <c:pt idx="2511">
                  <c:v>57117</c:v>
                </c:pt>
                <c:pt idx="2512">
                  <c:v>57124</c:v>
                </c:pt>
                <c:pt idx="2513">
                  <c:v>57131</c:v>
                </c:pt>
                <c:pt idx="2514">
                  <c:v>57138</c:v>
                </c:pt>
                <c:pt idx="2515">
                  <c:v>57145</c:v>
                </c:pt>
                <c:pt idx="2516">
                  <c:v>57152</c:v>
                </c:pt>
                <c:pt idx="2517">
                  <c:v>57159</c:v>
                </c:pt>
                <c:pt idx="2518">
                  <c:v>57166</c:v>
                </c:pt>
                <c:pt idx="2519">
                  <c:v>57173</c:v>
                </c:pt>
                <c:pt idx="2520">
                  <c:v>57180</c:v>
                </c:pt>
                <c:pt idx="2521">
                  <c:v>57187</c:v>
                </c:pt>
                <c:pt idx="2522">
                  <c:v>57194</c:v>
                </c:pt>
                <c:pt idx="2523">
                  <c:v>57201</c:v>
                </c:pt>
                <c:pt idx="2524">
                  <c:v>57208</c:v>
                </c:pt>
                <c:pt idx="2525">
                  <c:v>57215</c:v>
                </c:pt>
                <c:pt idx="2526">
                  <c:v>57222</c:v>
                </c:pt>
                <c:pt idx="2527">
                  <c:v>57229</c:v>
                </c:pt>
                <c:pt idx="2528">
                  <c:v>57236</c:v>
                </c:pt>
                <c:pt idx="2529">
                  <c:v>57243</c:v>
                </c:pt>
                <c:pt idx="2530">
                  <c:v>57250</c:v>
                </c:pt>
                <c:pt idx="2531">
                  <c:v>57257</c:v>
                </c:pt>
                <c:pt idx="2532">
                  <c:v>57264</c:v>
                </c:pt>
                <c:pt idx="2533">
                  <c:v>57271</c:v>
                </c:pt>
                <c:pt idx="2534">
                  <c:v>57278</c:v>
                </c:pt>
                <c:pt idx="2535">
                  <c:v>57285</c:v>
                </c:pt>
                <c:pt idx="2536">
                  <c:v>57292</c:v>
                </c:pt>
                <c:pt idx="2537">
                  <c:v>57299</c:v>
                </c:pt>
                <c:pt idx="2538">
                  <c:v>57306</c:v>
                </c:pt>
                <c:pt idx="2539">
                  <c:v>57313</c:v>
                </c:pt>
                <c:pt idx="2540">
                  <c:v>57320</c:v>
                </c:pt>
                <c:pt idx="2541">
                  <c:v>57327</c:v>
                </c:pt>
                <c:pt idx="2542">
                  <c:v>57334</c:v>
                </c:pt>
                <c:pt idx="2543">
                  <c:v>57341</c:v>
                </c:pt>
                <c:pt idx="2544">
                  <c:v>57348</c:v>
                </c:pt>
                <c:pt idx="2545">
                  <c:v>57355</c:v>
                </c:pt>
                <c:pt idx="2546">
                  <c:v>57362</c:v>
                </c:pt>
                <c:pt idx="2547">
                  <c:v>57369</c:v>
                </c:pt>
                <c:pt idx="2548">
                  <c:v>57376</c:v>
                </c:pt>
                <c:pt idx="2549">
                  <c:v>57383</c:v>
                </c:pt>
                <c:pt idx="2550">
                  <c:v>57390</c:v>
                </c:pt>
                <c:pt idx="2551">
                  <c:v>57397</c:v>
                </c:pt>
                <c:pt idx="2552">
                  <c:v>57404</c:v>
                </c:pt>
                <c:pt idx="2553">
                  <c:v>57411</c:v>
                </c:pt>
                <c:pt idx="2554">
                  <c:v>57418</c:v>
                </c:pt>
                <c:pt idx="2555">
                  <c:v>57425</c:v>
                </c:pt>
                <c:pt idx="2556">
                  <c:v>57432</c:v>
                </c:pt>
                <c:pt idx="2557">
                  <c:v>57439</c:v>
                </c:pt>
                <c:pt idx="2558">
                  <c:v>57446</c:v>
                </c:pt>
                <c:pt idx="2559">
                  <c:v>57453</c:v>
                </c:pt>
                <c:pt idx="2560">
                  <c:v>57460</c:v>
                </c:pt>
                <c:pt idx="2561">
                  <c:v>57467</c:v>
                </c:pt>
                <c:pt idx="2562">
                  <c:v>57474</c:v>
                </c:pt>
                <c:pt idx="2563">
                  <c:v>57481</c:v>
                </c:pt>
                <c:pt idx="2564">
                  <c:v>57488</c:v>
                </c:pt>
                <c:pt idx="2565">
                  <c:v>57495</c:v>
                </c:pt>
                <c:pt idx="2566">
                  <c:v>57502</c:v>
                </c:pt>
                <c:pt idx="2567">
                  <c:v>57509</c:v>
                </c:pt>
                <c:pt idx="2568">
                  <c:v>57516</c:v>
                </c:pt>
                <c:pt idx="2569">
                  <c:v>57523</c:v>
                </c:pt>
                <c:pt idx="2570">
                  <c:v>57530</c:v>
                </c:pt>
                <c:pt idx="2571">
                  <c:v>57537</c:v>
                </c:pt>
                <c:pt idx="2572">
                  <c:v>57544</c:v>
                </c:pt>
                <c:pt idx="2573">
                  <c:v>57551</c:v>
                </c:pt>
                <c:pt idx="2574">
                  <c:v>57558</c:v>
                </c:pt>
                <c:pt idx="2575">
                  <c:v>57565</c:v>
                </c:pt>
                <c:pt idx="2576">
                  <c:v>57572</c:v>
                </c:pt>
                <c:pt idx="2577">
                  <c:v>57579</c:v>
                </c:pt>
                <c:pt idx="2578">
                  <c:v>57586</c:v>
                </c:pt>
                <c:pt idx="2579">
                  <c:v>57593</c:v>
                </c:pt>
                <c:pt idx="2580">
                  <c:v>57600</c:v>
                </c:pt>
                <c:pt idx="2581">
                  <c:v>57607</c:v>
                </c:pt>
                <c:pt idx="2582">
                  <c:v>57614</c:v>
                </c:pt>
                <c:pt idx="2583">
                  <c:v>57621</c:v>
                </c:pt>
                <c:pt idx="2584">
                  <c:v>57628</c:v>
                </c:pt>
                <c:pt idx="2585">
                  <c:v>57635</c:v>
                </c:pt>
                <c:pt idx="2586">
                  <c:v>57642</c:v>
                </c:pt>
                <c:pt idx="2587">
                  <c:v>57649</c:v>
                </c:pt>
                <c:pt idx="2588">
                  <c:v>57656</c:v>
                </c:pt>
                <c:pt idx="2589">
                  <c:v>57663</c:v>
                </c:pt>
                <c:pt idx="2590">
                  <c:v>57670</c:v>
                </c:pt>
                <c:pt idx="2591">
                  <c:v>57677</c:v>
                </c:pt>
                <c:pt idx="2592">
                  <c:v>57684</c:v>
                </c:pt>
                <c:pt idx="2593">
                  <c:v>57691</c:v>
                </c:pt>
                <c:pt idx="2594">
                  <c:v>57698</c:v>
                </c:pt>
                <c:pt idx="2595">
                  <c:v>57706</c:v>
                </c:pt>
                <c:pt idx="2596">
                  <c:v>57713</c:v>
                </c:pt>
                <c:pt idx="2597">
                  <c:v>57720</c:v>
                </c:pt>
                <c:pt idx="2598">
                  <c:v>57727</c:v>
                </c:pt>
                <c:pt idx="2599">
                  <c:v>57734</c:v>
                </c:pt>
                <c:pt idx="2600">
                  <c:v>57741</c:v>
                </c:pt>
                <c:pt idx="2601">
                  <c:v>57748</c:v>
                </c:pt>
                <c:pt idx="2602">
                  <c:v>57755</c:v>
                </c:pt>
                <c:pt idx="2603">
                  <c:v>57762</c:v>
                </c:pt>
                <c:pt idx="2604">
                  <c:v>57769</c:v>
                </c:pt>
                <c:pt idx="2605">
                  <c:v>57776</c:v>
                </c:pt>
                <c:pt idx="2606">
                  <c:v>57783</c:v>
                </c:pt>
                <c:pt idx="2607">
                  <c:v>57790</c:v>
                </c:pt>
                <c:pt idx="2608">
                  <c:v>57797</c:v>
                </c:pt>
                <c:pt idx="2609">
                  <c:v>57804</c:v>
                </c:pt>
                <c:pt idx="2610">
                  <c:v>57811</c:v>
                </c:pt>
                <c:pt idx="2611">
                  <c:v>57818</c:v>
                </c:pt>
                <c:pt idx="2612">
                  <c:v>57825</c:v>
                </c:pt>
                <c:pt idx="2613">
                  <c:v>57832</c:v>
                </c:pt>
                <c:pt idx="2614">
                  <c:v>57839</c:v>
                </c:pt>
                <c:pt idx="2615">
                  <c:v>57846</c:v>
                </c:pt>
                <c:pt idx="2616">
                  <c:v>57853</c:v>
                </c:pt>
                <c:pt idx="2617">
                  <c:v>57860</c:v>
                </c:pt>
                <c:pt idx="2618">
                  <c:v>57867</c:v>
                </c:pt>
                <c:pt idx="2619">
                  <c:v>57874</c:v>
                </c:pt>
                <c:pt idx="2620">
                  <c:v>57881</c:v>
                </c:pt>
                <c:pt idx="2621">
                  <c:v>57888</c:v>
                </c:pt>
                <c:pt idx="2622">
                  <c:v>57895</c:v>
                </c:pt>
                <c:pt idx="2623">
                  <c:v>57902</c:v>
                </c:pt>
                <c:pt idx="2624">
                  <c:v>57909</c:v>
                </c:pt>
                <c:pt idx="2625">
                  <c:v>57916</c:v>
                </c:pt>
                <c:pt idx="2626">
                  <c:v>57923</c:v>
                </c:pt>
                <c:pt idx="2627">
                  <c:v>57930</c:v>
                </c:pt>
                <c:pt idx="2628">
                  <c:v>57937</c:v>
                </c:pt>
                <c:pt idx="2629">
                  <c:v>57944</c:v>
                </c:pt>
                <c:pt idx="2630">
                  <c:v>57951</c:v>
                </c:pt>
                <c:pt idx="2631">
                  <c:v>57958</c:v>
                </c:pt>
                <c:pt idx="2632">
                  <c:v>57965</c:v>
                </c:pt>
                <c:pt idx="2633">
                  <c:v>57972</c:v>
                </c:pt>
                <c:pt idx="2634">
                  <c:v>57979</c:v>
                </c:pt>
                <c:pt idx="2635">
                  <c:v>57986</c:v>
                </c:pt>
                <c:pt idx="2636">
                  <c:v>57993</c:v>
                </c:pt>
                <c:pt idx="2637">
                  <c:v>58000</c:v>
                </c:pt>
                <c:pt idx="2638">
                  <c:v>58007</c:v>
                </c:pt>
                <c:pt idx="2639">
                  <c:v>58014</c:v>
                </c:pt>
                <c:pt idx="2640">
                  <c:v>58021</c:v>
                </c:pt>
                <c:pt idx="2641">
                  <c:v>58028</c:v>
                </c:pt>
                <c:pt idx="2642">
                  <c:v>58035</c:v>
                </c:pt>
                <c:pt idx="2643">
                  <c:v>58042</c:v>
                </c:pt>
                <c:pt idx="2644">
                  <c:v>58049</c:v>
                </c:pt>
                <c:pt idx="2645">
                  <c:v>58056</c:v>
                </c:pt>
                <c:pt idx="2646">
                  <c:v>58063</c:v>
                </c:pt>
                <c:pt idx="2647">
                  <c:v>58071</c:v>
                </c:pt>
                <c:pt idx="2648">
                  <c:v>58078</c:v>
                </c:pt>
                <c:pt idx="2649">
                  <c:v>58085</c:v>
                </c:pt>
                <c:pt idx="2650">
                  <c:v>58092</c:v>
                </c:pt>
                <c:pt idx="2651">
                  <c:v>58099</c:v>
                </c:pt>
                <c:pt idx="2652">
                  <c:v>58106</c:v>
                </c:pt>
                <c:pt idx="2653">
                  <c:v>58113</c:v>
                </c:pt>
                <c:pt idx="2654">
                  <c:v>58120</c:v>
                </c:pt>
                <c:pt idx="2655">
                  <c:v>58127</c:v>
                </c:pt>
                <c:pt idx="2656">
                  <c:v>58134</c:v>
                </c:pt>
                <c:pt idx="2657">
                  <c:v>58141</c:v>
                </c:pt>
                <c:pt idx="2658">
                  <c:v>58148</c:v>
                </c:pt>
                <c:pt idx="2659">
                  <c:v>58155</c:v>
                </c:pt>
                <c:pt idx="2660">
                  <c:v>58166</c:v>
                </c:pt>
                <c:pt idx="2661">
                  <c:v>58173</c:v>
                </c:pt>
                <c:pt idx="2662">
                  <c:v>58180</c:v>
                </c:pt>
                <c:pt idx="2663">
                  <c:v>58187</c:v>
                </c:pt>
                <c:pt idx="2664">
                  <c:v>58194</c:v>
                </c:pt>
                <c:pt idx="2665">
                  <c:v>58201</c:v>
                </c:pt>
                <c:pt idx="2666">
                  <c:v>58208</c:v>
                </c:pt>
                <c:pt idx="2667">
                  <c:v>58215</c:v>
                </c:pt>
                <c:pt idx="2668">
                  <c:v>58222</c:v>
                </c:pt>
                <c:pt idx="2669">
                  <c:v>58229</c:v>
                </c:pt>
                <c:pt idx="2670">
                  <c:v>58236</c:v>
                </c:pt>
                <c:pt idx="2671">
                  <c:v>58243</c:v>
                </c:pt>
                <c:pt idx="2672">
                  <c:v>58250</c:v>
                </c:pt>
                <c:pt idx="2673">
                  <c:v>58257</c:v>
                </c:pt>
                <c:pt idx="2674">
                  <c:v>58264</c:v>
                </c:pt>
                <c:pt idx="2675">
                  <c:v>58271</c:v>
                </c:pt>
                <c:pt idx="2676">
                  <c:v>58278</c:v>
                </c:pt>
                <c:pt idx="2677">
                  <c:v>58285</c:v>
                </c:pt>
                <c:pt idx="2678">
                  <c:v>58292</c:v>
                </c:pt>
                <c:pt idx="2679">
                  <c:v>58299</c:v>
                </c:pt>
                <c:pt idx="2680">
                  <c:v>58306</c:v>
                </c:pt>
                <c:pt idx="2681">
                  <c:v>58313</c:v>
                </c:pt>
                <c:pt idx="2682">
                  <c:v>58320</c:v>
                </c:pt>
                <c:pt idx="2683">
                  <c:v>58327</c:v>
                </c:pt>
                <c:pt idx="2684">
                  <c:v>58334</c:v>
                </c:pt>
                <c:pt idx="2685">
                  <c:v>58341</c:v>
                </c:pt>
                <c:pt idx="2686">
                  <c:v>58348</c:v>
                </c:pt>
                <c:pt idx="2687">
                  <c:v>58355</c:v>
                </c:pt>
                <c:pt idx="2688">
                  <c:v>58362</c:v>
                </c:pt>
                <c:pt idx="2689">
                  <c:v>58369</c:v>
                </c:pt>
                <c:pt idx="2690">
                  <c:v>58376</c:v>
                </c:pt>
                <c:pt idx="2691">
                  <c:v>58383</c:v>
                </c:pt>
                <c:pt idx="2692">
                  <c:v>58390</c:v>
                </c:pt>
                <c:pt idx="2693">
                  <c:v>58397</c:v>
                </c:pt>
                <c:pt idx="2694">
                  <c:v>58404</c:v>
                </c:pt>
                <c:pt idx="2695">
                  <c:v>58411</c:v>
                </c:pt>
                <c:pt idx="2696">
                  <c:v>58418</c:v>
                </c:pt>
                <c:pt idx="2697">
                  <c:v>58425</c:v>
                </c:pt>
                <c:pt idx="2698">
                  <c:v>58432</c:v>
                </c:pt>
                <c:pt idx="2699">
                  <c:v>58439</c:v>
                </c:pt>
                <c:pt idx="2700">
                  <c:v>58446</c:v>
                </c:pt>
                <c:pt idx="2701">
                  <c:v>58453</c:v>
                </c:pt>
                <c:pt idx="2702">
                  <c:v>58460</c:v>
                </c:pt>
                <c:pt idx="2703">
                  <c:v>58467</c:v>
                </c:pt>
                <c:pt idx="2704">
                  <c:v>58474</c:v>
                </c:pt>
                <c:pt idx="2705">
                  <c:v>58481</c:v>
                </c:pt>
                <c:pt idx="2706">
                  <c:v>58488</c:v>
                </c:pt>
                <c:pt idx="2707">
                  <c:v>58495</c:v>
                </c:pt>
                <c:pt idx="2708">
                  <c:v>58502</c:v>
                </c:pt>
                <c:pt idx="2709">
                  <c:v>58509</c:v>
                </c:pt>
                <c:pt idx="2710">
                  <c:v>58516</c:v>
                </c:pt>
                <c:pt idx="2711">
                  <c:v>58523</c:v>
                </c:pt>
                <c:pt idx="2712">
                  <c:v>58530</c:v>
                </c:pt>
                <c:pt idx="2713">
                  <c:v>58537</c:v>
                </c:pt>
                <c:pt idx="2714">
                  <c:v>58544</c:v>
                </c:pt>
                <c:pt idx="2715">
                  <c:v>58551</c:v>
                </c:pt>
                <c:pt idx="2716">
                  <c:v>58558</c:v>
                </c:pt>
                <c:pt idx="2717">
                  <c:v>58565</c:v>
                </c:pt>
                <c:pt idx="2718">
                  <c:v>58572</c:v>
                </c:pt>
                <c:pt idx="2719">
                  <c:v>58579</c:v>
                </c:pt>
                <c:pt idx="2720">
                  <c:v>58586</c:v>
                </c:pt>
                <c:pt idx="2721">
                  <c:v>58593</c:v>
                </c:pt>
                <c:pt idx="2722">
                  <c:v>58600</c:v>
                </c:pt>
                <c:pt idx="2723">
                  <c:v>58607</c:v>
                </c:pt>
                <c:pt idx="2724">
                  <c:v>58614</c:v>
                </c:pt>
                <c:pt idx="2725">
                  <c:v>58621</c:v>
                </c:pt>
                <c:pt idx="2726">
                  <c:v>58628</c:v>
                </c:pt>
                <c:pt idx="2727">
                  <c:v>58635</c:v>
                </c:pt>
                <c:pt idx="2728">
                  <c:v>58642</c:v>
                </c:pt>
                <c:pt idx="2729">
                  <c:v>58649</c:v>
                </c:pt>
                <c:pt idx="2730">
                  <c:v>58656</c:v>
                </c:pt>
                <c:pt idx="2731">
                  <c:v>58663</c:v>
                </c:pt>
                <c:pt idx="2732">
                  <c:v>58670</c:v>
                </c:pt>
                <c:pt idx="2733">
                  <c:v>58677</c:v>
                </c:pt>
                <c:pt idx="2734">
                  <c:v>58684</c:v>
                </c:pt>
                <c:pt idx="2735">
                  <c:v>58691</c:v>
                </c:pt>
                <c:pt idx="2736">
                  <c:v>58698</c:v>
                </c:pt>
                <c:pt idx="2737">
                  <c:v>58705</c:v>
                </c:pt>
                <c:pt idx="2738">
                  <c:v>58712</c:v>
                </c:pt>
                <c:pt idx="2739">
                  <c:v>58719</c:v>
                </c:pt>
                <c:pt idx="2740">
                  <c:v>58726</c:v>
                </c:pt>
                <c:pt idx="2741">
                  <c:v>58733</c:v>
                </c:pt>
                <c:pt idx="2742">
                  <c:v>58740</c:v>
                </c:pt>
                <c:pt idx="2743">
                  <c:v>58747</c:v>
                </c:pt>
                <c:pt idx="2744">
                  <c:v>58754</c:v>
                </c:pt>
                <c:pt idx="2745">
                  <c:v>58761</c:v>
                </c:pt>
                <c:pt idx="2746">
                  <c:v>58768</c:v>
                </c:pt>
                <c:pt idx="2747">
                  <c:v>58775</c:v>
                </c:pt>
                <c:pt idx="2748">
                  <c:v>58782</c:v>
                </c:pt>
                <c:pt idx="2749">
                  <c:v>58789</c:v>
                </c:pt>
                <c:pt idx="2750">
                  <c:v>58796</c:v>
                </c:pt>
                <c:pt idx="2751">
                  <c:v>58804</c:v>
                </c:pt>
                <c:pt idx="2752">
                  <c:v>58811</c:v>
                </c:pt>
                <c:pt idx="2753">
                  <c:v>58818</c:v>
                </c:pt>
                <c:pt idx="2754">
                  <c:v>58825</c:v>
                </c:pt>
                <c:pt idx="2755">
                  <c:v>58832</c:v>
                </c:pt>
                <c:pt idx="2756">
                  <c:v>58839</c:v>
                </c:pt>
                <c:pt idx="2757">
                  <c:v>58846</c:v>
                </c:pt>
                <c:pt idx="2758">
                  <c:v>58853</c:v>
                </c:pt>
                <c:pt idx="2759">
                  <c:v>58860</c:v>
                </c:pt>
                <c:pt idx="2760">
                  <c:v>58867</c:v>
                </c:pt>
                <c:pt idx="2761">
                  <c:v>58874</c:v>
                </c:pt>
                <c:pt idx="2762">
                  <c:v>58881</c:v>
                </c:pt>
                <c:pt idx="2763">
                  <c:v>58888</c:v>
                </c:pt>
                <c:pt idx="2764">
                  <c:v>58895</c:v>
                </c:pt>
                <c:pt idx="2765">
                  <c:v>58902</c:v>
                </c:pt>
                <c:pt idx="2766">
                  <c:v>58909</c:v>
                </c:pt>
                <c:pt idx="2767">
                  <c:v>58916</c:v>
                </c:pt>
                <c:pt idx="2768">
                  <c:v>58923</c:v>
                </c:pt>
                <c:pt idx="2769">
                  <c:v>58930</c:v>
                </c:pt>
                <c:pt idx="2770">
                  <c:v>58937</c:v>
                </c:pt>
                <c:pt idx="2771">
                  <c:v>58944</c:v>
                </c:pt>
                <c:pt idx="2772">
                  <c:v>58951</c:v>
                </c:pt>
                <c:pt idx="2773">
                  <c:v>58958</c:v>
                </c:pt>
                <c:pt idx="2774">
                  <c:v>58965</c:v>
                </c:pt>
                <c:pt idx="2775">
                  <c:v>58972</c:v>
                </c:pt>
                <c:pt idx="2776">
                  <c:v>58979</c:v>
                </c:pt>
                <c:pt idx="2777">
                  <c:v>58986</c:v>
                </c:pt>
                <c:pt idx="2778">
                  <c:v>58993</c:v>
                </c:pt>
                <c:pt idx="2779">
                  <c:v>59000</c:v>
                </c:pt>
                <c:pt idx="2780">
                  <c:v>59007</c:v>
                </c:pt>
                <c:pt idx="2781">
                  <c:v>59014</c:v>
                </c:pt>
                <c:pt idx="2782">
                  <c:v>59021</c:v>
                </c:pt>
                <c:pt idx="2783">
                  <c:v>59028</c:v>
                </c:pt>
                <c:pt idx="2784">
                  <c:v>59035</c:v>
                </c:pt>
                <c:pt idx="2785">
                  <c:v>59042</c:v>
                </c:pt>
                <c:pt idx="2786">
                  <c:v>59049</c:v>
                </c:pt>
                <c:pt idx="2787">
                  <c:v>59056</c:v>
                </c:pt>
                <c:pt idx="2788">
                  <c:v>59063</c:v>
                </c:pt>
                <c:pt idx="2789">
                  <c:v>59070</c:v>
                </c:pt>
                <c:pt idx="2790">
                  <c:v>59077</c:v>
                </c:pt>
                <c:pt idx="2791">
                  <c:v>59084</c:v>
                </c:pt>
                <c:pt idx="2792">
                  <c:v>59091</c:v>
                </c:pt>
                <c:pt idx="2793">
                  <c:v>59098</c:v>
                </c:pt>
                <c:pt idx="2794">
                  <c:v>59105</c:v>
                </c:pt>
                <c:pt idx="2795">
                  <c:v>59112</c:v>
                </c:pt>
                <c:pt idx="2796">
                  <c:v>59119</c:v>
                </c:pt>
                <c:pt idx="2797">
                  <c:v>59126</c:v>
                </c:pt>
                <c:pt idx="2798">
                  <c:v>59133</c:v>
                </c:pt>
                <c:pt idx="2799">
                  <c:v>59140</c:v>
                </c:pt>
                <c:pt idx="2800">
                  <c:v>59147</c:v>
                </c:pt>
                <c:pt idx="2801">
                  <c:v>59154</c:v>
                </c:pt>
                <c:pt idx="2802">
                  <c:v>59161</c:v>
                </c:pt>
                <c:pt idx="2803">
                  <c:v>59168</c:v>
                </c:pt>
                <c:pt idx="2804">
                  <c:v>59175</c:v>
                </c:pt>
                <c:pt idx="2805">
                  <c:v>59182</c:v>
                </c:pt>
                <c:pt idx="2806">
                  <c:v>59189</c:v>
                </c:pt>
                <c:pt idx="2807">
                  <c:v>59196</c:v>
                </c:pt>
                <c:pt idx="2808">
                  <c:v>59203</c:v>
                </c:pt>
                <c:pt idx="2809">
                  <c:v>59210</c:v>
                </c:pt>
                <c:pt idx="2810">
                  <c:v>59217</c:v>
                </c:pt>
                <c:pt idx="2811">
                  <c:v>59224</c:v>
                </c:pt>
                <c:pt idx="2812">
                  <c:v>59231</c:v>
                </c:pt>
                <c:pt idx="2813">
                  <c:v>59238</c:v>
                </c:pt>
                <c:pt idx="2814">
                  <c:v>59245</c:v>
                </c:pt>
                <c:pt idx="2815">
                  <c:v>59252</c:v>
                </c:pt>
                <c:pt idx="2816">
                  <c:v>59259</c:v>
                </c:pt>
                <c:pt idx="2817">
                  <c:v>59266</c:v>
                </c:pt>
                <c:pt idx="2818">
                  <c:v>59273</c:v>
                </c:pt>
                <c:pt idx="2819">
                  <c:v>59280</c:v>
                </c:pt>
                <c:pt idx="2820">
                  <c:v>59287</c:v>
                </c:pt>
                <c:pt idx="2821">
                  <c:v>59294</c:v>
                </c:pt>
                <c:pt idx="2822">
                  <c:v>59301</c:v>
                </c:pt>
                <c:pt idx="2823">
                  <c:v>59308</c:v>
                </c:pt>
                <c:pt idx="2824">
                  <c:v>59315</c:v>
                </c:pt>
                <c:pt idx="2825">
                  <c:v>59322</c:v>
                </c:pt>
                <c:pt idx="2826">
                  <c:v>59329</c:v>
                </c:pt>
                <c:pt idx="2827">
                  <c:v>59336</c:v>
                </c:pt>
                <c:pt idx="2828">
                  <c:v>59343</c:v>
                </c:pt>
                <c:pt idx="2829">
                  <c:v>59350</c:v>
                </c:pt>
                <c:pt idx="2830">
                  <c:v>59357</c:v>
                </c:pt>
                <c:pt idx="2831">
                  <c:v>59364</c:v>
                </c:pt>
                <c:pt idx="2832">
                  <c:v>59371</c:v>
                </c:pt>
                <c:pt idx="2833">
                  <c:v>59378</c:v>
                </c:pt>
                <c:pt idx="2834">
                  <c:v>59385</c:v>
                </c:pt>
                <c:pt idx="2835">
                  <c:v>59392</c:v>
                </c:pt>
                <c:pt idx="2836">
                  <c:v>59399</c:v>
                </c:pt>
                <c:pt idx="2837">
                  <c:v>59406</c:v>
                </c:pt>
                <c:pt idx="2838">
                  <c:v>59413</c:v>
                </c:pt>
                <c:pt idx="2839">
                  <c:v>59420</c:v>
                </c:pt>
                <c:pt idx="2840">
                  <c:v>59427</c:v>
                </c:pt>
                <c:pt idx="2841">
                  <c:v>59434</c:v>
                </c:pt>
                <c:pt idx="2842">
                  <c:v>59441</c:v>
                </c:pt>
                <c:pt idx="2843">
                  <c:v>59448</c:v>
                </c:pt>
                <c:pt idx="2844">
                  <c:v>59455</c:v>
                </c:pt>
                <c:pt idx="2845">
                  <c:v>59462</c:v>
                </c:pt>
                <c:pt idx="2846">
                  <c:v>59469</c:v>
                </c:pt>
                <c:pt idx="2847">
                  <c:v>59476</c:v>
                </c:pt>
                <c:pt idx="2848">
                  <c:v>59483</c:v>
                </c:pt>
                <c:pt idx="2849">
                  <c:v>59490</c:v>
                </c:pt>
                <c:pt idx="2850">
                  <c:v>59497</c:v>
                </c:pt>
                <c:pt idx="2851">
                  <c:v>59504</c:v>
                </c:pt>
                <c:pt idx="2852">
                  <c:v>59511</c:v>
                </c:pt>
                <c:pt idx="2853">
                  <c:v>59518</c:v>
                </c:pt>
                <c:pt idx="2854">
                  <c:v>59525</c:v>
                </c:pt>
                <c:pt idx="2855">
                  <c:v>59532</c:v>
                </c:pt>
                <c:pt idx="2856">
                  <c:v>59539</c:v>
                </c:pt>
                <c:pt idx="2857">
                  <c:v>59546</c:v>
                </c:pt>
                <c:pt idx="2858">
                  <c:v>59553</c:v>
                </c:pt>
                <c:pt idx="2859">
                  <c:v>59560</c:v>
                </c:pt>
                <c:pt idx="2860">
                  <c:v>59567</c:v>
                </c:pt>
                <c:pt idx="2861">
                  <c:v>59574</c:v>
                </c:pt>
                <c:pt idx="2862">
                  <c:v>59581</c:v>
                </c:pt>
                <c:pt idx="2863">
                  <c:v>59588</c:v>
                </c:pt>
                <c:pt idx="2864">
                  <c:v>59595</c:v>
                </c:pt>
                <c:pt idx="2865">
                  <c:v>59602</c:v>
                </c:pt>
                <c:pt idx="2866">
                  <c:v>59609</c:v>
                </c:pt>
                <c:pt idx="2867">
                  <c:v>59616</c:v>
                </c:pt>
                <c:pt idx="2868">
                  <c:v>59623</c:v>
                </c:pt>
                <c:pt idx="2869">
                  <c:v>59630</c:v>
                </c:pt>
                <c:pt idx="2870">
                  <c:v>59637</c:v>
                </c:pt>
                <c:pt idx="2871">
                  <c:v>59644</c:v>
                </c:pt>
                <c:pt idx="2872">
                  <c:v>59651</c:v>
                </c:pt>
                <c:pt idx="2873">
                  <c:v>59658</c:v>
                </c:pt>
                <c:pt idx="2874">
                  <c:v>59665</c:v>
                </c:pt>
                <c:pt idx="2875">
                  <c:v>59672</c:v>
                </c:pt>
                <c:pt idx="2876">
                  <c:v>59679</c:v>
                </c:pt>
                <c:pt idx="2877">
                  <c:v>59686</c:v>
                </c:pt>
                <c:pt idx="2878">
                  <c:v>59693</c:v>
                </c:pt>
                <c:pt idx="2879">
                  <c:v>59700</c:v>
                </c:pt>
                <c:pt idx="2880">
                  <c:v>59707</c:v>
                </c:pt>
                <c:pt idx="2881">
                  <c:v>59714</c:v>
                </c:pt>
                <c:pt idx="2882">
                  <c:v>59721</c:v>
                </c:pt>
                <c:pt idx="2883">
                  <c:v>59728</c:v>
                </c:pt>
                <c:pt idx="2884">
                  <c:v>59735</c:v>
                </c:pt>
                <c:pt idx="2885">
                  <c:v>59742</c:v>
                </c:pt>
                <c:pt idx="2886">
                  <c:v>59749</c:v>
                </c:pt>
                <c:pt idx="2887">
                  <c:v>59756</c:v>
                </c:pt>
                <c:pt idx="2888">
                  <c:v>59763</c:v>
                </c:pt>
                <c:pt idx="2889">
                  <c:v>59770</c:v>
                </c:pt>
                <c:pt idx="2890">
                  <c:v>59777</c:v>
                </c:pt>
                <c:pt idx="2891">
                  <c:v>59784</c:v>
                </c:pt>
                <c:pt idx="2892">
                  <c:v>59791</c:v>
                </c:pt>
                <c:pt idx="2893">
                  <c:v>59798</c:v>
                </c:pt>
                <c:pt idx="2894">
                  <c:v>59805</c:v>
                </c:pt>
                <c:pt idx="2895">
                  <c:v>59812</c:v>
                </c:pt>
                <c:pt idx="2896">
                  <c:v>59819</c:v>
                </c:pt>
                <c:pt idx="2897">
                  <c:v>59826</c:v>
                </c:pt>
                <c:pt idx="2898">
                  <c:v>59833</c:v>
                </c:pt>
                <c:pt idx="2899">
                  <c:v>59840</c:v>
                </c:pt>
                <c:pt idx="2900">
                  <c:v>59847</c:v>
                </c:pt>
                <c:pt idx="2901">
                  <c:v>59854</c:v>
                </c:pt>
                <c:pt idx="2902">
                  <c:v>59861</c:v>
                </c:pt>
                <c:pt idx="2903">
                  <c:v>59868</c:v>
                </c:pt>
                <c:pt idx="2904">
                  <c:v>59875</c:v>
                </c:pt>
                <c:pt idx="2905">
                  <c:v>59882</c:v>
                </c:pt>
                <c:pt idx="2906">
                  <c:v>59889</c:v>
                </c:pt>
                <c:pt idx="2907">
                  <c:v>59897</c:v>
                </c:pt>
                <c:pt idx="2908">
                  <c:v>59904</c:v>
                </c:pt>
                <c:pt idx="2909">
                  <c:v>59911</c:v>
                </c:pt>
                <c:pt idx="2910">
                  <c:v>59918</c:v>
                </c:pt>
                <c:pt idx="2911">
                  <c:v>59925</c:v>
                </c:pt>
                <c:pt idx="2912">
                  <c:v>59932</c:v>
                </c:pt>
                <c:pt idx="2913">
                  <c:v>59939</c:v>
                </c:pt>
                <c:pt idx="2914">
                  <c:v>59946</c:v>
                </c:pt>
                <c:pt idx="2915">
                  <c:v>59953</c:v>
                </c:pt>
                <c:pt idx="2916">
                  <c:v>59960</c:v>
                </c:pt>
                <c:pt idx="2917">
                  <c:v>59967</c:v>
                </c:pt>
                <c:pt idx="2918">
                  <c:v>59974</c:v>
                </c:pt>
                <c:pt idx="2919">
                  <c:v>59981</c:v>
                </c:pt>
                <c:pt idx="2920">
                  <c:v>59988</c:v>
                </c:pt>
                <c:pt idx="2921">
                  <c:v>59995</c:v>
                </c:pt>
                <c:pt idx="2922">
                  <c:v>60002</c:v>
                </c:pt>
                <c:pt idx="2923">
                  <c:v>60009</c:v>
                </c:pt>
                <c:pt idx="2924">
                  <c:v>60016</c:v>
                </c:pt>
                <c:pt idx="2925">
                  <c:v>60023</c:v>
                </c:pt>
                <c:pt idx="2926">
                  <c:v>60030</c:v>
                </c:pt>
                <c:pt idx="2927">
                  <c:v>60037</c:v>
                </c:pt>
                <c:pt idx="2928">
                  <c:v>60044</c:v>
                </c:pt>
                <c:pt idx="2929">
                  <c:v>60051</c:v>
                </c:pt>
                <c:pt idx="2930">
                  <c:v>60058</c:v>
                </c:pt>
                <c:pt idx="2931">
                  <c:v>60065</c:v>
                </c:pt>
                <c:pt idx="2932">
                  <c:v>60072</c:v>
                </c:pt>
                <c:pt idx="2933">
                  <c:v>60079</c:v>
                </c:pt>
                <c:pt idx="2934">
                  <c:v>60086</c:v>
                </c:pt>
                <c:pt idx="2935">
                  <c:v>60093</c:v>
                </c:pt>
                <c:pt idx="2936">
                  <c:v>60100</c:v>
                </c:pt>
                <c:pt idx="2937">
                  <c:v>60107</c:v>
                </c:pt>
                <c:pt idx="2938">
                  <c:v>60114</c:v>
                </c:pt>
                <c:pt idx="2939">
                  <c:v>60121</c:v>
                </c:pt>
                <c:pt idx="2940">
                  <c:v>60128</c:v>
                </c:pt>
                <c:pt idx="2941">
                  <c:v>60135</c:v>
                </c:pt>
                <c:pt idx="2942">
                  <c:v>60142</c:v>
                </c:pt>
                <c:pt idx="2943">
                  <c:v>60149</c:v>
                </c:pt>
                <c:pt idx="2944">
                  <c:v>60156</c:v>
                </c:pt>
                <c:pt idx="2945">
                  <c:v>60163</c:v>
                </c:pt>
                <c:pt idx="2946">
                  <c:v>60170</c:v>
                </c:pt>
                <c:pt idx="2947">
                  <c:v>60177</c:v>
                </c:pt>
                <c:pt idx="2948">
                  <c:v>60184</c:v>
                </c:pt>
                <c:pt idx="2949">
                  <c:v>60191</c:v>
                </c:pt>
                <c:pt idx="2950">
                  <c:v>60198</c:v>
                </c:pt>
                <c:pt idx="2951">
                  <c:v>60205</c:v>
                </c:pt>
                <c:pt idx="2952">
                  <c:v>60212</c:v>
                </c:pt>
                <c:pt idx="2953">
                  <c:v>60219</c:v>
                </c:pt>
                <c:pt idx="2954">
                  <c:v>60226</c:v>
                </c:pt>
                <c:pt idx="2955">
                  <c:v>60233</c:v>
                </c:pt>
                <c:pt idx="2956">
                  <c:v>60240</c:v>
                </c:pt>
                <c:pt idx="2957">
                  <c:v>60247</c:v>
                </c:pt>
                <c:pt idx="2958">
                  <c:v>60254</c:v>
                </c:pt>
                <c:pt idx="2959">
                  <c:v>60265</c:v>
                </c:pt>
                <c:pt idx="2960">
                  <c:v>60272</c:v>
                </c:pt>
                <c:pt idx="2961">
                  <c:v>60279</c:v>
                </c:pt>
                <c:pt idx="2962">
                  <c:v>60286</c:v>
                </c:pt>
                <c:pt idx="2963">
                  <c:v>60293</c:v>
                </c:pt>
                <c:pt idx="2964">
                  <c:v>60300</c:v>
                </c:pt>
                <c:pt idx="2965">
                  <c:v>60307</c:v>
                </c:pt>
                <c:pt idx="2966">
                  <c:v>60314</c:v>
                </c:pt>
                <c:pt idx="2967">
                  <c:v>60321</c:v>
                </c:pt>
                <c:pt idx="2968">
                  <c:v>60328</c:v>
                </c:pt>
                <c:pt idx="2969">
                  <c:v>60335</c:v>
                </c:pt>
                <c:pt idx="2970">
                  <c:v>60342</c:v>
                </c:pt>
                <c:pt idx="2971">
                  <c:v>60349</c:v>
                </c:pt>
                <c:pt idx="2972">
                  <c:v>60357</c:v>
                </c:pt>
                <c:pt idx="2973">
                  <c:v>60364</c:v>
                </c:pt>
                <c:pt idx="2974">
                  <c:v>60371</c:v>
                </c:pt>
                <c:pt idx="2975">
                  <c:v>60378</c:v>
                </c:pt>
                <c:pt idx="2976">
                  <c:v>60385</c:v>
                </c:pt>
                <c:pt idx="2977">
                  <c:v>60392</c:v>
                </c:pt>
                <c:pt idx="2978">
                  <c:v>60399</c:v>
                </c:pt>
                <c:pt idx="2979">
                  <c:v>60406</c:v>
                </c:pt>
                <c:pt idx="2980">
                  <c:v>60413</c:v>
                </c:pt>
                <c:pt idx="2981">
                  <c:v>60420</c:v>
                </c:pt>
                <c:pt idx="2982">
                  <c:v>60427</c:v>
                </c:pt>
                <c:pt idx="2983">
                  <c:v>60434</c:v>
                </c:pt>
                <c:pt idx="2984">
                  <c:v>60441</c:v>
                </c:pt>
                <c:pt idx="2985">
                  <c:v>60448</c:v>
                </c:pt>
                <c:pt idx="2986">
                  <c:v>60455</c:v>
                </c:pt>
                <c:pt idx="2987">
                  <c:v>60462</c:v>
                </c:pt>
                <c:pt idx="2988">
                  <c:v>60469</c:v>
                </c:pt>
                <c:pt idx="2989">
                  <c:v>60476</c:v>
                </c:pt>
                <c:pt idx="2990">
                  <c:v>60483</c:v>
                </c:pt>
                <c:pt idx="2991">
                  <c:v>60490</c:v>
                </c:pt>
                <c:pt idx="2992">
                  <c:v>60497</c:v>
                </c:pt>
                <c:pt idx="2993">
                  <c:v>60504</c:v>
                </c:pt>
                <c:pt idx="2994">
                  <c:v>60511</c:v>
                </c:pt>
                <c:pt idx="2995">
                  <c:v>60518</c:v>
                </c:pt>
                <c:pt idx="2996">
                  <c:v>60525</c:v>
                </c:pt>
                <c:pt idx="2997">
                  <c:v>60532</c:v>
                </c:pt>
                <c:pt idx="2998">
                  <c:v>60539</c:v>
                </c:pt>
                <c:pt idx="2999">
                  <c:v>60546</c:v>
                </c:pt>
                <c:pt idx="3000">
                  <c:v>60553</c:v>
                </c:pt>
                <c:pt idx="3001">
                  <c:v>60560</c:v>
                </c:pt>
                <c:pt idx="3002">
                  <c:v>60567</c:v>
                </c:pt>
                <c:pt idx="3003">
                  <c:v>60574</c:v>
                </c:pt>
                <c:pt idx="3004">
                  <c:v>60581</c:v>
                </c:pt>
                <c:pt idx="3005">
                  <c:v>60588</c:v>
                </c:pt>
                <c:pt idx="3006">
                  <c:v>60595</c:v>
                </c:pt>
                <c:pt idx="3007">
                  <c:v>60602</c:v>
                </c:pt>
                <c:pt idx="3008">
                  <c:v>60609</c:v>
                </c:pt>
                <c:pt idx="3009">
                  <c:v>60616</c:v>
                </c:pt>
                <c:pt idx="3010">
                  <c:v>60623</c:v>
                </c:pt>
                <c:pt idx="3011">
                  <c:v>60630</c:v>
                </c:pt>
                <c:pt idx="3012">
                  <c:v>60637</c:v>
                </c:pt>
                <c:pt idx="3013">
                  <c:v>60644</c:v>
                </c:pt>
                <c:pt idx="3014">
                  <c:v>60651</c:v>
                </c:pt>
                <c:pt idx="3015">
                  <c:v>60658</c:v>
                </c:pt>
                <c:pt idx="3016">
                  <c:v>60665</c:v>
                </c:pt>
                <c:pt idx="3017">
                  <c:v>60672</c:v>
                </c:pt>
                <c:pt idx="3018">
                  <c:v>60679</c:v>
                </c:pt>
                <c:pt idx="3019">
                  <c:v>60686</c:v>
                </c:pt>
                <c:pt idx="3020">
                  <c:v>60693</c:v>
                </c:pt>
                <c:pt idx="3021">
                  <c:v>60700</c:v>
                </c:pt>
                <c:pt idx="3022">
                  <c:v>60707</c:v>
                </c:pt>
                <c:pt idx="3023">
                  <c:v>60714</c:v>
                </c:pt>
                <c:pt idx="3024">
                  <c:v>60721</c:v>
                </c:pt>
                <c:pt idx="3025">
                  <c:v>60728</c:v>
                </c:pt>
                <c:pt idx="3026">
                  <c:v>60735</c:v>
                </c:pt>
                <c:pt idx="3027">
                  <c:v>60742</c:v>
                </c:pt>
                <c:pt idx="3028">
                  <c:v>60749</c:v>
                </c:pt>
                <c:pt idx="3029">
                  <c:v>60756</c:v>
                </c:pt>
                <c:pt idx="3030">
                  <c:v>60763</c:v>
                </c:pt>
                <c:pt idx="3031">
                  <c:v>60770</c:v>
                </c:pt>
                <c:pt idx="3032">
                  <c:v>60777</c:v>
                </c:pt>
                <c:pt idx="3033">
                  <c:v>60784</c:v>
                </c:pt>
                <c:pt idx="3034">
                  <c:v>60791</c:v>
                </c:pt>
                <c:pt idx="3035">
                  <c:v>60798</c:v>
                </c:pt>
                <c:pt idx="3036">
                  <c:v>60805</c:v>
                </c:pt>
                <c:pt idx="3037">
                  <c:v>60812</c:v>
                </c:pt>
                <c:pt idx="3038">
                  <c:v>60819</c:v>
                </c:pt>
                <c:pt idx="3039">
                  <c:v>60826</c:v>
                </c:pt>
                <c:pt idx="3040">
                  <c:v>60833</c:v>
                </c:pt>
                <c:pt idx="3041">
                  <c:v>60840</c:v>
                </c:pt>
                <c:pt idx="3042">
                  <c:v>60847</c:v>
                </c:pt>
                <c:pt idx="3043">
                  <c:v>60854</c:v>
                </c:pt>
                <c:pt idx="3044">
                  <c:v>60861</c:v>
                </c:pt>
                <c:pt idx="3045">
                  <c:v>60868</c:v>
                </c:pt>
                <c:pt idx="3046">
                  <c:v>60875</c:v>
                </c:pt>
                <c:pt idx="3047">
                  <c:v>60882</c:v>
                </c:pt>
                <c:pt idx="3048">
                  <c:v>60889</c:v>
                </c:pt>
                <c:pt idx="3049">
                  <c:v>60896</c:v>
                </c:pt>
                <c:pt idx="3050">
                  <c:v>60903</c:v>
                </c:pt>
                <c:pt idx="3051">
                  <c:v>60910</c:v>
                </c:pt>
                <c:pt idx="3052">
                  <c:v>60917</c:v>
                </c:pt>
                <c:pt idx="3053">
                  <c:v>60924</c:v>
                </c:pt>
                <c:pt idx="3054">
                  <c:v>60931</c:v>
                </c:pt>
                <c:pt idx="3055">
                  <c:v>60938</c:v>
                </c:pt>
                <c:pt idx="3056">
                  <c:v>60945</c:v>
                </c:pt>
                <c:pt idx="3057">
                  <c:v>60952</c:v>
                </c:pt>
                <c:pt idx="3058">
                  <c:v>60959</c:v>
                </c:pt>
                <c:pt idx="3059">
                  <c:v>60966</c:v>
                </c:pt>
                <c:pt idx="3060">
                  <c:v>60973</c:v>
                </c:pt>
                <c:pt idx="3061">
                  <c:v>60980</c:v>
                </c:pt>
                <c:pt idx="3062">
                  <c:v>60987</c:v>
                </c:pt>
                <c:pt idx="3063">
                  <c:v>60995</c:v>
                </c:pt>
                <c:pt idx="3064">
                  <c:v>61002</c:v>
                </c:pt>
                <c:pt idx="3065">
                  <c:v>61009</c:v>
                </c:pt>
                <c:pt idx="3066">
                  <c:v>61016</c:v>
                </c:pt>
                <c:pt idx="3067">
                  <c:v>61023</c:v>
                </c:pt>
                <c:pt idx="3068">
                  <c:v>61030</c:v>
                </c:pt>
                <c:pt idx="3069">
                  <c:v>61037</c:v>
                </c:pt>
                <c:pt idx="3070">
                  <c:v>61044</c:v>
                </c:pt>
                <c:pt idx="3071">
                  <c:v>61051</c:v>
                </c:pt>
                <c:pt idx="3072">
                  <c:v>61058</c:v>
                </c:pt>
                <c:pt idx="3073">
                  <c:v>61065</c:v>
                </c:pt>
                <c:pt idx="3074">
                  <c:v>61072</c:v>
                </c:pt>
                <c:pt idx="3075">
                  <c:v>61079</c:v>
                </c:pt>
                <c:pt idx="3076">
                  <c:v>61086</c:v>
                </c:pt>
                <c:pt idx="3077">
                  <c:v>61093</c:v>
                </c:pt>
                <c:pt idx="3078">
                  <c:v>61100</c:v>
                </c:pt>
                <c:pt idx="3079">
                  <c:v>61107</c:v>
                </c:pt>
                <c:pt idx="3080">
                  <c:v>61114</c:v>
                </c:pt>
                <c:pt idx="3081">
                  <c:v>61121</c:v>
                </c:pt>
                <c:pt idx="3082">
                  <c:v>61128</c:v>
                </c:pt>
                <c:pt idx="3083">
                  <c:v>61135</c:v>
                </c:pt>
                <c:pt idx="3084">
                  <c:v>61142</c:v>
                </c:pt>
                <c:pt idx="3085">
                  <c:v>61149</c:v>
                </c:pt>
                <c:pt idx="3086">
                  <c:v>61156</c:v>
                </c:pt>
                <c:pt idx="3087">
                  <c:v>61163</c:v>
                </c:pt>
                <c:pt idx="3088">
                  <c:v>61170</c:v>
                </c:pt>
                <c:pt idx="3089">
                  <c:v>61177</c:v>
                </c:pt>
                <c:pt idx="3090">
                  <c:v>61184</c:v>
                </c:pt>
                <c:pt idx="3091">
                  <c:v>61191</c:v>
                </c:pt>
                <c:pt idx="3092">
                  <c:v>61198</c:v>
                </c:pt>
                <c:pt idx="3093">
                  <c:v>61205</c:v>
                </c:pt>
                <c:pt idx="3094">
                  <c:v>61212</c:v>
                </c:pt>
                <c:pt idx="3095">
                  <c:v>61219</c:v>
                </c:pt>
                <c:pt idx="3096">
                  <c:v>61226</c:v>
                </c:pt>
                <c:pt idx="3097">
                  <c:v>61233</c:v>
                </c:pt>
                <c:pt idx="3098">
                  <c:v>61240</c:v>
                </c:pt>
                <c:pt idx="3099">
                  <c:v>61247</c:v>
                </c:pt>
                <c:pt idx="3100">
                  <c:v>61254</c:v>
                </c:pt>
                <c:pt idx="3101">
                  <c:v>61261</c:v>
                </c:pt>
                <c:pt idx="3102">
                  <c:v>61268</c:v>
                </c:pt>
                <c:pt idx="3103">
                  <c:v>61275</c:v>
                </c:pt>
                <c:pt idx="3104">
                  <c:v>61282</c:v>
                </c:pt>
                <c:pt idx="3105">
                  <c:v>61289</c:v>
                </c:pt>
                <c:pt idx="3106">
                  <c:v>61296</c:v>
                </c:pt>
                <c:pt idx="3107">
                  <c:v>61303</c:v>
                </c:pt>
                <c:pt idx="3108">
                  <c:v>61310</c:v>
                </c:pt>
                <c:pt idx="3109">
                  <c:v>61317</c:v>
                </c:pt>
                <c:pt idx="3110">
                  <c:v>61324</c:v>
                </c:pt>
                <c:pt idx="3111">
                  <c:v>61331</c:v>
                </c:pt>
                <c:pt idx="3112">
                  <c:v>61338</c:v>
                </c:pt>
                <c:pt idx="3113">
                  <c:v>61345</c:v>
                </c:pt>
                <c:pt idx="3114">
                  <c:v>61352</c:v>
                </c:pt>
                <c:pt idx="3115">
                  <c:v>61359</c:v>
                </c:pt>
                <c:pt idx="3116">
                  <c:v>61366</c:v>
                </c:pt>
                <c:pt idx="3117">
                  <c:v>61373</c:v>
                </c:pt>
                <c:pt idx="3118">
                  <c:v>61380</c:v>
                </c:pt>
                <c:pt idx="3119">
                  <c:v>61387</c:v>
                </c:pt>
                <c:pt idx="3120">
                  <c:v>61394</c:v>
                </c:pt>
                <c:pt idx="3121">
                  <c:v>61401</c:v>
                </c:pt>
                <c:pt idx="3122">
                  <c:v>61408</c:v>
                </c:pt>
                <c:pt idx="3123">
                  <c:v>61415</c:v>
                </c:pt>
                <c:pt idx="3124">
                  <c:v>61422</c:v>
                </c:pt>
                <c:pt idx="3125">
                  <c:v>61429</c:v>
                </c:pt>
                <c:pt idx="3126">
                  <c:v>61436</c:v>
                </c:pt>
                <c:pt idx="3127">
                  <c:v>61443</c:v>
                </c:pt>
                <c:pt idx="3128">
                  <c:v>61450</c:v>
                </c:pt>
                <c:pt idx="3129">
                  <c:v>61457</c:v>
                </c:pt>
                <c:pt idx="3130">
                  <c:v>61464</c:v>
                </c:pt>
                <c:pt idx="3131">
                  <c:v>61471</c:v>
                </c:pt>
                <c:pt idx="3132">
                  <c:v>61478</c:v>
                </c:pt>
                <c:pt idx="3133">
                  <c:v>61485</c:v>
                </c:pt>
                <c:pt idx="3134">
                  <c:v>61492</c:v>
                </c:pt>
                <c:pt idx="3135">
                  <c:v>61499</c:v>
                </c:pt>
                <c:pt idx="3136">
                  <c:v>61506</c:v>
                </c:pt>
                <c:pt idx="3137">
                  <c:v>61513</c:v>
                </c:pt>
                <c:pt idx="3138">
                  <c:v>61520</c:v>
                </c:pt>
                <c:pt idx="3139">
                  <c:v>61527</c:v>
                </c:pt>
                <c:pt idx="3140">
                  <c:v>61534</c:v>
                </c:pt>
                <c:pt idx="3141">
                  <c:v>61541</c:v>
                </c:pt>
                <c:pt idx="3142">
                  <c:v>61548</c:v>
                </c:pt>
                <c:pt idx="3143">
                  <c:v>61555</c:v>
                </c:pt>
                <c:pt idx="3144">
                  <c:v>61562</c:v>
                </c:pt>
                <c:pt idx="3145">
                  <c:v>61569</c:v>
                </c:pt>
                <c:pt idx="3146">
                  <c:v>61576</c:v>
                </c:pt>
                <c:pt idx="3147">
                  <c:v>61583</c:v>
                </c:pt>
                <c:pt idx="3148">
                  <c:v>61590</c:v>
                </c:pt>
                <c:pt idx="3149">
                  <c:v>61597</c:v>
                </c:pt>
                <c:pt idx="3150">
                  <c:v>61604</c:v>
                </c:pt>
                <c:pt idx="3151">
                  <c:v>61611</c:v>
                </c:pt>
                <c:pt idx="3152">
                  <c:v>61618</c:v>
                </c:pt>
                <c:pt idx="3153">
                  <c:v>61625</c:v>
                </c:pt>
                <c:pt idx="3154">
                  <c:v>61632</c:v>
                </c:pt>
                <c:pt idx="3155">
                  <c:v>61639</c:v>
                </c:pt>
                <c:pt idx="3156">
                  <c:v>61646</c:v>
                </c:pt>
                <c:pt idx="3157">
                  <c:v>61653</c:v>
                </c:pt>
                <c:pt idx="3158">
                  <c:v>61660</c:v>
                </c:pt>
                <c:pt idx="3159">
                  <c:v>61667</c:v>
                </c:pt>
                <c:pt idx="3160">
                  <c:v>61674</c:v>
                </c:pt>
                <c:pt idx="3161">
                  <c:v>61681</c:v>
                </c:pt>
                <c:pt idx="3162">
                  <c:v>61688</c:v>
                </c:pt>
                <c:pt idx="3163">
                  <c:v>61695</c:v>
                </c:pt>
                <c:pt idx="3164">
                  <c:v>61702</c:v>
                </c:pt>
                <c:pt idx="3165">
                  <c:v>61709</c:v>
                </c:pt>
                <c:pt idx="3166">
                  <c:v>61716</c:v>
                </c:pt>
                <c:pt idx="3167">
                  <c:v>61724</c:v>
                </c:pt>
                <c:pt idx="3168">
                  <c:v>61731</c:v>
                </c:pt>
                <c:pt idx="3169">
                  <c:v>61738</c:v>
                </c:pt>
                <c:pt idx="3170">
                  <c:v>61745</c:v>
                </c:pt>
                <c:pt idx="3171">
                  <c:v>61752</c:v>
                </c:pt>
                <c:pt idx="3172">
                  <c:v>61759</c:v>
                </c:pt>
                <c:pt idx="3173">
                  <c:v>61766</c:v>
                </c:pt>
                <c:pt idx="3174">
                  <c:v>61773</c:v>
                </c:pt>
                <c:pt idx="3175">
                  <c:v>61780</c:v>
                </c:pt>
                <c:pt idx="3176">
                  <c:v>61787</c:v>
                </c:pt>
                <c:pt idx="3177">
                  <c:v>61794</c:v>
                </c:pt>
                <c:pt idx="3178">
                  <c:v>61801</c:v>
                </c:pt>
                <c:pt idx="3179">
                  <c:v>61808</c:v>
                </c:pt>
                <c:pt idx="3180">
                  <c:v>61815</c:v>
                </c:pt>
                <c:pt idx="3181">
                  <c:v>61822</c:v>
                </c:pt>
                <c:pt idx="3182">
                  <c:v>61829</c:v>
                </c:pt>
                <c:pt idx="3183">
                  <c:v>61836</c:v>
                </c:pt>
                <c:pt idx="3184">
                  <c:v>61843</c:v>
                </c:pt>
                <c:pt idx="3185">
                  <c:v>61850</c:v>
                </c:pt>
                <c:pt idx="3186">
                  <c:v>61857</c:v>
                </c:pt>
                <c:pt idx="3187">
                  <c:v>61864</c:v>
                </c:pt>
                <c:pt idx="3188">
                  <c:v>61871</c:v>
                </c:pt>
                <c:pt idx="3189">
                  <c:v>61878</c:v>
                </c:pt>
                <c:pt idx="3190">
                  <c:v>61885</c:v>
                </c:pt>
                <c:pt idx="3191">
                  <c:v>61892</c:v>
                </c:pt>
                <c:pt idx="3192">
                  <c:v>61899</c:v>
                </c:pt>
                <c:pt idx="3193">
                  <c:v>61906</c:v>
                </c:pt>
                <c:pt idx="3194">
                  <c:v>61913</c:v>
                </c:pt>
                <c:pt idx="3195">
                  <c:v>61920</c:v>
                </c:pt>
                <c:pt idx="3196">
                  <c:v>61927</c:v>
                </c:pt>
                <c:pt idx="3197">
                  <c:v>61934</c:v>
                </c:pt>
                <c:pt idx="3198">
                  <c:v>61941</c:v>
                </c:pt>
                <c:pt idx="3199">
                  <c:v>61948</c:v>
                </c:pt>
                <c:pt idx="3200">
                  <c:v>61955</c:v>
                </c:pt>
                <c:pt idx="3201">
                  <c:v>61962</c:v>
                </c:pt>
                <c:pt idx="3202">
                  <c:v>61969</c:v>
                </c:pt>
                <c:pt idx="3203">
                  <c:v>61976</c:v>
                </c:pt>
                <c:pt idx="3204">
                  <c:v>61983</c:v>
                </c:pt>
                <c:pt idx="3205">
                  <c:v>61990</c:v>
                </c:pt>
                <c:pt idx="3206">
                  <c:v>61997</c:v>
                </c:pt>
                <c:pt idx="3207">
                  <c:v>62004</c:v>
                </c:pt>
                <c:pt idx="3208">
                  <c:v>62011</c:v>
                </c:pt>
                <c:pt idx="3209">
                  <c:v>62018</c:v>
                </c:pt>
                <c:pt idx="3210">
                  <c:v>62025</c:v>
                </c:pt>
                <c:pt idx="3211">
                  <c:v>62032</c:v>
                </c:pt>
                <c:pt idx="3212">
                  <c:v>62039</c:v>
                </c:pt>
                <c:pt idx="3213">
                  <c:v>62046</c:v>
                </c:pt>
                <c:pt idx="3214">
                  <c:v>62053</c:v>
                </c:pt>
                <c:pt idx="3215">
                  <c:v>62060</c:v>
                </c:pt>
                <c:pt idx="3216">
                  <c:v>62067</c:v>
                </c:pt>
                <c:pt idx="3217">
                  <c:v>62074</c:v>
                </c:pt>
                <c:pt idx="3218">
                  <c:v>62081</c:v>
                </c:pt>
                <c:pt idx="3219">
                  <c:v>62089</c:v>
                </c:pt>
                <c:pt idx="3220">
                  <c:v>62096</c:v>
                </c:pt>
                <c:pt idx="3221">
                  <c:v>62103</c:v>
                </c:pt>
                <c:pt idx="3222">
                  <c:v>62110</c:v>
                </c:pt>
                <c:pt idx="3223">
                  <c:v>62117</c:v>
                </c:pt>
                <c:pt idx="3224">
                  <c:v>62124</c:v>
                </c:pt>
                <c:pt idx="3225">
                  <c:v>62131</c:v>
                </c:pt>
                <c:pt idx="3226">
                  <c:v>62138</c:v>
                </c:pt>
                <c:pt idx="3227">
                  <c:v>62145</c:v>
                </c:pt>
                <c:pt idx="3228">
                  <c:v>62152</c:v>
                </c:pt>
                <c:pt idx="3229">
                  <c:v>62159</c:v>
                </c:pt>
                <c:pt idx="3230">
                  <c:v>62166</c:v>
                </c:pt>
                <c:pt idx="3231">
                  <c:v>62173</c:v>
                </c:pt>
                <c:pt idx="3232">
                  <c:v>62184</c:v>
                </c:pt>
                <c:pt idx="3233">
                  <c:v>62191</c:v>
                </c:pt>
                <c:pt idx="3234">
                  <c:v>62198</c:v>
                </c:pt>
                <c:pt idx="3235">
                  <c:v>62205</c:v>
                </c:pt>
                <c:pt idx="3236">
                  <c:v>62212</c:v>
                </c:pt>
                <c:pt idx="3237">
                  <c:v>62219</c:v>
                </c:pt>
                <c:pt idx="3238">
                  <c:v>62226</c:v>
                </c:pt>
                <c:pt idx="3239">
                  <c:v>62233</c:v>
                </c:pt>
                <c:pt idx="3240">
                  <c:v>62240</c:v>
                </c:pt>
                <c:pt idx="3241">
                  <c:v>62247</c:v>
                </c:pt>
                <c:pt idx="3242">
                  <c:v>62254</c:v>
                </c:pt>
                <c:pt idx="3243">
                  <c:v>62261</c:v>
                </c:pt>
                <c:pt idx="3244">
                  <c:v>62268</c:v>
                </c:pt>
                <c:pt idx="3245">
                  <c:v>62275</c:v>
                </c:pt>
                <c:pt idx="3246">
                  <c:v>62282</c:v>
                </c:pt>
                <c:pt idx="3247">
                  <c:v>62289</c:v>
                </c:pt>
                <c:pt idx="3248">
                  <c:v>62296</c:v>
                </c:pt>
                <c:pt idx="3249">
                  <c:v>62303</c:v>
                </c:pt>
                <c:pt idx="3250">
                  <c:v>62310</c:v>
                </c:pt>
                <c:pt idx="3251">
                  <c:v>62317</c:v>
                </c:pt>
                <c:pt idx="3252">
                  <c:v>62324</c:v>
                </c:pt>
                <c:pt idx="3253">
                  <c:v>62331</c:v>
                </c:pt>
                <c:pt idx="3254">
                  <c:v>62338</c:v>
                </c:pt>
                <c:pt idx="3255">
                  <c:v>62345</c:v>
                </c:pt>
                <c:pt idx="3256">
                  <c:v>62352</c:v>
                </c:pt>
                <c:pt idx="3257">
                  <c:v>62359</c:v>
                </c:pt>
                <c:pt idx="3258">
                  <c:v>62366</c:v>
                </c:pt>
                <c:pt idx="3259">
                  <c:v>62373</c:v>
                </c:pt>
                <c:pt idx="3260">
                  <c:v>62380</c:v>
                </c:pt>
                <c:pt idx="3261">
                  <c:v>62387</c:v>
                </c:pt>
                <c:pt idx="3262">
                  <c:v>62394</c:v>
                </c:pt>
                <c:pt idx="3263">
                  <c:v>62401</c:v>
                </c:pt>
                <c:pt idx="3264">
                  <c:v>62408</c:v>
                </c:pt>
                <c:pt idx="3265">
                  <c:v>62415</c:v>
                </c:pt>
                <c:pt idx="3266">
                  <c:v>62422</c:v>
                </c:pt>
                <c:pt idx="3267">
                  <c:v>62429</c:v>
                </c:pt>
                <c:pt idx="3268">
                  <c:v>62436</c:v>
                </c:pt>
                <c:pt idx="3269">
                  <c:v>62443</c:v>
                </c:pt>
                <c:pt idx="3270">
                  <c:v>62450</c:v>
                </c:pt>
                <c:pt idx="3271">
                  <c:v>62457</c:v>
                </c:pt>
                <c:pt idx="3272">
                  <c:v>62464</c:v>
                </c:pt>
                <c:pt idx="3273">
                  <c:v>62471</c:v>
                </c:pt>
                <c:pt idx="3274">
                  <c:v>62478</c:v>
                </c:pt>
                <c:pt idx="3275">
                  <c:v>62485</c:v>
                </c:pt>
                <c:pt idx="3276">
                  <c:v>62492</c:v>
                </c:pt>
                <c:pt idx="3277">
                  <c:v>62499</c:v>
                </c:pt>
                <c:pt idx="3278">
                  <c:v>62506</c:v>
                </c:pt>
                <c:pt idx="3279">
                  <c:v>62513</c:v>
                </c:pt>
                <c:pt idx="3280">
                  <c:v>62520</c:v>
                </c:pt>
                <c:pt idx="3281">
                  <c:v>62527</c:v>
                </c:pt>
                <c:pt idx="3282">
                  <c:v>62534</c:v>
                </c:pt>
                <c:pt idx="3283">
                  <c:v>62541</c:v>
                </c:pt>
                <c:pt idx="3284">
                  <c:v>62548</c:v>
                </c:pt>
                <c:pt idx="3285">
                  <c:v>62555</c:v>
                </c:pt>
                <c:pt idx="3286">
                  <c:v>62562</c:v>
                </c:pt>
                <c:pt idx="3287">
                  <c:v>62569</c:v>
                </c:pt>
                <c:pt idx="3288">
                  <c:v>62576</c:v>
                </c:pt>
                <c:pt idx="3289">
                  <c:v>62583</c:v>
                </c:pt>
                <c:pt idx="3290">
                  <c:v>62590</c:v>
                </c:pt>
                <c:pt idx="3291">
                  <c:v>62597</c:v>
                </c:pt>
                <c:pt idx="3292">
                  <c:v>62604</c:v>
                </c:pt>
                <c:pt idx="3293">
                  <c:v>62611</c:v>
                </c:pt>
                <c:pt idx="3294">
                  <c:v>62618</c:v>
                </c:pt>
                <c:pt idx="3295">
                  <c:v>62625</c:v>
                </c:pt>
                <c:pt idx="3296">
                  <c:v>62632</c:v>
                </c:pt>
                <c:pt idx="3297">
                  <c:v>62639</c:v>
                </c:pt>
                <c:pt idx="3298">
                  <c:v>62646</c:v>
                </c:pt>
                <c:pt idx="3299">
                  <c:v>62653</c:v>
                </c:pt>
                <c:pt idx="3300">
                  <c:v>62660</c:v>
                </c:pt>
                <c:pt idx="3301">
                  <c:v>62667</c:v>
                </c:pt>
                <c:pt idx="3302">
                  <c:v>62674</c:v>
                </c:pt>
                <c:pt idx="3303">
                  <c:v>62681</c:v>
                </c:pt>
                <c:pt idx="3304">
                  <c:v>62688</c:v>
                </c:pt>
                <c:pt idx="3305">
                  <c:v>62695</c:v>
                </c:pt>
                <c:pt idx="3306">
                  <c:v>62702</c:v>
                </c:pt>
                <c:pt idx="3307">
                  <c:v>62709</c:v>
                </c:pt>
                <c:pt idx="3308">
                  <c:v>62716</c:v>
                </c:pt>
                <c:pt idx="3309">
                  <c:v>62723</c:v>
                </c:pt>
                <c:pt idx="3310">
                  <c:v>62730</c:v>
                </c:pt>
                <c:pt idx="3311">
                  <c:v>62737</c:v>
                </c:pt>
                <c:pt idx="3312">
                  <c:v>62744</c:v>
                </c:pt>
                <c:pt idx="3313">
                  <c:v>62751</c:v>
                </c:pt>
                <c:pt idx="3314">
                  <c:v>62758</c:v>
                </c:pt>
                <c:pt idx="3315">
                  <c:v>62765</c:v>
                </c:pt>
                <c:pt idx="3316">
                  <c:v>62772</c:v>
                </c:pt>
                <c:pt idx="3317">
                  <c:v>62779</c:v>
                </c:pt>
                <c:pt idx="3318">
                  <c:v>62786</c:v>
                </c:pt>
                <c:pt idx="3319">
                  <c:v>62793</c:v>
                </c:pt>
                <c:pt idx="3320">
                  <c:v>62800</c:v>
                </c:pt>
                <c:pt idx="3321">
                  <c:v>62807</c:v>
                </c:pt>
                <c:pt idx="3322">
                  <c:v>62814</c:v>
                </c:pt>
                <c:pt idx="3323">
                  <c:v>62821</c:v>
                </c:pt>
                <c:pt idx="3324">
                  <c:v>62828</c:v>
                </c:pt>
                <c:pt idx="3325">
                  <c:v>62835</c:v>
                </c:pt>
                <c:pt idx="3326">
                  <c:v>62842</c:v>
                </c:pt>
                <c:pt idx="3327">
                  <c:v>62849</c:v>
                </c:pt>
                <c:pt idx="3328">
                  <c:v>62856</c:v>
                </c:pt>
                <c:pt idx="3329">
                  <c:v>62863</c:v>
                </c:pt>
                <c:pt idx="3330">
                  <c:v>62870</c:v>
                </c:pt>
                <c:pt idx="3331">
                  <c:v>62877</c:v>
                </c:pt>
                <c:pt idx="3332">
                  <c:v>62884</c:v>
                </c:pt>
                <c:pt idx="3333">
                  <c:v>62891</c:v>
                </c:pt>
                <c:pt idx="3334">
                  <c:v>62898</c:v>
                </c:pt>
                <c:pt idx="3335">
                  <c:v>62905</c:v>
                </c:pt>
                <c:pt idx="3336">
                  <c:v>62912</c:v>
                </c:pt>
                <c:pt idx="3337">
                  <c:v>62919</c:v>
                </c:pt>
                <c:pt idx="3338">
                  <c:v>62926</c:v>
                </c:pt>
                <c:pt idx="3339">
                  <c:v>62933</c:v>
                </c:pt>
                <c:pt idx="3340">
                  <c:v>62940</c:v>
                </c:pt>
                <c:pt idx="3341">
                  <c:v>62947</c:v>
                </c:pt>
                <c:pt idx="3342">
                  <c:v>62954</c:v>
                </c:pt>
                <c:pt idx="3343">
                  <c:v>62961</c:v>
                </c:pt>
                <c:pt idx="3344">
                  <c:v>62968</c:v>
                </c:pt>
                <c:pt idx="3345">
                  <c:v>62975</c:v>
                </c:pt>
                <c:pt idx="3346">
                  <c:v>62982</c:v>
                </c:pt>
                <c:pt idx="3347">
                  <c:v>62989</c:v>
                </c:pt>
                <c:pt idx="3348">
                  <c:v>62996</c:v>
                </c:pt>
                <c:pt idx="3349">
                  <c:v>63003</c:v>
                </c:pt>
                <c:pt idx="3350">
                  <c:v>63010</c:v>
                </c:pt>
                <c:pt idx="3351">
                  <c:v>63017</c:v>
                </c:pt>
                <c:pt idx="3352">
                  <c:v>63024</c:v>
                </c:pt>
                <c:pt idx="3353">
                  <c:v>63031</c:v>
                </c:pt>
                <c:pt idx="3354">
                  <c:v>63038</c:v>
                </c:pt>
                <c:pt idx="3355">
                  <c:v>63045</c:v>
                </c:pt>
                <c:pt idx="3356">
                  <c:v>63052</c:v>
                </c:pt>
                <c:pt idx="3357">
                  <c:v>63059</c:v>
                </c:pt>
                <c:pt idx="3358">
                  <c:v>63066</c:v>
                </c:pt>
                <c:pt idx="3359">
                  <c:v>63073</c:v>
                </c:pt>
                <c:pt idx="3360">
                  <c:v>63080</c:v>
                </c:pt>
                <c:pt idx="3361">
                  <c:v>63087</c:v>
                </c:pt>
                <c:pt idx="3362">
                  <c:v>63094</c:v>
                </c:pt>
                <c:pt idx="3363">
                  <c:v>63101</c:v>
                </c:pt>
                <c:pt idx="3364">
                  <c:v>63108</c:v>
                </c:pt>
                <c:pt idx="3365">
                  <c:v>63115</c:v>
                </c:pt>
                <c:pt idx="3366">
                  <c:v>63122</c:v>
                </c:pt>
                <c:pt idx="3367">
                  <c:v>63129</c:v>
                </c:pt>
                <c:pt idx="3368">
                  <c:v>63136</c:v>
                </c:pt>
                <c:pt idx="3369">
                  <c:v>63143</c:v>
                </c:pt>
                <c:pt idx="3370">
                  <c:v>63150</c:v>
                </c:pt>
                <c:pt idx="3371">
                  <c:v>63157</c:v>
                </c:pt>
                <c:pt idx="3372">
                  <c:v>63164</c:v>
                </c:pt>
                <c:pt idx="3373">
                  <c:v>63171</c:v>
                </c:pt>
                <c:pt idx="3374">
                  <c:v>63178</c:v>
                </c:pt>
                <c:pt idx="3375">
                  <c:v>63186</c:v>
                </c:pt>
                <c:pt idx="3376">
                  <c:v>63193</c:v>
                </c:pt>
                <c:pt idx="3377">
                  <c:v>63200</c:v>
                </c:pt>
                <c:pt idx="3378">
                  <c:v>63207</c:v>
                </c:pt>
                <c:pt idx="3379">
                  <c:v>63214</c:v>
                </c:pt>
                <c:pt idx="3380">
                  <c:v>63221</c:v>
                </c:pt>
                <c:pt idx="3381">
                  <c:v>63228</c:v>
                </c:pt>
                <c:pt idx="3382">
                  <c:v>63235</c:v>
                </c:pt>
                <c:pt idx="3383">
                  <c:v>63242</c:v>
                </c:pt>
                <c:pt idx="3384">
                  <c:v>63249</c:v>
                </c:pt>
                <c:pt idx="3385">
                  <c:v>63256</c:v>
                </c:pt>
                <c:pt idx="3386">
                  <c:v>63263</c:v>
                </c:pt>
                <c:pt idx="3387">
                  <c:v>63270</c:v>
                </c:pt>
                <c:pt idx="3388">
                  <c:v>63277</c:v>
                </c:pt>
                <c:pt idx="3389">
                  <c:v>63284</c:v>
                </c:pt>
                <c:pt idx="3390">
                  <c:v>63291</c:v>
                </c:pt>
                <c:pt idx="3391">
                  <c:v>63298</c:v>
                </c:pt>
                <c:pt idx="3392">
                  <c:v>63305</c:v>
                </c:pt>
                <c:pt idx="3393">
                  <c:v>63312</c:v>
                </c:pt>
                <c:pt idx="3394">
                  <c:v>63319</c:v>
                </c:pt>
                <c:pt idx="3395">
                  <c:v>63326</c:v>
                </c:pt>
                <c:pt idx="3396">
                  <c:v>63333</c:v>
                </c:pt>
                <c:pt idx="3397">
                  <c:v>63340</c:v>
                </c:pt>
                <c:pt idx="3398">
                  <c:v>63347</c:v>
                </c:pt>
                <c:pt idx="3399">
                  <c:v>63354</c:v>
                </c:pt>
                <c:pt idx="3400">
                  <c:v>63361</c:v>
                </c:pt>
                <c:pt idx="3401">
                  <c:v>63368</c:v>
                </c:pt>
                <c:pt idx="3402">
                  <c:v>63375</c:v>
                </c:pt>
                <c:pt idx="3403">
                  <c:v>63382</c:v>
                </c:pt>
                <c:pt idx="3404">
                  <c:v>63389</c:v>
                </c:pt>
                <c:pt idx="3405">
                  <c:v>63396</c:v>
                </c:pt>
                <c:pt idx="3406">
                  <c:v>63403</c:v>
                </c:pt>
                <c:pt idx="3407">
                  <c:v>63410</c:v>
                </c:pt>
                <c:pt idx="3408">
                  <c:v>63417</c:v>
                </c:pt>
                <c:pt idx="3409">
                  <c:v>63424</c:v>
                </c:pt>
                <c:pt idx="3410">
                  <c:v>63431</c:v>
                </c:pt>
                <c:pt idx="3411">
                  <c:v>63438</c:v>
                </c:pt>
                <c:pt idx="3412">
                  <c:v>63445</c:v>
                </c:pt>
                <c:pt idx="3413">
                  <c:v>63452</c:v>
                </c:pt>
                <c:pt idx="3414">
                  <c:v>63459</c:v>
                </c:pt>
                <c:pt idx="3415">
                  <c:v>63466</c:v>
                </c:pt>
                <c:pt idx="3416">
                  <c:v>63473</c:v>
                </c:pt>
                <c:pt idx="3417">
                  <c:v>63480</c:v>
                </c:pt>
                <c:pt idx="3418">
                  <c:v>63487</c:v>
                </c:pt>
                <c:pt idx="3419">
                  <c:v>63494</c:v>
                </c:pt>
                <c:pt idx="3420">
                  <c:v>63501</c:v>
                </c:pt>
                <c:pt idx="3421">
                  <c:v>63508</c:v>
                </c:pt>
                <c:pt idx="3422">
                  <c:v>63515</c:v>
                </c:pt>
                <c:pt idx="3423">
                  <c:v>63522</c:v>
                </c:pt>
                <c:pt idx="3424">
                  <c:v>63529</c:v>
                </c:pt>
                <c:pt idx="3425">
                  <c:v>63536</c:v>
                </c:pt>
                <c:pt idx="3426">
                  <c:v>63543</c:v>
                </c:pt>
                <c:pt idx="3427">
                  <c:v>63550</c:v>
                </c:pt>
                <c:pt idx="3428">
                  <c:v>63557</c:v>
                </c:pt>
                <c:pt idx="3429">
                  <c:v>63564</c:v>
                </c:pt>
                <c:pt idx="3430">
                  <c:v>63571</c:v>
                </c:pt>
                <c:pt idx="3431">
                  <c:v>63578</c:v>
                </c:pt>
                <c:pt idx="3432">
                  <c:v>63585</c:v>
                </c:pt>
                <c:pt idx="3433">
                  <c:v>63592</c:v>
                </c:pt>
                <c:pt idx="3434">
                  <c:v>63599</c:v>
                </c:pt>
                <c:pt idx="3435">
                  <c:v>63606</c:v>
                </c:pt>
                <c:pt idx="3436">
                  <c:v>63613</c:v>
                </c:pt>
                <c:pt idx="3437">
                  <c:v>63620</c:v>
                </c:pt>
                <c:pt idx="3438">
                  <c:v>63627</c:v>
                </c:pt>
                <c:pt idx="3439">
                  <c:v>63634</c:v>
                </c:pt>
                <c:pt idx="3440">
                  <c:v>63641</c:v>
                </c:pt>
                <c:pt idx="3441">
                  <c:v>63648</c:v>
                </c:pt>
                <c:pt idx="3442">
                  <c:v>63655</c:v>
                </c:pt>
                <c:pt idx="3443">
                  <c:v>63662</c:v>
                </c:pt>
                <c:pt idx="3444">
                  <c:v>63669</c:v>
                </c:pt>
                <c:pt idx="3445">
                  <c:v>63676</c:v>
                </c:pt>
                <c:pt idx="3446">
                  <c:v>63683</c:v>
                </c:pt>
                <c:pt idx="3447">
                  <c:v>63690</c:v>
                </c:pt>
                <c:pt idx="3448">
                  <c:v>63697</c:v>
                </c:pt>
                <c:pt idx="3449">
                  <c:v>63704</c:v>
                </c:pt>
                <c:pt idx="3450">
                  <c:v>63711</c:v>
                </c:pt>
                <c:pt idx="3451">
                  <c:v>63718</c:v>
                </c:pt>
                <c:pt idx="3452">
                  <c:v>63725</c:v>
                </c:pt>
                <c:pt idx="3453">
                  <c:v>63732</c:v>
                </c:pt>
                <c:pt idx="3454">
                  <c:v>63739</c:v>
                </c:pt>
                <c:pt idx="3455">
                  <c:v>63746</c:v>
                </c:pt>
                <c:pt idx="3456">
                  <c:v>63753</c:v>
                </c:pt>
                <c:pt idx="3457">
                  <c:v>63760</c:v>
                </c:pt>
                <c:pt idx="3458">
                  <c:v>63767</c:v>
                </c:pt>
                <c:pt idx="3459">
                  <c:v>63774</c:v>
                </c:pt>
                <c:pt idx="3460">
                  <c:v>63781</c:v>
                </c:pt>
                <c:pt idx="3461">
                  <c:v>63788</c:v>
                </c:pt>
                <c:pt idx="3462">
                  <c:v>63795</c:v>
                </c:pt>
                <c:pt idx="3463">
                  <c:v>63802</c:v>
                </c:pt>
                <c:pt idx="3464">
                  <c:v>63809</c:v>
                </c:pt>
                <c:pt idx="3465">
                  <c:v>63816</c:v>
                </c:pt>
                <c:pt idx="3466">
                  <c:v>63823</c:v>
                </c:pt>
                <c:pt idx="3467">
                  <c:v>63830</c:v>
                </c:pt>
                <c:pt idx="3468">
                  <c:v>63837</c:v>
                </c:pt>
                <c:pt idx="3469">
                  <c:v>63844</c:v>
                </c:pt>
                <c:pt idx="3470">
                  <c:v>63851</c:v>
                </c:pt>
                <c:pt idx="3471">
                  <c:v>63858</c:v>
                </c:pt>
                <c:pt idx="3472">
                  <c:v>63865</c:v>
                </c:pt>
                <c:pt idx="3473">
                  <c:v>63872</c:v>
                </c:pt>
                <c:pt idx="3474">
                  <c:v>63879</c:v>
                </c:pt>
                <c:pt idx="3475">
                  <c:v>63886</c:v>
                </c:pt>
                <c:pt idx="3476">
                  <c:v>63893</c:v>
                </c:pt>
                <c:pt idx="3477">
                  <c:v>63900</c:v>
                </c:pt>
                <c:pt idx="3478">
                  <c:v>63907</c:v>
                </c:pt>
                <c:pt idx="3479">
                  <c:v>63915</c:v>
                </c:pt>
                <c:pt idx="3480">
                  <c:v>63922</c:v>
                </c:pt>
                <c:pt idx="3481">
                  <c:v>63929</c:v>
                </c:pt>
                <c:pt idx="3482">
                  <c:v>63936</c:v>
                </c:pt>
                <c:pt idx="3483">
                  <c:v>63943</c:v>
                </c:pt>
                <c:pt idx="3484">
                  <c:v>63950</c:v>
                </c:pt>
                <c:pt idx="3485">
                  <c:v>63957</c:v>
                </c:pt>
                <c:pt idx="3486">
                  <c:v>63964</c:v>
                </c:pt>
                <c:pt idx="3487">
                  <c:v>63971</c:v>
                </c:pt>
                <c:pt idx="3488">
                  <c:v>63978</c:v>
                </c:pt>
                <c:pt idx="3489">
                  <c:v>63985</c:v>
                </c:pt>
                <c:pt idx="3490">
                  <c:v>63992</c:v>
                </c:pt>
                <c:pt idx="3491">
                  <c:v>63999</c:v>
                </c:pt>
                <c:pt idx="3492">
                  <c:v>64006</c:v>
                </c:pt>
                <c:pt idx="3493">
                  <c:v>64013</c:v>
                </c:pt>
                <c:pt idx="3494">
                  <c:v>64020</c:v>
                </c:pt>
                <c:pt idx="3495">
                  <c:v>64027</c:v>
                </c:pt>
                <c:pt idx="3496">
                  <c:v>64034</c:v>
                </c:pt>
                <c:pt idx="3497">
                  <c:v>64041</c:v>
                </c:pt>
                <c:pt idx="3498">
                  <c:v>64048</c:v>
                </c:pt>
                <c:pt idx="3499">
                  <c:v>64055</c:v>
                </c:pt>
                <c:pt idx="3500">
                  <c:v>64062</c:v>
                </c:pt>
                <c:pt idx="3501">
                  <c:v>64069</c:v>
                </c:pt>
                <c:pt idx="3502">
                  <c:v>64076</c:v>
                </c:pt>
                <c:pt idx="3503">
                  <c:v>64083</c:v>
                </c:pt>
                <c:pt idx="3504">
                  <c:v>64090</c:v>
                </c:pt>
                <c:pt idx="3505">
                  <c:v>64097</c:v>
                </c:pt>
                <c:pt idx="3506">
                  <c:v>64104</c:v>
                </c:pt>
                <c:pt idx="3507">
                  <c:v>64111</c:v>
                </c:pt>
                <c:pt idx="3508">
                  <c:v>64118</c:v>
                </c:pt>
                <c:pt idx="3509">
                  <c:v>64125</c:v>
                </c:pt>
                <c:pt idx="3510">
                  <c:v>64132</c:v>
                </c:pt>
                <c:pt idx="3511">
                  <c:v>64139</c:v>
                </c:pt>
                <c:pt idx="3512">
                  <c:v>64146</c:v>
                </c:pt>
                <c:pt idx="3513">
                  <c:v>64153</c:v>
                </c:pt>
                <c:pt idx="3514">
                  <c:v>64160</c:v>
                </c:pt>
                <c:pt idx="3515">
                  <c:v>64167</c:v>
                </c:pt>
                <c:pt idx="3516">
                  <c:v>64174</c:v>
                </c:pt>
                <c:pt idx="3517">
                  <c:v>64181</c:v>
                </c:pt>
                <c:pt idx="3518">
                  <c:v>64188</c:v>
                </c:pt>
                <c:pt idx="3519">
                  <c:v>64195</c:v>
                </c:pt>
                <c:pt idx="3520">
                  <c:v>64202</c:v>
                </c:pt>
                <c:pt idx="3521">
                  <c:v>64209</c:v>
                </c:pt>
                <c:pt idx="3522">
                  <c:v>64216</c:v>
                </c:pt>
                <c:pt idx="3523">
                  <c:v>64223</c:v>
                </c:pt>
                <c:pt idx="3524">
                  <c:v>64230</c:v>
                </c:pt>
                <c:pt idx="3525">
                  <c:v>64237</c:v>
                </c:pt>
                <c:pt idx="3526">
                  <c:v>64244</c:v>
                </c:pt>
                <c:pt idx="3527">
                  <c:v>64251</c:v>
                </c:pt>
                <c:pt idx="3528">
                  <c:v>64258</c:v>
                </c:pt>
                <c:pt idx="3529">
                  <c:v>64265</c:v>
                </c:pt>
                <c:pt idx="3530">
                  <c:v>64272</c:v>
                </c:pt>
                <c:pt idx="3531">
                  <c:v>64280</c:v>
                </c:pt>
                <c:pt idx="3532">
                  <c:v>64287</c:v>
                </c:pt>
                <c:pt idx="3533">
                  <c:v>64294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7.4609999999999174E-3</c:v>
                </c:pt>
                <c:pt idx="1">
                  <c:v>7.4747192825972359E-3</c:v>
                </c:pt>
                <c:pt idx="2">
                  <c:v>7.4861115694508755E-3</c:v>
                </c:pt>
                <c:pt idx="3">
                  <c:v>7.4922720658039945E-3</c:v>
                </c:pt>
                <c:pt idx="4">
                  <c:v>7.4983918661560706E-3</c:v>
                </c:pt>
                <c:pt idx="5">
                  <c:v>7.5044741017793208E-3</c:v>
                </c:pt>
                <c:pt idx="6">
                  <c:v>7.5344314063402681E-3</c:v>
                </c:pt>
                <c:pt idx="7">
                  <c:v>7.5403540125587171E-3</c:v>
                </c:pt>
                <c:pt idx="8">
                  <c:v>7.5431652203746908E-3</c:v>
                </c:pt>
                <c:pt idx="9">
                  <c:v>7.5667497506273678E-3</c:v>
                </c:pt>
                <c:pt idx="10">
                  <c:v>7.5726257456809306E-3</c:v>
                </c:pt>
                <c:pt idx="11">
                  <c:v>7.5784999833990799E-3</c:v>
                </c:pt>
                <c:pt idx="12">
                  <c:v>7.5843756126800898E-3</c:v>
                </c:pt>
                <c:pt idx="13">
                  <c:v>7.5902557824596376E-3</c:v>
                </c:pt>
                <c:pt idx="14">
                  <c:v>7.607955024697596E-3</c:v>
                </c:pt>
                <c:pt idx="15">
                  <c:v>7.6138848465641838E-3</c:v>
                </c:pt>
                <c:pt idx="16">
                  <c:v>7.619834954160778E-3</c:v>
                </c:pt>
                <c:pt idx="17">
                  <c:v>7.6258084966466027E-3</c:v>
                </c:pt>
                <c:pt idx="18">
                  <c:v>7.631808623218733E-3</c:v>
                </c:pt>
                <c:pt idx="19">
                  <c:v>7.6499999999994975E-3</c:v>
                </c:pt>
                <c:pt idx="20">
                  <c:v>7.6561373875516162E-3</c:v>
                </c:pt>
                <c:pt idx="21">
                  <c:v>7.6623136970889105E-3</c:v>
                </c:pt>
                <c:pt idx="22">
                  <c:v>7.6685286693367605E-3</c:v>
                </c:pt>
                <c:pt idx="23">
                  <c:v>7.674782045019206E-3</c:v>
                </c:pt>
                <c:pt idx="24">
                  <c:v>7.6937699998962765E-3</c:v>
                </c:pt>
                <c:pt idx="25">
                  <c:v>7.700174396534365E-3</c:v>
                </c:pt>
                <c:pt idx="26">
                  <c:v>7.706615900210336E-3</c:v>
                </c:pt>
                <c:pt idx="27">
                  <c:v>7.7130942516415507E-3</c:v>
                </c:pt>
                <c:pt idx="28">
                  <c:v>7.7196091915431439E-3</c:v>
                </c:pt>
                <c:pt idx="29">
                  <c:v>7.7393709492108676E-3</c:v>
                </c:pt>
                <c:pt idx="30">
                  <c:v>7.7460296501257377E-3</c:v>
                </c:pt>
                <c:pt idx="31">
                  <c:v>7.7527236430692979E-3</c:v>
                </c:pt>
                <c:pt idx="32">
                  <c:v>7.7594526687482209E-3</c:v>
                </c:pt>
                <c:pt idx="33">
                  <c:v>7.7662164678678463E-3</c:v>
                </c:pt>
                <c:pt idx="34">
                  <c:v>7.7867139128993818E-3</c:v>
                </c:pt>
                <c:pt idx="35">
                  <c:v>7.7936142128009114E-3</c:v>
                </c:pt>
                <c:pt idx="36">
                  <c:v>7.800547989643563E-3</c:v>
                </c:pt>
                <c:pt idx="37">
                  <c:v>7.8075149841224326E-3</c:v>
                </c:pt>
                <c:pt idx="38">
                  <c:v>7.8145149369299449E-3</c:v>
                </c:pt>
                <c:pt idx="39">
                  <c:v>7.8357099522196362E-3</c:v>
                </c:pt>
                <c:pt idx="40">
                  <c:v>7.8428391452276675E-3</c:v>
                </c:pt>
                <c:pt idx="41">
                  <c:v>7.8499999999961847E-3</c:v>
                </c:pt>
                <c:pt idx="42">
                  <c:v>7.8571925988717688E-3</c:v>
                </c:pt>
                <c:pt idx="43">
                  <c:v>7.864418390867961E-3</c:v>
                </c:pt>
                <c:pt idx="44">
                  <c:v>7.8863128327643951E-3</c:v>
                </c:pt>
                <c:pt idx="45">
                  <c:v>7.8936893045648254E-3</c:v>
                </c:pt>
                <c:pt idx="46">
                  <c:v>7.9011079232879314E-3</c:v>
                </c:pt>
                <c:pt idx="47">
                  <c:v>7.9085704797786423E-3</c:v>
                </c:pt>
                <c:pt idx="48">
                  <c:v>7.9160787649112819E-3</c:v>
                </c:pt>
                <c:pt idx="49">
                  <c:v>7.9486002044442134E-3</c:v>
                </c:pt>
                <c:pt idx="50">
                  <c:v>7.9563566916111706E-3</c:v>
                </c:pt>
                <c:pt idx="51">
                  <c:v>7.9641689909131074E-3</c:v>
                </c:pt>
                <c:pt idx="52">
                  <c:v>7.9819521890818756E-3</c:v>
                </c:pt>
                <c:pt idx="53">
                  <c:v>7.9849427599958979E-3</c:v>
                </c:pt>
                <c:pt idx="54">
                  <c:v>8.0041296804182691E-3</c:v>
                </c:pt>
                <c:pt idx="55">
                  <c:v>8.0123140595843838E-3</c:v>
                </c:pt>
                <c:pt idx="56">
                  <c:v>8.020566653556398E-3</c:v>
                </c:pt>
                <c:pt idx="57">
                  <c:v>8.0391951132306148E-3</c:v>
                </c:pt>
                <c:pt idx="58">
                  <c:v>8.0424560448116456E-3</c:v>
                </c:pt>
                <c:pt idx="59">
                  <c:v>8.0629148650692827E-3</c:v>
                </c:pt>
                <c:pt idx="60">
                  <c:v>8.0716139601465821E-3</c:v>
                </c:pt>
                <c:pt idx="61">
                  <c:v>8.0803936744793144E-3</c:v>
                </c:pt>
                <c:pt idx="62">
                  <c:v>8.0999999999422749E-3</c:v>
                </c:pt>
                <c:pt idx="63">
                  <c:v>8.1035947289910589E-3</c:v>
                </c:pt>
                <c:pt idx="64">
                  <c:v>8.1255483225558534E-3</c:v>
                </c:pt>
                <c:pt idx="65">
                  <c:v>8.1348274254214072E-3</c:v>
                </c:pt>
                <c:pt idx="66">
                  <c:v>8.1441836176306542E-3</c:v>
                </c:pt>
                <c:pt idx="67">
                  <c:v>8.164704208291856E-3</c:v>
                </c:pt>
                <c:pt idx="68">
                  <c:v>8.2017774879546857E-3</c:v>
                </c:pt>
                <c:pt idx="69">
                  <c:v>8.2115922249799949E-3</c:v>
                </c:pt>
                <c:pt idx="70">
                  <c:v>8.2158785272258856E-3</c:v>
                </c:pt>
                <c:pt idx="71">
                  <c:v>8.236943271717815E-3</c:v>
                </c:pt>
                <c:pt idx="72">
                  <c:v>8.2558756008928157E-3</c:v>
                </c:pt>
                <c:pt idx="73">
                  <c:v>8.2659884337213871E-3</c:v>
                </c:pt>
                <c:pt idx="74">
                  <c:v>8.2761408683487084E-3</c:v>
                </c:pt>
                <c:pt idx="75">
                  <c:v>8.2863299926928934E-3</c:v>
                </c:pt>
                <c:pt idx="76">
                  <c:v>8.3074223560793692E-3</c:v>
                </c:pt>
                <c:pt idx="77">
                  <c:v>8.3273951435951735E-3</c:v>
                </c:pt>
                <c:pt idx="78">
                  <c:v>8.3377240332824943E-3</c:v>
                </c:pt>
                <c:pt idx="79">
                  <c:v>8.348072138981432E-3</c:v>
                </c:pt>
                <c:pt idx="80">
                  <c:v>8.3584365481999962E-3</c:v>
                </c:pt>
                <c:pt idx="81">
                  <c:v>8.3791205517533413E-3</c:v>
                </c:pt>
                <c:pt idx="82">
                  <c:v>8.4000000001684533E-3</c:v>
                </c:pt>
                <c:pt idx="83">
                  <c:v>8.4104084989552758E-3</c:v>
                </c:pt>
                <c:pt idx="84">
                  <c:v>8.4208224392868219E-3</c:v>
                </c:pt>
                <c:pt idx="85">
                  <c:v>8.4312393316060275E-3</c:v>
                </c:pt>
                <c:pt idx="86">
                  <c:v>8.4513388630304258E-3</c:v>
                </c:pt>
                <c:pt idx="87">
                  <c:v>8.472886627799648E-3</c:v>
                </c:pt>
                <c:pt idx="88">
                  <c:v>8.4832809348857948E-3</c:v>
                </c:pt>
                <c:pt idx="89">
                  <c:v>8.493663255529053E-3</c:v>
                </c:pt>
                <c:pt idx="90">
                  <c:v>8.5040310998100825E-3</c:v>
                </c:pt>
                <c:pt idx="91">
                  <c:v>8.5237563802378277E-3</c:v>
                </c:pt>
                <c:pt idx="92">
                  <c:v>8.5602351139443689E-3</c:v>
                </c:pt>
                <c:pt idx="93">
                  <c:v>8.5704674417068482E-3</c:v>
                </c:pt>
                <c:pt idx="94">
                  <c:v>8.5900819467131118E-3</c:v>
                </c:pt>
                <c:pt idx="95">
                  <c:v>8.5955539781062632E-3</c:v>
                </c:pt>
                <c:pt idx="96">
                  <c:v>8.6211532638157586E-3</c:v>
                </c:pt>
                <c:pt idx="97">
                  <c:v>8.6311779265894409E-3</c:v>
                </c:pt>
                <c:pt idx="98">
                  <c:v>8.641159309152463E-3</c:v>
                </c:pt>
                <c:pt idx="99">
                  <c:v>8.6608670323944335E-3</c:v>
                </c:pt>
                <c:pt idx="100">
                  <c:v>8.6658867347847463E-3</c:v>
                </c:pt>
                <c:pt idx="101">
                  <c:v>8.690330318979712E-3</c:v>
                </c:pt>
                <c:pt idx="102">
                  <c:v>8.6999999997451668E-3</c:v>
                </c:pt>
                <c:pt idx="103">
                  <c:v>8.7096102990472223E-3</c:v>
                </c:pt>
                <c:pt idx="104">
                  <c:v>8.7295942613377329E-3</c:v>
                </c:pt>
                <c:pt idx="105">
                  <c:v>8.7339090221617895E-3</c:v>
                </c:pt>
                <c:pt idx="106">
                  <c:v>8.7569260413983569E-3</c:v>
                </c:pt>
                <c:pt idx="107">
                  <c:v>8.7662767519635591E-3</c:v>
                </c:pt>
                <c:pt idx="108">
                  <c:v>8.7756015546518185E-3</c:v>
                </c:pt>
                <c:pt idx="109">
                  <c:v>8.7958922652847365E-3</c:v>
                </c:pt>
                <c:pt idx="110">
                  <c:v>8.7997071661944735E-3</c:v>
                </c:pt>
                <c:pt idx="111">
                  <c:v>8.825674989223679E-3</c:v>
                </c:pt>
                <c:pt idx="112">
                  <c:v>8.8349328760926934E-3</c:v>
                </c:pt>
                <c:pt idx="113">
                  <c:v>8.8442068256994761E-3</c:v>
                </c:pt>
                <c:pt idx="114">
                  <c:v>8.8648602761484136E-3</c:v>
                </c:pt>
                <c:pt idx="115">
                  <c:v>8.8815629951399435E-3</c:v>
                </c:pt>
                <c:pt idx="116">
                  <c:v>8.8909920669831728E-3</c:v>
                </c:pt>
                <c:pt idx="117">
                  <c:v>8.9004671256446895E-3</c:v>
                </c:pt>
                <c:pt idx="118">
                  <c:v>8.9099931588056177E-3</c:v>
                </c:pt>
                <c:pt idx="119">
                  <c:v>8.9310604464706012E-3</c:v>
                </c:pt>
                <c:pt idx="120">
                  <c:v>8.9487067935566881E-3</c:v>
                </c:pt>
                <c:pt idx="121">
                  <c:v>8.9585625179377879E-3</c:v>
                </c:pt>
                <c:pt idx="122">
                  <c:v>8.9684991450277498E-3</c:v>
                </c:pt>
                <c:pt idx="123">
                  <c:v>8.9785216632304703E-3</c:v>
                </c:pt>
                <c:pt idx="124">
                  <c:v>8.9999999990129382E-3</c:v>
                </c:pt>
                <c:pt idx="125">
                  <c:v>9.0195164394814703E-3</c:v>
                </c:pt>
                <c:pt idx="126">
                  <c:v>9.029971989357552E-3</c:v>
                </c:pt>
                <c:pt idx="127">
                  <c:v>9.0405007462965349E-3</c:v>
                </c:pt>
                <c:pt idx="128">
                  <c:v>9.0510984936579518E-3</c:v>
                </c:pt>
                <c:pt idx="129">
                  <c:v>9.0838650422597755E-3</c:v>
                </c:pt>
                <c:pt idx="130">
                  <c:v>9.0995936379033599E-3</c:v>
                </c:pt>
                <c:pt idx="131">
                  <c:v>9.1049744986743016E-3</c:v>
                </c:pt>
                <c:pt idx="132">
                  <c:v>9.1158976344955563E-3</c:v>
                </c:pt>
                <c:pt idx="133">
                  <c:v>9.1268602419082873E-3</c:v>
                </c:pt>
                <c:pt idx="134">
                  <c:v>9.1541056258447832E-3</c:v>
                </c:pt>
                <c:pt idx="135">
                  <c:v>9.1764038098629663E-3</c:v>
                </c:pt>
                <c:pt idx="136">
                  <c:v>9.1874860905742217E-3</c:v>
                </c:pt>
                <c:pt idx="137">
                  <c:v>9.198583136547981E-3</c:v>
                </c:pt>
                <c:pt idx="138">
                  <c:v>9.2203476153898938E-3</c:v>
                </c:pt>
                <c:pt idx="139">
                  <c:v>9.2261254530435072E-3</c:v>
                </c:pt>
                <c:pt idx="140">
                  <c:v>9.254143014965837E-3</c:v>
                </c:pt>
                <c:pt idx="141">
                  <c:v>9.2652405529715671E-3</c:v>
                </c:pt>
                <c:pt idx="142">
                  <c:v>9.2763234888530288E-3</c:v>
                </c:pt>
                <c:pt idx="143">
                  <c:v>9.2979147631671605E-3</c:v>
                </c:pt>
                <c:pt idx="144">
                  <c:v>9.3036870016175582E-3</c:v>
                </c:pt>
                <c:pt idx="145">
                  <c:v>9.3313722831510158E-3</c:v>
                </c:pt>
                <c:pt idx="146">
                  <c:v>9.3422805328373069E-3</c:v>
                </c:pt>
                <c:pt idx="147">
                  <c:v>9.3531510472162505E-3</c:v>
                </c:pt>
                <c:pt idx="148">
                  <c:v>9.3744605432570221E-3</c:v>
                </c:pt>
                <c:pt idx="149">
                  <c:v>9.38002253087185E-3</c:v>
                </c:pt>
                <c:pt idx="150">
                  <c:v>9.4070090793079951E-3</c:v>
                </c:pt>
                <c:pt idx="151">
                  <c:v>9.4176960763696707E-3</c:v>
                </c:pt>
                <c:pt idx="152">
                  <c:v>9.4283596367255411E-3</c:v>
                </c:pt>
                <c:pt idx="153">
                  <c:v>9.4495064603967501E-3</c:v>
                </c:pt>
                <c:pt idx="154">
                  <c:v>9.4601399107557757E-3</c:v>
                </c:pt>
                <c:pt idx="155">
                  <c:v>9.4813973887913905E-3</c:v>
                </c:pt>
                <c:pt idx="156">
                  <c:v>9.4919632300542057E-3</c:v>
                </c:pt>
                <c:pt idx="157">
                  <c:v>9.5025199354023294E-3</c:v>
                </c:pt>
                <c:pt idx="158">
                  <c:v>9.5236798553943319E-3</c:v>
                </c:pt>
                <c:pt idx="159">
                  <c:v>9.5289238476578501E-3</c:v>
                </c:pt>
                <c:pt idx="160">
                  <c:v>9.5552379350061396E-3</c:v>
                </c:pt>
                <c:pt idx="161">
                  <c:v>9.5657827324237572E-3</c:v>
                </c:pt>
                <c:pt idx="162">
                  <c:v>9.5763326968492223E-3</c:v>
                </c:pt>
                <c:pt idx="163">
                  <c:v>9.5976740078630041E-3</c:v>
                </c:pt>
                <c:pt idx="164">
                  <c:v>9.6028556443158407E-3</c:v>
                </c:pt>
                <c:pt idx="165">
                  <c:v>9.6292315462975838E-3</c:v>
                </c:pt>
                <c:pt idx="166">
                  <c:v>9.6398554266987381E-3</c:v>
                </c:pt>
                <c:pt idx="167">
                  <c:v>9.6504987791577491E-3</c:v>
                </c:pt>
                <c:pt idx="168">
                  <c:v>9.6721819344404367E-3</c:v>
                </c:pt>
                <c:pt idx="169">
                  <c:v>9.677368040365333E-3</c:v>
                </c:pt>
                <c:pt idx="170">
                  <c:v>9.7040327244772868E-3</c:v>
                </c:pt>
                <c:pt idx="171">
                  <c:v>9.7148020276335411E-3</c:v>
                </c:pt>
                <c:pt idx="172">
                  <c:v>9.7255917374892177E-3</c:v>
                </c:pt>
                <c:pt idx="173">
                  <c:v>9.7477100770729155E-3</c:v>
                </c:pt>
                <c:pt idx="174">
                  <c:v>9.7528977963895272E-3</c:v>
                </c:pt>
                <c:pt idx="175">
                  <c:v>9.7792924101018867E-3</c:v>
                </c:pt>
                <c:pt idx="176">
                  <c:v>9.7844518852191805E-3</c:v>
                </c:pt>
                <c:pt idx="177">
                  <c:v>9.7953222199174753E-3</c:v>
                </c:pt>
                <c:pt idx="178">
                  <c:v>9.8062095442670149E-3</c:v>
                </c:pt>
                <c:pt idx="179">
                  <c:v>9.8448200729703735E-3</c:v>
                </c:pt>
                <c:pt idx="180">
                  <c:v>9.8499249784684169E-3</c:v>
                </c:pt>
                <c:pt idx="181">
                  <c:v>9.8608944312618303E-3</c:v>
                </c:pt>
                <c:pt idx="182">
                  <c:v>9.8718797457562936E-3</c:v>
                </c:pt>
                <c:pt idx="183">
                  <c:v>9.8828807339472712E-3</c:v>
                </c:pt>
                <c:pt idx="184">
                  <c:v>9.9220320608207312E-3</c:v>
                </c:pt>
                <c:pt idx="185">
                  <c:v>9.9270376634539859E-3</c:v>
                </c:pt>
                <c:pt idx="186">
                  <c:v>9.9381141999278673E-3</c:v>
                </c:pt>
                <c:pt idx="187">
                  <c:v>9.9492052819926922E-3</c:v>
                </c:pt>
                <c:pt idx="188">
                  <c:v>9.9603107216166119E-3</c:v>
                </c:pt>
                <c:pt idx="189">
                  <c:v>1.0000000000763232E-2</c:v>
                </c:pt>
                <c:pt idx="190">
                  <c:v>1.0004868181405559E-2</c:v>
                </c:pt>
                <c:pt idx="191">
                  <c:v>1.001604048489309E-2</c:v>
                </c:pt>
                <c:pt idx="192">
                  <c:v>1.0027229335777087E-2</c:v>
                </c:pt>
                <c:pt idx="193">
                  <c:v>1.0038437258758455E-2</c:v>
                </c:pt>
                <c:pt idx="194">
                  <c:v>1.0078713387138106E-2</c:v>
                </c:pt>
                <c:pt idx="195">
                  <c:v>1.0083510167657954E-2</c:v>
                </c:pt>
                <c:pt idx="196">
                  <c:v>1.0094851323624223E-2</c:v>
                </c:pt>
                <c:pt idx="197">
                  <c:v>1.0106226701087928E-2</c:v>
                </c:pt>
                <c:pt idx="198">
                  <c:v>1.0124267479237746E-2</c:v>
                </c:pt>
                <c:pt idx="199">
                  <c:v>1.0158830536534645E-2</c:v>
                </c:pt>
                <c:pt idx="200">
                  <c:v>1.0170440662007261E-2</c:v>
                </c:pt>
                <c:pt idx="201">
                  <c:v>1.0182099526621085E-2</c:v>
                </c:pt>
                <c:pt idx="202">
                  <c:v>1.019380964204044E-2</c:v>
                </c:pt>
                <c:pt idx="203">
                  <c:v>1.020557351999154E-2</c:v>
                </c:pt>
                <c:pt idx="204">
                  <c:v>1.0241212847249565E-2</c:v>
                </c:pt>
                <c:pt idx="205">
                  <c:v>1.0253216893861187E-2</c:v>
                </c:pt>
                <c:pt idx="206">
                  <c:v>1.0265287262593502E-2</c:v>
                </c:pt>
                <c:pt idx="207">
                  <c:v>1.027742646556104E-2</c:v>
                </c:pt>
                <c:pt idx="208">
                  <c:v>1.0317560746862107E-2</c:v>
                </c:pt>
                <c:pt idx="209">
                  <c:v>1.033373835954054E-2</c:v>
                </c:pt>
                <c:pt idx="210">
                  <c:v>1.0339241884232969E-2</c:v>
                </c:pt>
                <c:pt idx="211">
                  <c:v>1.0351839581619515E-2</c:v>
                </c:pt>
                <c:pt idx="212">
                  <c:v>1.0364511238290129E-2</c:v>
                </c:pt>
                <c:pt idx="213">
                  <c:v>1.0377253135849465E-2</c:v>
                </c:pt>
                <c:pt idx="214">
                  <c:v>1.0415863088600239E-2</c:v>
                </c:pt>
                <c:pt idx="215">
                  <c:v>1.0428848764010925E-2</c:v>
                </c:pt>
                <c:pt idx="216">
                  <c:v>1.0441886087012362E-2</c:v>
                </c:pt>
                <c:pt idx="217">
                  <c:v>1.045497133867127E-2</c:v>
                </c:pt>
                <c:pt idx="218">
                  <c:v>1.0468100799963971E-2</c:v>
                </c:pt>
                <c:pt idx="219">
                  <c:v>1.0486240061217582E-2</c:v>
                </c:pt>
                <c:pt idx="220">
                  <c:v>1.0520986357674003E-2</c:v>
                </c:pt>
                <c:pt idx="221">
                  <c:v>1.052710696982921E-2</c:v>
                </c:pt>
                <c:pt idx="222">
                  <c:v>1.054041817884859E-2</c:v>
                </c:pt>
                <c:pt idx="223">
                  <c:v>1.055374802764612E-2</c:v>
                </c:pt>
                <c:pt idx="224">
                  <c:v>1.0601008689305963E-2</c:v>
                </c:pt>
                <c:pt idx="225">
                  <c:v>1.0607179014771149E-2</c:v>
                </c:pt>
                <c:pt idx="226">
                  <c:v>1.062054595721466E-2</c:v>
                </c:pt>
                <c:pt idx="227">
                  <c:v>1.0633909096649208E-2</c:v>
                </c:pt>
                <c:pt idx="228">
                  <c:v>1.0647264692265044E-2</c:v>
                </c:pt>
                <c:pt idx="229">
                  <c:v>1.0694461516798539E-2</c:v>
                </c:pt>
                <c:pt idx="230">
                  <c:v>1.0700536816912775E-2</c:v>
                </c:pt>
                <c:pt idx="231">
                  <c:v>1.0713798577854417E-2</c:v>
                </c:pt>
                <c:pt idx="232">
                  <c:v>1.0727030348060903E-2</c:v>
                </c:pt>
                <c:pt idx="233">
                  <c:v>1.0740229322546873E-2</c:v>
                </c:pt>
                <c:pt idx="234">
                  <c:v>1.0786859217485558E-2</c:v>
                </c:pt>
                <c:pt idx="235">
                  <c:v>1.0792725449035891E-2</c:v>
                </c:pt>
                <c:pt idx="236">
                  <c:v>1.0805783925908802E-2</c:v>
                </c:pt>
                <c:pt idx="237">
                  <c:v>1.0818819936301323E-2</c:v>
                </c:pt>
                <c:pt idx="238">
                  <c:v>1.0831835358009663E-2</c:v>
                </c:pt>
                <c:pt idx="239">
                  <c:v>1.0885187542143288E-2</c:v>
                </c:pt>
                <c:pt idx="240">
                  <c:v>1.0890936109901224E-2</c:v>
                </c:pt>
                <c:pt idx="241">
                  <c:v>1.0903874350730824E-2</c:v>
                </c:pt>
                <c:pt idx="242">
                  <c:v>1.0916802957190472E-2</c:v>
                </c:pt>
                <c:pt idx="243">
                  <c:v>1.092972379715024E-2</c:v>
                </c:pt>
                <c:pt idx="244">
                  <c:v>1.0968458397447043E-2</c:v>
                </c:pt>
                <c:pt idx="245">
                  <c:v>1.0981366851064085E-2</c:v>
                </c:pt>
                <c:pt idx="246">
                  <c:v>1.0994276878248999E-2</c:v>
                </c:pt>
                <c:pt idx="247">
                  <c:v>1.1007190347158184E-2</c:v>
                </c:pt>
                <c:pt idx="248">
                  <c:v>1.1020109125997924E-2</c:v>
                </c:pt>
                <c:pt idx="249">
                  <c:v>1.1058916004865516E-2</c:v>
                </c:pt>
                <c:pt idx="250">
                  <c:v>1.1071874706433877E-2</c:v>
                </c:pt>
                <c:pt idx="251">
                  <c:v>1.1084848059677577E-2</c:v>
                </c:pt>
                <c:pt idx="252">
                  <c:v>1.1097837933089671E-2</c:v>
                </c:pt>
                <c:pt idx="253">
                  <c:v>1.1110846195212649E-2</c:v>
                </c:pt>
                <c:pt idx="254">
                  <c:v>1.1149999999999844E-2</c:v>
                </c:pt>
                <c:pt idx="255">
                  <c:v>1.116310006594989E-2</c:v>
                </c:pt>
                <c:pt idx="256">
                  <c:v>1.1176225239548332E-2</c:v>
                </c:pt>
                <c:pt idx="257">
                  <c:v>1.1189374765061757E-2</c:v>
                </c:pt>
                <c:pt idx="258">
                  <c:v>1.1202547886738497E-2</c:v>
                </c:pt>
                <c:pt idx="259">
                  <c:v>1.1268740984927968E-2</c:v>
                </c:pt>
                <c:pt idx="260">
                  <c:v>1.1282039811730779E-2</c:v>
                </c:pt>
                <c:pt idx="261">
                  <c:v>1.1295356943899059E-2</c:v>
                </c:pt>
                <c:pt idx="262">
                  <c:v>1.1341884923290768E-2</c:v>
                </c:pt>
                <c:pt idx="263">
                  <c:v>1.1355295589168422E-2</c:v>
                </c:pt>
                <c:pt idx="264">
                  <c:v>1.1368720172957307E-2</c:v>
                </c:pt>
                <c:pt idx="265">
                  <c:v>1.1382157914482714E-2</c:v>
                </c:pt>
                <c:pt idx="266">
                  <c:v>1.1429368751811789E-2</c:v>
                </c:pt>
                <c:pt idx="267">
                  <c:v>1.1436025253773838E-2</c:v>
                </c:pt>
                <c:pt idx="268">
                  <c:v>1.144951738067387E-2</c:v>
                </c:pt>
                <c:pt idx="269">
                  <c:v>1.1463018103847976E-2</c:v>
                </c:pt>
                <c:pt idx="270">
                  <c:v>1.1476526662980397E-2</c:v>
                </c:pt>
                <c:pt idx="271">
                  <c:v>1.152381636305301E-2</c:v>
                </c:pt>
                <c:pt idx="272">
                  <c:v>1.1530624052111357E-2</c:v>
                </c:pt>
                <c:pt idx="273">
                  <c:v>1.1544160385619277E-2</c:v>
                </c:pt>
                <c:pt idx="274">
                  <c:v>1.155769999277723E-2</c:v>
                </c:pt>
                <c:pt idx="275">
                  <c:v>1.1571242113128408E-2</c:v>
                </c:pt>
                <c:pt idx="276">
                  <c:v>1.1618494076118733E-2</c:v>
                </c:pt>
                <c:pt idx="277">
                  <c:v>1.1625420516644201E-2</c:v>
                </c:pt>
                <c:pt idx="278">
                  <c:v>1.1638963795416289E-2</c:v>
                </c:pt>
                <c:pt idx="279">
                  <c:v>1.1652505024220319E-2</c:v>
                </c:pt>
                <c:pt idx="280">
                  <c:v>1.1666043442458885E-2</c:v>
                </c:pt>
                <c:pt idx="281">
                  <c:v>1.171314247141645E-2</c:v>
                </c:pt>
                <c:pt idx="282">
                  <c:v>1.1720153797085483E-2</c:v>
                </c:pt>
                <c:pt idx="283">
                  <c:v>1.1733666752815649E-2</c:v>
                </c:pt>
                <c:pt idx="284">
                  <c:v>1.1747172333966065E-2</c:v>
                </c:pt>
                <c:pt idx="285">
                  <c:v>1.1760669779797384E-2</c:v>
                </c:pt>
                <c:pt idx="286">
                  <c:v>1.180750208068581E-2</c:v>
                </c:pt>
                <c:pt idx="287">
                  <c:v>1.1814562994432336E-2</c:v>
                </c:pt>
                <c:pt idx="288">
                  <c:v>1.1828008351867793E-2</c:v>
                </c:pt>
                <c:pt idx="289">
                  <c:v>1.1841441009124029E-2</c:v>
                </c:pt>
                <c:pt idx="290">
                  <c:v>1.1854860205320204E-2</c:v>
                </c:pt>
                <c:pt idx="291">
                  <c:v>1.1901313387204347E-2</c:v>
                </c:pt>
                <c:pt idx="292">
                  <c:v>1.1908387161216659E-2</c:v>
                </c:pt>
                <c:pt idx="293">
                  <c:v>1.1921727638221509E-2</c:v>
                </c:pt>
                <c:pt idx="294">
                  <c:v>1.193505008847153E-2</c:v>
                </c:pt>
                <c:pt idx="295">
                  <c:v>1.1948353750948416E-2</c:v>
                </c:pt>
                <c:pt idx="296">
                  <c:v>1.1994316826324529E-2</c:v>
                </c:pt>
                <c:pt idx="297">
                  <c:v>1.2001365302089024E-2</c:v>
                </c:pt>
                <c:pt idx="298">
                  <c:v>1.2014563609754406E-2</c:v>
                </c:pt>
                <c:pt idx="299">
                  <c:v>1.2027738563133362E-2</c:v>
                </c:pt>
                <c:pt idx="300">
                  <c:v>1.2040889401073705E-2</c:v>
                </c:pt>
                <c:pt idx="301">
                  <c:v>1.2092307863900991E-2</c:v>
                </c:pt>
                <c:pt idx="302">
                  <c:v>1.2111355959375115E-2</c:v>
                </c:pt>
                <c:pt idx="303">
                  <c:v>1.21243293258685E-2</c:v>
                </c:pt>
                <c:pt idx="304">
                  <c:v>1.2149254999597557E-2</c:v>
                </c:pt>
                <c:pt idx="305">
                  <c:v>1.2156169394044403E-2</c:v>
                </c:pt>
                <c:pt idx="306">
                  <c:v>1.2188754684927364E-2</c:v>
                </c:pt>
                <c:pt idx="307">
                  <c:v>1.2201546219066672E-2</c:v>
                </c:pt>
                <c:pt idx="308">
                  <c:v>1.2214304826235284E-2</c:v>
                </c:pt>
                <c:pt idx="309">
                  <c:v>1.2238807969543648E-2</c:v>
                </c:pt>
                <c:pt idx="310">
                  <c:v>1.2245598782496548E-2</c:v>
                </c:pt>
                <c:pt idx="311">
                  <c:v>1.2277577739476386E-2</c:v>
                </c:pt>
                <c:pt idx="312">
                  <c:v>1.229012305375533E-2</c:v>
                </c:pt>
                <c:pt idx="313">
                  <c:v>1.2302630197215487E-2</c:v>
                </c:pt>
                <c:pt idx="314">
                  <c:v>1.2326685178446914E-2</c:v>
                </c:pt>
                <c:pt idx="315">
                  <c:v>1.2333310393944672E-2</c:v>
                </c:pt>
                <c:pt idx="316">
                  <c:v>1.2364571799926904E-2</c:v>
                </c:pt>
                <c:pt idx="317">
                  <c:v>1.2376840584455217E-2</c:v>
                </c:pt>
                <c:pt idx="318">
                  <c:v>1.2389070104623132E-2</c:v>
                </c:pt>
                <c:pt idx="319">
                  <c:v>1.2412669368461826E-2</c:v>
                </c:pt>
                <c:pt idx="320">
                  <c:v>1.2419107648367594E-2</c:v>
                </c:pt>
                <c:pt idx="321">
                  <c:v>1.244963883934478E-2</c:v>
                </c:pt>
                <c:pt idx="322">
                  <c:v>1.2461638833051222E-2</c:v>
                </c:pt>
                <c:pt idx="323">
                  <c:v>1.2473601582383316E-2</c:v>
                </c:pt>
                <c:pt idx="324">
                  <c:v>1.2479897058532221E-2</c:v>
                </c:pt>
                <c:pt idx="325">
                  <c:v>1.2486173012716408E-2</c:v>
                </c:pt>
                <c:pt idx="326">
                  <c:v>1.2527281050535797E-2</c:v>
                </c:pt>
                <c:pt idx="327">
                  <c:v>1.2539037239859187E-2</c:v>
                </c:pt>
                <c:pt idx="328">
                  <c:v>1.2550758086158619E-2</c:v>
                </c:pt>
                <c:pt idx="329">
                  <c:v>1.2562443879671007E-2</c:v>
                </c:pt>
                <c:pt idx="330">
                  <c:v>1.2585175835359235E-2</c:v>
                </c:pt>
                <c:pt idx="331">
                  <c:v>1.2608842330929512E-2</c:v>
                </c:pt>
                <c:pt idx="332">
                  <c:v>1.2620357214387739E-2</c:v>
                </c:pt>
                <c:pt idx="333">
                  <c:v>1.2631838786669097E-2</c:v>
                </c:pt>
                <c:pt idx="334">
                  <c:v>1.2643287338071619E-2</c:v>
                </c:pt>
                <c:pt idx="335">
                  <c:v>1.2700044942898885E-2</c:v>
                </c:pt>
                <c:pt idx="336">
                  <c:v>1.2711301465741062E-2</c:v>
                </c:pt>
                <c:pt idx="337">
                  <c:v>1.272252700001651E-2</c:v>
                </c:pt>
                <c:pt idx="338">
                  <c:v>1.2744532070120003E-2</c:v>
                </c:pt>
                <c:pt idx="339">
                  <c:v>1.2767125058832464E-2</c:v>
                </c:pt>
                <c:pt idx="340">
                  <c:v>1.2778200005875453E-2</c:v>
                </c:pt>
                <c:pt idx="341">
                  <c:v>1.278924570664613E-2</c:v>
                </c:pt>
                <c:pt idx="342">
                  <c:v>1.2800262451553688E-2</c:v>
                </c:pt>
                <c:pt idx="343">
                  <c:v>1.2827277241832512E-2</c:v>
                </c:pt>
                <c:pt idx="344">
                  <c:v>1.2860235812592685E-2</c:v>
                </c:pt>
                <c:pt idx="345">
                  <c:v>1.2871076891655741E-2</c:v>
                </c:pt>
                <c:pt idx="346">
                  <c:v>1.2892473756257872E-2</c:v>
                </c:pt>
                <c:pt idx="347">
                  <c:v>1.2897964408825683E-2</c:v>
                </c:pt>
                <c:pt idx="348">
                  <c:v>1.2924885326115344E-2</c:v>
                </c:pt>
                <c:pt idx="349">
                  <c:v>1.293556964322802E-2</c:v>
                </c:pt>
                <c:pt idx="350">
                  <c:v>1.294622884457795E-2</c:v>
                </c:pt>
                <c:pt idx="351">
                  <c:v>1.2967338637303169E-2</c:v>
                </c:pt>
                <c:pt idx="352">
                  <c:v>1.2972705467937528E-2</c:v>
                </c:pt>
                <c:pt idx="353">
                  <c:v>1.2999158228103807E-2</c:v>
                </c:pt>
                <c:pt idx="354">
                  <c:v>1.3009672802904786E-2</c:v>
                </c:pt>
                <c:pt idx="355">
                  <c:v>1.3020164284684201E-2</c:v>
                </c:pt>
                <c:pt idx="356">
                  <c:v>1.3041007040696393E-2</c:v>
                </c:pt>
                <c:pt idx="357">
                  <c:v>1.3046261209740905E-2</c:v>
                </c:pt>
                <c:pt idx="358">
                  <c:v>1.3072285413171923E-2</c:v>
                </c:pt>
                <c:pt idx="359">
                  <c:v>1.3082644405866092E-2</c:v>
                </c:pt>
                <c:pt idx="360">
                  <c:v>1.3092982328616838E-2</c:v>
                </c:pt>
                <c:pt idx="361">
                  <c:v>1.311357702515055E-2</c:v>
                </c:pt>
                <c:pt idx="362">
                  <c:v>1.3118730222616096E-2</c:v>
                </c:pt>
                <c:pt idx="363">
                  <c:v>1.3154583582905229E-2</c:v>
                </c:pt>
                <c:pt idx="364">
                  <c:v>1.3159677050685249E-2</c:v>
                </c:pt>
                <c:pt idx="365">
                  <c:v>1.3169863355141011E-2</c:v>
                </c:pt>
                <c:pt idx="366">
                  <c:v>1.3190211111248145E-2</c:v>
                </c:pt>
                <c:pt idx="367">
                  <c:v>1.3210426516387709E-2</c:v>
                </c:pt>
                <c:pt idx="368">
                  <c:v>1.3220523245942084E-2</c:v>
                </c:pt>
                <c:pt idx="369">
                  <c:v>1.3230602932570355E-2</c:v>
                </c:pt>
                <c:pt idx="370">
                  <c:v>1.3240665866972243E-2</c:v>
                </c:pt>
                <c:pt idx="371">
                  <c:v>1.3260802496112098E-2</c:v>
                </c:pt>
                <c:pt idx="372">
                  <c:v>1.3280755896523456E-2</c:v>
                </c:pt>
                <c:pt idx="373">
                  <c:v>1.3290739430503186E-2</c:v>
                </c:pt>
                <c:pt idx="374">
                  <c:v>1.330070795658375E-2</c:v>
                </c:pt>
                <c:pt idx="375">
                  <c:v>1.3310661765508713E-2</c:v>
                </c:pt>
                <c:pt idx="376">
                  <c:v>1.3330603013007321E-2</c:v>
                </c:pt>
                <c:pt idx="377">
                  <c:v>1.3350335649258707E-2</c:v>
                </c:pt>
                <c:pt idx="378">
                  <c:v>1.3360220217081548E-2</c:v>
                </c:pt>
                <c:pt idx="379">
                  <c:v>1.3370091575905812E-2</c:v>
                </c:pt>
                <c:pt idx="380">
                  <c:v>1.3379949752811144E-2</c:v>
                </c:pt>
                <c:pt idx="381">
                  <c:v>1.3409609216556028E-2</c:v>
                </c:pt>
                <c:pt idx="382">
                  <c:v>1.3424192385198154E-2</c:v>
                </c:pt>
                <c:pt idx="383">
                  <c:v>1.3429043856394058E-2</c:v>
                </c:pt>
                <c:pt idx="384">
                  <c:v>1.3438823510500391E-2</c:v>
                </c:pt>
                <c:pt idx="385">
                  <c:v>1.3448590172267003E-2</c:v>
                </c:pt>
                <c:pt idx="386">
                  <c:v>1.3453422886221514E-2</c:v>
                </c:pt>
                <c:pt idx="387">
                  <c:v>1.3492426919509123E-2</c:v>
                </c:pt>
                <c:pt idx="388">
                  <c:v>1.350212316538224E-2</c:v>
                </c:pt>
                <c:pt idx="389">
                  <c:v>1.3511806605891456E-2</c:v>
                </c:pt>
                <c:pt idx="390">
                  <c:v>1.3531230388915079E-2</c:v>
                </c:pt>
                <c:pt idx="391">
                  <c:v>1.3536007770912007E-2</c:v>
                </c:pt>
                <c:pt idx="392">
                  <c:v>1.3560032671014603E-2</c:v>
                </c:pt>
                <c:pt idx="393">
                  <c:v>1.3569639845170308E-2</c:v>
                </c:pt>
                <c:pt idx="394">
                  <c:v>1.3579234402577951E-2</c:v>
                </c:pt>
                <c:pt idx="395">
                  <c:v>1.359848989438214E-2</c:v>
                </c:pt>
                <c:pt idx="396">
                  <c:v>1.3603218660893477E-2</c:v>
                </c:pt>
                <c:pt idx="397">
                  <c:v>1.3627018881614477E-2</c:v>
                </c:pt>
                <c:pt idx="398">
                  <c:v>1.3636538304474635E-2</c:v>
                </c:pt>
                <c:pt idx="399">
                  <c:v>1.3646045299239126E-2</c:v>
                </c:pt>
                <c:pt idx="400">
                  <c:v>1.3665136049269812E-2</c:v>
                </c:pt>
                <c:pt idx="401">
                  <c:v>1.3669816405269786E-2</c:v>
                </c:pt>
                <c:pt idx="402">
                  <c:v>1.3693394795039216E-2</c:v>
                </c:pt>
                <c:pt idx="403">
                  <c:v>1.3702827787283805E-2</c:v>
                </c:pt>
                <c:pt idx="404">
                  <c:v>1.3712248540123444E-2</c:v>
                </c:pt>
                <c:pt idx="405">
                  <c:v>1.3731177998376365E-2</c:v>
                </c:pt>
                <c:pt idx="406">
                  <c:v>1.373581019868279E-2</c:v>
                </c:pt>
                <c:pt idx="407">
                  <c:v>1.3759169656821694E-2</c:v>
                </c:pt>
                <c:pt idx="408">
                  <c:v>1.3768517539387045E-2</c:v>
                </c:pt>
                <c:pt idx="409">
                  <c:v>1.3777853371272962E-2</c:v>
                </c:pt>
                <c:pt idx="410">
                  <c:v>1.3796624888292239E-2</c:v>
                </c:pt>
                <c:pt idx="411">
                  <c:v>1.3801209237560425E-2</c:v>
                </c:pt>
                <c:pt idx="412">
                  <c:v>1.382435271426811E-2</c:v>
                </c:pt>
                <c:pt idx="413">
                  <c:v>1.3833616808341621E-2</c:v>
                </c:pt>
                <c:pt idx="414">
                  <c:v>1.3842869040496891E-2</c:v>
                </c:pt>
                <c:pt idx="415">
                  <c:v>1.3861485867370411E-2</c:v>
                </c:pt>
                <c:pt idx="416">
                  <c:v>1.3866022720089551E-2</c:v>
                </c:pt>
                <c:pt idx="417">
                  <c:v>1.3888953216432885E-2</c:v>
                </c:pt>
                <c:pt idx="418">
                  <c:v>1.3898134843448618E-2</c:v>
                </c:pt>
                <c:pt idx="419">
                  <c:v>1.3907304797342101E-2</c:v>
                </c:pt>
                <c:pt idx="420">
                  <c:v>1.3925770085699816E-2</c:v>
                </c:pt>
                <c:pt idx="421">
                  <c:v>1.3930259846188352E-2</c:v>
                </c:pt>
                <c:pt idx="422">
                  <c:v>1.3952980414087829E-2</c:v>
                </c:pt>
                <c:pt idx="423">
                  <c:v>1.3962080895723424E-2</c:v>
                </c:pt>
                <c:pt idx="424">
                  <c:v>1.3971169893067556E-2</c:v>
                </c:pt>
                <c:pt idx="425">
                  <c:v>1.3989486695076592E-2</c:v>
                </c:pt>
                <c:pt idx="426">
                  <c:v>1.3993929817478303E-2</c:v>
                </c:pt>
                <c:pt idx="427">
                  <c:v>1.4020864084511019E-2</c:v>
                </c:pt>
                <c:pt idx="428">
                  <c:v>1.4025279930829304E-2</c:v>
                </c:pt>
                <c:pt idx="429">
                  <c:v>1.4029691100640576E-2</c:v>
                </c:pt>
                <c:pt idx="430">
                  <c:v>1.4038691993920997E-2</c:v>
                </c:pt>
                <c:pt idx="431">
                  <c:v>1.4070204854817116E-2</c:v>
                </c:pt>
                <c:pt idx="432">
                  <c:v>1.4074583219310448E-2</c:v>
                </c:pt>
                <c:pt idx="433">
                  <c:v>1.4083528075897824E-2</c:v>
                </c:pt>
                <c:pt idx="434">
                  <c:v>1.4092461807452088E-2</c:v>
                </c:pt>
                <c:pt idx="435">
                  <c:v>1.4101384441410318E-2</c:v>
                </c:pt>
                <c:pt idx="436">
                  <c:v>1.4132631613138436E-2</c:v>
                </c:pt>
                <c:pt idx="437">
                  <c:v>1.4136964550044127E-2</c:v>
                </c:pt>
                <c:pt idx="438">
                  <c:v>1.4145832107598037E-2</c:v>
                </c:pt>
                <c:pt idx="439">
                  <c:v>1.4154688732190907E-2</c:v>
                </c:pt>
                <c:pt idx="440">
                  <c:v>1.4163534451264295E-2</c:v>
                </c:pt>
                <c:pt idx="441">
                  <c:v>1.4194520681668195E-2</c:v>
                </c:pt>
                <c:pt idx="442">
                  <c:v>1.4198808821212907E-2</c:v>
                </c:pt>
                <c:pt idx="443">
                  <c:v>1.4207600424332343E-2</c:v>
                </c:pt>
                <c:pt idx="444">
                  <c:v>1.4216381286595055E-2</c:v>
                </c:pt>
                <c:pt idx="445">
                  <c:v>1.4225151435446177E-2</c:v>
                </c:pt>
                <c:pt idx="446">
                  <c:v>1.4255881421264738E-2</c:v>
                </c:pt>
                <c:pt idx="447">
                  <c:v>1.4260125445682739E-2</c:v>
                </c:pt>
                <c:pt idx="448">
                  <c:v>1.4268842439191028E-2</c:v>
                </c:pt>
                <c:pt idx="449">
                  <c:v>1.42775488839778E-2</c:v>
                </c:pt>
                <c:pt idx="450">
                  <c:v>1.4286244807493119E-2</c:v>
                </c:pt>
                <c:pt idx="451">
                  <c:v>1.432117410491841E-2</c:v>
                </c:pt>
                <c:pt idx="452">
                  <c:v>1.4325373057588546E-2</c:v>
                </c:pt>
                <c:pt idx="453">
                  <c:v>1.4334012548077093E-2</c:v>
                </c:pt>
                <c:pt idx="454">
                  <c:v>1.4342641693116552E-2</c:v>
                </c:pt>
                <c:pt idx="455">
                  <c:v>1.4351260520011948E-2</c:v>
                </c:pt>
                <c:pt idx="456">
                  <c:v>1.437705536487824E-2</c:v>
                </c:pt>
                <c:pt idx="457">
                  <c:v>1.4385633192247206E-2</c:v>
                </c:pt>
                <c:pt idx="458">
                  <c:v>1.4394200838000805E-2</c:v>
                </c:pt>
                <c:pt idx="459">
                  <c:v>1.4402758329446735E-2</c:v>
                </c:pt>
                <c:pt idx="460">
                  <c:v>1.441130569389314E-2</c:v>
                </c:pt>
                <c:pt idx="461">
                  <c:v>1.4436887298329544E-2</c:v>
                </c:pt>
                <c:pt idx="462">
                  <c:v>1.4445394427873976E-2</c:v>
                </c:pt>
                <c:pt idx="463">
                  <c:v>1.4453891566970285E-2</c:v>
                </c:pt>
                <c:pt idx="464">
                  <c:v>1.4462378742930181E-2</c:v>
                </c:pt>
                <c:pt idx="465">
                  <c:v>1.4470855983066258E-2</c:v>
                </c:pt>
                <c:pt idx="466">
                  <c:v>1.4496228361666898E-2</c:v>
                </c:pt>
                <c:pt idx="467">
                  <c:v>1.4504666131645692E-2</c:v>
                </c:pt>
                <c:pt idx="468">
                  <c:v>1.4513094102373449E-2</c:v>
                </c:pt>
                <c:pt idx="469">
                  <c:v>1.4521512301164989E-2</c:v>
                </c:pt>
                <c:pt idx="470">
                  <c:v>1.4529920755338701E-2</c:v>
                </c:pt>
                <c:pt idx="471">
                  <c:v>1.4555087923324692E-2</c:v>
                </c:pt>
                <c:pt idx="472">
                  <c:v>1.4559123425638523E-2</c:v>
                </c:pt>
                <c:pt idx="473">
                  <c:v>1.4567487551040505E-2</c:v>
                </c:pt>
                <c:pt idx="474">
                  <c:v>1.4575842088858666E-2</c:v>
                </c:pt>
                <c:pt idx="475">
                  <c:v>1.4584187066564561E-2</c:v>
                </c:pt>
                <c:pt idx="476">
                  <c:v>1.4617783333190745E-2</c:v>
                </c:pt>
                <c:pt idx="477">
                  <c:v>1.4621778419634395E-2</c:v>
                </c:pt>
                <c:pt idx="478">
                  <c:v>1.4625769514972676E-2</c:v>
                </c:pt>
                <c:pt idx="479">
                  <c:v>1.4634057708950612E-2</c:v>
                </c:pt>
                <c:pt idx="480">
                  <c:v>1.4642336535135973E-2</c:v>
                </c:pt>
                <c:pt idx="481">
                  <c:v>1.4671400022546499E-2</c:v>
                </c:pt>
                <c:pt idx="482">
                  <c:v>1.4675358711500512E-2</c:v>
                </c:pt>
                <c:pt idx="483">
                  <c:v>1.4683591110887212E-2</c:v>
                </c:pt>
                <c:pt idx="484">
                  <c:v>1.4691814307350963E-2</c:v>
                </c:pt>
                <c:pt idx="485">
                  <c:v>1.4700028328370933E-2</c:v>
                </c:pt>
                <c:pt idx="486">
                  <c:v>1.4728871304119385E-2</c:v>
                </c:pt>
                <c:pt idx="487">
                  <c:v>1.4732793207639774E-2</c:v>
                </c:pt>
                <c:pt idx="488">
                  <c:v>1.4740961763663716E-2</c:v>
                </c:pt>
                <c:pt idx="489">
                  <c:v>1.4749121309137237E-2</c:v>
                </c:pt>
                <c:pt idx="490">
                  <c:v>1.4757271871543982E-2</c:v>
                </c:pt>
                <c:pt idx="491">
                  <c:v>1.4790124763526312E-2</c:v>
                </c:pt>
                <c:pt idx="492">
                  <c:v>1.4794009625180599E-2</c:v>
                </c:pt>
                <c:pt idx="493">
                  <c:v>1.4797890899556002E-2</c:v>
                </c:pt>
                <c:pt idx="494">
                  <c:v>1.4810205230397101E-2</c:v>
                </c:pt>
                <c:pt idx="495">
                  <c:v>1.4818289837095332E-2</c:v>
                </c:pt>
                <c:pt idx="496">
                  <c:v>1.4842491201599032E-2</c:v>
                </c:pt>
                <c:pt idx="497">
                  <c:v>1.4850540929032385E-2</c:v>
                </c:pt>
                <c:pt idx="498">
                  <c:v>1.4858582004997917E-2</c:v>
                </c:pt>
                <c:pt idx="499">
                  <c:v>1.4866614456835837E-2</c:v>
                </c:pt>
                <c:pt idx="500">
                  <c:v>1.4874638311886791E-2</c:v>
                </c:pt>
                <c:pt idx="501">
                  <c:v>1.4898658569736408E-2</c:v>
                </c:pt>
                <c:pt idx="502">
                  <c:v>1.4906648311059825E-2</c:v>
                </c:pt>
                <c:pt idx="503">
                  <c:v>1.4914629592309329E-2</c:v>
                </c:pt>
                <c:pt idx="504">
                  <c:v>1.4922602440828691E-2</c:v>
                </c:pt>
                <c:pt idx="505">
                  <c:v>1.4930566883962123E-2</c:v>
                </c:pt>
                <c:pt idx="506">
                  <c:v>1.4954410054505457E-2</c:v>
                </c:pt>
                <c:pt idx="507">
                  <c:v>1.4962341144980457E-2</c:v>
                </c:pt>
                <c:pt idx="508">
                  <c:v>1.4970263939356432E-2</c:v>
                </c:pt>
                <c:pt idx="509">
                  <c:v>1.4978178437534965E-2</c:v>
                </c:pt>
                <c:pt idx="510">
                  <c:v>1.4986084639418534E-2</c:v>
                </c:pt>
                <c:pt idx="511">
                  <c:v>1.5025491200998631E-2</c:v>
                </c:pt>
                <c:pt idx="512">
                  <c:v>1.5033347623065777E-2</c:v>
                </c:pt>
                <c:pt idx="513">
                  <c:v>1.5041195748156636E-2</c:v>
                </c:pt>
                <c:pt idx="514">
                  <c:v>1.5068414531844151E-2</c:v>
                </c:pt>
                <c:pt idx="515">
                  <c:v>1.5076224998497985E-2</c:v>
                </c:pt>
                <c:pt idx="516">
                  <c:v>1.5084027167818967E-2</c:v>
                </c:pt>
                <c:pt idx="517">
                  <c:v>1.5091821039711724E-2</c:v>
                </c:pt>
                <c:pt idx="518">
                  <c:v>1.5146145806928735E-2</c:v>
                </c:pt>
                <c:pt idx="519">
                  <c:v>1.5200063962779273E-2</c:v>
                </c:pt>
                <c:pt idx="520">
                  <c:v>1.5253575474813482E-2</c:v>
                </c:pt>
                <c:pt idx="521">
                  <c:v>1.5306680310826881E-2</c:v>
                </c:pt>
                <c:pt idx="522">
                  <c:v>1.5359378438858581E-2</c:v>
                </c:pt>
                <c:pt idx="523">
                  <c:v>1.5411669827192619E-2</c:v>
                </c:pt>
                <c:pt idx="524">
                  <c:v>1.5463554444356171E-2</c:v>
                </c:pt>
                <c:pt idx="525">
                  <c:v>1.5530475494158702E-2</c:v>
                </c:pt>
                <c:pt idx="526">
                  <c:v>1.5581438872276424E-2</c:v>
                </c:pt>
                <c:pt idx="527">
                  <c:v>1.5631995336443959E-2</c:v>
                </c:pt>
                <c:pt idx="528">
                  <c:v>1.5682144855560125E-2</c:v>
                </c:pt>
                <c:pt idx="529">
                  <c:v>1.5752658450343321E-2</c:v>
                </c:pt>
                <c:pt idx="530">
                  <c:v>1.5801815319595271E-2</c:v>
                </c:pt>
                <c:pt idx="531">
                  <c:v>1.5850565161080323E-2</c:v>
                </c:pt>
                <c:pt idx="532">
                  <c:v>1.5898907945130221E-2</c:v>
                </c:pt>
                <c:pt idx="533">
                  <c:v>1.5950472219863811E-2</c:v>
                </c:pt>
                <c:pt idx="534">
                  <c:v>1.5997973787724124E-2</c:v>
                </c:pt>
                <c:pt idx="535">
                  <c:v>1.6045068196901654E-2</c:v>
                </c:pt>
                <c:pt idx="536">
                  <c:v>1.6091755418576076E-2</c:v>
                </c:pt>
                <c:pt idx="537">
                  <c:v>1.6138035424177261E-2</c:v>
                </c:pt>
                <c:pt idx="538">
                  <c:v>1.6180414812992726E-2</c:v>
                </c:pt>
                <c:pt idx="539">
                  <c:v>1.6225907385042156E-2</c:v>
                </c:pt>
                <c:pt idx="540">
                  <c:v>1.6270992733047426E-2</c:v>
                </c:pt>
                <c:pt idx="541">
                  <c:v>1.631909041142009E-2</c:v>
                </c:pt>
                <c:pt idx="542">
                  <c:v>1.6363364001898372E-2</c:v>
                </c:pt>
                <c:pt idx="543">
                  <c:v>1.6407268639170077E-2</c:v>
                </c:pt>
                <c:pt idx="544">
                  <c:v>1.6450820122431539E-2</c:v>
                </c:pt>
                <c:pt idx="545">
                  <c:v>1.6494034252448921E-2</c:v>
                </c:pt>
                <c:pt idx="546">
                  <c:v>1.6536926831533117E-2</c:v>
                </c:pt>
                <c:pt idx="547">
                  <c:v>1.6579513663511552E-2</c:v>
                </c:pt>
                <c:pt idx="548">
                  <c:v>1.6621810553705721E-2</c:v>
                </c:pt>
                <c:pt idx="549">
                  <c:v>1.6663833308905203E-2</c:v>
                </c:pt>
                <c:pt idx="550">
                  <c:v>1.670559773734696E-2</c:v>
                </c:pt>
                <c:pt idx="551">
                  <c:v>1.6737322879673062E-2</c:v>
                </c:pt>
                <c:pt idx="552">
                  <c:v>1.6778637663858675E-2</c:v>
                </c:pt>
                <c:pt idx="553">
                  <c:v>1.681973793708429E-2</c:v>
                </c:pt>
                <c:pt idx="554">
                  <c:v>1.686063977319922E-2</c:v>
                </c:pt>
                <c:pt idx="555">
                  <c:v>1.6904605494005017E-2</c:v>
                </c:pt>
                <c:pt idx="556">
                  <c:v>1.6945156407806462E-2</c:v>
                </c:pt>
                <c:pt idx="557">
                  <c:v>1.6985557982606172E-2</c:v>
                </c:pt>
                <c:pt idx="558">
                  <c:v>1.7025826209961539E-2</c:v>
                </c:pt>
                <c:pt idx="559">
                  <c:v>1.7065977082732924E-2</c:v>
                </c:pt>
                <c:pt idx="560">
                  <c:v>1.7106026595073424E-2</c:v>
                </c:pt>
                <c:pt idx="561">
                  <c:v>1.7142746871283476E-2</c:v>
                </c:pt>
                <c:pt idx="562">
                  <c:v>1.7182640028876692E-2</c:v>
                </c:pt>
                <c:pt idx="563">
                  <c:v>1.7225726930267693E-2</c:v>
                </c:pt>
                <c:pt idx="564">
                  <c:v>1.7265530968003082E-2</c:v>
                </c:pt>
                <c:pt idx="565">
                  <c:v>1.7305313635210678E-2</c:v>
                </c:pt>
                <c:pt idx="566">
                  <c:v>1.734509092588905E-2</c:v>
                </c:pt>
                <c:pt idx="567">
                  <c:v>1.7396243263825609E-2</c:v>
                </c:pt>
                <c:pt idx="568">
                  <c:v>1.74327777505007E-2</c:v>
                </c:pt>
                <c:pt idx="569">
                  <c:v>1.7472578301152217E-2</c:v>
                </c:pt>
                <c:pt idx="570">
                  <c:v>1.7512387196601944E-2</c:v>
                </c:pt>
                <c:pt idx="571">
                  <c:v>1.755220443731019E-2</c:v>
                </c:pt>
                <c:pt idx="572">
                  <c:v>1.7592030023735918E-2</c:v>
                </c:pt>
                <c:pt idx="573">
                  <c:v>1.7631863956339429E-2</c:v>
                </c:pt>
                <c:pt idx="574">
                  <c:v>1.7671706235580145E-2</c:v>
                </c:pt>
                <c:pt idx="575">
                  <c:v>1.7711556861917471E-2</c:v>
                </c:pt>
                <c:pt idx="576">
                  <c:v>1.77579767210806E-2</c:v>
                </c:pt>
                <c:pt idx="577">
                  <c:v>1.7807700616927134E-2</c:v>
                </c:pt>
                <c:pt idx="578">
                  <c:v>1.7847588965402648E-2</c:v>
                </c:pt>
                <c:pt idx="579">
                  <c:v>1.7887485686616054E-2</c:v>
                </c:pt>
                <c:pt idx="580">
                  <c:v>1.792739078104099E-2</c:v>
                </c:pt>
                <c:pt idx="581">
                  <c:v>1.7957422212217748E-2</c:v>
                </c:pt>
                <c:pt idx="582">
                  <c:v>1.7997336388140127E-2</c:v>
                </c:pt>
                <c:pt idx="583">
                  <c:v>1.8037258924381412E-2</c:v>
                </c:pt>
                <c:pt idx="584">
                  <c:v>1.8077189821407071E-2</c:v>
                </c:pt>
                <c:pt idx="585">
                  <c:v>1.8127041867929634E-2</c:v>
                </c:pt>
                <c:pt idx="586">
                  <c:v>1.8166997211578953E-2</c:v>
                </c:pt>
                <c:pt idx="587">
                  <c:v>1.8206960931758349E-2</c:v>
                </c:pt>
                <c:pt idx="588">
                  <c:v>1.8246933028943198E-2</c:v>
                </c:pt>
                <c:pt idx="589">
                  <c:v>1.8276969734631551E-2</c:v>
                </c:pt>
                <c:pt idx="590">
                  <c:v>1.8316950806161185E-2</c:v>
                </c:pt>
                <c:pt idx="591">
                  <c:v>1.83569402417414E-2</c:v>
                </c:pt>
                <c:pt idx="592">
                  <c:v>1.8396937974043553E-2</c:v>
                </c:pt>
                <c:pt idx="593">
                  <c:v>1.8436941695929368E-2</c:v>
                </c:pt>
                <c:pt idx="594">
                  <c:v>1.8486921788344331E-2</c:v>
                </c:pt>
                <c:pt idx="595">
                  <c:v>1.852692366905959E-2</c:v>
                </c:pt>
                <c:pt idx="596">
                  <c:v>1.8566914314417829E-2</c:v>
                </c:pt>
                <c:pt idx="597">
                  <c:v>1.8606888638234211E-2</c:v>
                </c:pt>
                <c:pt idx="598">
                  <c:v>1.8646841553912996E-2</c:v>
                </c:pt>
                <c:pt idx="599">
                  <c:v>1.8686767974449726E-2</c:v>
                </c:pt>
                <c:pt idx="600">
                  <c:v>1.8726662812431228E-2</c:v>
                </c:pt>
                <c:pt idx="601">
                  <c:v>1.8766520980034739E-2</c:v>
                </c:pt>
                <c:pt idx="602">
                  <c:v>1.879639920096287E-2</c:v>
                </c:pt>
                <c:pt idx="603">
                  <c:v>1.883287042892462E-2</c:v>
                </c:pt>
                <c:pt idx="604">
                  <c:v>1.8872604808243782E-2</c:v>
                </c:pt>
                <c:pt idx="605">
                  <c:v>1.8912283690535697E-2</c:v>
                </c:pt>
                <c:pt idx="606">
                  <c:v>1.895190187542924E-2</c:v>
                </c:pt>
                <c:pt idx="607">
                  <c:v>1.8994745097889031E-2</c:v>
                </c:pt>
                <c:pt idx="608">
                  <c:v>1.9047357284151176E-2</c:v>
                </c:pt>
                <c:pt idx="609">
                  <c:v>1.9073619841121041E-2</c:v>
                </c:pt>
                <c:pt idx="610">
                  <c:v>1.9112937173409845E-2</c:v>
                </c:pt>
                <c:pt idx="611">
                  <c:v>1.9148900297948857E-2</c:v>
                </c:pt>
                <c:pt idx="612">
                  <c:v>1.9188045068308523E-2</c:v>
                </c:pt>
                <c:pt idx="613">
                  <c:v>1.9227092727531661E-2</c:v>
                </c:pt>
                <c:pt idx="614">
                  <c:v>1.9266038072089008E-2</c:v>
                </c:pt>
                <c:pt idx="615">
                  <c:v>1.9304875898064341E-2</c:v>
                </c:pt>
                <c:pt idx="616">
                  <c:v>1.9346834612633423E-2</c:v>
                </c:pt>
                <c:pt idx="617">
                  <c:v>1.9385434787496224E-2</c:v>
                </c:pt>
                <c:pt idx="618">
                  <c:v>1.942391182656655E-2</c:v>
                </c:pt>
                <c:pt idx="619">
                  <c:v>1.9474152036415279E-2</c:v>
                </c:pt>
                <c:pt idx="620">
                  <c:v>1.9502731599398859E-2</c:v>
                </c:pt>
                <c:pt idx="621">
                  <c:v>1.9540817273783512E-2</c:v>
                </c:pt>
                <c:pt idx="622">
                  <c:v>1.9578776072732462E-2</c:v>
                </c:pt>
                <c:pt idx="623">
                  <c:v>1.9616607989082911E-2</c:v>
                </c:pt>
                <c:pt idx="624">
                  <c:v>1.9654313015698335E-2</c:v>
                </c:pt>
                <c:pt idx="625">
                  <c:v>1.9691891145464029E-2</c:v>
                </c:pt>
                <c:pt idx="626">
                  <c:v>1.9729342371290669E-2</c:v>
                </c:pt>
                <c:pt idx="627">
                  <c:v>1.9766666686111638E-2</c:v>
                </c:pt>
                <c:pt idx="628">
                  <c:v>1.9803864082884825E-2</c:v>
                </c:pt>
                <c:pt idx="629">
                  <c:v>1.985035608041175E-2</c:v>
                </c:pt>
                <c:pt idx="630">
                  <c:v>1.9887278416214335E-2</c:v>
                </c:pt>
                <c:pt idx="631">
                  <c:v>1.9924073801909921E-2</c:v>
                </c:pt>
                <c:pt idx="632">
                  <c:v>1.9960742230442224E-2</c:v>
                </c:pt>
                <c:pt idx="633">
                  <c:v>1.999728369477731E-2</c:v>
                </c:pt>
                <c:pt idx="634">
                  <c:v>2.0048247860570155E-2</c:v>
                </c:pt>
                <c:pt idx="635">
                  <c:v>2.0084476991805288E-2</c:v>
                </c:pt>
                <c:pt idx="636">
                  <c:v>2.0120579141719278E-2</c:v>
                </c:pt>
                <c:pt idx="637">
                  <c:v>2.0159634107289957E-2</c:v>
                </c:pt>
                <c:pt idx="638">
                  <c:v>2.0195475173262284E-2</c:v>
                </c:pt>
                <c:pt idx="639">
                  <c:v>2.0231189233433713E-2</c:v>
                </c:pt>
                <c:pt idx="640">
                  <c:v>2.0266776280990637E-2</c:v>
                </c:pt>
                <c:pt idx="641">
                  <c:v>2.0299184932572475E-2</c:v>
                </c:pt>
                <c:pt idx="642">
                  <c:v>2.0334525051554565E-2</c:v>
                </c:pt>
                <c:pt idx="643">
                  <c:v>2.0369738141771107E-2</c:v>
                </c:pt>
                <c:pt idx="644">
                  <c:v>2.0404824491992216E-2</c:v>
                </c:pt>
                <c:pt idx="645">
                  <c:v>2.0442809825985807E-2</c:v>
                </c:pt>
                <c:pt idx="646">
                  <c:v>2.0477643522709366E-2</c:v>
                </c:pt>
                <c:pt idx="647">
                  <c:v>2.0512358560111462E-2</c:v>
                </c:pt>
                <c:pt idx="648">
                  <c:v>2.0546957732055605E-2</c:v>
                </c:pt>
                <c:pt idx="649">
                  <c:v>2.0581443832617171E-2</c:v>
                </c:pt>
                <c:pt idx="650">
                  <c:v>2.0615819656085606E-2</c:v>
                </c:pt>
                <c:pt idx="651">
                  <c:v>2.0650087996960453E-2</c:v>
                </c:pt>
                <c:pt idx="652">
                  <c:v>2.0684251649950042E-2</c:v>
                </c:pt>
                <c:pt idx="653">
                  <c:v>2.0718313409969723E-2</c:v>
                </c:pt>
                <c:pt idx="654">
                  <c:v>2.0743338004357341E-2</c:v>
                </c:pt>
                <c:pt idx="655">
                  <c:v>2.0777215153635471E-2</c:v>
                </c:pt>
                <c:pt idx="656">
                  <c:v>2.0810998140424218E-2</c:v>
                </c:pt>
                <c:pt idx="657">
                  <c:v>2.0844689806419323E-2</c:v>
                </c:pt>
                <c:pt idx="658">
                  <c:v>2.0878292993519371E-2</c:v>
                </c:pt>
                <c:pt idx="659">
                  <c:v>2.0914774052221984E-2</c:v>
                </c:pt>
                <c:pt idx="660">
                  <c:v>2.0948206142617613E-2</c:v>
                </c:pt>
                <c:pt idx="661">
                  <c:v>2.0981558424459222E-2</c:v>
                </c:pt>
                <c:pt idx="662">
                  <c:v>2.1014833724947009E-2</c:v>
                </c:pt>
                <c:pt idx="663">
                  <c:v>2.1048034871474445E-2</c:v>
                </c:pt>
                <c:pt idx="664">
                  <c:v>2.1078213230572747E-2</c:v>
                </c:pt>
                <c:pt idx="665">
                  <c:v>2.1111276655151296E-2</c:v>
                </c:pt>
                <c:pt idx="666">
                  <c:v>2.1144274343101791E-2</c:v>
                </c:pt>
                <c:pt idx="667">
                  <c:v>2.1180154472623124E-2</c:v>
                </c:pt>
                <c:pt idx="668">
                  <c:v>2.1213027267008796E-2</c:v>
                </c:pt>
                <c:pt idx="669">
                  <c:v>2.1245842875834756E-2</c:v>
                </c:pt>
                <c:pt idx="670">
                  <c:v>2.1278603955849296E-2</c:v>
                </c:pt>
                <c:pt idx="671">
                  <c:v>2.1311311474390547E-2</c:v>
                </c:pt>
                <c:pt idx="672">
                  <c:v>2.1341029770525082E-2</c:v>
                </c:pt>
                <c:pt idx="673">
                  <c:v>2.137363210837653E-2</c:v>
                </c:pt>
                <c:pt idx="674">
                  <c:v>2.1406180888373049E-2</c:v>
                </c:pt>
                <c:pt idx="675">
                  <c:v>2.1438676107931896E-2</c:v>
                </c:pt>
                <c:pt idx="676">
                  <c:v>2.1471117764474815E-2</c:v>
                </c:pt>
                <c:pt idx="677">
                  <c:v>2.150350585542669E-2</c:v>
                </c:pt>
                <c:pt idx="678">
                  <c:v>2.1535840378217767E-2</c:v>
                </c:pt>
                <c:pt idx="679">
                  <c:v>2.1568121330281877E-2</c:v>
                </c:pt>
                <c:pt idx="680">
                  <c:v>2.1609109190513707E-2</c:v>
                </c:pt>
                <c:pt idx="681">
                  <c:v>2.1641277197918987E-2</c:v>
                </c:pt>
                <c:pt idx="682">
                  <c:v>2.1673391625299882E-2</c:v>
                </c:pt>
                <c:pt idx="683">
                  <c:v>2.1705452470065112E-2</c:v>
                </c:pt>
                <c:pt idx="684">
                  <c:v>2.1737459729629129E-2</c:v>
                </c:pt>
                <c:pt idx="685">
                  <c:v>2.1766502977012991E-2</c:v>
                </c:pt>
                <c:pt idx="686">
                  <c:v>2.1798404993085746E-2</c:v>
                </c:pt>
                <c:pt idx="687">
                  <c:v>2.1830253416836316E-2</c:v>
                </c:pt>
                <c:pt idx="688">
                  <c:v>2.1862048245709313E-2</c:v>
                </c:pt>
                <c:pt idx="689">
                  <c:v>2.1896692159198709E-2</c:v>
                </c:pt>
                <c:pt idx="690">
                  <c:v>2.192837785347862E-2</c:v>
                </c:pt>
                <c:pt idx="691">
                  <c:v>2.196000994457209E-2</c:v>
                </c:pt>
                <c:pt idx="692">
                  <c:v>2.1991588429927478E-2</c:v>
                </c:pt>
                <c:pt idx="693">
                  <c:v>2.2020218377766812E-2</c:v>
                </c:pt>
                <c:pt idx="694">
                  <c:v>2.2051691583948461E-2</c:v>
                </c:pt>
                <c:pt idx="695">
                  <c:v>2.2083111177484353E-2</c:v>
                </c:pt>
                <c:pt idx="696">
                  <c:v>2.2114476417180125E-2</c:v>
                </c:pt>
                <c:pt idx="697">
                  <c:v>2.2145779304968048E-2</c:v>
                </c:pt>
                <c:pt idx="698">
                  <c:v>2.2179886456716244E-2</c:v>
                </c:pt>
                <c:pt idx="699">
                  <c:v>2.2211020958572157E-2</c:v>
                </c:pt>
                <c:pt idx="700">
                  <c:v>2.224205517280748E-2</c:v>
                </c:pt>
                <c:pt idx="701">
                  <c:v>2.2272976997661151E-2</c:v>
                </c:pt>
                <c:pt idx="702">
                  <c:v>2.2303774330644024E-2</c:v>
                </c:pt>
                <c:pt idx="703">
                  <c:v>2.2334435068544142E-2</c:v>
                </c:pt>
                <c:pt idx="704">
                  <c:v>2.2364947107439068E-2</c:v>
                </c:pt>
                <c:pt idx="705">
                  <c:v>2.2395298342698974E-2</c:v>
                </c:pt>
                <c:pt idx="706">
                  <c:v>2.2417123722133399E-2</c:v>
                </c:pt>
                <c:pt idx="707">
                  <c:v>2.2447168818362881E-2</c:v>
                </c:pt>
                <c:pt idx="708">
                  <c:v>2.247701971689486E-2</c:v>
                </c:pt>
                <c:pt idx="709">
                  <c:v>2.2506664112409393E-2</c:v>
                </c:pt>
                <c:pt idx="710">
                  <c:v>2.2536089698930548E-2</c:v>
                </c:pt>
                <c:pt idx="711">
                  <c:v>2.2567975207520199E-2</c:v>
                </c:pt>
                <c:pt idx="712">
                  <c:v>2.2596904819364289E-2</c:v>
                </c:pt>
                <c:pt idx="713">
                  <c:v>2.262557804897487E-2</c:v>
                </c:pt>
                <c:pt idx="714">
                  <c:v>2.2653982654619383E-2</c:v>
                </c:pt>
                <c:pt idx="715">
                  <c:v>2.2682106393981022E-2</c:v>
                </c:pt>
                <c:pt idx="716">
                  <c:v>2.2707359015451675E-2</c:v>
                </c:pt>
                <c:pt idx="717">
                  <c:v>2.2734908319583469E-2</c:v>
                </c:pt>
                <c:pt idx="718">
                  <c:v>2.2762140345041343E-2</c:v>
                </c:pt>
                <c:pt idx="719">
                  <c:v>2.279154782287884E-2</c:v>
                </c:pt>
                <c:pt idx="720">
                  <c:v>2.2818083576936401E-2</c:v>
                </c:pt>
                <c:pt idx="721">
                  <c:v>2.2844264999583117E-2</c:v>
                </c:pt>
                <c:pt idx="722">
                  <c:v>2.2870080225334429E-2</c:v>
                </c:pt>
                <c:pt idx="723">
                  <c:v>2.2899128216491635E-2</c:v>
                </c:pt>
                <c:pt idx="724">
                  <c:v>2.292176992797007E-2</c:v>
                </c:pt>
                <c:pt idx="725">
                  <c:v>2.2946441669136945E-2</c:v>
                </c:pt>
                <c:pt idx="726">
                  <c:v>2.2970741555852037E-2</c:v>
                </c:pt>
                <c:pt idx="727">
                  <c:v>2.2994669574817033E-2</c:v>
                </c:pt>
                <c:pt idx="728">
                  <c:v>2.3018225712936918E-2</c:v>
                </c:pt>
                <c:pt idx="729">
                  <c:v>2.3041409957319962E-2</c:v>
                </c:pt>
                <c:pt idx="730">
                  <c:v>2.3064222295277714E-2</c:v>
                </c:pt>
                <c:pt idx="731">
                  <c:v>2.308666271432637E-2</c:v>
                </c:pt>
                <c:pt idx="732">
                  <c:v>2.3115252426730792E-2</c:v>
                </c:pt>
                <c:pt idx="733">
                  <c:v>2.3136873349453663E-2</c:v>
                </c:pt>
                <c:pt idx="734">
                  <c:v>2.3158122247981017E-2</c:v>
                </c:pt>
                <c:pt idx="735">
                  <c:v>2.3178999110489797E-2</c:v>
                </c:pt>
                <c:pt idx="736">
                  <c:v>2.3199503925365267E-2</c:v>
                </c:pt>
                <c:pt idx="737">
                  <c:v>2.3217591541243778E-2</c:v>
                </c:pt>
                <c:pt idx="738">
                  <c:v>2.3237377552907171E-2</c:v>
                </c:pt>
                <c:pt idx="739">
                  <c:v>2.3256791506599313E-2</c:v>
                </c:pt>
                <c:pt idx="740">
                  <c:v>2.3275833391577808E-2</c:v>
                </c:pt>
                <c:pt idx="741">
                  <c:v>2.3296446893190912E-2</c:v>
                </c:pt>
                <c:pt idx="742">
                  <c:v>2.3314719189932852E-2</c:v>
                </c:pt>
                <c:pt idx="743">
                  <c:v>2.3332619363528817E-2</c:v>
                </c:pt>
                <c:pt idx="744">
                  <c:v>2.3350147404019365E-2</c:v>
                </c:pt>
                <c:pt idx="745">
                  <c:v>2.3365461424170286E-2</c:v>
                </c:pt>
                <c:pt idx="746">
                  <c:v>2.3382270682791341E-2</c:v>
                </c:pt>
                <c:pt idx="747">
                  <c:v>2.3398707803261573E-2</c:v>
                </c:pt>
                <c:pt idx="748">
                  <c:v>2.3414772972519322E-2</c:v>
                </c:pt>
                <c:pt idx="749">
                  <c:v>2.3430472854161891E-2</c:v>
                </c:pt>
                <c:pt idx="750">
                  <c:v>2.3447542436749281E-2</c:v>
                </c:pt>
                <c:pt idx="751">
                  <c:v>2.3462536006480812E-2</c:v>
                </c:pt>
                <c:pt idx="752">
                  <c:v>2.3477210451815812E-2</c:v>
                </c:pt>
                <c:pt idx="753">
                  <c:v>2.3491580628236714E-2</c:v>
                </c:pt>
                <c:pt idx="754">
                  <c:v>2.3505661391792394E-2</c:v>
                </c:pt>
                <c:pt idx="755">
                  <c:v>2.3519467599080985E-2</c:v>
                </c:pt>
                <c:pt idx="756">
                  <c:v>2.3533014107223464E-2</c:v>
                </c:pt>
                <c:pt idx="757">
                  <c:v>2.3546315773848664E-2</c:v>
                </c:pt>
                <c:pt idx="758">
                  <c:v>2.3554555822811466E-2</c:v>
                </c:pt>
                <c:pt idx="759">
                  <c:v>2.3567434474363113E-2</c:v>
                </c:pt>
                <c:pt idx="760">
                  <c:v>2.3580109273765335E-2</c:v>
                </c:pt>
                <c:pt idx="761">
                  <c:v>2.3592595323903894E-2</c:v>
                </c:pt>
                <c:pt idx="762">
                  <c:v>2.360490772809129E-2</c:v>
                </c:pt>
                <c:pt idx="763">
                  <c:v>2.3618646377246928E-2</c:v>
                </c:pt>
                <c:pt idx="764">
                  <c:v>2.3630654555811245E-2</c:v>
                </c:pt>
                <c:pt idx="765">
                  <c:v>2.3642535199213787E-2</c:v>
                </c:pt>
                <c:pt idx="766">
                  <c:v>2.3654303330312501E-2</c:v>
                </c:pt>
                <c:pt idx="767">
                  <c:v>2.3664393703818832E-2</c:v>
                </c:pt>
                <c:pt idx="768">
                  <c:v>2.367598142409557E-2</c:v>
                </c:pt>
                <c:pt idx="769">
                  <c:v>2.3687501232518941E-2</c:v>
                </c:pt>
                <c:pt idx="770">
                  <c:v>2.3698968235411344E-2</c:v>
                </c:pt>
                <c:pt idx="771">
                  <c:v>2.3711982126749111E-2</c:v>
                </c:pt>
                <c:pt idx="772">
                  <c:v>2.3723390684249536E-2</c:v>
                </c:pt>
                <c:pt idx="773">
                  <c:v>2.3734791899434293E-2</c:v>
                </c:pt>
                <c:pt idx="774">
                  <c:v>2.3746200739550222E-2</c:v>
                </c:pt>
                <c:pt idx="775">
                  <c:v>2.3757627083246111E-2</c:v>
                </c:pt>
                <c:pt idx="776">
                  <c:v>2.3767477264695205E-2</c:v>
                </c:pt>
                <c:pt idx="777">
                  <c:v>2.3778938384084795E-2</c:v>
                </c:pt>
                <c:pt idx="778">
                  <c:v>2.3790417919054792E-2</c:v>
                </c:pt>
                <c:pt idx="779">
                  <c:v>2.380191586991505E-2</c:v>
                </c:pt>
                <c:pt idx="780">
                  <c:v>2.3813432236976319E-2</c:v>
                </c:pt>
                <c:pt idx="781">
                  <c:v>2.3824967020549804E-2</c:v>
                </c:pt>
                <c:pt idx="782">
                  <c:v>2.3836520220946702E-2</c:v>
                </c:pt>
                <c:pt idx="783">
                  <c:v>2.3848091838480003E-2</c:v>
                </c:pt>
                <c:pt idx="784">
                  <c:v>2.3864515928323424E-2</c:v>
                </c:pt>
                <c:pt idx="785">
                  <c:v>2.3876130592777847E-2</c:v>
                </c:pt>
                <c:pt idx="786">
                  <c:v>2.3887763680065413E-2</c:v>
                </c:pt>
                <c:pt idx="787">
                  <c:v>2.3899415190505462E-2</c:v>
                </c:pt>
                <c:pt idx="788">
                  <c:v>2.3911085124417777E-2</c:v>
                </c:pt>
                <c:pt idx="789">
                  <c:v>2.3921151493039024E-2</c:v>
                </c:pt>
                <c:pt idx="790">
                  <c:v>2.3932856196063713E-2</c:v>
                </c:pt>
                <c:pt idx="791">
                  <c:v>2.3944579321928412E-2</c:v>
                </c:pt>
                <c:pt idx="792">
                  <c:v>2.395632087095332E-2</c:v>
                </c:pt>
                <c:pt idx="793">
                  <c:v>2.3969711157302769E-2</c:v>
                </c:pt>
                <c:pt idx="794">
                  <c:v>2.3981491638797977E-2</c:v>
                </c:pt>
                <c:pt idx="795">
                  <c:v>2.3993290546020209E-2</c:v>
                </c:pt>
                <c:pt idx="796">
                  <c:v>2.4005107879293212E-2</c:v>
                </c:pt>
                <c:pt idx="797">
                  <c:v>2.4015304974727411E-2</c:v>
                </c:pt>
                <c:pt idx="798">
                  <c:v>2.4027157069466999E-2</c:v>
                </c:pt>
                <c:pt idx="799">
                  <c:v>2.4039027589622803E-2</c:v>
                </c:pt>
                <c:pt idx="800">
                  <c:v>2.4050916424614044E-2</c:v>
                </c:pt>
                <c:pt idx="801">
                  <c:v>2.4062819799868299E-2</c:v>
                </c:pt>
                <c:pt idx="802">
                  <c:v>2.4076375017096235E-2</c:v>
                </c:pt>
                <c:pt idx="803">
                  <c:v>2.4088281331366351E-2</c:v>
                </c:pt>
                <c:pt idx="804">
                  <c:v>2.410017604444499E-2</c:v>
                </c:pt>
                <c:pt idx="805">
                  <c:v>2.4112050747850996E-2</c:v>
                </c:pt>
                <c:pt idx="806">
                  <c:v>2.4123897032904122E-2</c:v>
                </c:pt>
                <c:pt idx="807">
                  <c:v>2.4135706490725904E-2</c:v>
                </c:pt>
                <c:pt idx="808">
                  <c:v>2.4147470712242755E-2</c:v>
                </c:pt>
                <c:pt idx="809">
                  <c:v>2.4159181288185956E-2</c:v>
                </c:pt>
                <c:pt idx="810">
                  <c:v>2.4169221466438875E-2</c:v>
                </c:pt>
                <c:pt idx="811">
                  <c:v>2.4179206988278999E-2</c:v>
                </c:pt>
                <c:pt idx="812">
                  <c:v>2.4190724257500292E-2</c:v>
                </c:pt>
                <c:pt idx="813">
                  <c:v>2.4202155520330032E-2</c:v>
                </c:pt>
                <c:pt idx="814">
                  <c:v>2.4213492275325967E-2</c:v>
                </c:pt>
                <c:pt idx="815">
                  <c:v>2.4226287202041404E-2</c:v>
                </c:pt>
                <c:pt idx="816">
                  <c:v>2.423739812393453E-2</c:v>
                </c:pt>
                <c:pt idx="817">
                  <c:v>2.4248388573604365E-2</c:v>
                </c:pt>
                <c:pt idx="818">
                  <c:v>2.4259250094796233E-2</c:v>
                </c:pt>
                <c:pt idx="819">
                  <c:v>2.4268460870123274E-2</c:v>
                </c:pt>
                <c:pt idx="820">
                  <c:v>2.4279052038191772E-2</c:v>
                </c:pt>
                <c:pt idx="821">
                  <c:v>2.4289489183615343E-2</c:v>
                </c:pt>
                <c:pt idx="822">
                  <c:v>2.4299763803667471E-2</c:v>
                </c:pt>
                <c:pt idx="823">
                  <c:v>2.4309867395487593E-2</c:v>
                </c:pt>
                <c:pt idx="824">
                  <c:v>2.4321238154439855E-2</c:v>
                </c:pt>
                <c:pt idx="825">
                  <c:v>2.4330960388607013E-2</c:v>
                </c:pt>
                <c:pt idx="826">
                  <c:v>2.4340486071938981E-2</c:v>
                </c:pt>
                <c:pt idx="827">
                  <c:v>2.4349809643265385E-2</c:v>
                </c:pt>
                <c:pt idx="828">
                  <c:v>2.4357539241044824E-2</c:v>
                </c:pt>
                <c:pt idx="829">
                  <c:v>2.436647143436594E-2</c:v>
                </c:pt>
                <c:pt idx="830">
                  <c:v>2.4375201007338705E-2</c:v>
                </c:pt>
                <c:pt idx="831">
                  <c:v>2.4383727957349156E-2</c:v>
                </c:pt>
                <c:pt idx="832">
                  <c:v>2.4392052281843889E-2</c:v>
                </c:pt>
                <c:pt idx="833">
                  <c:v>2.4400173978328724E-2</c:v>
                </c:pt>
                <c:pt idx="834">
                  <c:v>2.4408093044372272E-2</c:v>
                </c:pt>
                <c:pt idx="835">
                  <c:v>2.4415809477601934E-2</c:v>
                </c:pt>
                <c:pt idx="836">
                  <c:v>2.442332327570788E-2</c:v>
                </c:pt>
                <c:pt idx="837">
                  <c:v>2.4433165011311004E-2</c:v>
                </c:pt>
                <c:pt idx="838">
                  <c:v>2.4440245525576481E-2</c:v>
                </c:pt>
                <c:pt idx="839">
                  <c:v>2.4447123371151548E-2</c:v>
                </c:pt>
                <c:pt idx="840">
                  <c:v>2.4453798545954118E-2</c:v>
                </c:pt>
                <c:pt idx="841">
                  <c:v>2.4459062500383467E-2</c:v>
                </c:pt>
                <c:pt idx="842">
                  <c:v>2.4465346386071063E-2</c:v>
                </c:pt>
                <c:pt idx="843">
                  <c:v>2.4471427608631746E-2</c:v>
                </c:pt>
                <c:pt idx="844">
                  <c:v>2.4477306166234669E-2</c:v>
                </c:pt>
                <c:pt idx="845">
                  <c:v>2.4484134289778605E-2</c:v>
                </c:pt>
                <c:pt idx="846">
                  <c:v>2.44895933996459E-2</c:v>
                </c:pt>
                <c:pt idx="847">
                  <c:v>2.4494849825880766E-2</c:v>
                </c:pt>
                <c:pt idx="848">
                  <c:v>2.4499903566891343E-2</c:v>
                </c:pt>
                <c:pt idx="849">
                  <c:v>2.4504754621147005E-2</c:v>
                </c:pt>
                <c:pt idx="850">
                  <c:v>2.4508321452863711E-2</c:v>
                </c:pt>
                <c:pt idx="851">
                  <c:v>2.4512781309607119E-2</c:v>
                </c:pt>
                <c:pt idx="852">
                  <c:v>2.4517038540801186E-2</c:v>
                </c:pt>
                <c:pt idx="853">
                  <c:v>2.4522138390124609E-2</c:v>
                </c:pt>
                <c:pt idx="854">
                  <c:v>2.452600122072349E-2</c:v>
                </c:pt>
                <c:pt idx="855">
                  <c:v>2.4529693583782562E-2</c:v>
                </c:pt>
                <c:pt idx="856">
                  <c:v>2.4533228748333705E-2</c:v>
                </c:pt>
                <c:pt idx="857">
                  <c:v>2.4536619983540932E-2</c:v>
                </c:pt>
                <c:pt idx="858">
                  <c:v>2.4539880558690271E-2</c:v>
                </c:pt>
                <c:pt idx="859">
                  <c:v>2.4543023743182273E-2</c:v>
                </c:pt>
                <c:pt idx="860">
                  <c:v>2.4546062806521871E-2</c:v>
                </c:pt>
                <c:pt idx="861">
                  <c:v>2.4549011018312236E-2</c:v>
                </c:pt>
                <c:pt idx="862">
                  <c:v>2.4551881648247703E-2</c:v>
                </c:pt>
                <c:pt idx="863">
                  <c:v>2.4551686112417953E-2</c:v>
                </c:pt>
                <c:pt idx="864">
                  <c:v>2.4554432204868453E-2</c:v>
                </c:pt>
                <c:pt idx="865">
                  <c:v>2.4557137485320204E-2</c:v>
                </c:pt>
                <c:pt idx="866">
                  <c:v>2.455981544101794E-2</c:v>
                </c:pt>
                <c:pt idx="867">
                  <c:v>2.4563497326353496E-2</c:v>
                </c:pt>
                <c:pt idx="868">
                  <c:v>2.4566167730006427E-2</c:v>
                </c:pt>
                <c:pt idx="869">
                  <c:v>2.4568852002510005E-2</c:v>
                </c:pt>
                <c:pt idx="870">
                  <c:v>2.4571563558185065E-2</c:v>
                </c:pt>
                <c:pt idx="871">
                  <c:v>2.4574315811426817E-2</c:v>
                </c:pt>
                <c:pt idx="872">
                  <c:v>2.4576064649941904E-2</c:v>
                </c:pt>
                <c:pt idx="873">
                  <c:v>2.4578928981158928E-2</c:v>
                </c:pt>
                <c:pt idx="874">
                  <c:v>2.458187388816294E-2</c:v>
                </c:pt>
                <c:pt idx="875">
                  <c:v>2.4584912858872113E-2</c:v>
                </c:pt>
                <c:pt idx="876">
                  <c:v>2.4589157050393759E-2</c:v>
                </c:pt>
                <c:pt idx="877">
                  <c:v>2.4592435195784492E-2</c:v>
                </c:pt>
                <c:pt idx="878">
                  <c:v>2.4595847935318878E-2</c:v>
                </c:pt>
                <c:pt idx="879">
                  <c:v>2.4600448609931207E-2</c:v>
                </c:pt>
                <c:pt idx="880">
                  <c:v>2.46030505654764E-2</c:v>
                </c:pt>
                <c:pt idx="881">
                  <c:v>2.4606931245083653E-2</c:v>
                </c:pt>
                <c:pt idx="882">
                  <c:v>2.4610958016872759E-2</c:v>
                </c:pt>
                <c:pt idx="883">
                  <c:v>2.4615130881709257E-2</c:v>
                </c:pt>
                <c:pt idx="884">
                  <c:v>2.4619449840488233E-2</c:v>
                </c:pt>
                <c:pt idx="885">
                  <c:v>2.4623914894137913E-2</c:v>
                </c:pt>
                <c:pt idx="886">
                  <c:v>2.4628526043615637E-2</c:v>
                </c:pt>
                <c:pt idx="887">
                  <c:v>2.4633283289912756E-2</c:v>
                </c:pt>
                <c:pt idx="888">
                  <c:v>2.4639415797860838E-2</c:v>
                </c:pt>
                <c:pt idx="889">
                  <c:v>2.4648202352421589E-2</c:v>
                </c:pt>
                <c:pt idx="890">
                  <c:v>2.465344104520548E-2</c:v>
                </c:pt>
                <c:pt idx="891">
                  <c:v>2.4658825878958891E-2</c:v>
                </c:pt>
                <c:pt idx="892">
                  <c:v>2.4664356854863352E-2</c:v>
                </c:pt>
                <c:pt idx="893">
                  <c:v>2.4670033974132803E-2</c:v>
                </c:pt>
                <c:pt idx="894">
                  <c:v>2.4675857238013164E-2</c:v>
                </c:pt>
                <c:pt idx="895">
                  <c:v>2.4682675882998589E-2</c:v>
                </c:pt>
                <c:pt idx="896">
                  <c:v>2.4688853244102658E-2</c:v>
                </c:pt>
                <c:pt idx="897">
                  <c:v>2.4696511640608699E-2</c:v>
                </c:pt>
                <c:pt idx="898">
                  <c:v>2.4702992135521917E-2</c:v>
                </c:pt>
                <c:pt idx="899">
                  <c:v>2.4709618772522222E-2</c:v>
                </c:pt>
                <c:pt idx="900">
                  <c:v>2.4716391553055678E-2</c:v>
                </c:pt>
                <c:pt idx="901">
                  <c:v>2.4721932016440927E-2</c:v>
                </c:pt>
                <c:pt idx="902">
                  <c:v>2.4728986174326333E-2</c:v>
                </c:pt>
                <c:pt idx="903">
                  <c:v>2.4736186470182747E-2</c:v>
                </c:pt>
                <c:pt idx="904">
                  <c:v>2.474353082592861E-2</c:v>
                </c:pt>
                <c:pt idx="905">
                  <c:v>2.4753846382558183E-2</c:v>
                </c:pt>
                <c:pt idx="906">
                  <c:v>2.4760033121536351E-2</c:v>
                </c:pt>
                <c:pt idx="907">
                  <c:v>2.4767746082792037E-2</c:v>
                </c:pt>
                <c:pt idx="908">
                  <c:v>2.4775553782260332E-2</c:v>
                </c:pt>
                <c:pt idx="909">
                  <c:v>2.4783443809903032E-2</c:v>
                </c:pt>
                <c:pt idx="910">
                  <c:v>2.479140375549958E-2</c:v>
                </c:pt>
                <c:pt idx="911">
                  <c:v>2.4799421208640458E-2</c:v>
                </c:pt>
                <c:pt idx="912">
                  <c:v>2.4807483758724103E-2</c:v>
                </c:pt>
                <c:pt idx="913">
                  <c:v>2.4815578994953388E-2</c:v>
                </c:pt>
                <c:pt idx="914">
                  <c:v>2.4819410509130158E-2</c:v>
                </c:pt>
                <c:pt idx="915">
                  <c:v>2.4827548760077138E-2</c:v>
                </c:pt>
                <c:pt idx="916">
                  <c:v>2.4835685372915792E-2</c:v>
                </c:pt>
                <c:pt idx="917">
                  <c:v>2.4843807732940731E-2</c:v>
                </c:pt>
                <c:pt idx="918">
                  <c:v>2.4853306779692746E-2</c:v>
                </c:pt>
                <c:pt idx="919">
                  <c:v>2.486135440160963E-2</c:v>
                </c:pt>
                <c:pt idx="920">
                  <c:v>2.4869349218888778E-2</c:v>
                </c:pt>
                <c:pt idx="921">
                  <c:v>2.4877278684480697E-2</c:v>
                </c:pt>
                <c:pt idx="922">
                  <c:v>2.4885130251147098E-2</c:v>
                </c:pt>
                <c:pt idx="923">
                  <c:v>2.4892891371462205E-2</c:v>
                </c:pt>
                <c:pt idx="924">
                  <c:v>2.489920549740731E-2</c:v>
                </c:pt>
                <c:pt idx="925">
                  <c:v>2.4906759681911157E-2</c:v>
                </c:pt>
                <c:pt idx="926">
                  <c:v>2.4915506577374194E-2</c:v>
                </c:pt>
                <c:pt idx="927">
                  <c:v>2.4922780434512022E-2</c:v>
                </c:pt>
                <c:pt idx="928">
                  <c:v>2.4929901105592244E-2</c:v>
                </c:pt>
                <c:pt idx="929">
                  <c:v>2.4936856042210298E-2</c:v>
                </c:pt>
                <c:pt idx="930">
                  <c:v>2.4943634012697391E-2</c:v>
                </c:pt>
                <c:pt idx="931">
                  <c:v>2.4950231912093022E-2</c:v>
                </c:pt>
                <c:pt idx="932">
                  <c:v>2.4955403246753605E-2</c:v>
                </c:pt>
                <c:pt idx="933">
                  <c:v>2.4961653424910538E-2</c:v>
                </c:pt>
                <c:pt idx="934">
                  <c:v>2.4967723533005245E-2</c:v>
                </c:pt>
                <c:pt idx="935">
                  <c:v>2.4973613569431577E-2</c:v>
                </c:pt>
                <c:pt idx="936">
                  <c:v>2.4979323532631301E-2</c:v>
                </c:pt>
                <c:pt idx="937">
                  <c:v>2.4984853421092738E-2</c:v>
                </c:pt>
                <c:pt idx="938">
                  <c:v>2.4990203233353034E-2</c:v>
                </c:pt>
                <c:pt idx="939">
                  <c:v>2.4995372967996334E-2</c:v>
                </c:pt>
                <c:pt idx="940">
                  <c:v>2.5003799091048207E-2</c:v>
                </c:pt>
                <c:pt idx="941">
                  <c:v>2.5008571051757449E-2</c:v>
                </c:pt>
                <c:pt idx="942">
                  <c:v>2.5013162894026501E-2</c:v>
                </c:pt>
                <c:pt idx="943">
                  <c:v>2.501757461662029E-2</c:v>
                </c:pt>
                <c:pt idx="944">
                  <c:v>2.5020712109382618E-2</c:v>
                </c:pt>
                <c:pt idx="945">
                  <c:v>2.5024776178230245E-2</c:v>
                </c:pt>
                <c:pt idx="946">
                  <c:v>2.502866013628809E-2</c:v>
                </c:pt>
                <c:pt idx="947">
                  <c:v>2.5032363982516716E-2</c:v>
                </c:pt>
                <c:pt idx="948">
                  <c:v>2.5035887715924528E-2</c:v>
                </c:pt>
                <c:pt idx="949">
                  <c:v>2.5040262375924303E-2</c:v>
                </c:pt>
                <c:pt idx="950">
                  <c:v>2.5043413230271167E-2</c:v>
                </c:pt>
                <c:pt idx="951">
                  <c:v>2.5046383956804669E-2</c:v>
                </c:pt>
                <c:pt idx="952">
                  <c:v>2.5049174554725794E-2</c:v>
                </c:pt>
                <c:pt idx="953">
                  <c:v>2.5050804659351566E-2</c:v>
                </c:pt>
                <c:pt idx="954">
                  <c:v>2.5053247697726183E-2</c:v>
                </c:pt>
                <c:pt idx="955">
                  <c:v>2.5055510617693549E-2</c:v>
                </c:pt>
                <c:pt idx="956">
                  <c:v>2.5057594108702418E-2</c:v>
                </c:pt>
                <c:pt idx="957">
                  <c:v>2.5060434309777124E-2</c:v>
                </c:pt>
                <c:pt idx="958">
                  <c:v>2.5062164830116609E-2</c:v>
                </c:pt>
                <c:pt idx="959">
                  <c:v>2.5063734835905668E-2</c:v>
                </c:pt>
                <c:pt idx="960">
                  <c:v>2.5065150866194767E-2</c:v>
                </c:pt>
                <c:pt idx="961">
                  <c:v>2.5066419460090757E-2</c:v>
                </c:pt>
                <c:pt idx="962">
                  <c:v>2.5067547156748488E-2</c:v>
                </c:pt>
                <c:pt idx="963">
                  <c:v>2.5068540495370394E-2</c:v>
                </c:pt>
                <c:pt idx="964">
                  <c:v>2.5069406015197665E-2</c:v>
                </c:pt>
                <c:pt idx="965">
                  <c:v>2.507015025550937E-2</c:v>
                </c:pt>
                <c:pt idx="966">
                  <c:v>2.5068191299471829E-2</c:v>
                </c:pt>
                <c:pt idx="967">
                  <c:v>2.506872610743224E-2</c:v>
                </c:pt>
                <c:pt idx="968">
                  <c:v>2.5069157726620016E-2</c:v>
                </c:pt>
                <c:pt idx="969">
                  <c:v>2.5069492803447207E-2</c:v>
                </c:pt>
                <c:pt idx="970">
                  <c:v>2.507058581670335E-2</c:v>
                </c:pt>
                <c:pt idx="971">
                  <c:v>2.5070745044780782E-2</c:v>
                </c:pt>
                <c:pt idx="972">
                  <c:v>2.5070828040256694E-2</c:v>
                </c:pt>
                <c:pt idx="973">
                  <c:v>2.507084141353071E-2</c:v>
                </c:pt>
                <c:pt idx="974">
                  <c:v>2.5070791775014024E-2</c:v>
                </c:pt>
                <c:pt idx="975">
                  <c:v>2.5070685735121844E-2</c:v>
                </c:pt>
                <c:pt idx="976">
                  <c:v>2.5069693456955609E-2</c:v>
                </c:pt>
                <c:pt idx="977">
                  <c:v>2.506949546739189E-2</c:v>
                </c:pt>
                <c:pt idx="978">
                  <c:v>2.5069260753698155E-2</c:v>
                </c:pt>
                <c:pt idx="979">
                  <c:v>2.5069829770194514E-2</c:v>
                </c:pt>
                <c:pt idx="980">
                  <c:v>2.5069540879725554E-2</c:v>
                </c:pt>
                <c:pt idx="981">
                  <c:v>2.5069235250397726E-2</c:v>
                </c:pt>
                <c:pt idx="982">
                  <c:v>2.5068919091115836E-2</c:v>
                </c:pt>
                <c:pt idx="983">
                  <c:v>2.5068594666383323E-2</c:v>
                </c:pt>
                <c:pt idx="984">
                  <c:v>2.5067431316325967E-2</c:v>
                </c:pt>
                <c:pt idx="985">
                  <c:v>2.5067091023874628E-2</c:v>
                </c:pt>
                <c:pt idx="986">
                  <c:v>2.5066742492241369E-2</c:v>
                </c:pt>
                <c:pt idx="987">
                  <c:v>2.5066385721431564E-2</c:v>
                </c:pt>
                <c:pt idx="988">
                  <c:v>2.506602071144879E-2</c:v>
                </c:pt>
                <c:pt idx="989">
                  <c:v>2.5065647462297527E-2</c:v>
                </c:pt>
                <c:pt idx="990">
                  <c:v>2.5065265973982703E-2</c:v>
                </c:pt>
                <c:pt idx="991">
                  <c:v>2.5064876246508796E-2</c:v>
                </c:pt>
                <c:pt idx="992">
                  <c:v>2.5066955542813484E-2</c:v>
                </c:pt>
                <c:pt idx="993">
                  <c:v>2.5066547487969819E-2</c:v>
                </c:pt>
                <c:pt idx="994">
                  <c:v>2.5066131192297159E-2</c:v>
                </c:pt>
                <c:pt idx="995">
                  <c:v>2.5065706655799904E-2</c:v>
                </c:pt>
                <c:pt idx="996">
                  <c:v>2.5065273878483781E-2</c:v>
                </c:pt>
                <c:pt idx="997">
                  <c:v>2.5064010215141957E-2</c:v>
                </c:pt>
                <c:pt idx="998">
                  <c:v>2.5063561575448735E-2</c:v>
                </c:pt>
                <c:pt idx="999">
                  <c:v>2.506310469551442E-2</c:v>
                </c:pt>
                <c:pt idx="1000">
                  <c:v>2.5062639575343881E-2</c:v>
                </c:pt>
                <c:pt idx="1001">
                  <c:v>2.5062986379808694E-2</c:v>
                </c:pt>
                <c:pt idx="1002">
                  <c:v>2.5062504157694777E-2</c:v>
                </c:pt>
                <c:pt idx="1003">
                  <c:v>2.5062013694800753E-2</c:v>
                </c:pt>
                <c:pt idx="1004">
                  <c:v>2.5061514991133228E-2</c:v>
                </c:pt>
                <c:pt idx="1005">
                  <c:v>2.5060190371159984E-2</c:v>
                </c:pt>
                <c:pt idx="1006">
                  <c:v>2.5059675809698329E-2</c:v>
                </c:pt>
                <c:pt idx="1007">
                  <c:v>2.505915300804297E-2</c:v>
                </c:pt>
                <c:pt idx="1008">
                  <c:v>2.5058621861971928E-2</c:v>
                </c:pt>
                <c:pt idx="1009">
                  <c:v>2.5058081243317432E-2</c:v>
                </c:pt>
                <c:pt idx="1010">
                  <c:v>2.5058343078392477E-2</c:v>
                </c:pt>
                <c:pt idx="1011">
                  <c:v>2.5057777000132894E-2</c:v>
                </c:pt>
                <c:pt idx="1012">
                  <c:v>2.5057196097736854E-2</c:v>
                </c:pt>
                <c:pt idx="1013">
                  <c:v>2.5056598664406238E-2</c:v>
                </c:pt>
                <c:pt idx="1014">
                  <c:v>2.5055982993343374E-2</c:v>
                </c:pt>
                <c:pt idx="1015">
                  <c:v>2.5055347377754111E-2</c:v>
                </c:pt>
                <c:pt idx="1016">
                  <c:v>2.5054690110846944E-2</c:v>
                </c:pt>
                <c:pt idx="1017">
                  <c:v>2.5054009485833445E-2</c:v>
                </c:pt>
                <c:pt idx="1018">
                  <c:v>2.5051709071544484E-2</c:v>
                </c:pt>
                <c:pt idx="1019">
                  <c:v>2.505098220479297E-2</c:v>
                </c:pt>
                <c:pt idx="1020">
                  <c:v>2.5050227134051965E-2</c:v>
                </c:pt>
                <c:pt idx="1021">
                  <c:v>2.5049442134024272E-2</c:v>
                </c:pt>
                <c:pt idx="1022">
                  <c:v>2.5048625479417601E-2</c:v>
                </c:pt>
                <c:pt idx="1023">
                  <c:v>2.5048557696845063E-2</c:v>
                </c:pt>
                <c:pt idx="1024">
                  <c:v>2.5047669169011841E-2</c:v>
                </c:pt>
                <c:pt idx="1025">
                  <c:v>2.5046743719343879E-2</c:v>
                </c:pt>
                <c:pt idx="1026">
                  <c:v>2.5045779631877506E-2</c:v>
                </c:pt>
                <c:pt idx="1027">
                  <c:v>2.5044007002755463E-2</c:v>
                </c:pt>
                <c:pt idx="1028">
                  <c:v>2.5042964189778926E-2</c:v>
                </c:pt>
                <c:pt idx="1029">
                  <c:v>2.5041877645308252E-2</c:v>
                </c:pt>
                <c:pt idx="1030">
                  <c:v>2.504074564409212E-2</c:v>
                </c:pt>
                <c:pt idx="1031">
                  <c:v>2.5040319569285509E-2</c:v>
                </c:pt>
                <c:pt idx="1032">
                  <c:v>2.5039087620145371E-2</c:v>
                </c:pt>
                <c:pt idx="1033">
                  <c:v>2.503780502164047E-2</c:v>
                </c:pt>
                <c:pt idx="1034">
                  <c:v>2.5036470111226818E-2</c:v>
                </c:pt>
                <c:pt idx="1035">
                  <c:v>2.5034879503918205E-2</c:v>
                </c:pt>
                <c:pt idx="1036">
                  <c:v>2.5032697672791843E-2</c:v>
                </c:pt>
                <c:pt idx="1037">
                  <c:v>2.5031199792625757E-2</c:v>
                </c:pt>
                <c:pt idx="1038">
                  <c:v>2.5029648815820645E-2</c:v>
                </c:pt>
                <c:pt idx="1039">
                  <c:v>2.5028044742499408E-2</c:v>
                </c:pt>
                <c:pt idx="1040">
                  <c:v>2.5026387572786742E-2</c:v>
                </c:pt>
                <c:pt idx="1041">
                  <c:v>2.5024677306813556E-2</c:v>
                </c:pt>
                <c:pt idx="1042">
                  <c:v>2.5022913944713898E-2</c:v>
                </c:pt>
                <c:pt idx="1043">
                  <c:v>2.5021097486625808E-2</c:v>
                </c:pt>
                <c:pt idx="1044">
                  <c:v>2.5020631381223901E-2</c:v>
                </c:pt>
                <c:pt idx="1045">
                  <c:v>2.5018700883548073E-2</c:v>
                </c:pt>
                <c:pt idx="1046">
                  <c:v>2.5016717283133368E-2</c:v>
                </c:pt>
                <c:pt idx="1047">
                  <c:v>2.5014680580137484E-2</c:v>
                </c:pt>
                <c:pt idx="1048">
                  <c:v>2.5012590774721621E-2</c:v>
                </c:pt>
                <c:pt idx="1049">
                  <c:v>2.5009765971711451E-2</c:v>
                </c:pt>
                <c:pt idx="1050">
                  <c:v>2.5007573904204817E-2</c:v>
                </c:pt>
                <c:pt idx="1051">
                  <c:v>2.5005328738377443E-2</c:v>
                </c:pt>
                <c:pt idx="1052">
                  <c:v>2.5003030474406475E-2</c:v>
                </c:pt>
                <c:pt idx="1053">
                  <c:v>2.5001345217295214E-2</c:v>
                </c:pt>
                <c:pt idx="1054">
                  <c:v>2.4998936800988979E-2</c:v>
                </c:pt>
                <c:pt idx="1055">
                  <c:v>2.49964752835115E-2</c:v>
                </c:pt>
                <c:pt idx="1056">
                  <c:v>2.4993960665058781E-2</c:v>
                </c:pt>
                <c:pt idx="1057">
                  <c:v>2.4990742688887641E-2</c:v>
                </c:pt>
                <c:pt idx="1058">
                  <c:v>2.4988125840008226E-2</c:v>
                </c:pt>
                <c:pt idx="1059">
                  <c:v>2.4985455894342187E-2</c:v>
                </c:pt>
                <c:pt idx="1060">
                  <c:v>2.4982732852099895E-2</c:v>
                </c:pt>
                <c:pt idx="1061">
                  <c:v>2.4979956713496142E-2</c:v>
                </c:pt>
                <c:pt idx="1062">
                  <c:v>2.4977757845308132E-2</c:v>
                </c:pt>
                <c:pt idx="1063">
                  <c:v>2.4974871525843399E-2</c:v>
                </c:pt>
                <c:pt idx="1064">
                  <c:v>2.4971932107116415E-2</c:v>
                </c:pt>
                <c:pt idx="1065">
                  <c:v>2.4968939589360185E-2</c:v>
                </c:pt>
                <c:pt idx="1066">
                  <c:v>2.4965893972811248E-2</c:v>
                </c:pt>
                <c:pt idx="1067">
                  <c:v>2.4962795257712733E-2</c:v>
                </c:pt>
                <c:pt idx="1068">
                  <c:v>2.4959643444309107E-2</c:v>
                </c:pt>
                <c:pt idx="1069">
                  <c:v>2.4956438532850116E-2</c:v>
                </c:pt>
                <c:pt idx="1070">
                  <c:v>2.4951983454281075E-2</c:v>
                </c:pt>
                <c:pt idx="1071">
                  <c:v>2.4948085328139177E-2</c:v>
                </c:pt>
                <c:pt idx="1072">
                  <c:v>2.4944733185114556E-2</c:v>
                </c:pt>
                <c:pt idx="1073">
                  <c:v>2.4941327955744354E-2</c:v>
                </c:pt>
                <c:pt idx="1074">
                  <c:v>2.4937869640294093E-2</c:v>
                </c:pt>
                <c:pt idx="1075">
                  <c:v>2.4934937191849263E-2</c:v>
                </c:pt>
                <c:pt idx="1076">
                  <c:v>2.4931368671012415E-2</c:v>
                </c:pt>
                <c:pt idx="1077">
                  <c:v>2.4927747061368192E-2</c:v>
                </c:pt>
                <c:pt idx="1078">
                  <c:v>2.4924072363201592E-2</c:v>
                </c:pt>
                <c:pt idx="1079">
                  <c:v>2.4919781781423324E-2</c:v>
                </c:pt>
                <c:pt idx="1080">
                  <c:v>2.4916004955302086E-2</c:v>
                </c:pt>
                <c:pt idx="1081">
                  <c:v>2.4912175045075011E-2</c:v>
                </c:pt>
                <c:pt idx="1082">
                  <c:v>2.4908292051042998E-2</c:v>
                </c:pt>
                <c:pt idx="1083">
                  <c:v>2.4904355973507392E-2</c:v>
                </c:pt>
                <c:pt idx="1084">
                  <c:v>2.4900909331658238E-2</c:v>
                </c:pt>
                <c:pt idx="1085">
                  <c:v>2.489686302213736E-2</c:v>
                </c:pt>
                <c:pt idx="1086">
                  <c:v>2.4892763626516139E-2</c:v>
                </c:pt>
                <c:pt idx="1087">
                  <c:v>2.4888611145116538E-2</c:v>
                </c:pt>
                <c:pt idx="1088">
                  <c:v>2.488387934417691E-2</c:v>
                </c:pt>
                <c:pt idx="1089">
                  <c:v>2.4879624772216752E-2</c:v>
                </c:pt>
                <c:pt idx="1090">
                  <c:v>2.4875317118990058E-2</c:v>
                </c:pt>
                <c:pt idx="1091">
                  <c:v>2.4870956384832658E-2</c:v>
                </c:pt>
                <c:pt idx="1092">
                  <c:v>2.4866542570085304E-2</c:v>
                </c:pt>
                <c:pt idx="1093">
                  <c:v>2.4862075675091435E-2</c:v>
                </c:pt>
                <c:pt idx="1094">
                  <c:v>2.4857555700200314E-2</c:v>
                </c:pt>
                <c:pt idx="1095">
                  <c:v>2.485298264576433E-2</c:v>
                </c:pt>
                <c:pt idx="1096">
                  <c:v>2.4849835887531448E-2</c:v>
                </c:pt>
                <c:pt idx="1097">
                  <c:v>2.4845144349120645E-2</c:v>
                </c:pt>
                <c:pt idx="1098">
                  <c:v>2.4840399721735178E-2</c:v>
                </c:pt>
                <c:pt idx="1099">
                  <c:v>2.4835602005752976E-2</c:v>
                </c:pt>
                <c:pt idx="1100">
                  <c:v>2.4830751201551961E-2</c:v>
                </c:pt>
                <c:pt idx="1101">
                  <c:v>2.4825375135653863E-2</c:v>
                </c:pt>
                <c:pt idx="1102">
                  <c:v>2.4820422282849051E-2</c:v>
                </c:pt>
                <c:pt idx="1103">
                  <c:v>2.4815416346485875E-2</c:v>
                </c:pt>
                <c:pt idx="1104">
                  <c:v>2.4810357326958053E-2</c:v>
                </c:pt>
                <c:pt idx="1105">
                  <c:v>2.4805700870901129E-2</c:v>
                </c:pt>
                <c:pt idx="1106">
                  <c:v>2.4800531545622229E-2</c:v>
                </c:pt>
                <c:pt idx="1107">
                  <c:v>2.4795309134907396E-2</c:v>
                </c:pt>
                <c:pt idx="1108">
                  <c:v>2.4790033639170674E-2</c:v>
                </c:pt>
                <c:pt idx="1109">
                  <c:v>2.4784705058829622E-2</c:v>
                </c:pt>
                <c:pt idx="1110">
                  <c:v>2.4778888485987992E-2</c:v>
                </c:pt>
                <c:pt idx="1111">
                  <c:v>2.477345789571923E-2</c:v>
                </c:pt>
                <c:pt idx="1112">
                  <c:v>2.4767974225595877E-2</c:v>
                </c:pt>
                <c:pt idx="1113">
                  <c:v>2.4762437476051065E-2</c:v>
                </c:pt>
                <c:pt idx="1114">
                  <c:v>2.475726590301074E-2</c:v>
                </c:pt>
                <c:pt idx="1115">
                  <c:v>2.4751618824070256E-2</c:v>
                </c:pt>
                <c:pt idx="1116">
                  <c:v>2.4745918663572612E-2</c:v>
                </c:pt>
                <c:pt idx="1117">
                  <c:v>2.4740165421969725E-2</c:v>
                </c:pt>
                <c:pt idx="1118">
                  <c:v>2.4734359099717478E-2</c:v>
                </c:pt>
                <c:pt idx="1119">
                  <c:v>2.4728499697277487E-2</c:v>
                </c:pt>
                <c:pt idx="1120">
                  <c:v>2.4722587215113567E-2</c:v>
                </c:pt>
                <c:pt idx="1121">
                  <c:v>2.4716621653694811E-2</c:v>
                </c:pt>
                <c:pt idx="1122">
                  <c:v>2.4710218229587438E-2</c:v>
                </c:pt>
                <c:pt idx="1123">
                  <c:v>2.4703388388238851E-2</c:v>
                </c:pt>
                <c:pt idx="1124">
                  <c:v>2.469727619900049E-2</c:v>
                </c:pt>
                <c:pt idx="1125">
                  <c:v>2.4691110942720338E-2</c:v>
                </c:pt>
                <c:pt idx="1126">
                  <c:v>2.4684892619879745E-2</c:v>
                </c:pt>
                <c:pt idx="1127">
                  <c:v>2.467898575635959E-2</c:v>
                </c:pt>
                <c:pt idx="1128">
                  <c:v>2.4672657086303441E-2</c:v>
                </c:pt>
                <c:pt idx="1129">
                  <c:v>2.4666275347734887E-2</c:v>
                </c:pt>
                <c:pt idx="1130">
                  <c:v>2.4659840541154901E-2</c:v>
                </c:pt>
                <c:pt idx="1131">
                  <c:v>2.4653005024395575E-2</c:v>
                </c:pt>
                <c:pt idx="1132">
                  <c:v>2.4646468312524625E-2</c:v>
                </c:pt>
                <c:pt idx="1133">
                  <c:v>2.4639878537576432E-2</c:v>
                </c:pt>
                <c:pt idx="1134">
                  <c:v>2.4633235700064145E-2</c:v>
                </c:pt>
                <c:pt idx="1135">
                  <c:v>2.4626539800506275E-2</c:v>
                </c:pt>
                <c:pt idx="1136">
                  <c:v>2.4620117301972558E-2</c:v>
                </c:pt>
                <c:pt idx="1137">
                  <c:v>2.4613311033671988E-2</c:v>
                </c:pt>
                <c:pt idx="1138">
                  <c:v>2.4606451701514723E-2</c:v>
                </c:pt>
                <c:pt idx="1139">
                  <c:v>2.4598547489301317E-2</c:v>
                </c:pt>
                <c:pt idx="1140">
                  <c:v>2.4591265601702779E-2</c:v>
                </c:pt>
                <c:pt idx="1141">
                  <c:v>2.4584243761194346E-2</c:v>
                </c:pt>
                <c:pt idx="1142">
                  <c:v>2.4577168862462046E-2</c:v>
                </c:pt>
                <c:pt idx="1143">
                  <c:v>2.4570040906057529E-2</c:v>
                </c:pt>
                <c:pt idx="1144">
                  <c:v>2.4562859892536478E-2</c:v>
                </c:pt>
                <c:pt idx="1145">
                  <c:v>2.4555625822460847E-2</c:v>
                </c:pt>
                <c:pt idx="1146">
                  <c:v>2.454833869639348E-2</c:v>
                </c:pt>
                <c:pt idx="1147">
                  <c:v>2.4540998514902594E-2</c:v>
                </c:pt>
                <c:pt idx="1148">
                  <c:v>2.4534154226335411E-2</c:v>
                </c:pt>
                <c:pt idx="1149">
                  <c:v>2.4527506935008457E-2</c:v>
                </c:pt>
                <c:pt idx="1150">
                  <c:v>2.451998613292446E-2</c:v>
                </c:pt>
                <c:pt idx="1151">
                  <c:v>2.4512412261002897E-2</c:v>
                </c:pt>
                <c:pt idx="1152">
                  <c:v>2.4504785319850737E-2</c:v>
                </c:pt>
                <c:pt idx="1153">
                  <c:v>2.449634930092821E-2</c:v>
                </c:pt>
                <c:pt idx="1154">
                  <c:v>2.4488629139443292E-2</c:v>
                </c:pt>
                <c:pt idx="1155">
                  <c:v>2.4480855920567774E-2</c:v>
                </c:pt>
                <c:pt idx="1156">
                  <c:v>2.4473029644915038E-2</c:v>
                </c:pt>
                <c:pt idx="1157">
                  <c:v>2.4465854597178038E-2</c:v>
                </c:pt>
                <c:pt idx="1158">
                  <c:v>2.4457909253630207E-2</c:v>
                </c:pt>
                <c:pt idx="1159">
                  <c:v>2.444991084522E-2</c:v>
                </c:pt>
                <c:pt idx="1160">
                  <c:v>2.4441859372590129E-2</c:v>
                </c:pt>
                <c:pt idx="1161">
                  <c:v>2.443310243674052E-2</c:v>
                </c:pt>
                <c:pt idx="1162">
                  <c:v>2.4424957833531394E-2</c:v>
                </c:pt>
                <c:pt idx="1163">
                  <c:v>2.4416760177954324E-2</c:v>
                </c:pt>
                <c:pt idx="1164">
                  <c:v>2.4408509487294752E-2</c:v>
                </c:pt>
                <c:pt idx="1165">
                  <c:v>2.4400206328602944E-2</c:v>
                </c:pt>
                <c:pt idx="1166">
                  <c:v>2.4392441076596261E-2</c:v>
                </c:pt>
                <c:pt idx="1167">
                  <c:v>2.4384025258391877E-2</c:v>
                </c:pt>
                <c:pt idx="1168">
                  <c:v>2.4375561195524351E-2</c:v>
                </c:pt>
                <c:pt idx="1169">
                  <c:v>2.4367050136768278E-2</c:v>
                </c:pt>
                <c:pt idx="1170">
                  <c:v>2.4358493330877355E-2</c:v>
                </c:pt>
                <c:pt idx="1171">
                  <c:v>2.4349892026588701E-2</c:v>
                </c:pt>
                <c:pt idx="1172">
                  <c:v>2.434124747262028E-2</c:v>
                </c:pt>
                <c:pt idx="1173">
                  <c:v>2.4332560917671747E-2</c:v>
                </c:pt>
                <c:pt idx="1174">
                  <c:v>2.432332444812876E-2</c:v>
                </c:pt>
                <c:pt idx="1175">
                  <c:v>2.4314231025768056E-2</c:v>
                </c:pt>
                <c:pt idx="1176">
                  <c:v>2.4305439458269133E-2</c:v>
                </c:pt>
                <c:pt idx="1177">
                  <c:v>2.4296610422746379E-2</c:v>
                </c:pt>
                <c:pt idx="1178">
                  <c:v>2.4287745201848093E-2</c:v>
                </c:pt>
                <c:pt idx="1179">
                  <c:v>2.4279002362919706E-2</c:v>
                </c:pt>
                <c:pt idx="1180">
                  <c:v>2.4270066240492709E-2</c:v>
                </c:pt>
                <c:pt idx="1181">
                  <c:v>2.426109784706074E-2</c:v>
                </c:pt>
                <c:pt idx="1182">
                  <c:v>2.4252098458231699E-2</c:v>
                </c:pt>
                <c:pt idx="1183">
                  <c:v>2.424292120802345E-2</c:v>
                </c:pt>
                <c:pt idx="1184">
                  <c:v>2.4233865809358116E-2</c:v>
                </c:pt>
                <c:pt idx="1185">
                  <c:v>2.422478320328348E-2</c:v>
                </c:pt>
                <c:pt idx="1186">
                  <c:v>2.4215674672279471E-2</c:v>
                </c:pt>
                <c:pt idx="1187">
                  <c:v>2.4206541498805419E-2</c:v>
                </c:pt>
                <c:pt idx="1188">
                  <c:v>2.4197522653239011E-2</c:v>
                </c:pt>
                <c:pt idx="1189">
                  <c:v>2.4188342011836513E-2</c:v>
                </c:pt>
                <c:pt idx="1190">
                  <c:v>2.4179140574163205E-2</c:v>
                </c:pt>
                <c:pt idx="1191">
                  <c:v>2.4168600213762329E-2</c:v>
                </c:pt>
                <c:pt idx="1192">
                  <c:v>2.4159226811990446E-2</c:v>
                </c:pt>
                <c:pt idx="1193">
                  <c:v>2.4149964846318716E-2</c:v>
                </c:pt>
                <c:pt idx="1194">
                  <c:v>2.4140683002333005E-2</c:v>
                </c:pt>
                <c:pt idx="1195">
                  <c:v>2.4131381280303319E-2</c:v>
                </c:pt>
                <c:pt idx="1196">
                  <c:v>2.4122059680503245E-2</c:v>
                </c:pt>
                <c:pt idx="1197">
                  <c:v>2.4112718203204132E-2</c:v>
                </c:pt>
                <c:pt idx="1198">
                  <c:v>2.4103356848680466E-2</c:v>
                </c:pt>
                <c:pt idx="1199">
                  <c:v>2.4093975617205828E-2</c:v>
                </c:pt>
                <c:pt idx="1200">
                  <c:v>2.4084687532140735E-2</c:v>
                </c:pt>
                <c:pt idx="1201">
                  <c:v>2.4075596327056803E-2</c:v>
                </c:pt>
                <c:pt idx="1202">
                  <c:v>2.4066147310498744E-2</c:v>
                </c:pt>
                <c:pt idx="1203">
                  <c:v>2.4056678413928053E-2</c:v>
                </c:pt>
                <c:pt idx="1204">
                  <c:v>2.4047189637628173E-2</c:v>
                </c:pt>
                <c:pt idx="1205">
                  <c:v>2.403768098188298E-2</c:v>
                </c:pt>
                <c:pt idx="1206">
                  <c:v>2.4022500371669194E-2</c:v>
                </c:pt>
                <c:pt idx="1207">
                  <c:v>2.4012944688532913E-2</c:v>
                </c:pt>
                <c:pt idx="1208">
                  <c:v>2.4003369129032316E-2</c:v>
                </c:pt>
                <c:pt idx="1209">
                  <c:v>2.399386678780847E-2</c:v>
                </c:pt>
                <c:pt idx="1210">
                  <c:v>2.3984249428497941E-2</c:v>
                </c:pt>
                <c:pt idx="1211">
                  <c:v>2.3974612192648716E-2</c:v>
                </c:pt>
                <c:pt idx="1212">
                  <c:v>2.3964955080546656E-2</c:v>
                </c:pt>
                <c:pt idx="1213">
                  <c:v>2.3955193196011641E-2</c:v>
                </c:pt>
                <c:pt idx="1214">
                  <c:v>2.3945498384299123E-2</c:v>
                </c:pt>
                <c:pt idx="1215">
                  <c:v>2.3935783698218777E-2</c:v>
                </c:pt>
                <c:pt idx="1216">
                  <c:v>2.392604913805714E-2</c:v>
                </c:pt>
                <c:pt idx="1217">
                  <c:v>2.3916447875515466E-2</c:v>
                </c:pt>
                <c:pt idx="1218">
                  <c:v>2.3906595022768363E-2</c:v>
                </c:pt>
                <c:pt idx="1219">
                  <c:v>2.3896798784976851E-2</c:v>
                </c:pt>
                <c:pt idx="1220">
                  <c:v>2.3886982673248933E-2</c:v>
                </c:pt>
                <c:pt idx="1221">
                  <c:v>2.3877146687874433E-2</c:v>
                </c:pt>
                <c:pt idx="1222">
                  <c:v>2.3867290829148027E-2</c:v>
                </c:pt>
                <c:pt idx="1223">
                  <c:v>2.3857415097360862E-2</c:v>
                </c:pt>
                <c:pt idx="1224">
                  <c:v>2.3847519492807615E-2</c:v>
                </c:pt>
                <c:pt idx="1225">
                  <c:v>2.3837604015783397E-2</c:v>
                </c:pt>
                <c:pt idx="1226">
                  <c:v>2.3827552190019481E-2</c:v>
                </c:pt>
                <c:pt idx="1227">
                  <c:v>2.3817601099089477E-2</c:v>
                </c:pt>
                <c:pt idx="1228">
                  <c:v>2.3807630138571841E-2</c:v>
                </c:pt>
                <c:pt idx="1229">
                  <c:v>2.3797639308760915E-2</c:v>
                </c:pt>
                <c:pt idx="1230">
                  <c:v>2.3787678679655401E-2</c:v>
                </c:pt>
                <c:pt idx="1231">
                  <c:v>2.3777646043170408E-2</c:v>
                </c:pt>
                <c:pt idx="1232">
                  <c:v>2.3767593537281782E-2</c:v>
                </c:pt>
                <c:pt idx="1233">
                  <c:v>2.3757521162288908E-2</c:v>
                </c:pt>
                <c:pt idx="1234">
                  <c:v>2.3747428918487627E-2</c:v>
                </c:pt>
                <c:pt idx="1235">
                  <c:v>2.3737277091231503E-2</c:v>
                </c:pt>
                <c:pt idx="1236">
                  <c:v>2.3727147184628952E-2</c:v>
                </c:pt>
                <c:pt idx="1237">
                  <c:v>2.371699741110038E-2</c:v>
                </c:pt>
                <c:pt idx="1238">
                  <c:v>2.3706827770944138E-2</c:v>
                </c:pt>
                <c:pt idx="1239">
                  <c:v>2.3696669677849041E-2</c:v>
                </c:pt>
                <c:pt idx="1240">
                  <c:v>2.3686458227496335E-2</c:v>
                </c:pt>
                <c:pt idx="1241">
                  <c:v>2.3676226910438438E-2</c:v>
                </c:pt>
                <c:pt idx="1242">
                  <c:v>2.3665975726978275E-2</c:v>
                </c:pt>
                <c:pt idx="1243">
                  <c:v>2.3655704677419221E-2</c:v>
                </c:pt>
                <c:pt idx="1244">
                  <c:v>2.3645392747639271E-2</c:v>
                </c:pt>
                <c:pt idx="1245">
                  <c:v>2.3635084049504384E-2</c:v>
                </c:pt>
                <c:pt idx="1246">
                  <c:v>2.3624755487152736E-2</c:v>
                </c:pt>
                <c:pt idx="1247">
                  <c:v>2.3614407060888024E-2</c:v>
                </c:pt>
                <c:pt idx="1248">
                  <c:v>2.3604038771013958E-2</c:v>
                </c:pt>
                <c:pt idx="1249">
                  <c:v>2.3593650617836456E-2</c:v>
                </c:pt>
                <c:pt idx="1250">
                  <c:v>2.3583242601661451E-2</c:v>
                </c:pt>
                <c:pt idx="1251">
                  <c:v>2.3572814722793978E-2</c:v>
                </c:pt>
                <c:pt idx="1252">
                  <c:v>2.3562375433523793E-2</c:v>
                </c:pt>
                <c:pt idx="1253">
                  <c:v>2.3551903649191502E-2</c:v>
                </c:pt>
                <c:pt idx="1254">
                  <c:v>2.3541412001180879E-2</c:v>
                </c:pt>
                <c:pt idx="1255">
                  <c:v>2.3530900489802897E-2</c:v>
                </c:pt>
                <c:pt idx="1256">
                  <c:v>2.3520369115370733E-2</c:v>
                </c:pt>
                <c:pt idx="1257">
                  <c:v>2.3509824214418266E-2</c:v>
                </c:pt>
                <c:pt idx="1258">
                  <c:v>2.3499255210164178E-2</c:v>
                </c:pt>
                <c:pt idx="1259">
                  <c:v>2.3488666344742178E-2</c:v>
                </c:pt>
                <c:pt idx="1260">
                  <c:v>2.3478057618466261E-2</c:v>
                </c:pt>
                <c:pt idx="1261">
                  <c:v>2.3467414308379793E-2</c:v>
                </c:pt>
                <c:pt idx="1262">
                  <c:v>2.3456763762220303E-2</c:v>
                </c:pt>
                <c:pt idx="1263">
                  <c:v>2.3446093355212059E-2</c:v>
                </c:pt>
                <c:pt idx="1264">
                  <c:v>2.3435403087671315E-2</c:v>
                </c:pt>
                <c:pt idx="1265">
                  <c:v>2.3424716085283431E-2</c:v>
                </c:pt>
                <c:pt idx="1266">
                  <c:v>2.3413988200494392E-2</c:v>
                </c:pt>
                <c:pt idx="1267">
                  <c:v>2.3403240457060947E-2</c:v>
                </c:pt>
                <c:pt idx="1268">
                  <c:v>2.3392472855300193E-2</c:v>
                </c:pt>
                <c:pt idx="1269">
                  <c:v>2.3381685395530559E-2</c:v>
                </c:pt>
                <c:pt idx="1270">
                  <c:v>2.3370844429103158E-2</c:v>
                </c:pt>
                <c:pt idx="1271">
                  <c:v>2.336001514677423E-2</c:v>
                </c:pt>
                <c:pt idx="1272">
                  <c:v>2.334916600647325E-2</c:v>
                </c:pt>
                <c:pt idx="1273">
                  <c:v>2.3338297008523516E-2</c:v>
                </c:pt>
                <c:pt idx="1274">
                  <c:v>2.3327408153247017E-2</c:v>
                </c:pt>
                <c:pt idx="1275">
                  <c:v>2.3316499440969259E-2</c:v>
                </c:pt>
                <c:pt idx="1276">
                  <c:v>2.3305570872013539E-2</c:v>
                </c:pt>
                <c:pt idx="1277">
                  <c:v>2.3294622446704494E-2</c:v>
                </c:pt>
                <c:pt idx="1278">
                  <c:v>2.3283805157223815E-2</c:v>
                </c:pt>
                <c:pt idx="1279">
                  <c:v>2.3272823364146818E-2</c:v>
                </c:pt>
                <c:pt idx="1280">
                  <c:v>2.3261821718419305E-2</c:v>
                </c:pt>
                <c:pt idx="1281">
                  <c:v>2.3250800220363667E-2</c:v>
                </c:pt>
                <c:pt idx="1282">
                  <c:v>2.3239758870302298E-2</c:v>
                </c:pt>
                <c:pt idx="1283">
                  <c:v>2.3228636960553311E-2</c:v>
                </c:pt>
                <c:pt idx="1284">
                  <c:v>2.3217553788448784E-2</c:v>
                </c:pt>
                <c:pt idx="1285">
                  <c:v>2.3206450764410014E-2</c:v>
                </c:pt>
                <c:pt idx="1286">
                  <c:v>2.3195327888764754E-2</c:v>
                </c:pt>
                <c:pt idx="1287">
                  <c:v>2.3184185161838518E-2</c:v>
                </c:pt>
                <c:pt idx="1288">
                  <c:v>2.3173093895938579E-2</c:v>
                </c:pt>
                <c:pt idx="1289">
                  <c:v>2.3161913590912492E-2</c:v>
                </c:pt>
                <c:pt idx="1290">
                  <c:v>2.3150713436481323E-2</c:v>
                </c:pt>
                <c:pt idx="1291">
                  <c:v>2.3139415747894829E-2</c:v>
                </c:pt>
                <c:pt idx="1292">
                  <c:v>2.3128173769495972E-2</c:v>
                </c:pt>
                <c:pt idx="1293">
                  <c:v>2.3116911941791982E-2</c:v>
                </c:pt>
                <c:pt idx="1294">
                  <c:v>2.3105630265113718E-2</c:v>
                </c:pt>
                <c:pt idx="1295">
                  <c:v>2.3092712615899711E-2</c:v>
                </c:pt>
                <c:pt idx="1296">
                  <c:v>2.3081477035734817E-2</c:v>
                </c:pt>
                <c:pt idx="1297">
                  <c:v>2.3070135109398576E-2</c:v>
                </c:pt>
                <c:pt idx="1298">
                  <c:v>2.3058773336341622E-2</c:v>
                </c:pt>
                <c:pt idx="1299">
                  <c:v>2.3047391716896657E-2</c:v>
                </c:pt>
                <c:pt idx="1300">
                  <c:v>2.3035990251395924E-2</c:v>
                </c:pt>
                <c:pt idx="1301">
                  <c:v>2.3024568940173459E-2</c:v>
                </c:pt>
                <c:pt idx="1302">
                  <c:v>2.3013127783563746E-2</c:v>
                </c:pt>
                <c:pt idx="1303">
                  <c:v>2.3001666781900819E-2</c:v>
                </c:pt>
                <c:pt idx="1304">
                  <c:v>2.2989868213946753E-2</c:v>
                </c:pt>
                <c:pt idx="1305">
                  <c:v>2.2978361109851585E-2</c:v>
                </c:pt>
                <c:pt idx="1306">
                  <c:v>2.2966834159134367E-2</c:v>
                </c:pt>
                <c:pt idx="1307">
                  <c:v>2.2955287362138223E-2</c:v>
                </c:pt>
                <c:pt idx="1308">
                  <c:v>2.2943720719205838E-2</c:v>
                </c:pt>
                <c:pt idx="1309">
                  <c:v>2.2932251044752466E-2</c:v>
                </c:pt>
                <c:pt idx="1310">
                  <c:v>2.292064685320119E-2</c:v>
                </c:pt>
                <c:pt idx="1311">
                  <c:v>2.2909022817596939E-2</c:v>
                </c:pt>
                <c:pt idx="1312">
                  <c:v>2.289737893828294E-2</c:v>
                </c:pt>
                <c:pt idx="1313">
                  <c:v>2.2885589827566062E-2</c:v>
                </c:pt>
                <c:pt idx="1314">
                  <c:v>2.2873904116261945E-2</c:v>
                </c:pt>
                <c:pt idx="1315">
                  <c:v>2.2862198561442403E-2</c:v>
                </c:pt>
                <c:pt idx="1316">
                  <c:v>2.2850473163454968E-2</c:v>
                </c:pt>
                <c:pt idx="1317">
                  <c:v>2.2838861898143069E-2</c:v>
                </c:pt>
                <c:pt idx="1318">
                  <c:v>2.2827098963824007E-2</c:v>
                </c:pt>
                <c:pt idx="1319">
                  <c:v>2.2815316188218169E-2</c:v>
                </c:pt>
                <c:pt idx="1320">
                  <c:v>2.2803513571674101E-2</c:v>
                </c:pt>
                <c:pt idx="1321">
                  <c:v>2.279169111454123E-2</c:v>
                </c:pt>
                <c:pt idx="1322">
                  <c:v>2.2779704088572859E-2</c:v>
                </c:pt>
                <c:pt idx="1323">
                  <c:v>2.2767839798206638E-2</c:v>
                </c:pt>
                <c:pt idx="1324">
                  <c:v>2.2755955667478307E-2</c:v>
                </c:pt>
                <c:pt idx="1325">
                  <c:v>2.2744051696741128E-2</c:v>
                </c:pt>
                <c:pt idx="1326">
                  <c:v>2.2732127886349231E-2</c:v>
                </c:pt>
                <c:pt idx="1327">
                  <c:v>2.2720184236657642E-2</c:v>
                </c:pt>
                <c:pt idx="1328">
                  <c:v>2.2708220748020935E-2</c:v>
                </c:pt>
                <c:pt idx="1329">
                  <c:v>2.2696237420794563E-2</c:v>
                </c:pt>
                <c:pt idx="1330">
                  <c:v>2.2684719545778709E-2</c:v>
                </c:pt>
                <c:pt idx="1331">
                  <c:v>2.2672703020865256E-2</c:v>
                </c:pt>
                <c:pt idx="1332">
                  <c:v>2.2660666660857431E-2</c:v>
                </c:pt>
                <c:pt idx="1333">
                  <c:v>2.2648610466105841E-2</c:v>
                </c:pt>
                <c:pt idx="1334">
                  <c:v>2.2636534436964218E-2</c:v>
                </c:pt>
                <c:pt idx="1335">
                  <c:v>2.2624266218573944E-2</c:v>
                </c:pt>
                <c:pt idx="1336">
                  <c:v>2.2612148358379859E-2</c:v>
                </c:pt>
                <c:pt idx="1337">
                  <c:v>2.2600010664058555E-2</c:v>
                </c:pt>
                <c:pt idx="1338">
                  <c:v>2.2587853135967621E-2</c:v>
                </c:pt>
                <c:pt idx="1339">
                  <c:v>2.2575856787780672E-2</c:v>
                </c:pt>
                <c:pt idx="1340">
                  <c:v>2.2563661759733639E-2</c:v>
                </c:pt>
                <c:pt idx="1341">
                  <c:v>2.2551446899780801E-2</c:v>
                </c:pt>
                <c:pt idx="1342">
                  <c:v>2.2539212208279924E-2</c:v>
                </c:pt>
                <c:pt idx="1343">
                  <c:v>2.2526768001494113E-2</c:v>
                </c:pt>
                <c:pt idx="1344">
                  <c:v>2.251449147831066E-2</c:v>
                </c:pt>
                <c:pt idx="1345">
                  <c:v>2.250219512387313E-2</c:v>
                </c:pt>
                <c:pt idx="1346">
                  <c:v>2.248987893854177E-2</c:v>
                </c:pt>
                <c:pt idx="1347">
                  <c:v>2.2477542922679068E-2</c:v>
                </c:pt>
                <c:pt idx="1348">
                  <c:v>2.2465387616832241E-2</c:v>
                </c:pt>
                <c:pt idx="1349">
                  <c:v>2.2453014114543059E-2</c:v>
                </c:pt>
                <c:pt idx="1350">
                  <c:v>2.2440620783584546E-2</c:v>
                </c:pt>
                <c:pt idx="1351">
                  <c:v>2.2428207624318061E-2</c:v>
                </c:pt>
                <c:pt idx="1352">
                  <c:v>2.2415774637108529E-2</c:v>
                </c:pt>
                <c:pt idx="1353">
                  <c:v>2.2403321822318197E-2</c:v>
                </c:pt>
                <c:pt idx="1354">
                  <c:v>2.2390849180311551E-2</c:v>
                </c:pt>
                <c:pt idx="1355">
                  <c:v>2.2378356711453076E-2</c:v>
                </c:pt>
                <c:pt idx="1356">
                  <c:v>2.2365189914892031E-2</c:v>
                </c:pt>
                <c:pt idx="1357">
                  <c:v>2.2352651253979769E-2</c:v>
                </c:pt>
                <c:pt idx="1358">
                  <c:v>2.2340092765049547E-2</c:v>
                </c:pt>
                <c:pt idx="1359">
                  <c:v>2.2327514448475756E-2</c:v>
                </c:pt>
                <c:pt idx="1360">
                  <c:v>2.2314916304632355E-2</c:v>
                </c:pt>
                <c:pt idx="1361">
                  <c:v>2.2302527625385683E-2</c:v>
                </c:pt>
                <c:pt idx="1362">
                  <c:v>2.2289892011848219E-2</c:v>
                </c:pt>
                <c:pt idx="1363">
                  <c:v>2.2277236572910385E-2</c:v>
                </c:pt>
                <c:pt idx="1364">
                  <c:v>2.2264561308945521E-2</c:v>
                </c:pt>
                <c:pt idx="1365">
                  <c:v>2.2251628189492351E-2</c:v>
                </c:pt>
                <c:pt idx="1366">
                  <c:v>2.2238911089914812E-2</c:v>
                </c:pt>
                <c:pt idx="1367">
                  <c:v>2.2226174165701228E-2</c:v>
                </c:pt>
                <c:pt idx="1368">
                  <c:v>2.2213417417230402E-2</c:v>
                </c:pt>
                <c:pt idx="1369">
                  <c:v>2.2200887626861631E-2</c:v>
                </c:pt>
                <c:pt idx="1370">
                  <c:v>2.218809342062885E-2</c:v>
                </c:pt>
                <c:pt idx="1371">
                  <c:v>2.2175279392004591E-2</c:v>
                </c:pt>
                <c:pt idx="1372">
                  <c:v>2.2162445541368845E-2</c:v>
                </c:pt>
                <c:pt idx="1373">
                  <c:v>2.2149591869100271E-2</c:v>
                </c:pt>
                <c:pt idx="1374">
                  <c:v>2.2136460638284179E-2</c:v>
                </c:pt>
                <c:pt idx="1375">
                  <c:v>2.2123565130664959E-2</c:v>
                </c:pt>
                <c:pt idx="1376">
                  <c:v>2.2110649801838748E-2</c:v>
                </c:pt>
                <c:pt idx="1377">
                  <c:v>2.2097714652190507E-2</c:v>
                </c:pt>
                <c:pt idx="1378">
                  <c:v>2.2084759682103453E-2</c:v>
                </c:pt>
                <c:pt idx="1379">
                  <c:v>2.2071784891963431E-2</c:v>
                </c:pt>
                <c:pt idx="1380">
                  <c:v>2.2058790282156297E-2</c:v>
                </c:pt>
                <c:pt idx="1381">
                  <c:v>2.2045775853067454E-2</c:v>
                </c:pt>
                <c:pt idx="1382">
                  <c:v>2.2033291990161571E-2</c:v>
                </c:pt>
                <c:pt idx="1383">
                  <c:v>2.2020519380971493E-2</c:v>
                </c:pt>
                <c:pt idx="1384">
                  <c:v>2.2007452094703239E-2</c:v>
                </c:pt>
                <c:pt idx="1385">
                  <c:v>2.1994364992795303E-2</c:v>
                </c:pt>
                <c:pt idx="1386">
                  <c:v>2.1981258075631872E-2</c:v>
                </c:pt>
                <c:pt idx="1387">
                  <c:v>2.1967845482569994E-2</c:v>
                </c:pt>
                <c:pt idx="1388">
                  <c:v>2.195469673396978E-2</c:v>
                </c:pt>
                <c:pt idx="1389">
                  <c:v>2.194152817057634E-2</c:v>
                </c:pt>
                <c:pt idx="1390">
                  <c:v>2.1928339792776648E-2</c:v>
                </c:pt>
                <c:pt idx="1391">
                  <c:v>2.1915426274404178E-2</c:v>
                </c:pt>
                <c:pt idx="1392">
                  <c:v>2.1902200473772553E-2</c:v>
                </c:pt>
                <c:pt idx="1393">
                  <c:v>2.1888954860578763E-2</c:v>
                </c:pt>
                <c:pt idx="1394">
                  <c:v>2.1875689435211478E-2</c:v>
                </c:pt>
                <c:pt idx="1395">
                  <c:v>2.1862404198058908E-2</c:v>
                </c:pt>
                <c:pt idx="1396">
                  <c:v>2.1848793445207255E-2</c:v>
                </c:pt>
                <c:pt idx="1397">
                  <c:v>2.1835466377455624E-2</c:v>
                </c:pt>
                <c:pt idx="1398">
                  <c:v>2.1822119498416684E-2</c:v>
                </c:pt>
                <c:pt idx="1399">
                  <c:v>2.1808752808482761E-2</c:v>
                </c:pt>
                <c:pt idx="1400">
                  <c:v>2.1795680849122766E-2</c:v>
                </c:pt>
                <c:pt idx="1401">
                  <c:v>2.1782276749432988E-2</c:v>
                </c:pt>
                <c:pt idx="1402">
                  <c:v>2.1768852840688874E-2</c:v>
                </c:pt>
                <c:pt idx="1403">
                  <c:v>2.1755409123282225E-2</c:v>
                </c:pt>
                <c:pt idx="1404">
                  <c:v>2.1741945597607074E-2</c:v>
                </c:pt>
                <c:pt idx="1405">
                  <c:v>2.172846226405746E-2</c:v>
                </c:pt>
                <c:pt idx="1406">
                  <c:v>2.1714959123026973E-2</c:v>
                </c:pt>
                <c:pt idx="1407">
                  <c:v>2.1701436174910098E-2</c:v>
                </c:pt>
                <c:pt idx="1408">
                  <c:v>2.1686896007064697E-2</c:v>
                </c:pt>
                <c:pt idx="1409">
                  <c:v>2.16733267973282E-2</c:v>
                </c:pt>
                <c:pt idx="1410">
                  <c:v>2.16597377797688E-2</c:v>
                </c:pt>
                <c:pt idx="1411">
                  <c:v>2.1646128954790404E-2</c:v>
                </c:pt>
                <c:pt idx="1412">
                  <c:v>2.1632500322798242E-2</c:v>
                </c:pt>
                <c:pt idx="1413">
                  <c:v>2.1619195668116445E-2</c:v>
                </c:pt>
                <c:pt idx="1414">
                  <c:v>2.1605529642846646E-2</c:v>
                </c:pt>
                <c:pt idx="1415">
                  <c:v>2.1591843812409254E-2</c:v>
                </c:pt>
                <c:pt idx="1416">
                  <c:v>2.1578138177209504E-2</c:v>
                </c:pt>
                <c:pt idx="1417">
                  <c:v>2.1564060071816708E-2</c:v>
                </c:pt>
                <c:pt idx="1418">
                  <c:v>2.1550312606264593E-2</c:v>
                </c:pt>
                <c:pt idx="1419">
                  <c:v>2.1536545336545903E-2</c:v>
                </c:pt>
                <c:pt idx="1420">
                  <c:v>2.1522758263070273E-2</c:v>
                </c:pt>
                <c:pt idx="1421">
                  <c:v>2.1508951386246464E-2</c:v>
                </c:pt>
                <c:pt idx="1422">
                  <c:v>2.1495488488720099E-2</c:v>
                </c:pt>
                <c:pt idx="1423">
                  <c:v>2.1481644231557771E-2</c:v>
                </c:pt>
                <c:pt idx="1424">
                  <c:v>2.1467780211896281E-2</c:v>
                </c:pt>
                <c:pt idx="1425">
                  <c:v>2.1453897757803393E-2</c:v>
                </c:pt>
                <c:pt idx="1426">
                  <c:v>2.143962834629436E-2</c:v>
                </c:pt>
                <c:pt idx="1427">
                  <c:v>2.1425716729417475E-2</c:v>
                </c:pt>
                <c:pt idx="1428">
                  <c:v>2.1411795872941716E-2</c:v>
                </c:pt>
                <c:pt idx="1429">
                  <c:v>2.1397868734136634E-2</c:v>
                </c:pt>
                <c:pt idx="1430">
                  <c:v>2.1383938270189851E-2</c:v>
                </c:pt>
                <c:pt idx="1431">
                  <c:v>2.1370007438207061E-2</c:v>
                </c:pt>
                <c:pt idx="1432">
                  <c:v>2.135607919521159E-2</c:v>
                </c:pt>
                <c:pt idx="1433">
                  <c:v>2.1342156498144402E-2</c:v>
                </c:pt>
                <c:pt idx="1434">
                  <c:v>2.1328242303865413E-2</c:v>
                </c:pt>
                <c:pt idx="1435">
                  <c:v>2.1315077377981669E-2</c:v>
                </c:pt>
                <c:pt idx="1436">
                  <c:v>2.1301185681992001E-2</c:v>
                </c:pt>
                <c:pt idx="1437">
                  <c:v>2.1287310910326269E-2</c:v>
                </c:pt>
                <c:pt idx="1438">
                  <c:v>2.1273456051678286E-2</c:v>
                </c:pt>
                <c:pt idx="1439">
                  <c:v>2.1259263092648376E-2</c:v>
                </c:pt>
                <c:pt idx="1440">
                  <c:v>2.1245459510342426E-2</c:v>
                </c:pt>
                <c:pt idx="1441">
                  <c:v>2.123168496745698E-2</c:v>
                </c:pt>
                <c:pt idx="1442">
                  <c:v>2.1217942436196093E-2</c:v>
                </c:pt>
                <c:pt idx="1443">
                  <c:v>2.1204585052368691E-2</c:v>
                </c:pt>
                <c:pt idx="1444">
                  <c:v>2.1190912429900777E-2</c:v>
                </c:pt>
                <c:pt idx="1445">
                  <c:v>2.117728063906079E-2</c:v>
                </c:pt>
                <c:pt idx="1446">
                  <c:v>2.116369266790754E-2</c:v>
                </c:pt>
                <c:pt idx="1447">
                  <c:v>2.1150151504419235E-2</c:v>
                </c:pt>
                <c:pt idx="1448">
                  <c:v>2.1136325926132744E-2</c:v>
                </c:pt>
                <c:pt idx="1449">
                  <c:v>2.1122890691303114E-2</c:v>
                </c:pt>
                <c:pt idx="1450">
                  <c:v>2.1109511231346769E-2</c:v>
                </c:pt>
                <c:pt idx="1451">
                  <c:v>2.1094291122066646E-2</c:v>
                </c:pt>
                <c:pt idx="1452">
                  <c:v>2.1081355840194847E-2</c:v>
                </c:pt>
                <c:pt idx="1453">
                  <c:v>2.1068154816606809E-2</c:v>
                </c:pt>
                <c:pt idx="1454">
                  <c:v>2.1055011694335591E-2</c:v>
                </c:pt>
                <c:pt idx="1455">
                  <c:v>2.1041926472256351E-2</c:v>
                </c:pt>
                <c:pt idx="1456">
                  <c:v>2.1028899149247791E-2</c:v>
                </c:pt>
                <c:pt idx="1457">
                  <c:v>2.1015929724195307E-2</c:v>
                </c:pt>
                <c:pt idx="1458">
                  <c:v>2.1003018195987409E-2</c:v>
                </c:pt>
                <c:pt idx="1459">
                  <c:v>2.0990164563519282E-2</c:v>
                </c:pt>
                <c:pt idx="1460">
                  <c:v>2.097736882569012E-2</c:v>
                </c:pt>
                <c:pt idx="1461">
                  <c:v>2.0963473922218291E-2</c:v>
                </c:pt>
                <c:pt idx="1462">
                  <c:v>2.0950807617151585E-2</c:v>
                </c:pt>
                <c:pt idx="1463">
                  <c:v>2.093819921809869E-2</c:v>
                </c:pt>
                <c:pt idx="1464">
                  <c:v>2.0925648723957194E-2</c:v>
                </c:pt>
                <c:pt idx="1465">
                  <c:v>2.0913982446513255E-2</c:v>
                </c:pt>
                <c:pt idx="1466">
                  <c:v>2.090153747926126E-2</c:v>
                </c:pt>
                <c:pt idx="1467">
                  <c:v>2.08891504027237E-2</c:v>
                </c:pt>
                <c:pt idx="1468">
                  <c:v>2.0876821215832796E-2</c:v>
                </c:pt>
                <c:pt idx="1469">
                  <c:v>2.0863764788644705E-2</c:v>
                </c:pt>
                <c:pt idx="1470">
                  <c:v>2.0851561701080414E-2</c:v>
                </c:pt>
                <c:pt idx="1471">
                  <c:v>2.0839416510845341E-2</c:v>
                </c:pt>
                <c:pt idx="1472">
                  <c:v>2.08273292168763E-2</c:v>
                </c:pt>
                <c:pt idx="1473">
                  <c:v>2.0816043589111315E-2</c:v>
                </c:pt>
                <c:pt idx="1474">
                  <c:v>2.0804061717988459E-2</c:v>
                </c:pt>
                <c:pt idx="1475">
                  <c:v>2.0792137729186207E-2</c:v>
                </c:pt>
                <c:pt idx="1476">
                  <c:v>2.0780271621679749E-2</c:v>
                </c:pt>
                <c:pt idx="1477">
                  <c:v>2.0767761154187766E-2</c:v>
                </c:pt>
                <c:pt idx="1478">
                  <c:v>2.0756021215783831E-2</c:v>
                </c:pt>
                <c:pt idx="1479">
                  <c:v>2.074433916634871E-2</c:v>
                </c:pt>
                <c:pt idx="1480">
                  <c:v>2.0732715004860177E-2</c:v>
                </c:pt>
                <c:pt idx="1481">
                  <c:v>2.0721148730301668E-2</c:v>
                </c:pt>
                <c:pt idx="1482">
                  <c:v>2.0710290426976287E-2</c:v>
                </c:pt>
                <c:pt idx="1483">
                  <c:v>2.0698189837930241E-2</c:v>
                </c:pt>
                <c:pt idx="1484">
                  <c:v>2.06867972181086E-2</c:v>
                </c:pt>
                <c:pt idx="1485">
                  <c:v>2.0675462481198652E-2</c:v>
                </c:pt>
                <c:pt idx="1486">
                  <c:v>2.066479379556356E-2</c:v>
                </c:pt>
                <c:pt idx="1487">
                  <c:v>2.0653964395498055E-2</c:v>
                </c:pt>
                <c:pt idx="1488">
                  <c:v>2.0642785776889251E-2</c:v>
                </c:pt>
                <c:pt idx="1489">
                  <c:v>2.0631665019634232E-2</c:v>
                </c:pt>
                <c:pt idx="1490">
                  <c:v>2.062060212278552E-2</c:v>
                </c:pt>
                <c:pt idx="1491">
                  <c:v>2.0609410918947156E-2</c:v>
                </c:pt>
                <c:pt idx="1492">
                  <c:v>2.0598467258119361E-2</c:v>
                </c:pt>
                <c:pt idx="1493">
                  <c:v>2.0587581458393407E-2</c:v>
                </c:pt>
                <c:pt idx="1494">
                  <c:v>2.0576753518835918E-2</c:v>
                </c:pt>
                <c:pt idx="1495">
                  <c:v>2.0565983438521101E-2</c:v>
                </c:pt>
                <c:pt idx="1496">
                  <c:v>2.0555439757825013E-2</c:v>
                </c:pt>
                <c:pt idx="1497">
                  <c:v>2.0544781857722648E-2</c:v>
                </c:pt>
                <c:pt idx="1498">
                  <c:v>2.0534181810629885E-2</c:v>
                </c:pt>
                <c:pt idx="1499">
                  <c:v>2.0523639615643574E-2</c:v>
                </c:pt>
                <c:pt idx="1500">
                  <c:v>2.0513000893479412E-2</c:v>
                </c:pt>
                <c:pt idx="1501">
                  <c:v>2.050257794942691E-2</c:v>
                </c:pt>
                <c:pt idx="1502">
                  <c:v>2.0492212858266075E-2</c:v>
                </c:pt>
                <c:pt idx="1503">
                  <c:v>2.0476041742192832E-2</c:v>
                </c:pt>
                <c:pt idx="1504">
                  <c:v>2.0465825411548091E-2</c:v>
                </c:pt>
                <c:pt idx="1505">
                  <c:v>2.0455666930648465E-2</c:v>
                </c:pt>
                <c:pt idx="1506">
                  <c:v>2.0445566298624266E-2</c:v>
                </c:pt>
                <c:pt idx="1507">
                  <c:v>2.0435523514611153E-2</c:v>
                </c:pt>
                <c:pt idx="1508">
                  <c:v>2.0425538577748335E-2</c:v>
                </c:pt>
                <c:pt idx="1509">
                  <c:v>2.0415611487182159E-2</c:v>
                </c:pt>
                <c:pt idx="1510">
                  <c:v>2.0405742242062087E-2</c:v>
                </c:pt>
                <c:pt idx="1511">
                  <c:v>2.0395930841543806E-2</c:v>
                </c:pt>
                <c:pt idx="1512">
                  <c:v>2.0385959289550993E-2</c:v>
                </c:pt>
                <c:pt idx="1513">
                  <c:v>2.037627076234683E-2</c:v>
                </c:pt>
                <c:pt idx="1514">
                  <c:v>2.0366640084053929E-2</c:v>
                </c:pt>
                <c:pt idx="1515">
                  <c:v>2.0357067253837166E-2</c:v>
                </c:pt>
                <c:pt idx="1516">
                  <c:v>2.0347552270871101E-2</c:v>
                </c:pt>
                <c:pt idx="1517">
                  <c:v>2.033683914757857E-2</c:v>
                </c:pt>
                <c:pt idx="1518">
                  <c:v>2.0327444509214539E-2</c:v>
                </c:pt>
                <c:pt idx="1519">
                  <c:v>2.0318107712142645E-2</c:v>
                </c:pt>
                <c:pt idx="1520">
                  <c:v>2.0308828755558197E-2</c:v>
                </c:pt>
                <c:pt idx="1521">
                  <c:v>2.0299531792396498E-2</c:v>
                </c:pt>
                <c:pt idx="1522">
                  <c:v>2.0290372138936481E-2</c:v>
                </c:pt>
                <c:pt idx="1523">
                  <c:v>2.0281270326952174E-2</c:v>
                </c:pt>
                <c:pt idx="1524">
                  <c:v>2.0272226355656901E-2</c:v>
                </c:pt>
                <c:pt idx="1525">
                  <c:v>2.0263301552179654E-2</c:v>
                </c:pt>
                <c:pt idx="1526">
                  <c:v>2.0254369621925724E-2</c:v>
                </c:pt>
                <c:pt idx="1527">
                  <c:v>2.0245495526673329E-2</c:v>
                </c:pt>
                <c:pt idx="1528">
                  <c:v>2.023667926565895E-2</c:v>
                </c:pt>
                <c:pt idx="1529">
                  <c:v>2.0227874082288412E-2</c:v>
                </c:pt>
                <c:pt idx="1530">
                  <c:v>2.0219177138863013E-2</c:v>
                </c:pt>
                <c:pt idx="1531">
                  <c:v>2.0210538030751603E-2</c:v>
                </c:pt>
                <c:pt idx="1532">
                  <c:v>2.0201956757207588E-2</c:v>
                </c:pt>
                <c:pt idx="1533">
                  <c:v>2.0193433317487457E-2</c:v>
                </c:pt>
                <c:pt idx="1534">
                  <c:v>2.0184967710853863E-2</c:v>
                </c:pt>
                <c:pt idx="1535">
                  <c:v>2.0176559936575189E-2</c:v>
                </c:pt>
                <c:pt idx="1536">
                  <c:v>2.0168209993921576E-2</c:v>
                </c:pt>
                <c:pt idx="1537">
                  <c:v>2.0159917882172862E-2</c:v>
                </c:pt>
                <c:pt idx="1538">
                  <c:v>2.0151725974603962E-2</c:v>
                </c:pt>
                <c:pt idx="1539">
                  <c:v>2.0143538479970802E-2</c:v>
                </c:pt>
                <c:pt idx="1540">
                  <c:v>2.0135408804185115E-2</c:v>
                </c:pt>
                <c:pt idx="1541">
                  <c:v>2.0127336946555996E-2</c:v>
                </c:pt>
                <c:pt idx="1542">
                  <c:v>2.0119322906394774E-2</c:v>
                </c:pt>
                <c:pt idx="1543">
                  <c:v>2.0111370642228132E-2</c:v>
                </c:pt>
                <c:pt idx="1544">
                  <c:v>2.0103475931856192E-2</c:v>
                </c:pt>
                <c:pt idx="1545">
                  <c:v>2.0095639040210465E-2</c:v>
                </c:pt>
                <c:pt idx="1546">
                  <c:v>2.0087859966618531E-2</c:v>
                </c:pt>
                <c:pt idx="1547">
                  <c:v>2.0080138710415547E-2</c:v>
                </c:pt>
                <c:pt idx="1548">
                  <c:v>2.0072452794402434E-2</c:v>
                </c:pt>
                <c:pt idx="1549">
                  <c:v>2.006484345769316E-2</c:v>
                </c:pt>
                <c:pt idx="1550">
                  <c:v>2.0057291933131834E-2</c:v>
                </c:pt>
                <c:pt idx="1551">
                  <c:v>2.0049831846347104E-2</c:v>
                </c:pt>
                <c:pt idx="1552">
                  <c:v>2.0042399667272903E-2</c:v>
                </c:pt>
                <c:pt idx="1553">
                  <c:v>2.0035025301696537E-2</c:v>
                </c:pt>
                <c:pt idx="1554">
                  <c:v>2.0027708748985667E-2</c:v>
                </c:pt>
                <c:pt idx="1555">
                  <c:v>2.0020450008514636E-2</c:v>
                </c:pt>
                <c:pt idx="1556">
                  <c:v>2.001319680522206E-2</c:v>
                </c:pt>
                <c:pt idx="1557">
                  <c:v>2.00060499479741E-2</c:v>
                </c:pt>
                <c:pt idx="1558">
                  <c:v>1.9998960897869813E-2</c:v>
                </c:pt>
                <c:pt idx="1559">
                  <c:v>1.9991929654304269E-2</c:v>
                </c:pt>
                <c:pt idx="1560">
                  <c:v>1.9984956216680585E-2</c:v>
                </c:pt>
                <c:pt idx="1561">
                  <c:v>1.9978040584404576E-2</c:v>
                </c:pt>
                <c:pt idx="1562">
                  <c:v>1.9971182756886974E-2</c:v>
                </c:pt>
                <c:pt idx="1563">
                  <c:v>1.9964382733544783E-2</c:v>
                </c:pt>
                <c:pt idx="1564">
                  <c:v>1.9957888443192975E-2</c:v>
                </c:pt>
                <c:pt idx="1565">
                  <c:v>1.9951215323678721E-2</c:v>
                </c:pt>
                <c:pt idx="1566">
                  <c:v>1.9944600016289088E-2</c:v>
                </c:pt>
                <c:pt idx="1567">
                  <c:v>1.9938042520451907E-2</c:v>
                </c:pt>
                <c:pt idx="1568">
                  <c:v>1.9931542835599416E-2</c:v>
                </c:pt>
                <c:pt idx="1569">
                  <c:v>1.9924999092158734E-2</c:v>
                </c:pt>
                <c:pt idx="1570">
                  <c:v>1.9918611245323459E-2</c:v>
                </c:pt>
                <c:pt idx="1571">
                  <c:v>1.9912281204589412E-2</c:v>
                </c:pt>
                <c:pt idx="1572">
                  <c:v>1.9906008969414069E-2</c:v>
                </c:pt>
                <c:pt idx="1573">
                  <c:v>1.9899911556594967E-2</c:v>
                </c:pt>
                <c:pt idx="1574">
                  <c:v>1.9893758726013861E-2</c:v>
                </c:pt>
                <c:pt idx="1575">
                  <c:v>1.9887663702585368E-2</c:v>
                </c:pt>
                <c:pt idx="1576">
                  <c:v>1.9881626485781359E-2</c:v>
                </c:pt>
                <c:pt idx="1577">
                  <c:v>1.9875514858179445E-2</c:v>
                </c:pt>
                <c:pt idx="1578">
                  <c:v>1.9869589445187016E-2</c:v>
                </c:pt>
                <c:pt idx="1579">
                  <c:v>1.9863721834077423E-2</c:v>
                </c:pt>
                <c:pt idx="1580">
                  <c:v>1.9857912024346228E-2</c:v>
                </c:pt>
                <c:pt idx="1581">
                  <c:v>1.985216001549343E-2</c:v>
                </c:pt>
                <c:pt idx="1582">
                  <c:v>1.9846617095178983E-2</c:v>
                </c:pt>
                <c:pt idx="1583">
                  <c:v>1.9840984510402514E-2</c:v>
                </c:pt>
                <c:pt idx="1584">
                  <c:v>1.9835409728211875E-2</c:v>
                </c:pt>
                <c:pt idx="1585">
                  <c:v>1.9829892748123867E-2</c:v>
                </c:pt>
                <c:pt idx="1586">
                  <c:v>1.9824433569661907E-2</c:v>
                </c:pt>
                <c:pt idx="1587">
                  <c:v>1.9819032192353807E-2</c:v>
                </c:pt>
                <c:pt idx="1588">
                  <c:v>1.9813688615730914E-2</c:v>
                </c:pt>
                <c:pt idx="1589">
                  <c:v>1.9808402839332055E-2</c:v>
                </c:pt>
                <c:pt idx="1590">
                  <c:v>1.9802630083156008E-2</c:v>
                </c:pt>
                <c:pt idx="1591">
                  <c:v>1.9797448359675351E-2</c:v>
                </c:pt>
                <c:pt idx="1592">
                  <c:v>1.9792324425581174E-2</c:v>
                </c:pt>
                <c:pt idx="1593">
                  <c:v>1.9787258280435559E-2</c:v>
                </c:pt>
                <c:pt idx="1594">
                  <c:v>1.9782249923809093E-2</c:v>
                </c:pt>
                <c:pt idx="1595">
                  <c:v>1.9777499847249438E-2</c:v>
                </c:pt>
                <c:pt idx="1596">
                  <c:v>1.9772610930448891E-2</c:v>
                </c:pt>
                <c:pt idx="1597">
                  <c:v>1.9767779804052889E-2</c:v>
                </c:pt>
                <c:pt idx="1598">
                  <c:v>1.9763006467648187E-2</c:v>
                </c:pt>
                <c:pt idx="1599">
                  <c:v>1.9758290920825539E-2</c:v>
                </c:pt>
                <c:pt idx="1600">
                  <c:v>1.9753413319406964E-2</c:v>
                </c:pt>
                <c:pt idx="1601">
                  <c:v>1.9748809470747475E-2</c:v>
                </c:pt>
                <c:pt idx="1602">
                  <c:v>1.9744263407333942E-2</c:v>
                </c:pt>
                <c:pt idx="1603">
                  <c:v>1.974000662136044E-2</c:v>
                </c:pt>
                <c:pt idx="1604">
                  <c:v>1.9735580016493851E-2</c:v>
                </c:pt>
                <c:pt idx="1605">
                  <c:v>1.9731211198862092E-2</c:v>
                </c:pt>
                <c:pt idx="1606">
                  <c:v>1.9726900168091553E-2</c:v>
                </c:pt>
                <c:pt idx="1607">
                  <c:v>1.9722044034731125E-2</c:v>
                </c:pt>
                <c:pt idx="1608">
                  <c:v>1.9717605304084451E-2</c:v>
                </c:pt>
                <c:pt idx="1609">
                  <c:v>1.9713471981463726E-2</c:v>
                </c:pt>
                <c:pt idx="1610">
                  <c:v>1.9709396441080395E-2</c:v>
                </c:pt>
                <c:pt idx="1611">
                  <c:v>1.9705378682588776E-2</c:v>
                </c:pt>
                <c:pt idx="1612">
                  <c:v>1.9701418705644985E-2</c:v>
                </c:pt>
                <c:pt idx="1613">
                  <c:v>1.9697516509913193E-2</c:v>
                </c:pt>
                <c:pt idx="1614">
                  <c:v>1.9693672095060264E-2</c:v>
                </c:pt>
                <c:pt idx="1615">
                  <c:v>1.9689885460760215E-2</c:v>
                </c:pt>
                <c:pt idx="1616">
                  <c:v>1.9687006336482342E-2</c:v>
                </c:pt>
                <c:pt idx="1617">
                  <c:v>1.9683347054505671E-2</c:v>
                </c:pt>
                <c:pt idx="1618">
                  <c:v>1.9679745561473505E-2</c:v>
                </c:pt>
                <c:pt idx="1619">
                  <c:v>1.9676201857074433E-2</c:v>
                </c:pt>
                <c:pt idx="1620">
                  <c:v>1.9672715941002332E-2</c:v>
                </c:pt>
                <c:pt idx="1621">
                  <c:v>1.9668984497104129E-2</c:v>
                </c:pt>
                <c:pt idx="1622">
                  <c:v>1.9665610210061097E-2</c:v>
                </c:pt>
                <c:pt idx="1623">
                  <c:v>1.9662293707346189E-2</c:v>
                </c:pt>
                <c:pt idx="1624">
                  <c:v>1.965903498867419E-2</c:v>
                </c:pt>
                <c:pt idx="1625">
                  <c:v>1.965615317515523E-2</c:v>
                </c:pt>
                <c:pt idx="1626">
                  <c:v>1.9653013982882335E-2</c:v>
                </c:pt>
                <c:pt idx="1627">
                  <c:v>1.9649932576929627E-2</c:v>
                </c:pt>
                <c:pt idx="1628">
                  <c:v>1.9646908957030629E-2</c:v>
                </c:pt>
                <c:pt idx="1629">
                  <c:v>1.9643608146314259E-2</c:v>
                </c:pt>
                <c:pt idx="1630">
                  <c:v>1.9640696126183979E-2</c:v>
                </c:pt>
                <c:pt idx="1631">
                  <c:v>1.9637841888237414E-2</c:v>
                </c:pt>
                <c:pt idx="1632">
                  <c:v>1.9635045432229218E-2</c:v>
                </c:pt>
                <c:pt idx="1633">
                  <c:v>1.9632306757919347E-2</c:v>
                </c:pt>
                <c:pt idx="1634">
                  <c:v>1.9629980730455437E-2</c:v>
                </c:pt>
                <c:pt idx="1635">
                  <c:v>1.962736160588489E-2</c:v>
                </c:pt>
                <c:pt idx="1636">
                  <c:v>1.9624800265414133E-2</c:v>
                </c:pt>
                <c:pt idx="1637">
                  <c:v>1.9622296708822047E-2</c:v>
                </c:pt>
                <c:pt idx="1638">
                  <c:v>1.9619850935892805E-2</c:v>
                </c:pt>
                <c:pt idx="1639">
                  <c:v>1.9617462946414099E-2</c:v>
                </c:pt>
                <c:pt idx="1640">
                  <c:v>1.9615132740178027E-2</c:v>
                </c:pt>
                <c:pt idx="1641">
                  <c:v>1.9612860316985059E-2</c:v>
                </c:pt>
                <c:pt idx="1642">
                  <c:v>1.9609872376909903E-2</c:v>
                </c:pt>
                <c:pt idx="1643">
                  <c:v>1.9607707496090959E-2</c:v>
                </c:pt>
                <c:pt idx="1644">
                  <c:v>1.9605600391562478E-2</c:v>
                </c:pt>
                <c:pt idx="1645">
                  <c:v>1.9603551063143671E-2</c:v>
                </c:pt>
                <c:pt idx="1646">
                  <c:v>1.9601559510659086E-2</c:v>
                </c:pt>
                <c:pt idx="1647">
                  <c:v>1.9600032272915784E-2</c:v>
                </c:pt>
                <c:pt idx="1648">
                  <c:v>1.9598160298575598E-2</c:v>
                </c:pt>
                <c:pt idx="1649">
                  <c:v>1.9596346102758764E-2</c:v>
                </c:pt>
                <c:pt idx="1650">
                  <c:v>1.9594589685309388E-2</c:v>
                </c:pt>
                <c:pt idx="1651">
                  <c:v>1.9592468381463998E-2</c:v>
                </c:pt>
                <c:pt idx="1652">
                  <c:v>1.9590823481179895E-2</c:v>
                </c:pt>
                <c:pt idx="1653">
                  <c:v>1.9589236355742123E-2</c:v>
                </c:pt>
                <c:pt idx="1654">
                  <c:v>1.9587707005012635E-2</c:v>
                </c:pt>
                <c:pt idx="1655">
                  <c:v>1.9586674268457383E-2</c:v>
                </c:pt>
                <c:pt idx="1656">
                  <c:v>1.958526451821227E-2</c:v>
                </c:pt>
                <c:pt idx="1657">
                  <c:v>1.9583912545381103E-2</c:v>
                </c:pt>
                <c:pt idx="1658">
                  <c:v>1.9582618349847404E-2</c:v>
                </c:pt>
                <c:pt idx="1659">
                  <c:v>1.9581381931500014E-2</c:v>
                </c:pt>
                <c:pt idx="1660">
                  <c:v>1.9579744162551711E-2</c:v>
                </c:pt>
                <c:pt idx="1661">
                  <c:v>1.9578619231399867E-2</c:v>
                </c:pt>
                <c:pt idx="1662">
                  <c:v>1.9577552074048765E-2</c:v>
                </c:pt>
                <c:pt idx="1663">
                  <c:v>1.9576542690407119E-2</c:v>
                </c:pt>
                <c:pt idx="1664">
                  <c:v>1.9575591080388983E-2</c:v>
                </c:pt>
                <c:pt idx="1665">
                  <c:v>1.9574697243911532E-2</c:v>
                </c:pt>
                <c:pt idx="1666">
                  <c:v>1.9573861180899505E-2</c:v>
                </c:pt>
                <c:pt idx="1667">
                  <c:v>1.9573082891280763E-2</c:v>
                </c:pt>
                <c:pt idx="1668">
                  <c:v>1.9573346281001523E-2</c:v>
                </c:pt>
                <c:pt idx="1669">
                  <c:v>1.9572691721428184E-2</c:v>
                </c:pt>
                <c:pt idx="1670">
                  <c:v>1.9572094941225322E-2</c:v>
                </c:pt>
                <c:pt idx="1671">
                  <c:v>1.9571555940340515E-2</c:v>
                </c:pt>
                <c:pt idx="1672">
                  <c:v>1.9571074718727516E-2</c:v>
                </c:pt>
                <c:pt idx="1673">
                  <c:v>1.9570138628629993E-2</c:v>
                </c:pt>
                <c:pt idx="1674">
                  <c:v>1.9569768858088598E-2</c:v>
                </c:pt>
                <c:pt idx="1675">
                  <c:v>1.9569456863627654E-2</c:v>
                </c:pt>
                <c:pt idx="1676">
                  <c:v>1.9569202645221023E-2</c:v>
                </c:pt>
                <c:pt idx="1677">
                  <c:v>1.9569535298453473E-2</c:v>
                </c:pt>
                <c:pt idx="1678">
                  <c:v>1.9569400751770535E-2</c:v>
                </c:pt>
                <c:pt idx="1679">
                  <c:v>1.9569323984173086E-2</c:v>
                </c:pt>
                <c:pt idx="1680">
                  <c:v>1.9569304995653639E-2</c:v>
                </c:pt>
                <c:pt idx="1681">
                  <c:v>1.9569343786211755E-2</c:v>
                </c:pt>
                <c:pt idx="1682">
                  <c:v>1.9568890631021543E-2</c:v>
                </c:pt>
                <c:pt idx="1683">
                  <c:v>1.956904084465412E-2</c:v>
                </c:pt>
                <c:pt idx="1684">
                  <c:v>1.9569248786347887E-2</c:v>
                </c:pt>
                <c:pt idx="1685">
                  <c:v>1.9569512823837391E-2</c:v>
                </c:pt>
                <c:pt idx="1686">
                  <c:v>1.9570394122671326E-2</c:v>
                </c:pt>
                <c:pt idx="1687">
                  <c:v>1.9570762287680801E-2</c:v>
                </c:pt>
                <c:pt idx="1688">
                  <c:v>1.957117524741939E-2</c:v>
                </c:pt>
                <c:pt idx="1689">
                  <c:v>1.9571629366265903E-2</c:v>
                </c:pt>
                <c:pt idx="1690">
                  <c:v>1.9572121008592975E-2</c:v>
                </c:pt>
                <c:pt idx="1691">
                  <c:v>1.9572646538776772E-2</c:v>
                </c:pt>
                <c:pt idx="1692">
                  <c:v>1.9573202321188612E-2</c:v>
                </c:pt>
                <c:pt idx="1693">
                  <c:v>1.9573784720198929E-2</c:v>
                </c:pt>
                <c:pt idx="1694">
                  <c:v>1.9573815463289138E-2</c:v>
                </c:pt>
                <c:pt idx="1695">
                  <c:v>1.9573291662136973E-2</c:v>
                </c:pt>
                <c:pt idx="1696">
                  <c:v>1.9573934001254966E-2</c:v>
                </c:pt>
                <c:pt idx="1697">
                  <c:v>1.9574589238763169E-2</c:v>
                </c:pt>
                <c:pt idx="1698">
                  <c:v>1.9575253679345667E-2</c:v>
                </c:pt>
                <c:pt idx="1699">
                  <c:v>1.9576494095609336E-2</c:v>
                </c:pt>
                <c:pt idx="1700">
                  <c:v>1.9577164253560337E-2</c:v>
                </c:pt>
                <c:pt idx="1701">
                  <c:v>1.9577832331257261E-2</c:v>
                </c:pt>
                <c:pt idx="1702">
                  <c:v>1.9578494653471702E-2</c:v>
                </c:pt>
                <c:pt idx="1703">
                  <c:v>1.9578584591954492E-2</c:v>
                </c:pt>
                <c:pt idx="1704">
                  <c:v>1.9579226649066798E-2</c:v>
                </c:pt>
                <c:pt idx="1705">
                  <c:v>1.9579852041904499E-2</c:v>
                </c:pt>
                <c:pt idx="1706">
                  <c:v>1.9580457075114507E-2</c:v>
                </c:pt>
                <c:pt idx="1707">
                  <c:v>1.9581038053337919E-2</c:v>
                </c:pt>
                <c:pt idx="1708">
                  <c:v>1.9582141908287748E-2</c:v>
                </c:pt>
                <c:pt idx="1709">
                  <c:v>1.9582661035367852E-2</c:v>
                </c:pt>
                <c:pt idx="1710">
                  <c:v>1.9583145019275452E-2</c:v>
                </c:pt>
                <c:pt idx="1711">
                  <c:v>1.958365213438831E-2</c:v>
                </c:pt>
                <c:pt idx="1712">
                  <c:v>1.95835158123829E-2</c:v>
                </c:pt>
                <c:pt idx="1713">
                  <c:v>1.9583883953072454E-2</c:v>
                </c:pt>
                <c:pt idx="1714">
                  <c:v>1.9584214313058047E-2</c:v>
                </c:pt>
                <c:pt idx="1715">
                  <c:v>1.9584506892319529E-2</c:v>
                </c:pt>
                <c:pt idx="1716">
                  <c:v>1.9584761690843017E-2</c:v>
                </c:pt>
                <c:pt idx="1717">
                  <c:v>1.9584978708612841E-2</c:v>
                </c:pt>
                <c:pt idx="1718">
                  <c:v>1.9585157945617365E-2</c:v>
                </c:pt>
                <c:pt idx="1719">
                  <c:v>1.9585299401845831E-2</c:v>
                </c:pt>
                <c:pt idx="1720">
                  <c:v>1.9586438992109999E-2</c:v>
                </c:pt>
                <c:pt idx="1721">
                  <c:v>1.9588043487039446E-2</c:v>
                </c:pt>
                <c:pt idx="1722">
                  <c:v>1.9588058111666525E-2</c:v>
                </c:pt>
                <c:pt idx="1723">
                  <c:v>1.9588034945411129E-2</c:v>
                </c:pt>
                <c:pt idx="1724">
                  <c:v>1.9587973988275005E-2</c:v>
                </c:pt>
                <c:pt idx="1725">
                  <c:v>1.9586363663135892E-2</c:v>
                </c:pt>
                <c:pt idx="1726">
                  <c:v>1.9586235242866377E-2</c:v>
                </c:pt>
                <c:pt idx="1727">
                  <c:v>1.9586069037783985E-2</c:v>
                </c:pt>
                <c:pt idx="1728">
                  <c:v>1.9585865047898457E-2</c:v>
                </c:pt>
                <c:pt idx="1729">
                  <c:v>1.9587102339583003E-2</c:v>
                </c:pt>
                <c:pt idx="1730">
                  <c:v>1.9586814637311524E-2</c:v>
                </c:pt>
                <c:pt idx="1731">
                  <c:v>1.9586489144229467E-2</c:v>
                </c:pt>
                <c:pt idx="1732">
                  <c:v>1.9586125860354697E-2</c:v>
                </c:pt>
                <c:pt idx="1733">
                  <c:v>1.9584278326890543E-2</c:v>
                </c:pt>
                <c:pt idx="1734">
                  <c:v>1.9583847628498862E-2</c:v>
                </c:pt>
                <c:pt idx="1735">
                  <c:v>1.9583379145427609E-2</c:v>
                </c:pt>
                <c:pt idx="1736">
                  <c:v>1.9582872877705122E-2</c:v>
                </c:pt>
                <c:pt idx="1737">
                  <c:v>1.958232882535842E-2</c:v>
                </c:pt>
                <c:pt idx="1738">
                  <c:v>1.9583152551784645E-2</c:v>
                </c:pt>
                <c:pt idx="1739">
                  <c:v>1.9582524733067218E-2</c:v>
                </c:pt>
                <c:pt idx="1740">
                  <c:v>1.9581859123783664E-2</c:v>
                </c:pt>
                <c:pt idx="1741">
                  <c:v>1.9581155723973627E-2</c:v>
                </c:pt>
                <c:pt idx="1742">
                  <c:v>1.9580414533675459E-2</c:v>
                </c:pt>
                <c:pt idx="1743">
                  <c:v>1.9579635552933166E-2</c:v>
                </c:pt>
                <c:pt idx="1744">
                  <c:v>1.9578818781790318E-2</c:v>
                </c:pt>
                <c:pt idx="1745">
                  <c:v>1.9577964220293981E-2</c:v>
                </c:pt>
                <c:pt idx="1746">
                  <c:v>1.9575732051924415E-2</c:v>
                </c:pt>
                <c:pt idx="1747">
                  <c:v>1.9573921207098329E-2</c:v>
                </c:pt>
                <c:pt idx="1748">
                  <c:v>1.957296702595317E-2</c:v>
                </c:pt>
                <c:pt idx="1749">
                  <c:v>1.9571975064711675E-2</c:v>
                </c:pt>
                <c:pt idx="1750">
                  <c:v>1.9570945323427572E-2</c:v>
                </c:pt>
                <c:pt idx="1751">
                  <c:v>1.957031138907173E-2</c:v>
                </c:pt>
                <c:pt idx="1752">
                  <c:v>1.9569203330201866E-2</c:v>
                </c:pt>
                <c:pt idx="1753">
                  <c:v>1.9568057489460923E-2</c:v>
                </c:pt>
                <c:pt idx="1754">
                  <c:v>1.9566873866912585E-2</c:v>
                </c:pt>
                <c:pt idx="1755">
                  <c:v>1.9565229918465328E-2</c:v>
                </c:pt>
                <c:pt idx="1756">
                  <c:v>1.9563973498209347E-2</c:v>
                </c:pt>
                <c:pt idx="1757">
                  <c:v>1.9562679298358081E-2</c:v>
                </c:pt>
                <c:pt idx="1758">
                  <c:v>1.9561347318981386E-2</c:v>
                </c:pt>
                <c:pt idx="1759">
                  <c:v>1.9559977560154929E-2</c:v>
                </c:pt>
                <c:pt idx="1760">
                  <c:v>1.9558978717540556E-2</c:v>
                </c:pt>
                <c:pt idx="1761">
                  <c:v>1.955753062431851E-2</c:v>
                </c:pt>
                <c:pt idx="1762">
                  <c:v>1.9556044749878217E-2</c:v>
                </c:pt>
                <c:pt idx="1763">
                  <c:v>1.9554300345052702E-2</c:v>
                </c:pt>
                <c:pt idx="1764">
                  <c:v>1.9552336328032452E-2</c:v>
                </c:pt>
                <c:pt idx="1765">
                  <c:v>1.9550734497193842E-2</c:v>
                </c:pt>
                <c:pt idx="1766">
                  <c:v>1.954909488749608E-2</c:v>
                </c:pt>
                <c:pt idx="1767">
                  <c:v>1.954741749902917E-2</c:v>
                </c:pt>
                <c:pt idx="1768">
                  <c:v>1.9545702331888935E-2</c:v>
                </c:pt>
                <c:pt idx="1769">
                  <c:v>1.9543949386168956E-2</c:v>
                </c:pt>
                <c:pt idx="1770">
                  <c:v>1.9542158661967741E-2</c:v>
                </c:pt>
                <c:pt idx="1771">
                  <c:v>1.9540330159384254E-2</c:v>
                </c:pt>
                <c:pt idx="1772">
                  <c:v>1.9538838733513093E-2</c:v>
                </c:pt>
                <c:pt idx="1773">
                  <c:v>1.9538046512963265E-2</c:v>
                </c:pt>
                <c:pt idx="1774">
                  <c:v>1.9536093466128498E-2</c:v>
                </c:pt>
                <c:pt idx="1775">
                  <c:v>1.9534102633356972E-2</c:v>
                </c:pt>
                <c:pt idx="1776">
                  <c:v>1.9532074014760838E-2</c:v>
                </c:pt>
                <c:pt idx="1777">
                  <c:v>1.9528092662571606E-2</c:v>
                </c:pt>
                <c:pt idx="1778">
                  <c:v>1.952597250462431E-2</c:v>
                </c:pt>
                <c:pt idx="1779">
                  <c:v>1.9523814565255228E-2</c:v>
                </c:pt>
                <c:pt idx="1780">
                  <c:v>1.9521618844585718E-2</c:v>
                </c:pt>
                <c:pt idx="1781">
                  <c:v>1.9519732802194767E-2</c:v>
                </c:pt>
                <c:pt idx="1782">
                  <c:v>1.9517458699659433E-2</c:v>
                </c:pt>
                <c:pt idx="1783">
                  <c:v>1.9515146814213954E-2</c:v>
                </c:pt>
                <c:pt idx="1784">
                  <c:v>1.9512797145989587E-2</c:v>
                </c:pt>
                <c:pt idx="1785">
                  <c:v>1.9510073526140963E-2</c:v>
                </c:pt>
                <c:pt idx="1786">
                  <c:v>1.950765112034206E-2</c:v>
                </c:pt>
                <c:pt idx="1787">
                  <c:v>1.9505190934151949E-2</c:v>
                </c:pt>
                <c:pt idx="1788">
                  <c:v>1.9502692967710136E-2</c:v>
                </c:pt>
                <c:pt idx="1789">
                  <c:v>1.9500806655386702E-2</c:v>
                </c:pt>
                <c:pt idx="1790">
                  <c:v>1.9497905705885745E-2</c:v>
                </c:pt>
                <c:pt idx="1791">
                  <c:v>1.9495291562052708E-2</c:v>
                </c:pt>
                <c:pt idx="1792">
                  <c:v>1.9492639636564418E-2</c:v>
                </c:pt>
                <c:pt idx="1793">
                  <c:v>1.9489949929571079E-2</c:v>
                </c:pt>
                <c:pt idx="1794">
                  <c:v>1.9487222441224212E-2</c:v>
                </c:pt>
                <c:pt idx="1795">
                  <c:v>1.9484457171679303E-2</c:v>
                </c:pt>
                <c:pt idx="1796">
                  <c:v>1.9481654121091836E-2</c:v>
                </c:pt>
                <c:pt idx="1797">
                  <c:v>1.9478813289621259E-2</c:v>
                </c:pt>
                <c:pt idx="1798">
                  <c:v>1.9475036123875911E-2</c:v>
                </c:pt>
                <c:pt idx="1799">
                  <c:v>1.9472128290113917E-2</c:v>
                </c:pt>
                <c:pt idx="1800">
                  <c:v>1.9469182681868379E-2</c:v>
                </c:pt>
                <c:pt idx="1801">
                  <c:v>1.9466199299303624E-2</c:v>
                </c:pt>
                <c:pt idx="1802">
                  <c:v>1.9463466499621194E-2</c:v>
                </c:pt>
                <c:pt idx="1803">
                  <c:v>1.9460404708333771E-2</c:v>
                </c:pt>
                <c:pt idx="1804">
                  <c:v>1.9457305141266212E-2</c:v>
                </c:pt>
                <c:pt idx="1805">
                  <c:v>1.9454167798589963E-2</c:v>
                </c:pt>
                <c:pt idx="1806">
                  <c:v>1.945099268048181E-2</c:v>
                </c:pt>
                <c:pt idx="1807">
                  <c:v>1.9447779787118986E-2</c:v>
                </c:pt>
                <c:pt idx="1808">
                  <c:v>1.9444257954607039E-2</c:v>
                </c:pt>
                <c:pt idx="1809">
                  <c:v>1.944097238363867E-2</c:v>
                </c:pt>
                <c:pt idx="1810">
                  <c:v>1.9437914457310447E-2</c:v>
                </c:pt>
                <c:pt idx="1811">
                  <c:v>1.9434550464748922E-2</c:v>
                </c:pt>
                <c:pt idx="1812">
                  <c:v>1.9431148697852289E-2</c:v>
                </c:pt>
                <c:pt idx="1813">
                  <c:v>1.9427709156812033E-2</c:v>
                </c:pt>
                <c:pt idx="1814">
                  <c:v>1.9424231841820079E-2</c:v>
                </c:pt>
                <c:pt idx="1815">
                  <c:v>1.9420716753071922E-2</c:v>
                </c:pt>
                <c:pt idx="1816">
                  <c:v>1.9416915760376199E-2</c:v>
                </c:pt>
                <c:pt idx="1817">
                  <c:v>1.9413328012708016E-2</c:v>
                </c:pt>
                <c:pt idx="1818">
                  <c:v>1.9409702493829034E-2</c:v>
                </c:pt>
                <c:pt idx="1819">
                  <c:v>1.9406039203941648E-2</c:v>
                </c:pt>
                <c:pt idx="1820">
                  <c:v>1.9402338143248689E-2</c:v>
                </c:pt>
                <c:pt idx="1821">
                  <c:v>1.9398599311957032E-2</c:v>
                </c:pt>
                <c:pt idx="1822">
                  <c:v>1.9394822710273547E-2</c:v>
                </c:pt>
                <c:pt idx="1823">
                  <c:v>1.9391008338410474E-2</c:v>
                </c:pt>
                <c:pt idx="1824">
                  <c:v>1.9387830304065479E-2</c:v>
                </c:pt>
                <c:pt idx="1825">
                  <c:v>1.9383931680930222E-2</c:v>
                </c:pt>
                <c:pt idx="1826">
                  <c:v>1.9379995282439739E-2</c:v>
                </c:pt>
                <c:pt idx="1827">
                  <c:v>1.9376021108818673E-2</c:v>
                </c:pt>
                <c:pt idx="1828">
                  <c:v>1.9371796355353018E-2</c:v>
                </c:pt>
                <c:pt idx="1829">
                  <c:v>1.9367749544031417E-2</c:v>
                </c:pt>
                <c:pt idx="1830">
                  <c:v>1.9363664960192501E-2</c:v>
                </c:pt>
                <c:pt idx="1831">
                  <c:v>1.9359542604067002E-2</c:v>
                </c:pt>
                <c:pt idx="1832">
                  <c:v>1.9355382475885217E-2</c:v>
                </c:pt>
                <c:pt idx="1833">
                  <c:v>1.93513828020778E-2</c:v>
                </c:pt>
                <c:pt idx="1834">
                  <c:v>1.9347144208954111E-2</c:v>
                </c:pt>
                <c:pt idx="1835">
                  <c:v>1.9342867842557739E-2</c:v>
                </c:pt>
                <c:pt idx="1836">
                  <c:v>1.9338553703130933E-2</c:v>
                </c:pt>
                <c:pt idx="1837">
                  <c:v>1.9334015262419135E-2</c:v>
                </c:pt>
                <c:pt idx="1838">
                  <c:v>1.9329628506897945E-2</c:v>
                </c:pt>
                <c:pt idx="1839">
                  <c:v>1.932520398100384E-2</c:v>
                </c:pt>
                <c:pt idx="1840">
                  <c:v>1.9320741684988377E-2</c:v>
                </c:pt>
                <c:pt idx="1841">
                  <c:v>1.9316416419158274E-2</c:v>
                </c:pt>
                <c:pt idx="1842">
                  <c:v>1.9311875646749958E-2</c:v>
                </c:pt>
                <c:pt idx="1843">
                  <c:v>1.9307297103064284E-2</c:v>
                </c:pt>
                <c:pt idx="1844">
                  <c:v>1.9302680788360681E-2</c:v>
                </c:pt>
                <c:pt idx="1845">
                  <c:v>1.9298026702900793E-2</c:v>
                </c:pt>
                <c:pt idx="1846">
                  <c:v>1.9293334846947573E-2</c:v>
                </c:pt>
                <c:pt idx="1847">
                  <c:v>1.9288605220766634E-2</c:v>
                </c:pt>
                <c:pt idx="1848">
                  <c:v>1.9283837824625772E-2</c:v>
                </c:pt>
                <c:pt idx="1849">
                  <c:v>1.9279032658794562E-2</c:v>
                </c:pt>
                <c:pt idx="1850">
                  <c:v>1.9273892848327957E-2</c:v>
                </c:pt>
                <c:pt idx="1851">
                  <c:v>1.9269018051784957E-2</c:v>
                </c:pt>
                <c:pt idx="1852">
                  <c:v>1.9264105490171955E-2</c:v>
                </c:pt>
                <c:pt idx="1853">
                  <c:v>1.9259155163764152E-2</c:v>
                </c:pt>
                <c:pt idx="1854">
                  <c:v>1.9254167072838082E-2</c:v>
                </c:pt>
                <c:pt idx="1855">
                  <c:v>1.9249275005822773E-2</c:v>
                </c:pt>
                <c:pt idx="1856">
                  <c:v>1.9244208423438675E-2</c:v>
                </c:pt>
                <c:pt idx="1857">
                  <c:v>1.9239104075489077E-2</c:v>
                </c:pt>
                <c:pt idx="1858">
                  <c:v>1.9233961962262739E-2</c:v>
                </c:pt>
                <c:pt idx="1859">
                  <c:v>1.922866016028579E-2</c:v>
                </c:pt>
                <c:pt idx="1860">
                  <c:v>1.9223445488189665E-2</c:v>
                </c:pt>
                <c:pt idx="1861">
                  <c:v>1.9218193053573827E-2</c:v>
                </c:pt>
                <c:pt idx="1862">
                  <c:v>1.9212902856733067E-2</c:v>
                </c:pt>
                <c:pt idx="1863">
                  <c:v>1.920768492716609E-2</c:v>
                </c:pt>
                <c:pt idx="1864">
                  <c:v>1.9202316228425099E-2</c:v>
                </c:pt>
                <c:pt idx="1865">
                  <c:v>1.9196909766476037E-2</c:v>
                </c:pt>
                <c:pt idx="1866">
                  <c:v>1.9191465541624052E-2</c:v>
                </c:pt>
                <c:pt idx="1867">
                  <c:v>1.9185983554175168E-2</c:v>
                </c:pt>
                <c:pt idx="1868">
                  <c:v>1.9180368685681595E-2</c:v>
                </c:pt>
                <c:pt idx="1869">
                  <c:v>1.9174814161671591E-2</c:v>
                </c:pt>
                <c:pt idx="1870">
                  <c:v>1.9169221877863154E-2</c:v>
                </c:pt>
                <c:pt idx="1871">
                  <c:v>1.916359183457023E-2</c:v>
                </c:pt>
                <c:pt idx="1872">
                  <c:v>1.9157924032108541E-2</c:v>
                </c:pt>
                <c:pt idx="1873">
                  <c:v>1.9152218470793365E-2</c:v>
                </c:pt>
                <c:pt idx="1874">
                  <c:v>1.9146475150945769E-2</c:v>
                </c:pt>
                <c:pt idx="1875">
                  <c:v>1.9140694072886381E-2</c:v>
                </c:pt>
                <c:pt idx="1876">
                  <c:v>1.9135017282571169E-2</c:v>
                </c:pt>
                <c:pt idx="1877">
                  <c:v>1.9129154683598912E-2</c:v>
                </c:pt>
                <c:pt idx="1878">
                  <c:v>1.9123254323688419E-2</c:v>
                </c:pt>
                <c:pt idx="1879">
                  <c:v>1.911731620317357E-2</c:v>
                </c:pt>
                <c:pt idx="1880">
                  <c:v>1.9111340322389998E-2</c:v>
                </c:pt>
                <c:pt idx="1881">
                  <c:v>1.910527083384015E-2</c:v>
                </c:pt>
                <c:pt idx="1882">
                  <c:v>1.9099222445646453E-2</c:v>
                </c:pt>
                <c:pt idx="1883">
                  <c:v>1.9093136300046363E-2</c:v>
                </c:pt>
                <c:pt idx="1884">
                  <c:v>1.9087012397383106E-2</c:v>
                </c:pt>
                <c:pt idx="1885">
                  <c:v>1.9080894526352019E-2</c:v>
                </c:pt>
                <c:pt idx="1886">
                  <c:v>1.9074692091131794E-2</c:v>
                </c:pt>
                <c:pt idx="1887">
                  <c:v>1.9068451898054853E-2</c:v>
                </c:pt>
                <c:pt idx="1888">
                  <c:v>1.906217394747357E-2</c:v>
                </c:pt>
                <c:pt idx="1889">
                  <c:v>1.9055826540245287E-2</c:v>
                </c:pt>
                <c:pt idx="1890">
                  <c:v>1.9049476102510048E-2</c:v>
                </c:pt>
                <c:pt idx="1891">
                  <c:v>1.9043087910168278E-2</c:v>
                </c:pt>
                <c:pt idx="1892">
                  <c:v>1.9036661963579147E-2</c:v>
                </c:pt>
                <c:pt idx="1893">
                  <c:v>1.9030198263103596E-2</c:v>
                </c:pt>
                <c:pt idx="1894">
                  <c:v>1.9023713356442706E-2</c:v>
                </c:pt>
                <c:pt idx="1895">
                  <c:v>1.9017171113398849E-2</c:v>
                </c:pt>
                <c:pt idx="1896">
                  <c:v>1.901059111575246E-2</c:v>
                </c:pt>
                <c:pt idx="1897">
                  <c:v>1.9003973363875739E-2</c:v>
                </c:pt>
                <c:pt idx="1898">
                  <c:v>1.8997317858142643E-2</c:v>
                </c:pt>
                <c:pt idx="1899">
                  <c:v>1.8990624598930212E-2</c:v>
                </c:pt>
                <c:pt idx="1900">
                  <c:v>1.8983893586616809E-2</c:v>
                </c:pt>
                <c:pt idx="1901">
                  <c:v>1.8977124821583879E-2</c:v>
                </c:pt>
                <c:pt idx="1902">
                  <c:v>1.8970333593628687E-2</c:v>
                </c:pt>
                <c:pt idx="1903">
                  <c:v>1.8963505681990896E-2</c:v>
                </c:pt>
                <c:pt idx="1904">
                  <c:v>1.895663281669142E-2</c:v>
                </c:pt>
                <c:pt idx="1905">
                  <c:v>1.8949722205600126E-2</c:v>
                </c:pt>
                <c:pt idx="1906">
                  <c:v>1.8942773849101195E-2</c:v>
                </c:pt>
                <c:pt idx="1907">
                  <c:v>1.893576527320279E-2</c:v>
                </c:pt>
                <c:pt idx="1908">
                  <c:v>1.8928738368299187E-2</c:v>
                </c:pt>
                <c:pt idx="1909">
                  <c:v>1.8921673717369674E-2</c:v>
                </c:pt>
                <c:pt idx="1910">
                  <c:v>1.8914571320808798E-2</c:v>
                </c:pt>
                <c:pt idx="1911">
                  <c:v>1.8907431179013771E-2</c:v>
                </c:pt>
                <c:pt idx="1912">
                  <c:v>1.8900291078347398E-2</c:v>
                </c:pt>
                <c:pt idx="1913">
                  <c:v>1.8893078514939859E-2</c:v>
                </c:pt>
                <c:pt idx="1914">
                  <c:v>1.888582820927653E-2</c:v>
                </c:pt>
                <c:pt idx="1915">
                  <c:v>1.8878493167518891E-2</c:v>
                </c:pt>
                <c:pt idx="1916">
                  <c:v>1.8871164305590628E-2</c:v>
                </c:pt>
                <c:pt idx="1917">
                  <c:v>1.8863797700857377E-2</c:v>
                </c:pt>
                <c:pt idx="1918">
                  <c:v>1.8856393353731498E-2</c:v>
                </c:pt>
                <c:pt idx="1919">
                  <c:v>1.8847885028087798E-2</c:v>
                </c:pt>
                <c:pt idx="1920">
                  <c:v>1.8840462622665366E-2</c:v>
                </c:pt>
                <c:pt idx="1921">
                  <c:v>1.8832942741323608E-2</c:v>
                </c:pt>
                <c:pt idx="1922">
                  <c:v>1.8825385121072694E-2</c:v>
                </c:pt>
                <c:pt idx="1923">
                  <c:v>1.8817789762333972E-2</c:v>
                </c:pt>
                <c:pt idx="1924">
                  <c:v>1.8810156665529695E-2</c:v>
                </c:pt>
                <c:pt idx="1925">
                  <c:v>1.8802485831084795E-2</c:v>
                </c:pt>
                <c:pt idx="1926">
                  <c:v>1.8794777259425993E-2</c:v>
                </c:pt>
                <c:pt idx="1927">
                  <c:v>1.8787030950981807E-2</c:v>
                </c:pt>
                <c:pt idx="1928">
                  <c:v>1.8778983444249109E-2</c:v>
                </c:pt>
                <c:pt idx="1929">
                  <c:v>1.8771152374773895E-2</c:v>
                </c:pt>
                <c:pt idx="1930">
                  <c:v>1.8763283564614087E-2</c:v>
                </c:pt>
                <c:pt idx="1931">
                  <c:v>1.8755377014215001E-2</c:v>
                </c:pt>
                <c:pt idx="1932">
                  <c:v>1.8747432724024151E-2</c:v>
                </c:pt>
                <c:pt idx="1933">
                  <c:v>1.8739554313689826E-2</c:v>
                </c:pt>
                <c:pt idx="1934">
                  <c:v>1.8731537650425664E-2</c:v>
                </c:pt>
                <c:pt idx="1935">
                  <c:v>1.8723483250444053E-2</c:v>
                </c:pt>
                <c:pt idx="1936">
                  <c:v>1.8715391114198499E-2</c:v>
                </c:pt>
                <c:pt idx="1937">
                  <c:v>1.8707145191996163E-2</c:v>
                </c:pt>
                <c:pt idx="1938">
                  <c:v>1.8698974472567107E-2</c:v>
                </c:pt>
                <c:pt idx="1939">
                  <c:v>1.8690766016536599E-2</c:v>
                </c:pt>
                <c:pt idx="1940">
                  <c:v>1.8682519824369342E-2</c:v>
                </c:pt>
                <c:pt idx="1941">
                  <c:v>1.8674364405012678E-2</c:v>
                </c:pt>
                <c:pt idx="1942">
                  <c:v>1.8666045860816455E-2</c:v>
                </c:pt>
                <c:pt idx="1943">
                  <c:v>1.8657689583586622E-2</c:v>
                </c:pt>
                <c:pt idx="1944">
                  <c:v>1.8649295600527721E-2</c:v>
                </c:pt>
                <c:pt idx="1945">
                  <c:v>1.8640864822009145E-2</c:v>
                </c:pt>
                <c:pt idx="1946">
                  <c:v>1.8632255981895083E-2</c:v>
                </c:pt>
                <c:pt idx="1947">
                  <c:v>1.8623755293653836E-2</c:v>
                </c:pt>
                <c:pt idx="1948">
                  <c:v>1.8615224110919152E-2</c:v>
                </c:pt>
                <c:pt idx="1949">
                  <c:v>1.8606664460693756E-2</c:v>
                </c:pt>
                <c:pt idx="1950">
                  <c:v>1.8598078369947334E-2</c:v>
                </c:pt>
                <c:pt idx="1951">
                  <c:v>1.8589467865616088E-2</c:v>
                </c:pt>
                <c:pt idx="1952">
                  <c:v>1.8580834974600998E-2</c:v>
                </c:pt>
                <c:pt idx="1953">
                  <c:v>1.8572181723770877E-2</c:v>
                </c:pt>
                <c:pt idx="1954">
                  <c:v>1.8563820718530671E-2</c:v>
                </c:pt>
                <c:pt idx="1955">
                  <c:v>1.8555289963660959E-2</c:v>
                </c:pt>
                <c:pt idx="1956">
                  <c:v>1.8546589179555251E-2</c:v>
                </c:pt>
                <c:pt idx="1957">
                  <c:v>1.8537875683408461E-2</c:v>
                </c:pt>
                <c:pt idx="1958">
                  <c:v>1.8529151535195847E-2</c:v>
                </c:pt>
                <c:pt idx="1959">
                  <c:v>1.8520261884503869E-2</c:v>
                </c:pt>
                <c:pt idx="1960">
                  <c:v>1.8511522689601757E-2</c:v>
                </c:pt>
                <c:pt idx="1961">
                  <c:v>1.8502779132278935E-2</c:v>
                </c:pt>
                <c:pt idx="1962">
                  <c:v>1.8494033261152482E-2</c:v>
                </c:pt>
                <c:pt idx="1963">
                  <c:v>1.8485443109859345E-2</c:v>
                </c:pt>
                <c:pt idx="1964">
                  <c:v>1.8476698306782217E-2</c:v>
                </c:pt>
                <c:pt idx="1965">
                  <c:v>1.846795727048502E-2</c:v>
                </c:pt>
                <c:pt idx="1966">
                  <c:v>1.8459222060662264E-2</c:v>
                </c:pt>
                <c:pt idx="1967">
                  <c:v>1.8450494736970847E-2</c:v>
                </c:pt>
                <c:pt idx="1968">
                  <c:v>1.8441624162745713E-2</c:v>
                </c:pt>
                <c:pt idx="1969">
                  <c:v>1.8432919453364272E-2</c:v>
                </c:pt>
                <c:pt idx="1970">
                  <c:v>1.8424228809897511E-2</c:v>
                </c:pt>
                <c:pt idx="1971">
                  <c:v>1.8415553578908454E-2</c:v>
                </c:pt>
                <c:pt idx="1972">
                  <c:v>1.8407044396706311E-2</c:v>
                </c:pt>
                <c:pt idx="1973">
                  <c:v>1.8398399563089064E-2</c:v>
                </c:pt>
                <c:pt idx="1974">
                  <c:v>1.8389770264808449E-2</c:v>
                </c:pt>
                <c:pt idx="1975">
                  <c:v>1.8381156501664313E-2</c:v>
                </c:pt>
                <c:pt idx="1976">
                  <c:v>1.8372558273461428E-2</c:v>
                </c:pt>
                <c:pt idx="1977">
                  <c:v>1.836397558000278E-2</c:v>
                </c:pt>
                <c:pt idx="1978">
                  <c:v>1.8355408421091794E-2</c:v>
                </c:pt>
                <c:pt idx="1979">
                  <c:v>1.8346856796533688E-2</c:v>
                </c:pt>
                <c:pt idx="1980">
                  <c:v>1.8337885652416792E-2</c:v>
                </c:pt>
                <c:pt idx="1981">
                  <c:v>1.8329367146956328E-2</c:v>
                </c:pt>
                <c:pt idx="1982">
                  <c:v>1.8320864178140571E-2</c:v>
                </c:pt>
                <c:pt idx="1983">
                  <c:v>1.8312376745771748E-2</c:v>
                </c:pt>
                <c:pt idx="1984">
                  <c:v>1.8303904849652091E-2</c:v>
                </c:pt>
                <c:pt idx="1985">
                  <c:v>1.8295590018522549E-2</c:v>
                </c:pt>
                <c:pt idx="1986">
                  <c:v>1.8287148505749598E-2</c:v>
                </c:pt>
                <c:pt idx="1987">
                  <c:v>1.8278722527681951E-2</c:v>
                </c:pt>
                <c:pt idx="1988">
                  <c:v>1.827031208412563E-2</c:v>
                </c:pt>
                <c:pt idx="1989">
                  <c:v>1.8261778405916446E-2</c:v>
                </c:pt>
                <c:pt idx="1990">
                  <c:v>1.8253399723170752E-2</c:v>
                </c:pt>
                <c:pt idx="1991">
                  <c:v>1.8245036575303925E-2</c:v>
                </c:pt>
                <c:pt idx="1992">
                  <c:v>1.8236688962120839E-2</c:v>
                </c:pt>
                <c:pt idx="1993">
                  <c:v>1.8228356883427683E-2</c:v>
                </c:pt>
                <c:pt idx="1994">
                  <c:v>1.8220175636656098E-2</c:v>
                </c:pt>
                <c:pt idx="1995">
                  <c:v>1.8211873929252956E-2</c:v>
                </c:pt>
                <c:pt idx="1996">
                  <c:v>1.8203587754815065E-2</c:v>
                </c:pt>
                <c:pt idx="1997">
                  <c:v>1.8195317113151539E-2</c:v>
                </c:pt>
                <c:pt idx="1998">
                  <c:v>1.8186929500549689E-2</c:v>
                </c:pt>
                <c:pt idx="1999">
                  <c:v>1.8178690624742935E-2</c:v>
                </c:pt>
                <c:pt idx="2000">
                  <c:v>1.8170467282078277E-2</c:v>
                </c:pt>
                <c:pt idx="2001">
                  <c:v>1.816225947236455E-2</c:v>
                </c:pt>
                <c:pt idx="2002">
                  <c:v>1.8154067195411037E-2</c:v>
                </c:pt>
                <c:pt idx="2003">
                  <c:v>1.8145890451027009E-2</c:v>
                </c:pt>
                <c:pt idx="2004">
                  <c:v>1.8137729239022189E-2</c:v>
                </c:pt>
                <c:pt idx="2005">
                  <c:v>1.8129583559207612E-2</c:v>
                </c:pt>
                <c:pt idx="2006">
                  <c:v>1.8121580281583106E-2</c:v>
                </c:pt>
                <c:pt idx="2007">
                  <c:v>1.8113717471672668E-2</c:v>
                </c:pt>
                <c:pt idx="2008">
                  <c:v>1.8105616259706178E-2</c:v>
                </c:pt>
                <c:pt idx="2009">
                  <c:v>1.809753057638127E-2</c:v>
                </c:pt>
                <c:pt idx="2010">
                  <c:v>1.8089460421512122E-2</c:v>
                </c:pt>
                <c:pt idx="2011">
                  <c:v>1.8081282347786169E-2</c:v>
                </c:pt>
                <c:pt idx="2012">
                  <c:v>1.8073243962076223E-2</c:v>
                </c:pt>
                <c:pt idx="2013">
                  <c:v>1.8065221105197055E-2</c:v>
                </c:pt>
                <c:pt idx="2014">
                  <c:v>1.8057213776963406E-2</c:v>
                </c:pt>
                <c:pt idx="2015">
                  <c:v>1.8049342567551748E-2</c:v>
                </c:pt>
                <c:pt idx="2016">
                  <c:v>1.8041365579553346E-2</c:v>
                </c:pt>
                <c:pt idx="2017">
                  <c:v>1.8033404118726504E-2</c:v>
                </c:pt>
                <c:pt idx="2018">
                  <c:v>1.8025458184888529E-2</c:v>
                </c:pt>
                <c:pt idx="2019">
                  <c:v>1.8017527777858967E-2</c:v>
                </c:pt>
                <c:pt idx="2020">
                  <c:v>1.8009495898847372E-2</c:v>
                </c:pt>
                <c:pt idx="2021">
                  <c:v>1.8001597266002436E-2</c:v>
                </c:pt>
                <c:pt idx="2022">
                  <c:v>1.7993714160340627E-2</c:v>
                </c:pt>
                <c:pt idx="2023">
                  <c:v>1.7984723909373317E-2</c:v>
                </c:pt>
                <c:pt idx="2024">
                  <c:v>1.7976988080802912E-2</c:v>
                </c:pt>
                <c:pt idx="2025">
                  <c:v>1.7969153048770618E-2</c:v>
                </c:pt>
                <c:pt idx="2026">
                  <c:v>1.79613335422594E-2</c:v>
                </c:pt>
                <c:pt idx="2027">
                  <c:v>1.795352956108881E-2</c:v>
                </c:pt>
                <c:pt idx="2028">
                  <c:v>1.7945741105081976E-2</c:v>
                </c:pt>
                <c:pt idx="2029">
                  <c:v>1.7937968174060688E-2</c:v>
                </c:pt>
                <c:pt idx="2030">
                  <c:v>1.7930210767846285E-2</c:v>
                </c:pt>
                <c:pt idx="2031">
                  <c:v>1.792246888626145E-2</c:v>
                </c:pt>
                <c:pt idx="2032">
                  <c:v>1.7914526234943533E-2</c:v>
                </c:pt>
                <c:pt idx="2033">
                  <c:v>1.7906495121411754E-2</c:v>
                </c:pt>
                <c:pt idx="2034">
                  <c:v>1.7898803479313843E-2</c:v>
                </c:pt>
                <c:pt idx="2035">
                  <c:v>1.7891127365668953E-2</c:v>
                </c:pt>
                <c:pt idx="2036">
                  <c:v>1.7883466780296692E-2</c:v>
                </c:pt>
                <c:pt idx="2037">
                  <c:v>1.7876134650600464E-2</c:v>
                </c:pt>
                <c:pt idx="2038">
                  <c:v>1.7868502910054301E-2</c:v>
                </c:pt>
                <c:pt idx="2039">
                  <c:v>1.7860886694534835E-2</c:v>
                </c:pt>
                <c:pt idx="2040">
                  <c:v>1.785328600386802E-2</c:v>
                </c:pt>
                <c:pt idx="2041">
                  <c:v>1.7845396771231956E-2</c:v>
                </c:pt>
                <c:pt idx="2042">
                  <c:v>1.7837829351726377E-2</c:v>
                </c:pt>
                <c:pt idx="2043">
                  <c:v>1.7830277459240259E-2</c:v>
                </c:pt>
                <c:pt idx="2044">
                  <c:v>1.7822741093597567E-2</c:v>
                </c:pt>
                <c:pt idx="2045">
                  <c:v>1.7815515417176537E-2</c:v>
                </c:pt>
                <c:pt idx="2046">
                  <c:v>1.7808007871943983E-2</c:v>
                </c:pt>
                <c:pt idx="2047">
                  <c:v>1.7800515850341737E-2</c:v>
                </c:pt>
                <c:pt idx="2048">
                  <c:v>1.7793039352196196E-2</c:v>
                </c:pt>
                <c:pt idx="2049">
                  <c:v>1.7785578377334639E-2</c:v>
                </c:pt>
                <c:pt idx="2050">
                  <c:v>1.7777848953545207E-2</c:v>
                </c:pt>
                <c:pt idx="2051">
                  <c:v>1.7770421270863975E-2</c:v>
                </c:pt>
                <c:pt idx="2052">
                  <c:v>1.7763009113618312E-2</c:v>
                </c:pt>
                <c:pt idx="2053">
                  <c:v>1.7755612481635676E-2</c:v>
                </c:pt>
                <c:pt idx="2054">
                  <c:v>1.7748231374740894E-2</c:v>
                </c:pt>
                <c:pt idx="2055">
                  <c:v>1.7740865792761421E-2</c:v>
                </c:pt>
                <c:pt idx="2056">
                  <c:v>1.7733515735524272E-2</c:v>
                </c:pt>
                <c:pt idx="2057">
                  <c:v>1.7726181202856021E-2</c:v>
                </c:pt>
                <c:pt idx="2058">
                  <c:v>1.7719128123005103E-2</c:v>
                </c:pt>
                <c:pt idx="2059">
                  <c:v>1.7711910397474492E-2</c:v>
                </c:pt>
                <c:pt idx="2060">
                  <c:v>1.7704619410965197E-2</c:v>
                </c:pt>
                <c:pt idx="2061">
                  <c:v>1.7697343944811993E-2</c:v>
                </c:pt>
                <c:pt idx="2062">
                  <c:v>1.7690083998847892E-2</c:v>
                </c:pt>
                <c:pt idx="2063">
                  <c:v>1.7682415298035017E-2</c:v>
                </c:pt>
                <c:pt idx="2064">
                  <c:v>1.7675526432029996E-2</c:v>
                </c:pt>
                <c:pt idx="2065">
                  <c:v>1.7668313806497037E-2</c:v>
                </c:pt>
                <c:pt idx="2066">
                  <c:v>1.7661116701364939E-2</c:v>
                </c:pt>
                <c:pt idx="2067">
                  <c:v>1.7654017066033933E-2</c:v>
                </c:pt>
                <c:pt idx="2068">
                  <c:v>1.7646850237711887E-2</c:v>
                </c:pt>
                <c:pt idx="2069">
                  <c:v>1.7639698928418462E-2</c:v>
                </c:pt>
                <c:pt idx="2070">
                  <c:v>1.7632563137988014E-2</c:v>
                </c:pt>
                <c:pt idx="2071">
                  <c:v>1.7625442866257997E-2</c:v>
                </c:pt>
                <c:pt idx="2072">
                  <c:v>1.7618259989697103E-2</c:v>
                </c:pt>
                <c:pt idx="2073">
                  <c:v>1.7611171522732786E-2</c:v>
                </c:pt>
                <c:pt idx="2074">
                  <c:v>1.7604098574847786E-2</c:v>
                </c:pt>
                <c:pt idx="2075">
                  <c:v>1.7595883007866343E-2</c:v>
                </c:pt>
                <c:pt idx="2076">
                  <c:v>1.7589069451907885E-2</c:v>
                </c:pt>
                <c:pt idx="2077">
                  <c:v>1.758204450575707E-2</c:v>
                </c:pt>
                <c:pt idx="2078">
                  <c:v>1.7575035077144873E-2</c:v>
                </c:pt>
                <c:pt idx="2079">
                  <c:v>1.7568041165910098E-2</c:v>
                </c:pt>
                <c:pt idx="2080">
                  <c:v>1.7561062771892431E-2</c:v>
                </c:pt>
                <c:pt idx="2081">
                  <c:v>1.7554099894930224E-2</c:v>
                </c:pt>
                <c:pt idx="2082">
                  <c:v>1.7547152534864951E-2</c:v>
                </c:pt>
                <c:pt idx="2083">
                  <c:v>1.7540220691536296E-2</c:v>
                </c:pt>
                <c:pt idx="2084">
                  <c:v>1.7533304364785285E-2</c:v>
                </c:pt>
                <c:pt idx="2085">
                  <c:v>1.7526199884203196E-2</c:v>
                </c:pt>
                <c:pt idx="2086">
                  <c:v>1.7519316928117624E-2</c:v>
                </c:pt>
                <c:pt idx="2087">
                  <c:v>1.7512449490709063E-2</c:v>
                </c:pt>
                <c:pt idx="2088">
                  <c:v>1.7505597571818049E-2</c:v>
                </c:pt>
                <c:pt idx="2089">
                  <c:v>1.7494990192135455E-2</c:v>
                </c:pt>
                <c:pt idx="2090">
                  <c:v>1.7488176610664583E-2</c:v>
                </c:pt>
                <c:pt idx="2091">
                  <c:v>1.7481378545431536E-2</c:v>
                </c:pt>
                <c:pt idx="2092">
                  <c:v>1.7474595996278656E-2</c:v>
                </c:pt>
                <c:pt idx="2093">
                  <c:v>1.7467767780727599E-2</c:v>
                </c:pt>
                <c:pt idx="2094">
                  <c:v>1.7461017049925875E-2</c:v>
                </c:pt>
                <c:pt idx="2095">
                  <c:v>1.7454281835586571E-2</c:v>
                </c:pt>
                <c:pt idx="2096">
                  <c:v>1.7447562137553763E-2</c:v>
                </c:pt>
                <c:pt idx="2097">
                  <c:v>1.7440915986239206E-2</c:v>
                </c:pt>
                <c:pt idx="2098">
                  <c:v>1.7434226530287367E-2</c:v>
                </c:pt>
                <c:pt idx="2099">
                  <c:v>1.7427552589325771E-2</c:v>
                </c:pt>
                <c:pt idx="2100">
                  <c:v>1.74208941632003E-2</c:v>
                </c:pt>
                <c:pt idx="2101">
                  <c:v>1.7414196386520912E-2</c:v>
                </c:pt>
                <c:pt idx="2102">
                  <c:v>1.7407569783055708E-2</c:v>
                </c:pt>
                <c:pt idx="2103">
                  <c:v>1.74009586948108E-2</c:v>
                </c:pt>
                <c:pt idx="2104">
                  <c:v>1.7394363121632467E-2</c:v>
                </c:pt>
                <c:pt idx="2105">
                  <c:v>1.7387783063367867E-2</c:v>
                </c:pt>
                <c:pt idx="2106">
                  <c:v>1.7381218519862834E-2</c:v>
                </c:pt>
                <c:pt idx="2107">
                  <c:v>1.7374669490967169E-2</c:v>
                </c:pt>
                <c:pt idx="2108">
                  <c:v>1.7368135976525825E-2</c:v>
                </c:pt>
                <c:pt idx="2109">
                  <c:v>1.7361617976389486E-2</c:v>
                </c:pt>
                <c:pt idx="2110">
                  <c:v>1.7355258796972185E-2</c:v>
                </c:pt>
                <c:pt idx="2111">
                  <c:v>1.7348769422235899E-2</c:v>
                </c:pt>
                <c:pt idx="2112">
                  <c:v>1.7342295558837595E-2</c:v>
                </c:pt>
                <c:pt idx="2113">
                  <c:v>1.7335837206629501E-2</c:v>
                </c:pt>
                <c:pt idx="2114">
                  <c:v>1.7329394365463414E-2</c:v>
                </c:pt>
                <c:pt idx="2115">
                  <c:v>1.7322923203760519E-2</c:v>
                </c:pt>
                <c:pt idx="2116">
                  <c:v>1.7316512189230037E-2</c:v>
                </c:pt>
                <c:pt idx="2117">
                  <c:v>1.7310116686134767E-2</c:v>
                </c:pt>
                <c:pt idx="2118">
                  <c:v>1.7303736694327315E-2</c:v>
                </c:pt>
                <c:pt idx="2119">
                  <c:v>1.7297372213661615E-2</c:v>
                </c:pt>
                <c:pt idx="2120">
                  <c:v>1.7291063042131467E-2</c:v>
                </c:pt>
                <c:pt idx="2121">
                  <c:v>1.7284728774158726E-2</c:v>
                </c:pt>
                <c:pt idx="2122">
                  <c:v>1.7278410016058409E-2</c:v>
                </c:pt>
                <c:pt idx="2123">
                  <c:v>1.7272069399492905E-2</c:v>
                </c:pt>
                <c:pt idx="2124">
                  <c:v>1.7265782472347731E-2</c:v>
                </c:pt>
                <c:pt idx="2125">
                  <c:v>1.7259511055471945E-2</c:v>
                </c:pt>
                <c:pt idx="2126">
                  <c:v>1.7253255148720829E-2</c:v>
                </c:pt>
                <c:pt idx="2127">
                  <c:v>1.724701475195144E-2</c:v>
                </c:pt>
                <c:pt idx="2128">
                  <c:v>1.7240823166749016E-2</c:v>
                </c:pt>
                <c:pt idx="2129">
                  <c:v>1.7234612973743242E-2</c:v>
                </c:pt>
                <c:pt idx="2130">
                  <c:v>1.72284182894645E-2</c:v>
                </c:pt>
                <c:pt idx="2131">
                  <c:v>1.7222239113774879E-2</c:v>
                </c:pt>
                <c:pt idx="2132">
                  <c:v>1.72160754465293E-2</c:v>
                </c:pt>
                <c:pt idx="2133">
                  <c:v>1.7209927287588512E-2</c:v>
                </c:pt>
                <c:pt idx="2134">
                  <c:v>1.7203794636811914E-2</c:v>
                </c:pt>
                <c:pt idx="2135">
                  <c:v>1.7197677494059795E-2</c:v>
                </c:pt>
                <c:pt idx="2136">
                  <c:v>1.7191495834700542E-2</c:v>
                </c:pt>
                <c:pt idx="2137">
                  <c:v>1.7185412174896612E-2</c:v>
                </c:pt>
                <c:pt idx="2138">
                  <c:v>1.7179344025152005E-2</c:v>
                </c:pt>
                <c:pt idx="2139">
                  <c:v>1.7173291385324009E-2</c:v>
                </c:pt>
                <c:pt idx="2140">
                  <c:v>1.7167254255272556E-2</c:v>
                </c:pt>
                <c:pt idx="2141">
                  <c:v>1.7161255111066264E-2</c:v>
                </c:pt>
                <c:pt idx="2142">
                  <c:v>1.7155248173522989E-2</c:v>
                </c:pt>
                <c:pt idx="2143">
                  <c:v>1.7149256744522133E-2</c:v>
                </c:pt>
                <c:pt idx="2144">
                  <c:v>1.714328082392684E-2</c:v>
                </c:pt>
                <c:pt idx="2145">
                  <c:v>1.7137301246761459E-2</c:v>
                </c:pt>
                <c:pt idx="2146">
                  <c:v>1.7131357172434417E-2</c:v>
                </c:pt>
                <c:pt idx="2147">
                  <c:v>1.7125428606909163E-2</c:v>
                </c:pt>
                <c:pt idx="2148">
                  <c:v>1.7119515550048266E-2</c:v>
                </c:pt>
                <c:pt idx="2149">
                  <c:v>1.711363384219371E-2</c:v>
                </c:pt>
                <c:pt idx="2150">
                  <c:v>1.7107750969136748E-2</c:v>
                </c:pt>
                <c:pt idx="2151">
                  <c:v>1.7101883603525637E-2</c:v>
                </c:pt>
                <c:pt idx="2152">
                  <c:v>1.7096031745223537E-2</c:v>
                </c:pt>
                <c:pt idx="2153">
                  <c:v>1.7090195394096251E-2</c:v>
                </c:pt>
                <c:pt idx="2154">
                  <c:v>1.7084362883161012E-2</c:v>
                </c:pt>
                <c:pt idx="2155">
                  <c:v>1.7078558383122073E-2</c:v>
                </c:pt>
                <c:pt idx="2156">
                  <c:v>1.7072769390658653E-2</c:v>
                </c:pt>
                <c:pt idx="2157">
                  <c:v>1.7066995905635526E-2</c:v>
                </c:pt>
                <c:pt idx="2158">
                  <c:v>1.7061237927919234E-2</c:v>
                </c:pt>
                <c:pt idx="2159">
                  <c:v>1.7055495457374992E-2</c:v>
                </c:pt>
                <c:pt idx="2160">
                  <c:v>1.7049768493870219E-2</c:v>
                </c:pt>
                <c:pt idx="2161">
                  <c:v>1.7044057037271892E-2</c:v>
                </c:pt>
                <c:pt idx="2162">
                  <c:v>1.703837617034288E-2</c:v>
                </c:pt>
                <c:pt idx="2163">
                  <c:v>1.7032693196791404E-2</c:v>
                </c:pt>
                <c:pt idx="2164">
                  <c:v>1.7027025727353144E-2</c:v>
                </c:pt>
                <c:pt idx="2165">
                  <c:v>1.7021373761898696E-2</c:v>
                </c:pt>
                <c:pt idx="2166">
                  <c:v>1.7015737300298209E-2</c:v>
                </c:pt>
                <c:pt idx="2167">
                  <c:v>1.7010115459127548E-2</c:v>
                </c:pt>
                <c:pt idx="2168">
                  <c:v>1.7004510852189812E-2</c:v>
                </c:pt>
                <c:pt idx="2169">
                  <c:v>1.6998921749517365E-2</c:v>
                </c:pt>
                <c:pt idx="2170">
                  <c:v>1.6993348150980175E-2</c:v>
                </c:pt>
                <c:pt idx="2171">
                  <c:v>1.6987790056450888E-2</c:v>
                </c:pt>
                <c:pt idx="2172">
                  <c:v>1.6982244104451566E-2</c:v>
                </c:pt>
                <c:pt idx="2173">
                  <c:v>1.697671616624484E-2</c:v>
                </c:pt>
                <c:pt idx="2174">
                  <c:v>1.6971203730872506E-2</c:v>
                </c:pt>
                <c:pt idx="2175">
                  <c:v>1.6965712715860677E-2</c:v>
                </c:pt>
                <c:pt idx="2176">
                  <c:v>1.6960232139460959E-2</c:v>
                </c:pt>
                <c:pt idx="2177">
                  <c:v>1.6954767066307663E-2</c:v>
                </c:pt>
                <c:pt idx="2178">
                  <c:v>1.6949317496275661E-2</c:v>
                </c:pt>
                <c:pt idx="2179">
                  <c:v>1.6943108399492188E-2</c:v>
                </c:pt>
                <c:pt idx="2180">
                  <c:v>1.6937681733584425E-2</c:v>
                </c:pt>
                <c:pt idx="2181">
                  <c:v>1.6932280029096091E-2</c:v>
                </c:pt>
                <c:pt idx="2182">
                  <c:v>1.692689382642526E-2</c:v>
                </c:pt>
                <c:pt idx="2183">
                  <c:v>1.6921523125450141E-2</c:v>
                </c:pt>
                <c:pt idx="2184">
                  <c:v>1.6916167926047145E-2</c:v>
                </c:pt>
                <c:pt idx="2185">
                  <c:v>1.691082822809448E-2</c:v>
                </c:pt>
                <c:pt idx="2186">
                  <c:v>1.6905504031468562E-2</c:v>
                </c:pt>
                <c:pt idx="2187">
                  <c:v>1.6900195336049841E-2</c:v>
                </c:pt>
                <c:pt idx="2188">
                  <c:v>1.6894953991849662E-2</c:v>
                </c:pt>
                <c:pt idx="2189">
                  <c:v>1.688967889081229E-2</c:v>
                </c:pt>
                <c:pt idx="2190">
                  <c:v>1.6884419292962045E-2</c:v>
                </c:pt>
                <c:pt idx="2191">
                  <c:v>1.6879175198175597E-2</c:v>
                </c:pt>
                <c:pt idx="2192">
                  <c:v>1.6873946606331378E-2</c:v>
                </c:pt>
                <c:pt idx="2193">
                  <c:v>1.6868711821994412E-2</c:v>
                </c:pt>
                <c:pt idx="2194">
                  <c:v>1.6863513367561096E-2</c:v>
                </c:pt>
                <c:pt idx="2195">
                  <c:v>1.6858330414928745E-2</c:v>
                </c:pt>
                <c:pt idx="2196">
                  <c:v>1.6853162963977333E-2</c:v>
                </c:pt>
                <c:pt idx="2197">
                  <c:v>1.6848036187009013E-2</c:v>
                </c:pt>
                <c:pt idx="2198">
                  <c:v>1.6842900610281934E-2</c:v>
                </c:pt>
                <c:pt idx="2199">
                  <c:v>1.6837780535654025E-2</c:v>
                </c:pt>
                <c:pt idx="2200">
                  <c:v>1.683267596300636E-2</c:v>
                </c:pt>
                <c:pt idx="2201">
                  <c:v>1.6827558230277994E-2</c:v>
                </c:pt>
                <c:pt idx="2202">
                  <c:v>1.6822483786921492E-2</c:v>
                </c:pt>
                <c:pt idx="2203">
                  <c:v>1.6817424844417311E-2</c:v>
                </c:pt>
                <c:pt idx="2204">
                  <c:v>1.6812381402649859E-2</c:v>
                </c:pt>
                <c:pt idx="2205">
                  <c:v>1.6807353461502215E-2</c:v>
                </c:pt>
                <c:pt idx="2206">
                  <c:v>1.6802374062101517E-2</c:v>
                </c:pt>
                <c:pt idx="2207">
                  <c:v>1.6797378000018202E-2</c:v>
                </c:pt>
                <c:pt idx="2208">
                  <c:v>1.679239743897781E-2</c:v>
                </c:pt>
                <c:pt idx="2209">
                  <c:v>1.6787432378863622E-2</c:v>
                </c:pt>
                <c:pt idx="2210">
                  <c:v>1.6782482819559789E-2</c:v>
                </c:pt>
                <c:pt idx="2211">
                  <c:v>1.6777548760951791E-2</c:v>
                </c:pt>
                <c:pt idx="2212">
                  <c:v>1.6772630202925552E-2</c:v>
                </c:pt>
                <c:pt idx="2213">
                  <c:v>1.6767727145366541E-2</c:v>
                </c:pt>
                <c:pt idx="2214">
                  <c:v>1.6762719580737807E-2</c:v>
                </c:pt>
                <c:pt idx="2215">
                  <c:v>1.675784487112587E-2</c:v>
                </c:pt>
                <c:pt idx="2216">
                  <c:v>1.6752985659345396E-2</c:v>
                </c:pt>
                <c:pt idx="2217">
                  <c:v>1.674814194528533E-2</c:v>
                </c:pt>
                <c:pt idx="2218">
                  <c:v>1.6743313728834631E-2</c:v>
                </c:pt>
                <c:pt idx="2219">
                  <c:v>1.6738545354907809E-2</c:v>
                </c:pt>
                <c:pt idx="2220">
                  <c:v>1.6733749021281157E-2</c:v>
                </c:pt>
                <c:pt idx="2221">
                  <c:v>1.672896818569615E-2</c:v>
                </c:pt>
                <c:pt idx="2222">
                  <c:v>1.67242028480428E-2</c:v>
                </c:pt>
                <c:pt idx="2223">
                  <c:v>1.6719405106879307E-2</c:v>
                </c:pt>
                <c:pt idx="2224">
                  <c:v>1.6714669873782367E-2</c:v>
                </c:pt>
                <c:pt idx="2225">
                  <c:v>1.6709950137530002E-2</c:v>
                </c:pt>
                <c:pt idx="2226">
                  <c:v>1.670524589801475E-2</c:v>
                </c:pt>
                <c:pt idx="2227">
                  <c:v>1.670060862493682E-2</c:v>
                </c:pt>
                <c:pt idx="2228">
                  <c:v>1.6695936272588082E-2</c:v>
                </c:pt>
                <c:pt idx="2229">
                  <c:v>1.6691279417412636E-2</c:v>
                </c:pt>
                <c:pt idx="2230">
                  <c:v>1.6686638059302719E-2</c:v>
                </c:pt>
                <c:pt idx="2231">
                  <c:v>1.6682012198151904E-2</c:v>
                </c:pt>
                <c:pt idx="2232">
                  <c:v>1.6677345886401091E-2</c:v>
                </c:pt>
                <c:pt idx="2233">
                  <c:v>1.6672750121053615E-2</c:v>
                </c:pt>
                <c:pt idx="2234">
                  <c:v>1.6668169851592484E-2</c:v>
                </c:pt>
                <c:pt idx="2235">
                  <c:v>1.6663605077913823E-2</c:v>
                </c:pt>
                <c:pt idx="2236">
                  <c:v>1.6659055799912399E-2</c:v>
                </c:pt>
                <c:pt idx="2237">
                  <c:v>1.6654522017484779E-2</c:v>
                </c:pt>
                <c:pt idx="2238">
                  <c:v>1.6650003730527531E-2</c:v>
                </c:pt>
                <c:pt idx="2239">
                  <c:v>1.6645500938937217E-2</c:v>
                </c:pt>
                <c:pt idx="2240">
                  <c:v>1.6641203360125589E-2</c:v>
                </c:pt>
                <c:pt idx="2241">
                  <c:v>1.6636734270711124E-2</c:v>
                </c:pt>
                <c:pt idx="2242">
                  <c:v>1.6632280678606604E-2</c:v>
                </c:pt>
                <c:pt idx="2243">
                  <c:v>1.6627842583708089E-2</c:v>
                </c:pt>
                <c:pt idx="2244">
                  <c:v>1.6623419985913383E-2</c:v>
                </c:pt>
                <c:pt idx="2245">
                  <c:v>1.6618945030125221E-2</c:v>
                </c:pt>
                <c:pt idx="2246">
                  <c:v>1.6614552518467756E-2</c:v>
                </c:pt>
                <c:pt idx="2247">
                  <c:v>1.6610175502859627E-2</c:v>
                </c:pt>
                <c:pt idx="2248">
                  <c:v>1.6605813983198964E-2</c:v>
                </c:pt>
                <c:pt idx="2249">
                  <c:v>1.6601539449902804E-2</c:v>
                </c:pt>
                <c:pt idx="2250">
                  <c:v>1.6597209832582359E-2</c:v>
                </c:pt>
                <c:pt idx="2251">
                  <c:v>1.6592895711653049E-2</c:v>
                </c:pt>
                <c:pt idx="2252">
                  <c:v>1.6588597087015326E-2</c:v>
                </c:pt>
                <c:pt idx="2253">
                  <c:v>1.658423882059127E-2</c:v>
                </c:pt>
                <c:pt idx="2254">
                  <c:v>1.6579970274511326E-2</c:v>
                </c:pt>
                <c:pt idx="2255">
                  <c:v>1.657571722368132E-2</c:v>
                </c:pt>
                <c:pt idx="2256">
                  <c:v>1.6571479668002938E-2</c:v>
                </c:pt>
                <c:pt idx="2257">
                  <c:v>1.6567257607376974E-2</c:v>
                </c:pt>
                <c:pt idx="2258">
                  <c:v>1.6563130755739935E-2</c:v>
                </c:pt>
                <c:pt idx="2259">
                  <c:v>1.6558940602365724E-2</c:v>
                </c:pt>
                <c:pt idx="2260">
                  <c:v>1.6554765944494218E-2</c:v>
                </c:pt>
                <c:pt idx="2261">
                  <c:v>1.6550606782028077E-2</c:v>
                </c:pt>
                <c:pt idx="2262">
                  <c:v>1.6546463114870836E-2</c:v>
                </c:pt>
                <c:pt idx="2263">
                  <c:v>1.6542334942926472E-2</c:v>
                </c:pt>
                <c:pt idx="2264">
                  <c:v>1.6538222266098527E-2</c:v>
                </c:pt>
                <c:pt idx="2265">
                  <c:v>1.6534125084291855E-2</c:v>
                </c:pt>
                <c:pt idx="2266">
                  <c:v>1.6529956323172734E-2</c:v>
                </c:pt>
                <c:pt idx="2267">
                  <c:v>1.6525801301082978E-2</c:v>
                </c:pt>
                <c:pt idx="2268">
                  <c:v>1.6521748755697823E-2</c:v>
                </c:pt>
                <c:pt idx="2269">
                  <c:v>1.6517711703481743E-2</c:v>
                </c:pt>
                <c:pt idx="2270">
                  <c:v>1.6513690144343892E-2</c:v>
                </c:pt>
                <c:pt idx="2271">
                  <c:v>1.6509775685249466E-2</c:v>
                </c:pt>
                <c:pt idx="2272">
                  <c:v>1.6505786038918911E-2</c:v>
                </c:pt>
                <c:pt idx="2273">
                  <c:v>1.6501811886124367E-2</c:v>
                </c:pt>
                <c:pt idx="2274">
                  <c:v>1.6497853226773274E-2</c:v>
                </c:pt>
                <c:pt idx="2275">
                  <c:v>1.6493814741592484E-2</c:v>
                </c:pt>
                <c:pt idx="2276">
                  <c:v>1.6489886138990037E-2</c:v>
                </c:pt>
                <c:pt idx="2277">
                  <c:v>1.6485973028826359E-2</c:v>
                </c:pt>
                <c:pt idx="2278">
                  <c:v>1.6482075411010162E-2</c:v>
                </c:pt>
                <c:pt idx="2279">
                  <c:v>1.6478193285452823E-2</c:v>
                </c:pt>
                <c:pt idx="2280">
                  <c:v>1.6474426627888304E-2</c:v>
                </c:pt>
                <c:pt idx="2281">
                  <c:v>1.6470576420102797E-2</c:v>
                </c:pt>
                <c:pt idx="2282">
                  <c:v>1.646674170503885E-2</c:v>
                </c:pt>
                <c:pt idx="2283">
                  <c:v>1.6462922482608333E-2</c:v>
                </c:pt>
                <c:pt idx="2284">
                  <c:v>1.6459015038434117E-2</c:v>
                </c:pt>
                <c:pt idx="2285">
                  <c:v>1.645522586456722E-2</c:v>
                </c:pt>
                <c:pt idx="2286">
                  <c:v>1.6451452182341987E-2</c:v>
                </c:pt>
                <c:pt idx="2287">
                  <c:v>1.6447693991670689E-2</c:v>
                </c:pt>
                <c:pt idx="2288">
                  <c:v>1.6443951292468274E-2</c:v>
                </c:pt>
                <c:pt idx="2289">
                  <c:v>1.6440224084648354E-2</c:v>
                </c:pt>
                <c:pt idx="2290">
                  <c:v>1.643651236812587E-2</c:v>
                </c:pt>
                <c:pt idx="2291">
                  <c:v>1.643281614281444E-2</c:v>
                </c:pt>
                <c:pt idx="2292">
                  <c:v>1.6429135408629447E-2</c:v>
                </c:pt>
                <c:pt idx="2293">
                  <c:v>1.6425694595740677E-2</c:v>
                </c:pt>
                <c:pt idx="2294">
                  <c:v>1.6422046729606163E-2</c:v>
                </c:pt>
                <c:pt idx="2295">
                  <c:v>1.6418414355794608E-2</c:v>
                </c:pt>
                <c:pt idx="2296">
                  <c:v>1.6414797474220564E-2</c:v>
                </c:pt>
                <c:pt idx="2297">
                  <c:v>1.6411080046329289E-2</c:v>
                </c:pt>
                <c:pt idx="2298">
                  <c:v>1.6407493203011686E-2</c:v>
                </c:pt>
                <c:pt idx="2299">
                  <c:v>1.6403921850959024E-2</c:v>
                </c:pt>
                <c:pt idx="2300">
                  <c:v>1.6400365990087599E-2</c:v>
                </c:pt>
                <c:pt idx="2301">
                  <c:v>1.6396945446991384E-2</c:v>
                </c:pt>
                <c:pt idx="2302">
                  <c:v>1.6393421517093745E-2</c:v>
                </c:pt>
                <c:pt idx="2303">
                  <c:v>1.6389913078852639E-2</c:v>
                </c:pt>
                <c:pt idx="2304">
                  <c:v>1.6386420132187902E-2</c:v>
                </c:pt>
                <c:pt idx="2305">
                  <c:v>1.6382942677017599E-2</c:v>
                </c:pt>
                <c:pt idx="2306">
                  <c:v>1.6379356135109241E-2</c:v>
                </c:pt>
                <c:pt idx="2307">
                  <c:v>1.6375908710232777E-2</c:v>
                </c:pt>
                <c:pt idx="2308">
                  <c:v>1.6372476775890064E-2</c:v>
                </c:pt>
                <c:pt idx="2309">
                  <c:v>1.636918776967353E-2</c:v>
                </c:pt>
                <c:pt idx="2310">
                  <c:v>1.6365787770772511E-2</c:v>
                </c:pt>
                <c:pt idx="2311">
                  <c:v>1.636240326288714E-2</c:v>
                </c:pt>
                <c:pt idx="2312">
                  <c:v>1.6359034245937695E-2</c:v>
                </c:pt>
                <c:pt idx="2313">
                  <c:v>1.6355680719847533E-2</c:v>
                </c:pt>
                <c:pt idx="2314">
                  <c:v>1.6352342684538255E-2</c:v>
                </c:pt>
                <c:pt idx="2315">
                  <c:v>1.6349020139931891E-2</c:v>
                </c:pt>
                <c:pt idx="2316">
                  <c:v>1.6345713085950921E-2</c:v>
                </c:pt>
                <c:pt idx="2317">
                  <c:v>1.6342421522519145E-2</c:v>
                </c:pt>
                <c:pt idx="2318">
                  <c:v>1.6339145449560805E-2</c:v>
                </c:pt>
                <c:pt idx="2319">
                  <c:v>1.6335474106733441E-2</c:v>
                </c:pt>
                <c:pt idx="2320">
                  <c:v>1.6332226129483624E-2</c:v>
                </c:pt>
                <c:pt idx="2321">
                  <c:v>1.6328993640338813E-2</c:v>
                </c:pt>
                <c:pt idx="2322">
                  <c:v>1.6325776639224684E-2</c:v>
                </c:pt>
                <c:pt idx="2323">
                  <c:v>1.6322715800827146E-2</c:v>
                </c:pt>
                <c:pt idx="2324">
                  <c:v>1.6319530739980413E-2</c:v>
                </c:pt>
                <c:pt idx="2325">
                  <c:v>1.6316361167657289E-2</c:v>
                </c:pt>
                <c:pt idx="2326">
                  <c:v>1.6313207083785183E-2</c:v>
                </c:pt>
                <c:pt idx="2327">
                  <c:v>1.6310068488291519E-2</c:v>
                </c:pt>
                <c:pt idx="2328">
                  <c:v>1.630679987710143E-2</c:v>
                </c:pt>
                <c:pt idx="2329">
                  <c:v>1.6303691290166501E-2</c:v>
                </c:pt>
                <c:pt idx="2330">
                  <c:v>1.6300598190684631E-2</c:v>
                </c:pt>
                <c:pt idx="2331">
                  <c:v>1.6297520578584621E-2</c:v>
                </c:pt>
                <c:pt idx="2332">
                  <c:v>1.629460783398419E-2</c:v>
                </c:pt>
                <c:pt idx="2333">
                  <c:v>1.6291562167258671E-2</c:v>
                </c:pt>
                <c:pt idx="2334">
                  <c:v>1.6288531988412843E-2</c:v>
                </c:pt>
                <c:pt idx="2335">
                  <c:v>1.6284658801773998E-2</c:v>
                </c:pt>
                <c:pt idx="2336">
                  <c:v>1.6281510477707917E-2</c:v>
                </c:pt>
                <c:pt idx="2337">
                  <c:v>1.627853021327165E-2</c:v>
                </c:pt>
                <c:pt idx="2338">
                  <c:v>1.627556543571395E-2</c:v>
                </c:pt>
                <c:pt idx="2339">
                  <c:v>1.6272616144965862E-2</c:v>
                </c:pt>
                <c:pt idx="2340">
                  <c:v>1.6269682340960222E-2</c:v>
                </c:pt>
                <c:pt idx="2341">
                  <c:v>1.6266764023631211E-2</c:v>
                </c:pt>
                <c:pt idx="2342">
                  <c:v>1.6263861192911209E-2</c:v>
                </c:pt>
                <c:pt idx="2343">
                  <c:v>1.6260973848733946E-2</c:v>
                </c:pt>
                <c:pt idx="2344">
                  <c:v>1.625826334747774E-2</c:v>
                </c:pt>
                <c:pt idx="2345">
                  <c:v>1.6255895554037874E-2</c:v>
                </c:pt>
                <c:pt idx="2346">
                  <c:v>1.6253058590489176E-2</c:v>
                </c:pt>
                <c:pt idx="2347">
                  <c:v>1.6250237116036469E-2</c:v>
                </c:pt>
                <c:pt idx="2348">
                  <c:v>1.6247431130615799E-2</c:v>
                </c:pt>
                <c:pt idx="2349">
                  <c:v>1.6242718879421414E-2</c:v>
                </c:pt>
                <c:pt idx="2350">
                  <c:v>1.6239950755319178E-2</c:v>
                </c:pt>
                <c:pt idx="2351">
                  <c:v>1.6237198118609818E-2</c:v>
                </c:pt>
                <c:pt idx="2352">
                  <c:v>1.6234460969230896E-2</c:v>
                </c:pt>
                <c:pt idx="2353">
                  <c:v>1.6231910266113619E-2</c:v>
                </c:pt>
                <c:pt idx="2354">
                  <c:v>1.6229205077624924E-2</c:v>
                </c:pt>
                <c:pt idx="2355">
                  <c:v>1.6226515376979184E-2</c:v>
                </c:pt>
                <c:pt idx="2356">
                  <c:v>1.622384116411385E-2</c:v>
                </c:pt>
                <c:pt idx="2357">
                  <c:v>1.6221007530087272E-2</c:v>
                </c:pt>
                <c:pt idx="2358">
                  <c:v>1.6218363303373399E-2</c:v>
                </c:pt>
                <c:pt idx="2359">
                  <c:v>1.6215734563555059E-2</c:v>
                </c:pt>
                <c:pt idx="2360">
                  <c:v>1.6213121310570688E-2</c:v>
                </c:pt>
                <c:pt idx="2361">
                  <c:v>1.62108813843076E-2</c:v>
                </c:pt>
                <c:pt idx="2362">
                  <c:v>1.6208121126851802E-2</c:v>
                </c:pt>
                <c:pt idx="2363">
                  <c:v>1.6205555326728838E-2</c:v>
                </c:pt>
                <c:pt idx="2364">
                  <c:v>1.620300501389824E-2</c:v>
                </c:pt>
                <c:pt idx="2365">
                  <c:v>1.6200470188302309E-2</c:v>
                </c:pt>
                <c:pt idx="2366">
                  <c:v>1.6197950849882018E-2</c:v>
                </c:pt>
                <c:pt idx="2367">
                  <c:v>1.6195446998577907E-2</c:v>
                </c:pt>
                <c:pt idx="2368">
                  <c:v>1.6192958634332271E-2</c:v>
                </c:pt>
                <c:pt idx="2369">
                  <c:v>1.6190485757087411E-2</c:v>
                </c:pt>
                <c:pt idx="2370">
                  <c:v>1.6187465199494034E-2</c:v>
                </c:pt>
                <c:pt idx="2371">
                  <c:v>1.6185020301468244E-2</c:v>
                </c:pt>
                <c:pt idx="2372">
                  <c:v>1.6182590888185164E-2</c:v>
                </c:pt>
                <c:pt idx="2373">
                  <c:v>1.6180176959587029E-2</c:v>
                </c:pt>
                <c:pt idx="2374">
                  <c:v>1.6177970133815438E-2</c:v>
                </c:pt>
                <c:pt idx="2375">
                  <c:v>1.6175588175314216E-2</c:v>
                </c:pt>
                <c:pt idx="2376">
                  <c:v>1.6173221702029734E-2</c:v>
                </c:pt>
                <c:pt idx="2377">
                  <c:v>1.6170870713907669E-2</c:v>
                </c:pt>
                <c:pt idx="2378">
                  <c:v>1.6168535210892798E-2</c:v>
                </c:pt>
                <c:pt idx="2379">
                  <c:v>1.6166215192932574E-2</c:v>
                </c:pt>
                <c:pt idx="2380">
                  <c:v>1.6163713026012678E-2</c:v>
                </c:pt>
                <c:pt idx="2381">
                  <c:v>1.6161422972944973E-2</c:v>
                </c:pt>
                <c:pt idx="2382">
                  <c:v>1.6159348048845425E-2</c:v>
                </c:pt>
                <c:pt idx="2383">
                  <c:v>1.6157089970572545E-2</c:v>
                </c:pt>
                <c:pt idx="2384">
                  <c:v>1.6154847377091133E-2</c:v>
                </c:pt>
                <c:pt idx="2385">
                  <c:v>1.6152620268349092E-2</c:v>
                </c:pt>
                <c:pt idx="2386">
                  <c:v>1.6150408644295657E-2</c:v>
                </c:pt>
                <c:pt idx="2387">
                  <c:v>1.614821250488006E-2</c:v>
                </c:pt>
                <c:pt idx="2388">
                  <c:v>1.6145826156239225E-2</c:v>
                </c:pt>
                <c:pt idx="2389">
                  <c:v>1.6143659975351738E-2</c:v>
                </c:pt>
                <c:pt idx="2390">
                  <c:v>1.6141509278260822E-2</c:v>
                </c:pt>
                <c:pt idx="2391">
                  <c:v>1.6139374064916775E-2</c:v>
                </c:pt>
                <c:pt idx="2392">
                  <c:v>1.6137254335271238E-2</c:v>
                </c:pt>
                <c:pt idx="2393">
                  <c:v>1.6135150089274956E-2</c:v>
                </c:pt>
                <c:pt idx="2394">
                  <c:v>1.6133061326880464E-2</c:v>
                </c:pt>
                <c:pt idx="2395">
                  <c:v>1.6130988048040303E-2</c:v>
                </c:pt>
                <c:pt idx="2396">
                  <c:v>1.6129571956403028E-2</c:v>
                </c:pt>
                <c:pt idx="2397">
                  <c:v>1.6127532693171867E-2</c:v>
                </c:pt>
                <c:pt idx="2398">
                  <c:v>1.6125508915421426E-2</c:v>
                </c:pt>
                <c:pt idx="2399">
                  <c:v>1.6123500623105011E-2</c:v>
                </c:pt>
                <c:pt idx="2400">
                  <c:v>1.612128974225898E-2</c:v>
                </c:pt>
                <c:pt idx="2401">
                  <c:v>1.6119311401606256E-2</c:v>
                </c:pt>
                <c:pt idx="2402">
                  <c:v>1.6117348545559837E-2</c:v>
                </c:pt>
                <c:pt idx="2403">
                  <c:v>1.6115401174074992E-2</c:v>
                </c:pt>
                <c:pt idx="2404">
                  <c:v>1.6113469287106105E-2</c:v>
                </c:pt>
                <c:pt idx="2405">
                  <c:v>1.6111776060731602E-2</c:v>
                </c:pt>
                <c:pt idx="2406">
                  <c:v>1.6109876165167653E-2</c:v>
                </c:pt>
                <c:pt idx="2407">
                  <c:v>1.6107991754673468E-2</c:v>
                </c:pt>
                <c:pt idx="2408">
                  <c:v>1.6106122829206315E-2</c:v>
                </c:pt>
                <c:pt idx="2409">
                  <c:v>1.6104042118457632E-2</c:v>
                </c:pt>
                <c:pt idx="2410">
                  <c:v>1.6102203137661985E-2</c:v>
                </c:pt>
                <c:pt idx="2411">
                  <c:v>1.6100379641077599E-2</c:v>
                </c:pt>
                <c:pt idx="2412">
                  <c:v>1.6098571628663287E-2</c:v>
                </c:pt>
                <c:pt idx="2413">
                  <c:v>1.6097010475771441E-2</c:v>
                </c:pt>
                <c:pt idx="2414">
                  <c:v>1.6095234459567502E-2</c:v>
                </c:pt>
                <c:pt idx="2415">
                  <c:v>1.6093473928095483E-2</c:v>
                </c:pt>
                <c:pt idx="2416">
                  <c:v>1.6091728881312217E-2</c:v>
                </c:pt>
                <c:pt idx="2417">
                  <c:v>1.6089999319178948E-2</c:v>
                </c:pt>
                <c:pt idx="2418">
                  <c:v>1.6088285241654263E-2</c:v>
                </c:pt>
                <c:pt idx="2419">
                  <c:v>1.608658664869941E-2</c:v>
                </c:pt>
                <c:pt idx="2420">
                  <c:v>1.6084903540274743E-2</c:v>
                </c:pt>
                <c:pt idx="2421">
                  <c:v>1.6083235916339738E-2</c:v>
                </c:pt>
                <c:pt idx="2422">
                  <c:v>1.6080862138058174E-2</c:v>
                </c:pt>
                <c:pt idx="2423">
                  <c:v>1.6079222380789016E-2</c:v>
                </c:pt>
                <c:pt idx="2424">
                  <c:v>1.607759810584327E-2</c:v>
                </c:pt>
                <c:pt idx="2425">
                  <c:v>1.6075989313184214E-2</c:v>
                </c:pt>
                <c:pt idx="2426">
                  <c:v>1.6074396002775136E-2</c:v>
                </c:pt>
                <c:pt idx="2427">
                  <c:v>1.6073063791774502E-2</c:v>
                </c:pt>
                <c:pt idx="2428">
                  <c:v>1.6071502483146764E-2</c:v>
                </c:pt>
                <c:pt idx="2429">
                  <c:v>1.6069956657343565E-2</c:v>
                </c:pt>
                <c:pt idx="2430">
                  <c:v>1.6068426314329726E-2</c:v>
                </c:pt>
                <c:pt idx="2431">
                  <c:v>1.6066911454070069E-2</c:v>
                </c:pt>
                <c:pt idx="2432">
                  <c:v>1.6065161265555187E-2</c:v>
                </c:pt>
                <c:pt idx="2433">
                  <c:v>1.6063676329896068E-2</c:v>
                </c:pt>
                <c:pt idx="2434">
                  <c:v>1.6062206876205725E-2</c:v>
                </c:pt>
                <c:pt idx="2435">
                  <c:v>1.606100683988303E-2</c:v>
                </c:pt>
                <c:pt idx="2436">
                  <c:v>1.6059569392878611E-2</c:v>
                </c:pt>
                <c:pt idx="2437">
                  <c:v>1.6058147428425314E-2</c:v>
                </c:pt>
                <c:pt idx="2438">
                  <c:v>1.6056740946490629E-2</c:v>
                </c:pt>
                <c:pt idx="2439">
                  <c:v>1.6055349947041157E-2</c:v>
                </c:pt>
                <c:pt idx="2440">
                  <c:v>1.605371527354749E-2</c:v>
                </c:pt>
                <c:pt idx="2441">
                  <c:v>1.6052354192717073E-2</c:v>
                </c:pt>
                <c:pt idx="2442">
                  <c:v>1.6051008593596174E-2</c:v>
                </c:pt>
                <c:pt idx="2443">
                  <c:v>1.6049678476153895E-2</c:v>
                </c:pt>
                <c:pt idx="2444">
                  <c:v>1.6048363840361134E-2</c:v>
                </c:pt>
                <c:pt idx="2445">
                  <c:v>1.6047064686186992E-2</c:v>
                </c:pt>
                <c:pt idx="2446">
                  <c:v>1.604578101360192E-2</c:v>
                </c:pt>
                <c:pt idx="2447">
                  <c:v>1.6044512822576362E-2</c:v>
                </c:pt>
                <c:pt idx="2448">
                  <c:v>1.6044063074629307E-2</c:v>
                </c:pt>
                <c:pt idx="2449">
                  <c:v>1.6042829002024431E-2</c:v>
                </c:pt>
                <c:pt idx="2450">
                  <c:v>1.6041610412933137E-2</c:v>
                </c:pt>
                <c:pt idx="2451">
                  <c:v>1.6040407307327233E-2</c:v>
                </c:pt>
                <c:pt idx="2452">
                  <c:v>1.6039219685177655E-2</c:v>
                </c:pt>
                <c:pt idx="2453">
                  <c:v>1.6037774518119174E-2</c:v>
                </c:pt>
                <c:pt idx="2454">
                  <c:v>1.6036616807513081E-2</c:v>
                </c:pt>
                <c:pt idx="2455">
                  <c:v>1.6035474579603609E-2</c:v>
                </c:pt>
                <c:pt idx="2456">
                  <c:v>1.6034347834363749E-2</c:v>
                </c:pt>
                <c:pt idx="2457">
                  <c:v>1.6033513825339046E-2</c:v>
                </c:pt>
                <c:pt idx="2458">
                  <c:v>1.6032419103366245E-2</c:v>
                </c:pt>
                <c:pt idx="2459">
                  <c:v>1.6031339864666094E-2</c:v>
                </c:pt>
                <c:pt idx="2460">
                  <c:v>1.60302761092126E-2</c:v>
                </c:pt>
                <c:pt idx="2461">
                  <c:v>1.60289463473153E-2</c:v>
                </c:pt>
                <c:pt idx="2462">
                  <c:v>1.6027912497561646E-2</c:v>
                </c:pt>
                <c:pt idx="2463">
                  <c:v>1.6026894130302217E-2</c:v>
                </c:pt>
                <c:pt idx="2464">
                  <c:v>1.6025891248378513E-2</c:v>
                </c:pt>
                <c:pt idx="2465">
                  <c:v>1.6024903882761281E-2</c:v>
                </c:pt>
                <c:pt idx="2466">
                  <c:v>1.6024218905588368E-2</c:v>
                </c:pt>
                <c:pt idx="2467">
                  <c:v>1.6023263798384962E-2</c:v>
                </c:pt>
                <c:pt idx="2468">
                  <c:v>1.6022324355106365E-2</c:v>
                </c:pt>
                <c:pt idx="2469">
                  <c:v>1.602140062262199E-2</c:v>
                </c:pt>
                <c:pt idx="2470">
                  <c:v>1.6020492647802136E-2</c:v>
                </c:pt>
                <c:pt idx="2471">
                  <c:v>1.6019600477515779E-2</c:v>
                </c:pt>
                <c:pt idx="2472">
                  <c:v>1.6018724158632338E-2</c:v>
                </c:pt>
                <c:pt idx="2473">
                  <c:v>1.6017863738023427E-2</c:v>
                </c:pt>
                <c:pt idx="2474">
                  <c:v>1.6016428041071333E-2</c:v>
                </c:pt>
                <c:pt idx="2475">
                  <c:v>1.6015597299761611E-2</c:v>
                </c:pt>
                <c:pt idx="2476">
                  <c:v>1.6014782588500913E-2</c:v>
                </c:pt>
                <c:pt idx="2477">
                  <c:v>1.6013983954673267E-2</c:v>
                </c:pt>
                <c:pt idx="2478">
                  <c:v>1.6013201445660905E-2</c:v>
                </c:pt>
                <c:pt idx="2479">
                  <c:v>1.6012736346323182E-2</c:v>
                </c:pt>
                <c:pt idx="2480">
                  <c:v>1.6011987377439665E-2</c:v>
                </c:pt>
                <c:pt idx="2481">
                  <c:v>1.6011254678677176E-2</c:v>
                </c:pt>
                <c:pt idx="2482">
                  <c:v>1.6010538297162136E-2</c:v>
                </c:pt>
                <c:pt idx="2483">
                  <c:v>1.6009532431272205E-2</c:v>
                </c:pt>
                <c:pt idx="2484">
                  <c:v>1.6008847666219541E-2</c:v>
                </c:pt>
                <c:pt idx="2485">
                  <c:v>1.6008179357673864E-2</c:v>
                </c:pt>
                <c:pt idx="2486">
                  <c:v>1.6007527553020977E-2</c:v>
                </c:pt>
                <c:pt idx="2487">
                  <c:v>1.6007202797790693E-2</c:v>
                </c:pt>
                <c:pt idx="2488">
                  <c:v>1.6006585309458119E-2</c:v>
                </c:pt>
                <c:pt idx="2489">
                  <c:v>1.600598446827476E-2</c:v>
                </c:pt>
                <c:pt idx="2490">
                  <c:v>1.6005400319904217E-2</c:v>
                </c:pt>
                <c:pt idx="2491">
                  <c:v>1.6004753187757136E-2</c:v>
                </c:pt>
                <c:pt idx="2492">
                  <c:v>1.600388834914742E-2</c:v>
                </c:pt>
                <c:pt idx="2493">
                  <c:v>1.6003355560684017E-2</c:v>
                </c:pt>
                <c:pt idx="2494">
                  <c:v>1.6002839485918175E-2</c:v>
                </c:pt>
                <c:pt idx="2495">
                  <c:v>1.6002340124836097E-2</c:v>
                </c:pt>
                <c:pt idx="2496">
                  <c:v>1.600185747742575E-2</c:v>
                </c:pt>
                <c:pt idx="2497">
                  <c:v>1.6001391543675556E-2</c:v>
                </c:pt>
                <c:pt idx="2498">
                  <c:v>1.6000942323573946E-2</c:v>
                </c:pt>
                <c:pt idx="2499">
                  <c:v>1.6000509817108891E-2</c:v>
                </c:pt>
                <c:pt idx="2500">
                  <c:v>1.6000745929491512E-2</c:v>
                </c:pt>
                <c:pt idx="2501">
                  <c:v>1.6000349203284643E-2</c:v>
                </c:pt>
                <c:pt idx="2502">
                  <c:v>1.5999969192142454E-2</c:v>
                </c:pt>
                <c:pt idx="2503">
                  <c:v>1.5999605896056129E-2</c:v>
                </c:pt>
                <c:pt idx="2504">
                  <c:v>1.5999259315016421E-2</c:v>
                </c:pt>
                <c:pt idx="2505">
                  <c:v>1.5998597545407493E-2</c:v>
                </c:pt>
                <c:pt idx="2506">
                  <c:v>1.5998283214229039E-2</c:v>
                </c:pt>
                <c:pt idx="2507">
                  <c:v>1.5997985597342432E-2</c:v>
                </c:pt>
                <c:pt idx="2508">
                  <c:v>1.5997704694741478E-2</c:v>
                </c:pt>
                <c:pt idx="2509">
                  <c:v>1.5997777135229083E-2</c:v>
                </c:pt>
                <c:pt idx="2510">
                  <c:v>1.599753084430082E-2</c:v>
                </c:pt>
                <c:pt idx="2511">
                  <c:v>1.599730126836808E-2</c:v>
                </c:pt>
                <c:pt idx="2512">
                  <c:v>1.5997088407423816E-2</c:v>
                </c:pt>
                <c:pt idx="2513">
                  <c:v>1.5996550895777881E-2</c:v>
                </c:pt>
                <c:pt idx="2514">
                  <c:v>1.5996370278753981E-2</c:v>
                </c:pt>
                <c:pt idx="2515">
                  <c:v>1.5996206375974546E-2</c:v>
                </c:pt>
                <c:pt idx="2516">
                  <c:v>1.5996059187435584E-2</c:v>
                </c:pt>
                <c:pt idx="2517">
                  <c:v>1.5995928713133118E-2</c:v>
                </c:pt>
                <c:pt idx="2518">
                  <c:v>1.5996162256254585E-2</c:v>
                </c:pt>
                <c:pt idx="2519">
                  <c:v>1.5996066400106757E-2</c:v>
                </c:pt>
                <c:pt idx="2520">
                  <c:v>1.5995987258916575E-2</c:v>
                </c:pt>
                <c:pt idx="2521">
                  <c:v>1.5995924832681831E-2</c:v>
                </c:pt>
                <c:pt idx="2522">
                  <c:v>1.5995879121402087E-2</c:v>
                </c:pt>
                <c:pt idx="2523">
                  <c:v>1.5995850125075144E-2</c:v>
                </c:pt>
                <c:pt idx="2524">
                  <c:v>1.5995837843700553E-2</c:v>
                </c:pt>
                <c:pt idx="2525">
                  <c:v>1.5995842277277881E-2</c:v>
                </c:pt>
                <c:pt idx="2526">
                  <c:v>1.5995149868056863E-2</c:v>
                </c:pt>
                <c:pt idx="2527">
                  <c:v>1.5994827553150986E-2</c:v>
                </c:pt>
                <c:pt idx="2528">
                  <c:v>1.5994878543133324E-2</c:v>
                </c:pt>
                <c:pt idx="2529">
                  <c:v>1.5994946245882359E-2</c:v>
                </c:pt>
                <c:pt idx="2530">
                  <c:v>1.5995030661398991E-2</c:v>
                </c:pt>
                <c:pt idx="2531">
                  <c:v>1.5995494365691847E-2</c:v>
                </c:pt>
                <c:pt idx="2532">
                  <c:v>1.5995613405716067E-2</c:v>
                </c:pt>
                <c:pt idx="2533">
                  <c:v>1.5995749159245471E-2</c:v>
                </c:pt>
                <c:pt idx="2534">
                  <c:v>1.5995901626283185E-2</c:v>
                </c:pt>
                <c:pt idx="2535">
                  <c:v>1.599570343058343E-2</c:v>
                </c:pt>
                <c:pt idx="2536">
                  <c:v>1.5995888122764305E-2</c:v>
                </c:pt>
                <c:pt idx="2537">
                  <c:v>1.5996089527736058E-2</c:v>
                </c:pt>
                <c:pt idx="2538">
                  <c:v>1.5996307645503621E-2</c:v>
                </c:pt>
                <c:pt idx="2539">
                  <c:v>1.5996542476071914E-2</c:v>
                </c:pt>
                <c:pt idx="2540">
                  <c:v>1.5997167412425253E-2</c:v>
                </c:pt>
                <c:pt idx="2541">
                  <c:v>1.5997436874150249E-2</c:v>
                </c:pt>
                <c:pt idx="2542">
                  <c:v>1.5997723049425414E-2</c:v>
                </c:pt>
                <c:pt idx="2543">
                  <c:v>1.599802593825831E-2</c:v>
                </c:pt>
                <c:pt idx="2544">
                  <c:v>1.5997967321151829E-2</c:v>
                </c:pt>
                <c:pt idx="2545">
                  <c:v>1.599830242866377E-2</c:v>
                </c:pt>
                <c:pt idx="2546">
                  <c:v>1.5998654249026596E-2</c:v>
                </c:pt>
                <c:pt idx="2547">
                  <c:v>1.5999022782248809E-2</c:v>
                </c:pt>
                <c:pt idx="2548">
                  <c:v>1.5999408028338921E-2</c:v>
                </c:pt>
                <c:pt idx="2549">
                  <c:v>1.5999809987306782E-2</c:v>
                </c:pt>
                <c:pt idx="2550">
                  <c:v>1.600022865916224E-2</c:v>
                </c:pt>
                <c:pt idx="2551">
                  <c:v>1.6000664043916046E-2</c:v>
                </c:pt>
                <c:pt idx="2552">
                  <c:v>1.6002280246148234E-2</c:v>
                </c:pt>
                <c:pt idx="2553">
                  <c:v>1.6002752699962711E-2</c:v>
                </c:pt>
                <c:pt idx="2554">
                  <c:v>1.6003241868902649E-2</c:v>
                </c:pt>
                <c:pt idx="2555">
                  <c:v>1.6003747752980822E-2</c:v>
                </c:pt>
                <c:pt idx="2556">
                  <c:v>1.6004270352209121E-2</c:v>
                </c:pt>
                <c:pt idx="2557">
                  <c:v>1.6004415424617925E-2</c:v>
                </c:pt>
                <c:pt idx="2558">
                  <c:v>1.6004970236013407E-2</c:v>
                </c:pt>
                <c:pt idx="2559">
                  <c:v>1.6005541761867265E-2</c:v>
                </c:pt>
                <c:pt idx="2560">
                  <c:v>1.600613000219411E-2</c:v>
                </c:pt>
                <c:pt idx="2561">
                  <c:v>1.6007134076081765E-2</c:v>
                </c:pt>
                <c:pt idx="2562">
                  <c:v>1.6007756966503302E-2</c:v>
                </c:pt>
                <c:pt idx="2563">
                  <c:v>1.6008396572175836E-2</c:v>
                </c:pt>
                <c:pt idx="2564">
                  <c:v>1.6009052893114776E-2</c:v>
                </c:pt>
                <c:pt idx="2565">
                  <c:v>1.6009725929337752E-2</c:v>
                </c:pt>
                <c:pt idx="2566">
                  <c:v>1.601001044895151E-2</c:v>
                </c:pt>
                <c:pt idx="2567">
                  <c:v>1.6010715691026824E-2</c:v>
                </c:pt>
                <c:pt idx="2568">
                  <c:v>1.601143764770489E-2</c:v>
                </c:pt>
                <c:pt idx="2569">
                  <c:v>1.6012176319003417E-2</c:v>
                </c:pt>
                <c:pt idx="2570">
                  <c:v>1.6013341840310783E-2</c:v>
                </c:pt>
                <c:pt idx="2571">
                  <c:v>1.6014115168603966E-2</c:v>
                </c:pt>
                <c:pt idx="2572">
                  <c:v>1.6014905212307595E-2</c:v>
                </c:pt>
                <c:pt idx="2573">
                  <c:v>1.6015711971441492E-2</c:v>
                </c:pt>
                <c:pt idx="2574">
                  <c:v>1.6016535446026353E-2</c:v>
                </c:pt>
                <c:pt idx="2575">
                  <c:v>1.6017375636081563E-2</c:v>
                </c:pt>
                <c:pt idx="2576">
                  <c:v>1.6018232541629585E-2</c:v>
                </c:pt>
                <c:pt idx="2577">
                  <c:v>1.6019106162691123E-2</c:v>
                </c:pt>
                <c:pt idx="2578">
                  <c:v>1.6019576521785199E-2</c:v>
                </c:pt>
                <c:pt idx="2579">
                  <c:v>1.6019640308495734E-2</c:v>
                </c:pt>
                <c:pt idx="2580">
                  <c:v>1.6020560373636611E-2</c:v>
                </c:pt>
                <c:pt idx="2581">
                  <c:v>1.6021497152176441E-2</c:v>
                </c:pt>
                <c:pt idx="2582">
                  <c:v>1.6022450644138951E-2</c:v>
                </c:pt>
                <c:pt idx="2583">
                  <c:v>1.6023846741220569E-2</c:v>
                </c:pt>
                <c:pt idx="2584">
                  <c:v>1.6024834897131732E-2</c:v>
                </c:pt>
                <c:pt idx="2585">
                  <c:v>1.6025839767272156E-2</c:v>
                </c:pt>
                <c:pt idx="2586">
                  <c:v>1.6026861351666779E-2</c:v>
                </c:pt>
                <c:pt idx="2587">
                  <c:v>1.6027468806129552E-2</c:v>
                </c:pt>
                <c:pt idx="2588">
                  <c:v>1.6028522579136385E-2</c:v>
                </c:pt>
                <c:pt idx="2589">
                  <c:v>1.6029593065738743E-2</c:v>
                </c:pt>
                <c:pt idx="2590">
                  <c:v>1.6030680265963937E-2</c:v>
                </c:pt>
                <c:pt idx="2591">
                  <c:v>1.6031784179837937E-2</c:v>
                </c:pt>
                <c:pt idx="2592">
                  <c:v>1.6033341858835547E-2</c:v>
                </c:pt>
                <c:pt idx="2593">
                  <c:v>1.6034480443745662E-2</c:v>
                </c:pt>
                <c:pt idx="2594">
                  <c:v>1.6035635743126397E-2</c:v>
                </c:pt>
                <c:pt idx="2595">
                  <c:v>1.6036976552007986E-2</c:v>
                </c:pt>
                <c:pt idx="2596">
                  <c:v>1.6037725459668924E-2</c:v>
                </c:pt>
                <c:pt idx="2597">
                  <c:v>1.6038932043715183E-2</c:v>
                </c:pt>
                <c:pt idx="2598">
                  <c:v>1.604015534161354E-2</c:v>
                </c:pt>
                <c:pt idx="2599">
                  <c:v>1.6041395353395781E-2</c:v>
                </c:pt>
                <c:pt idx="2600">
                  <c:v>1.6042652079091016E-2</c:v>
                </c:pt>
                <c:pt idx="2601">
                  <c:v>1.6043925518730136E-2</c:v>
                </c:pt>
                <c:pt idx="2602">
                  <c:v>1.6045215672345833E-2</c:v>
                </c:pt>
                <c:pt idx="2603">
                  <c:v>1.6046522539969001E-2</c:v>
                </c:pt>
                <c:pt idx="2604">
                  <c:v>1.6048750660191267E-2</c:v>
                </c:pt>
                <c:pt idx="2605">
                  <c:v>1.6051455023938756E-2</c:v>
                </c:pt>
                <c:pt idx="2606">
                  <c:v>1.6052818301651138E-2</c:v>
                </c:pt>
                <c:pt idx="2607">
                  <c:v>1.6054198297202081E-2</c:v>
                </c:pt>
                <c:pt idx="2608">
                  <c:v>1.6055595010625576E-2</c:v>
                </c:pt>
                <c:pt idx="2609">
                  <c:v>1.6055631821782296E-2</c:v>
                </c:pt>
                <c:pt idx="2610">
                  <c:v>1.6057058201128991E-2</c:v>
                </c:pt>
                <c:pt idx="2611">
                  <c:v>1.6058501296234342E-2</c:v>
                </c:pt>
                <c:pt idx="2612">
                  <c:v>1.6059961107132894E-2</c:v>
                </c:pt>
                <c:pt idx="2613">
                  <c:v>1.6062829347088432E-2</c:v>
                </c:pt>
                <c:pt idx="2614">
                  <c:v>1.606432636850803E-2</c:v>
                </c:pt>
                <c:pt idx="2615">
                  <c:v>1.6065840108055958E-2</c:v>
                </c:pt>
                <c:pt idx="2616">
                  <c:v>1.6067370565771864E-2</c:v>
                </c:pt>
                <c:pt idx="2617">
                  <c:v>1.6067510899832344E-2</c:v>
                </c:pt>
                <c:pt idx="2618">
                  <c:v>1.6069071006275758E-2</c:v>
                </c:pt>
                <c:pt idx="2619">
                  <c:v>1.6070647828777655E-2</c:v>
                </c:pt>
                <c:pt idx="2620">
                  <c:v>1.607224136737612E-2</c:v>
                </c:pt>
                <c:pt idx="2621">
                  <c:v>1.60738516221119E-2</c:v>
                </c:pt>
                <c:pt idx="2622">
                  <c:v>1.6076904395800538E-2</c:v>
                </c:pt>
                <c:pt idx="2623">
                  <c:v>1.6078551881802978E-2</c:v>
                </c:pt>
                <c:pt idx="2624">
                  <c:v>1.6080216086294969E-2</c:v>
                </c:pt>
                <c:pt idx="2625">
                  <c:v>1.6081897009320084E-2</c:v>
                </c:pt>
                <c:pt idx="2626">
                  <c:v>1.6083594650920151E-2</c:v>
                </c:pt>
                <c:pt idx="2627">
                  <c:v>1.6085309011137874E-2</c:v>
                </c:pt>
                <c:pt idx="2628">
                  <c:v>1.6087040090017261E-2</c:v>
                </c:pt>
                <c:pt idx="2629">
                  <c:v>1.6088787887602322E-2</c:v>
                </c:pt>
                <c:pt idx="2630">
                  <c:v>1.6089096147658528E-2</c:v>
                </c:pt>
                <c:pt idx="2631">
                  <c:v>1.608990086273096E-2</c:v>
                </c:pt>
                <c:pt idx="2632">
                  <c:v>1.6091692452275402E-2</c:v>
                </c:pt>
                <c:pt idx="2633">
                  <c:v>1.6093500756973605E-2</c:v>
                </c:pt>
                <c:pt idx="2634">
                  <c:v>1.6095325776870346E-2</c:v>
                </c:pt>
                <c:pt idx="2635">
                  <c:v>1.6097658890944853E-2</c:v>
                </c:pt>
                <c:pt idx="2636">
                  <c:v>1.6099518617025622E-2</c:v>
                </c:pt>
                <c:pt idx="2637">
                  <c:v>1.6101395059189477E-2</c:v>
                </c:pt>
                <c:pt idx="2638">
                  <c:v>1.6103288217481394E-2</c:v>
                </c:pt>
                <c:pt idx="2639">
                  <c:v>1.6104701605927967E-2</c:v>
                </c:pt>
                <c:pt idx="2640">
                  <c:v>1.6106626917977741E-2</c:v>
                </c:pt>
                <c:pt idx="2641">
                  <c:v>1.6108568945549347E-2</c:v>
                </c:pt>
                <c:pt idx="2642">
                  <c:v>1.6110527688692481E-2</c:v>
                </c:pt>
                <c:pt idx="2643">
                  <c:v>1.6112503147454608E-2</c:v>
                </c:pt>
                <c:pt idx="2644">
                  <c:v>1.6114998208598463E-2</c:v>
                </c:pt>
                <c:pt idx="2645">
                  <c:v>1.61170083811303E-2</c:v>
                </c:pt>
                <c:pt idx="2646">
                  <c:v>1.6119035270178505E-2</c:v>
                </c:pt>
                <c:pt idx="2647">
                  <c:v>1.6121372184072863E-2</c:v>
                </c:pt>
                <c:pt idx="2648">
                  <c:v>1.6122926690055817E-2</c:v>
                </c:pt>
                <c:pt idx="2649">
                  <c:v>1.6125004831560884E-2</c:v>
                </c:pt>
                <c:pt idx="2650">
                  <c:v>1.6127099689040924E-2</c:v>
                </c:pt>
                <c:pt idx="2651">
                  <c:v>1.6129211262550111E-2</c:v>
                </c:pt>
                <c:pt idx="2652">
                  <c:v>1.6131339552137705E-2</c:v>
                </c:pt>
                <c:pt idx="2653">
                  <c:v>1.6133484557858329E-2</c:v>
                </c:pt>
                <c:pt idx="2654">
                  <c:v>1.613564627976348E-2</c:v>
                </c:pt>
                <c:pt idx="2655">
                  <c:v>1.6137824717907787E-2</c:v>
                </c:pt>
                <c:pt idx="2656">
                  <c:v>1.6140538381691182E-2</c:v>
                </c:pt>
                <c:pt idx="2657">
                  <c:v>1.6144311778328629E-2</c:v>
                </c:pt>
                <c:pt idx="2658">
                  <c:v>1.6146545535249194E-2</c:v>
                </c:pt>
                <c:pt idx="2659">
                  <c:v>1.6148796011642052E-2</c:v>
                </c:pt>
                <c:pt idx="2660">
                  <c:v>1.6151316720573225E-2</c:v>
                </c:pt>
                <c:pt idx="2661">
                  <c:v>1.6153607599674404E-2</c:v>
                </c:pt>
                <c:pt idx="2662">
                  <c:v>1.6155915196942157E-2</c:v>
                </c:pt>
                <c:pt idx="2663">
                  <c:v>1.6158239512433611E-2</c:v>
                </c:pt>
                <c:pt idx="2664">
                  <c:v>1.6160580546206782E-2</c:v>
                </c:pt>
                <c:pt idx="2665">
                  <c:v>1.6163469479414407E-2</c:v>
                </c:pt>
                <c:pt idx="2666">
                  <c:v>1.6165845248892582E-2</c:v>
                </c:pt>
                <c:pt idx="2667">
                  <c:v>1.6168237737586414E-2</c:v>
                </c:pt>
                <c:pt idx="2668">
                  <c:v>1.6170646945555804E-2</c:v>
                </c:pt>
                <c:pt idx="2669">
                  <c:v>1.6172536491357813E-2</c:v>
                </c:pt>
                <c:pt idx="2670">
                  <c:v>1.6174977836062244E-2</c:v>
                </c:pt>
                <c:pt idx="2671">
                  <c:v>1.6177435899466023E-2</c:v>
                </c:pt>
                <c:pt idx="2672">
                  <c:v>1.6179910681630716E-2</c:v>
                </c:pt>
                <c:pt idx="2673">
                  <c:v>1.618348551122252E-2</c:v>
                </c:pt>
                <c:pt idx="2674">
                  <c:v>1.6185453301568568E-2</c:v>
                </c:pt>
                <c:pt idx="2675">
                  <c:v>1.6187979546180738E-2</c:v>
                </c:pt>
                <c:pt idx="2676">
                  <c:v>1.6190522510563996E-2</c:v>
                </c:pt>
                <c:pt idx="2677">
                  <c:v>1.6193082194781327E-2</c:v>
                </c:pt>
                <c:pt idx="2678">
                  <c:v>1.6195658598897045E-2</c:v>
                </c:pt>
                <c:pt idx="2679">
                  <c:v>1.6198251722975891E-2</c:v>
                </c:pt>
                <c:pt idx="2680">
                  <c:v>1.6200861567083058E-2</c:v>
                </c:pt>
                <c:pt idx="2681">
                  <c:v>1.6203488131282855E-2</c:v>
                </c:pt>
                <c:pt idx="2682">
                  <c:v>1.6205024823664288E-2</c:v>
                </c:pt>
                <c:pt idx="2683">
                  <c:v>1.6207682204585735E-2</c:v>
                </c:pt>
                <c:pt idx="2684">
                  <c:v>1.6210356304272363E-2</c:v>
                </c:pt>
                <c:pt idx="2685">
                  <c:v>1.6213047122790526E-2</c:v>
                </c:pt>
                <c:pt idx="2686">
                  <c:v>1.6216313137120419E-2</c:v>
                </c:pt>
                <c:pt idx="2687">
                  <c:v>1.6219038708333956E-2</c:v>
                </c:pt>
                <c:pt idx="2688">
                  <c:v>1.6221780999346066E-2</c:v>
                </c:pt>
                <c:pt idx="2689">
                  <c:v>1.6224540010224504E-2</c:v>
                </c:pt>
                <c:pt idx="2690">
                  <c:v>1.6227315741038802E-2</c:v>
                </c:pt>
                <c:pt idx="2691">
                  <c:v>1.6229543133131671E-2</c:v>
                </c:pt>
                <c:pt idx="2692">
                  <c:v>1.6232350985363127E-2</c:v>
                </c:pt>
                <c:pt idx="2693">
                  <c:v>1.6235175556972067E-2</c:v>
                </c:pt>
                <c:pt idx="2694">
                  <c:v>1.6238016848027954E-2</c:v>
                </c:pt>
                <c:pt idx="2695">
                  <c:v>1.6241445196578268E-2</c:v>
                </c:pt>
                <c:pt idx="2696">
                  <c:v>1.624432124847365E-2</c:v>
                </c:pt>
                <c:pt idx="2697">
                  <c:v>1.6247214020797814E-2</c:v>
                </c:pt>
                <c:pt idx="2698">
                  <c:v>1.6250123513622948E-2</c:v>
                </c:pt>
                <c:pt idx="2699">
                  <c:v>1.62530497270208E-2</c:v>
                </c:pt>
                <c:pt idx="2700">
                  <c:v>1.6255415706733865E-2</c:v>
                </c:pt>
                <c:pt idx="2701">
                  <c:v>1.62583740359174E-2</c:v>
                </c:pt>
                <c:pt idx="2702">
                  <c:v>1.6261349085124114E-2</c:v>
                </c:pt>
                <c:pt idx="2703">
                  <c:v>1.6264340854427038E-2</c:v>
                </c:pt>
                <c:pt idx="2704">
                  <c:v>1.626734934390054E-2</c:v>
                </c:pt>
                <c:pt idx="2705">
                  <c:v>1.6270374553619876E-2</c:v>
                </c:pt>
                <c:pt idx="2706">
                  <c:v>1.6273416483658969E-2</c:v>
                </c:pt>
                <c:pt idx="2707">
                  <c:v>1.6276475134094415E-2</c:v>
                </c:pt>
                <c:pt idx="2708">
                  <c:v>1.6280725810707847E-2</c:v>
                </c:pt>
                <c:pt idx="2709">
                  <c:v>1.6283820565803152E-2</c:v>
                </c:pt>
                <c:pt idx="2710">
                  <c:v>1.6286932043072744E-2</c:v>
                </c:pt>
                <c:pt idx="2711">
                  <c:v>1.6290060242594141E-2</c:v>
                </c:pt>
                <c:pt idx="2712">
                  <c:v>1.6293205164446194E-2</c:v>
                </c:pt>
                <c:pt idx="2713">
                  <c:v>1.629577241645325E-2</c:v>
                </c:pt>
                <c:pt idx="2714">
                  <c:v>1.6298949447447284E-2</c:v>
                </c:pt>
                <c:pt idx="2715">
                  <c:v>1.6302143200232388E-2</c:v>
                </c:pt>
                <c:pt idx="2716">
                  <c:v>1.6305353674888272E-2</c:v>
                </c:pt>
                <c:pt idx="2717">
                  <c:v>1.6309180611438979E-2</c:v>
                </c:pt>
                <c:pt idx="2718">
                  <c:v>1.6312425868945196E-2</c:v>
                </c:pt>
                <c:pt idx="2719">
                  <c:v>1.6315687849343227E-2</c:v>
                </c:pt>
                <c:pt idx="2720">
                  <c:v>1.6318966552714111E-2</c:v>
                </c:pt>
                <c:pt idx="2721">
                  <c:v>1.6321656879050607E-2</c:v>
                </c:pt>
                <c:pt idx="2722">
                  <c:v>1.6324967686629194E-2</c:v>
                </c:pt>
                <c:pt idx="2723">
                  <c:v>1.6328295216648102E-2</c:v>
                </c:pt>
                <c:pt idx="2724">
                  <c:v>1.633163946918971E-2</c:v>
                </c:pt>
                <c:pt idx="2725">
                  <c:v>1.633500044433905E-2</c:v>
                </c:pt>
                <c:pt idx="2726">
                  <c:v>1.6338989960010167E-2</c:v>
                </c:pt>
                <c:pt idx="2727">
                  <c:v>1.634238572651936E-2</c:v>
                </c:pt>
                <c:pt idx="2728">
                  <c:v>1.6345798216670919E-2</c:v>
                </c:pt>
                <c:pt idx="2729">
                  <c:v>1.634922743055162E-2</c:v>
                </c:pt>
                <c:pt idx="2730">
                  <c:v>1.6352673368246473E-2</c:v>
                </c:pt>
                <c:pt idx="2731">
                  <c:v>1.6356136029841806E-2</c:v>
                </c:pt>
                <c:pt idx="2732">
                  <c:v>1.6359615415424838E-2</c:v>
                </c:pt>
                <c:pt idx="2733">
                  <c:v>1.6363111525082779E-2</c:v>
                </c:pt>
                <c:pt idx="2734">
                  <c:v>1.6364756980758174E-2</c:v>
                </c:pt>
                <c:pt idx="2735">
                  <c:v>1.6368282482660871E-2</c:v>
                </c:pt>
                <c:pt idx="2736">
                  <c:v>1.6371824706541336E-2</c:v>
                </c:pt>
                <c:pt idx="2737">
                  <c:v>1.6375383652486437E-2</c:v>
                </c:pt>
                <c:pt idx="2738">
                  <c:v>1.6378959320583933E-2</c:v>
                </c:pt>
                <c:pt idx="2739">
                  <c:v>1.6383180790302383E-2</c:v>
                </c:pt>
                <c:pt idx="2740">
                  <c:v>1.6386791258848368E-2</c:v>
                </c:pt>
                <c:pt idx="2741">
                  <c:v>1.639041845060283E-2</c:v>
                </c:pt>
                <c:pt idx="2742">
                  <c:v>1.6394062365655274E-2</c:v>
                </c:pt>
                <c:pt idx="2743">
                  <c:v>1.6397723004096545E-2</c:v>
                </c:pt>
                <c:pt idx="2744">
                  <c:v>1.6400764499345792E-2</c:v>
                </c:pt>
                <c:pt idx="2745">
                  <c:v>1.6404457225005498E-2</c:v>
                </c:pt>
                <c:pt idx="2746">
                  <c:v>1.6408166673534928E-2</c:v>
                </c:pt>
                <c:pt idx="2747">
                  <c:v>1.6412532793570783E-2</c:v>
                </c:pt>
                <c:pt idx="2748">
                  <c:v>1.6416277050325521E-2</c:v>
                </c:pt>
                <c:pt idx="2749">
                  <c:v>1.6420038031020823E-2</c:v>
                </c:pt>
                <c:pt idx="2750">
                  <c:v>1.6423815735748425E-2</c:v>
                </c:pt>
                <c:pt idx="2751">
                  <c:v>1.6428153591108326E-2</c:v>
                </c:pt>
                <c:pt idx="2752">
                  <c:v>1.6431320170701754E-2</c:v>
                </c:pt>
                <c:pt idx="2753">
                  <c:v>1.6435149070988288E-2</c:v>
                </c:pt>
                <c:pt idx="2754">
                  <c:v>1.6438994694902172E-2</c:v>
                </c:pt>
                <c:pt idx="2755">
                  <c:v>1.6442857042537888E-2</c:v>
                </c:pt>
                <c:pt idx="2756">
                  <c:v>1.644673611399081E-2</c:v>
                </c:pt>
                <c:pt idx="2757">
                  <c:v>1.6450631909356757E-2</c:v>
                </c:pt>
                <c:pt idx="2758">
                  <c:v>1.6454544428731555E-2</c:v>
                </c:pt>
                <c:pt idx="2759">
                  <c:v>1.6458473672212374E-2</c:v>
                </c:pt>
                <c:pt idx="2760">
                  <c:v>1.6464393838265045E-2</c:v>
                </c:pt>
                <c:pt idx="2761">
                  <c:v>1.6468360648686144E-2</c:v>
                </c:pt>
                <c:pt idx="2762">
                  <c:v>1.6472344185909978E-2</c:v>
                </c:pt>
                <c:pt idx="2763">
                  <c:v>1.6476344450035652E-2</c:v>
                </c:pt>
                <c:pt idx="2764">
                  <c:v>1.6480361441164028E-2</c:v>
                </c:pt>
                <c:pt idx="2765">
                  <c:v>1.6483730069854027E-2</c:v>
                </c:pt>
                <c:pt idx="2766">
                  <c:v>1.6487779138341121E-2</c:v>
                </c:pt>
                <c:pt idx="2767">
                  <c:v>1.6491844933329707E-2</c:v>
                </c:pt>
                <c:pt idx="2768">
                  <c:v>1.6495927454920768E-2</c:v>
                </c:pt>
                <c:pt idx="2769">
                  <c:v>1.6500697305381708E-2</c:v>
                </c:pt>
                <c:pt idx="2770">
                  <c:v>1.6504814660654666E-2</c:v>
                </c:pt>
                <c:pt idx="2771">
                  <c:v>1.650894874364477E-2</c:v>
                </c:pt>
                <c:pt idx="2772">
                  <c:v>1.6513099554454649E-2</c:v>
                </c:pt>
                <c:pt idx="2773">
                  <c:v>1.6516590965498214E-2</c:v>
                </c:pt>
                <c:pt idx="2774">
                  <c:v>1.6520773848859135E-2</c:v>
                </c:pt>
                <c:pt idx="2775">
                  <c:v>1.6524973459544855E-2</c:v>
                </c:pt>
                <c:pt idx="2776">
                  <c:v>1.6529189797659896E-2</c:v>
                </c:pt>
                <c:pt idx="2777">
                  <c:v>1.6533422863309222E-2</c:v>
                </c:pt>
                <c:pt idx="2778">
                  <c:v>1.6538355709396255E-2</c:v>
                </c:pt>
                <c:pt idx="2779">
                  <c:v>1.6542623617886013E-2</c:v>
                </c:pt>
                <c:pt idx="2780">
                  <c:v>1.6546908255039485E-2</c:v>
                </c:pt>
                <c:pt idx="2781">
                  <c:v>1.6551209620965908E-2</c:v>
                </c:pt>
                <c:pt idx="2782">
                  <c:v>1.6555527715773198E-2</c:v>
                </c:pt>
                <c:pt idx="2783">
                  <c:v>1.6559862539567503E-2</c:v>
                </c:pt>
                <c:pt idx="2784">
                  <c:v>1.6564214092459388E-2</c:v>
                </c:pt>
                <c:pt idx="2785">
                  <c:v>1.6568582374558081E-2</c:v>
                </c:pt>
                <c:pt idx="2786">
                  <c:v>1.6570885322145415E-2</c:v>
                </c:pt>
                <c:pt idx="2787">
                  <c:v>1.6575282881449632E-2</c:v>
                </c:pt>
                <c:pt idx="2788">
                  <c:v>1.6579697167837981E-2</c:v>
                </c:pt>
                <c:pt idx="2789">
                  <c:v>1.6584128181420164E-2</c:v>
                </c:pt>
                <c:pt idx="2790">
                  <c:v>1.6588575922304991E-2</c:v>
                </c:pt>
                <c:pt idx="2791">
                  <c:v>1.6593741234724464E-2</c:v>
                </c:pt>
                <c:pt idx="2792">
                  <c:v>1.6598223828355924E-2</c:v>
                </c:pt>
                <c:pt idx="2793">
                  <c:v>1.6602723150441159E-2</c:v>
                </c:pt>
                <c:pt idx="2794">
                  <c:v>1.6607239201091941E-2</c:v>
                </c:pt>
                <c:pt idx="2795">
                  <c:v>1.6611065540124068E-2</c:v>
                </c:pt>
                <c:pt idx="2796">
                  <c:v>1.6615613647144201E-2</c:v>
                </c:pt>
                <c:pt idx="2797">
                  <c:v>1.6620178482243855E-2</c:v>
                </c:pt>
                <c:pt idx="2798">
                  <c:v>1.6624760045534526E-2</c:v>
                </c:pt>
                <c:pt idx="2799">
                  <c:v>1.663007038675491E-2</c:v>
                </c:pt>
                <c:pt idx="2800">
                  <c:v>1.6634686811163122E-2</c:v>
                </c:pt>
                <c:pt idx="2801">
                  <c:v>1.6639319964929535E-2</c:v>
                </c:pt>
                <c:pt idx="2802">
                  <c:v>1.6643969848168589E-2</c:v>
                </c:pt>
                <c:pt idx="2803">
                  <c:v>1.6648636460995622E-2</c:v>
                </c:pt>
                <c:pt idx="2804">
                  <c:v>1.6652600723677812E-2</c:v>
                </c:pt>
                <c:pt idx="2805">
                  <c:v>1.6657299387502236E-2</c:v>
                </c:pt>
                <c:pt idx="2806">
                  <c:v>1.6662014780435157E-2</c:v>
                </c:pt>
                <c:pt idx="2807">
                  <c:v>1.6666746902592101E-2</c:v>
                </c:pt>
                <c:pt idx="2808">
                  <c:v>1.6671495754090382E-2</c:v>
                </c:pt>
                <c:pt idx="2809">
                  <c:v>1.6676261335046419E-2</c:v>
                </c:pt>
                <c:pt idx="2810">
                  <c:v>1.6681043645578875E-2</c:v>
                </c:pt>
                <c:pt idx="2811">
                  <c:v>1.6685842685805061E-2</c:v>
                </c:pt>
                <c:pt idx="2812">
                  <c:v>1.6692850041489345E-2</c:v>
                </c:pt>
                <c:pt idx="2813">
                  <c:v>1.6697686787379151E-2</c:v>
                </c:pt>
                <c:pt idx="2814">
                  <c:v>1.670254026582289E-2</c:v>
                </c:pt>
                <c:pt idx="2815">
                  <c:v>1.6707410476942134E-2</c:v>
                </c:pt>
                <c:pt idx="2816">
                  <c:v>1.6712297420858894E-2</c:v>
                </c:pt>
                <c:pt idx="2817">
                  <c:v>1.6716463326378592E-2</c:v>
                </c:pt>
                <c:pt idx="2818">
                  <c:v>1.6721382316643815E-2</c:v>
                </c:pt>
                <c:pt idx="2819">
                  <c:v>1.6726318039237451E-2</c:v>
                </c:pt>
                <c:pt idx="2820">
                  <c:v>1.6731270494283058E-2</c:v>
                </c:pt>
                <c:pt idx="2821">
                  <c:v>1.6736983136717606E-2</c:v>
                </c:pt>
                <c:pt idx="2822">
                  <c:v>1.6741970480011172E-2</c:v>
                </c:pt>
                <c:pt idx="2823">
                  <c:v>1.6746974556969097E-2</c:v>
                </c:pt>
                <c:pt idx="2824">
                  <c:v>1.6751995367716915E-2</c:v>
                </c:pt>
                <c:pt idx="2825">
                  <c:v>1.6756283760625608E-2</c:v>
                </c:pt>
                <c:pt idx="2826">
                  <c:v>1.6761336612991166E-2</c:v>
                </c:pt>
                <c:pt idx="2827">
                  <c:v>1.6766406198681163E-2</c:v>
                </c:pt>
                <c:pt idx="2828">
                  <c:v>1.6771492517823592E-2</c:v>
                </c:pt>
                <c:pt idx="2829">
                  <c:v>1.6776595570545116E-2</c:v>
                </c:pt>
                <c:pt idx="2830">
                  <c:v>1.6782471648882635E-2</c:v>
                </c:pt>
                <c:pt idx="2831">
                  <c:v>1.678760959971163E-2</c:v>
                </c:pt>
                <c:pt idx="2832">
                  <c:v>1.6792764285351085E-2</c:v>
                </c:pt>
                <c:pt idx="2833">
                  <c:v>1.6797935705928729E-2</c:v>
                </c:pt>
                <c:pt idx="2834">
                  <c:v>1.680312386157495E-2</c:v>
                </c:pt>
                <c:pt idx="2835">
                  <c:v>1.6808328752419239E-2</c:v>
                </c:pt>
                <c:pt idx="2836">
                  <c:v>1.681355037859374E-2</c:v>
                </c:pt>
                <c:pt idx="2837">
                  <c:v>1.681878874022795E-2</c:v>
                </c:pt>
                <c:pt idx="2838">
                  <c:v>1.6822508477625585E-2</c:v>
                </c:pt>
                <c:pt idx="2839">
                  <c:v>1.6827008559887356E-2</c:v>
                </c:pt>
                <c:pt idx="2840">
                  <c:v>1.6832292814418736E-2</c:v>
                </c:pt>
                <c:pt idx="2841">
                  <c:v>1.6837593802376004E-2</c:v>
                </c:pt>
                <c:pt idx="2842">
                  <c:v>1.6842911523889469E-2</c:v>
                </c:pt>
                <c:pt idx="2843">
                  <c:v>1.6849020612130856E-2</c:v>
                </c:pt>
                <c:pt idx="2844">
                  <c:v>1.6854373242530946E-2</c:v>
                </c:pt>
                <c:pt idx="2845">
                  <c:v>1.6859742607738929E-2</c:v>
                </c:pt>
                <c:pt idx="2846">
                  <c:v>1.6865128707888845E-2</c:v>
                </c:pt>
                <c:pt idx="2847">
                  <c:v>1.6869751139411689E-2</c:v>
                </c:pt>
                <c:pt idx="2848">
                  <c:v>1.6875169265034445E-2</c:v>
                </c:pt>
                <c:pt idx="2849">
                  <c:v>1.6880604125140725E-2</c:v>
                </c:pt>
                <c:pt idx="2850">
                  <c:v>1.6886055719864856E-2</c:v>
                </c:pt>
                <c:pt idx="2851">
                  <c:v>1.6891524049341172E-2</c:v>
                </c:pt>
                <c:pt idx="2852">
                  <c:v>1.6897796750075886E-2</c:v>
                </c:pt>
                <c:pt idx="2853">
                  <c:v>1.6903299998582623E-2</c:v>
                </c:pt>
                <c:pt idx="2854">
                  <c:v>1.6908819983111608E-2</c:v>
                </c:pt>
                <c:pt idx="2855">
                  <c:v>1.6914356703800443E-2</c:v>
                </c:pt>
                <c:pt idx="2856">
                  <c:v>1.691911672274337E-2</c:v>
                </c:pt>
                <c:pt idx="2857">
                  <c:v>1.6924685463581949E-2</c:v>
                </c:pt>
                <c:pt idx="2858">
                  <c:v>1.6930270940125121E-2</c:v>
                </c:pt>
                <c:pt idx="2859">
                  <c:v>1.693587315251124E-2</c:v>
                </c:pt>
                <c:pt idx="2860">
                  <c:v>1.6941492100880019E-2</c:v>
                </c:pt>
                <c:pt idx="2861">
                  <c:v>1.6947127785368468E-2</c:v>
                </c:pt>
                <c:pt idx="2862">
                  <c:v>1.6952780206115844E-2</c:v>
                </c:pt>
                <c:pt idx="2863">
                  <c:v>1.6958449363262303E-2</c:v>
                </c:pt>
                <c:pt idx="2864">
                  <c:v>1.6966550998374918E-2</c:v>
                </c:pt>
                <c:pt idx="2865">
                  <c:v>1.6972258007774854E-2</c:v>
                </c:pt>
                <c:pt idx="2866">
                  <c:v>1.697798175661502E-2</c:v>
                </c:pt>
                <c:pt idx="2867">
                  <c:v>1.6983722245039884E-2</c:v>
                </c:pt>
                <c:pt idx="2868">
                  <c:v>1.698947947319392E-2</c:v>
                </c:pt>
                <c:pt idx="2869">
                  <c:v>1.6994440722126837E-2</c:v>
                </c:pt>
                <c:pt idx="2870">
                  <c:v>1.7000229965978532E-2</c:v>
                </c:pt>
                <c:pt idx="2871">
                  <c:v>1.7006035949115334E-2</c:v>
                </c:pt>
                <c:pt idx="2872">
                  <c:v>1.7011858671682062E-2</c:v>
                </c:pt>
                <c:pt idx="2873">
                  <c:v>1.7018516714963149E-2</c:v>
                </c:pt>
                <c:pt idx="2874">
                  <c:v>1.7024374384536311E-2</c:v>
                </c:pt>
                <c:pt idx="2875">
                  <c:v>1.7030248794858337E-2</c:v>
                </c:pt>
                <c:pt idx="2876">
                  <c:v>1.7036139946076775E-2</c:v>
                </c:pt>
                <c:pt idx="2877">
                  <c:v>1.7042047838337425E-2</c:v>
                </c:pt>
                <c:pt idx="2878">
                  <c:v>1.7047146543276211E-2</c:v>
                </c:pt>
                <c:pt idx="2879">
                  <c:v>1.7053086445943274E-2</c:v>
                </c:pt>
                <c:pt idx="2880">
                  <c:v>1.705904308921433E-2</c:v>
                </c:pt>
                <c:pt idx="2881">
                  <c:v>1.706501647323818E-2</c:v>
                </c:pt>
                <c:pt idx="2882">
                  <c:v>1.7071838420499585E-2</c:v>
                </c:pt>
                <c:pt idx="2883">
                  <c:v>1.7077846762150087E-2</c:v>
                </c:pt>
                <c:pt idx="2884">
                  <c:v>1.7083871845889796E-2</c:v>
                </c:pt>
                <c:pt idx="2885">
                  <c:v>1.7089913671869791E-2</c:v>
                </c:pt>
                <c:pt idx="2886">
                  <c:v>1.7095972240242917E-2</c:v>
                </c:pt>
                <c:pt idx="2887">
                  <c:v>1.7102047551161133E-2</c:v>
                </c:pt>
                <c:pt idx="2888">
                  <c:v>1.7108139604775526E-2</c:v>
                </c:pt>
                <c:pt idx="2889">
                  <c:v>1.7114248401239811E-2</c:v>
                </c:pt>
                <c:pt idx="2890">
                  <c:v>1.7120373940706837E-2</c:v>
                </c:pt>
                <c:pt idx="2891">
                  <c:v>1.7124826120247939E-2</c:v>
                </c:pt>
                <c:pt idx="2892">
                  <c:v>1.7130982178909137E-2</c:v>
                </c:pt>
                <c:pt idx="2893">
                  <c:v>1.7137154979243559E-2</c:v>
                </c:pt>
                <c:pt idx="2894">
                  <c:v>1.714334452140261E-2</c:v>
                </c:pt>
                <c:pt idx="2895">
                  <c:v>1.7150401712788376E-2</c:v>
                </c:pt>
                <c:pt idx="2896">
                  <c:v>1.715662622621604E-2</c:v>
                </c:pt>
                <c:pt idx="2897">
                  <c:v>1.7162867482830548E-2</c:v>
                </c:pt>
                <c:pt idx="2898">
                  <c:v>1.7169125482787789E-2</c:v>
                </c:pt>
                <c:pt idx="2899">
                  <c:v>1.7174543364958675E-2</c:v>
                </c:pt>
                <c:pt idx="2900">
                  <c:v>1.7180833361306467E-2</c:v>
                </c:pt>
                <c:pt idx="2901">
                  <c:v>1.7187140100562326E-2</c:v>
                </c:pt>
                <c:pt idx="2902">
                  <c:v>1.7193463582883893E-2</c:v>
                </c:pt>
                <c:pt idx="2903">
                  <c:v>1.7199803808426579E-2</c:v>
                </c:pt>
                <c:pt idx="2904">
                  <c:v>1.7207025101501166E-2</c:v>
                </c:pt>
                <c:pt idx="2905">
                  <c:v>1.7213400309253099E-2</c:v>
                </c:pt>
                <c:pt idx="2906">
                  <c:v>1.721979226160775E-2</c:v>
                </c:pt>
                <c:pt idx="2907">
                  <c:v>1.7227117853814082E-2</c:v>
                </c:pt>
                <c:pt idx="2908">
                  <c:v>1.7232675163150201E-2</c:v>
                </c:pt>
                <c:pt idx="2909">
                  <c:v>1.7239118243381622E-2</c:v>
                </c:pt>
                <c:pt idx="2910">
                  <c:v>1.7245578067967473E-2</c:v>
                </c:pt>
                <c:pt idx="2911">
                  <c:v>1.7252054637069403E-2</c:v>
                </c:pt>
                <c:pt idx="2912">
                  <c:v>1.725854795084639E-2</c:v>
                </c:pt>
                <c:pt idx="2913">
                  <c:v>1.7265058009460522E-2</c:v>
                </c:pt>
                <c:pt idx="2914">
                  <c:v>1.7271584813073448E-2</c:v>
                </c:pt>
                <c:pt idx="2915">
                  <c:v>1.7278128361846369E-2</c:v>
                </c:pt>
                <c:pt idx="2916">
                  <c:v>1.728468865594316E-2</c:v>
                </c:pt>
                <c:pt idx="2917">
                  <c:v>1.729480292257831E-2</c:v>
                </c:pt>
                <c:pt idx="2918">
                  <c:v>1.7301402737894357E-2</c:v>
                </c:pt>
                <c:pt idx="2919">
                  <c:v>1.7308019302705382E-2</c:v>
                </c:pt>
                <c:pt idx="2920">
                  <c:v>1.7314652617180456E-2</c:v>
                </c:pt>
                <c:pt idx="2921">
                  <c:v>1.7318631396028347E-2</c:v>
                </c:pt>
                <c:pt idx="2922">
                  <c:v>1.7325293676485078E-2</c:v>
                </c:pt>
                <c:pt idx="2923">
                  <c:v>1.7331972704337305E-2</c:v>
                </c:pt>
                <c:pt idx="2924">
                  <c:v>1.7338668479751542E-2</c:v>
                </c:pt>
                <c:pt idx="2925">
                  <c:v>1.7348070440402381E-2</c:v>
                </c:pt>
                <c:pt idx="2926">
                  <c:v>1.7354804256402488E-2</c:v>
                </c:pt>
                <c:pt idx="2927">
                  <c:v>1.7361554823253144E-2</c:v>
                </c:pt>
                <c:pt idx="2928">
                  <c:v>1.7368322141124277E-2</c:v>
                </c:pt>
                <c:pt idx="2929">
                  <c:v>1.7372398576114396E-2</c:v>
                </c:pt>
                <c:pt idx="2930">
                  <c:v>1.7379194840423353E-2</c:v>
                </c:pt>
                <c:pt idx="2931">
                  <c:v>1.7386007853473256E-2</c:v>
                </c:pt>
                <c:pt idx="2932">
                  <c:v>1.7392837615432845E-2</c:v>
                </c:pt>
                <c:pt idx="2933">
                  <c:v>1.7402410001813789E-2</c:v>
                </c:pt>
                <c:pt idx="2934">
                  <c:v>1.7409277829429186E-2</c:v>
                </c:pt>
                <c:pt idx="2935">
                  <c:v>1.7416162409274658E-2</c:v>
                </c:pt>
                <c:pt idx="2936">
                  <c:v>1.742306374152711E-2</c:v>
                </c:pt>
                <c:pt idx="2937">
                  <c:v>1.7429981826359096E-2</c:v>
                </c:pt>
                <c:pt idx="2938">
                  <c:v>1.7434167923878471E-2</c:v>
                </c:pt>
                <c:pt idx="2939">
                  <c:v>1.7443868254468427E-2</c:v>
                </c:pt>
                <c:pt idx="2940">
                  <c:v>1.7450836598097406E-2</c:v>
                </c:pt>
                <c:pt idx="2941">
                  <c:v>1.7457821695011803E-2</c:v>
                </c:pt>
                <c:pt idx="2942">
                  <c:v>1.7462056462790424E-2</c:v>
                </c:pt>
                <c:pt idx="2943">
                  <c:v>1.7467223567930561E-2</c:v>
                </c:pt>
                <c:pt idx="2944">
                  <c:v>1.7474251267283591E-2</c:v>
                </c:pt>
                <c:pt idx="2945">
                  <c:v>1.7481295715904593E-2</c:v>
                </c:pt>
                <c:pt idx="2946">
                  <c:v>1.7488356913966413E-2</c:v>
                </c:pt>
                <c:pt idx="2947">
                  <c:v>1.749636435826496E-2</c:v>
                </c:pt>
                <c:pt idx="2948">
                  <c:v>1.750346059091552E-2</c:v>
                </c:pt>
                <c:pt idx="2949">
                  <c:v>1.7510573574479917E-2</c:v>
                </c:pt>
                <c:pt idx="2950">
                  <c:v>1.7517703309135827E-2</c:v>
                </c:pt>
                <c:pt idx="2951">
                  <c:v>1.7524849795059153E-2</c:v>
                </c:pt>
                <c:pt idx="2952">
                  <c:v>1.7531075850386275E-2</c:v>
                </c:pt>
                <c:pt idx="2953">
                  <c:v>1.753825429943822E-2</c:v>
                </c:pt>
                <c:pt idx="2954">
                  <c:v>1.7545449499336532E-2</c:v>
                </c:pt>
                <c:pt idx="2955">
                  <c:v>1.7552661450258522E-2</c:v>
                </c:pt>
                <c:pt idx="2956">
                  <c:v>1.7560833499917723E-2</c:v>
                </c:pt>
                <c:pt idx="2957">
                  <c:v>1.7568080497188346E-2</c:v>
                </c:pt>
                <c:pt idx="2958">
                  <c:v>1.7575344246976807E-2</c:v>
                </c:pt>
                <c:pt idx="2959">
                  <c:v>1.7586792558288038E-2</c:v>
                </c:pt>
                <c:pt idx="2960">
                  <c:v>1.7594099386809191E-2</c:v>
                </c:pt>
                <c:pt idx="2961">
                  <c:v>1.7601422968493888E-2</c:v>
                </c:pt>
                <c:pt idx="2962">
                  <c:v>1.7608763303524254E-2</c:v>
                </c:pt>
                <c:pt idx="2963">
                  <c:v>1.7616120392082865E-2</c:v>
                </c:pt>
                <c:pt idx="2964">
                  <c:v>1.762349423435141E-2</c:v>
                </c:pt>
                <c:pt idx="2965">
                  <c:v>1.7630884830513359E-2</c:v>
                </c:pt>
                <c:pt idx="2966">
                  <c:v>1.7638292180752174E-2</c:v>
                </c:pt>
                <c:pt idx="2967">
                  <c:v>1.7645716285251321E-2</c:v>
                </c:pt>
                <c:pt idx="2968">
                  <c:v>1.7655083331956933E-2</c:v>
                </c:pt>
                <c:pt idx="2969">
                  <c:v>1.7662544057777955E-2</c:v>
                </c:pt>
                <c:pt idx="2970">
                  <c:v>1.7670021540358443E-2</c:v>
                </c:pt>
                <c:pt idx="2971">
                  <c:v>1.7677515779883832E-2</c:v>
                </c:pt>
                <c:pt idx="2972">
                  <c:v>1.768513150698639E-2</c:v>
                </c:pt>
                <c:pt idx="2973">
                  <c:v>1.7692660094652344E-2</c:v>
                </c:pt>
                <c:pt idx="2974">
                  <c:v>1.7700205438879995E-2</c:v>
                </c:pt>
                <c:pt idx="2975">
                  <c:v>1.7707767539858001E-2</c:v>
                </c:pt>
                <c:pt idx="2976">
                  <c:v>1.7715346397775035E-2</c:v>
                </c:pt>
                <c:pt idx="2977">
                  <c:v>1.7723919460796475E-2</c:v>
                </c:pt>
                <c:pt idx="2978">
                  <c:v>1.7731533398288413E-2</c:v>
                </c:pt>
                <c:pt idx="2979">
                  <c:v>1.773916409427086E-2</c:v>
                </c:pt>
                <c:pt idx="2980">
                  <c:v>1.7746811548932775E-2</c:v>
                </c:pt>
                <c:pt idx="2981">
                  <c:v>1.7753492048081604E-2</c:v>
                </c:pt>
                <c:pt idx="2982">
                  <c:v>1.7761171451619547E-2</c:v>
                </c:pt>
                <c:pt idx="2983">
                  <c:v>1.7768867613429128E-2</c:v>
                </c:pt>
                <c:pt idx="2984">
                  <c:v>1.7776580405550673E-2</c:v>
                </c:pt>
                <c:pt idx="2985">
                  <c:v>1.7785298589948585E-2</c:v>
                </c:pt>
                <c:pt idx="2986">
                  <c:v>1.7793042755017398E-2</c:v>
                </c:pt>
                <c:pt idx="2987">
                  <c:v>1.7800800036762973E-2</c:v>
                </c:pt>
                <c:pt idx="2988">
                  <c:v>1.7808569220890906E-2</c:v>
                </c:pt>
                <c:pt idx="2989">
                  <c:v>1.7816349093089177E-2</c:v>
                </c:pt>
                <c:pt idx="2990">
                  <c:v>1.7824138439025066E-2</c:v>
                </c:pt>
                <c:pt idx="2991">
                  <c:v>1.7831936044347785E-2</c:v>
                </c:pt>
                <c:pt idx="2992">
                  <c:v>1.7839740694688942E-2</c:v>
                </c:pt>
                <c:pt idx="2993">
                  <c:v>1.7847551175659424E-2</c:v>
                </c:pt>
                <c:pt idx="2994">
                  <c:v>1.7852380605884011E-2</c:v>
                </c:pt>
                <c:pt idx="2995">
                  <c:v>1.786019901027372E-2</c:v>
                </c:pt>
                <c:pt idx="2996">
                  <c:v>1.7868019888727424E-2</c:v>
                </c:pt>
                <c:pt idx="2997">
                  <c:v>1.7875842006834588E-2</c:v>
                </c:pt>
                <c:pt idx="2998">
                  <c:v>1.7883664130167225E-2</c:v>
                </c:pt>
                <c:pt idx="2999">
                  <c:v>1.7892479536240912E-2</c:v>
                </c:pt>
                <c:pt idx="3000">
                  <c:v>1.7900297590396224E-2</c:v>
                </c:pt>
                <c:pt idx="3001">
                  <c:v>1.7908111883373105E-2</c:v>
                </c:pt>
                <c:pt idx="3002">
                  <c:v>1.7915921187387641E-2</c:v>
                </c:pt>
                <c:pt idx="3003">
                  <c:v>1.7923724274639889E-2</c:v>
                </c:pt>
                <c:pt idx="3004">
                  <c:v>1.7930527849552222E-2</c:v>
                </c:pt>
                <c:pt idx="3005">
                  <c:v>1.7938315443888433E-2</c:v>
                </c:pt>
                <c:pt idx="3006">
                  <c:v>1.7946093167344218E-2</c:v>
                </c:pt>
                <c:pt idx="3007">
                  <c:v>1.7954849899327108E-2</c:v>
                </c:pt>
                <c:pt idx="3008">
                  <c:v>1.7962603485082985E-2</c:v>
                </c:pt>
                <c:pt idx="3009">
                  <c:v>1.7970343486871238E-2</c:v>
                </c:pt>
                <c:pt idx="3010">
                  <c:v>1.7978068751334265E-2</c:v>
                </c:pt>
                <c:pt idx="3011">
                  <c:v>1.7985778857707389E-2</c:v>
                </c:pt>
                <c:pt idx="3012">
                  <c:v>1.7992487195206991E-2</c:v>
                </c:pt>
                <c:pt idx="3013">
                  <c:v>1.800016768142795E-2</c:v>
                </c:pt>
                <c:pt idx="3014">
                  <c:v>1.8007833004863222E-2</c:v>
                </c:pt>
                <c:pt idx="3015">
                  <c:v>1.8015483165340417E-2</c:v>
                </c:pt>
                <c:pt idx="3016">
                  <c:v>1.802311816268938E-2</c:v>
                </c:pt>
                <c:pt idx="3017">
                  <c:v>1.8030737996739068E-2</c:v>
                </c:pt>
                <c:pt idx="3018">
                  <c:v>1.8038342667318429E-2</c:v>
                </c:pt>
                <c:pt idx="3019">
                  <c:v>1.8045932174257762E-2</c:v>
                </c:pt>
                <c:pt idx="3020">
                  <c:v>1.805644923086654E-2</c:v>
                </c:pt>
                <c:pt idx="3021">
                  <c:v>1.806400627712839E-2</c:v>
                </c:pt>
                <c:pt idx="3022">
                  <c:v>1.8071548157428317E-2</c:v>
                </c:pt>
                <c:pt idx="3023">
                  <c:v>1.8079074871593659E-2</c:v>
                </c:pt>
                <c:pt idx="3024">
                  <c:v>1.8086586419453952E-2</c:v>
                </c:pt>
                <c:pt idx="3025">
                  <c:v>1.8093105493377289E-2</c:v>
                </c:pt>
                <c:pt idx="3026">
                  <c:v>1.8100587422177239E-2</c:v>
                </c:pt>
                <c:pt idx="3027">
                  <c:v>1.810805418476806E-2</c:v>
                </c:pt>
                <c:pt idx="3028">
                  <c:v>1.8115505780982793E-2</c:v>
                </c:pt>
                <c:pt idx="3029">
                  <c:v>1.8123916658206063E-2</c:v>
                </c:pt>
                <c:pt idx="3030">
                  <c:v>1.8131337204657261E-2</c:v>
                </c:pt>
                <c:pt idx="3031">
                  <c:v>1.8138742583613265E-2</c:v>
                </c:pt>
                <c:pt idx="3032">
                  <c:v>1.8146132794906695E-2</c:v>
                </c:pt>
                <c:pt idx="3033">
                  <c:v>1.8152536260511117E-2</c:v>
                </c:pt>
                <c:pt idx="3034">
                  <c:v>1.8159896854933827E-2</c:v>
                </c:pt>
                <c:pt idx="3035">
                  <c:v>1.8167242281807269E-2</c:v>
                </c:pt>
                <c:pt idx="3036">
                  <c:v>1.8174572540963593E-2</c:v>
                </c:pt>
                <c:pt idx="3037">
                  <c:v>1.8181887632237163E-2</c:v>
                </c:pt>
                <c:pt idx="3038">
                  <c:v>1.8190155532346597E-2</c:v>
                </c:pt>
                <c:pt idx="3039">
                  <c:v>1.8197439565307939E-2</c:v>
                </c:pt>
                <c:pt idx="3040">
                  <c:v>1.8204708429270768E-2</c:v>
                </c:pt>
                <c:pt idx="3041">
                  <c:v>1.8211962124068583E-2</c:v>
                </c:pt>
                <c:pt idx="3042">
                  <c:v>1.8219200649537092E-2</c:v>
                </c:pt>
                <c:pt idx="3043">
                  <c:v>1.8226424005512002E-2</c:v>
                </c:pt>
                <c:pt idx="3044">
                  <c:v>1.8233632191827689E-2</c:v>
                </c:pt>
                <c:pt idx="3045">
                  <c:v>1.8240825208320304E-2</c:v>
                </c:pt>
                <c:pt idx="3046">
                  <c:v>1.8245116392808104E-2</c:v>
                </c:pt>
                <c:pt idx="3047">
                  <c:v>1.8252281250076812E-2</c:v>
                </c:pt>
                <c:pt idx="3048">
                  <c:v>1.825943093891615E-2</c:v>
                </c:pt>
                <c:pt idx="3049">
                  <c:v>1.8266565459165812E-2</c:v>
                </c:pt>
                <c:pt idx="3050">
                  <c:v>1.8273684810665946E-2</c:v>
                </c:pt>
                <c:pt idx="3051">
                  <c:v>1.8281747610776215E-2</c:v>
                </c:pt>
                <c:pt idx="3052">
                  <c:v>1.8288835894253477E-2</c:v>
                </c:pt>
                <c:pt idx="3053">
                  <c:v>1.8295909007872202E-2</c:v>
                </c:pt>
                <c:pt idx="3054">
                  <c:v>1.8302966951472967E-2</c:v>
                </c:pt>
                <c:pt idx="3055">
                  <c:v>1.8310009724898137E-2</c:v>
                </c:pt>
                <c:pt idx="3056">
                  <c:v>1.8316082367022306E-2</c:v>
                </c:pt>
                <c:pt idx="3057">
                  <c:v>1.8323095532831183E-2</c:v>
                </c:pt>
                <c:pt idx="3058">
                  <c:v>1.8330093528625132E-2</c:v>
                </c:pt>
                <c:pt idx="3059">
                  <c:v>1.8338029113662429E-2</c:v>
                </c:pt>
                <c:pt idx="3060">
                  <c:v>1.8344996033831655E-2</c:v>
                </c:pt>
                <c:pt idx="3061">
                  <c:v>1.8351947782878558E-2</c:v>
                </c:pt>
                <c:pt idx="3062">
                  <c:v>1.8358884360646383E-2</c:v>
                </c:pt>
                <c:pt idx="3063">
                  <c:v>1.8366793300817932E-2</c:v>
                </c:pt>
                <c:pt idx="3064">
                  <c:v>1.8372748396210139E-2</c:v>
                </c:pt>
                <c:pt idx="3065">
                  <c:v>1.8379638030216611E-2</c:v>
                </c:pt>
                <c:pt idx="3066">
                  <c:v>1.8386512492941414E-2</c:v>
                </c:pt>
                <c:pt idx="3067">
                  <c:v>1.8393371784231862E-2</c:v>
                </c:pt>
                <c:pt idx="3068">
                  <c:v>1.8400215903932583E-2</c:v>
                </c:pt>
                <c:pt idx="3069">
                  <c:v>1.8407044851892675E-2</c:v>
                </c:pt>
                <c:pt idx="3070">
                  <c:v>1.8413858627957209E-2</c:v>
                </c:pt>
                <c:pt idx="3071">
                  <c:v>1.8420657231974839E-2</c:v>
                </c:pt>
                <c:pt idx="3072">
                  <c:v>1.8430269684902745E-2</c:v>
                </c:pt>
                <c:pt idx="3073">
                  <c:v>1.8437035713391704E-2</c:v>
                </c:pt>
                <c:pt idx="3074">
                  <c:v>1.8443786567428264E-2</c:v>
                </c:pt>
                <c:pt idx="3075">
                  <c:v>1.8450522246858697E-2</c:v>
                </c:pt>
                <c:pt idx="3076">
                  <c:v>1.8457242751531044E-2</c:v>
                </c:pt>
                <c:pt idx="3077">
                  <c:v>1.8463008838976089E-2</c:v>
                </c:pt>
                <c:pt idx="3078">
                  <c:v>1.8469699740663374E-2</c:v>
                </c:pt>
                <c:pt idx="3079">
                  <c:v>1.8476375467788009E-2</c:v>
                </c:pt>
                <c:pt idx="3080">
                  <c:v>1.8483036020198528E-2</c:v>
                </c:pt>
                <c:pt idx="3081">
                  <c:v>1.8490617648164061E-2</c:v>
                </c:pt>
                <c:pt idx="3082">
                  <c:v>1.8497247101081714E-2</c:v>
                </c:pt>
                <c:pt idx="3083">
                  <c:v>1.8503861378177552E-2</c:v>
                </c:pt>
                <c:pt idx="3084">
                  <c:v>1.8510460479300047E-2</c:v>
                </c:pt>
                <c:pt idx="3085">
                  <c:v>1.8516111156274946E-2</c:v>
                </c:pt>
                <c:pt idx="3086">
                  <c:v>1.8522680657246621E-2</c:v>
                </c:pt>
                <c:pt idx="3087">
                  <c:v>1.8529234982456334E-2</c:v>
                </c:pt>
                <c:pt idx="3088">
                  <c:v>1.8535774131755726E-2</c:v>
                </c:pt>
                <c:pt idx="3089">
                  <c:v>1.854229810499599E-2</c:v>
                </c:pt>
                <c:pt idx="3090">
                  <c:v>1.8549736382214507E-2</c:v>
                </c:pt>
                <c:pt idx="3091">
                  <c:v>1.8556229247339608E-2</c:v>
                </c:pt>
                <c:pt idx="3092">
                  <c:v>1.8562706935300339E-2</c:v>
                </c:pt>
                <c:pt idx="3093">
                  <c:v>1.8569169445947824E-2</c:v>
                </c:pt>
                <c:pt idx="3094">
                  <c:v>1.8575616779136266E-2</c:v>
                </c:pt>
                <c:pt idx="3095">
                  <c:v>1.8582048934718546E-2</c:v>
                </c:pt>
                <c:pt idx="3096">
                  <c:v>1.8588465912547994E-2</c:v>
                </c:pt>
                <c:pt idx="3097">
                  <c:v>1.8594867712478372E-2</c:v>
                </c:pt>
                <c:pt idx="3098">
                  <c:v>1.8599407458623957E-2</c:v>
                </c:pt>
                <c:pt idx="3099">
                  <c:v>1.8605780424024349E-2</c:v>
                </c:pt>
                <c:pt idx="3100">
                  <c:v>1.8612138212431011E-2</c:v>
                </c:pt>
                <c:pt idx="3101">
                  <c:v>1.8618480823701003E-2</c:v>
                </c:pt>
                <c:pt idx="3102">
                  <c:v>1.8624808257690487E-2</c:v>
                </c:pt>
                <c:pt idx="3103">
                  <c:v>1.8632040162127057E-2</c:v>
                </c:pt>
                <c:pt idx="3104">
                  <c:v>1.8638336476958013E-2</c:v>
                </c:pt>
                <c:pt idx="3105">
                  <c:v>1.8644617613408729E-2</c:v>
                </c:pt>
                <c:pt idx="3106">
                  <c:v>1.86508835713366E-2</c:v>
                </c:pt>
                <c:pt idx="3107">
                  <c:v>1.8656217763467334E-2</c:v>
                </c:pt>
                <c:pt idx="3108">
                  <c:v>1.8662454130797774E-2</c:v>
                </c:pt>
                <c:pt idx="3109">
                  <c:v>1.8668675319858677E-2</c:v>
                </c:pt>
                <c:pt idx="3110">
                  <c:v>1.867488133050977E-2</c:v>
                </c:pt>
                <c:pt idx="3111">
                  <c:v>1.8681985678183223E-2</c:v>
                </c:pt>
                <c:pt idx="3112">
                  <c:v>1.86881605620094E-2</c:v>
                </c:pt>
                <c:pt idx="3113">
                  <c:v>1.8694320266326007E-2</c:v>
                </c:pt>
                <c:pt idx="3114">
                  <c:v>1.87004647909953E-2</c:v>
                </c:pt>
                <c:pt idx="3115">
                  <c:v>1.8706594135877341E-2</c:v>
                </c:pt>
                <c:pt idx="3116">
                  <c:v>1.8711798640004908E-2</c:v>
                </c:pt>
                <c:pt idx="3117">
                  <c:v>1.8717898397892202E-2</c:v>
                </c:pt>
                <c:pt idx="3118">
                  <c:v>1.8723982976262647E-2</c:v>
                </c:pt>
                <c:pt idx="3119">
                  <c:v>1.8730052374976859E-2</c:v>
                </c:pt>
                <c:pt idx="3120">
                  <c:v>1.8736106593898575E-2</c:v>
                </c:pt>
                <c:pt idx="3121">
                  <c:v>1.874214563289376E-2</c:v>
                </c:pt>
                <c:pt idx="3122">
                  <c:v>1.8748169491823025E-2</c:v>
                </c:pt>
                <c:pt idx="3123">
                  <c:v>1.8754178170553228E-2</c:v>
                </c:pt>
                <c:pt idx="3124">
                  <c:v>1.8761978540663304E-2</c:v>
                </c:pt>
                <c:pt idx="3125">
                  <c:v>1.8767955301532406E-2</c:v>
                </c:pt>
                <c:pt idx="3126">
                  <c:v>1.8773916880416644E-2</c:v>
                </c:pt>
                <c:pt idx="3127">
                  <c:v>1.8779863277181241E-2</c:v>
                </c:pt>
                <c:pt idx="3128">
                  <c:v>1.8785794491690971E-2</c:v>
                </c:pt>
                <c:pt idx="3129">
                  <c:v>1.8790811009525628E-2</c:v>
                </c:pt>
                <c:pt idx="3130">
                  <c:v>1.8796712641145529E-2</c:v>
                </c:pt>
                <c:pt idx="3131">
                  <c:v>1.880259909080011E-2</c:v>
                </c:pt>
                <c:pt idx="3132">
                  <c:v>1.8808470358354736E-2</c:v>
                </c:pt>
                <c:pt idx="3133">
                  <c:v>1.8815222825695217E-2</c:v>
                </c:pt>
                <c:pt idx="3134">
                  <c:v>1.8821062943849692E-2</c:v>
                </c:pt>
                <c:pt idx="3135">
                  <c:v>1.8826887878811541E-2</c:v>
                </c:pt>
                <c:pt idx="3136">
                  <c:v>1.883269763044686E-2</c:v>
                </c:pt>
                <c:pt idx="3137">
                  <c:v>1.8838492198623952E-2</c:v>
                </c:pt>
                <c:pt idx="3138">
                  <c:v>1.8843379132184306E-2</c:v>
                </c:pt>
                <c:pt idx="3139">
                  <c:v>1.8849144121343007E-2</c:v>
                </c:pt>
                <c:pt idx="3140">
                  <c:v>1.8854893927348147E-2</c:v>
                </c:pt>
                <c:pt idx="3141">
                  <c:v>1.8860628550071742E-2</c:v>
                </c:pt>
                <c:pt idx="3142">
                  <c:v>1.886723728303881E-2</c:v>
                </c:pt>
                <c:pt idx="3143">
                  <c:v>1.8872940747710516E-2</c:v>
                </c:pt>
                <c:pt idx="3144">
                  <c:v>1.887862902800826E-2</c:v>
                </c:pt>
                <c:pt idx="3145">
                  <c:v>1.888430212380254E-2</c:v>
                </c:pt>
                <c:pt idx="3146">
                  <c:v>1.8889960034964744E-2</c:v>
                </c:pt>
                <c:pt idx="3147">
                  <c:v>1.8895602761364049E-2</c:v>
                </c:pt>
                <c:pt idx="3148">
                  <c:v>1.8901230302874925E-2</c:v>
                </c:pt>
                <c:pt idx="3149">
                  <c:v>1.8906842659367429E-2</c:v>
                </c:pt>
                <c:pt idx="3150">
                  <c:v>1.8911556885531079E-2</c:v>
                </c:pt>
                <c:pt idx="3151">
                  <c:v>1.8915375233721068E-2</c:v>
                </c:pt>
                <c:pt idx="3152">
                  <c:v>1.892094442646565E-2</c:v>
                </c:pt>
                <c:pt idx="3153">
                  <c:v>1.8926498435808341E-2</c:v>
                </c:pt>
                <c:pt idx="3154">
                  <c:v>1.8932037261625113E-2</c:v>
                </c:pt>
                <c:pt idx="3155">
                  <c:v>1.8938439950714221E-2</c:v>
                </c:pt>
                <c:pt idx="3156">
                  <c:v>1.8943947608998524E-2</c:v>
                </c:pt>
                <c:pt idx="3157">
                  <c:v>1.8949440082675646E-2</c:v>
                </c:pt>
                <c:pt idx="3158">
                  <c:v>1.8954917371621346E-2</c:v>
                </c:pt>
                <c:pt idx="3159">
                  <c:v>1.8959503633492886E-2</c:v>
                </c:pt>
                <c:pt idx="3160">
                  <c:v>1.8964951355562431E-2</c:v>
                </c:pt>
                <c:pt idx="3161">
                  <c:v>1.8970383893244996E-2</c:v>
                </c:pt>
                <c:pt idx="3162">
                  <c:v>1.8975801246418338E-2</c:v>
                </c:pt>
                <c:pt idx="3163">
                  <c:v>1.8981203414963347E-2</c:v>
                </c:pt>
                <c:pt idx="3164">
                  <c:v>1.8987462219047228E-2</c:v>
                </c:pt>
                <c:pt idx="3165">
                  <c:v>1.8992833211437868E-2</c:v>
                </c:pt>
                <c:pt idx="3166">
                  <c:v>1.8998189018118741E-2</c:v>
                </c:pt>
                <c:pt idx="3167">
                  <c:v>1.9004291345140631E-2</c:v>
                </c:pt>
                <c:pt idx="3168">
                  <c:v>1.9008746136335762E-2</c:v>
                </c:pt>
                <c:pt idx="3169">
                  <c:v>1.9014055025226736E-2</c:v>
                </c:pt>
                <c:pt idx="3170">
                  <c:v>1.9019348728631449E-2</c:v>
                </c:pt>
                <c:pt idx="3171">
                  <c:v>1.9024627246429907E-2</c:v>
                </c:pt>
                <c:pt idx="3172">
                  <c:v>1.9029890578506129E-2</c:v>
                </c:pt>
                <c:pt idx="3173">
                  <c:v>1.9035138724741461E-2</c:v>
                </c:pt>
                <c:pt idx="3174">
                  <c:v>1.9040371685017248E-2</c:v>
                </c:pt>
                <c:pt idx="3175">
                  <c:v>1.9045589459217957E-2</c:v>
                </c:pt>
                <c:pt idx="3176">
                  <c:v>1.9052515955214917E-2</c:v>
                </c:pt>
                <c:pt idx="3177">
                  <c:v>1.9060284780748806E-2</c:v>
                </c:pt>
                <c:pt idx="3178">
                  <c:v>1.9065452915104551E-2</c:v>
                </c:pt>
                <c:pt idx="3179">
                  <c:v>1.9070605859291836E-2</c:v>
                </c:pt>
                <c:pt idx="3180">
                  <c:v>1.9075743613192142E-2</c:v>
                </c:pt>
                <c:pt idx="3181">
                  <c:v>1.9078292930542425E-2</c:v>
                </c:pt>
                <c:pt idx="3182">
                  <c:v>1.9083402761050593E-2</c:v>
                </c:pt>
                <c:pt idx="3183">
                  <c:v>1.9088497403101767E-2</c:v>
                </c:pt>
                <c:pt idx="3184">
                  <c:v>1.9093576856581682E-2</c:v>
                </c:pt>
                <c:pt idx="3185">
                  <c:v>1.9101204524259112E-2</c:v>
                </c:pt>
                <c:pt idx="3186">
                  <c:v>1.9106251133965194E-2</c:v>
                </c:pt>
                <c:pt idx="3187">
                  <c:v>1.9111282552563814E-2</c:v>
                </c:pt>
                <c:pt idx="3188">
                  <c:v>1.9116298779939936E-2</c:v>
                </c:pt>
                <c:pt idx="3189">
                  <c:v>1.911874629138623E-2</c:v>
                </c:pt>
                <c:pt idx="3190">
                  <c:v>1.9123734611030247E-2</c:v>
                </c:pt>
                <c:pt idx="3191">
                  <c:v>1.9128707741304946E-2</c:v>
                </c:pt>
                <c:pt idx="3192">
                  <c:v>1.913366568209739E-2</c:v>
                </c:pt>
                <c:pt idx="3193">
                  <c:v>1.9138608433295092E-2</c:v>
                </c:pt>
                <c:pt idx="3194">
                  <c:v>1.9146077122064051E-2</c:v>
                </c:pt>
                <c:pt idx="3195">
                  <c:v>1.9150987007663933E-2</c:v>
                </c:pt>
                <c:pt idx="3196">
                  <c:v>1.9155881701126715E-2</c:v>
                </c:pt>
                <c:pt idx="3197">
                  <c:v>1.9160761202339543E-2</c:v>
                </c:pt>
                <c:pt idx="3198">
                  <c:v>1.9165625511191303E-2</c:v>
                </c:pt>
                <c:pt idx="3199">
                  <c:v>1.9170474627568272E-2</c:v>
                </c:pt>
                <c:pt idx="3200">
                  <c:v>1.9175308551360206E-2</c:v>
                </c:pt>
                <c:pt idx="3201">
                  <c:v>1.9180127282455994E-2</c:v>
                </c:pt>
                <c:pt idx="3202">
                  <c:v>1.9182409643963082E-2</c:v>
                </c:pt>
                <c:pt idx="3203">
                  <c:v>1.9185521124970382E-2</c:v>
                </c:pt>
                <c:pt idx="3204">
                  <c:v>1.9190298453523925E-2</c:v>
                </c:pt>
                <c:pt idx="3205">
                  <c:v>1.9195060592645464E-2</c:v>
                </c:pt>
                <c:pt idx="3206">
                  <c:v>1.9199807542226197E-2</c:v>
                </c:pt>
                <c:pt idx="3207">
                  <c:v>1.9205375666827795E-2</c:v>
                </c:pt>
                <c:pt idx="3208">
                  <c:v>1.9210091398985919E-2</c:v>
                </c:pt>
                <c:pt idx="3209">
                  <c:v>1.9214791940543447E-2</c:v>
                </c:pt>
                <c:pt idx="3210">
                  <c:v>1.9219477291393505E-2</c:v>
                </c:pt>
                <c:pt idx="3211">
                  <c:v>1.9223314443320472E-2</c:v>
                </c:pt>
                <c:pt idx="3212">
                  <c:v>1.9227970253441227E-2</c:v>
                </c:pt>
                <c:pt idx="3213">
                  <c:v>1.9232610873284144E-2</c:v>
                </c:pt>
                <c:pt idx="3214">
                  <c:v>1.9237236302746236E-2</c:v>
                </c:pt>
                <c:pt idx="3215">
                  <c:v>1.9241846541724516E-2</c:v>
                </c:pt>
                <c:pt idx="3216">
                  <c:v>1.9247270385769562E-2</c:v>
                </c:pt>
                <c:pt idx="3217">
                  <c:v>1.9251849398738079E-2</c:v>
                </c:pt>
                <c:pt idx="3218">
                  <c:v>1.9256413220164616E-2</c:v>
                </c:pt>
                <c:pt idx="3219">
                  <c:v>1.9261610414061624E-2</c:v>
                </c:pt>
                <c:pt idx="3220">
                  <c:v>1.9265316390659551E-2</c:v>
                </c:pt>
                <c:pt idx="3221">
                  <c:v>1.9269833314408503E-2</c:v>
                </c:pt>
                <c:pt idx="3222">
                  <c:v>1.9274335046943782E-2</c:v>
                </c:pt>
                <c:pt idx="3223">
                  <c:v>1.9278821588162843E-2</c:v>
                </c:pt>
                <c:pt idx="3224">
                  <c:v>1.9283292937966733E-2</c:v>
                </c:pt>
                <c:pt idx="3225">
                  <c:v>1.9287749096254251E-2</c:v>
                </c:pt>
                <c:pt idx="3226">
                  <c:v>1.9292190062926446E-2</c:v>
                </c:pt>
                <c:pt idx="3227">
                  <c:v>1.9296615837883013E-2</c:v>
                </c:pt>
                <c:pt idx="3228">
                  <c:v>1.9301844908499653E-2</c:v>
                </c:pt>
                <c:pt idx="3229">
                  <c:v>1.9308692028704156E-2</c:v>
                </c:pt>
                <c:pt idx="3230">
                  <c:v>1.9313068808929159E-2</c:v>
                </c:pt>
                <c:pt idx="3231">
                  <c:v>1.9317430394023543E-2</c:v>
                </c:pt>
                <c:pt idx="3232">
                  <c:v>1.9322624723615352E-2</c:v>
                </c:pt>
                <c:pt idx="3233">
                  <c:v>1.9326948950146118E-2</c:v>
                </c:pt>
                <c:pt idx="3234">
                  <c:v>1.9331257982706528E-2</c:v>
                </c:pt>
                <c:pt idx="3235">
                  <c:v>1.9335551821197821E-2</c:v>
                </c:pt>
                <c:pt idx="3236">
                  <c:v>1.9339830465523889E-2</c:v>
                </c:pt>
                <c:pt idx="3237">
                  <c:v>1.9344904091833641E-2</c:v>
                </c:pt>
                <c:pt idx="3238">
                  <c:v>1.9349151486250868E-2</c:v>
                </c:pt>
                <c:pt idx="3239">
                  <c:v>1.9353383685452873E-2</c:v>
                </c:pt>
                <c:pt idx="3240">
                  <c:v>1.9357600689343189E-2</c:v>
                </c:pt>
                <c:pt idx="3241">
                  <c:v>1.9360995771285701E-2</c:v>
                </c:pt>
                <c:pt idx="3242">
                  <c:v>1.93651832485934E-2</c:v>
                </c:pt>
                <c:pt idx="3243">
                  <c:v>1.936935553106536E-2</c:v>
                </c:pt>
                <c:pt idx="3244">
                  <c:v>1.9373512618604153E-2</c:v>
                </c:pt>
                <c:pt idx="3245">
                  <c:v>1.9379260985816132E-2</c:v>
                </c:pt>
                <c:pt idx="3246">
                  <c:v>1.9382583605794559E-2</c:v>
                </c:pt>
                <c:pt idx="3247">
                  <c:v>1.9386694239836463E-2</c:v>
                </c:pt>
                <c:pt idx="3248">
                  <c:v>1.9390789677807309E-2</c:v>
                </c:pt>
                <c:pt idx="3249">
                  <c:v>1.9394869919616364E-2</c:v>
                </c:pt>
                <c:pt idx="3250">
                  <c:v>1.9398934965168486E-2</c:v>
                </c:pt>
                <c:pt idx="3251">
                  <c:v>1.9402984814372495E-2</c:v>
                </c:pt>
                <c:pt idx="3252">
                  <c:v>1.9407019467135897E-2</c:v>
                </c:pt>
                <c:pt idx="3253">
                  <c:v>1.9411038923365747E-2</c:v>
                </c:pt>
                <c:pt idx="3254">
                  <c:v>1.9412656724339877E-2</c:v>
                </c:pt>
                <c:pt idx="3255">
                  <c:v>1.9416648409739223E-2</c:v>
                </c:pt>
                <c:pt idx="3256">
                  <c:v>1.9420624900636025E-2</c:v>
                </c:pt>
                <c:pt idx="3257">
                  <c:v>1.9424586196940728E-2</c:v>
                </c:pt>
                <c:pt idx="3258">
                  <c:v>1.9429324339359389E-2</c:v>
                </c:pt>
                <c:pt idx="3259">
                  <c:v>1.9433254369070167E-2</c:v>
                </c:pt>
                <c:pt idx="3260">
                  <c:v>1.9437169203155035E-2</c:v>
                </c:pt>
                <c:pt idx="3261">
                  <c:v>1.9441068841524481E-2</c:v>
                </c:pt>
                <c:pt idx="3262">
                  <c:v>1.9444953284091678E-2</c:v>
                </c:pt>
                <c:pt idx="3263">
                  <c:v>1.9448822530769336E-2</c:v>
                </c:pt>
                <c:pt idx="3264">
                  <c:v>1.9451889815098659E-2</c:v>
                </c:pt>
                <c:pt idx="3265">
                  <c:v>1.9455729551504881E-2</c:v>
                </c:pt>
                <c:pt idx="3266">
                  <c:v>1.946033909459275E-2</c:v>
                </c:pt>
                <c:pt idx="3267">
                  <c:v>1.9464147556843472E-2</c:v>
                </c:pt>
                <c:pt idx="3268">
                  <c:v>1.9467940822770487E-2</c:v>
                </c:pt>
                <c:pt idx="3269">
                  <c:v>1.9471718892291406E-2</c:v>
                </c:pt>
                <c:pt idx="3270">
                  <c:v>1.9475481765318506E-2</c:v>
                </c:pt>
                <c:pt idx="3271">
                  <c:v>1.9479229441769406E-2</c:v>
                </c:pt>
                <c:pt idx="3272">
                  <c:v>1.9482182230996212E-2</c:v>
                </c:pt>
                <c:pt idx="3273">
                  <c:v>1.9485900401999968E-2</c:v>
                </c:pt>
                <c:pt idx="3274">
                  <c:v>1.9489603376950555E-2</c:v>
                </c:pt>
                <c:pt idx="3275">
                  <c:v>1.9493291155764689E-2</c:v>
                </c:pt>
                <c:pt idx="3276">
                  <c:v>1.9496963738359081E-2</c:v>
                </c:pt>
                <c:pt idx="3277">
                  <c:v>1.9500621124652687E-2</c:v>
                </c:pt>
                <c:pt idx="3278">
                  <c:v>1.9504263314562668E-2</c:v>
                </c:pt>
                <c:pt idx="3279">
                  <c:v>1.950789030800798E-2</c:v>
                </c:pt>
                <c:pt idx="3280">
                  <c:v>1.9513819626078673E-2</c:v>
                </c:pt>
                <c:pt idx="3281">
                  <c:v>1.9517413543505308E-2</c:v>
                </c:pt>
                <c:pt idx="3282">
                  <c:v>1.952099226188508E-2</c:v>
                </c:pt>
                <c:pt idx="3283">
                  <c:v>1.9524555781137824E-2</c:v>
                </c:pt>
                <c:pt idx="3284">
                  <c:v>1.9527335234402813E-2</c:v>
                </c:pt>
                <c:pt idx="3285">
                  <c:v>1.9530869252661162E-2</c:v>
                </c:pt>
                <c:pt idx="3286">
                  <c:v>1.9534388072329958E-2</c:v>
                </c:pt>
                <c:pt idx="3287">
                  <c:v>1.9537891693331259E-2</c:v>
                </c:pt>
                <c:pt idx="3288">
                  <c:v>1.95413801155849E-2</c:v>
                </c:pt>
                <c:pt idx="3289">
                  <c:v>1.9545617710455113E-2</c:v>
                </c:pt>
                <c:pt idx="3290">
                  <c:v>1.9549074833562566E-2</c:v>
                </c:pt>
                <c:pt idx="3291">
                  <c:v>1.9552516756902109E-2</c:v>
                </c:pt>
                <c:pt idx="3292">
                  <c:v>1.955594348039754E-2</c:v>
                </c:pt>
                <c:pt idx="3293">
                  <c:v>1.9558594242883993E-2</c:v>
                </c:pt>
                <c:pt idx="3294">
                  <c:v>1.9561991471005961E-2</c:v>
                </c:pt>
                <c:pt idx="3295">
                  <c:v>1.9565373499832873E-2</c:v>
                </c:pt>
                <c:pt idx="3296">
                  <c:v>1.9568740329289888E-2</c:v>
                </c:pt>
                <c:pt idx="3297">
                  <c:v>1.9572849097473279E-2</c:v>
                </c:pt>
                <c:pt idx="3298">
                  <c:v>1.9576184620269454E-2</c:v>
                </c:pt>
                <c:pt idx="3299">
                  <c:v>1.9579504942682378E-2</c:v>
                </c:pt>
                <c:pt idx="3300">
                  <c:v>1.9582810064634096E-2</c:v>
                </c:pt>
                <c:pt idx="3301">
                  <c:v>1.9586099986051923E-2</c:v>
                </c:pt>
                <c:pt idx="3302">
                  <c:v>1.9589374706859224E-2</c:v>
                </c:pt>
                <c:pt idx="3303">
                  <c:v>1.9592634226982437E-2</c:v>
                </c:pt>
                <c:pt idx="3304">
                  <c:v>1.9595878546345803E-2</c:v>
                </c:pt>
                <c:pt idx="3305">
                  <c:v>1.9599107664877526E-2</c:v>
                </c:pt>
                <c:pt idx="3306">
                  <c:v>1.9600823640588457E-2</c:v>
                </c:pt>
                <c:pt idx="3307">
                  <c:v>1.9604024186700916E-2</c:v>
                </c:pt>
                <c:pt idx="3308">
                  <c:v>1.9607209533341326E-2</c:v>
                </c:pt>
                <c:pt idx="3309">
                  <c:v>1.9610379680437995E-2</c:v>
                </c:pt>
                <c:pt idx="3310">
                  <c:v>1.9613534627918337E-2</c:v>
                </c:pt>
                <c:pt idx="3311">
                  <c:v>1.9617418795722916E-2</c:v>
                </c:pt>
                <c:pt idx="3312">
                  <c:v>1.962054242512545E-2</c:v>
                </c:pt>
                <c:pt idx="3313">
                  <c:v>1.9623650853908291E-2</c:v>
                </c:pt>
                <c:pt idx="3314">
                  <c:v>1.9626744082002351E-2</c:v>
                </c:pt>
                <c:pt idx="3315">
                  <c:v>1.9629081368615693E-2</c:v>
                </c:pt>
                <c:pt idx="3316">
                  <c:v>1.9632145116923648E-2</c:v>
                </c:pt>
                <c:pt idx="3317">
                  <c:v>1.9635193665126331E-2</c:v>
                </c:pt>
                <c:pt idx="3318">
                  <c:v>1.9638227013153819E-2</c:v>
                </c:pt>
                <c:pt idx="3319">
                  <c:v>1.9641982209683384E-2</c:v>
                </c:pt>
                <c:pt idx="3320">
                  <c:v>1.964498423217971E-2</c:v>
                </c:pt>
                <c:pt idx="3321">
                  <c:v>1.9647971053503192E-2</c:v>
                </c:pt>
                <c:pt idx="3322">
                  <c:v>1.9650942673585626E-2</c:v>
                </c:pt>
                <c:pt idx="3323">
                  <c:v>1.9653899092361461E-2</c:v>
                </c:pt>
                <c:pt idx="3324">
                  <c:v>1.9656107893859978E-2</c:v>
                </c:pt>
                <c:pt idx="3325">
                  <c:v>1.9659034838774805E-2</c:v>
                </c:pt>
                <c:pt idx="3326">
                  <c:v>1.9661946582977399E-2</c:v>
                </c:pt>
                <c:pt idx="3327">
                  <c:v>1.9664843126403632E-2</c:v>
                </c:pt>
                <c:pt idx="3328">
                  <c:v>1.9667724468987603E-2</c:v>
                </c:pt>
                <c:pt idx="3329">
                  <c:v>1.9670590610664743E-2</c:v>
                </c:pt>
                <c:pt idx="3330">
                  <c:v>1.9673441551370921E-2</c:v>
                </c:pt>
                <c:pt idx="3331">
                  <c:v>1.9676277291041128E-2</c:v>
                </c:pt>
                <c:pt idx="3332">
                  <c:v>1.9680547690055457E-2</c:v>
                </c:pt>
                <c:pt idx="3333">
                  <c:v>1.9683351156687401E-2</c:v>
                </c:pt>
                <c:pt idx="3334">
                  <c:v>1.9686139420494138E-2</c:v>
                </c:pt>
                <c:pt idx="3335">
                  <c:v>1.9688912481414002E-2</c:v>
                </c:pt>
                <c:pt idx="3336">
                  <c:v>1.9691670339382687E-2</c:v>
                </c:pt>
                <c:pt idx="3337">
                  <c:v>1.9693692781035988E-2</c:v>
                </c:pt>
                <c:pt idx="3338">
                  <c:v>1.9696421172353627E-2</c:v>
                </c:pt>
                <c:pt idx="3339">
                  <c:v>1.9699134361334102E-2</c:v>
                </c:pt>
                <c:pt idx="3340">
                  <c:v>1.9701832347914963E-2</c:v>
                </c:pt>
                <c:pt idx="3341">
                  <c:v>1.9705231582774114E-2</c:v>
                </c:pt>
                <c:pt idx="3342">
                  <c:v>1.9707898221730608E-2</c:v>
                </c:pt>
                <c:pt idx="3343">
                  <c:v>1.9710549657303379E-2</c:v>
                </c:pt>
                <c:pt idx="3344">
                  <c:v>1.9713185889432966E-2</c:v>
                </c:pt>
                <c:pt idx="3345">
                  <c:v>1.9715094242708137E-2</c:v>
                </c:pt>
                <c:pt idx="3346">
                  <c:v>1.971770101362337E-2</c:v>
                </c:pt>
                <c:pt idx="3347">
                  <c:v>1.9720292581719145E-2</c:v>
                </c:pt>
                <c:pt idx="3348">
                  <c:v>1.9722868946937446E-2</c:v>
                </c:pt>
                <c:pt idx="3349">
                  <c:v>1.972543010921848E-2</c:v>
                </c:pt>
                <c:pt idx="3350">
                  <c:v>1.9728684006555166E-2</c:v>
                </c:pt>
                <c:pt idx="3351">
                  <c:v>1.9731213812917491E-2</c:v>
                </c:pt>
                <c:pt idx="3352">
                  <c:v>1.9733728415365769E-2</c:v>
                </c:pt>
                <c:pt idx="3353">
                  <c:v>1.9736227813843179E-2</c:v>
                </c:pt>
                <c:pt idx="3354">
                  <c:v>1.9738712008291585E-2</c:v>
                </c:pt>
                <c:pt idx="3355">
                  <c:v>1.9741180998655478E-2</c:v>
                </c:pt>
                <c:pt idx="3356">
                  <c:v>1.9743634784877607E-2</c:v>
                </c:pt>
                <c:pt idx="3357">
                  <c:v>1.9746073366903351E-2</c:v>
                </c:pt>
                <c:pt idx="3358">
                  <c:v>1.9747096045389542E-2</c:v>
                </c:pt>
                <c:pt idx="3359">
                  <c:v>1.974880663851131E-2</c:v>
                </c:pt>
                <c:pt idx="3360">
                  <c:v>1.9751202478660933E-2</c:v>
                </c:pt>
                <c:pt idx="3361">
                  <c:v>1.9753583116814143E-2</c:v>
                </c:pt>
                <c:pt idx="3362">
                  <c:v>1.9756645172644152E-2</c:v>
                </c:pt>
                <c:pt idx="3363">
                  <c:v>1.9758994447317369E-2</c:v>
                </c:pt>
                <c:pt idx="3364">
                  <c:v>1.9761328519027312E-2</c:v>
                </c:pt>
                <c:pt idx="3365">
                  <c:v>1.9763647387722773E-2</c:v>
                </c:pt>
                <c:pt idx="3366">
                  <c:v>1.9765951053350762E-2</c:v>
                </c:pt>
                <c:pt idx="3367">
                  <c:v>1.9768239515859619E-2</c:v>
                </c:pt>
                <c:pt idx="3368">
                  <c:v>1.9769821923567969E-2</c:v>
                </c:pt>
                <c:pt idx="3369">
                  <c:v>1.9772080943863408E-2</c:v>
                </c:pt>
                <c:pt idx="3370">
                  <c:v>1.9774324761695414E-2</c:v>
                </c:pt>
                <c:pt idx="3371">
                  <c:v>1.9777241333675977E-2</c:v>
                </c:pt>
                <c:pt idx="3372">
                  <c:v>1.9779453779822362E-2</c:v>
                </c:pt>
                <c:pt idx="3373">
                  <c:v>1.9781651022545029E-2</c:v>
                </c:pt>
                <c:pt idx="3374">
                  <c:v>1.9783833061794542E-2</c:v>
                </c:pt>
                <c:pt idx="3375">
                  <c:v>1.9786308204376619E-2</c:v>
                </c:pt>
                <c:pt idx="3376">
                  <c:v>1.9787774687692255E-2</c:v>
                </c:pt>
                <c:pt idx="3377">
                  <c:v>1.9789909915057757E-2</c:v>
                </c:pt>
                <c:pt idx="3378">
                  <c:v>1.9792029939560411E-2</c:v>
                </c:pt>
                <c:pt idx="3379">
                  <c:v>1.9794134761153201E-2</c:v>
                </c:pt>
                <c:pt idx="3380">
                  <c:v>1.9796224379788216E-2</c:v>
                </c:pt>
                <c:pt idx="3381">
                  <c:v>1.9798298795418438E-2</c:v>
                </c:pt>
                <c:pt idx="3382">
                  <c:v>1.9800358007998644E-2</c:v>
                </c:pt>
                <c:pt idx="3383">
                  <c:v>1.9802402017482266E-2</c:v>
                </c:pt>
                <c:pt idx="3384">
                  <c:v>1.9806456180456986E-2</c:v>
                </c:pt>
                <c:pt idx="3385">
                  <c:v>1.9808466851452669E-2</c:v>
                </c:pt>
                <c:pt idx="3386">
                  <c:v>1.9810462316775516E-2</c:v>
                </c:pt>
                <c:pt idx="3387">
                  <c:v>1.9812442576379714E-2</c:v>
                </c:pt>
                <c:pt idx="3388">
                  <c:v>1.98144076302199E-2</c:v>
                </c:pt>
                <c:pt idx="3389">
                  <c:v>1.981568732406205E-2</c:v>
                </c:pt>
                <c:pt idx="3390">
                  <c:v>1.9817622947805674E-2</c:v>
                </c:pt>
                <c:pt idx="3391">
                  <c:v>1.9819543366467188E-2</c:v>
                </c:pt>
                <c:pt idx="3392">
                  <c:v>1.982144858000319E-2</c:v>
                </c:pt>
                <c:pt idx="3393">
                  <c:v>1.9824004811411028E-2</c:v>
                </c:pt>
                <c:pt idx="3394">
                  <c:v>1.9825878629742139E-2</c:v>
                </c:pt>
                <c:pt idx="3395">
                  <c:v>1.9827737242002225E-2</c:v>
                </c:pt>
                <c:pt idx="3396">
                  <c:v>1.9829580648150769E-2</c:v>
                </c:pt>
                <c:pt idx="3397">
                  <c:v>1.9830746569293387E-2</c:v>
                </c:pt>
                <c:pt idx="3398">
                  <c:v>1.9832560551179039E-2</c:v>
                </c:pt>
                <c:pt idx="3399">
                  <c:v>1.9834359327644227E-2</c:v>
                </c:pt>
                <c:pt idx="3400">
                  <c:v>1.9836142898649083E-2</c:v>
                </c:pt>
                <c:pt idx="3401">
                  <c:v>1.9837911264150212E-2</c:v>
                </c:pt>
                <c:pt idx="3402">
                  <c:v>1.9840321754362889E-2</c:v>
                </c:pt>
                <c:pt idx="3403">
                  <c:v>1.9842058716570861E-2</c:v>
                </c:pt>
                <c:pt idx="3404">
                  <c:v>1.9843780472341341E-2</c:v>
                </c:pt>
                <c:pt idx="3405">
                  <c:v>1.9845487021634689E-2</c:v>
                </c:pt>
                <c:pt idx="3406">
                  <c:v>1.9847178364411699E-2</c:v>
                </c:pt>
                <c:pt idx="3407">
                  <c:v>1.984885450063361E-2</c:v>
                </c:pt>
                <c:pt idx="3408">
                  <c:v>1.9850515430262106E-2</c:v>
                </c:pt>
                <c:pt idx="3409">
                  <c:v>1.9852161153261504E-2</c:v>
                </c:pt>
                <c:pt idx="3410">
                  <c:v>1.9852492857619777E-2</c:v>
                </c:pt>
                <c:pt idx="3411">
                  <c:v>1.9853461649123889E-2</c:v>
                </c:pt>
                <c:pt idx="3412">
                  <c:v>1.9855064750264891E-2</c:v>
                </c:pt>
                <c:pt idx="3413">
                  <c:v>1.9856652647082418E-2</c:v>
                </c:pt>
                <c:pt idx="3414">
                  <c:v>1.9858225339541544E-2</c:v>
                </c:pt>
                <c:pt idx="3415">
                  <c:v>1.9860427340900943E-2</c:v>
                </c:pt>
                <c:pt idx="3416">
                  <c:v>1.9861968621957354E-2</c:v>
                </c:pt>
                <c:pt idx="3417">
                  <c:v>1.986349469773132E-2</c:v>
                </c:pt>
                <c:pt idx="3418">
                  <c:v>1.9865005568189893E-2</c:v>
                </c:pt>
                <c:pt idx="3419">
                  <c:v>1.9865860735251786E-2</c:v>
                </c:pt>
                <c:pt idx="3420">
                  <c:v>1.9867342200836483E-2</c:v>
                </c:pt>
                <c:pt idx="3421">
                  <c:v>1.9868808461823668E-2</c:v>
                </c:pt>
                <c:pt idx="3422">
                  <c:v>1.9870259518181558E-2</c:v>
                </c:pt>
                <c:pt idx="3423">
                  <c:v>1.9871695369876565E-2</c:v>
                </c:pt>
                <c:pt idx="3424">
                  <c:v>1.9873751477414776E-2</c:v>
                </c:pt>
                <c:pt idx="3425">
                  <c:v>1.9875155909725092E-2</c:v>
                </c:pt>
                <c:pt idx="3426">
                  <c:v>1.9876545136456831E-2</c:v>
                </c:pt>
                <c:pt idx="3427">
                  <c:v>1.9877919157577938E-2</c:v>
                </c:pt>
                <c:pt idx="3428">
                  <c:v>1.9878646557296559E-2</c:v>
                </c:pt>
                <c:pt idx="3429">
                  <c:v>1.9879991180351577E-2</c:v>
                </c:pt>
                <c:pt idx="3430">
                  <c:v>1.9881320598526098E-2</c:v>
                </c:pt>
                <c:pt idx="3431">
                  <c:v>1.9882634811790565E-2</c:v>
                </c:pt>
                <c:pt idx="3432">
                  <c:v>1.9883933820114982E-2</c:v>
                </c:pt>
                <c:pt idx="3433">
                  <c:v>1.9885217623471143E-2</c:v>
                </c:pt>
                <c:pt idx="3434">
                  <c:v>1.9886486221828141E-2</c:v>
                </c:pt>
                <c:pt idx="3435">
                  <c:v>1.9887739615160466E-2</c:v>
                </c:pt>
                <c:pt idx="3436">
                  <c:v>1.9890847439103718E-2</c:v>
                </c:pt>
                <c:pt idx="3437">
                  <c:v>1.9892067362492528E-2</c:v>
                </c:pt>
                <c:pt idx="3438">
                  <c:v>1.9893272078305234E-2</c:v>
                </c:pt>
                <c:pt idx="3439">
                  <c:v>1.9894461586513205E-2</c:v>
                </c:pt>
                <c:pt idx="3440">
                  <c:v>1.9895635887089133E-2</c:v>
                </c:pt>
                <c:pt idx="3441">
                  <c:v>1.9896176951490836E-2</c:v>
                </c:pt>
                <c:pt idx="3442">
                  <c:v>1.9897321860887808E-2</c:v>
                </c:pt>
                <c:pt idx="3443">
                  <c:v>1.9898451563397951E-2</c:v>
                </c:pt>
                <c:pt idx="3444">
                  <c:v>1.9899566058995132E-2</c:v>
                </c:pt>
                <c:pt idx="3445">
                  <c:v>1.9901279274577667E-2</c:v>
                </c:pt>
                <c:pt idx="3446">
                  <c:v>1.990236232881603E-2</c:v>
                </c:pt>
                <c:pt idx="3447">
                  <c:v>1.990343017524308E-2</c:v>
                </c:pt>
                <c:pt idx="3448">
                  <c:v>1.9904482813835472E-2</c:v>
                </c:pt>
                <c:pt idx="3449">
                  <c:v>1.9905520244567654E-2</c:v>
                </c:pt>
                <c:pt idx="3450">
                  <c:v>1.9905933686014544E-2</c:v>
                </c:pt>
                <c:pt idx="3451">
                  <c:v>1.9906941732533219E-2</c:v>
                </c:pt>
                <c:pt idx="3452">
                  <c:v>1.9907934571946281E-2</c:v>
                </c:pt>
                <c:pt idx="3453">
                  <c:v>1.9908912204232476E-2</c:v>
                </c:pt>
                <c:pt idx="3454">
                  <c:v>1.9910479279518976E-2</c:v>
                </c:pt>
                <c:pt idx="3455">
                  <c:v>1.9911425462609808E-2</c:v>
                </c:pt>
                <c:pt idx="3456">
                  <c:v>1.9912356437682747E-2</c:v>
                </c:pt>
                <c:pt idx="3457">
                  <c:v>1.9913272204716649E-2</c:v>
                </c:pt>
                <c:pt idx="3458">
                  <c:v>1.9914172763690369E-2</c:v>
                </c:pt>
                <c:pt idx="3459">
                  <c:v>1.9915058114584532E-2</c:v>
                </c:pt>
                <c:pt idx="3460">
                  <c:v>1.991592825737843E-2</c:v>
                </c:pt>
                <c:pt idx="3461">
                  <c:v>1.9916783192051365E-2</c:v>
                </c:pt>
                <c:pt idx="3462">
                  <c:v>1.9917026570514026E-2</c:v>
                </c:pt>
                <c:pt idx="3463">
                  <c:v>1.9916661283186633E-2</c:v>
                </c:pt>
                <c:pt idx="3464">
                  <c:v>1.9917473719930509E-2</c:v>
                </c:pt>
                <c:pt idx="3465">
                  <c:v>1.9918270950954321E-2</c:v>
                </c:pt>
                <c:pt idx="3466">
                  <c:v>1.9919052976240158E-2</c:v>
                </c:pt>
                <c:pt idx="3467">
                  <c:v>1.9920411085129281E-2</c:v>
                </c:pt>
                <c:pt idx="3468">
                  <c:v>1.9921161653518274E-2</c:v>
                </c:pt>
                <c:pt idx="3469">
                  <c:v>1.9921897015292903E-2</c:v>
                </c:pt>
                <c:pt idx="3470">
                  <c:v>1.9922617170434913E-2</c:v>
                </c:pt>
                <c:pt idx="3471">
                  <c:v>1.992273501599565E-2</c:v>
                </c:pt>
                <c:pt idx="3472">
                  <c:v>1.9923425806495861E-2</c:v>
                </c:pt>
                <c:pt idx="3473">
                  <c:v>1.9924101391143912E-2</c:v>
                </c:pt>
                <c:pt idx="3474">
                  <c:v>1.9924761769922344E-2</c:v>
                </c:pt>
                <c:pt idx="3475">
                  <c:v>1.9925406942817275E-2</c:v>
                </c:pt>
                <c:pt idx="3476">
                  <c:v>1.99266187611385E-2</c:v>
                </c:pt>
                <c:pt idx="3477">
                  <c:v>1.9927232469423337E-2</c:v>
                </c:pt>
                <c:pt idx="3478">
                  <c:v>1.9927830970957548E-2</c:v>
                </c:pt>
                <c:pt idx="3479">
                  <c:v>1.9928496352179696E-2</c:v>
                </c:pt>
                <c:pt idx="3480">
                  <c:v>1.9928484783425258E-2</c:v>
                </c:pt>
                <c:pt idx="3481">
                  <c:v>1.9929036548446907E-2</c:v>
                </c:pt>
                <c:pt idx="3482">
                  <c:v>1.9929573107487886E-2</c:v>
                </c:pt>
                <c:pt idx="3483">
                  <c:v>1.9930094460538793E-2</c:v>
                </c:pt>
                <c:pt idx="3484">
                  <c:v>1.99306006075862E-2</c:v>
                </c:pt>
                <c:pt idx="3485">
                  <c:v>1.9931091548618905E-2</c:v>
                </c:pt>
                <c:pt idx="3486">
                  <c:v>1.9931567283627064E-2</c:v>
                </c:pt>
                <c:pt idx="3487">
                  <c:v>1.9932027812599031E-2</c:v>
                </c:pt>
                <c:pt idx="3488">
                  <c:v>1.9933611077486951E-2</c:v>
                </c:pt>
                <c:pt idx="3489">
                  <c:v>1.9935742185050041E-2</c:v>
                </c:pt>
                <c:pt idx="3490">
                  <c:v>1.9936151776386635E-2</c:v>
                </c:pt>
                <c:pt idx="3491">
                  <c:v>1.9936546157514553E-2</c:v>
                </c:pt>
                <c:pt idx="3492">
                  <c:v>1.9936925328425947E-2</c:v>
                </c:pt>
                <c:pt idx="3493">
                  <c:v>1.993559895563677E-2</c:v>
                </c:pt>
                <c:pt idx="3494">
                  <c:v>1.993595090803774E-2</c:v>
                </c:pt>
                <c:pt idx="3495">
                  <c:v>1.9936287652677642E-2</c:v>
                </c:pt>
                <c:pt idx="3496">
                  <c:v>1.9936609189546289E-2</c:v>
                </c:pt>
                <c:pt idx="3497">
                  <c:v>1.9938593029424426E-2</c:v>
                </c:pt>
                <c:pt idx="3498">
                  <c:v>1.9938880938858917E-2</c:v>
                </c:pt>
                <c:pt idx="3499">
                  <c:v>1.9939153638022854E-2</c:v>
                </c:pt>
                <c:pt idx="3500">
                  <c:v>1.9939411126909268E-2</c:v>
                </c:pt>
                <c:pt idx="3501">
                  <c:v>1.9937988757102832E-2</c:v>
                </c:pt>
                <c:pt idx="3502">
                  <c:v>1.993821904721154E-2</c:v>
                </c:pt>
                <c:pt idx="3503">
                  <c:v>1.9938434129507361E-2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342144"/>
        <c:axId val="624344064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42387</c:v>
                </c:pt>
                <c:pt idx="1">
                  <c:v>42417</c:v>
                </c:pt>
                <c:pt idx="2">
                  <c:v>42446</c:v>
                </c:pt>
                <c:pt idx="3">
                  <c:v>42478</c:v>
                </c:pt>
                <c:pt idx="4">
                  <c:v>42507</c:v>
                </c:pt>
                <c:pt idx="5">
                  <c:v>42538</c:v>
                </c:pt>
                <c:pt idx="6">
                  <c:v>42569</c:v>
                </c:pt>
                <c:pt idx="7">
                  <c:v>42599</c:v>
                </c:pt>
                <c:pt idx="8">
                  <c:v>42632</c:v>
                </c:pt>
                <c:pt idx="9">
                  <c:v>42660</c:v>
                </c:pt>
                <c:pt idx="10">
                  <c:v>42691</c:v>
                </c:pt>
                <c:pt idx="11">
                  <c:v>42723</c:v>
                </c:pt>
                <c:pt idx="12">
                  <c:v>42752</c:v>
                </c:pt>
                <c:pt idx="13">
                  <c:v>42783</c:v>
                </c:pt>
                <c:pt idx="14">
                  <c:v>42811</c:v>
                </c:pt>
                <c:pt idx="15">
                  <c:v>42843</c:v>
                </c:pt>
                <c:pt idx="16">
                  <c:v>42872</c:v>
                </c:pt>
                <c:pt idx="17">
                  <c:v>42905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7.6500000000000005E-3</c:v>
                </c:pt>
                <c:pt idx="1">
                  <c:v>7.8499999999999993E-3</c:v>
                </c:pt>
                <c:pt idx="2">
                  <c:v>8.0999999999999996E-3</c:v>
                </c:pt>
                <c:pt idx="3">
                  <c:v>8.4000000000000012E-3</c:v>
                </c:pt>
                <c:pt idx="4">
                  <c:v>8.6999999999999994E-3</c:v>
                </c:pt>
                <c:pt idx="5">
                  <c:v>9.0000000000000011E-3</c:v>
                </c:pt>
                <c:pt idx="6">
                  <c:v>#N/A</c:v>
                </c:pt>
                <c:pt idx="7">
                  <c:v>#N/A</c:v>
                </c:pt>
                <c:pt idx="8">
                  <c:v>0.01</c:v>
                </c:pt>
                <c:pt idx="9">
                  <c:v>#N/A</c:v>
                </c:pt>
                <c:pt idx="10">
                  <c:v>#N/A</c:v>
                </c:pt>
                <c:pt idx="11">
                  <c:v>1.115E-2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342144"/>
        <c:axId val="624344064"/>
      </c:scatterChart>
      <c:dateAx>
        <c:axId val="624342144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3440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4344064"/>
        <c:scaling>
          <c:orientation val="minMax"/>
          <c:max val="1.4999999999999999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434214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42521</c:v>
                </c:pt>
                <c:pt idx="112">
                  <c:v>42522</c:v>
                </c:pt>
                <c:pt idx="113">
                  <c:v>42523</c:v>
                </c:pt>
                <c:pt idx="114">
                  <c:v>42524</c:v>
                </c:pt>
                <c:pt idx="115">
                  <c:v>42527</c:v>
                </c:pt>
                <c:pt idx="116">
                  <c:v>42528</c:v>
                </c:pt>
                <c:pt idx="117">
                  <c:v>42529</c:v>
                </c:pt>
                <c:pt idx="118">
                  <c:v>42530</c:v>
                </c:pt>
                <c:pt idx="119">
                  <c:v>42531</c:v>
                </c:pt>
                <c:pt idx="120">
                  <c:v>42534</c:v>
                </c:pt>
                <c:pt idx="121">
                  <c:v>42535</c:v>
                </c:pt>
                <c:pt idx="122">
                  <c:v>42536</c:v>
                </c:pt>
                <c:pt idx="123">
                  <c:v>42537</c:v>
                </c:pt>
                <c:pt idx="124">
                  <c:v>42538</c:v>
                </c:pt>
                <c:pt idx="125">
                  <c:v>42541</c:v>
                </c:pt>
                <c:pt idx="126">
                  <c:v>42542</c:v>
                </c:pt>
                <c:pt idx="127">
                  <c:v>42543</c:v>
                </c:pt>
                <c:pt idx="128">
                  <c:v>42544</c:v>
                </c:pt>
                <c:pt idx="129">
                  <c:v>42545</c:v>
                </c:pt>
                <c:pt idx="130">
                  <c:v>42548</c:v>
                </c:pt>
                <c:pt idx="131">
                  <c:v>42549</c:v>
                </c:pt>
                <c:pt idx="132">
                  <c:v>42550</c:v>
                </c:pt>
                <c:pt idx="133">
                  <c:v>42551</c:v>
                </c:pt>
                <c:pt idx="134">
                  <c:v>42552</c:v>
                </c:pt>
                <c:pt idx="135">
                  <c:v>42555</c:v>
                </c:pt>
                <c:pt idx="136">
                  <c:v>42556</c:v>
                </c:pt>
                <c:pt idx="137">
                  <c:v>42557</c:v>
                </c:pt>
                <c:pt idx="138">
                  <c:v>42558</c:v>
                </c:pt>
                <c:pt idx="139">
                  <c:v>42559</c:v>
                </c:pt>
                <c:pt idx="140">
                  <c:v>42562</c:v>
                </c:pt>
                <c:pt idx="141">
                  <c:v>42563</c:v>
                </c:pt>
                <c:pt idx="142">
                  <c:v>42564</c:v>
                </c:pt>
                <c:pt idx="143">
                  <c:v>42565</c:v>
                </c:pt>
                <c:pt idx="144">
                  <c:v>42566</c:v>
                </c:pt>
                <c:pt idx="145">
                  <c:v>42569</c:v>
                </c:pt>
                <c:pt idx="146">
                  <c:v>42570</c:v>
                </c:pt>
                <c:pt idx="147">
                  <c:v>42571</c:v>
                </c:pt>
                <c:pt idx="148">
                  <c:v>42572</c:v>
                </c:pt>
                <c:pt idx="149">
                  <c:v>42573</c:v>
                </c:pt>
                <c:pt idx="150">
                  <c:v>42576</c:v>
                </c:pt>
                <c:pt idx="151">
                  <c:v>42577</c:v>
                </c:pt>
                <c:pt idx="152">
                  <c:v>42578</c:v>
                </c:pt>
                <c:pt idx="153">
                  <c:v>42579</c:v>
                </c:pt>
                <c:pt idx="154">
                  <c:v>42580</c:v>
                </c:pt>
                <c:pt idx="155">
                  <c:v>42583</c:v>
                </c:pt>
                <c:pt idx="156">
                  <c:v>42584</c:v>
                </c:pt>
                <c:pt idx="157">
                  <c:v>42585</c:v>
                </c:pt>
                <c:pt idx="158">
                  <c:v>42586</c:v>
                </c:pt>
                <c:pt idx="159">
                  <c:v>42587</c:v>
                </c:pt>
                <c:pt idx="160">
                  <c:v>42590</c:v>
                </c:pt>
                <c:pt idx="161">
                  <c:v>42591</c:v>
                </c:pt>
                <c:pt idx="162">
                  <c:v>42592</c:v>
                </c:pt>
                <c:pt idx="163">
                  <c:v>42593</c:v>
                </c:pt>
                <c:pt idx="164">
                  <c:v>42594</c:v>
                </c:pt>
                <c:pt idx="165">
                  <c:v>42597</c:v>
                </c:pt>
                <c:pt idx="166">
                  <c:v>42598</c:v>
                </c:pt>
                <c:pt idx="167">
                  <c:v>42599</c:v>
                </c:pt>
                <c:pt idx="168">
                  <c:v>42600</c:v>
                </c:pt>
                <c:pt idx="169">
                  <c:v>42601</c:v>
                </c:pt>
                <c:pt idx="170">
                  <c:v>42604</c:v>
                </c:pt>
                <c:pt idx="171">
                  <c:v>42605</c:v>
                </c:pt>
                <c:pt idx="172">
                  <c:v>42606</c:v>
                </c:pt>
                <c:pt idx="173">
                  <c:v>42607</c:v>
                </c:pt>
                <c:pt idx="174">
                  <c:v>42608</c:v>
                </c:pt>
                <c:pt idx="175">
                  <c:v>42612</c:v>
                </c:pt>
                <c:pt idx="176">
                  <c:v>42613</c:v>
                </c:pt>
                <c:pt idx="177">
                  <c:v>42614</c:v>
                </c:pt>
                <c:pt idx="178">
                  <c:v>42615</c:v>
                </c:pt>
                <c:pt idx="179">
                  <c:v>42618</c:v>
                </c:pt>
                <c:pt idx="180">
                  <c:v>42619</c:v>
                </c:pt>
                <c:pt idx="181">
                  <c:v>42620</c:v>
                </c:pt>
                <c:pt idx="182">
                  <c:v>42621</c:v>
                </c:pt>
                <c:pt idx="183">
                  <c:v>42622</c:v>
                </c:pt>
                <c:pt idx="184">
                  <c:v>42625</c:v>
                </c:pt>
                <c:pt idx="185">
                  <c:v>42626</c:v>
                </c:pt>
                <c:pt idx="186">
                  <c:v>42627</c:v>
                </c:pt>
                <c:pt idx="187">
                  <c:v>42628</c:v>
                </c:pt>
                <c:pt idx="188">
                  <c:v>42629</c:v>
                </c:pt>
                <c:pt idx="189">
                  <c:v>42632</c:v>
                </c:pt>
                <c:pt idx="190">
                  <c:v>42633</c:v>
                </c:pt>
                <c:pt idx="191">
                  <c:v>42634</c:v>
                </c:pt>
                <c:pt idx="192">
                  <c:v>42635</c:v>
                </c:pt>
                <c:pt idx="193">
                  <c:v>42636</c:v>
                </c:pt>
                <c:pt idx="194">
                  <c:v>42639</c:v>
                </c:pt>
                <c:pt idx="195">
                  <c:v>42640</c:v>
                </c:pt>
                <c:pt idx="196">
                  <c:v>42641</c:v>
                </c:pt>
                <c:pt idx="197">
                  <c:v>42642</c:v>
                </c:pt>
                <c:pt idx="198">
                  <c:v>42643</c:v>
                </c:pt>
                <c:pt idx="199">
                  <c:v>42646</c:v>
                </c:pt>
                <c:pt idx="200">
                  <c:v>42647</c:v>
                </c:pt>
                <c:pt idx="201">
                  <c:v>42648</c:v>
                </c:pt>
                <c:pt idx="202">
                  <c:v>42649</c:v>
                </c:pt>
                <c:pt idx="203">
                  <c:v>42650</c:v>
                </c:pt>
                <c:pt idx="204">
                  <c:v>42653</c:v>
                </c:pt>
                <c:pt idx="205">
                  <c:v>42654</c:v>
                </c:pt>
                <c:pt idx="206">
                  <c:v>42655</c:v>
                </c:pt>
                <c:pt idx="207">
                  <c:v>42656</c:v>
                </c:pt>
                <c:pt idx="208">
                  <c:v>42657</c:v>
                </c:pt>
                <c:pt idx="209">
                  <c:v>42660</c:v>
                </c:pt>
                <c:pt idx="210">
                  <c:v>42661</c:v>
                </c:pt>
                <c:pt idx="211">
                  <c:v>42662</c:v>
                </c:pt>
                <c:pt idx="212">
                  <c:v>42663</c:v>
                </c:pt>
                <c:pt idx="213">
                  <c:v>42664</c:v>
                </c:pt>
                <c:pt idx="214">
                  <c:v>42667</c:v>
                </c:pt>
                <c:pt idx="215">
                  <c:v>42668</c:v>
                </c:pt>
                <c:pt idx="216">
                  <c:v>42669</c:v>
                </c:pt>
                <c:pt idx="217">
                  <c:v>42670</c:v>
                </c:pt>
                <c:pt idx="218">
                  <c:v>42671</c:v>
                </c:pt>
                <c:pt idx="219">
                  <c:v>42674</c:v>
                </c:pt>
                <c:pt idx="220">
                  <c:v>42675</c:v>
                </c:pt>
                <c:pt idx="221">
                  <c:v>42676</c:v>
                </c:pt>
                <c:pt idx="222">
                  <c:v>42677</c:v>
                </c:pt>
                <c:pt idx="223">
                  <c:v>42678</c:v>
                </c:pt>
                <c:pt idx="224">
                  <c:v>42681</c:v>
                </c:pt>
                <c:pt idx="225">
                  <c:v>42682</c:v>
                </c:pt>
                <c:pt idx="226">
                  <c:v>42683</c:v>
                </c:pt>
                <c:pt idx="227">
                  <c:v>42684</c:v>
                </c:pt>
                <c:pt idx="228">
                  <c:v>42685</c:v>
                </c:pt>
                <c:pt idx="229">
                  <c:v>42688</c:v>
                </c:pt>
                <c:pt idx="230">
                  <c:v>42689</c:v>
                </c:pt>
                <c:pt idx="231">
                  <c:v>42690</c:v>
                </c:pt>
                <c:pt idx="232">
                  <c:v>42691</c:v>
                </c:pt>
                <c:pt idx="233">
                  <c:v>42692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42702</c:v>
                </c:pt>
                <c:pt idx="240">
                  <c:v>42703</c:v>
                </c:pt>
                <c:pt idx="241">
                  <c:v>42704</c:v>
                </c:pt>
                <c:pt idx="242">
                  <c:v>42705</c:v>
                </c:pt>
                <c:pt idx="243">
                  <c:v>42706</c:v>
                </c:pt>
                <c:pt idx="244">
                  <c:v>42709</c:v>
                </c:pt>
                <c:pt idx="245">
                  <c:v>42710</c:v>
                </c:pt>
                <c:pt idx="246">
                  <c:v>42711</c:v>
                </c:pt>
                <c:pt idx="247">
                  <c:v>42712</c:v>
                </c:pt>
                <c:pt idx="248">
                  <c:v>42713</c:v>
                </c:pt>
                <c:pt idx="249">
                  <c:v>42716</c:v>
                </c:pt>
                <c:pt idx="250">
                  <c:v>42717</c:v>
                </c:pt>
                <c:pt idx="251">
                  <c:v>42718</c:v>
                </c:pt>
                <c:pt idx="252">
                  <c:v>42719</c:v>
                </c:pt>
                <c:pt idx="253">
                  <c:v>42720</c:v>
                </c:pt>
                <c:pt idx="254">
                  <c:v>42723</c:v>
                </c:pt>
                <c:pt idx="255">
                  <c:v>42724</c:v>
                </c:pt>
                <c:pt idx="256">
                  <c:v>42725</c:v>
                </c:pt>
                <c:pt idx="257">
                  <c:v>42726</c:v>
                </c:pt>
                <c:pt idx="258">
                  <c:v>42727</c:v>
                </c:pt>
                <c:pt idx="259">
                  <c:v>42732</c:v>
                </c:pt>
                <c:pt idx="260">
                  <c:v>42733</c:v>
                </c:pt>
                <c:pt idx="261">
                  <c:v>42734</c:v>
                </c:pt>
                <c:pt idx="262">
                  <c:v>42738</c:v>
                </c:pt>
                <c:pt idx="263">
                  <c:v>42739</c:v>
                </c:pt>
                <c:pt idx="264">
                  <c:v>42740</c:v>
                </c:pt>
                <c:pt idx="265">
                  <c:v>42741</c:v>
                </c:pt>
                <c:pt idx="266">
                  <c:v>42744</c:v>
                </c:pt>
                <c:pt idx="267">
                  <c:v>42745</c:v>
                </c:pt>
                <c:pt idx="268">
                  <c:v>42746</c:v>
                </c:pt>
                <c:pt idx="269">
                  <c:v>42747</c:v>
                </c:pt>
                <c:pt idx="270">
                  <c:v>42748</c:v>
                </c:pt>
                <c:pt idx="271">
                  <c:v>42751</c:v>
                </c:pt>
                <c:pt idx="272">
                  <c:v>42752</c:v>
                </c:pt>
                <c:pt idx="273">
                  <c:v>42753</c:v>
                </c:pt>
                <c:pt idx="274">
                  <c:v>42754</c:v>
                </c:pt>
                <c:pt idx="275">
                  <c:v>42755</c:v>
                </c:pt>
                <c:pt idx="276">
                  <c:v>42758</c:v>
                </c:pt>
                <c:pt idx="277">
                  <c:v>42759</c:v>
                </c:pt>
                <c:pt idx="278">
                  <c:v>42760</c:v>
                </c:pt>
                <c:pt idx="279">
                  <c:v>42761</c:v>
                </c:pt>
                <c:pt idx="280">
                  <c:v>42762</c:v>
                </c:pt>
                <c:pt idx="281">
                  <c:v>42765</c:v>
                </c:pt>
                <c:pt idx="282">
                  <c:v>42766</c:v>
                </c:pt>
                <c:pt idx="283">
                  <c:v>42767</c:v>
                </c:pt>
                <c:pt idx="284">
                  <c:v>42768</c:v>
                </c:pt>
                <c:pt idx="285">
                  <c:v>42769</c:v>
                </c:pt>
                <c:pt idx="286">
                  <c:v>42772</c:v>
                </c:pt>
                <c:pt idx="287">
                  <c:v>42773</c:v>
                </c:pt>
                <c:pt idx="288">
                  <c:v>42774</c:v>
                </c:pt>
                <c:pt idx="289">
                  <c:v>42775</c:v>
                </c:pt>
                <c:pt idx="290">
                  <c:v>42776</c:v>
                </c:pt>
                <c:pt idx="291">
                  <c:v>42779</c:v>
                </c:pt>
                <c:pt idx="292">
                  <c:v>42780</c:v>
                </c:pt>
                <c:pt idx="293">
                  <c:v>42781</c:v>
                </c:pt>
                <c:pt idx="294">
                  <c:v>42782</c:v>
                </c:pt>
                <c:pt idx="295">
                  <c:v>42783</c:v>
                </c:pt>
                <c:pt idx="296">
                  <c:v>42786</c:v>
                </c:pt>
                <c:pt idx="297">
                  <c:v>42787</c:v>
                </c:pt>
                <c:pt idx="298">
                  <c:v>42788</c:v>
                </c:pt>
                <c:pt idx="299">
                  <c:v>42789</c:v>
                </c:pt>
                <c:pt idx="300">
                  <c:v>42790</c:v>
                </c:pt>
                <c:pt idx="301">
                  <c:v>42793</c:v>
                </c:pt>
                <c:pt idx="302">
                  <c:v>42794</c:v>
                </c:pt>
                <c:pt idx="303">
                  <c:v>42795</c:v>
                </c:pt>
                <c:pt idx="304">
                  <c:v>42796</c:v>
                </c:pt>
                <c:pt idx="305">
                  <c:v>42797</c:v>
                </c:pt>
                <c:pt idx="306">
                  <c:v>42800</c:v>
                </c:pt>
                <c:pt idx="307">
                  <c:v>42801</c:v>
                </c:pt>
                <c:pt idx="308">
                  <c:v>42802</c:v>
                </c:pt>
                <c:pt idx="309">
                  <c:v>42803</c:v>
                </c:pt>
                <c:pt idx="310">
                  <c:v>42804</c:v>
                </c:pt>
                <c:pt idx="311">
                  <c:v>42807</c:v>
                </c:pt>
                <c:pt idx="312">
                  <c:v>42808</c:v>
                </c:pt>
                <c:pt idx="313">
                  <c:v>42809</c:v>
                </c:pt>
                <c:pt idx="314">
                  <c:v>42810</c:v>
                </c:pt>
                <c:pt idx="315">
                  <c:v>42811</c:v>
                </c:pt>
                <c:pt idx="316">
                  <c:v>42814</c:v>
                </c:pt>
                <c:pt idx="317">
                  <c:v>42815</c:v>
                </c:pt>
                <c:pt idx="318">
                  <c:v>42816</c:v>
                </c:pt>
                <c:pt idx="319">
                  <c:v>42817</c:v>
                </c:pt>
                <c:pt idx="320">
                  <c:v>42818</c:v>
                </c:pt>
                <c:pt idx="321">
                  <c:v>42821</c:v>
                </c:pt>
                <c:pt idx="322">
                  <c:v>42822</c:v>
                </c:pt>
                <c:pt idx="323">
                  <c:v>42823</c:v>
                </c:pt>
                <c:pt idx="324">
                  <c:v>42824</c:v>
                </c:pt>
                <c:pt idx="325">
                  <c:v>42825</c:v>
                </c:pt>
                <c:pt idx="326">
                  <c:v>42828</c:v>
                </c:pt>
                <c:pt idx="327">
                  <c:v>42829</c:v>
                </c:pt>
                <c:pt idx="328">
                  <c:v>42830</c:v>
                </c:pt>
                <c:pt idx="329">
                  <c:v>42831</c:v>
                </c:pt>
                <c:pt idx="330">
                  <c:v>42832</c:v>
                </c:pt>
                <c:pt idx="331">
                  <c:v>42835</c:v>
                </c:pt>
                <c:pt idx="332">
                  <c:v>42836</c:v>
                </c:pt>
                <c:pt idx="333">
                  <c:v>42837</c:v>
                </c:pt>
                <c:pt idx="334">
                  <c:v>42838</c:v>
                </c:pt>
                <c:pt idx="335">
                  <c:v>42843</c:v>
                </c:pt>
                <c:pt idx="336">
                  <c:v>42844</c:v>
                </c:pt>
                <c:pt idx="337">
                  <c:v>42845</c:v>
                </c:pt>
                <c:pt idx="338">
                  <c:v>42846</c:v>
                </c:pt>
                <c:pt idx="339">
                  <c:v>42849</c:v>
                </c:pt>
                <c:pt idx="340">
                  <c:v>42850</c:v>
                </c:pt>
                <c:pt idx="341">
                  <c:v>42851</c:v>
                </c:pt>
                <c:pt idx="342">
                  <c:v>42852</c:v>
                </c:pt>
                <c:pt idx="343">
                  <c:v>42853</c:v>
                </c:pt>
                <c:pt idx="344">
                  <c:v>42857</c:v>
                </c:pt>
                <c:pt idx="345">
                  <c:v>42858</c:v>
                </c:pt>
                <c:pt idx="346">
                  <c:v>42859</c:v>
                </c:pt>
                <c:pt idx="347">
                  <c:v>42860</c:v>
                </c:pt>
                <c:pt idx="348">
                  <c:v>42863</c:v>
                </c:pt>
                <c:pt idx="349">
                  <c:v>42864</c:v>
                </c:pt>
                <c:pt idx="350">
                  <c:v>42865</c:v>
                </c:pt>
                <c:pt idx="351">
                  <c:v>42866</c:v>
                </c:pt>
                <c:pt idx="352">
                  <c:v>42867</c:v>
                </c:pt>
                <c:pt idx="353">
                  <c:v>42870</c:v>
                </c:pt>
                <c:pt idx="354">
                  <c:v>42871</c:v>
                </c:pt>
                <c:pt idx="355">
                  <c:v>42872</c:v>
                </c:pt>
                <c:pt idx="356">
                  <c:v>42873</c:v>
                </c:pt>
                <c:pt idx="357">
                  <c:v>42874</c:v>
                </c:pt>
                <c:pt idx="358">
                  <c:v>42877</c:v>
                </c:pt>
                <c:pt idx="359">
                  <c:v>42878</c:v>
                </c:pt>
                <c:pt idx="360">
                  <c:v>42879</c:v>
                </c:pt>
                <c:pt idx="361">
                  <c:v>42880</c:v>
                </c:pt>
                <c:pt idx="362">
                  <c:v>42881</c:v>
                </c:pt>
                <c:pt idx="363">
                  <c:v>42885</c:v>
                </c:pt>
                <c:pt idx="364">
                  <c:v>42886</c:v>
                </c:pt>
                <c:pt idx="365">
                  <c:v>42887</c:v>
                </c:pt>
                <c:pt idx="366">
                  <c:v>42888</c:v>
                </c:pt>
                <c:pt idx="367">
                  <c:v>42891</c:v>
                </c:pt>
                <c:pt idx="368">
                  <c:v>42892</c:v>
                </c:pt>
                <c:pt idx="369">
                  <c:v>42893</c:v>
                </c:pt>
                <c:pt idx="370">
                  <c:v>42894</c:v>
                </c:pt>
                <c:pt idx="371">
                  <c:v>42895</c:v>
                </c:pt>
                <c:pt idx="372">
                  <c:v>42898</c:v>
                </c:pt>
                <c:pt idx="373">
                  <c:v>42899</c:v>
                </c:pt>
                <c:pt idx="374">
                  <c:v>42900</c:v>
                </c:pt>
                <c:pt idx="375">
                  <c:v>42901</c:v>
                </c:pt>
                <c:pt idx="376">
                  <c:v>42902</c:v>
                </c:pt>
                <c:pt idx="377">
                  <c:v>42905</c:v>
                </c:pt>
                <c:pt idx="378">
                  <c:v>42906</c:v>
                </c:pt>
                <c:pt idx="379">
                  <c:v>42907</c:v>
                </c:pt>
                <c:pt idx="380">
                  <c:v>42908</c:v>
                </c:pt>
                <c:pt idx="381">
                  <c:v>42909</c:v>
                </c:pt>
                <c:pt idx="382">
                  <c:v>42912</c:v>
                </c:pt>
                <c:pt idx="383">
                  <c:v>42913</c:v>
                </c:pt>
                <c:pt idx="384">
                  <c:v>42914</c:v>
                </c:pt>
                <c:pt idx="385">
                  <c:v>42915</c:v>
                </c:pt>
                <c:pt idx="386">
                  <c:v>42916</c:v>
                </c:pt>
                <c:pt idx="387">
                  <c:v>42919</c:v>
                </c:pt>
                <c:pt idx="388">
                  <c:v>42920</c:v>
                </c:pt>
                <c:pt idx="389">
                  <c:v>42921</c:v>
                </c:pt>
                <c:pt idx="390">
                  <c:v>42922</c:v>
                </c:pt>
                <c:pt idx="391">
                  <c:v>42923</c:v>
                </c:pt>
                <c:pt idx="392">
                  <c:v>42926</c:v>
                </c:pt>
                <c:pt idx="393">
                  <c:v>42927</c:v>
                </c:pt>
                <c:pt idx="394">
                  <c:v>42928</c:v>
                </c:pt>
                <c:pt idx="395">
                  <c:v>42929</c:v>
                </c:pt>
                <c:pt idx="396">
                  <c:v>42930</c:v>
                </c:pt>
                <c:pt idx="397">
                  <c:v>42933</c:v>
                </c:pt>
                <c:pt idx="398">
                  <c:v>42934</c:v>
                </c:pt>
                <c:pt idx="399">
                  <c:v>42935</c:v>
                </c:pt>
                <c:pt idx="400">
                  <c:v>42936</c:v>
                </c:pt>
                <c:pt idx="401">
                  <c:v>42937</c:v>
                </c:pt>
                <c:pt idx="402">
                  <c:v>42940</c:v>
                </c:pt>
                <c:pt idx="403">
                  <c:v>42941</c:v>
                </c:pt>
                <c:pt idx="404">
                  <c:v>42942</c:v>
                </c:pt>
                <c:pt idx="405">
                  <c:v>42943</c:v>
                </c:pt>
                <c:pt idx="406">
                  <c:v>42944</c:v>
                </c:pt>
                <c:pt idx="407">
                  <c:v>42947</c:v>
                </c:pt>
                <c:pt idx="408">
                  <c:v>42948</c:v>
                </c:pt>
                <c:pt idx="409">
                  <c:v>42949</c:v>
                </c:pt>
                <c:pt idx="410">
                  <c:v>42950</c:v>
                </c:pt>
                <c:pt idx="411">
                  <c:v>42951</c:v>
                </c:pt>
                <c:pt idx="412">
                  <c:v>42954</c:v>
                </c:pt>
                <c:pt idx="413">
                  <c:v>42955</c:v>
                </c:pt>
                <c:pt idx="414">
                  <c:v>42956</c:v>
                </c:pt>
                <c:pt idx="415">
                  <c:v>42957</c:v>
                </c:pt>
                <c:pt idx="416">
                  <c:v>42958</c:v>
                </c:pt>
                <c:pt idx="417">
                  <c:v>42961</c:v>
                </c:pt>
                <c:pt idx="418">
                  <c:v>42962</c:v>
                </c:pt>
                <c:pt idx="419">
                  <c:v>42963</c:v>
                </c:pt>
                <c:pt idx="420">
                  <c:v>42964</c:v>
                </c:pt>
                <c:pt idx="421">
                  <c:v>42965</c:v>
                </c:pt>
                <c:pt idx="422">
                  <c:v>42968</c:v>
                </c:pt>
                <c:pt idx="423">
                  <c:v>42969</c:v>
                </c:pt>
                <c:pt idx="424">
                  <c:v>42970</c:v>
                </c:pt>
                <c:pt idx="425">
                  <c:v>42971</c:v>
                </c:pt>
                <c:pt idx="426">
                  <c:v>42972</c:v>
                </c:pt>
                <c:pt idx="427">
                  <c:v>42976</c:v>
                </c:pt>
                <c:pt idx="428">
                  <c:v>42977</c:v>
                </c:pt>
                <c:pt idx="429">
                  <c:v>42978</c:v>
                </c:pt>
                <c:pt idx="430">
                  <c:v>42979</c:v>
                </c:pt>
                <c:pt idx="431">
                  <c:v>42982</c:v>
                </c:pt>
                <c:pt idx="432">
                  <c:v>42983</c:v>
                </c:pt>
                <c:pt idx="433">
                  <c:v>42984</c:v>
                </c:pt>
                <c:pt idx="434">
                  <c:v>42985</c:v>
                </c:pt>
                <c:pt idx="435">
                  <c:v>42986</c:v>
                </c:pt>
                <c:pt idx="436">
                  <c:v>42989</c:v>
                </c:pt>
                <c:pt idx="437">
                  <c:v>42990</c:v>
                </c:pt>
                <c:pt idx="438">
                  <c:v>42991</c:v>
                </c:pt>
                <c:pt idx="439">
                  <c:v>42992</c:v>
                </c:pt>
                <c:pt idx="440">
                  <c:v>42993</c:v>
                </c:pt>
                <c:pt idx="441">
                  <c:v>42996</c:v>
                </c:pt>
                <c:pt idx="442">
                  <c:v>42997</c:v>
                </c:pt>
                <c:pt idx="443">
                  <c:v>42998</c:v>
                </c:pt>
                <c:pt idx="444">
                  <c:v>42999</c:v>
                </c:pt>
                <c:pt idx="445">
                  <c:v>43000</c:v>
                </c:pt>
                <c:pt idx="446">
                  <c:v>43003</c:v>
                </c:pt>
                <c:pt idx="447">
                  <c:v>43004</c:v>
                </c:pt>
                <c:pt idx="448">
                  <c:v>43005</c:v>
                </c:pt>
                <c:pt idx="449">
                  <c:v>43006</c:v>
                </c:pt>
                <c:pt idx="450">
                  <c:v>43007</c:v>
                </c:pt>
                <c:pt idx="451">
                  <c:v>43010</c:v>
                </c:pt>
                <c:pt idx="452">
                  <c:v>43011</c:v>
                </c:pt>
                <c:pt idx="453">
                  <c:v>43012</c:v>
                </c:pt>
                <c:pt idx="454">
                  <c:v>43013</c:v>
                </c:pt>
                <c:pt idx="455">
                  <c:v>43014</c:v>
                </c:pt>
                <c:pt idx="456">
                  <c:v>43017</c:v>
                </c:pt>
                <c:pt idx="457">
                  <c:v>43018</c:v>
                </c:pt>
                <c:pt idx="458">
                  <c:v>43019</c:v>
                </c:pt>
                <c:pt idx="459">
                  <c:v>43020</c:v>
                </c:pt>
                <c:pt idx="460">
                  <c:v>43021</c:v>
                </c:pt>
                <c:pt idx="461">
                  <c:v>43024</c:v>
                </c:pt>
                <c:pt idx="462">
                  <c:v>43025</c:v>
                </c:pt>
                <c:pt idx="463">
                  <c:v>43026</c:v>
                </c:pt>
                <c:pt idx="464">
                  <c:v>43027</c:v>
                </c:pt>
                <c:pt idx="465">
                  <c:v>43028</c:v>
                </c:pt>
                <c:pt idx="466">
                  <c:v>43031</c:v>
                </c:pt>
                <c:pt idx="467">
                  <c:v>43032</c:v>
                </c:pt>
                <c:pt idx="468">
                  <c:v>43033</c:v>
                </c:pt>
                <c:pt idx="469">
                  <c:v>43034</c:v>
                </c:pt>
                <c:pt idx="470">
                  <c:v>43035</c:v>
                </c:pt>
                <c:pt idx="471">
                  <c:v>43038</c:v>
                </c:pt>
                <c:pt idx="472">
                  <c:v>43039</c:v>
                </c:pt>
                <c:pt idx="473">
                  <c:v>43040</c:v>
                </c:pt>
                <c:pt idx="474">
                  <c:v>43041</c:v>
                </c:pt>
                <c:pt idx="475">
                  <c:v>43042</c:v>
                </c:pt>
                <c:pt idx="476">
                  <c:v>43045</c:v>
                </c:pt>
                <c:pt idx="477">
                  <c:v>43046</c:v>
                </c:pt>
                <c:pt idx="478">
                  <c:v>43047</c:v>
                </c:pt>
                <c:pt idx="479">
                  <c:v>43048</c:v>
                </c:pt>
                <c:pt idx="480">
                  <c:v>43049</c:v>
                </c:pt>
                <c:pt idx="481">
                  <c:v>43052</c:v>
                </c:pt>
                <c:pt idx="482">
                  <c:v>43053</c:v>
                </c:pt>
                <c:pt idx="483">
                  <c:v>43054</c:v>
                </c:pt>
                <c:pt idx="484">
                  <c:v>43055</c:v>
                </c:pt>
                <c:pt idx="485">
                  <c:v>43056</c:v>
                </c:pt>
                <c:pt idx="486">
                  <c:v>43059</c:v>
                </c:pt>
                <c:pt idx="487">
                  <c:v>43060</c:v>
                </c:pt>
                <c:pt idx="488">
                  <c:v>43061</c:v>
                </c:pt>
                <c:pt idx="489">
                  <c:v>43062</c:v>
                </c:pt>
                <c:pt idx="490">
                  <c:v>43063</c:v>
                </c:pt>
                <c:pt idx="491">
                  <c:v>43066</c:v>
                </c:pt>
                <c:pt idx="492">
                  <c:v>43067</c:v>
                </c:pt>
                <c:pt idx="493">
                  <c:v>43068</c:v>
                </c:pt>
                <c:pt idx="494">
                  <c:v>43069</c:v>
                </c:pt>
                <c:pt idx="495">
                  <c:v>43070</c:v>
                </c:pt>
                <c:pt idx="496">
                  <c:v>43073</c:v>
                </c:pt>
                <c:pt idx="497">
                  <c:v>43074</c:v>
                </c:pt>
                <c:pt idx="498">
                  <c:v>43075</c:v>
                </c:pt>
                <c:pt idx="499">
                  <c:v>43076</c:v>
                </c:pt>
                <c:pt idx="500">
                  <c:v>43077</c:v>
                </c:pt>
                <c:pt idx="501">
                  <c:v>43080</c:v>
                </c:pt>
                <c:pt idx="502">
                  <c:v>43081</c:v>
                </c:pt>
                <c:pt idx="503">
                  <c:v>43082</c:v>
                </c:pt>
                <c:pt idx="504">
                  <c:v>43083</c:v>
                </c:pt>
                <c:pt idx="505">
                  <c:v>43084</c:v>
                </c:pt>
                <c:pt idx="506">
                  <c:v>43087</c:v>
                </c:pt>
                <c:pt idx="507">
                  <c:v>43088</c:v>
                </c:pt>
                <c:pt idx="508">
                  <c:v>43089</c:v>
                </c:pt>
                <c:pt idx="509">
                  <c:v>43090</c:v>
                </c:pt>
                <c:pt idx="510">
                  <c:v>43091</c:v>
                </c:pt>
                <c:pt idx="511">
                  <c:v>43096</c:v>
                </c:pt>
                <c:pt idx="512">
                  <c:v>43097</c:v>
                </c:pt>
                <c:pt idx="513">
                  <c:v>43098</c:v>
                </c:pt>
                <c:pt idx="514">
                  <c:v>43102</c:v>
                </c:pt>
                <c:pt idx="515">
                  <c:v>43103</c:v>
                </c:pt>
                <c:pt idx="516">
                  <c:v>43104</c:v>
                </c:pt>
                <c:pt idx="517">
                  <c:v>43105</c:v>
                </c:pt>
                <c:pt idx="518">
                  <c:v>43112</c:v>
                </c:pt>
                <c:pt idx="519">
                  <c:v>43119</c:v>
                </c:pt>
                <c:pt idx="520">
                  <c:v>43126</c:v>
                </c:pt>
                <c:pt idx="521">
                  <c:v>43133</c:v>
                </c:pt>
                <c:pt idx="522">
                  <c:v>43140</c:v>
                </c:pt>
                <c:pt idx="523">
                  <c:v>43147</c:v>
                </c:pt>
                <c:pt idx="524">
                  <c:v>43154</c:v>
                </c:pt>
                <c:pt idx="525">
                  <c:v>43161</c:v>
                </c:pt>
                <c:pt idx="526">
                  <c:v>43168</c:v>
                </c:pt>
                <c:pt idx="527">
                  <c:v>43175</c:v>
                </c:pt>
                <c:pt idx="528">
                  <c:v>43182</c:v>
                </c:pt>
                <c:pt idx="529">
                  <c:v>43193</c:v>
                </c:pt>
                <c:pt idx="530">
                  <c:v>43200</c:v>
                </c:pt>
                <c:pt idx="531">
                  <c:v>43207</c:v>
                </c:pt>
                <c:pt idx="532">
                  <c:v>43214</c:v>
                </c:pt>
                <c:pt idx="533">
                  <c:v>43221</c:v>
                </c:pt>
                <c:pt idx="534">
                  <c:v>43228</c:v>
                </c:pt>
                <c:pt idx="535">
                  <c:v>43235</c:v>
                </c:pt>
                <c:pt idx="536">
                  <c:v>43242</c:v>
                </c:pt>
                <c:pt idx="537">
                  <c:v>43249</c:v>
                </c:pt>
                <c:pt idx="538">
                  <c:v>43256</c:v>
                </c:pt>
                <c:pt idx="539">
                  <c:v>43263</c:v>
                </c:pt>
                <c:pt idx="540">
                  <c:v>43270</c:v>
                </c:pt>
                <c:pt idx="541">
                  <c:v>43277</c:v>
                </c:pt>
                <c:pt idx="542">
                  <c:v>43284</c:v>
                </c:pt>
                <c:pt idx="543">
                  <c:v>43291</c:v>
                </c:pt>
                <c:pt idx="544">
                  <c:v>43298</c:v>
                </c:pt>
                <c:pt idx="545">
                  <c:v>43305</c:v>
                </c:pt>
                <c:pt idx="546">
                  <c:v>43312</c:v>
                </c:pt>
                <c:pt idx="547">
                  <c:v>43319</c:v>
                </c:pt>
                <c:pt idx="548">
                  <c:v>43326</c:v>
                </c:pt>
                <c:pt idx="549">
                  <c:v>43333</c:v>
                </c:pt>
                <c:pt idx="550">
                  <c:v>43340</c:v>
                </c:pt>
                <c:pt idx="551">
                  <c:v>43347</c:v>
                </c:pt>
                <c:pt idx="552">
                  <c:v>43354</c:v>
                </c:pt>
                <c:pt idx="553">
                  <c:v>43361</c:v>
                </c:pt>
                <c:pt idx="554">
                  <c:v>43368</c:v>
                </c:pt>
                <c:pt idx="555">
                  <c:v>43375</c:v>
                </c:pt>
                <c:pt idx="556">
                  <c:v>43382</c:v>
                </c:pt>
                <c:pt idx="557">
                  <c:v>43389</c:v>
                </c:pt>
                <c:pt idx="558">
                  <c:v>43396</c:v>
                </c:pt>
                <c:pt idx="559">
                  <c:v>43403</c:v>
                </c:pt>
                <c:pt idx="560">
                  <c:v>43410</c:v>
                </c:pt>
                <c:pt idx="561">
                  <c:v>43417</c:v>
                </c:pt>
                <c:pt idx="562">
                  <c:v>43424</c:v>
                </c:pt>
                <c:pt idx="563">
                  <c:v>43431</c:v>
                </c:pt>
                <c:pt idx="564">
                  <c:v>43438</c:v>
                </c:pt>
                <c:pt idx="565">
                  <c:v>43445</c:v>
                </c:pt>
                <c:pt idx="566">
                  <c:v>43452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43580</c:v>
                </c:pt>
                <c:pt idx="585">
                  <c:v>43587</c:v>
                </c:pt>
                <c:pt idx="586">
                  <c:v>43594</c:v>
                </c:pt>
                <c:pt idx="587">
                  <c:v>43601</c:v>
                </c:pt>
                <c:pt idx="588">
                  <c:v>43608</c:v>
                </c:pt>
                <c:pt idx="589">
                  <c:v>43615</c:v>
                </c:pt>
                <c:pt idx="590">
                  <c:v>43622</c:v>
                </c:pt>
                <c:pt idx="591">
                  <c:v>43629</c:v>
                </c:pt>
                <c:pt idx="592">
                  <c:v>43636</c:v>
                </c:pt>
                <c:pt idx="593">
                  <c:v>43643</c:v>
                </c:pt>
                <c:pt idx="594">
                  <c:v>43650</c:v>
                </c:pt>
                <c:pt idx="595">
                  <c:v>43657</c:v>
                </c:pt>
                <c:pt idx="596">
                  <c:v>43664</c:v>
                </c:pt>
                <c:pt idx="597">
                  <c:v>43671</c:v>
                </c:pt>
                <c:pt idx="598">
                  <c:v>43678</c:v>
                </c:pt>
                <c:pt idx="599">
                  <c:v>43685</c:v>
                </c:pt>
                <c:pt idx="600">
                  <c:v>43692</c:v>
                </c:pt>
                <c:pt idx="601">
                  <c:v>43699</c:v>
                </c:pt>
                <c:pt idx="602">
                  <c:v>43706</c:v>
                </c:pt>
                <c:pt idx="603">
                  <c:v>43713</c:v>
                </c:pt>
                <c:pt idx="604">
                  <c:v>43720</c:v>
                </c:pt>
                <c:pt idx="605">
                  <c:v>43727</c:v>
                </c:pt>
                <c:pt idx="606">
                  <c:v>43734</c:v>
                </c:pt>
                <c:pt idx="607">
                  <c:v>43741</c:v>
                </c:pt>
                <c:pt idx="608">
                  <c:v>43748</c:v>
                </c:pt>
                <c:pt idx="609">
                  <c:v>43755</c:v>
                </c:pt>
                <c:pt idx="610">
                  <c:v>43762</c:v>
                </c:pt>
                <c:pt idx="611">
                  <c:v>43769</c:v>
                </c:pt>
                <c:pt idx="612">
                  <c:v>43776</c:v>
                </c:pt>
                <c:pt idx="613">
                  <c:v>43783</c:v>
                </c:pt>
                <c:pt idx="614">
                  <c:v>43790</c:v>
                </c:pt>
                <c:pt idx="615">
                  <c:v>43797</c:v>
                </c:pt>
                <c:pt idx="616">
                  <c:v>43804</c:v>
                </c:pt>
                <c:pt idx="617">
                  <c:v>43811</c:v>
                </c:pt>
                <c:pt idx="618">
                  <c:v>43818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44222</c:v>
                </c:pt>
                <c:pt idx="676">
                  <c:v>44229</c:v>
                </c:pt>
                <c:pt idx="677">
                  <c:v>44236</c:v>
                </c:pt>
                <c:pt idx="678">
                  <c:v>44243</c:v>
                </c:pt>
                <c:pt idx="679">
                  <c:v>44250</c:v>
                </c:pt>
                <c:pt idx="680">
                  <c:v>44257</c:v>
                </c:pt>
                <c:pt idx="681">
                  <c:v>44264</c:v>
                </c:pt>
                <c:pt idx="682">
                  <c:v>44271</c:v>
                </c:pt>
                <c:pt idx="683">
                  <c:v>44278</c:v>
                </c:pt>
                <c:pt idx="684">
                  <c:v>44285</c:v>
                </c:pt>
                <c:pt idx="685">
                  <c:v>44292</c:v>
                </c:pt>
                <c:pt idx="686">
                  <c:v>44299</c:v>
                </c:pt>
                <c:pt idx="687">
                  <c:v>44306</c:v>
                </c:pt>
                <c:pt idx="688">
                  <c:v>44313</c:v>
                </c:pt>
                <c:pt idx="689">
                  <c:v>44320</c:v>
                </c:pt>
                <c:pt idx="690">
                  <c:v>44327</c:v>
                </c:pt>
                <c:pt idx="691">
                  <c:v>44334</c:v>
                </c:pt>
                <c:pt idx="692">
                  <c:v>44341</c:v>
                </c:pt>
                <c:pt idx="693">
                  <c:v>44348</c:v>
                </c:pt>
                <c:pt idx="694">
                  <c:v>44355</c:v>
                </c:pt>
                <c:pt idx="695">
                  <c:v>44362</c:v>
                </c:pt>
                <c:pt idx="696">
                  <c:v>44369</c:v>
                </c:pt>
                <c:pt idx="697">
                  <c:v>44376</c:v>
                </c:pt>
                <c:pt idx="698">
                  <c:v>44383</c:v>
                </c:pt>
                <c:pt idx="699">
                  <c:v>44390</c:v>
                </c:pt>
                <c:pt idx="700">
                  <c:v>44397</c:v>
                </c:pt>
                <c:pt idx="701">
                  <c:v>44404</c:v>
                </c:pt>
                <c:pt idx="702">
                  <c:v>44411</c:v>
                </c:pt>
                <c:pt idx="703">
                  <c:v>44418</c:v>
                </c:pt>
                <c:pt idx="704">
                  <c:v>44425</c:v>
                </c:pt>
                <c:pt idx="705">
                  <c:v>44432</c:v>
                </c:pt>
                <c:pt idx="706">
                  <c:v>44439</c:v>
                </c:pt>
                <c:pt idx="707">
                  <c:v>44446</c:v>
                </c:pt>
                <c:pt idx="708">
                  <c:v>44453</c:v>
                </c:pt>
                <c:pt idx="709">
                  <c:v>44460</c:v>
                </c:pt>
                <c:pt idx="710">
                  <c:v>44467</c:v>
                </c:pt>
                <c:pt idx="711">
                  <c:v>44474</c:v>
                </c:pt>
                <c:pt idx="712">
                  <c:v>44481</c:v>
                </c:pt>
                <c:pt idx="713">
                  <c:v>44488</c:v>
                </c:pt>
                <c:pt idx="714">
                  <c:v>44495</c:v>
                </c:pt>
                <c:pt idx="715">
                  <c:v>44502</c:v>
                </c:pt>
                <c:pt idx="716">
                  <c:v>44509</c:v>
                </c:pt>
                <c:pt idx="717">
                  <c:v>44516</c:v>
                </c:pt>
                <c:pt idx="718">
                  <c:v>44523</c:v>
                </c:pt>
                <c:pt idx="719">
                  <c:v>44530</c:v>
                </c:pt>
                <c:pt idx="720">
                  <c:v>44537</c:v>
                </c:pt>
                <c:pt idx="721">
                  <c:v>44544</c:v>
                </c:pt>
                <c:pt idx="722">
                  <c:v>44551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44587</c:v>
                </c:pt>
                <c:pt idx="728">
                  <c:v>44594</c:v>
                </c:pt>
                <c:pt idx="729">
                  <c:v>44601</c:v>
                </c:pt>
                <c:pt idx="730">
                  <c:v>44608</c:v>
                </c:pt>
                <c:pt idx="731">
                  <c:v>44615</c:v>
                </c:pt>
                <c:pt idx="732">
                  <c:v>44622</c:v>
                </c:pt>
                <c:pt idx="733">
                  <c:v>44629</c:v>
                </c:pt>
                <c:pt idx="734">
                  <c:v>44636</c:v>
                </c:pt>
                <c:pt idx="735">
                  <c:v>44643</c:v>
                </c:pt>
                <c:pt idx="736">
                  <c:v>44650</c:v>
                </c:pt>
                <c:pt idx="737">
                  <c:v>44657</c:v>
                </c:pt>
                <c:pt idx="738">
                  <c:v>44664</c:v>
                </c:pt>
                <c:pt idx="739">
                  <c:v>44671</c:v>
                </c:pt>
                <c:pt idx="740">
                  <c:v>44678</c:v>
                </c:pt>
                <c:pt idx="741">
                  <c:v>44685</c:v>
                </c:pt>
                <c:pt idx="742">
                  <c:v>44692</c:v>
                </c:pt>
                <c:pt idx="743">
                  <c:v>44699</c:v>
                </c:pt>
                <c:pt idx="744">
                  <c:v>44706</c:v>
                </c:pt>
                <c:pt idx="745">
                  <c:v>44713</c:v>
                </c:pt>
                <c:pt idx="746">
                  <c:v>44720</c:v>
                </c:pt>
                <c:pt idx="747">
                  <c:v>44727</c:v>
                </c:pt>
                <c:pt idx="748">
                  <c:v>44734</c:v>
                </c:pt>
                <c:pt idx="749">
                  <c:v>44741</c:v>
                </c:pt>
                <c:pt idx="750">
                  <c:v>44748</c:v>
                </c:pt>
                <c:pt idx="751">
                  <c:v>44755</c:v>
                </c:pt>
                <c:pt idx="752">
                  <c:v>44762</c:v>
                </c:pt>
                <c:pt idx="753">
                  <c:v>44769</c:v>
                </c:pt>
                <c:pt idx="754">
                  <c:v>44776</c:v>
                </c:pt>
                <c:pt idx="755">
                  <c:v>44783</c:v>
                </c:pt>
                <c:pt idx="756">
                  <c:v>44790</c:v>
                </c:pt>
                <c:pt idx="757">
                  <c:v>44797</c:v>
                </c:pt>
                <c:pt idx="758">
                  <c:v>44804</c:v>
                </c:pt>
                <c:pt idx="759">
                  <c:v>44811</c:v>
                </c:pt>
                <c:pt idx="760">
                  <c:v>44818</c:v>
                </c:pt>
                <c:pt idx="761">
                  <c:v>44825</c:v>
                </c:pt>
                <c:pt idx="762">
                  <c:v>44832</c:v>
                </c:pt>
                <c:pt idx="763">
                  <c:v>44839</c:v>
                </c:pt>
                <c:pt idx="764">
                  <c:v>44846</c:v>
                </c:pt>
                <c:pt idx="765">
                  <c:v>44853</c:v>
                </c:pt>
                <c:pt idx="766">
                  <c:v>44860</c:v>
                </c:pt>
                <c:pt idx="767">
                  <c:v>44867</c:v>
                </c:pt>
                <c:pt idx="768">
                  <c:v>44874</c:v>
                </c:pt>
                <c:pt idx="769">
                  <c:v>44881</c:v>
                </c:pt>
                <c:pt idx="770">
                  <c:v>44888</c:v>
                </c:pt>
                <c:pt idx="771">
                  <c:v>44895</c:v>
                </c:pt>
                <c:pt idx="772">
                  <c:v>44902</c:v>
                </c:pt>
                <c:pt idx="773">
                  <c:v>44909</c:v>
                </c:pt>
                <c:pt idx="774">
                  <c:v>44916</c:v>
                </c:pt>
                <c:pt idx="775">
                  <c:v>44923</c:v>
                </c:pt>
                <c:pt idx="776">
                  <c:v>44930</c:v>
                </c:pt>
                <c:pt idx="777">
                  <c:v>44937</c:v>
                </c:pt>
                <c:pt idx="778">
                  <c:v>44944</c:v>
                </c:pt>
                <c:pt idx="779">
                  <c:v>44951</c:v>
                </c:pt>
                <c:pt idx="780">
                  <c:v>44958</c:v>
                </c:pt>
                <c:pt idx="781">
                  <c:v>44965</c:v>
                </c:pt>
                <c:pt idx="782">
                  <c:v>44972</c:v>
                </c:pt>
                <c:pt idx="783">
                  <c:v>44979</c:v>
                </c:pt>
                <c:pt idx="784">
                  <c:v>44986</c:v>
                </c:pt>
                <c:pt idx="785">
                  <c:v>44993</c:v>
                </c:pt>
                <c:pt idx="786">
                  <c:v>45000</c:v>
                </c:pt>
                <c:pt idx="787">
                  <c:v>45007</c:v>
                </c:pt>
                <c:pt idx="788">
                  <c:v>45014</c:v>
                </c:pt>
                <c:pt idx="789">
                  <c:v>45021</c:v>
                </c:pt>
                <c:pt idx="790">
                  <c:v>45028</c:v>
                </c:pt>
                <c:pt idx="791">
                  <c:v>45035</c:v>
                </c:pt>
                <c:pt idx="792">
                  <c:v>45042</c:v>
                </c:pt>
                <c:pt idx="793">
                  <c:v>45049</c:v>
                </c:pt>
                <c:pt idx="794">
                  <c:v>45056</c:v>
                </c:pt>
                <c:pt idx="795">
                  <c:v>45063</c:v>
                </c:pt>
                <c:pt idx="796">
                  <c:v>45070</c:v>
                </c:pt>
                <c:pt idx="797">
                  <c:v>45077</c:v>
                </c:pt>
                <c:pt idx="798">
                  <c:v>45084</c:v>
                </c:pt>
                <c:pt idx="799">
                  <c:v>45091</c:v>
                </c:pt>
                <c:pt idx="800">
                  <c:v>45098</c:v>
                </c:pt>
                <c:pt idx="801">
                  <c:v>45105</c:v>
                </c:pt>
                <c:pt idx="802">
                  <c:v>45112</c:v>
                </c:pt>
                <c:pt idx="803">
                  <c:v>45119</c:v>
                </c:pt>
                <c:pt idx="804">
                  <c:v>45126</c:v>
                </c:pt>
                <c:pt idx="805">
                  <c:v>45133</c:v>
                </c:pt>
                <c:pt idx="806">
                  <c:v>45140</c:v>
                </c:pt>
                <c:pt idx="807">
                  <c:v>45147</c:v>
                </c:pt>
                <c:pt idx="808">
                  <c:v>45154</c:v>
                </c:pt>
                <c:pt idx="809">
                  <c:v>45161</c:v>
                </c:pt>
                <c:pt idx="810">
                  <c:v>45168</c:v>
                </c:pt>
                <c:pt idx="811">
                  <c:v>45175</c:v>
                </c:pt>
                <c:pt idx="812">
                  <c:v>45182</c:v>
                </c:pt>
                <c:pt idx="813">
                  <c:v>45189</c:v>
                </c:pt>
                <c:pt idx="814">
                  <c:v>45196</c:v>
                </c:pt>
                <c:pt idx="815">
                  <c:v>45203</c:v>
                </c:pt>
                <c:pt idx="816">
                  <c:v>45210</c:v>
                </c:pt>
                <c:pt idx="817">
                  <c:v>45217</c:v>
                </c:pt>
                <c:pt idx="818">
                  <c:v>45224</c:v>
                </c:pt>
                <c:pt idx="819">
                  <c:v>45231</c:v>
                </c:pt>
                <c:pt idx="820">
                  <c:v>45238</c:v>
                </c:pt>
                <c:pt idx="821">
                  <c:v>45245</c:v>
                </c:pt>
                <c:pt idx="822">
                  <c:v>45252</c:v>
                </c:pt>
                <c:pt idx="823">
                  <c:v>45259</c:v>
                </c:pt>
                <c:pt idx="824">
                  <c:v>45266</c:v>
                </c:pt>
                <c:pt idx="825">
                  <c:v>45273</c:v>
                </c:pt>
                <c:pt idx="826">
                  <c:v>45280</c:v>
                </c:pt>
                <c:pt idx="827">
                  <c:v>45287</c:v>
                </c:pt>
                <c:pt idx="828">
                  <c:v>45294</c:v>
                </c:pt>
                <c:pt idx="829">
                  <c:v>45301</c:v>
                </c:pt>
                <c:pt idx="830">
                  <c:v>45308</c:v>
                </c:pt>
                <c:pt idx="831">
                  <c:v>45315</c:v>
                </c:pt>
                <c:pt idx="832">
                  <c:v>45322</c:v>
                </c:pt>
                <c:pt idx="833">
                  <c:v>45329</c:v>
                </c:pt>
                <c:pt idx="834">
                  <c:v>45336</c:v>
                </c:pt>
                <c:pt idx="835">
                  <c:v>45343</c:v>
                </c:pt>
                <c:pt idx="836">
                  <c:v>45350</c:v>
                </c:pt>
                <c:pt idx="837">
                  <c:v>45357</c:v>
                </c:pt>
                <c:pt idx="838">
                  <c:v>45364</c:v>
                </c:pt>
                <c:pt idx="839">
                  <c:v>45371</c:v>
                </c:pt>
                <c:pt idx="840">
                  <c:v>45378</c:v>
                </c:pt>
                <c:pt idx="841">
                  <c:v>45385</c:v>
                </c:pt>
                <c:pt idx="842">
                  <c:v>45392</c:v>
                </c:pt>
                <c:pt idx="843">
                  <c:v>45399</c:v>
                </c:pt>
                <c:pt idx="844">
                  <c:v>45406</c:v>
                </c:pt>
                <c:pt idx="845">
                  <c:v>45413</c:v>
                </c:pt>
                <c:pt idx="846">
                  <c:v>45420</c:v>
                </c:pt>
                <c:pt idx="847">
                  <c:v>45427</c:v>
                </c:pt>
                <c:pt idx="848">
                  <c:v>45434</c:v>
                </c:pt>
                <c:pt idx="849">
                  <c:v>45441</c:v>
                </c:pt>
                <c:pt idx="850">
                  <c:v>45448</c:v>
                </c:pt>
                <c:pt idx="851">
                  <c:v>45455</c:v>
                </c:pt>
                <c:pt idx="852">
                  <c:v>45462</c:v>
                </c:pt>
                <c:pt idx="853">
                  <c:v>45469</c:v>
                </c:pt>
                <c:pt idx="854">
                  <c:v>45476</c:v>
                </c:pt>
                <c:pt idx="855">
                  <c:v>45483</c:v>
                </c:pt>
                <c:pt idx="856">
                  <c:v>45490</c:v>
                </c:pt>
                <c:pt idx="857">
                  <c:v>45497</c:v>
                </c:pt>
                <c:pt idx="858">
                  <c:v>45504</c:v>
                </c:pt>
                <c:pt idx="859">
                  <c:v>45511</c:v>
                </c:pt>
                <c:pt idx="860">
                  <c:v>45518</c:v>
                </c:pt>
                <c:pt idx="861">
                  <c:v>45525</c:v>
                </c:pt>
                <c:pt idx="862">
                  <c:v>45532</c:v>
                </c:pt>
                <c:pt idx="863">
                  <c:v>45539</c:v>
                </c:pt>
                <c:pt idx="864">
                  <c:v>45546</c:v>
                </c:pt>
                <c:pt idx="865">
                  <c:v>45553</c:v>
                </c:pt>
                <c:pt idx="866">
                  <c:v>45560</c:v>
                </c:pt>
                <c:pt idx="867">
                  <c:v>45567</c:v>
                </c:pt>
                <c:pt idx="868">
                  <c:v>45574</c:v>
                </c:pt>
                <c:pt idx="869">
                  <c:v>45581</c:v>
                </c:pt>
                <c:pt idx="870">
                  <c:v>45588</c:v>
                </c:pt>
                <c:pt idx="871">
                  <c:v>45595</c:v>
                </c:pt>
                <c:pt idx="872">
                  <c:v>45602</c:v>
                </c:pt>
                <c:pt idx="873">
                  <c:v>45609</c:v>
                </c:pt>
                <c:pt idx="874">
                  <c:v>45616</c:v>
                </c:pt>
                <c:pt idx="875">
                  <c:v>45623</c:v>
                </c:pt>
                <c:pt idx="876">
                  <c:v>45630</c:v>
                </c:pt>
                <c:pt idx="877">
                  <c:v>45637</c:v>
                </c:pt>
                <c:pt idx="878">
                  <c:v>45644</c:v>
                </c:pt>
                <c:pt idx="879">
                  <c:v>45653</c:v>
                </c:pt>
                <c:pt idx="880">
                  <c:v>45660</c:v>
                </c:pt>
                <c:pt idx="881">
                  <c:v>45667</c:v>
                </c:pt>
                <c:pt idx="882">
                  <c:v>45674</c:v>
                </c:pt>
                <c:pt idx="883">
                  <c:v>45681</c:v>
                </c:pt>
                <c:pt idx="884">
                  <c:v>45688</c:v>
                </c:pt>
                <c:pt idx="885">
                  <c:v>45695</c:v>
                </c:pt>
                <c:pt idx="886">
                  <c:v>45702</c:v>
                </c:pt>
                <c:pt idx="887">
                  <c:v>45709</c:v>
                </c:pt>
                <c:pt idx="888">
                  <c:v>45716</c:v>
                </c:pt>
                <c:pt idx="889">
                  <c:v>45723</c:v>
                </c:pt>
                <c:pt idx="890">
                  <c:v>45730</c:v>
                </c:pt>
                <c:pt idx="891">
                  <c:v>45737</c:v>
                </c:pt>
                <c:pt idx="892">
                  <c:v>45744</c:v>
                </c:pt>
                <c:pt idx="893">
                  <c:v>45751</c:v>
                </c:pt>
                <c:pt idx="894">
                  <c:v>45758</c:v>
                </c:pt>
                <c:pt idx="895">
                  <c:v>45769</c:v>
                </c:pt>
                <c:pt idx="896">
                  <c:v>45776</c:v>
                </c:pt>
                <c:pt idx="897">
                  <c:v>45783</c:v>
                </c:pt>
                <c:pt idx="898">
                  <c:v>45790</c:v>
                </c:pt>
                <c:pt idx="899">
                  <c:v>45797</c:v>
                </c:pt>
                <c:pt idx="900">
                  <c:v>45804</c:v>
                </c:pt>
                <c:pt idx="901">
                  <c:v>45811</c:v>
                </c:pt>
                <c:pt idx="902">
                  <c:v>45818</c:v>
                </c:pt>
                <c:pt idx="903">
                  <c:v>45825</c:v>
                </c:pt>
                <c:pt idx="904">
                  <c:v>45832</c:v>
                </c:pt>
                <c:pt idx="905">
                  <c:v>45839</c:v>
                </c:pt>
                <c:pt idx="906">
                  <c:v>45846</c:v>
                </c:pt>
                <c:pt idx="907">
                  <c:v>45853</c:v>
                </c:pt>
                <c:pt idx="908">
                  <c:v>45860</c:v>
                </c:pt>
                <c:pt idx="909">
                  <c:v>45867</c:v>
                </c:pt>
                <c:pt idx="910">
                  <c:v>45874</c:v>
                </c:pt>
                <c:pt idx="911">
                  <c:v>45881</c:v>
                </c:pt>
                <c:pt idx="912">
                  <c:v>45888</c:v>
                </c:pt>
                <c:pt idx="913">
                  <c:v>45895</c:v>
                </c:pt>
                <c:pt idx="914">
                  <c:v>45902</c:v>
                </c:pt>
                <c:pt idx="915">
                  <c:v>45909</c:v>
                </c:pt>
                <c:pt idx="916">
                  <c:v>45916</c:v>
                </c:pt>
                <c:pt idx="917">
                  <c:v>45923</c:v>
                </c:pt>
                <c:pt idx="918">
                  <c:v>45930</c:v>
                </c:pt>
                <c:pt idx="919">
                  <c:v>45937</c:v>
                </c:pt>
                <c:pt idx="920">
                  <c:v>45944</c:v>
                </c:pt>
                <c:pt idx="921">
                  <c:v>45951</c:v>
                </c:pt>
                <c:pt idx="922">
                  <c:v>45958</c:v>
                </c:pt>
                <c:pt idx="923">
                  <c:v>45965</c:v>
                </c:pt>
                <c:pt idx="924">
                  <c:v>45972</c:v>
                </c:pt>
                <c:pt idx="925">
                  <c:v>45979</c:v>
                </c:pt>
                <c:pt idx="926">
                  <c:v>45986</c:v>
                </c:pt>
                <c:pt idx="927">
                  <c:v>45993</c:v>
                </c:pt>
                <c:pt idx="928">
                  <c:v>46000</c:v>
                </c:pt>
                <c:pt idx="929">
                  <c:v>46007</c:v>
                </c:pt>
                <c:pt idx="930">
                  <c:v>46014</c:v>
                </c:pt>
                <c:pt idx="931">
                  <c:v>46021</c:v>
                </c:pt>
                <c:pt idx="932">
                  <c:v>46028</c:v>
                </c:pt>
                <c:pt idx="933">
                  <c:v>46035</c:v>
                </c:pt>
                <c:pt idx="934">
                  <c:v>46042</c:v>
                </c:pt>
                <c:pt idx="935">
                  <c:v>46049</c:v>
                </c:pt>
                <c:pt idx="936">
                  <c:v>46056</c:v>
                </c:pt>
                <c:pt idx="937">
                  <c:v>46063</c:v>
                </c:pt>
                <c:pt idx="938">
                  <c:v>46070</c:v>
                </c:pt>
                <c:pt idx="939">
                  <c:v>46077</c:v>
                </c:pt>
                <c:pt idx="940">
                  <c:v>46084</c:v>
                </c:pt>
                <c:pt idx="941">
                  <c:v>46091</c:v>
                </c:pt>
                <c:pt idx="942">
                  <c:v>46098</c:v>
                </c:pt>
                <c:pt idx="943">
                  <c:v>46105</c:v>
                </c:pt>
                <c:pt idx="944">
                  <c:v>46112</c:v>
                </c:pt>
                <c:pt idx="945">
                  <c:v>46119</c:v>
                </c:pt>
                <c:pt idx="946">
                  <c:v>46126</c:v>
                </c:pt>
                <c:pt idx="947">
                  <c:v>46133</c:v>
                </c:pt>
                <c:pt idx="948">
                  <c:v>46140</c:v>
                </c:pt>
                <c:pt idx="949">
                  <c:v>46147</c:v>
                </c:pt>
                <c:pt idx="950">
                  <c:v>46154</c:v>
                </c:pt>
                <c:pt idx="951">
                  <c:v>46161</c:v>
                </c:pt>
                <c:pt idx="952">
                  <c:v>46168</c:v>
                </c:pt>
                <c:pt idx="953">
                  <c:v>46175</c:v>
                </c:pt>
                <c:pt idx="954">
                  <c:v>46182</c:v>
                </c:pt>
                <c:pt idx="955">
                  <c:v>46189</c:v>
                </c:pt>
                <c:pt idx="956">
                  <c:v>46196</c:v>
                </c:pt>
                <c:pt idx="957">
                  <c:v>46203</c:v>
                </c:pt>
                <c:pt idx="958">
                  <c:v>46210</c:v>
                </c:pt>
                <c:pt idx="959">
                  <c:v>46217</c:v>
                </c:pt>
                <c:pt idx="960">
                  <c:v>46224</c:v>
                </c:pt>
                <c:pt idx="961">
                  <c:v>46231</c:v>
                </c:pt>
                <c:pt idx="962">
                  <c:v>46238</c:v>
                </c:pt>
                <c:pt idx="963">
                  <c:v>46245</c:v>
                </c:pt>
                <c:pt idx="964">
                  <c:v>46252</c:v>
                </c:pt>
                <c:pt idx="965">
                  <c:v>46259</c:v>
                </c:pt>
                <c:pt idx="966">
                  <c:v>46266</c:v>
                </c:pt>
                <c:pt idx="967">
                  <c:v>46273</c:v>
                </c:pt>
                <c:pt idx="968">
                  <c:v>46280</c:v>
                </c:pt>
                <c:pt idx="969">
                  <c:v>46287</c:v>
                </c:pt>
                <c:pt idx="970">
                  <c:v>46294</c:v>
                </c:pt>
                <c:pt idx="971">
                  <c:v>46301</c:v>
                </c:pt>
                <c:pt idx="972">
                  <c:v>46308</c:v>
                </c:pt>
                <c:pt idx="973">
                  <c:v>46315</c:v>
                </c:pt>
                <c:pt idx="974">
                  <c:v>46322</c:v>
                </c:pt>
                <c:pt idx="975">
                  <c:v>46329</c:v>
                </c:pt>
                <c:pt idx="976">
                  <c:v>46336</c:v>
                </c:pt>
                <c:pt idx="977">
                  <c:v>46343</c:v>
                </c:pt>
                <c:pt idx="978">
                  <c:v>46350</c:v>
                </c:pt>
                <c:pt idx="979">
                  <c:v>46357</c:v>
                </c:pt>
                <c:pt idx="980">
                  <c:v>46364</c:v>
                </c:pt>
                <c:pt idx="981">
                  <c:v>46371</c:v>
                </c:pt>
                <c:pt idx="982">
                  <c:v>46378</c:v>
                </c:pt>
                <c:pt idx="983">
                  <c:v>46385</c:v>
                </c:pt>
                <c:pt idx="984">
                  <c:v>46392</c:v>
                </c:pt>
                <c:pt idx="985">
                  <c:v>46399</c:v>
                </c:pt>
                <c:pt idx="986">
                  <c:v>46406</c:v>
                </c:pt>
                <c:pt idx="987">
                  <c:v>46413</c:v>
                </c:pt>
                <c:pt idx="988">
                  <c:v>46420</c:v>
                </c:pt>
                <c:pt idx="989">
                  <c:v>46427</c:v>
                </c:pt>
                <c:pt idx="990">
                  <c:v>46434</c:v>
                </c:pt>
                <c:pt idx="991">
                  <c:v>46441</c:v>
                </c:pt>
                <c:pt idx="992">
                  <c:v>46448</c:v>
                </c:pt>
                <c:pt idx="993">
                  <c:v>46455</c:v>
                </c:pt>
                <c:pt idx="994">
                  <c:v>46462</c:v>
                </c:pt>
                <c:pt idx="995">
                  <c:v>46469</c:v>
                </c:pt>
                <c:pt idx="996">
                  <c:v>46476</c:v>
                </c:pt>
                <c:pt idx="997">
                  <c:v>46483</c:v>
                </c:pt>
                <c:pt idx="998">
                  <c:v>46490</c:v>
                </c:pt>
                <c:pt idx="999">
                  <c:v>46497</c:v>
                </c:pt>
                <c:pt idx="1000">
                  <c:v>46504</c:v>
                </c:pt>
                <c:pt idx="1001">
                  <c:v>46511</c:v>
                </c:pt>
                <c:pt idx="1002">
                  <c:v>46518</c:v>
                </c:pt>
                <c:pt idx="1003">
                  <c:v>46525</c:v>
                </c:pt>
                <c:pt idx="1004">
                  <c:v>46532</c:v>
                </c:pt>
                <c:pt idx="1005">
                  <c:v>46539</c:v>
                </c:pt>
                <c:pt idx="1006">
                  <c:v>46546</c:v>
                </c:pt>
                <c:pt idx="1007">
                  <c:v>46553</c:v>
                </c:pt>
                <c:pt idx="1008">
                  <c:v>46560</c:v>
                </c:pt>
                <c:pt idx="1009">
                  <c:v>46567</c:v>
                </c:pt>
                <c:pt idx="1010">
                  <c:v>46574</c:v>
                </c:pt>
                <c:pt idx="1011">
                  <c:v>46581</c:v>
                </c:pt>
                <c:pt idx="1012">
                  <c:v>46588</c:v>
                </c:pt>
                <c:pt idx="1013">
                  <c:v>46595</c:v>
                </c:pt>
                <c:pt idx="1014">
                  <c:v>46602</c:v>
                </c:pt>
                <c:pt idx="1015">
                  <c:v>46609</c:v>
                </c:pt>
                <c:pt idx="1016">
                  <c:v>46616</c:v>
                </c:pt>
                <c:pt idx="1017">
                  <c:v>46623</c:v>
                </c:pt>
                <c:pt idx="1018">
                  <c:v>46630</c:v>
                </c:pt>
                <c:pt idx="1019">
                  <c:v>46637</c:v>
                </c:pt>
                <c:pt idx="1020">
                  <c:v>46644</c:v>
                </c:pt>
                <c:pt idx="1021">
                  <c:v>46651</c:v>
                </c:pt>
                <c:pt idx="1022">
                  <c:v>46658</c:v>
                </c:pt>
                <c:pt idx="1023">
                  <c:v>46665</c:v>
                </c:pt>
                <c:pt idx="1024">
                  <c:v>46672</c:v>
                </c:pt>
                <c:pt idx="1025">
                  <c:v>46679</c:v>
                </c:pt>
                <c:pt idx="1026">
                  <c:v>46686</c:v>
                </c:pt>
                <c:pt idx="1027">
                  <c:v>46693</c:v>
                </c:pt>
                <c:pt idx="1028">
                  <c:v>46700</c:v>
                </c:pt>
                <c:pt idx="1029">
                  <c:v>46707</c:v>
                </c:pt>
                <c:pt idx="1030">
                  <c:v>46714</c:v>
                </c:pt>
                <c:pt idx="1031">
                  <c:v>46721</c:v>
                </c:pt>
                <c:pt idx="1032">
                  <c:v>46728</c:v>
                </c:pt>
                <c:pt idx="1033">
                  <c:v>46735</c:v>
                </c:pt>
                <c:pt idx="1034">
                  <c:v>46742</c:v>
                </c:pt>
                <c:pt idx="1035">
                  <c:v>46750</c:v>
                </c:pt>
                <c:pt idx="1036">
                  <c:v>46757</c:v>
                </c:pt>
                <c:pt idx="1037">
                  <c:v>46764</c:v>
                </c:pt>
                <c:pt idx="1038">
                  <c:v>46771</c:v>
                </c:pt>
                <c:pt idx="1039">
                  <c:v>46778</c:v>
                </c:pt>
                <c:pt idx="1040">
                  <c:v>46785</c:v>
                </c:pt>
                <c:pt idx="1041">
                  <c:v>46792</c:v>
                </c:pt>
                <c:pt idx="1042">
                  <c:v>46799</c:v>
                </c:pt>
                <c:pt idx="1043">
                  <c:v>46806</c:v>
                </c:pt>
                <c:pt idx="1044">
                  <c:v>46813</c:v>
                </c:pt>
                <c:pt idx="1045">
                  <c:v>46820</c:v>
                </c:pt>
                <c:pt idx="1046">
                  <c:v>46827</c:v>
                </c:pt>
                <c:pt idx="1047">
                  <c:v>46834</c:v>
                </c:pt>
                <c:pt idx="1048">
                  <c:v>46841</c:v>
                </c:pt>
                <c:pt idx="1049">
                  <c:v>46848</c:v>
                </c:pt>
                <c:pt idx="1050">
                  <c:v>46855</c:v>
                </c:pt>
                <c:pt idx="1051">
                  <c:v>46862</c:v>
                </c:pt>
                <c:pt idx="1052">
                  <c:v>46869</c:v>
                </c:pt>
                <c:pt idx="1053">
                  <c:v>46876</c:v>
                </c:pt>
                <c:pt idx="1054">
                  <c:v>46883</c:v>
                </c:pt>
                <c:pt idx="1055">
                  <c:v>46890</c:v>
                </c:pt>
                <c:pt idx="1056">
                  <c:v>46897</c:v>
                </c:pt>
                <c:pt idx="1057">
                  <c:v>46904</c:v>
                </c:pt>
                <c:pt idx="1058">
                  <c:v>46911</c:v>
                </c:pt>
                <c:pt idx="1059">
                  <c:v>46918</c:v>
                </c:pt>
                <c:pt idx="1060">
                  <c:v>46925</c:v>
                </c:pt>
                <c:pt idx="1061">
                  <c:v>46932</c:v>
                </c:pt>
                <c:pt idx="1062">
                  <c:v>46939</c:v>
                </c:pt>
                <c:pt idx="1063">
                  <c:v>46946</c:v>
                </c:pt>
                <c:pt idx="1064">
                  <c:v>46953</c:v>
                </c:pt>
                <c:pt idx="1065">
                  <c:v>46960</c:v>
                </c:pt>
                <c:pt idx="1066">
                  <c:v>46967</c:v>
                </c:pt>
                <c:pt idx="1067">
                  <c:v>46974</c:v>
                </c:pt>
                <c:pt idx="1068">
                  <c:v>46981</c:v>
                </c:pt>
                <c:pt idx="1069">
                  <c:v>46988</c:v>
                </c:pt>
                <c:pt idx="1070">
                  <c:v>46995</c:v>
                </c:pt>
                <c:pt idx="1071">
                  <c:v>47002</c:v>
                </c:pt>
                <c:pt idx="1072">
                  <c:v>47009</c:v>
                </c:pt>
                <c:pt idx="1073">
                  <c:v>47016</c:v>
                </c:pt>
                <c:pt idx="1074">
                  <c:v>47023</c:v>
                </c:pt>
                <c:pt idx="1075">
                  <c:v>47030</c:v>
                </c:pt>
                <c:pt idx="1076">
                  <c:v>47037</c:v>
                </c:pt>
                <c:pt idx="1077">
                  <c:v>47044</c:v>
                </c:pt>
                <c:pt idx="1078">
                  <c:v>47051</c:v>
                </c:pt>
                <c:pt idx="1079">
                  <c:v>47058</c:v>
                </c:pt>
                <c:pt idx="1080">
                  <c:v>47065</c:v>
                </c:pt>
                <c:pt idx="1081">
                  <c:v>47072</c:v>
                </c:pt>
                <c:pt idx="1082">
                  <c:v>47079</c:v>
                </c:pt>
                <c:pt idx="1083">
                  <c:v>47086</c:v>
                </c:pt>
                <c:pt idx="1084">
                  <c:v>47093</c:v>
                </c:pt>
                <c:pt idx="1085">
                  <c:v>47100</c:v>
                </c:pt>
                <c:pt idx="1086">
                  <c:v>47107</c:v>
                </c:pt>
                <c:pt idx="1087">
                  <c:v>47114</c:v>
                </c:pt>
                <c:pt idx="1088">
                  <c:v>47121</c:v>
                </c:pt>
                <c:pt idx="1089">
                  <c:v>47128</c:v>
                </c:pt>
                <c:pt idx="1090">
                  <c:v>47135</c:v>
                </c:pt>
                <c:pt idx="1091">
                  <c:v>47142</c:v>
                </c:pt>
                <c:pt idx="1092">
                  <c:v>47149</c:v>
                </c:pt>
                <c:pt idx="1093">
                  <c:v>47156</c:v>
                </c:pt>
                <c:pt idx="1094">
                  <c:v>47163</c:v>
                </c:pt>
                <c:pt idx="1095">
                  <c:v>47170</c:v>
                </c:pt>
                <c:pt idx="1096">
                  <c:v>47177</c:v>
                </c:pt>
                <c:pt idx="1097">
                  <c:v>47184</c:v>
                </c:pt>
                <c:pt idx="1098">
                  <c:v>47191</c:v>
                </c:pt>
                <c:pt idx="1099">
                  <c:v>47198</c:v>
                </c:pt>
                <c:pt idx="1100">
                  <c:v>47205</c:v>
                </c:pt>
                <c:pt idx="1101">
                  <c:v>47212</c:v>
                </c:pt>
                <c:pt idx="1102">
                  <c:v>47219</c:v>
                </c:pt>
                <c:pt idx="1103">
                  <c:v>47226</c:v>
                </c:pt>
                <c:pt idx="1104">
                  <c:v>47233</c:v>
                </c:pt>
                <c:pt idx="1105">
                  <c:v>47240</c:v>
                </c:pt>
                <c:pt idx="1106">
                  <c:v>47247</c:v>
                </c:pt>
                <c:pt idx="1107">
                  <c:v>47254</c:v>
                </c:pt>
                <c:pt idx="1108">
                  <c:v>47261</c:v>
                </c:pt>
                <c:pt idx="1109">
                  <c:v>47268</c:v>
                </c:pt>
                <c:pt idx="1110">
                  <c:v>47275</c:v>
                </c:pt>
                <c:pt idx="1111">
                  <c:v>47282</c:v>
                </c:pt>
                <c:pt idx="1112">
                  <c:v>47289</c:v>
                </c:pt>
                <c:pt idx="1113">
                  <c:v>47296</c:v>
                </c:pt>
                <c:pt idx="1114">
                  <c:v>47303</c:v>
                </c:pt>
                <c:pt idx="1115">
                  <c:v>47310</c:v>
                </c:pt>
                <c:pt idx="1116">
                  <c:v>47317</c:v>
                </c:pt>
                <c:pt idx="1117">
                  <c:v>47324</c:v>
                </c:pt>
                <c:pt idx="1118">
                  <c:v>47331</c:v>
                </c:pt>
                <c:pt idx="1119">
                  <c:v>47338</c:v>
                </c:pt>
                <c:pt idx="1120">
                  <c:v>47345</c:v>
                </c:pt>
                <c:pt idx="1121">
                  <c:v>47352</c:v>
                </c:pt>
                <c:pt idx="1122">
                  <c:v>47359</c:v>
                </c:pt>
                <c:pt idx="1123">
                  <c:v>47366</c:v>
                </c:pt>
                <c:pt idx="1124">
                  <c:v>47373</c:v>
                </c:pt>
                <c:pt idx="1125">
                  <c:v>47380</c:v>
                </c:pt>
                <c:pt idx="1126">
                  <c:v>47387</c:v>
                </c:pt>
                <c:pt idx="1127">
                  <c:v>47394</c:v>
                </c:pt>
                <c:pt idx="1128">
                  <c:v>47401</c:v>
                </c:pt>
                <c:pt idx="1129">
                  <c:v>47408</c:v>
                </c:pt>
                <c:pt idx="1130">
                  <c:v>47415</c:v>
                </c:pt>
                <c:pt idx="1131">
                  <c:v>47422</c:v>
                </c:pt>
                <c:pt idx="1132">
                  <c:v>47429</c:v>
                </c:pt>
                <c:pt idx="1133">
                  <c:v>47436</c:v>
                </c:pt>
                <c:pt idx="1134">
                  <c:v>47443</c:v>
                </c:pt>
                <c:pt idx="1135">
                  <c:v>47450</c:v>
                </c:pt>
                <c:pt idx="1136">
                  <c:v>47457</c:v>
                </c:pt>
                <c:pt idx="1137">
                  <c:v>47464</c:v>
                </c:pt>
                <c:pt idx="1138">
                  <c:v>47471</c:v>
                </c:pt>
                <c:pt idx="1139">
                  <c:v>47479</c:v>
                </c:pt>
                <c:pt idx="1140">
                  <c:v>47486</c:v>
                </c:pt>
                <c:pt idx="1141">
                  <c:v>47493</c:v>
                </c:pt>
                <c:pt idx="1142">
                  <c:v>47500</c:v>
                </c:pt>
                <c:pt idx="1143">
                  <c:v>47507</c:v>
                </c:pt>
                <c:pt idx="1144">
                  <c:v>47514</c:v>
                </c:pt>
                <c:pt idx="1145">
                  <c:v>47521</c:v>
                </c:pt>
                <c:pt idx="1146">
                  <c:v>47528</c:v>
                </c:pt>
                <c:pt idx="1147">
                  <c:v>47535</c:v>
                </c:pt>
                <c:pt idx="1148">
                  <c:v>47542</c:v>
                </c:pt>
                <c:pt idx="1149">
                  <c:v>47549</c:v>
                </c:pt>
                <c:pt idx="1150">
                  <c:v>47556</c:v>
                </c:pt>
                <c:pt idx="1151">
                  <c:v>47563</c:v>
                </c:pt>
                <c:pt idx="1152">
                  <c:v>47570</c:v>
                </c:pt>
                <c:pt idx="1153">
                  <c:v>47577</c:v>
                </c:pt>
                <c:pt idx="1154">
                  <c:v>47584</c:v>
                </c:pt>
                <c:pt idx="1155">
                  <c:v>47591</c:v>
                </c:pt>
                <c:pt idx="1156">
                  <c:v>47598</c:v>
                </c:pt>
                <c:pt idx="1157">
                  <c:v>47605</c:v>
                </c:pt>
                <c:pt idx="1158">
                  <c:v>47612</c:v>
                </c:pt>
                <c:pt idx="1159">
                  <c:v>47619</c:v>
                </c:pt>
                <c:pt idx="1160">
                  <c:v>47626</c:v>
                </c:pt>
                <c:pt idx="1161">
                  <c:v>47633</c:v>
                </c:pt>
                <c:pt idx="1162">
                  <c:v>47640</c:v>
                </c:pt>
                <c:pt idx="1163">
                  <c:v>47647</c:v>
                </c:pt>
                <c:pt idx="1164">
                  <c:v>47654</c:v>
                </c:pt>
                <c:pt idx="1165">
                  <c:v>47661</c:v>
                </c:pt>
                <c:pt idx="1166">
                  <c:v>47668</c:v>
                </c:pt>
                <c:pt idx="1167">
                  <c:v>47675</c:v>
                </c:pt>
                <c:pt idx="1168">
                  <c:v>47682</c:v>
                </c:pt>
                <c:pt idx="1169">
                  <c:v>47689</c:v>
                </c:pt>
                <c:pt idx="1170">
                  <c:v>47696</c:v>
                </c:pt>
                <c:pt idx="1171">
                  <c:v>47703</c:v>
                </c:pt>
                <c:pt idx="1172">
                  <c:v>47710</c:v>
                </c:pt>
                <c:pt idx="1173">
                  <c:v>47717</c:v>
                </c:pt>
                <c:pt idx="1174">
                  <c:v>47724</c:v>
                </c:pt>
                <c:pt idx="1175">
                  <c:v>47731</c:v>
                </c:pt>
                <c:pt idx="1176">
                  <c:v>47738</c:v>
                </c:pt>
                <c:pt idx="1177">
                  <c:v>47745</c:v>
                </c:pt>
                <c:pt idx="1178">
                  <c:v>47752</c:v>
                </c:pt>
                <c:pt idx="1179">
                  <c:v>47759</c:v>
                </c:pt>
                <c:pt idx="1180">
                  <c:v>47766</c:v>
                </c:pt>
                <c:pt idx="1181">
                  <c:v>47773</c:v>
                </c:pt>
                <c:pt idx="1182">
                  <c:v>47780</c:v>
                </c:pt>
                <c:pt idx="1183">
                  <c:v>47787</c:v>
                </c:pt>
                <c:pt idx="1184">
                  <c:v>47794</c:v>
                </c:pt>
                <c:pt idx="1185">
                  <c:v>47801</c:v>
                </c:pt>
                <c:pt idx="1186">
                  <c:v>47808</c:v>
                </c:pt>
                <c:pt idx="1187">
                  <c:v>47815</c:v>
                </c:pt>
                <c:pt idx="1188">
                  <c:v>47822</c:v>
                </c:pt>
                <c:pt idx="1189">
                  <c:v>47829</c:v>
                </c:pt>
                <c:pt idx="1190">
                  <c:v>47836</c:v>
                </c:pt>
                <c:pt idx="1191">
                  <c:v>47844</c:v>
                </c:pt>
                <c:pt idx="1192">
                  <c:v>47851</c:v>
                </c:pt>
                <c:pt idx="1193">
                  <c:v>47858</c:v>
                </c:pt>
                <c:pt idx="1194">
                  <c:v>47865</c:v>
                </c:pt>
                <c:pt idx="1195">
                  <c:v>47872</c:v>
                </c:pt>
                <c:pt idx="1196">
                  <c:v>47879</c:v>
                </c:pt>
                <c:pt idx="1197">
                  <c:v>47886</c:v>
                </c:pt>
                <c:pt idx="1198">
                  <c:v>47893</c:v>
                </c:pt>
                <c:pt idx="1199">
                  <c:v>47900</c:v>
                </c:pt>
                <c:pt idx="1200">
                  <c:v>47907</c:v>
                </c:pt>
                <c:pt idx="1201">
                  <c:v>47914</c:v>
                </c:pt>
                <c:pt idx="1202">
                  <c:v>47921</c:v>
                </c:pt>
                <c:pt idx="1203">
                  <c:v>47928</c:v>
                </c:pt>
                <c:pt idx="1204">
                  <c:v>47935</c:v>
                </c:pt>
                <c:pt idx="1205">
                  <c:v>47942</c:v>
                </c:pt>
                <c:pt idx="1206">
                  <c:v>47953</c:v>
                </c:pt>
                <c:pt idx="1207">
                  <c:v>47960</c:v>
                </c:pt>
                <c:pt idx="1208">
                  <c:v>47967</c:v>
                </c:pt>
                <c:pt idx="1209">
                  <c:v>47974</c:v>
                </c:pt>
                <c:pt idx="1210">
                  <c:v>47981</c:v>
                </c:pt>
                <c:pt idx="1211">
                  <c:v>47988</c:v>
                </c:pt>
                <c:pt idx="1212">
                  <c:v>47995</c:v>
                </c:pt>
                <c:pt idx="1213">
                  <c:v>48002</c:v>
                </c:pt>
                <c:pt idx="1214">
                  <c:v>48009</c:v>
                </c:pt>
                <c:pt idx="1215">
                  <c:v>48016</c:v>
                </c:pt>
                <c:pt idx="1216">
                  <c:v>48023</c:v>
                </c:pt>
                <c:pt idx="1217">
                  <c:v>48030</c:v>
                </c:pt>
                <c:pt idx="1218">
                  <c:v>48037</c:v>
                </c:pt>
                <c:pt idx="1219">
                  <c:v>48044</c:v>
                </c:pt>
                <c:pt idx="1220">
                  <c:v>48051</c:v>
                </c:pt>
                <c:pt idx="1221">
                  <c:v>48058</c:v>
                </c:pt>
                <c:pt idx="1222">
                  <c:v>48065</c:v>
                </c:pt>
                <c:pt idx="1223">
                  <c:v>48072</c:v>
                </c:pt>
                <c:pt idx="1224">
                  <c:v>48079</c:v>
                </c:pt>
                <c:pt idx="1225">
                  <c:v>48086</c:v>
                </c:pt>
                <c:pt idx="1226">
                  <c:v>48093</c:v>
                </c:pt>
                <c:pt idx="1227">
                  <c:v>48100</c:v>
                </c:pt>
                <c:pt idx="1228">
                  <c:v>48107</c:v>
                </c:pt>
                <c:pt idx="1229">
                  <c:v>48114</c:v>
                </c:pt>
                <c:pt idx="1230">
                  <c:v>48121</c:v>
                </c:pt>
                <c:pt idx="1231">
                  <c:v>48128</c:v>
                </c:pt>
                <c:pt idx="1232">
                  <c:v>48135</c:v>
                </c:pt>
                <c:pt idx="1233">
                  <c:v>48142</c:v>
                </c:pt>
                <c:pt idx="1234">
                  <c:v>48149</c:v>
                </c:pt>
                <c:pt idx="1235">
                  <c:v>48156</c:v>
                </c:pt>
                <c:pt idx="1236">
                  <c:v>48163</c:v>
                </c:pt>
                <c:pt idx="1237">
                  <c:v>48170</c:v>
                </c:pt>
                <c:pt idx="1238">
                  <c:v>48177</c:v>
                </c:pt>
                <c:pt idx="1239">
                  <c:v>48184</c:v>
                </c:pt>
                <c:pt idx="1240">
                  <c:v>48191</c:v>
                </c:pt>
                <c:pt idx="1241">
                  <c:v>48198</c:v>
                </c:pt>
                <c:pt idx="1242">
                  <c:v>48205</c:v>
                </c:pt>
                <c:pt idx="1243">
                  <c:v>48212</c:v>
                </c:pt>
                <c:pt idx="1244">
                  <c:v>48219</c:v>
                </c:pt>
                <c:pt idx="1245">
                  <c:v>48226</c:v>
                </c:pt>
                <c:pt idx="1246">
                  <c:v>48233</c:v>
                </c:pt>
                <c:pt idx="1247">
                  <c:v>48240</c:v>
                </c:pt>
                <c:pt idx="1248">
                  <c:v>48247</c:v>
                </c:pt>
                <c:pt idx="1249">
                  <c:v>48254</c:v>
                </c:pt>
                <c:pt idx="1250">
                  <c:v>48261</c:v>
                </c:pt>
                <c:pt idx="1251">
                  <c:v>48268</c:v>
                </c:pt>
                <c:pt idx="1252">
                  <c:v>48275</c:v>
                </c:pt>
                <c:pt idx="1253">
                  <c:v>48282</c:v>
                </c:pt>
                <c:pt idx="1254">
                  <c:v>48289</c:v>
                </c:pt>
                <c:pt idx="1255">
                  <c:v>48296</c:v>
                </c:pt>
                <c:pt idx="1256">
                  <c:v>48303</c:v>
                </c:pt>
                <c:pt idx="1257">
                  <c:v>48310</c:v>
                </c:pt>
                <c:pt idx="1258">
                  <c:v>48317</c:v>
                </c:pt>
                <c:pt idx="1259">
                  <c:v>48324</c:v>
                </c:pt>
                <c:pt idx="1260">
                  <c:v>48331</c:v>
                </c:pt>
                <c:pt idx="1261">
                  <c:v>48338</c:v>
                </c:pt>
                <c:pt idx="1262">
                  <c:v>48345</c:v>
                </c:pt>
                <c:pt idx="1263">
                  <c:v>48352</c:v>
                </c:pt>
                <c:pt idx="1264">
                  <c:v>48359</c:v>
                </c:pt>
                <c:pt idx="1265">
                  <c:v>48366</c:v>
                </c:pt>
                <c:pt idx="1266">
                  <c:v>48373</c:v>
                </c:pt>
                <c:pt idx="1267">
                  <c:v>48380</c:v>
                </c:pt>
                <c:pt idx="1268">
                  <c:v>48387</c:v>
                </c:pt>
                <c:pt idx="1269">
                  <c:v>48394</c:v>
                </c:pt>
                <c:pt idx="1270">
                  <c:v>48401</c:v>
                </c:pt>
                <c:pt idx="1271">
                  <c:v>48408</c:v>
                </c:pt>
                <c:pt idx="1272">
                  <c:v>48415</c:v>
                </c:pt>
                <c:pt idx="1273">
                  <c:v>48422</c:v>
                </c:pt>
                <c:pt idx="1274">
                  <c:v>48429</c:v>
                </c:pt>
                <c:pt idx="1275">
                  <c:v>48436</c:v>
                </c:pt>
                <c:pt idx="1276">
                  <c:v>48443</c:v>
                </c:pt>
                <c:pt idx="1277">
                  <c:v>48450</c:v>
                </c:pt>
                <c:pt idx="1278">
                  <c:v>48457</c:v>
                </c:pt>
                <c:pt idx="1279">
                  <c:v>48464</c:v>
                </c:pt>
                <c:pt idx="1280">
                  <c:v>48471</c:v>
                </c:pt>
                <c:pt idx="1281">
                  <c:v>48478</c:v>
                </c:pt>
                <c:pt idx="1282">
                  <c:v>48485</c:v>
                </c:pt>
                <c:pt idx="1283">
                  <c:v>48492</c:v>
                </c:pt>
                <c:pt idx="1284">
                  <c:v>48499</c:v>
                </c:pt>
                <c:pt idx="1285">
                  <c:v>48506</c:v>
                </c:pt>
                <c:pt idx="1286">
                  <c:v>48513</c:v>
                </c:pt>
                <c:pt idx="1287">
                  <c:v>48520</c:v>
                </c:pt>
                <c:pt idx="1288">
                  <c:v>48527</c:v>
                </c:pt>
                <c:pt idx="1289">
                  <c:v>48534</c:v>
                </c:pt>
                <c:pt idx="1290">
                  <c:v>48541</c:v>
                </c:pt>
                <c:pt idx="1291">
                  <c:v>48548</c:v>
                </c:pt>
                <c:pt idx="1292">
                  <c:v>48555</c:v>
                </c:pt>
                <c:pt idx="1293">
                  <c:v>48562</c:v>
                </c:pt>
                <c:pt idx="1294">
                  <c:v>48569</c:v>
                </c:pt>
                <c:pt idx="1295">
                  <c:v>48577</c:v>
                </c:pt>
                <c:pt idx="1296">
                  <c:v>48584</c:v>
                </c:pt>
                <c:pt idx="1297">
                  <c:v>48591</c:v>
                </c:pt>
                <c:pt idx="1298">
                  <c:v>48598</c:v>
                </c:pt>
                <c:pt idx="1299">
                  <c:v>48605</c:v>
                </c:pt>
                <c:pt idx="1300">
                  <c:v>48612</c:v>
                </c:pt>
                <c:pt idx="1301">
                  <c:v>48619</c:v>
                </c:pt>
                <c:pt idx="1302">
                  <c:v>48626</c:v>
                </c:pt>
                <c:pt idx="1303">
                  <c:v>48633</c:v>
                </c:pt>
                <c:pt idx="1304">
                  <c:v>48640</c:v>
                </c:pt>
                <c:pt idx="1305">
                  <c:v>48647</c:v>
                </c:pt>
                <c:pt idx="1306">
                  <c:v>48654</c:v>
                </c:pt>
                <c:pt idx="1307">
                  <c:v>48661</c:v>
                </c:pt>
                <c:pt idx="1308">
                  <c:v>48668</c:v>
                </c:pt>
                <c:pt idx="1309">
                  <c:v>48675</c:v>
                </c:pt>
                <c:pt idx="1310">
                  <c:v>48682</c:v>
                </c:pt>
                <c:pt idx="1311">
                  <c:v>48689</c:v>
                </c:pt>
                <c:pt idx="1312">
                  <c:v>48696</c:v>
                </c:pt>
                <c:pt idx="1313">
                  <c:v>48703</c:v>
                </c:pt>
                <c:pt idx="1314">
                  <c:v>48710</c:v>
                </c:pt>
                <c:pt idx="1315">
                  <c:v>48717</c:v>
                </c:pt>
                <c:pt idx="1316">
                  <c:v>48724</c:v>
                </c:pt>
                <c:pt idx="1317">
                  <c:v>48731</c:v>
                </c:pt>
                <c:pt idx="1318">
                  <c:v>48738</c:v>
                </c:pt>
                <c:pt idx="1319">
                  <c:v>48745</c:v>
                </c:pt>
                <c:pt idx="1320">
                  <c:v>48752</c:v>
                </c:pt>
                <c:pt idx="1321">
                  <c:v>48759</c:v>
                </c:pt>
                <c:pt idx="1322">
                  <c:v>48766</c:v>
                </c:pt>
                <c:pt idx="1323">
                  <c:v>48773</c:v>
                </c:pt>
                <c:pt idx="1324">
                  <c:v>48780</c:v>
                </c:pt>
                <c:pt idx="1325">
                  <c:v>48787</c:v>
                </c:pt>
                <c:pt idx="1326">
                  <c:v>48794</c:v>
                </c:pt>
                <c:pt idx="1327">
                  <c:v>48801</c:v>
                </c:pt>
                <c:pt idx="1328">
                  <c:v>48808</c:v>
                </c:pt>
                <c:pt idx="1329">
                  <c:v>48815</c:v>
                </c:pt>
                <c:pt idx="1330">
                  <c:v>48822</c:v>
                </c:pt>
                <c:pt idx="1331">
                  <c:v>48829</c:v>
                </c:pt>
                <c:pt idx="1332">
                  <c:v>48836</c:v>
                </c:pt>
                <c:pt idx="1333">
                  <c:v>48843</c:v>
                </c:pt>
                <c:pt idx="1334">
                  <c:v>48850</c:v>
                </c:pt>
                <c:pt idx="1335">
                  <c:v>48857</c:v>
                </c:pt>
                <c:pt idx="1336">
                  <c:v>48864</c:v>
                </c:pt>
                <c:pt idx="1337">
                  <c:v>48871</c:v>
                </c:pt>
                <c:pt idx="1338">
                  <c:v>48878</c:v>
                </c:pt>
                <c:pt idx="1339">
                  <c:v>48885</c:v>
                </c:pt>
                <c:pt idx="1340">
                  <c:v>48892</c:v>
                </c:pt>
                <c:pt idx="1341">
                  <c:v>48899</c:v>
                </c:pt>
                <c:pt idx="1342">
                  <c:v>48906</c:v>
                </c:pt>
                <c:pt idx="1343">
                  <c:v>48913</c:v>
                </c:pt>
                <c:pt idx="1344">
                  <c:v>48920</c:v>
                </c:pt>
                <c:pt idx="1345">
                  <c:v>48927</c:v>
                </c:pt>
                <c:pt idx="1346">
                  <c:v>48934</c:v>
                </c:pt>
                <c:pt idx="1347">
                  <c:v>48941</c:v>
                </c:pt>
                <c:pt idx="1348">
                  <c:v>48948</c:v>
                </c:pt>
                <c:pt idx="1349">
                  <c:v>48955</c:v>
                </c:pt>
                <c:pt idx="1350">
                  <c:v>48962</c:v>
                </c:pt>
                <c:pt idx="1351">
                  <c:v>48969</c:v>
                </c:pt>
                <c:pt idx="1352">
                  <c:v>48976</c:v>
                </c:pt>
                <c:pt idx="1353">
                  <c:v>48983</c:v>
                </c:pt>
                <c:pt idx="1354">
                  <c:v>48990</c:v>
                </c:pt>
                <c:pt idx="1355">
                  <c:v>48997</c:v>
                </c:pt>
                <c:pt idx="1356">
                  <c:v>49004</c:v>
                </c:pt>
                <c:pt idx="1357">
                  <c:v>49011</c:v>
                </c:pt>
                <c:pt idx="1358">
                  <c:v>49018</c:v>
                </c:pt>
                <c:pt idx="1359">
                  <c:v>49025</c:v>
                </c:pt>
                <c:pt idx="1360">
                  <c:v>49032</c:v>
                </c:pt>
                <c:pt idx="1361">
                  <c:v>49039</c:v>
                </c:pt>
                <c:pt idx="1362">
                  <c:v>49046</c:v>
                </c:pt>
                <c:pt idx="1363">
                  <c:v>49053</c:v>
                </c:pt>
                <c:pt idx="1364">
                  <c:v>49060</c:v>
                </c:pt>
                <c:pt idx="1365">
                  <c:v>49067</c:v>
                </c:pt>
                <c:pt idx="1366">
                  <c:v>49074</c:v>
                </c:pt>
                <c:pt idx="1367">
                  <c:v>49081</c:v>
                </c:pt>
                <c:pt idx="1368">
                  <c:v>49088</c:v>
                </c:pt>
                <c:pt idx="1369">
                  <c:v>49095</c:v>
                </c:pt>
                <c:pt idx="1370">
                  <c:v>49102</c:v>
                </c:pt>
                <c:pt idx="1371">
                  <c:v>49109</c:v>
                </c:pt>
                <c:pt idx="1372">
                  <c:v>49116</c:v>
                </c:pt>
                <c:pt idx="1373">
                  <c:v>49123</c:v>
                </c:pt>
                <c:pt idx="1374">
                  <c:v>49130</c:v>
                </c:pt>
                <c:pt idx="1375">
                  <c:v>49137</c:v>
                </c:pt>
                <c:pt idx="1376">
                  <c:v>49144</c:v>
                </c:pt>
                <c:pt idx="1377">
                  <c:v>49151</c:v>
                </c:pt>
                <c:pt idx="1378">
                  <c:v>49158</c:v>
                </c:pt>
                <c:pt idx="1379">
                  <c:v>49165</c:v>
                </c:pt>
                <c:pt idx="1380">
                  <c:v>49172</c:v>
                </c:pt>
                <c:pt idx="1381">
                  <c:v>49179</c:v>
                </c:pt>
                <c:pt idx="1382">
                  <c:v>49186</c:v>
                </c:pt>
                <c:pt idx="1383">
                  <c:v>49193</c:v>
                </c:pt>
                <c:pt idx="1384">
                  <c:v>49200</c:v>
                </c:pt>
                <c:pt idx="1385">
                  <c:v>49207</c:v>
                </c:pt>
                <c:pt idx="1386">
                  <c:v>49214</c:v>
                </c:pt>
                <c:pt idx="1387">
                  <c:v>49221</c:v>
                </c:pt>
                <c:pt idx="1388">
                  <c:v>49228</c:v>
                </c:pt>
                <c:pt idx="1389">
                  <c:v>49235</c:v>
                </c:pt>
                <c:pt idx="1390">
                  <c:v>49242</c:v>
                </c:pt>
                <c:pt idx="1391">
                  <c:v>49249</c:v>
                </c:pt>
                <c:pt idx="1392">
                  <c:v>49256</c:v>
                </c:pt>
                <c:pt idx="1393">
                  <c:v>49263</c:v>
                </c:pt>
                <c:pt idx="1394">
                  <c:v>49270</c:v>
                </c:pt>
                <c:pt idx="1395">
                  <c:v>49277</c:v>
                </c:pt>
                <c:pt idx="1396">
                  <c:v>49284</c:v>
                </c:pt>
                <c:pt idx="1397">
                  <c:v>49291</c:v>
                </c:pt>
                <c:pt idx="1398">
                  <c:v>49298</c:v>
                </c:pt>
                <c:pt idx="1399">
                  <c:v>49305</c:v>
                </c:pt>
                <c:pt idx="1400">
                  <c:v>49312</c:v>
                </c:pt>
                <c:pt idx="1401">
                  <c:v>49319</c:v>
                </c:pt>
                <c:pt idx="1402">
                  <c:v>49326</c:v>
                </c:pt>
                <c:pt idx="1403">
                  <c:v>49333</c:v>
                </c:pt>
                <c:pt idx="1404">
                  <c:v>49340</c:v>
                </c:pt>
                <c:pt idx="1405">
                  <c:v>49347</c:v>
                </c:pt>
                <c:pt idx="1406">
                  <c:v>49354</c:v>
                </c:pt>
                <c:pt idx="1407">
                  <c:v>49361</c:v>
                </c:pt>
                <c:pt idx="1408">
                  <c:v>49368</c:v>
                </c:pt>
                <c:pt idx="1409">
                  <c:v>49375</c:v>
                </c:pt>
                <c:pt idx="1410">
                  <c:v>49382</c:v>
                </c:pt>
                <c:pt idx="1411">
                  <c:v>49389</c:v>
                </c:pt>
                <c:pt idx="1412">
                  <c:v>49396</c:v>
                </c:pt>
                <c:pt idx="1413">
                  <c:v>49403</c:v>
                </c:pt>
                <c:pt idx="1414">
                  <c:v>49410</c:v>
                </c:pt>
                <c:pt idx="1415">
                  <c:v>49417</c:v>
                </c:pt>
                <c:pt idx="1416">
                  <c:v>49424</c:v>
                </c:pt>
                <c:pt idx="1417">
                  <c:v>49431</c:v>
                </c:pt>
                <c:pt idx="1418">
                  <c:v>49438</c:v>
                </c:pt>
                <c:pt idx="1419">
                  <c:v>49445</c:v>
                </c:pt>
                <c:pt idx="1420">
                  <c:v>49452</c:v>
                </c:pt>
                <c:pt idx="1421">
                  <c:v>49459</c:v>
                </c:pt>
                <c:pt idx="1422">
                  <c:v>49466</c:v>
                </c:pt>
                <c:pt idx="1423">
                  <c:v>49473</c:v>
                </c:pt>
                <c:pt idx="1424">
                  <c:v>49480</c:v>
                </c:pt>
                <c:pt idx="1425">
                  <c:v>49487</c:v>
                </c:pt>
                <c:pt idx="1426">
                  <c:v>49494</c:v>
                </c:pt>
                <c:pt idx="1427">
                  <c:v>49501</c:v>
                </c:pt>
                <c:pt idx="1428">
                  <c:v>49508</c:v>
                </c:pt>
                <c:pt idx="1429">
                  <c:v>49515</c:v>
                </c:pt>
                <c:pt idx="1430">
                  <c:v>49522</c:v>
                </c:pt>
                <c:pt idx="1431">
                  <c:v>49529</c:v>
                </c:pt>
                <c:pt idx="1432">
                  <c:v>49536</c:v>
                </c:pt>
                <c:pt idx="1433">
                  <c:v>49543</c:v>
                </c:pt>
                <c:pt idx="1434">
                  <c:v>49550</c:v>
                </c:pt>
                <c:pt idx="1435">
                  <c:v>49557</c:v>
                </c:pt>
                <c:pt idx="1436">
                  <c:v>49564</c:v>
                </c:pt>
                <c:pt idx="1437">
                  <c:v>49571</c:v>
                </c:pt>
                <c:pt idx="1438">
                  <c:v>49578</c:v>
                </c:pt>
                <c:pt idx="1439">
                  <c:v>49585</c:v>
                </c:pt>
                <c:pt idx="1440">
                  <c:v>49592</c:v>
                </c:pt>
                <c:pt idx="1441">
                  <c:v>49599</c:v>
                </c:pt>
                <c:pt idx="1442">
                  <c:v>49606</c:v>
                </c:pt>
                <c:pt idx="1443">
                  <c:v>49613</c:v>
                </c:pt>
                <c:pt idx="1444">
                  <c:v>49620</c:v>
                </c:pt>
                <c:pt idx="1445">
                  <c:v>49627</c:v>
                </c:pt>
                <c:pt idx="1446">
                  <c:v>49634</c:v>
                </c:pt>
                <c:pt idx="1447">
                  <c:v>49641</c:v>
                </c:pt>
                <c:pt idx="1448">
                  <c:v>49648</c:v>
                </c:pt>
                <c:pt idx="1449">
                  <c:v>49655</c:v>
                </c:pt>
                <c:pt idx="1450">
                  <c:v>49662</c:v>
                </c:pt>
                <c:pt idx="1451">
                  <c:v>49670</c:v>
                </c:pt>
                <c:pt idx="1452">
                  <c:v>49677</c:v>
                </c:pt>
                <c:pt idx="1453">
                  <c:v>49684</c:v>
                </c:pt>
                <c:pt idx="1454">
                  <c:v>49691</c:v>
                </c:pt>
                <c:pt idx="1455">
                  <c:v>49698</c:v>
                </c:pt>
                <c:pt idx="1456">
                  <c:v>49705</c:v>
                </c:pt>
                <c:pt idx="1457">
                  <c:v>49712</c:v>
                </c:pt>
                <c:pt idx="1458">
                  <c:v>49719</c:v>
                </c:pt>
                <c:pt idx="1459">
                  <c:v>49726</c:v>
                </c:pt>
                <c:pt idx="1460">
                  <c:v>49733</c:v>
                </c:pt>
                <c:pt idx="1461">
                  <c:v>49740</c:v>
                </c:pt>
                <c:pt idx="1462">
                  <c:v>49747</c:v>
                </c:pt>
                <c:pt idx="1463">
                  <c:v>49754</c:v>
                </c:pt>
                <c:pt idx="1464">
                  <c:v>49761</c:v>
                </c:pt>
                <c:pt idx="1465">
                  <c:v>49768</c:v>
                </c:pt>
                <c:pt idx="1466">
                  <c:v>49775</c:v>
                </c:pt>
                <c:pt idx="1467">
                  <c:v>49782</c:v>
                </c:pt>
                <c:pt idx="1468">
                  <c:v>49789</c:v>
                </c:pt>
                <c:pt idx="1469">
                  <c:v>49796</c:v>
                </c:pt>
                <c:pt idx="1470">
                  <c:v>49803</c:v>
                </c:pt>
                <c:pt idx="1471">
                  <c:v>49810</c:v>
                </c:pt>
                <c:pt idx="1472">
                  <c:v>49817</c:v>
                </c:pt>
                <c:pt idx="1473">
                  <c:v>49824</c:v>
                </c:pt>
                <c:pt idx="1474">
                  <c:v>49831</c:v>
                </c:pt>
                <c:pt idx="1475">
                  <c:v>49838</c:v>
                </c:pt>
                <c:pt idx="1476">
                  <c:v>49845</c:v>
                </c:pt>
                <c:pt idx="1477">
                  <c:v>49852</c:v>
                </c:pt>
                <c:pt idx="1478">
                  <c:v>49859</c:v>
                </c:pt>
                <c:pt idx="1479">
                  <c:v>49866</c:v>
                </c:pt>
                <c:pt idx="1480">
                  <c:v>49873</c:v>
                </c:pt>
                <c:pt idx="1481">
                  <c:v>49880</c:v>
                </c:pt>
                <c:pt idx="1482">
                  <c:v>49887</c:v>
                </c:pt>
                <c:pt idx="1483">
                  <c:v>49894</c:v>
                </c:pt>
                <c:pt idx="1484">
                  <c:v>49901</c:v>
                </c:pt>
                <c:pt idx="1485">
                  <c:v>49908</c:v>
                </c:pt>
                <c:pt idx="1486">
                  <c:v>49915</c:v>
                </c:pt>
                <c:pt idx="1487">
                  <c:v>49922</c:v>
                </c:pt>
                <c:pt idx="1488">
                  <c:v>49929</c:v>
                </c:pt>
                <c:pt idx="1489">
                  <c:v>49936</c:v>
                </c:pt>
                <c:pt idx="1490">
                  <c:v>49943</c:v>
                </c:pt>
                <c:pt idx="1491">
                  <c:v>49950</c:v>
                </c:pt>
                <c:pt idx="1492">
                  <c:v>49957</c:v>
                </c:pt>
                <c:pt idx="1493">
                  <c:v>49964</c:v>
                </c:pt>
                <c:pt idx="1494">
                  <c:v>49971</c:v>
                </c:pt>
                <c:pt idx="1495">
                  <c:v>49978</c:v>
                </c:pt>
                <c:pt idx="1496">
                  <c:v>49985</c:v>
                </c:pt>
                <c:pt idx="1497">
                  <c:v>49992</c:v>
                </c:pt>
                <c:pt idx="1498">
                  <c:v>49999</c:v>
                </c:pt>
                <c:pt idx="1499">
                  <c:v>50006</c:v>
                </c:pt>
                <c:pt idx="1500">
                  <c:v>50013</c:v>
                </c:pt>
                <c:pt idx="1501">
                  <c:v>50020</c:v>
                </c:pt>
                <c:pt idx="1502">
                  <c:v>50027</c:v>
                </c:pt>
                <c:pt idx="1503">
                  <c:v>50038</c:v>
                </c:pt>
                <c:pt idx="1504">
                  <c:v>50045</c:v>
                </c:pt>
                <c:pt idx="1505">
                  <c:v>50052</c:v>
                </c:pt>
                <c:pt idx="1506">
                  <c:v>50059</c:v>
                </c:pt>
                <c:pt idx="1507">
                  <c:v>50066</c:v>
                </c:pt>
                <c:pt idx="1508">
                  <c:v>50073</c:v>
                </c:pt>
                <c:pt idx="1509">
                  <c:v>50080</c:v>
                </c:pt>
                <c:pt idx="1510">
                  <c:v>50087</c:v>
                </c:pt>
                <c:pt idx="1511">
                  <c:v>50094</c:v>
                </c:pt>
                <c:pt idx="1512">
                  <c:v>50101</c:v>
                </c:pt>
                <c:pt idx="1513">
                  <c:v>50108</c:v>
                </c:pt>
                <c:pt idx="1514">
                  <c:v>50115</c:v>
                </c:pt>
                <c:pt idx="1515">
                  <c:v>50122</c:v>
                </c:pt>
                <c:pt idx="1516">
                  <c:v>50129</c:v>
                </c:pt>
                <c:pt idx="1517">
                  <c:v>50137</c:v>
                </c:pt>
                <c:pt idx="1518">
                  <c:v>50144</c:v>
                </c:pt>
                <c:pt idx="1519">
                  <c:v>50151</c:v>
                </c:pt>
                <c:pt idx="1520">
                  <c:v>50158</c:v>
                </c:pt>
                <c:pt idx="1521">
                  <c:v>50165</c:v>
                </c:pt>
                <c:pt idx="1522">
                  <c:v>50172</c:v>
                </c:pt>
                <c:pt idx="1523">
                  <c:v>50179</c:v>
                </c:pt>
                <c:pt idx="1524">
                  <c:v>50186</c:v>
                </c:pt>
                <c:pt idx="1525">
                  <c:v>50193</c:v>
                </c:pt>
                <c:pt idx="1526">
                  <c:v>50200</c:v>
                </c:pt>
                <c:pt idx="1527">
                  <c:v>50207</c:v>
                </c:pt>
                <c:pt idx="1528">
                  <c:v>50214</c:v>
                </c:pt>
                <c:pt idx="1529">
                  <c:v>50221</c:v>
                </c:pt>
                <c:pt idx="1530">
                  <c:v>50228</c:v>
                </c:pt>
                <c:pt idx="1531">
                  <c:v>50235</c:v>
                </c:pt>
                <c:pt idx="1532">
                  <c:v>50242</c:v>
                </c:pt>
                <c:pt idx="1533">
                  <c:v>50249</c:v>
                </c:pt>
                <c:pt idx="1534">
                  <c:v>50256</c:v>
                </c:pt>
                <c:pt idx="1535">
                  <c:v>50263</c:v>
                </c:pt>
                <c:pt idx="1536">
                  <c:v>50270</c:v>
                </c:pt>
                <c:pt idx="1537">
                  <c:v>50277</c:v>
                </c:pt>
                <c:pt idx="1538">
                  <c:v>50284</c:v>
                </c:pt>
                <c:pt idx="1539">
                  <c:v>50291</c:v>
                </c:pt>
                <c:pt idx="1540">
                  <c:v>50298</c:v>
                </c:pt>
                <c:pt idx="1541">
                  <c:v>50305</c:v>
                </c:pt>
                <c:pt idx="1542">
                  <c:v>50312</c:v>
                </c:pt>
                <c:pt idx="1543">
                  <c:v>50319</c:v>
                </c:pt>
                <c:pt idx="1544">
                  <c:v>50326</c:v>
                </c:pt>
                <c:pt idx="1545">
                  <c:v>50333</c:v>
                </c:pt>
                <c:pt idx="1546">
                  <c:v>50340</c:v>
                </c:pt>
                <c:pt idx="1547">
                  <c:v>50347</c:v>
                </c:pt>
                <c:pt idx="1548">
                  <c:v>50354</c:v>
                </c:pt>
                <c:pt idx="1549">
                  <c:v>50361</c:v>
                </c:pt>
                <c:pt idx="1550">
                  <c:v>50368</c:v>
                </c:pt>
                <c:pt idx="1551">
                  <c:v>50375</c:v>
                </c:pt>
                <c:pt idx="1552">
                  <c:v>50382</c:v>
                </c:pt>
                <c:pt idx="1553">
                  <c:v>50389</c:v>
                </c:pt>
                <c:pt idx="1554">
                  <c:v>50396</c:v>
                </c:pt>
                <c:pt idx="1555">
                  <c:v>50403</c:v>
                </c:pt>
                <c:pt idx="1556">
                  <c:v>50410</c:v>
                </c:pt>
                <c:pt idx="1557">
                  <c:v>50417</c:v>
                </c:pt>
                <c:pt idx="1558">
                  <c:v>50424</c:v>
                </c:pt>
                <c:pt idx="1559">
                  <c:v>50431</c:v>
                </c:pt>
                <c:pt idx="1560">
                  <c:v>50438</c:v>
                </c:pt>
                <c:pt idx="1561">
                  <c:v>50445</c:v>
                </c:pt>
                <c:pt idx="1562">
                  <c:v>50452</c:v>
                </c:pt>
                <c:pt idx="1563">
                  <c:v>50459</c:v>
                </c:pt>
                <c:pt idx="1564">
                  <c:v>50466</c:v>
                </c:pt>
                <c:pt idx="1565">
                  <c:v>50473</c:v>
                </c:pt>
                <c:pt idx="1566">
                  <c:v>50480</c:v>
                </c:pt>
                <c:pt idx="1567">
                  <c:v>50487</c:v>
                </c:pt>
                <c:pt idx="1568">
                  <c:v>50494</c:v>
                </c:pt>
                <c:pt idx="1569">
                  <c:v>50501</c:v>
                </c:pt>
                <c:pt idx="1570">
                  <c:v>50508</c:v>
                </c:pt>
                <c:pt idx="1571">
                  <c:v>50515</c:v>
                </c:pt>
                <c:pt idx="1572">
                  <c:v>50522</c:v>
                </c:pt>
                <c:pt idx="1573">
                  <c:v>50529</c:v>
                </c:pt>
                <c:pt idx="1574">
                  <c:v>50536</c:v>
                </c:pt>
                <c:pt idx="1575">
                  <c:v>50543</c:v>
                </c:pt>
                <c:pt idx="1576">
                  <c:v>50550</c:v>
                </c:pt>
                <c:pt idx="1577">
                  <c:v>50557</c:v>
                </c:pt>
                <c:pt idx="1578">
                  <c:v>50564</c:v>
                </c:pt>
                <c:pt idx="1579">
                  <c:v>50571</c:v>
                </c:pt>
                <c:pt idx="1580">
                  <c:v>50578</c:v>
                </c:pt>
                <c:pt idx="1581">
                  <c:v>50585</c:v>
                </c:pt>
                <c:pt idx="1582">
                  <c:v>50592</c:v>
                </c:pt>
                <c:pt idx="1583">
                  <c:v>50599</c:v>
                </c:pt>
                <c:pt idx="1584">
                  <c:v>50606</c:v>
                </c:pt>
                <c:pt idx="1585">
                  <c:v>50613</c:v>
                </c:pt>
                <c:pt idx="1586">
                  <c:v>50620</c:v>
                </c:pt>
                <c:pt idx="1587">
                  <c:v>50627</c:v>
                </c:pt>
                <c:pt idx="1588">
                  <c:v>50634</c:v>
                </c:pt>
                <c:pt idx="1589">
                  <c:v>50641</c:v>
                </c:pt>
                <c:pt idx="1590">
                  <c:v>50648</c:v>
                </c:pt>
                <c:pt idx="1591">
                  <c:v>50655</c:v>
                </c:pt>
                <c:pt idx="1592">
                  <c:v>50662</c:v>
                </c:pt>
                <c:pt idx="1593">
                  <c:v>50669</c:v>
                </c:pt>
                <c:pt idx="1594">
                  <c:v>50676</c:v>
                </c:pt>
                <c:pt idx="1595">
                  <c:v>50683</c:v>
                </c:pt>
                <c:pt idx="1596">
                  <c:v>50690</c:v>
                </c:pt>
                <c:pt idx="1597">
                  <c:v>50697</c:v>
                </c:pt>
                <c:pt idx="1598">
                  <c:v>50704</c:v>
                </c:pt>
                <c:pt idx="1599">
                  <c:v>50711</c:v>
                </c:pt>
                <c:pt idx="1600">
                  <c:v>50718</c:v>
                </c:pt>
                <c:pt idx="1601">
                  <c:v>50725</c:v>
                </c:pt>
                <c:pt idx="1602">
                  <c:v>50732</c:v>
                </c:pt>
                <c:pt idx="1603">
                  <c:v>50739</c:v>
                </c:pt>
                <c:pt idx="1604">
                  <c:v>50746</c:v>
                </c:pt>
                <c:pt idx="1605">
                  <c:v>50753</c:v>
                </c:pt>
                <c:pt idx="1606">
                  <c:v>50760</c:v>
                </c:pt>
                <c:pt idx="1607">
                  <c:v>50768</c:v>
                </c:pt>
                <c:pt idx="1608">
                  <c:v>50775</c:v>
                </c:pt>
                <c:pt idx="1609">
                  <c:v>50782</c:v>
                </c:pt>
                <c:pt idx="1610">
                  <c:v>50789</c:v>
                </c:pt>
                <c:pt idx="1611">
                  <c:v>50796</c:v>
                </c:pt>
                <c:pt idx="1612">
                  <c:v>50803</c:v>
                </c:pt>
                <c:pt idx="1613">
                  <c:v>50810</c:v>
                </c:pt>
                <c:pt idx="1614">
                  <c:v>50817</c:v>
                </c:pt>
                <c:pt idx="1615">
                  <c:v>50824</c:v>
                </c:pt>
                <c:pt idx="1616">
                  <c:v>50831</c:v>
                </c:pt>
                <c:pt idx="1617">
                  <c:v>50838</c:v>
                </c:pt>
                <c:pt idx="1618">
                  <c:v>50845</c:v>
                </c:pt>
                <c:pt idx="1619">
                  <c:v>50852</c:v>
                </c:pt>
                <c:pt idx="1620">
                  <c:v>50859</c:v>
                </c:pt>
                <c:pt idx="1621">
                  <c:v>50866</c:v>
                </c:pt>
                <c:pt idx="1622">
                  <c:v>50873</c:v>
                </c:pt>
                <c:pt idx="1623">
                  <c:v>50880</c:v>
                </c:pt>
                <c:pt idx="1624">
                  <c:v>50887</c:v>
                </c:pt>
                <c:pt idx="1625">
                  <c:v>50894</c:v>
                </c:pt>
                <c:pt idx="1626">
                  <c:v>50901</c:v>
                </c:pt>
                <c:pt idx="1627">
                  <c:v>50908</c:v>
                </c:pt>
                <c:pt idx="1628">
                  <c:v>50915</c:v>
                </c:pt>
                <c:pt idx="1629">
                  <c:v>50922</c:v>
                </c:pt>
                <c:pt idx="1630">
                  <c:v>50929</c:v>
                </c:pt>
                <c:pt idx="1631">
                  <c:v>50936</c:v>
                </c:pt>
                <c:pt idx="1632">
                  <c:v>50943</c:v>
                </c:pt>
                <c:pt idx="1633">
                  <c:v>50950</c:v>
                </c:pt>
                <c:pt idx="1634">
                  <c:v>50957</c:v>
                </c:pt>
                <c:pt idx="1635">
                  <c:v>50964</c:v>
                </c:pt>
                <c:pt idx="1636">
                  <c:v>50971</c:v>
                </c:pt>
                <c:pt idx="1637">
                  <c:v>50978</c:v>
                </c:pt>
                <c:pt idx="1638">
                  <c:v>50985</c:v>
                </c:pt>
                <c:pt idx="1639">
                  <c:v>50992</c:v>
                </c:pt>
                <c:pt idx="1640">
                  <c:v>50999</c:v>
                </c:pt>
                <c:pt idx="1641">
                  <c:v>51006</c:v>
                </c:pt>
                <c:pt idx="1642">
                  <c:v>51013</c:v>
                </c:pt>
                <c:pt idx="1643">
                  <c:v>51020</c:v>
                </c:pt>
                <c:pt idx="1644">
                  <c:v>51027</c:v>
                </c:pt>
                <c:pt idx="1645">
                  <c:v>51034</c:v>
                </c:pt>
                <c:pt idx="1646">
                  <c:v>51041</c:v>
                </c:pt>
                <c:pt idx="1647">
                  <c:v>51048</c:v>
                </c:pt>
                <c:pt idx="1648">
                  <c:v>51055</c:v>
                </c:pt>
                <c:pt idx="1649">
                  <c:v>51062</c:v>
                </c:pt>
                <c:pt idx="1650">
                  <c:v>51069</c:v>
                </c:pt>
                <c:pt idx="1651">
                  <c:v>51076</c:v>
                </c:pt>
                <c:pt idx="1652">
                  <c:v>51083</c:v>
                </c:pt>
                <c:pt idx="1653">
                  <c:v>51090</c:v>
                </c:pt>
                <c:pt idx="1654">
                  <c:v>51097</c:v>
                </c:pt>
                <c:pt idx="1655">
                  <c:v>51104</c:v>
                </c:pt>
                <c:pt idx="1656">
                  <c:v>51111</c:v>
                </c:pt>
                <c:pt idx="1657">
                  <c:v>51118</c:v>
                </c:pt>
                <c:pt idx="1658">
                  <c:v>51125</c:v>
                </c:pt>
                <c:pt idx="1659">
                  <c:v>51132</c:v>
                </c:pt>
                <c:pt idx="1660">
                  <c:v>51139</c:v>
                </c:pt>
                <c:pt idx="1661">
                  <c:v>51146</c:v>
                </c:pt>
                <c:pt idx="1662">
                  <c:v>51153</c:v>
                </c:pt>
                <c:pt idx="1663">
                  <c:v>51160</c:v>
                </c:pt>
                <c:pt idx="1664">
                  <c:v>51167</c:v>
                </c:pt>
                <c:pt idx="1665">
                  <c:v>51174</c:v>
                </c:pt>
                <c:pt idx="1666">
                  <c:v>51181</c:v>
                </c:pt>
                <c:pt idx="1667">
                  <c:v>51188</c:v>
                </c:pt>
                <c:pt idx="1668">
                  <c:v>51195</c:v>
                </c:pt>
                <c:pt idx="1669">
                  <c:v>51202</c:v>
                </c:pt>
                <c:pt idx="1670">
                  <c:v>51209</c:v>
                </c:pt>
                <c:pt idx="1671">
                  <c:v>51216</c:v>
                </c:pt>
                <c:pt idx="1672">
                  <c:v>51223</c:v>
                </c:pt>
                <c:pt idx="1673">
                  <c:v>51230</c:v>
                </c:pt>
                <c:pt idx="1674">
                  <c:v>51237</c:v>
                </c:pt>
                <c:pt idx="1675">
                  <c:v>51244</c:v>
                </c:pt>
                <c:pt idx="1676">
                  <c:v>51251</c:v>
                </c:pt>
                <c:pt idx="1677">
                  <c:v>51258</c:v>
                </c:pt>
                <c:pt idx="1678">
                  <c:v>51265</c:v>
                </c:pt>
                <c:pt idx="1679">
                  <c:v>51272</c:v>
                </c:pt>
                <c:pt idx="1680">
                  <c:v>51279</c:v>
                </c:pt>
                <c:pt idx="1681">
                  <c:v>51286</c:v>
                </c:pt>
                <c:pt idx="1682">
                  <c:v>51293</c:v>
                </c:pt>
                <c:pt idx="1683">
                  <c:v>51300</c:v>
                </c:pt>
                <c:pt idx="1684">
                  <c:v>51307</c:v>
                </c:pt>
                <c:pt idx="1685">
                  <c:v>51314</c:v>
                </c:pt>
                <c:pt idx="1686">
                  <c:v>51321</c:v>
                </c:pt>
                <c:pt idx="1687">
                  <c:v>51328</c:v>
                </c:pt>
                <c:pt idx="1688">
                  <c:v>51335</c:v>
                </c:pt>
                <c:pt idx="1689">
                  <c:v>51342</c:v>
                </c:pt>
                <c:pt idx="1690">
                  <c:v>51349</c:v>
                </c:pt>
                <c:pt idx="1691">
                  <c:v>51356</c:v>
                </c:pt>
                <c:pt idx="1692">
                  <c:v>51363</c:v>
                </c:pt>
                <c:pt idx="1693">
                  <c:v>51370</c:v>
                </c:pt>
                <c:pt idx="1694">
                  <c:v>51377</c:v>
                </c:pt>
                <c:pt idx="1695">
                  <c:v>51384</c:v>
                </c:pt>
                <c:pt idx="1696">
                  <c:v>51391</c:v>
                </c:pt>
                <c:pt idx="1697">
                  <c:v>51398</c:v>
                </c:pt>
                <c:pt idx="1698">
                  <c:v>51405</c:v>
                </c:pt>
                <c:pt idx="1699">
                  <c:v>51412</c:v>
                </c:pt>
                <c:pt idx="1700">
                  <c:v>51419</c:v>
                </c:pt>
                <c:pt idx="1701">
                  <c:v>51426</c:v>
                </c:pt>
                <c:pt idx="1702">
                  <c:v>51433</c:v>
                </c:pt>
                <c:pt idx="1703">
                  <c:v>51440</c:v>
                </c:pt>
                <c:pt idx="1704">
                  <c:v>51447</c:v>
                </c:pt>
                <c:pt idx="1705">
                  <c:v>51454</c:v>
                </c:pt>
                <c:pt idx="1706">
                  <c:v>51461</c:v>
                </c:pt>
                <c:pt idx="1707">
                  <c:v>51468</c:v>
                </c:pt>
                <c:pt idx="1708">
                  <c:v>51475</c:v>
                </c:pt>
                <c:pt idx="1709">
                  <c:v>51482</c:v>
                </c:pt>
                <c:pt idx="1710">
                  <c:v>51489</c:v>
                </c:pt>
                <c:pt idx="1711">
                  <c:v>51497</c:v>
                </c:pt>
                <c:pt idx="1712">
                  <c:v>51504</c:v>
                </c:pt>
                <c:pt idx="1713">
                  <c:v>51511</c:v>
                </c:pt>
                <c:pt idx="1714">
                  <c:v>51518</c:v>
                </c:pt>
                <c:pt idx="1715">
                  <c:v>51525</c:v>
                </c:pt>
                <c:pt idx="1716">
                  <c:v>51532</c:v>
                </c:pt>
                <c:pt idx="1717">
                  <c:v>51539</c:v>
                </c:pt>
                <c:pt idx="1718">
                  <c:v>51546</c:v>
                </c:pt>
                <c:pt idx="1719">
                  <c:v>51553</c:v>
                </c:pt>
                <c:pt idx="1720">
                  <c:v>51560</c:v>
                </c:pt>
                <c:pt idx="1721">
                  <c:v>51567</c:v>
                </c:pt>
                <c:pt idx="1722">
                  <c:v>51574</c:v>
                </c:pt>
                <c:pt idx="1723">
                  <c:v>51581</c:v>
                </c:pt>
                <c:pt idx="1724">
                  <c:v>51588</c:v>
                </c:pt>
                <c:pt idx="1725">
                  <c:v>51595</c:v>
                </c:pt>
                <c:pt idx="1726">
                  <c:v>51602</c:v>
                </c:pt>
                <c:pt idx="1727">
                  <c:v>51609</c:v>
                </c:pt>
                <c:pt idx="1728">
                  <c:v>51616</c:v>
                </c:pt>
                <c:pt idx="1729">
                  <c:v>51623</c:v>
                </c:pt>
                <c:pt idx="1730">
                  <c:v>51630</c:v>
                </c:pt>
                <c:pt idx="1731">
                  <c:v>51637</c:v>
                </c:pt>
                <c:pt idx="1732">
                  <c:v>51644</c:v>
                </c:pt>
                <c:pt idx="1733">
                  <c:v>51651</c:v>
                </c:pt>
                <c:pt idx="1734">
                  <c:v>51658</c:v>
                </c:pt>
                <c:pt idx="1735">
                  <c:v>51665</c:v>
                </c:pt>
                <c:pt idx="1736">
                  <c:v>51672</c:v>
                </c:pt>
                <c:pt idx="1737">
                  <c:v>51679</c:v>
                </c:pt>
                <c:pt idx="1738">
                  <c:v>51686</c:v>
                </c:pt>
                <c:pt idx="1739">
                  <c:v>51693</c:v>
                </c:pt>
                <c:pt idx="1740">
                  <c:v>51700</c:v>
                </c:pt>
                <c:pt idx="1741">
                  <c:v>51707</c:v>
                </c:pt>
                <c:pt idx="1742">
                  <c:v>51714</c:v>
                </c:pt>
                <c:pt idx="1743">
                  <c:v>51721</c:v>
                </c:pt>
                <c:pt idx="1744">
                  <c:v>51728</c:v>
                </c:pt>
                <c:pt idx="1745">
                  <c:v>51735</c:v>
                </c:pt>
                <c:pt idx="1746">
                  <c:v>51742</c:v>
                </c:pt>
                <c:pt idx="1747">
                  <c:v>51749</c:v>
                </c:pt>
                <c:pt idx="1748">
                  <c:v>51756</c:v>
                </c:pt>
                <c:pt idx="1749">
                  <c:v>51763</c:v>
                </c:pt>
                <c:pt idx="1750">
                  <c:v>51770</c:v>
                </c:pt>
                <c:pt idx="1751">
                  <c:v>51777</c:v>
                </c:pt>
                <c:pt idx="1752">
                  <c:v>51784</c:v>
                </c:pt>
                <c:pt idx="1753">
                  <c:v>51791</c:v>
                </c:pt>
                <c:pt idx="1754">
                  <c:v>51798</c:v>
                </c:pt>
                <c:pt idx="1755">
                  <c:v>51805</c:v>
                </c:pt>
                <c:pt idx="1756">
                  <c:v>51812</c:v>
                </c:pt>
                <c:pt idx="1757">
                  <c:v>51819</c:v>
                </c:pt>
                <c:pt idx="1758">
                  <c:v>51826</c:v>
                </c:pt>
                <c:pt idx="1759">
                  <c:v>51833</c:v>
                </c:pt>
                <c:pt idx="1760">
                  <c:v>51840</c:v>
                </c:pt>
                <c:pt idx="1761">
                  <c:v>51847</c:v>
                </c:pt>
                <c:pt idx="1762">
                  <c:v>51854</c:v>
                </c:pt>
                <c:pt idx="1763">
                  <c:v>51862</c:v>
                </c:pt>
                <c:pt idx="1764">
                  <c:v>51869</c:v>
                </c:pt>
                <c:pt idx="1765">
                  <c:v>51876</c:v>
                </c:pt>
                <c:pt idx="1766">
                  <c:v>51883</c:v>
                </c:pt>
                <c:pt idx="1767">
                  <c:v>51890</c:v>
                </c:pt>
                <c:pt idx="1768">
                  <c:v>51897</c:v>
                </c:pt>
                <c:pt idx="1769">
                  <c:v>51904</c:v>
                </c:pt>
                <c:pt idx="1770">
                  <c:v>51911</c:v>
                </c:pt>
                <c:pt idx="1771">
                  <c:v>51918</c:v>
                </c:pt>
                <c:pt idx="1772">
                  <c:v>51925</c:v>
                </c:pt>
                <c:pt idx="1773">
                  <c:v>51932</c:v>
                </c:pt>
                <c:pt idx="1774">
                  <c:v>51939</c:v>
                </c:pt>
                <c:pt idx="1775">
                  <c:v>51946</c:v>
                </c:pt>
                <c:pt idx="1776">
                  <c:v>51953</c:v>
                </c:pt>
                <c:pt idx="1777">
                  <c:v>51964</c:v>
                </c:pt>
                <c:pt idx="1778">
                  <c:v>51971</c:v>
                </c:pt>
                <c:pt idx="1779">
                  <c:v>51978</c:v>
                </c:pt>
                <c:pt idx="1780">
                  <c:v>51985</c:v>
                </c:pt>
                <c:pt idx="1781">
                  <c:v>51992</c:v>
                </c:pt>
                <c:pt idx="1782">
                  <c:v>51999</c:v>
                </c:pt>
                <c:pt idx="1783">
                  <c:v>52006</c:v>
                </c:pt>
                <c:pt idx="1784">
                  <c:v>52013</c:v>
                </c:pt>
                <c:pt idx="1785">
                  <c:v>52020</c:v>
                </c:pt>
                <c:pt idx="1786">
                  <c:v>52027</c:v>
                </c:pt>
                <c:pt idx="1787">
                  <c:v>52034</c:v>
                </c:pt>
                <c:pt idx="1788">
                  <c:v>52041</c:v>
                </c:pt>
                <c:pt idx="1789">
                  <c:v>52048</c:v>
                </c:pt>
                <c:pt idx="1790">
                  <c:v>52055</c:v>
                </c:pt>
                <c:pt idx="1791">
                  <c:v>52062</c:v>
                </c:pt>
                <c:pt idx="1792">
                  <c:v>52069</c:v>
                </c:pt>
                <c:pt idx="1793">
                  <c:v>52076</c:v>
                </c:pt>
                <c:pt idx="1794">
                  <c:v>52083</c:v>
                </c:pt>
                <c:pt idx="1795">
                  <c:v>52090</c:v>
                </c:pt>
                <c:pt idx="1796">
                  <c:v>52097</c:v>
                </c:pt>
                <c:pt idx="1797">
                  <c:v>52104</c:v>
                </c:pt>
                <c:pt idx="1798">
                  <c:v>52111</c:v>
                </c:pt>
                <c:pt idx="1799">
                  <c:v>52118</c:v>
                </c:pt>
                <c:pt idx="1800">
                  <c:v>52125</c:v>
                </c:pt>
                <c:pt idx="1801">
                  <c:v>52132</c:v>
                </c:pt>
                <c:pt idx="1802">
                  <c:v>52139</c:v>
                </c:pt>
                <c:pt idx="1803">
                  <c:v>52146</c:v>
                </c:pt>
                <c:pt idx="1804">
                  <c:v>52153</c:v>
                </c:pt>
                <c:pt idx="1805">
                  <c:v>52160</c:v>
                </c:pt>
                <c:pt idx="1806">
                  <c:v>52167</c:v>
                </c:pt>
                <c:pt idx="1807">
                  <c:v>52174</c:v>
                </c:pt>
                <c:pt idx="1808">
                  <c:v>52181</c:v>
                </c:pt>
                <c:pt idx="1809">
                  <c:v>52188</c:v>
                </c:pt>
                <c:pt idx="1810">
                  <c:v>52195</c:v>
                </c:pt>
                <c:pt idx="1811">
                  <c:v>52202</c:v>
                </c:pt>
                <c:pt idx="1812">
                  <c:v>52209</c:v>
                </c:pt>
                <c:pt idx="1813">
                  <c:v>52216</c:v>
                </c:pt>
                <c:pt idx="1814">
                  <c:v>52223</c:v>
                </c:pt>
                <c:pt idx="1815">
                  <c:v>52230</c:v>
                </c:pt>
                <c:pt idx="1816">
                  <c:v>52237</c:v>
                </c:pt>
                <c:pt idx="1817">
                  <c:v>52244</c:v>
                </c:pt>
                <c:pt idx="1818">
                  <c:v>52251</c:v>
                </c:pt>
                <c:pt idx="1819">
                  <c:v>52258</c:v>
                </c:pt>
                <c:pt idx="1820">
                  <c:v>52265</c:v>
                </c:pt>
                <c:pt idx="1821">
                  <c:v>52272</c:v>
                </c:pt>
                <c:pt idx="1822">
                  <c:v>52279</c:v>
                </c:pt>
                <c:pt idx="1823">
                  <c:v>52286</c:v>
                </c:pt>
                <c:pt idx="1824">
                  <c:v>52293</c:v>
                </c:pt>
                <c:pt idx="1825">
                  <c:v>52300</c:v>
                </c:pt>
                <c:pt idx="1826">
                  <c:v>52307</c:v>
                </c:pt>
                <c:pt idx="1827">
                  <c:v>52314</c:v>
                </c:pt>
                <c:pt idx="1828">
                  <c:v>52321</c:v>
                </c:pt>
                <c:pt idx="1829">
                  <c:v>52328</c:v>
                </c:pt>
                <c:pt idx="1830">
                  <c:v>52335</c:v>
                </c:pt>
                <c:pt idx="1831">
                  <c:v>52342</c:v>
                </c:pt>
                <c:pt idx="1832">
                  <c:v>52349</c:v>
                </c:pt>
                <c:pt idx="1833">
                  <c:v>52356</c:v>
                </c:pt>
                <c:pt idx="1834">
                  <c:v>52363</c:v>
                </c:pt>
                <c:pt idx="1835">
                  <c:v>52370</c:v>
                </c:pt>
                <c:pt idx="1836">
                  <c:v>52377</c:v>
                </c:pt>
                <c:pt idx="1837">
                  <c:v>52384</c:v>
                </c:pt>
                <c:pt idx="1838">
                  <c:v>52391</c:v>
                </c:pt>
                <c:pt idx="1839">
                  <c:v>52398</c:v>
                </c:pt>
                <c:pt idx="1840">
                  <c:v>52405</c:v>
                </c:pt>
                <c:pt idx="1841">
                  <c:v>52412</c:v>
                </c:pt>
                <c:pt idx="1842">
                  <c:v>52419</c:v>
                </c:pt>
                <c:pt idx="1843">
                  <c:v>52426</c:v>
                </c:pt>
                <c:pt idx="1844">
                  <c:v>52433</c:v>
                </c:pt>
                <c:pt idx="1845">
                  <c:v>52440</c:v>
                </c:pt>
                <c:pt idx="1846">
                  <c:v>52447</c:v>
                </c:pt>
                <c:pt idx="1847">
                  <c:v>52454</c:v>
                </c:pt>
                <c:pt idx="1848">
                  <c:v>52461</c:v>
                </c:pt>
                <c:pt idx="1849">
                  <c:v>52468</c:v>
                </c:pt>
                <c:pt idx="1850">
                  <c:v>52475</c:v>
                </c:pt>
                <c:pt idx="1851">
                  <c:v>52482</c:v>
                </c:pt>
                <c:pt idx="1852">
                  <c:v>52489</c:v>
                </c:pt>
                <c:pt idx="1853">
                  <c:v>52496</c:v>
                </c:pt>
                <c:pt idx="1854">
                  <c:v>52503</c:v>
                </c:pt>
                <c:pt idx="1855">
                  <c:v>52510</c:v>
                </c:pt>
                <c:pt idx="1856">
                  <c:v>52517</c:v>
                </c:pt>
                <c:pt idx="1857">
                  <c:v>52524</c:v>
                </c:pt>
                <c:pt idx="1858">
                  <c:v>52531</c:v>
                </c:pt>
                <c:pt idx="1859">
                  <c:v>52538</c:v>
                </c:pt>
                <c:pt idx="1860">
                  <c:v>52545</c:v>
                </c:pt>
                <c:pt idx="1861">
                  <c:v>52552</c:v>
                </c:pt>
                <c:pt idx="1862">
                  <c:v>52559</c:v>
                </c:pt>
                <c:pt idx="1863">
                  <c:v>52566</c:v>
                </c:pt>
                <c:pt idx="1864">
                  <c:v>52573</c:v>
                </c:pt>
                <c:pt idx="1865">
                  <c:v>52580</c:v>
                </c:pt>
                <c:pt idx="1866">
                  <c:v>52587</c:v>
                </c:pt>
                <c:pt idx="1867">
                  <c:v>52594</c:v>
                </c:pt>
                <c:pt idx="1868">
                  <c:v>52601</c:v>
                </c:pt>
                <c:pt idx="1869">
                  <c:v>52608</c:v>
                </c:pt>
                <c:pt idx="1870">
                  <c:v>52615</c:v>
                </c:pt>
                <c:pt idx="1871">
                  <c:v>52622</c:v>
                </c:pt>
                <c:pt idx="1872">
                  <c:v>52629</c:v>
                </c:pt>
                <c:pt idx="1873">
                  <c:v>52636</c:v>
                </c:pt>
                <c:pt idx="1874">
                  <c:v>52643</c:v>
                </c:pt>
                <c:pt idx="1875">
                  <c:v>52650</c:v>
                </c:pt>
                <c:pt idx="1876">
                  <c:v>52657</c:v>
                </c:pt>
                <c:pt idx="1877">
                  <c:v>52664</c:v>
                </c:pt>
                <c:pt idx="1878">
                  <c:v>52671</c:v>
                </c:pt>
                <c:pt idx="1879">
                  <c:v>52678</c:v>
                </c:pt>
                <c:pt idx="1880">
                  <c:v>52685</c:v>
                </c:pt>
                <c:pt idx="1881">
                  <c:v>52692</c:v>
                </c:pt>
                <c:pt idx="1882">
                  <c:v>52699</c:v>
                </c:pt>
                <c:pt idx="1883">
                  <c:v>52706</c:v>
                </c:pt>
                <c:pt idx="1884">
                  <c:v>52713</c:v>
                </c:pt>
                <c:pt idx="1885">
                  <c:v>52720</c:v>
                </c:pt>
                <c:pt idx="1886">
                  <c:v>52727</c:v>
                </c:pt>
                <c:pt idx="1887">
                  <c:v>52734</c:v>
                </c:pt>
                <c:pt idx="1888">
                  <c:v>52741</c:v>
                </c:pt>
                <c:pt idx="1889">
                  <c:v>52748</c:v>
                </c:pt>
                <c:pt idx="1890">
                  <c:v>52755</c:v>
                </c:pt>
                <c:pt idx="1891">
                  <c:v>52762</c:v>
                </c:pt>
                <c:pt idx="1892">
                  <c:v>52769</c:v>
                </c:pt>
                <c:pt idx="1893">
                  <c:v>52776</c:v>
                </c:pt>
                <c:pt idx="1894">
                  <c:v>52783</c:v>
                </c:pt>
                <c:pt idx="1895">
                  <c:v>52790</c:v>
                </c:pt>
                <c:pt idx="1896">
                  <c:v>52797</c:v>
                </c:pt>
                <c:pt idx="1897">
                  <c:v>52804</c:v>
                </c:pt>
                <c:pt idx="1898">
                  <c:v>52811</c:v>
                </c:pt>
                <c:pt idx="1899">
                  <c:v>52818</c:v>
                </c:pt>
                <c:pt idx="1900">
                  <c:v>52825</c:v>
                </c:pt>
                <c:pt idx="1901">
                  <c:v>52832</c:v>
                </c:pt>
                <c:pt idx="1902">
                  <c:v>52839</c:v>
                </c:pt>
                <c:pt idx="1903">
                  <c:v>52846</c:v>
                </c:pt>
                <c:pt idx="1904">
                  <c:v>52853</c:v>
                </c:pt>
                <c:pt idx="1905">
                  <c:v>52860</c:v>
                </c:pt>
                <c:pt idx="1906">
                  <c:v>52867</c:v>
                </c:pt>
                <c:pt idx="1907">
                  <c:v>52874</c:v>
                </c:pt>
                <c:pt idx="1908">
                  <c:v>52881</c:v>
                </c:pt>
                <c:pt idx="1909">
                  <c:v>52888</c:v>
                </c:pt>
                <c:pt idx="1910">
                  <c:v>52895</c:v>
                </c:pt>
                <c:pt idx="1911">
                  <c:v>52902</c:v>
                </c:pt>
                <c:pt idx="1912">
                  <c:v>52909</c:v>
                </c:pt>
                <c:pt idx="1913">
                  <c:v>52916</c:v>
                </c:pt>
                <c:pt idx="1914">
                  <c:v>52923</c:v>
                </c:pt>
                <c:pt idx="1915">
                  <c:v>52930</c:v>
                </c:pt>
                <c:pt idx="1916">
                  <c:v>52937</c:v>
                </c:pt>
                <c:pt idx="1917">
                  <c:v>52944</c:v>
                </c:pt>
                <c:pt idx="1918">
                  <c:v>52951</c:v>
                </c:pt>
                <c:pt idx="1919">
                  <c:v>52959</c:v>
                </c:pt>
                <c:pt idx="1920">
                  <c:v>52966</c:v>
                </c:pt>
                <c:pt idx="1921">
                  <c:v>52973</c:v>
                </c:pt>
                <c:pt idx="1922">
                  <c:v>52980</c:v>
                </c:pt>
                <c:pt idx="1923">
                  <c:v>52987</c:v>
                </c:pt>
                <c:pt idx="1924">
                  <c:v>52994</c:v>
                </c:pt>
                <c:pt idx="1925">
                  <c:v>53001</c:v>
                </c:pt>
                <c:pt idx="1926">
                  <c:v>53008</c:v>
                </c:pt>
                <c:pt idx="1927">
                  <c:v>53015</c:v>
                </c:pt>
                <c:pt idx="1928">
                  <c:v>53022</c:v>
                </c:pt>
                <c:pt idx="1929">
                  <c:v>53029</c:v>
                </c:pt>
                <c:pt idx="1930">
                  <c:v>53036</c:v>
                </c:pt>
                <c:pt idx="1931">
                  <c:v>53043</c:v>
                </c:pt>
                <c:pt idx="1932">
                  <c:v>53050</c:v>
                </c:pt>
                <c:pt idx="1933">
                  <c:v>53057</c:v>
                </c:pt>
                <c:pt idx="1934">
                  <c:v>53064</c:v>
                </c:pt>
                <c:pt idx="1935">
                  <c:v>53071</c:v>
                </c:pt>
                <c:pt idx="1936">
                  <c:v>53078</c:v>
                </c:pt>
                <c:pt idx="1937">
                  <c:v>53085</c:v>
                </c:pt>
                <c:pt idx="1938">
                  <c:v>53092</c:v>
                </c:pt>
                <c:pt idx="1939">
                  <c:v>53099</c:v>
                </c:pt>
                <c:pt idx="1940">
                  <c:v>53106</c:v>
                </c:pt>
                <c:pt idx="1941">
                  <c:v>53113</c:v>
                </c:pt>
                <c:pt idx="1942">
                  <c:v>53120</c:v>
                </c:pt>
                <c:pt idx="1943">
                  <c:v>53127</c:v>
                </c:pt>
                <c:pt idx="1944">
                  <c:v>53134</c:v>
                </c:pt>
                <c:pt idx="1945">
                  <c:v>53141</c:v>
                </c:pt>
                <c:pt idx="1946">
                  <c:v>53148</c:v>
                </c:pt>
                <c:pt idx="1947">
                  <c:v>53155</c:v>
                </c:pt>
                <c:pt idx="1948">
                  <c:v>53162</c:v>
                </c:pt>
                <c:pt idx="1949">
                  <c:v>53169</c:v>
                </c:pt>
                <c:pt idx="1950">
                  <c:v>53176</c:v>
                </c:pt>
                <c:pt idx="1951">
                  <c:v>53183</c:v>
                </c:pt>
                <c:pt idx="1952">
                  <c:v>53190</c:v>
                </c:pt>
                <c:pt idx="1953">
                  <c:v>53197</c:v>
                </c:pt>
                <c:pt idx="1954">
                  <c:v>53204</c:v>
                </c:pt>
                <c:pt idx="1955">
                  <c:v>53211</c:v>
                </c:pt>
                <c:pt idx="1956">
                  <c:v>53218</c:v>
                </c:pt>
                <c:pt idx="1957">
                  <c:v>53225</c:v>
                </c:pt>
                <c:pt idx="1958">
                  <c:v>53232</c:v>
                </c:pt>
                <c:pt idx="1959">
                  <c:v>53239</c:v>
                </c:pt>
                <c:pt idx="1960">
                  <c:v>53246</c:v>
                </c:pt>
                <c:pt idx="1961">
                  <c:v>53253</c:v>
                </c:pt>
                <c:pt idx="1962">
                  <c:v>53260</c:v>
                </c:pt>
                <c:pt idx="1963">
                  <c:v>53267</c:v>
                </c:pt>
                <c:pt idx="1964">
                  <c:v>53274</c:v>
                </c:pt>
                <c:pt idx="1965">
                  <c:v>53281</c:v>
                </c:pt>
                <c:pt idx="1966">
                  <c:v>53288</c:v>
                </c:pt>
                <c:pt idx="1967">
                  <c:v>53295</c:v>
                </c:pt>
                <c:pt idx="1968">
                  <c:v>53302</c:v>
                </c:pt>
                <c:pt idx="1969">
                  <c:v>53309</c:v>
                </c:pt>
                <c:pt idx="1970">
                  <c:v>53316</c:v>
                </c:pt>
                <c:pt idx="1971">
                  <c:v>53323</c:v>
                </c:pt>
                <c:pt idx="1972">
                  <c:v>53330</c:v>
                </c:pt>
                <c:pt idx="1973">
                  <c:v>53337</c:v>
                </c:pt>
                <c:pt idx="1974">
                  <c:v>53344</c:v>
                </c:pt>
                <c:pt idx="1975">
                  <c:v>53351</c:v>
                </c:pt>
                <c:pt idx="1976">
                  <c:v>53358</c:v>
                </c:pt>
                <c:pt idx="1977">
                  <c:v>53365</c:v>
                </c:pt>
                <c:pt idx="1978">
                  <c:v>53372</c:v>
                </c:pt>
                <c:pt idx="1979">
                  <c:v>53379</c:v>
                </c:pt>
                <c:pt idx="1980">
                  <c:v>53386</c:v>
                </c:pt>
                <c:pt idx="1981">
                  <c:v>53393</c:v>
                </c:pt>
                <c:pt idx="1982">
                  <c:v>53400</c:v>
                </c:pt>
                <c:pt idx="1983">
                  <c:v>53407</c:v>
                </c:pt>
                <c:pt idx="1984">
                  <c:v>53414</c:v>
                </c:pt>
                <c:pt idx="1985">
                  <c:v>53421</c:v>
                </c:pt>
                <c:pt idx="1986">
                  <c:v>53428</c:v>
                </c:pt>
                <c:pt idx="1987">
                  <c:v>53435</c:v>
                </c:pt>
                <c:pt idx="1988">
                  <c:v>53442</c:v>
                </c:pt>
                <c:pt idx="1989">
                  <c:v>53449</c:v>
                </c:pt>
                <c:pt idx="1990">
                  <c:v>53456</c:v>
                </c:pt>
                <c:pt idx="1991">
                  <c:v>53463</c:v>
                </c:pt>
                <c:pt idx="1992">
                  <c:v>53470</c:v>
                </c:pt>
                <c:pt idx="1993">
                  <c:v>53477</c:v>
                </c:pt>
                <c:pt idx="1994">
                  <c:v>53484</c:v>
                </c:pt>
                <c:pt idx="1995">
                  <c:v>53491</c:v>
                </c:pt>
                <c:pt idx="1996">
                  <c:v>53498</c:v>
                </c:pt>
                <c:pt idx="1997">
                  <c:v>53505</c:v>
                </c:pt>
                <c:pt idx="1998">
                  <c:v>53512</c:v>
                </c:pt>
                <c:pt idx="1999">
                  <c:v>53519</c:v>
                </c:pt>
                <c:pt idx="2000">
                  <c:v>53526</c:v>
                </c:pt>
                <c:pt idx="2001">
                  <c:v>53533</c:v>
                </c:pt>
                <c:pt idx="2002">
                  <c:v>53540</c:v>
                </c:pt>
                <c:pt idx="2003">
                  <c:v>53547</c:v>
                </c:pt>
                <c:pt idx="2004">
                  <c:v>53554</c:v>
                </c:pt>
                <c:pt idx="2005">
                  <c:v>53561</c:v>
                </c:pt>
                <c:pt idx="2006">
                  <c:v>53568</c:v>
                </c:pt>
                <c:pt idx="2007">
                  <c:v>53575</c:v>
                </c:pt>
                <c:pt idx="2008">
                  <c:v>53582</c:v>
                </c:pt>
                <c:pt idx="2009">
                  <c:v>53589</c:v>
                </c:pt>
                <c:pt idx="2010">
                  <c:v>53596</c:v>
                </c:pt>
                <c:pt idx="2011">
                  <c:v>53603</c:v>
                </c:pt>
                <c:pt idx="2012">
                  <c:v>53610</c:v>
                </c:pt>
                <c:pt idx="2013">
                  <c:v>53617</c:v>
                </c:pt>
                <c:pt idx="2014">
                  <c:v>53624</c:v>
                </c:pt>
                <c:pt idx="2015">
                  <c:v>53631</c:v>
                </c:pt>
                <c:pt idx="2016">
                  <c:v>53638</c:v>
                </c:pt>
                <c:pt idx="2017">
                  <c:v>53645</c:v>
                </c:pt>
                <c:pt idx="2018">
                  <c:v>53652</c:v>
                </c:pt>
                <c:pt idx="2019">
                  <c:v>53659</c:v>
                </c:pt>
                <c:pt idx="2020">
                  <c:v>53666</c:v>
                </c:pt>
                <c:pt idx="2021">
                  <c:v>53673</c:v>
                </c:pt>
                <c:pt idx="2022">
                  <c:v>53680</c:v>
                </c:pt>
                <c:pt idx="2023">
                  <c:v>53688</c:v>
                </c:pt>
                <c:pt idx="2024">
                  <c:v>53695</c:v>
                </c:pt>
                <c:pt idx="2025">
                  <c:v>53702</c:v>
                </c:pt>
                <c:pt idx="2026">
                  <c:v>53709</c:v>
                </c:pt>
                <c:pt idx="2027">
                  <c:v>53716</c:v>
                </c:pt>
                <c:pt idx="2028">
                  <c:v>53723</c:v>
                </c:pt>
                <c:pt idx="2029">
                  <c:v>53730</c:v>
                </c:pt>
                <c:pt idx="2030">
                  <c:v>53737</c:v>
                </c:pt>
                <c:pt idx="2031">
                  <c:v>53744</c:v>
                </c:pt>
                <c:pt idx="2032">
                  <c:v>53751</c:v>
                </c:pt>
                <c:pt idx="2033">
                  <c:v>53758</c:v>
                </c:pt>
                <c:pt idx="2034">
                  <c:v>53765</c:v>
                </c:pt>
                <c:pt idx="2035">
                  <c:v>53772</c:v>
                </c:pt>
                <c:pt idx="2036">
                  <c:v>53779</c:v>
                </c:pt>
                <c:pt idx="2037">
                  <c:v>53786</c:v>
                </c:pt>
                <c:pt idx="2038">
                  <c:v>53793</c:v>
                </c:pt>
                <c:pt idx="2039">
                  <c:v>53800</c:v>
                </c:pt>
                <c:pt idx="2040">
                  <c:v>53807</c:v>
                </c:pt>
                <c:pt idx="2041">
                  <c:v>53814</c:v>
                </c:pt>
                <c:pt idx="2042">
                  <c:v>53821</c:v>
                </c:pt>
                <c:pt idx="2043">
                  <c:v>53828</c:v>
                </c:pt>
                <c:pt idx="2044">
                  <c:v>53835</c:v>
                </c:pt>
                <c:pt idx="2045">
                  <c:v>53842</c:v>
                </c:pt>
                <c:pt idx="2046">
                  <c:v>53849</c:v>
                </c:pt>
                <c:pt idx="2047">
                  <c:v>53856</c:v>
                </c:pt>
                <c:pt idx="2048">
                  <c:v>53863</c:v>
                </c:pt>
                <c:pt idx="2049">
                  <c:v>53870</c:v>
                </c:pt>
                <c:pt idx="2050">
                  <c:v>53877</c:v>
                </c:pt>
                <c:pt idx="2051">
                  <c:v>53884</c:v>
                </c:pt>
                <c:pt idx="2052">
                  <c:v>53891</c:v>
                </c:pt>
                <c:pt idx="2053">
                  <c:v>53898</c:v>
                </c:pt>
                <c:pt idx="2054">
                  <c:v>53905</c:v>
                </c:pt>
                <c:pt idx="2055">
                  <c:v>53912</c:v>
                </c:pt>
                <c:pt idx="2056">
                  <c:v>53919</c:v>
                </c:pt>
                <c:pt idx="2057">
                  <c:v>53926</c:v>
                </c:pt>
                <c:pt idx="2058">
                  <c:v>53933</c:v>
                </c:pt>
                <c:pt idx="2059">
                  <c:v>53940</c:v>
                </c:pt>
                <c:pt idx="2060">
                  <c:v>53947</c:v>
                </c:pt>
                <c:pt idx="2061">
                  <c:v>53954</c:v>
                </c:pt>
                <c:pt idx="2062">
                  <c:v>53961</c:v>
                </c:pt>
                <c:pt idx="2063">
                  <c:v>53968</c:v>
                </c:pt>
                <c:pt idx="2064">
                  <c:v>53975</c:v>
                </c:pt>
                <c:pt idx="2065">
                  <c:v>53982</c:v>
                </c:pt>
                <c:pt idx="2066">
                  <c:v>53989</c:v>
                </c:pt>
                <c:pt idx="2067">
                  <c:v>53996</c:v>
                </c:pt>
                <c:pt idx="2068">
                  <c:v>54003</c:v>
                </c:pt>
                <c:pt idx="2069">
                  <c:v>54010</c:v>
                </c:pt>
                <c:pt idx="2070">
                  <c:v>54017</c:v>
                </c:pt>
                <c:pt idx="2071">
                  <c:v>54024</c:v>
                </c:pt>
                <c:pt idx="2072">
                  <c:v>54031</c:v>
                </c:pt>
                <c:pt idx="2073">
                  <c:v>54038</c:v>
                </c:pt>
                <c:pt idx="2074">
                  <c:v>54045</c:v>
                </c:pt>
                <c:pt idx="2075">
                  <c:v>54053</c:v>
                </c:pt>
                <c:pt idx="2076">
                  <c:v>54060</c:v>
                </c:pt>
                <c:pt idx="2077">
                  <c:v>54067</c:v>
                </c:pt>
                <c:pt idx="2078">
                  <c:v>54074</c:v>
                </c:pt>
                <c:pt idx="2079">
                  <c:v>54081</c:v>
                </c:pt>
                <c:pt idx="2080">
                  <c:v>54088</c:v>
                </c:pt>
                <c:pt idx="2081">
                  <c:v>54095</c:v>
                </c:pt>
                <c:pt idx="2082">
                  <c:v>54102</c:v>
                </c:pt>
                <c:pt idx="2083">
                  <c:v>54109</c:v>
                </c:pt>
                <c:pt idx="2084">
                  <c:v>54116</c:v>
                </c:pt>
                <c:pt idx="2085">
                  <c:v>54123</c:v>
                </c:pt>
                <c:pt idx="2086">
                  <c:v>54130</c:v>
                </c:pt>
                <c:pt idx="2087">
                  <c:v>54137</c:v>
                </c:pt>
                <c:pt idx="2088">
                  <c:v>54144</c:v>
                </c:pt>
                <c:pt idx="2089">
                  <c:v>54155</c:v>
                </c:pt>
                <c:pt idx="2090">
                  <c:v>54162</c:v>
                </c:pt>
                <c:pt idx="2091">
                  <c:v>54169</c:v>
                </c:pt>
                <c:pt idx="2092">
                  <c:v>54176</c:v>
                </c:pt>
                <c:pt idx="2093">
                  <c:v>54183</c:v>
                </c:pt>
                <c:pt idx="2094">
                  <c:v>54190</c:v>
                </c:pt>
                <c:pt idx="2095">
                  <c:v>54197</c:v>
                </c:pt>
                <c:pt idx="2096">
                  <c:v>54204</c:v>
                </c:pt>
                <c:pt idx="2097">
                  <c:v>54211</c:v>
                </c:pt>
                <c:pt idx="2098">
                  <c:v>54218</c:v>
                </c:pt>
                <c:pt idx="2099">
                  <c:v>54225</c:v>
                </c:pt>
                <c:pt idx="2100">
                  <c:v>54232</c:v>
                </c:pt>
                <c:pt idx="2101">
                  <c:v>54239</c:v>
                </c:pt>
                <c:pt idx="2102">
                  <c:v>54246</c:v>
                </c:pt>
                <c:pt idx="2103">
                  <c:v>54253</c:v>
                </c:pt>
                <c:pt idx="2104">
                  <c:v>54260</c:v>
                </c:pt>
                <c:pt idx="2105">
                  <c:v>54267</c:v>
                </c:pt>
                <c:pt idx="2106">
                  <c:v>54274</c:v>
                </c:pt>
                <c:pt idx="2107">
                  <c:v>54281</c:v>
                </c:pt>
                <c:pt idx="2108">
                  <c:v>54288</c:v>
                </c:pt>
                <c:pt idx="2109">
                  <c:v>54295</c:v>
                </c:pt>
                <c:pt idx="2110">
                  <c:v>54302</c:v>
                </c:pt>
                <c:pt idx="2111">
                  <c:v>54309</c:v>
                </c:pt>
                <c:pt idx="2112">
                  <c:v>54316</c:v>
                </c:pt>
                <c:pt idx="2113">
                  <c:v>54323</c:v>
                </c:pt>
                <c:pt idx="2114">
                  <c:v>54330</c:v>
                </c:pt>
                <c:pt idx="2115">
                  <c:v>54337</c:v>
                </c:pt>
                <c:pt idx="2116">
                  <c:v>54344</c:v>
                </c:pt>
                <c:pt idx="2117">
                  <c:v>54351</c:v>
                </c:pt>
                <c:pt idx="2118">
                  <c:v>54358</c:v>
                </c:pt>
                <c:pt idx="2119">
                  <c:v>54365</c:v>
                </c:pt>
                <c:pt idx="2120">
                  <c:v>54372</c:v>
                </c:pt>
                <c:pt idx="2121">
                  <c:v>54379</c:v>
                </c:pt>
                <c:pt idx="2122">
                  <c:v>54386</c:v>
                </c:pt>
                <c:pt idx="2123">
                  <c:v>54393</c:v>
                </c:pt>
                <c:pt idx="2124">
                  <c:v>54400</c:v>
                </c:pt>
                <c:pt idx="2125">
                  <c:v>54407</c:v>
                </c:pt>
                <c:pt idx="2126">
                  <c:v>54414</c:v>
                </c:pt>
                <c:pt idx="2127">
                  <c:v>54421</c:v>
                </c:pt>
                <c:pt idx="2128">
                  <c:v>54428</c:v>
                </c:pt>
                <c:pt idx="2129">
                  <c:v>54435</c:v>
                </c:pt>
                <c:pt idx="2130">
                  <c:v>54442</c:v>
                </c:pt>
                <c:pt idx="2131">
                  <c:v>54449</c:v>
                </c:pt>
                <c:pt idx="2132">
                  <c:v>54456</c:v>
                </c:pt>
                <c:pt idx="2133">
                  <c:v>54463</c:v>
                </c:pt>
                <c:pt idx="2134">
                  <c:v>54470</c:v>
                </c:pt>
                <c:pt idx="2135">
                  <c:v>54477</c:v>
                </c:pt>
                <c:pt idx="2136">
                  <c:v>54484</c:v>
                </c:pt>
                <c:pt idx="2137">
                  <c:v>54491</c:v>
                </c:pt>
                <c:pt idx="2138">
                  <c:v>54498</c:v>
                </c:pt>
                <c:pt idx="2139">
                  <c:v>54505</c:v>
                </c:pt>
                <c:pt idx="2140">
                  <c:v>54512</c:v>
                </c:pt>
                <c:pt idx="2141">
                  <c:v>54519</c:v>
                </c:pt>
                <c:pt idx="2142">
                  <c:v>54526</c:v>
                </c:pt>
                <c:pt idx="2143">
                  <c:v>54533</c:v>
                </c:pt>
                <c:pt idx="2144">
                  <c:v>54540</c:v>
                </c:pt>
                <c:pt idx="2145">
                  <c:v>54547</c:v>
                </c:pt>
                <c:pt idx="2146">
                  <c:v>54554</c:v>
                </c:pt>
                <c:pt idx="2147">
                  <c:v>54561</c:v>
                </c:pt>
                <c:pt idx="2148">
                  <c:v>54568</c:v>
                </c:pt>
                <c:pt idx="2149">
                  <c:v>54575</c:v>
                </c:pt>
                <c:pt idx="2150">
                  <c:v>54582</c:v>
                </c:pt>
                <c:pt idx="2151">
                  <c:v>54589</c:v>
                </c:pt>
                <c:pt idx="2152">
                  <c:v>54596</c:v>
                </c:pt>
                <c:pt idx="2153">
                  <c:v>54603</c:v>
                </c:pt>
                <c:pt idx="2154">
                  <c:v>54610</c:v>
                </c:pt>
                <c:pt idx="2155">
                  <c:v>54617</c:v>
                </c:pt>
                <c:pt idx="2156">
                  <c:v>54624</c:v>
                </c:pt>
                <c:pt idx="2157">
                  <c:v>54631</c:v>
                </c:pt>
                <c:pt idx="2158">
                  <c:v>54638</c:v>
                </c:pt>
                <c:pt idx="2159">
                  <c:v>54645</c:v>
                </c:pt>
                <c:pt idx="2160">
                  <c:v>54652</c:v>
                </c:pt>
                <c:pt idx="2161">
                  <c:v>54659</c:v>
                </c:pt>
                <c:pt idx="2162">
                  <c:v>54666</c:v>
                </c:pt>
                <c:pt idx="2163">
                  <c:v>54673</c:v>
                </c:pt>
                <c:pt idx="2164">
                  <c:v>54680</c:v>
                </c:pt>
                <c:pt idx="2165">
                  <c:v>54687</c:v>
                </c:pt>
                <c:pt idx="2166">
                  <c:v>54694</c:v>
                </c:pt>
                <c:pt idx="2167">
                  <c:v>54701</c:v>
                </c:pt>
                <c:pt idx="2168">
                  <c:v>54708</c:v>
                </c:pt>
                <c:pt idx="2169">
                  <c:v>54715</c:v>
                </c:pt>
                <c:pt idx="2170">
                  <c:v>54722</c:v>
                </c:pt>
                <c:pt idx="2171">
                  <c:v>54729</c:v>
                </c:pt>
                <c:pt idx="2172">
                  <c:v>54736</c:v>
                </c:pt>
                <c:pt idx="2173">
                  <c:v>54743</c:v>
                </c:pt>
                <c:pt idx="2174">
                  <c:v>54750</c:v>
                </c:pt>
                <c:pt idx="2175">
                  <c:v>54757</c:v>
                </c:pt>
                <c:pt idx="2176">
                  <c:v>54764</c:v>
                </c:pt>
                <c:pt idx="2177">
                  <c:v>54771</c:v>
                </c:pt>
                <c:pt idx="2178">
                  <c:v>54778</c:v>
                </c:pt>
                <c:pt idx="2179">
                  <c:v>54786</c:v>
                </c:pt>
                <c:pt idx="2180">
                  <c:v>54793</c:v>
                </c:pt>
                <c:pt idx="2181">
                  <c:v>54800</c:v>
                </c:pt>
                <c:pt idx="2182">
                  <c:v>54807</c:v>
                </c:pt>
                <c:pt idx="2183">
                  <c:v>54814</c:v>
                </c:pt>
                <c:pt idx="2184">
                  <c:v>54821</c:v>
                </c:pt>
                <c:pt idx="2185">
                  <c:v>54828</c:v>
                </c:pt>
                <c:pt idx="2186">
                  <c:v>54835</c:v>
                </c:pt>
                <c:pt idx="2187">
                  <c:v>54842</c:v>
                </c:pt>
                <c:pt idx="2188">
                  <c:v>54849</c:v>
                </c:pt>
                <c:pt idx="2189">
                  <c:v>54856</c:v>
                </c:pt>
                <c:pt idx="2190">
                  <c:v>54863</c:v>
                </c:pt>
                <c:pt idx="2191">
                  <c:v>54870</c:v>
                </c:pt>
                <c:pt idx="2192">
                  <c:v>54877</c:v>
                </c:pt>
                <c:pt idx="2193">
                  <c:v>54884</c:v>
                </c:pt>
                <c:pt idx="2194">
                  <c:v>54891</c:v>
                </c:pt>
                <c:pt idx="2195">
                  <c:v>54898</c:v>
                </c:pt>
                <c:pt idx="2196">
                  <c:v>54905</c:v>
                </c:pt>
                <c:pt idx="2197">
                  <c:v>54912</c:v>
                </c:pt>
                <c:pt idx="2198">
                  <c:v>54919</c:v>
                </c:pt>
                <c:pt idx="2199">
                  <c:v>54926</c:v>
                </c:pt>
                <c:pt idx="2200">
                  <c:v>54933</c:v>
                </c:pt>
                <c:pt idx="2201">
                  <c:v>54940</c:v>
                </c:pt>
                <c:pt idx="2202">
                  <c:v>54947</c:v>
                </c:pt>
                <c:pt idx="2203">
                  <c:v>54954</c:v>
                </c:pt>
                <c:pt idx="2204">
                  <c:v>54961</c:v>
                </c:pt>
                <c:pt idx="2205">
                  <c:v>54968</c:v>
                </c:pt>
                <c:pt idx="2206">
                  <c:v>54975</c:v>
                </c:pt>
                <c:pt idx="2207">
                  <c:v>54982</c:v>
                </c:pt>
                <c:pt idx="2208">
                  <c:v>54989</c:v>
                </c:pt>
                <c:pt idx="2209">
                  <c:v>54996</c:v>
                </c:pt>
                <c:pt idx="2210">
                  <c:v>55003</c:v>
                </c:pt>
                <c:pt idx="2211">
                  <c:v>55010</c:v>
                </c:pt>
                <c:pt idx="2212">
                  <c:v>55017</c:v>
                </c:pt>
                <c:pt idx="2213">
                  <c:v>55024</c:v>
                </c:pt>
                <c:pt idx="2214">
                  <c:v>55031</c:v>
                </c:pt>
                <c:pt idx="2215">
                  <c:v>55038</c:v>
                </c:pt>
                <c:pt idx="2216">
                  <c:v>55045</c:v>
                </c:pt>
                <c:pt idx="2217">
                  <c:v>55052</c:v>
                </c:pt>
                <c:pt idx="2218">
                  <c:v>55059</c:v>
                </c:pt>
                <c:pt idx="2219">
                  <c:v>55066</c:v>
                </c:pt>
                <c:pt idx="2220">
                  <c:v>55073</c:v>
                </c:pt>
                <c:pt idx="2221">
                  <c:v>55080</c:v>
                </c:pt>
                <c:pt idx="2222">
                  <c:v>55087</c:v>
                </c:pt>
                <c:pt idx="2223">
                  <c:v>55094</c:v>
                </c:pt>
                <c:pt idx="2224">
                  <c:v>55101</c:v>
                </c:pt>
                <c:pt idx="2225">
                  <c:v>55108</c:v>
                </c:pt>
                <c:pt idx="2226">
                  <c:v>55115</c:v>
                </c:pt>
                <c:pt idx="2227">
                  <c:v>55122</c:v>
                </c:pt>
                <c:pt idx="2228">
                  <c:v>55129</c:v>
                </c:pt>
                <c:pt idx="2229">
                  <c:v>55136</c:v>
                </c:pt>
                <c:pt idx="2230">
                  <c:v>55143</c:v>
                </c:pt>
                <c:pt idx="2231">
                  <c:v>55150</c:v>
                </c:pt>
                <c:pt idx="2232">
                  <c:v>55157</c:v>
                </c:pt>
                <c:pt idx="2233">
                  <c:v>55164</c:v>
                </c:pt>
                <c:pt idx="2234">
                  <c:v>55171</c:v>
                </c:pt>
                <c:pt idx="2235">
                  <c:v>55178</c:v>
                </c:pt>
                <c:pt idx="2236">
                  <c:v>55185</c:v>
                </c:pt>
                <c:pt idx="2237">
                  <c:v>55192</c:v>
                </c:pt>
                <c:pt idx="2238">
                  <c:v>55199</c:v>
                </c:pt>
                <c:pt idx="2239">
                  <c:v>55206</c:v>
                </c:pt>
                <c:pt idx="2240">
                  <c:v>55213</c:v>
                </c:pt>
                <c:pt idx="2241">
                  <c:v>55220</c:v>
                </c:pt>
                <c:pt idx="2242">
                  <c:v>55227</c:v>
                </c:pt>
                <c:pt idx="2243">
                  <c:v>55234</c:v>
                </c:pt>
                <c:pt idx="2244">
                  <c:v>55241</c:v>
                </c:pt>
                <c:pt idx="2245">
                  <c:v>55248</c:v>
                </c:pt>
                <c:pt idx="2246">
                  <c:v>55255</c:v>
                </c:pt>
                <c:pt idx="2247">
                  <c:v>55262</c:v>
                </c:pt>
                <c:pt idx="2248">
                  <c:v>55269</c:v>
                </c:pt>
                <c:pt idx="2249">
                  <c:v>55276</c:v>
                </c:pt>
                <c:pt idx="2250">
                  <c:v>55283</c:v>
                </c:pt>
                <c:pt idx="2251">
                  <c:v>55290</c:v>
                </c:pt>
                <c:pt idx="2252">
                  <c:v>55297</c:v>
                </c:pt>
                <c:pt idx="2253">
                  <c:v>55304</c:v>
                </c:pt>
                <c:pt idx="2254">
                  <c:v>55311</c:v>
                </c:pt>
                <c:pt idx="2255">
                  <c:v>55318</c:v>
                </c:pt>
                <c:pt idx="2256">
                  <c:v>55325</c:v>
                </c:pt>
                <c:pt idx="2257">
                  <c:v>55332</c:v>
                </c:pt>
                <c:pt idx="2258">
                  <c:v>55339</c:v>
                </c:pt>
                <c:pt idx="2259">
                  <c:v>55346</c:v>
                </c:pt>
                <c:pt idx="2260">
                  <c:v>55353</c:v>
                </c:pt>
                <c:pt idx="2261">
                  <c:v>55360</c:v>
                </c:pt>
                <c:pt idx="2262">
                  <c:v>55367</c:v>
                </c:pt>
                <c:pt idx="2263">
                  <c:v>55374</c:v>
                </c:pt>
                <c:pt idx="2264">
                  <c:v>55381</c:v>
                </c:pt>
                <c:pt idx="2265">
                  <c:v>55388</c:v>
                </c:pt>
                <c:pt idx="2266">
                  <c:v>55395</c:v>
                </c:pt>
                <c:pt idx="2267">
                  <c:v>55402</c:v>
                </c:pt>
                <c:pt idx="2268">
                  <c:v>55409</c:v>
                </c:pt>
                <c:pt idx="2269">
                  <c:v>55416</c:v>
                </c:pt>
                <c:pt idx="2270">
                  <c:v>55423</c:v>
                </c:pt>
                <c:pt idx="2271">
                  <c:v>55430</c:v>
                </c:pt>
                <c:pt idx="2272">
                  <c:v>55437</c:v>
                </c:pt>
                <c:pt idx="2273">
                  <c:v>55444</c:v>
                </c:pt>
                <c:pt idx="2274">
                  <c:v>55451</c:v>
                </c:pt>
                <c:pt idx="2275">
                  <c:v>55458</c:v>
                </c:pt>
                <c:pt idx="2276">
                  <c:v>55465</c:v>
                </c:pt>
                <c:pt idx="2277">
                  <c:v>55472</c:v>
                </c:pt>
                <c:pt idx="2278">
                  <c:v>55479</c:v>
                </c:pt>
                <c:pt idx="2279">
                  <c:v>55486</c:v>
                </c:pt>
                <c:pt idx="2280">
                  <c:v>55493</c:v>
                </c:pt>
                <c:pt idx="2281">
                  <c:v>55500</c:v>
                </c:pt>
                <c:pt idx="2282">
                  <c:v>55507</c:v>
                </c:pt>
                <c:pt idx="2283">
                  <c:v>55514</c:v>
                </c:pt>
                <c:pt idx="2284">
                  <c:v>55521</c:v>
                </c:pt>
                <c:pt idx="2285">
                  <c:v>55528</c:v>
                </c:pt>
                <c:pt idx="2286">
                  <c:v>55535</c:v>
                </c:pt>
                <c:pt idx="2287">
                  <c:v>55542</c:v>
                </c:pt>
                <c:pt idx="2288">
                  <c:v>55549</c:v>
                </c:pt>
                <c:pt idx="2289">
                  <c:v>55556</c:v>
                </c:pt>
                <c:pt idx="2290">
                  <c:v>55563</c:v>
                </c:pt>
                <c:pt idx="2291">
                  <c:v>55570</c:v>
                </c:pt>
                <c:pt idx="2292">
                  <c:v>55577</c:v>
                </c:pt>
                <c:pt idx="2293">
                  <c:v>55584</c:v>
                </c:pt>
                <c:pt idx="2294">
                  <c:v>55591</c:v>
                </c:pt>
                <c:pt idx="2295">
                  <c:v>55598</c:v>
                </c:pt>
                <c:pt idx="2296">
                  <c:v>55605</c:v>
                </c:pt>
                <c:pt idx="2297">
                  <c:v>55612</c:v>
                </c:pt>
                <c:pt idx="2298">
                  <c:v>55619</c:v>
                </c:pt>
                <c:pt idx="2299">
                  <c:v>55626</c:v>
                </c:pt>
                <c:pt idx="2300">
                  <c:v>55633</c:v>
                </c:pt>
                <c:pt idx="2301">
                  <c:v>55640</c:v>
                </c:pt>
                <c:pt idx="2302">
                  <c:v>55647</c:v>
                </c:pt>
                <c:pt idx="2303">
                  <c:v>55654</c:v>
                </c:pt>
                <c:pt idx="2304">
                  <c:v>55661</c:v>
                </c:pt>
                <c:pt idx="2305">
                  <c:v>55668</c:v>
                </c:pt>
                <c:pt idx="2306">
                  <c:v>55675</c:v>
                </c:pt>
                <c:pt idx="2307">
                  <c:v>55682</c:v>
                </c:pt>
                <c:pt idx="2308">
                  <c:v>55689</c:v>
                </c:pt>
                <c:pt idx="2309">
                  <c:v>55696</c:v>
                </c:pt>
                <c:pt idx="2310">
                  <c:v>55703</c:v>
                </c:pt>
                <c:pt idx="2311">
                  <c:v>55710</c:v>
                </c:pt>
                <c:pt idx="2312">
                  <c:v>55717</c:v>
                </c:pt>
                <c:pt idx="2313">
                  <c:v>55724</c:v>
                </c:pt>
                <c:pt idx="2314">
                  <c:v>55731</c:v>
                </c:pt>
                <c:pt idx="2315">
                  <c:v>55738</c:v>
                </c:pt>
                <c:pt idx="2316">
                  <c:v>55745</c:v>
                </c:pt>
                <c:pt idx="2317">
                  <c:v>55752</c:v>
                </c:pt>
                <c:pt idx="2318">
                  <c:v>55759</c:v>
                </c:pt>
                <c:pt idx="2319">
                  <c:v>55766</c:v>
                </c:pt>
                <c:pt idx="2320">
                  <c:v>55773</c:v>
                </c:pt>
                <c:pt idx="2321">
                  <c:v>55780</c:v>
                </c:pt>
                <c:pt idx="2322">
                  <c:v>55787</c:v>
                </c:pt>
                <c:pt idx="2323">
                  <c:v>55794</c:v>
                </c:pt>
                <c:pt idx="2324">
                  <c:v>55801</c:v>
                </c:pt>
                <c:pt idx="2325">
                  <c:v>55808</c:v>
                </c:pt>
                <c:pt idx="2326">
                  <c:v>55815</c:v>
                </c:pt>
                <c:pt idx="2327">
                  <c:v>55822</c:v>
                </c:pt>
                <c:pt idx="2328">
                  <c:v>55829</c:v>
                </c:pt>
                <c:pt idx="2329">
                  <c:v>55836</c:v>
                </c:pt>
                <c:pt idx="2330">
                  <c:v>55843</c:v>
                </c:pt>
                <c:pt idx="2331">
                  <c:v>55850</c:v>
                </c:pt>
                <c:pt idx="2332">
                  <c:v>55857</c:v>
                </c:pt>
                <c:pt idx="2333">
                  <c:v>55864</c:v>
                </c:pt>
                <c:pt idx="2334">
                  <c:v>55871</c:v>
                </c:pt>
                <c:pt idx="2335">
                  <c:v>55880</c:v>
                </c:pt>
                <c:pt idx="2336">
                  <c:v>55887</c:v>
                </c:pt>
                <c:pt idx="2337">
                  <c:v>55894</c:v>
                </c:pt>
                <c:pt idx="2338">
                  <c:v>55901</c:v>
                </c:pt>
                <c:pt idx="2339">
                  <c:v>55908</c:v>
                </c:pt>
                <c:pt idx="2340">
                  <c:v>55915</c:v>
                </c:pt>
                <c:pt idx="2341">
                  <c:v>55922</c:v>
                </c:pt>
                <c:pt idx="2342">
                  <c:v>55929</c:v>
                </c:pt>
                <c:pt idx="2343">
                  <c:v>55936</c:v>
                </c:pt>
                <c:pt idx="2344">
                  <c:v>55943</c:v>
                </c:pt>
                <c:pt idx="2345">
                  <c:v>55950</c:v>
                </c:pt>
                <c:pt idx="2346">
                  <c:v>55957</c:v>
                </c:pt>
                <c:pt idx="2347">
                  <c:v>55964</c:v>
                </c:pt>
                <c:pt idx="2348">
                  <c:v>55971</c:v>
                </c:pt>
                <c:pt idx="2349">
                  <c:v>55982</c:v>
                </c:pt>
                <c:pt idx="2350">
                  <c:v>55989</c:v>
                </c:pt>
                <c:pt idx="2351">
                  <c:v>55996</c:v>
                </c:pt>
                <c:pt idx="2352">
                  <c:v>56003</c:v>
                </c:pt>
                <c:pt idx="2353">
                  <c:v>56010</c:v>
                </c:pt>
                <c:pt idx="2354">
                  <c:v>56017</c:v>
                </c:pt>
                <c:pt idx="2355">
                  <c:v>56024</c:v>
                </c:pt>
                <c:pt idx="2356">
                  <c:v>56031</c:v>
                </c:pt>
                <c:pt idx="2357">
                  <c:v>56038</c:v>
                </c:pt>
                <c:pt idx="2358">
                  <c:v>56045</c:v>
                </c:pt>
                <c:pt idx="2359">
                  <c:v>56052</c:v>
                </c:pt>
                <c:pt idx="2360">
                  <c:v>56059</c:v>
                </c:pt>
                <c:pt idx="2361">
                  <c:v>56066</c:v>
                </c:pt>
                <c:pt idx="2362">
                  <c:v>56073</c:v>
                </c:pt>
                <c:pt idx="2363">
                  <c:v>56080</c:v>
                </c:pt>
                <c:pt idx="2364">
                  <c:v>56087</c:v>
                </c:pt>
                <c:pt idx="2365">
                  <c:v>56094</c:v>
                </c:pt>
                <c:pt idx="2366">
                  <c:v>56101</c:v>
                </c:pt>
                <c:pt idx="2367">
                  <c:v>56108</c:v>
                </c:pt>
                <c:pt idx="2368">
                  <c:v>56115</c:v>
                </c:pt>
                <c:pt idx="2369">
                  <c:v>56122</c:v>
                </c:pt>
                <c:pt idx="2370">
                  <c:v>56129</c:v>
                </c:pt>
                <c:pt idx="2371">
                  <c:v>56136</c:v>
                </c:pt>
                <c:pt idx="2372">
                  <c:v>56143</c:v>
                </c:pt>
                <c:pt idx="2373">
                  <c:v>56150</c:v>
                </c:pt>
                <c:pt idx="2374">
                  <c:v>56157</c:v>
                </c:pt>
                <c:pt idx="2375">
                  <c:v>56164</c:v>
                </c:pt>
                <c:pt idx="2376">
                  <c:v>56171</c:v>
                </c:pt>
                <c:pt idx="2377">
                  <c:v>56178</c:v>
                </c:pt>
                <c:pt idx="2378">
                  <c:v>56185</c:v>
                </c:pt>
                <c:pt idx="2379">
                  <c:v>56192</c:v>
                </c:pt>
                <c:pt idx="2380">
                  <c:v>56199</c:v>
                </c:pt>
                <c:pt idx="2381">
                  <c:v>56206</c:v>
                </c:pt>
                <c:pt idx="2382">
                  <c:v>56213</c:v>
                </c:pt>
                <c:pt idx="2383">
                  <c:v>56220</c:v>
                </c:pt>
                <c:pt idx="2384">
                  <c:v>56227</c:v>
                </c:pt>
                <c:pt idx="2385">
                  <c:v>56234</c:v>
                </c:pt>
                <c:pt idx="2386">
                  <c:v>56241</c:v>
                </c:pt>
                <c:pt idx="2387">
                  <c:v>56248</c:v>
                </c:pt>
                <c:pt idx="2388">
                  <c:v>56255</c:v>
                </c:pt>
                <c:pt idx="2389">
                  <c:v>56262</c:v>
                </c:pt>
                <c:pt idx="2390">
                  <c:v>56269</c:v>
                </c:pt>
                <c:pt idx="2391">
                  <c:v>56276</c:v>
                </c:pt>
                <c:pt idx="2392">
                  <c:v>56283</c:v>
                </c:pt>
                <c:pt idx="2393">
                  <c:v>56290</c:v>
                </c:pt>
                <c:pt idx="2394">
                  <c:v>56297</c:v>
                </c:pt>
                <c:pt idx="2395">
                  <c:v>56304</c:v>
                </c:pt>
                <c:pt idx="2396">
                  <c:v>56311</c:v>
                </c:pt>
                <c:pt idx="2397">
                  <c:v>56318</c:v>
                </c:pt>
                <c:pt idx="2398">
                  <c:v>56325</c:v>
                </c:pt>
                <c:pt idx="2399">
                  <c:v>56332</c:v>
                </c:pt>
                <c:pt idx="2400">
                  <c:v>56339</c:v>
                </c:pt>
                <c:pt idx="2401">
                  <c:v>56346</c:v>
                </c:pt>
                <c:pt idx="2402">
                  <c:v>56353</c:v>
                </c:pt>
                <c:pt idx="2403">
                  <c:v>56360</c:v>
                </c:pt>
                <c:pt idx="2404">
                  <c:v>56367</c:v>
                </c:pt>
                <c:pt idx="2405">
                  <c:v>56374</c:v>
                </c:pt>
                <c:pt idx="2406">
                  <c:v>56381</c:v>
                </c:pt>
                <c:pt idx="2407">
                  <c:v>56388</c:v>
                </c:pt>
                <c:pt idx="2408">
                  <c:v>56395</c:v>
                </c:pt>
                <c:pt idx="2409">
                  <c:v>56402</c:v>
                </c:pt>
                <c:pt idx="2410">
                  <c:v>56409</c:v>
                </c:pt>
                <c:pt idx="2411">
                  <c:v>56416</c:v>
                </c:pt>
                <c:pt idx="2412">
                  <c:v>56423</c:v>
                </c:pt>
                <c:pt idx="2413">
                  <c:v>56430</c:v>
                </c:pt>
                <c:pt idx="2414">
                  <c:v>56437</c:v>
                </c:pt>
                <c:pt idx="2415">
                  <c:v>56444</c:v>
                </c:pt>
                <c:pt idx="2416">
                  <c:v>56451</c:v>
                </c:pt>
                <c:pt idx="2417">
                  <c:v>56458</c:v>
                </c:pt>
                <c:pt idx="2418">
                  <c:v>56465</c:v>
                </c:pt>
                <c:pt idx="2419">
                  <c:v>56472</c:v>
                </c:pt>
                <c:pt idx="2420">
                  <c:v>56479</c:v>
                </c:pt>
                <c:pt idx="2421">
                  <c:v>56486</c:v>
                </c:pt>
                <c:pt idx="2422">
                  <c:v>56493</c:v>
                </c:pt>
                <c:pt idx="2423">
                  <c:v>56500</c:v>
                </c:pt>
                <c:pt idx="2424">
                  <c:v>56507</c:v>
                </c:pt>
                <c:pt idx="2425">
                  <c:v>56514</c:v>
                </c:pt>
                <c:pt idx="2426">
                  <c:v>56521</c:v>
                </c:pt>
                <c:pt idx="2427">
                  <c:v>56528</c:v>
                </c:pt>
                <c:pt idx="2428">
                  <c:v>56535</c:v>
                </c:pt>
                <c:pt idx="2429">
                  <c:v>56542</c:v>
                </c:pt>
                <c:pt idx="2430">
                  <c:v>56549</c:v>
                </c:pt>
                <c:pt idx="2431">
                  <c:v>56556</c:v>
                </c:pt>
                <c:pt idx="2432">
                  <c:v>56563</c:v>
                </c:pt>
                <c:pt idx="2433">
                  <c:v>56570</c:v>
                </c:pt>
                <c:pt idx="2434">
                  <c:v>56577</c:v>
                </c:pt>
                <c:pt idx="2435">
                  <c:v>56584</c:v>
                </c:pt>
                <c:pt idx="2436">
                  <c:v>56591</c:v>
                </c:pt>
                <c:pt idx="2437">
                  <c:v>56598</c:v>
                </c:pt>
                <c:pt idx="2438">
                  <c:v>56605</c:v>
                </c:pt>
                <c:pt idx="2439">
                  <c:v>56612</c:v>
                </c:pt>
                <c:pt idx="2440">
                  <c:v>56619</c:v>
                </c:pt>
                <c:pt idx="2441">
                  <c:v>56626</c:v>
                </c:pt>
                <c:pt idx="2442">
                  <c:v>56633</c:v>
                </c:pt>
                <c:pt idx="2443">
                  <c:v>56640</c:v>
                </c:pt>
                <c:pt idx="2444">
                  <c:v>56647</c:v>
                </c:pt>
                <c:pt idx="2445">
                  <c:v>56654</c:v>
                </c:pt>
                <c:pt idx="2446">
                  <c:v>56661</c:v>
                </c:pt>
                <c:pt idx="2447">
                  <c:v>56668</c:v>
                </c:pt>
                <c:pt idx="2448">
                  <c:v>56675</c:v>
                </c:pt>
                <c:pt idx="2449">
                  <c:v>56682</c:v>
                </c:pt>
                <c:pt idx="2450">
                  <c:v>56689</c:v>
                </c:pt>
                <c:pt idx="2451">
                  <c:v>56696</c:v>
                </c:pt>
                <c:pt idx="2452">
                  <c:v>56703</c:v>
                </c:pt>
                <c:pt idx="2453">
                  <c:v>56710</c:v>
                </c:pt>
                <c:pt idx="2454">
                  <c:v>56717</c:v>
                </c:pt>
                <c:pt idx="2455">
                  <c:v>56724</c:v>
                </c:pt>
                <c:pt idx="2456">
                  <c:v>56731</c:v>
                </c:pt>
                <c:pt idx="2457">
                  <c:v>56738</c:v>
                </c:pt>
                <c:pt idx="2458">
                  <c:v>56745</c:v>
                </c:pt>
                <c:pt idx="2459">
                  <c:v>56752</c:v>
                </c:pt>
                <c:pt idx="2460">
                  <c:v>56759</c:v>
                </c:pt>
                <c:pt idx="2461">
                  <c:v>56766</c:v>
                </c:pt>
                <c:pt idx="2462">
                  <c:v>56773</c:v>
                </c:pt>
                <c:pt idx="2463">
                  <c:v>56780</c:v>
                </c:pt>
                <c:pt idx="2464">
                  <c:v>56787</c:v>
                </c:pt>
                <c:pt idx="2465">
                  <c:v>56794</c:v>
                </c:pt>
                <c:pt idx="2466">
                  <c:v>56801</c:v>
                </c:pt>
                <c:pt idx="2467">
                  <c:v>56808</c:v>
                </c:pt>
                <c:pt idx="2468">
                  <c:v>56815</c:v>
                </c:pt>
                <c:pt idx="2469">
                  <c:v>56822</c:v>
                </c:pt>
                <c:pt idx="2470">
                  <c:v>56829</c:v>
                </c:pt>
                <c:pt idx="2471">
                  <c:v>56836</c:v>
                </c:pt>
                <c:pt idx="2472">
                  <c:v>56843</c:v>
                </c:pt>
                <c:pt idx="2473">
                  <c:v>56850</c:v>
                </c:pt>
                <c:pt idx="2474">
                  <c:v>56857</c:v>
                </c:pt>
                <c:pt idx="2475">
                  <c:v>56864</c:v>
                </c:pt>
                <c:pt idx="2476">
                  <c:v>56871</c:v>
                </c:pt>
                <c:pt idx="2477">
                  <c:v>56878</c:v>
                </c:pt>
                <c:pt idx="2478">
                  <c:v>56885</c:v>
                </c:pt>
                <c:pt idx="2479">
                  <c:v>56892</c:v>
                </c:pt>
                <c:pt idx="2480">
                  <c:v>56899</c:v>
                </c:pt>
                <c:pt idx="2481">
                  <c:v>56906</c:v>
                </c:pt>
                <c:pt idx="2482">
                  <c:v>56913</c:v>
                </c:pt>
                <c:pt idx="2483">
                  <c:v>56920</c:v>
                </c:pt>
                <c:pt idx="2484">
                  <c:v>56927</c:v>
                </c:pt>
                <c:pt idx="2485">
                  <c:v>56934</c:v>
                </c:pt>
                <c:pt idx="2486">
                  <c:v>56941</c:v>
                </c:pt>
                <c:pt idx="2487">
                  <c:v>56948</c:v>
                </c:pt>
                <c:pt idx="2488">
                  <c:v>56955</c:v>
                </c:pt>
                <c:pt idx="2489">
                  <c:v>56962</c:v>
                </c:pt>
                <c:pt idx="2490">
                  <c:v>56969</c:v>
                </c:pt>
                <c:pt idx="2491">
                  <c:v>56977</c:v>
                </c:pt>
                <c:pt idx="2492">
                  <c:v>56984</c:v>
                </c:pt>
                <c:pt idx="2493">
                  <c:v>56991</c:v>
                </c:pt>
                <c:pt idx="2494">
                  <c:v>56998</c:v>
                </c:pt>
                <c:pt idx="2495">
                  <c:v>57005</c:v>
                </c:pt>
                <c:pt idx="2496">
                  <c:v>57012</c:v>
                </c:pt>
                <c:pt idx="2497">
                  <c:v>57019</c:v>
                </c:pt>
                <c:pt idx="2498">
                  <c:v>57026</c:v>
                </c:pt>
                <c:pt idx="2499">
                  <c:v>57033</c:v>
                </c:pt>
                <c:pt idx="2500">
                  <c:v>57040</c:v>
                </c:pt>
                <c:pt idx="2501">
                  <c:v>57047</c:v>
                </c:pt>
                <c:pt idx="2502">
                  <c:v>57054</c:v>
                </c:pt>
                <c:pt idx="2503">
                  <c:v>57061</c:v>
                </c:pt>
                <c:pt idx="2504">
                  <c:v>57068</c:v>
                </c:pt>
                <c:pt idx="2505">
                  <c:v>57075</c:v>
                </c:pt>
                <c:pt idx="2506">
                  <c:v>57082</c:v>
                </c:pt>
                <c:pt idx="2507">
                  <c:v>57089</c:v>
                </c:pt>
                <c:pt idx="2508">
                  <c:v>57096</c:v>
                </c:pt>
                <c:pt idx="2509">
                  <c:v>57103</c:v>
                </c:pt>
                <c:pt idx="2510">
                  <c:v>57110</c:v>
                </c:pt>
                <c:pt idx="2511">
                  <c:v>57117</c:v>
                </c:pt>
                <c:pt idx="2512">
                  <c:v>57124</c:v>
                </c:pt>
                <c:pt idx="2513">
                  <c:v>57131</c:v>
                </c:pt>
                <c:pt idx="2514">
                  <c:v>57138</c:v>
                </c:pt>
                <c:pt idx="2515">
                  <c:v>57145</c:v>
                </c:pt>
                <c:pt idx="2516">
                  <c:v>57152</c:v>
                </c:pt>
                <c:pt idx="2517">
                  <c:v>57159</c:v>
                </c:pt>
                <c:pt idx="2518">
                  <c:v>57166</c:v>
                </c:pt>
                <c:pt idx="2519">
                  <c:v>57173</c:v>
                </c:pt>
                <c:pt idx="2520">
                  <c:v>57180</c:v>
                </c:pt>
                <c:pt idx="2521">
                  <c:v>57187</c:v>
                </c:pt>
                <c:pt idx="2522">
                  <c:v>57194</c:v>
                </c:pt>
                <c:pt idx="2523">
                  <c:v>57201</c:v>
                </c:pt>
                <c:pt idx="2524">
                  <c:v>57208</c:v>
                </c:pt>
                <c:pt idx="2525">
                  <c:v>57215</c:v>
                </c:pt>
                <c:pt idx="2526">
                  <c:v>57222</c:v>
                </c:pt>
                <c:pt idx="2527">
                  <c:v>57229</c:v>
                </c:pt>
                <c:pt idx="2528">
                  <c:v>57236</c:v>
                </c:pt>
                <c:pt idx="2529">
                  <c:v>57243</c:v>
                </c:pt>
                <c:pt idx="2530">
                  <c:v>57250</c:v>
                </c:pt>
                <c:pt idx="2531">
                  <c:v>57257</c:v>
                </c:pt>
                <c:pt idx="2532">
                  <c:v>57264</c:v>
                </c:pt>
                <c:pt idx="2533">
                  <c:v>57271</c:v>
                </c:pt>
                <c:pt idx="2534">
                  <c:v>57278</c:v>
                </c:pt>
                <c:pt idx="2535">
                  <c:v>57285</c:v>
                </c:pt>
                <c:pt idx="2536">
                  <c:v>57292</c:v>
                </c:pt>
                <c:pt idx="2537">
                  <c:v>57299</c:v>
                </c:pt>
                <c:pt idx="2538">
                  <c:v>57306</c:v>
                </c:pt>
                <c:pt idx="2539">
                  <c:v>57313</c:v>
                </c:pt>
                <c:pt idx="2540">
                  <c:v>57320</c:v>
                </c:pt>
                <c:pt idx="2541">
                  <c:v>57327</c:v>
                </c:pt>
                <c:pt idx="2542">
                  <c:v>57334</c:v>
                </c:pt>
                <c:pt idx="2543">
                  <c:v>57341</c:v>
                </c:pt>
                <c:pt idx="2544">
                  <c:v>57348</c:v>
                </c:pt>
                <c:pt idx="2545">
                  <c:v>57355</c:v>
                </c:pt>
                <c:pt idx="2546">
                  <c:v>57362</c:v>
                </c:pt>
                <c:pt idx="2547">
                  <c:v>57369</c:v>
                </c:pt>
                <c:pt idx="2548">
                  <c:v>57376</c:v>
                </c:pt>
                <c:pt idx="2549">
                  <c:v>57383</c:v>
                </c:pt>
                <c:pt idx="2550">
                  <c:v>57390</c:v>
                </c:pt>
                <c:pt idx="2551">
                  <c:v>57397</c:v>
                </c:pt>
                <c:pt idx="2552">
                  <c:v>57404</c:v>
                </c:pt>
                <c:pt idx="2553">
                  <c:v>57411</c:v>
                </c:pt>
                <c:pt idx="2554">
                  <c:v>57418</c:v>
                </c:pt>
                <c:pt idx="2555">
                  <c:v>57425</c:v>
                </c:pt>
                <c:pt idx="2556">
                  <c:v>57432</c:v>
                </c:pt>
                <c:pt idx="2557">
                  <c:v>57439</c:v>
                </c:pt>
                <c:pt idx="2558">
                  <c:v>57446</c:v>
                </c:pt>
                <c:pt idx="2559">
                  <c:v>57453</c:v>
                </c:pt>
                <c:pt idx="2560">
                  <c:v>57460</c:v>
                </c:pt>
                <c:pt idx="2561">
                  <c:v>57467</c:v>
                </c:pt>
                <c:pt idx="2562">
                  <c:v>57474</c:v>
                </c:pt>
                <c:pt idx="2563">
                  <c:v>57481</c:v>
                </c:pt>
                <c:pt idx="2564">
                  <c:v>57488</c:v>
                </c:pt>
                <c:pt idx="2565">
                  <c:v>57495</c:v>
                </c:pt>
                <c:pt idx="2566">
                  <c:v>57502</c:v>
                </c:pt>
                <c:pt idx="2567">
                  <c:v>57509</c:v>
                </c:pt>
                <c:pt idx="2568">
                  <c:v>57516</c:v>
                </c:pt>
                <c:pt idx="2569">
                  <c:v>57523</c:v>
                </c:pt>
                <c:pt idx="2570">
                  <c:v>57530</c:v>
                </c:pt>
                <c:pt idx="2571">
                  <c:v>57537</c:v>
                </c:pt>
                <c:pt idx="2572">
                  <c:v>57544</c:v>
                </c:pt>
                <c:pt idx="2573">
                  <c:v>57551</c:v>
                </c:pt>
                <c:pt idx="2574">
                  <c:v>57558</c:v>
                </c:pt>
                <c:pt idx="2575">
                  <c:v>57565</c:v>
                </c:pt>
                <c:pt idx="2576">
                  <c:v>57572</c:v>
                </c:pt>
                <c:pt idx="2577">
                  <c:v>57579</c:v>
                </c:pt>
                <c:pt idx="2578">
                  <c:v>57586</c:v>
                </c:pt>
                <c:pt idx="2579">
                  <c:v>57593</c:v>
                </c:pt>
                <c:pt idx="2580">
                  <c:v>57600</c:v>
                </c:pt>
                <c:pt idx="2581">
                  <c:v>57607</c:v>
                </c:pt>
                <c:pt idx="2582">
                  <c:v>57614</c:v>
                </c:pt>
                <c:pt idx="2583">
                  <c:v>57621</c:v>
                </c:pt>
                <c:pt idx="2584">
                  <c:v>57628</c:v>
                </c:pt>
                <c:pt idx="2585">
                  <c:v>57635</c:v>
                </c:pt>
                <c:pt idx="2586">
                  <c:v>57642</c:v>
                </c:pt>
                <c:pt idx="2587">
                  <c:v>57649</c:v>
                </c:pt>
                <c:pt idx="2588">
                  <c:v>57656</c:v>
                </c:pt>
                <c:pt idx="2589">
                  <c:v>57663</c:v>
                </c:pt>
                <c:pt idx="2590">
                  <c:v>57670</c:v>
                </c:pt>
                <c:pt idx="2591">
                  <c:v>57677</c:v>
                </c:pt>
                <c:pt idx="2592">
                  <c:v>57684</c:v>
                </c:pt>
                <c:pt idx="2593">
                  <c:v>57691</c:v>
                </c:pt>
                <c:pt idx="2594">
                  <c:v>57698</c:v>
                </c:pt>
                <c:pt idx="2595">
                  <c:v>57706</c:v>
                </c:pt>
                <c:pt idx="2596">
                  <c:v>57713</c:v>
                </c:pt>
                <c:pt idx="2597">
                  <c:v>57720</c:v>
                </c:pt>
                <c:pt idx="2598">
                  <c:v>57727</c:v>
                </c:pt>
                <c:pt idx="2599">
                  <c:v>57734</c:v>
                </c:pt>
                <c:pt idx="2600">
                  <c:v>57741</c:v>
                </c:pt>
                <c:pt idx="2601">
                  <c:v>57748</c:v>
                </c:pt>
                <c:pt idx="2602">
                  <c:v>57755</c:v>
                </c:pt>
                <c:pt idx="2603">
                  <c:v>57762</c:v>
                </c:pt>
                <c:pt idx="2604">
                  <c:v>57769</c:v>
                </c:pt>
                <c:pt idx="2605">
                  <c:v>57776</c:v>
                </c:pt>
                <c:pt idx="2606">
                  <c:v>57783</c:v>
                </c:pt>
                <c:pt idx="2607">
                  <c:v>57790</c:v>
                </c:pt>
                <c:pt idx="2608">
                  <c:v>57797</c:v>
                </c:pt>
                <c:pt idx="2609">
                  <c:v>57804</c:v>
                </c:pt>
                <c:pt idx="2610">
                  <c:v>57811</c:v>
                </c:pt>
                <c:pt idx="2611">
                  <c:v>57818</c:v>
                </c:pt>
                <c:pt idx="2612">
                  <c:v>57825</c:v>
                </c:pt>
                <c:pt idx="2613">
                  <c:v>57832</c:v>
                </c:pt>
                <c:pt idx="2614">
                  <c:v>57839</c:v>
                </c:pt>
                <c:pt idx="2615">
                  <c:v>57846</c:v>
                </c:pt>
                <c:pt idx="2616">
                  <c:v>57853</c:v>
                </c:pt>
                <c:pt idx="2617">
                  <c:v>57860</c:v>
                </c:pt>
                <c:pt idx="2618">
                  <c:v>57867</c:v>
                </c:pt>
                <c:pt idx="2619">
                  <c:v>57874</c:v>
                </c:pt>
                <c:pt idx="2620">
                  <c:v>57881</c:v>
                </c:pt>
                <c:pt idx="2621">
                  <c:v>57888</c:v>
                </c:pt>
                <c:pt idx="2622">
                  <c:v>57895</c:v>
                </c:pt>
                <c:pt idx="2623">
                  <c:v>57902</c:v>
                </c:pt>
                <c:pt idx="2624">
                  <c:v>57909</c:v>
                </c:pt>
                <c:pt idx="2625">
                  <c:v>57916</c:v>
                </c:pt>
                <c:pt idx="2626">
                  <c:v>57923</c:v>
                </c:pt>
                <c:pt idx="2627">
                  <c:v>57930</c:v>
                </c:pt>
                <c:pt idx="2628">
                  <c:v>57937</c:v>
                </c:pt>
                <c:pt idx="2629">
                  <c:v>57944</c:v>
                </c:pt>
                <c:pt idx="2630">
                  <c:v>57951</c:v>
                </c:pt>
                <c:pt idx="2631">
                  <c:v>57958</c:v>
                </c:pt>
                <c:pt idx="2632">
                  <c:v>57965</c:v>
                </c:pt>
                <c:pt idx="2633">
                  <c:v>57972</c:v>
                </c:pt>
                <c:pt idx="2634">
                  <c:v>57979</c:v>
                </c:pt>
                <c:pt idx="2635">
                  <c:v>57986</c:v>
                </c:pt>
                <c:pt idx="2636">
                  <c:v>57993</c:v>
                </c:pt>
                <c:pt idx="2637">
                  <c:v>58000</c:v>
                </c:pt>
                <c:pt idx="2638">
                  <c:v>58007</c:v>
                </c:pt>
                <c:pt idx="2639">
                  <c:v>58014</c:v>
                </c:pt>
                <c:pt idx="2640">
                  <c:v>58021</c:v>
                </c:pt>
                <c:pt idx="2641">
                  <c:v>58028</c:v>
                </c:pt>
                <c:pt idx="2642">
                  <c:v>58035</c:v>
                </c:pt>
                <c:pt idx="2643">
                  <c:v>58042</c:v>
                </c:pt>
                <c:pt idx="2644">
                  <c:v>58049</c:v>
                </c:pt>
                <c:pt idx="2645">
                  <c:v>58056</c:v>
                </c:pt>
                <c:pt idx="2646">
                  <c:v>58063</c:v>
                </c:pt>
                <c:pt idx="2647">
                  <c:v>58071</c:v>
                </c:pt>
                <c:pt idx="2648">
                  <c:v>58078</c:v>
                </c:pt>
                <c:pt idx="2649">
                  <c:v>58085</c:v>
                </c:pt>
                <c:pt idx="2650">
                  <c:v>58092</c:v>
                </c:pt>
                <c:pt idx="2651">
                  <c:v>58099</c:v>
                </c:pt>
                <c:pt idx="2652">
                  <c:v>58106</c:v>
                </c:pt>
                <c:pt idx="2653">
                  <c:v>58113</c:v>
                </c:pt>
                <c:pt idx="2654">
                  <c:v>58120</c:v>
                </c:pt>
                <c:pt idx="2655">
                  <c:v>58127</c:v>
                </c:pt>
                <c:pt idx="2656">
                  <c:v>58134</c:v>
                </c:pt>
                <c:pt idx="2657">
                  <c:v>58141</c:v>
                </c:pt>
                <c:pt idx="2658">
                  <c:v>58148</c:v>
                </c:pt>
                <c:pt idx="2659">
                  <c:v>58155</c:v>
                </c:pt>
                <c:pt idx="2660">
                  <c:v>58166</c:v>
                </c:pt>
                <c:pt idx="2661">
                  <c:v>58173</c:v>
                </c:pt>
                <c:pt idx="2662">
                  <c:v>58180</c:v>
                </c:pt>
                <c:pt idx="2663">
                  <c:v>58187</c:v>
                </c:pt>
                <c:pt idx="2664">
                  <c:v>58194</c:v>
                </c:pt>
                <c:pt idx="2665">
                  <c:v>58201</c:v>
                </c:pt>
                <c:pt idx="2666">
                  <c:v>58208</c:v>
                </c:pt>
                <c:pt idx="2667">
                  <c:v>58215</c:v>
                </c:pt>
                <c:pt idx="2668">
                  <c:v>58222</c:v>
                </c:pt>
                <c:pt idx="2669">
                  <c:v>58229</c:v>
                </c:pt>
                <c:pt idx="2670">
                  <c:v>58236</c:v>
                </c:pt>
                <c:pt idx="2671">
                  <c:v>58243</c:v>
                </c:pt>
                <c:pt idx="2672">
                  <c:v>58250</c:v>
                </c:pt>
                <c:pt idx="2673">
                  <c:v>58257</c:v>
                </c:pt>
                <c:pt idx="2674">
                  <c:v>58264</c:v>
                </c:pt>
                <c:pt idx="2675">
                  <c:v>58271</c:v>
                </c:pt>
                <c:pt idx="2676">
                  <c:v>58278</c:v>
                </c:pt>
                <c:pt idx="2677">
                  <c:v>58285</c:v>
                </c:pt>
                <c:pt idx="2678">
                  <c:v>58292</c:v>
                </c:pt>
                <c:pt idx="2679">
                  <c:v>58299</c:v>
                </c:pt>
                <c:pt idx="2680">
                  <c:v>58306</c:v>
                </c:pt>
                <c:pt idx="2681">
                  <c:v>58313</c:v>
                </c:pt>
                <c:pt idx="2682">
                  <c:v>58320</c:v>
                </c:pt>
                <c:pt idx="2683">
                  <c:v>58327</c:v>
                </c:pt>
                <c:pt idx="2684">
                  <c:v>58334</c:v>
                </c:pt>
                <c:pt idx="2685">
                  <c:v>58341</c:v>
                </c:pt>
                <c:pt idx="2686">
                  <c:v>58348</c:v>
                </c:pt>
                <c:pt idx="2687">
                  <c:v>58355</c:v>
                </c:pt>
                <c:pt idx="2688">
                  <c:v>58362</c:v>
                </c:pt>
                <c:pt idx="2689">
                  <c:v>58369</c:v>
                </c:pt>
                <c:pt idx="2690">
                  <c:v>58376</c:v>
                </c:pt>
                <c:pt idx="2691">
                  <c:v>58383</c:v>
                </c:pt>
                <c:pt idx="2692">
                  <c:v>58390</c:v>
                </c:pt>
                <c:pt idx="2693">
                  <c:v>58397</c:v>
                </c:pt>
                <c:pt idx="2694">
                  <c:v>58404</c:v>
                </c:pt>
                <c:pt idx="2695">
                  <c:v>58411</c:v>
                </c:pt>
                <c:pt idx="2696">
                  <c:v>58418</c:v>
                </c:pt>
                <c:pt idx="2697">
                  <c:v>58425</c:v>
                </c:pt>
                <c:pt idx="2698">
                  <c:v>58432</c:v>
                </c:pt>
                <c:pt idx="2699">
                  <c:v>58439</c:v>
                </c:pt>
                <c:pt idx="2700">
                  <c:v>58446</c:v>
                </c:pt>
                <c:pt idx="2701">
                  <c:v>58453</c:v>
                </c:pt>
                <c:pt idx="2702">
                  <c:v>58460</c:v>
                </c:pt>
                <c:pt idx="2703">
                  <c:v>58467</c:v>
                </c:pt>
                <c:pt idx="2704">
                  <c:v>58474</c:v>
                </c:pt>
                <c:pt idx="2705">
                  <c:v>58481</c:v>
                </c:pt>
                <c:pt idx="2706">
                  <c:v>58488</c:v>
                </c:pt>
                <c:pt idx="2707">
                  <c:v>58495</c:v>
                </c:pt>
                <c:pt idx="2708">
                  <c:v>58502</c:v>
                </c:pt>
                <c:pt idx="2709">
                  <c:v>58509</c:v>
                </c:pt>
                <c:pt idx="2710">
                  <c:v>58516</c:v>
                </c:pt>
                <c:pt idx="2711">
                  <c:v>58523</c:v>
                </c:pt>
                <c:pt idx="2712">
                  <c:v>58530</c:v>
                </c:pt>
                <c:pt idx="2713">
                  <c:v>58537</c:v>
                </c:pt>
                <c:pt idx="2714">
                  <c:v>58544</c:v>
                </c:pt>
                <c:pt idx="2715">
                  <c:v>58551</c:v>
                </c:pt>
                <c:pt idx="2716">
                  <c:v>58558</c:v>
                </c:pt>
                <c:pt idx="2717">
                  <c:v>58565</c:v>
                </c:pt>
                <c:pt idx="2718">
                  <c:v>58572</c:v>
                </c:pt>
                <c:pt idx="2719">
                  <c:v>58579</c:v>
                </c:pt>
                <c:pt idx="2720">
                  <c:v>58586</c:v>
                </c:pt>
                <c:pt idx="2721">
                  <c:v>58593</c:v>
                </c:pt>
                <c:pt idx="2722">
                  <c:v>58600</c:v>
                </c:pt>
                <c:pt idx="2723">
                  <c:v>58607</c:v>
                </c:pt>
                <c:pt idx="2724">
                  <c:v>58614</c:v>
                </c:pt>
                <c:pt idx="2725">
                  <c:v>58621</c:v>
                </c:pt>
                <c:pt idx="2726">
                  <c:v>58628</c:v>
                </c:pt>
                <c:pt idx="2727">
                  <c:v>58635</c:v>
                </c:pt>
                <c:pt idx="2728">
                  <c:v>58642</c:v>
                </c:pt>
                <c:pt idx="2729">
                  <c:v>58649</c:v>
                </c:pt>
                <c:pt idx="2730">
                  <c:v>58656</c:v>
                </c:pt>
                <c:pt idx="2731">
                  <c:v>58663</c:v>
                </c:pt>
                <c:pt idx="2732">
                  <c:v>58670</c:v>
                </c:pt>
                <c:pt idx="2733">
                  <c:v>58677</c:v>
                </c:pt>
                <c:pt idx="2734">
                  <c:v>58684</c:v>
                </c:pt>
                <c:pt idx="2735">
                  <c:v>58691</c:v>
                </c:pt>
                <c:pt idx="2736">
                  <c:v>58698</c:v>
                </c:pt>
                <c:pt idx="2737">
                  <c:v>58705</c:v>
                </c:pt>
                <c:pt idx="2738">
                  <c:v>58712</c:v>
                </c:pt>
                <c:pt idx="2739">
                  <c:v>58719</c:v>
                </c:pt>
                <c:pt idx="2740">
                  <c:v>58726</c:v>
                </c:pt>
                <c:pt idx="2741">
                  <c:v>58733</c:v>
                </c:pt>
                <c:pt idx="2742">
                  <c:v>58740</c:v>
                </c:pt>
                <c:pt idx="2743">
                  <c:v>58747</c:v>
                </c:pt>
                <c:pt idx="2744">
                  <c:v>58754</c:v>
                </c:pt>
                <c:pt idx="2745">
                  <c:v>58761</c:v>
                </c:pt>
                <c:pt idx="2746">
                  <c:v>58768</c:v>
                </c:pt>
                <c:pt idx="2747">
                  <c:v>58775</c:v>
                </c:pt>
                <c:pt idx="2748">
                  <c:v>58782</c:v>
                </c:pt>
                <c:pt idx="2749">
                  <c:v>58789</c:v>
                </c:pt>
                <c:pt idx="2750">
                  <c:v>58796</c:v>
                </c:pt>
                <c:pt idx="2751">
                  <c:v>58804</c:v>
                </c:pt>
                <c:pt idx="2752">
                  <c:v>58811</c:v>
                </c:pt>
                <c:pt idx="2753">
                  <c:v>58818</c:v>
                </c:pt>
                <c:pt idx="2754">
                  <c:v>58825</c:v>
                </c:pt>
                <c:pt idx="2755">
                  <c:v>58832</c:v>
                </c:pt>
                <c:pt idx="2756">
                  <c:v>58839</c:v>
                </c:pt>
                <c:pt idx="2757">
                  <c:v>58846</c:v>
                </c:pt>
                <c:pt idx="2758">
                  <c:v>58853</c:v>
                </c:pt>
                <c:pt idx="2759">
                  <c:v>58860</c:v>
                </c:pt>
                <c:pt idx="2760">
                  <c:v>58867</c:v>
                </c:pt>
                <c:pt idx="2761">
                  <c:v>58874</c:v>
                </c:pt>
                <c:pt idx="2762">
                  <c:v>58881</c:v>
                </c:pt>
                <c:pt idx="2763">
                  <c:v>58888</c:v>
                </c:pt>
                <c:pt idx="2764">
                  <c:v>58895</c:v>
                </c:pt>
                <c:pt idx="2765">
                  <c:v>58902</c:v>
                </c:pt>
                <c:pt idx="2766">
                  <c:v>58909</c:v>
                </c:pt>
                <c:pt idx="2767">
                  <c:v>58916</c:v>
                </c:pt>
                <c:pt idx="2768">
                  <c:v>58923</c:v>
                </c:pt>
                <c:pt idx="2769">
                  <c:v>58930</c:v>
                </c:pt>
                <c:pt idx="2770">
                  <c:v>58937</c:v>
                </c:pt>
                <c:pt idx="2771">
                  <c:v>58944</c:v>
                </c:pt>
                <c:pt idx="2772">
                  <c:v>58951</c:v>
                </c:pt>
                <c:pt idx="2773">
                  <c:v>58958</c:v>
                </c:pt>
                <c:pt idx="2774">
                  <c:v>58965</c:v>
                </c:pt>
                <c:pt idx="2775">
                  <c:v>58972</c:v>
                </c:pt>
                <c:pt idx="2776">
                  <c:v>58979</c:v>
                </c:pt>
                <c:pt idx="2777">
                  <c:v>58986</c:v>
                </c:pt>
                <c:pt idx="2778">
                  <c:v>58993</c:v>
                </c:pt>
                <c:pt idx="2779">
                  <c:v>59000</c:v>
                </c:pt>
                <c:pt idx="2780">
                  <c:v>59007</c:v>
                </c:pt>
                <c:pt idx="2781">
                  <c:v>59014</c:v>
                </c:pt>
                <c:pt idx="2782">
                  <c:v>59021</c:v>
                </c:pt>
                <c:pt idx="2783">
                  <c:v>59028</c:v>
                </c:pt>
                <c:pt idx="2784">
                  <c:v>59035</c:v>
                </c:pt>
                <c:pt idx="2785">
                  <c:v>59042</c:v>
                </c:pt>
                <c:pt idx="2786">
                  <c:v>59049</c:v>
                </c:pt>
                <c:pt idx="2787">
                  <c:v>59056</c:v>
                </c:pt>
                <c:pt idx="2788">
                  <c:v>59063</c:v>
                </c:pt>
                <c:pt idx="2789">
                  <c:v>59070</c:v>
                </c:pt>
                <c:pt idx="2790">
                  <c:v>59077</c:v>
                </c:pt>
                <c:pt idx="2791">
                  <c:v>59084</c:v>
                </c:pt>
                <c:pt idx="2792">
                  <c:v>59091</c:v>
                </c:pt>
                <c:pt idx="2793">
                  <c:v>59098</c:v>
                </c:pt>
                <c:pt idx="2794">
                  <c:v>59105</c:v>
                </c:pt>
                <c:pt idx="2795">
                  <c:v>59112</c:v>
                </c:pt>
                <c:pt idx="2796">
                  <c:v>59119</c:v>
                </c:pt>
                <c:pt idx="2797">
                  <c:v>59126</c:v>
                </c:pt>
                <c:pt idx="2798">
                  <c:v>59133</c:v>
                </c:pt>
                <c:pt idx="2799">
                  <c:v>59140</c:v>
                </c:pt>
                <c:pt idx="2800">
                  <c:v>59147</c:v>
                </c:pt>
                <c:pt idx="2801">
                  <c:v>59154</c:v>
                </c:pt>
                <c:pt idx="2802">
                  <c:v>59161</c:v>
                </c:pt>
                <c:pt idx="2803">
                  <c:v>59168</c:v>
                </c:pt>
                <c:pt idx="2804">
                  <c:v>59175</c:v>
                </c:pt>
                <c:pt idx="2805">
                  <c:v>59182</c:v>
                </c:pt>
                <c:pt idx="2806">
                  <c:v>59189</c:v>
                </c:pt>
                <c:pt idx="2807">
                  <c:v>59196</c:v>
                </c:pt>
                <c:pt idx="2808">
                  <c:v>59203</c:v>
                </c:pt>
                <c:pt idx="2809">
                  <c:v>59210</c:v>
                </c:pt>
                <c:pt idx="2810">
                  <c:v>59217</c:v>
                </c:pt>
                <c:pt idx="2811">
                  <c:v>59224</c:v>
                </c:pt>
                <c:pt idx="2812">
                  <c:v>59231</c:v>
                </c:pt>
                <c:pt idx="2813">
                  <c:v>59238</c:v>
                </c:pt>
                <c:pt idx="2814">
                  <c:v>59245</c:v>
                </c:pt>
                <c:pt idx="2815">
                  <c:v>59252</c:v>
                </c:pt>
                <c:pt idx="2816">
                  <c:v>59259</c:v>
                </c:pt>
                <c:pt idx="2817">
                  <c:v>59266</c:v>
                </c:pt>
                <c:pt idx="2818">
                  <c:v>59273</c:v>
                </c:pt>
                <c:pt idx="2819">
                  <c:v>59280</c:v>
                </c:pt>
                <c:pt idx="2820">
                  <c:v>59287</c:v>
                </c:pt>
                <c:pt idx="2821">
                  <c:v>59294</c:v>
                </c:pt>
                <c:pt idx="2822">
                  <c:v>59301</c:v>
                </c:pt>
                <c:pt idx="2823">
                  <c:v>59308</c:v>
                </c:pt>
                <c:pt idx="2824">
                  <c:v>59315</c:v>
                </c:pt>
                <c:pt idx="2825">
                  <c:v>59322</c:v>
                </c:pt>
                <c:pt idx="2826">
                  <c:v>59329</c:v>
                </c:pt>
                <c:pt idx="2827">
                  <c:v>59336</c:v>
                </c:pt>
                <c:pt idx="2828">
                  <c:v>59343</c:v>
                </c:pt>
                <c:pt idx="2829">
                  <c:v>59350</c:v>
                </c:pt>
                <c:pt idx="2830">
                  <c:v>59357</c:v>
                </c:pt>
                <c:pt idx="2831">
                  <c:v>59364</c:v>
                </c:pt>
                <c:pt idx="2832">
                  <c:v>59371</c:v>
                </c:pt>
                <c:pt idx="2833">
                  <c:v>59378</c:v>
                </c:pt>
                <c:pt idx="2834">
                  <c:v>59385</c:v>
                </c:pt>
                <c:pt idx="2835">
                  <c:v>59392</c:v>
                </c:pt>
                <c:pt idx="2836">
                  <c:v>59399</c:v>
                </c:pt>
                <c:pt idx="2837">
                  <c:v>59406</c:v>
                </c:pt>
                <c:pt idx="2838">
                  <c:v>59413</c:v>
                </c:pt>
                <c:pt idx="2839">
                  <c:v>59420</c:v>
                </c:pt>
                <c:pt idx="2840">
                  <c:v>59427</c:v>
                </c:pt>
                <c:pt idx="2841">
                  <c:v>59434</c:v>
                </c:pt>
                <c:pt idx="2842">
                  <c:v>59441</c:v>
                </c:pt>
                <c:pt idx="2843">
                  <c:v>59448</c:v>
                </c:pt>
                <c:pt idx="2844">
                  <c:v>59455</c:v>
                </c:pt>
                <c:pt idx="2845">
                  <c:v>59462</c:v>
                </c:pt>
                <c:pt idx="2846">
                  <c:v>59469</c:v>
                </c:pt>
                <c:pt idx="2847">
                  <c:v>59476</c:v>
                </c:pt>
                <c:pt idx="2848">
                  <c:v>59483</c:v>
                </c:pt>
                <c:pt idx="2849">
                  <c:v>59490</c:v>
                </c:pt>
                <c:pt idx="2850">
                  <c:v>59497</c:v>
                </c:pt>
                <c:pt idx="2851">
                  <c:v>59504</c:v>
                </c:pt>
                <c:pt idx="2852">
                  <c:v>59511</c:v>
                </c:pt>
                <c:pt idx="2853">
                  <c:v>59518</c:v>
                </c:pt>
                <c:pt idx="2854">
                  <c:v>59525</c:v>
                </c:pt>
                <c:pt idx="2855">
                  <c:v>59532</c:v>
                </c:pt>
                <c:pt idx="2856">
                  <c:v>59539</c:v>
                </c:pt>
                <c:pt idx="2857">
                  <c:v>59546</c:v>
                </c:pt>
                <c:pt idx="2858">
                  <c:v>59553</c:v>
                </c:pt>
                <c:pt idx="2859">
                  <c:v>59560</c:v>
                </c:pt>
                <c:pt idx="2860">
                  <c:v>59567</c:v>
                </c:pt>
                <c:pt idx="2861">
                  <c:v>59574</c:v>
                </c:pt>
                <c:pt idx="2862">
                  <c:v>59581</c:v>
                </c:pt>
                <c:pt idx="2863">
                  <c:v>59588</c:v>
                </c:pt>
                <c:pt idx="2864">
                  <c:v>59595</c:v>
                </c:pt>
                <c:pt idx="2865">
                  <c:v>59602</c:v>
                </c:pt>
                <c:pt idx="2866">
                  <c:v>59609</c:v>
                </c:pt>
                <c:pt idx="2867">
                  <c:v>59616</c:v>
                </c:pt>
                <c:pt idx="2868">
                  <c:v>59623</c:v>
                </c:pt>
                <c:pt idx="2869">
                  <c:v>59630</c:v>
                </c:pt>
                <c:pt idx="2870">
                  <c:v>59637</c:v>
                </c:pt>
                <c:pt idx="2871">
                  <c:v>59644</c:v>
                </c:pt>
                <c:pt idx="2872">
                  <c:v>59651</c:v>
                </c:pt>
                <c:pt idx="2873">
                  <c:v>59658</c:v>
                </c:pt>
                <c:pt idx="2874">
                  <c:v>59665</c:v>
                </c:pt>
                <c:pt idx="2875">
                  <c:v>59672</c:v>
                </c:pt>
                <c:pt idx="2876">
                  <c:v>59679</c:v>
                </c:pt>
                <c:pt idx="2877">
                  <c:v>59686</c:v>
                </c:pt>
                <c:pt idx="2878">
                  <c:v>59693</c:v>
                </c:pt>
                <c:pt idx="2879">
                  <c:v>59700</c:v>
                </c:pt>
                <c:pt idx="2880">
                  <c:v>59707</c:v>
                </c:pt>
                <c:pt idx="2881">
                  <c:v>59714</c:v>
                </c:pt>
                <c:pt idx="2882">
                  <c:v>59721</c:v>
                </c:pt>
                <c:pt idx="2883">
                  <c:v>59728</c:v>
                </c:pt>
                <c:pt idx="2884">
                  <c:v>59735</c:v>
                </c:pt>
                <c:pt idx="2885">
                  <c:v>59742</c:v>
                </c:pt>
                <c:pt idx="2886">
                  <c:v>59749</c:v>
                </c:pt>
                <c:pt idx="2887">
                  <c:v>59756</c:v>
                </c:pt>
                <c:pt idx="2888">
                  <c:v>59763</c:v>
                </c:pt>
                <c:pt idx="2889">
                  <c:v>59770</c:v>
                </c:pt>
                <c:pt idx="2890">
                  <c:v>59777</c:v>
                </c:pt>
                <c:pt idx="2891">
                  <c:v>59784</c:v>
                </c:pt>
                <c:pt idx="2892">
                  <c:v>59791</c:v>
                </c:pt>
                <c:pt idx="2893">
                  <c:v>59798</c:v>
                </c:pt>
                <c:pt idx="2894">
                  <c:v>59805</c:v>
                </c:pt>
                <c:pt idx="2895">
                  <c:v>59812</c:v>
                </c:pt>
                <c:pt idx="2896">
                  <c:v>59819</c:v>
                </c:pt>
                <c:pt idx="2897">
                  <c:v>59826</c:v>
                </c:pt>
                <c:pt idx="2898">
                  <c:v>59833</c:v>
                </c:pt>
                <c:pt idx="2899">
                  <c:v>59840</c:v>
                </c:pt>
                <c:pt idx="2900">
                  <c:v>59847</c:v>
                </c:pt>
                <c:pt idx="2901">
                  <c:v>59854</c:v>
                </c:pt>
                <c:pt idx="2902">
                  <c:v>59861</c:v>
                </c:pt>
                <c:pt idx="2903">
                  <c:v>59868</c:v>
                </c:pt>
                <c:pt idx="2904">
                  <c:v>59875</c:v>
                </c:pt>
                <c:pt idx="2905">
                  <c:v>59882</c:v>
                </c:pt>
                <c:pt idx="2906">
                  <c:v>59889</c:v>
                </c:pt>
                <c:pt idx="2907">
                  <c:v>59897</c:v>
                </c:pt>
                <c:pt idx="2908">
                  <c:v>59904</c:v>
                </c:pt>
                <c:pt idx="2909">
                  <c:v>59911</c:v>
                </c:pt>
                <c:pt idx="2910">
                  <c:v>59918</c:v>
                </c:pt>
                <c:pt idx="2911">
                  <c:v>59925</c:v>
                </c:pt>
                <c:pt idx="2912">
                  <c:v>59932</c:v>
                </c:pt>
                <c:pt idx="2913">
                  <c:v>59939</c:v>
                </c:pt>
                <c:pt idx="2914">
                  <c:v>59946</c:v>
                </c:pt>
                <c:pt idx="2915">
                  <c:v>59953</c:v>
                </c:pt>
                <c:pt idx="2916">
                  <c:v>59960</c:v>
                </c:pt>
                <c:pt idx="2917">
                  <c:v>59967</c:v>
                </c:pt>
                <c:pt idx="2918">
                  <c:v>59974</c:v>
                </c:pt>
                <c:pt idx="2919">
                  <c:v>59981</c:v>
                </c:pt>
                <c:pt idx="2920">
                  <c:v>59988</c:v>
                </c:pt>
                <c:pt idx="2921">
                  <c:v>59995</c:v>
                </c:pt>
                <c:pt idx="2922">
                  <c:v>60002</c:v>
                </c:pt>
                <c:pt idx="2923">
                  <c:v>60009</c:v>
                </c:pt>
                <c:pt idx="2924">
                  <c:v>60016</c:v>
                </c:pt>
                <c:pt idx="2925">
                  <c:v>60023</c:v>
                </c:pt>
                <c:pt idx="2926">
                  <c:v>60030</c:v>
                </c:pt>
                <c:pt idx="2927">
                  <c:v>60037</c:v>
                </c:pt>
                <c:pt idx="2928">
                  <c:v>60044</c:v>
                </c:pt>
                <c:pt idx="2929">
                  <c:v>60051</c:v>
                </c:pt>
                <c:pt idx="2930">
                  <c:v>60058</c:v>
                </c:pt>
                <c:pt idx="2931">
                  <c:v>60065</c:v>
                </c:pt>
                <c:pt idx="2932">
                  <c:v>60072</c:v>
                </c:pt>
                <c:pt idx="2933">
                  <c:v>60079</c:v>
                </c:pt>
                <c:pt idx="2934">
                  <c:v>60086</c:v>
                </c:pt>
                <c:pt idx="2935">
                  <c:v>60093</c:v>
                </c:pt>
                <c:pt idx="2936">
                  <c:v>60100</c:v>
                </c:pt>
                <c:pt idx="2937">
                  <c:v>60107</c:v>
                </c:pt>
                <c:pt idx="2938">
                  <c:v>60114</c:v>
                </c:pt>
                <c:pt idx="2939">
                  <c:v>60121</c:v>
                </c:pt>
                <c:pt idx="2940">
                  <c:v>60128</c:v>
                </c:pt>
                <c:pt idx="2941">
                  <c:v>60135</c:v>
                </c:pt>
                <c:pt idx="2942">
                  <c:v>60142</c:v>
                </c:pt>
                <c:pt idx="2943">
                  <c:v>60149</c:v>
                </c:pt>
                <c:pt idx="2944">
                  <c:v>60156</c:v>
                </c:pt>
                <c:pt idx="2945">
                  <c:v>60163</c:v>
                </c:pt>
                <c:pt idx="2946">
                  <c:v>60170</c:v>
                </c:pt>
                <c:pt idx="2947">
                  <c:v>60177</c:v>
                </c:pt>
                <c:pt idx="2948">
                  <c:v>60184</c:v>
                </c:pt>
                <c:pt idx="2949">
                  <c:v>60191</c:v>
                </c:pt>
                <c:pt idx="2950">
                  <c:v>60198</c:v>
                </c:pt>
                <c:pt idx="2951">
                  <c:v>60205</c:v>
                </c:pt>
                <c:pt idx="2952">
                  <c:v>60212</c:v>
                </c:pt>
                <c:pt idx="2953">
                  <c:v>60219</c:v>
                </c:pt>
                <c:pt idx="2954">
                  <c:v>60226</c:v>
                </c:pt>
                <c:pt idx="2955">
                  <c:v>60233</c:v>
                </c:pt>
                <c:pt idx="2956">
                  <c:v>60240</c:v>
                </c:pt>
                <c:pt idx="2957">
                  <c:v>60247</c:v>
                </c:pt>
                <c:pt idx="2958">
                  <c:v>60254</c:v>
                </c:pt>
                <c:pt idx="2959">
                  <c:v>60265</c:v>
                </c:pt>
                <c:pt idx="2960">
                  <c:v>60272</c:v>
                </c:pt>
                <c:pt idx="2961">
                  <c:v>60279</c:v>
                </c:pt>
                <c:pt idx="2962">
                  <c:v>60286</c:v>
                </c:pt>
                <c:pt idx="2963">
                  <c:v>60293</c:v>
                </c:pt>
                <c:pt idx="2964">
                  <c:v>60300</c:v>
                </c:pt>
                <c:pt idx="2965">
                  <c:v>60307</c:v>
                </c:pt>
                <c:pt idx="2966">
                  <c:v>60314</c:v>
                </c:pt>
                <c:pt idx="2967">
                  <c:v>60321</c:v>
                </c:pt>
                <c:pt idx="2968">
                  <c:v>60328</c:v>
                </c:pt>
                <c:pt idx="2969">
                  <c:v>60335</c:v>
                </c:pt>
                <c:pt idx="2970">
                  <c:v>60342</c:v>
                </c:pt>
                <c:pt idx="2971">
                  <c:v>60349</c:v>
                </c:pt>
                <c:pt idx="2972">
                  <c:v>60357</c:v>
                </c:pt>
                <c:pt idx="2973">
                  <c:v>60364</c:v>
                </c:pt>
                <c:pt idx="2974">
                  <c:v>60371</c:v>
                </c:pt>
                <c:pt idx="2975">
                  <c:v>60378</c:v>
                </c:pt>
                <c:pt idx="2976">
                  <c:v>60385</c:v>
                </c:pt>
                <c:pt idx="2977">
                  <c:v>60392</c:v>
                </c:pt>
                <c:pt idx="2978">
                  <c:v>60399</c:v>
                </c:pt>
                <c:pt idx="2979">
                  <c:v>60406</c:v>
                </c:pt>
                <c:pt idx="2980">
                  <c:v>60413</c:v>
                </c:pt>
                <c:pt idx="2981">
                  <c:v>60420</c:v>
                </c:pt>
                <c:pt idx="2982">
                  <c:v>60427</c:v>
                </c:pt>
                <c:pt idx="2983">
                  <c:v>60434</c:v>
                </c:pt>
                <c:pt idx="2984">
                  <c:v>60441</c:v>
                </c:pt>
                <c:pt idx="2985">
                  <c:v>60448</c:v>
                </c:pt>
                <c:pt idx="2986">
                  <c:v>60455</c:v>
                </c:pt>
                <c:pt idx="2987">
                  <c:v>60462</c:v>
                </c:pt>
                <c:pt idx="2988">
                  <c:v>60469</c:v>
                </c:pt>
                <c:pt idx="2989">
                  <c:v>60476</c:v>
                </c:pt>
                <c:pt idx="2990">
                  <c:v>60483</c:v>
                </c:pt>
                <c:pt idx="2991">
                  <c:v>60490</c:v>
                </c:pt>
                <c:pt idx="2992">
                  <c:v>60497</c:v>
                </c:pt>
                <c:pt idx="2993">
                  <c:v>60504</c:v>
                </c:pt>
                <c:pt idx="2994">
                  <c:v>60511</c:v>
                </c:pt>
                <c:pt idx="2995">
                  <c:v>60518</c:v>
                </c:pt>
                <c:pt idx="2996">
                  <c:v>60525</c:v>
                </c:pt>
                <c:pt idx="2997">
                  <c:v>60532</c:v>
                </c:pt>
                <c:pt idx="2998">
                  <c:v>60539</c:v>
                </c:pt>
                <c:pt idx="2999">
                  <c:v>60546</c:v>
                </c:pt>
                <c:pt idx="3000">
                  <c:v>60553</c:v>
                </c:pt>
                <c:pt idx="3001">
                  <c:v>60560</c:v>
                </c:pt>
                <c:pt idx="3002">
                  <c:v>60567</c:v>
                </c:pt>
                <c:pt idx="3003">
                  <c:v>60574</c:v>
                </c:pt>
                <c:pt idx="3004">
                  <c:v>60581</c:v>
                </c:pt>
                <c:pt idx="3005">
                  <c:v>60588</c:v>
                </c:pt>
                <c:pt idx="3006">
                  <c:v>60595</c:v>
                </c:pt>
                <c:pt idx="3007">
                  <c:v>60602</c:v>
                </c:pt>
                <c:pt idx="3008">
                  <c:v>60609</c:v>
                </c:pt>
                <c:pt idx="3009">
                  <c:v>60616</c:v>
                </c:pt>
                <c:pt idx="3010">
                  <c:v>60623</c:v>
                </c:pt>
                <c:pt idx="3011">
                  <c:v>60630</c:v>
                </c:pt>
                <c:pt idx="3012">
                  <c:v>60637</c:v>
                </c:pt>
                <c:pt idx="3013">
                  <c:v>60644</c:v>
                </c:pt>
                <c:pt idx="3014">
                  <c:v>60651</c:v>
                </c:pt>
                <c:pt idx="3015">
                  <c:v>60658</c:v>
                </c:pt>
                <c:pt idx="3016">
                  <c:v>60665</c:v>
                </c:pt>
                <c:pt idx="3017">
                  <c:v>60672</c:v>
                </c:pt>
                <c:pt idx="3018">
                  <c:v>60679</c:v>
                </c:pt>
                <c:pt idx="3019">
                  <c:v>60686</c:v>
                </c:pt>
                <c:pt idx="3020">
                  <c:v>60693</c:v>
                </c:pt>
                <c:pt idx="3021">
                  <c:v>60700</c:v>
                </c:pt>
                <c:pt idx="3022">
                  <c:v>60707</c:v>
                </c:pt>
                <c:pt idx="3023">
                  <c:v>60714</c:v>
                </c:pt>
                <c:pt idx="3024">
                  <c:v>60721</c:v>
                </c:pt>
                <c:pt idx="3025">
                  <c:v>60728</c:v>
                </c:pt>
                <c:pt idx="3026">
                  <c:v>60735</c:v>
                </c:pt>
                <c:pt idx="3027">
                  <c:v>60742</c:v>
                </c:pt>
                <c:pt idx="3028">
                  <c:v>60749</c:v>
                </c:pt>
                <c:pt idx="3029">
                  <c:v>60756</c:v>
                </c:pt>
                <c:pt idx="3030">
                  <c:v>60763</c:v>
                </c:pt>
                <c:pt idx="3031">
                  <c:v>60770</c:v>
                </c:pt>
                <c:pt idx="3032">
                  <c:v>60777</c:v>
                </c:pt>
                <c:pt idx="3033">
                  <c:v>60784</c:v>
                </c:pt>
                <c:pt idx="3034">
                  <c:v>60791</c:v>
                </c:pt>
                <c:pt idx="3035">
                  <c:v>60798</c:v>
                </c:pt>
                <c:pt idx="3036">
                  <c:v>60805</c:v>
                </c:pt>
                <c:pt idx="3037">
                  <c:v>60812</c:v>
                </c:pt>
                <c:pt idx="3038">
                  <c:v>60819</c:v>
                </c:pt>
                <c:pt idx="3039">
                  <c:v>60826</c:v>
                </c:pt>
                <c:pt idx="3040">
                  <c:v>60833</c:v>
                </c:pt>
                <c:pt idx="3041">
                  <c:v>60840</c:v>
                </c:pt>
                <c:pt idx="3042">
                  <c:v>60847</c:v>
                </c:pt>
                <c:pt idx="3043">
                  <c:v>60854</c:v>
                </c:pt>
                <c:pt idx="3044">
                  <c:v>60861</c:v>
                </c:pt>
                <c:pt idx="3045">
                  <c:v>60868</c:v>
                </c:pt>
                <c:pt idx="3046">
                  <c:v>60875</c:v>
                </c:pt>
                <c:pt idx="3047">
                  <c:v>60882</c:v>
                </c:pt>
                <c:pt idx="3048">
                  <c:v>60889</c:v>
                </c:pt>
                <c:pt idx="3049">
                  <c:v>60896</c:v>
                </c:pt>
                <c:pt idx="3050">
                  <c:v>60903</c:v>
                </c:pt>
                <c:pt idx="3051">
                  <c:v>60910</c:v>
                </c:pt>
                <c:pt idx="3052">
                  <c:v>60917</c:v>
                </c:pt>
                <c:pt idx="3053">
                  <c:v>60924</c:v>
                </c:pt>
                <c:pt idx="3054">
                  <c:v>60931</c:v>
                </c:pt>
                <c:pt idx="3055">
                  <c:v>60938</c:v>
                </c:pt>
                <c:pt idx="3056">
                  <c:v>60945</c:v>
                </c:pt>
                <c:pt idx="3057">
                  <c:v>60952</c:v>
                </c:pt>
                <c:pt idx="3058">
                  <c:v>60959</c:v>
                </c:pt>
                <c:pt idx="3059">
                  <c:v>60966</c:v>
                </c:pt>
                <c:pt idx="3060">
                  <c:v>60973</c:v>
                </c:pt>
                <c:pt idx="3061">
                  <c:v>60980</c:v>
                </c:pt>
                <c:pt idx="3062">
                  <c:v>60987</c:v>
                </c:pt>
                <c:pt idx="3063">
                  <c:v>60995</c:v>
                </c:pt>
                <c:pt idx="3064">
                  <c:v>61002</c:v>
                </c:pt>
                <c:pt idx="3065">
                  <c:v>61009</c:v>
                </c:pt>
                <c:pt idx="3066">
                  <c:v>61016</c:v>
                </c:pt>
                <c:pt idx="3067">
                  <c:v>61023</c:v>
                </c:pt>
                <c:pt idx="3068">
                  <c:v>61030</c:v>
                </c:pt>
                <c:pt idx="3069">
                  <c:v>61037</c:v>
                </c:pt>
                <c:pt idx="3070">
                  <c:v>61044</c:v>
                </c:pt>
                <c:pt idx="3071">
                  <c:v>61051</c:v>
                </c:pt>
                <c:pt idx="3072">
                  <c:v>61058</c:v>
                </c:pt>
                <c:pt idx="3073">
                  <c:v>61065</c:v>
                </c:pt>
                <c:pt idx="3074">
                  <c:v>61072</c:v>
                </c:pt>
                <c:pt idx="3075">
                  <c:v>61079</c:v>
                </c:pt>
                <c:pt idx="3076">
                  <c:v>61086</c:v>
                </c:pt>
                <c:pt idx="3077">
                  <c:v>61093</c:v>
                </c:pt>
                <c:pt idx="3078">
                  <c:v>61100</c:v>
                </c:pt>
                <c:pt idx="3079">
                  <c:v>61107</c:v>
                </c:pt>
                <c:pt idx="3080">
                  <c:v>61114</c:v>
                </c:pt>
                <c:pt idx="3081">
                  <c:v>61121</c:v>
                </c:pt>
                <c:pt idx="3082">
                  <c:v>61128</c:v>
                </c:pt>
                <c:pt idx="3083">
                  <c:v>61135</c:v>
                </c:pt>
                <c:pt idx="3084">
                  <c:v>61142</c:v>
                </c:pt>
                <c:pt idx="3085">
                  <c:v>61149</c:v>
                </c:pt>
                <c:pt idx="3086">
                  <c:v>61156</c:v>
                </c:pt>
                <c:pt idx="3087">
                  <c:v>61163</c:v>
                </c:pt>
                <c:pt idx="3088">
                  <c:v>61170</c:v>
                </c:pt>
                <c:pt idx="3089">
                  <c:v>61177</c:v>
                </c:pt>
                <c:pt idx="3090">
                  <c:v>61184</c:v>
                </c:pt>
                <c:pt idx="3091">
                  <c:v>61191</c:v>
                </c:pt>
                <c:pt idx="3092">
                  <c:v>61198</c:v>
                </c:pt>
                <c:pt idx="3093">
                  <c:v>61205</c:v>
                </c:pt>
                <c:pt idx="3094">
                  <c:v>61212</c:v>
                </c:pt>
                <c:pt idx="3095">
                  <c:v>61219</c:v>
                </c:pt>
                <c:pt idx="3096">
                  <c:v>61226</c:v>
                </c:pt>
                <c:pt idx="3097">
                  <c:v>61233</c:v>
                </c:pt>
                <c:pt idx="3098">
                  <c:v>61240</c:v>
                </c:pt>
                <c:pt idx="3099">
                  <c:v>61247</c:v>
                </c:pt>
                <c:pt idx="3100">
                  <c:v>61254</c:v>
                </c:pt>
                <c:pt idx="3101">
                  <c:v>61261</c:v>
                </c:pt>
                <c:pt idx="3102">
                  <c:v>61268</c:v>
                </c:pt>
                <c:pt idx="3103">
                  <c:v>61275</c:v>
                </c:pt>
                <c:pt idx="3104">
                  <c:v>61282</c:v>
                </c:pt>
                <c:pt idx="3105">
                  <c:v>61289</c:v>
                </c:pt>
                <c:pt idx="3106">
                  <c:v>61296</c:v>
                </c:pt>
                <c:pt idx="3107">
                  <c:v>61303</c:v>
                </c:pt>
                <c:pt idx="3108">
                  <c:v>61310</c:v>
                </c:pt>
                <c:pt idx="3109">
                  <c:v>61317</c:v>
                </c:pt>
                <c:pt idx="3110">
                  <c:v>61324</c:v>
                </c:pt>
                <c:pt idx="3111">
                  <c:v>61331</c:v>
                </c:pt>
                <c:pt idx="3112">
                  <c:v>61338</c:v>
                </c:pt>
                <c:pt idx="3113">
                  <c:v>61345</c:v>
                </c:pt>
                <c:pt idx="3114">
                  <c:v>61352</c:v>
                </c:pt>
                <c:pt idx="3115">
                  <c:v>61359</c:v>
                </c:pt>
                <c:pt idx="3116">
                  <c:v>61366</c:v>
                </c:pt>
                <c:pt idx="3117">
                  <c:v>61373</c:v>
                </c:pt>
                <c:pt idx="3118">
                  <c:v>61380</c:v>
                </c:pt>
                <c:pt idx="3119">
                  <c:v>61387</c:v>
                </c:pt>
                <c:pt idx="3120">
                  <c:v>61394</c:v>
                </c:pt>
                <c:pt idx="3121">
                  <c:v>61401</c:v>
                </c:pt>
                <c:pt idx="3122">
                  <c:v>61408</c:v>
                </c:pt>
                <c:pt idx="3123">
                  <c:v>61415</c:v>
                </c:pt>
                <c:pt idx="3124">
                  <c:v>61422</c:v>
                </c:pt>
                <c:pt idx="3125">
                  <c:v>61429</c:v>
                </c:pt>
                <c:pt idx="3126">
                  <c:v>61436</c:v>
                </c:pt>
                <c:pt idx="3127">
                  <c:v>61443</c:v>
                </c:pt>
                <c:pt idx="3128">
                  <c:v>61450</c:v>
                </c:pt>
                <c:pt idx="3129">
                  <c:v>61457</c:v>
                </c:pt>
                <c:pt idx="3130">
                  <c:v>61464</c:v>
                </c:pt>
                <c:pt idx="3131">
                  <c:v>61471</c:v>
                </c:pt>
                <c:pt idx="3132">
                  <c:v>61478</c:v>
                </c:pt>
                <c:pt idx="3133">
                  <c:v>61485</c:v>
                </c:pt>
                <c:pt idx="3134">
                  <c:v>61492</c:v>
                </c:pt>
                <c:pt idx="3135">
                  <c:v>61499</c:v>
                </c:pt>
                <c:pt idx="3136">
                  <c:v>61506</c:v>
                </c:pt>
                <c:pt idx="3137">
                  <c:v>61513</c:v>
                </c:pt>
                <c:pt idx="3138">
                  <c:v>61520</c:v>
                </c:pt>
                <c:pt idx="3139">
                  <c:v>61527</c:v>
                </c:pt>
                <c:pt idx="3140">
                  <c:v>61534</c:v>
                </c:pt>
                <c:pt idx="3141">
                  <c:v>61541</c:v>
                </c:pt>
                <c:pt idx="3142">
                  <c:v>61548</c:v>
                </c:pt>
                <c:pt idx="3143">
                  <c:v>61555</c:v>
                </c:pt>
                <c:pt idx="3144">
                  <c:v>61562</c:v>
                </c:pt>
                <c:pt idx="3145">
                  <c:v>61569</c:v>
                </c:pt>
                <c:pt idx="3146">
                  <c:v>61576</c:v>
                </c:pt>
                <c:pt idx="3147">
                  <c:v>61583</c:v>
                </c:pt>
                <c:pt idx="3148">
                  <c:v>61590</c:v>
                </c:pt>
                <c:pt idx="3149">
                  <c:v>61597</c:v>
                </c:pt>
                <c:pt idx="3150">
                  <c:v>61604</c:v>
                </c:pt>
                <c:pt idx="3151">
                  <c:v>61611</c:v>
                </c:pt>
                <c:pt idx="3152">
                  <c:v>61618</c:v>
                </c:pt>
                <c:pt idx="3153">
                  <c:v>61625</c:v>
                </c:pt>
                <c:pt idx="3154">
                  <c:v>61632</c:v>
                </c:pt>
                <c:pt idx="3155">
                  <c:v>61639</c:v>
                </c:pt>
                <c:pt idx="3156">
                  <c:v>61646</c:v>
                </c:pt>
                <c:pt idx="3157">
                  <c:v>61653</c:v>
                </c:pt>
                <c:pt idx="3158">
                  <c:v>61660</c:v>
                </c:pt>
                <c:pt idx="3159">
                  <c:v>61667</c:v>
                </c:pt>
                <c:pt idx="3160">
                  <c:v>61674</c:v>
                </c:pt>
                <c:pt idx="3161">
                  <c:v>61681</c:v>
                </c:pt>
                <c:pt idx="3162">
                  <c:v>61688</c:v>
                </c:pt>
                <c:pt idx="3163">
                  <c:v>61695</c:v>
                </c:pt>
                <c:pt idx="3164">
                  <c:v>61702</c:v>
                </c:pt>
                <c:pt idx="3165">
                  <c:v>61709</c:v>
                </c:pt>
                <c:pt idx="3166">
                  <c:v>61716</c:v>
                </c:pt>
                <c:pt idx="3167">
                  <c:v>61724</c:v>
                </c:pt>
                <c:pt idx="3168">
                  <c:v>61731</c:v>
                </c:pt>
                <c:pt idx="3169">
                  <c:v>61738</c:v>
                </c:pt>
                <c:pt idx="3170">
                  <c:v>61745</c:v>
                </c:pt>
                <c:pt idx="3171">
                  <c:v>61752</c:v>
                </c:pt>
                <c:pt idx="3172">
                  <c:v>61759</c:v>
                </c:pt>
                <c:pt idx="3173">
                  <c:v>61766</c:v>
                </c:pt>
                <c:pt idx="3174">
                  <c:v>61773</c:v>
                </c:pt>
                <c:pt idx="3175">
                  <c:v>61780</c:v>
                </c:pt>
                <c:pt idx="3176">
                  <c:v>61787</c:v>
                </c:pt>
                <c:pt idx="3177">
                  <c:v>61794</c:v>
                </c:pt>
                <c:pt idx="3178">
                  <c:v>61801</c:v>
                </c:pt>
                <c:pt idx="3179">
                  <c:v>61808</c:v>
                </c:pt>
                <c:pt idx="3180">
                  <c:v>61815</c:v>
                </c:pt>
                <c:pt idx="3181">
                  <c:v>61822</c:v>
                </c:pt>
                <c:pt idx="3182">
                  <c:v>61829</c:v>
                </c:pt>
                <c:pt idx="3183">
                  <c:v>61836</c:v>
                </c:pt>
                <c:pt idx="3184">
                  <c:v>61843</c:v>
                </c:pt>
                <c:pt idx="3185">
                  <c:v>61850</c:v>
                </c:pt>
                <c:pt idx="3186">
                  <c:v>61857</c:v>
                </c:pt>
                <c:pt idx="3187">
                  <c:v>61864</c:v>
                </c:pt>
                <c:pt idx="3188">
                  <c:v>61871</c:v>
                </c:pt>
                <c:pt idx="3189">
                  <c:v>61878</c:v>
                </c:pt>
                <c:pt idx="3190">
                  <c:v>61885</c:v>
                </c:pt>
                <c:pt idx="3191">
                  <c:v>61892</c:v>
                </c:pt>
                <c:pt idx="3192">
                  <c:v>61899</c:v>
                </c:pt>
                <c:pt idx="3193">
                  <c:v>61906</c:v>
                </c:pt>
                <c:pt idx="3194">
                  <c:v>61913</c:v>
                </c:pt>
                <c:pt idx="3195">
                  <c:v>61920</c:v>
                </c:pt>
                <c:pt idx="3196">
                  <c:v>61927</c:v>
                </c:pt>
                <c:pt idx="3197">
                  <c:v>61934</c:v>
                </c:pt>
                <c:pt idx="3198">
                  <c:v>61941</c:v>
                </c:pt>
                <c:pt idx="3199">
                  <c:v>61948</c:v>
                </c:pt>
                <c:pt idx="3200">
                  <c:v>61955</c:v>
                </c:pt>
                <c:pt idx="3201">
                  <c:v>61962</c:v>
                </c:pt>
                <c:pt idx="3202">
                  <c:v>61969</c:v>
                </c:pt>
                <c:pt idx="3203">
                  <c:v>61976</c:v>
                </c:pt>
                <c:pt idx="3204">
                  <c:v>61983</c:v>
                </c:pt>
                <c:pt idx="3205">
                  <c:v>61990</c:v>
                </c:pt>
                <c:pt idx="3206">
                  <c:v>61997</c:v>
                </c:pt>
                <c:pt idx="3207">
                  <c:v>62004</c:v>
                </c:pt>
                <c:pt idx="3208">
                  <c:v>62011</c:v>
                </c:pt>
                <c:pt idx="3209">
                  <c:v>62018</c:v>
                </c:pt>
                <c:pt idx="3210">
                  <c:v>62025</c:v>
                </c:pt>
                <c:pt idx="3211">
                  <c:v>62032</c:v>
                </c:pt>
                <c:pt idx="3212">
                  <c:v>62039</c:v>
                </c:pt>
                <c:pt idx="3213">
                  <c:v>62046</c:v>
                </c:pt>
                <c:pt idx="3214">
                  <c:v>62053</c:v>
                </c:pt>
                <c:pt idx="3215">
                  <c:v>62060</c:v>
                </c:pt>
                <c:pt idx="3216">
                  <c:v>62067</c:v>
                </c:pt>
                <c:pt idx="3217">
                  <c:v>62074</c:v>
                </c:pt>
                <c:pt idx="3218">
                  <c:v>62081</c:v>
                </c:pt>
                <c:pt idx="3219">
                  <c:v>62089</c:v>
                </c:pt>
                <c:pt idx="3220">
                  <c:v>62096</c:v>
                </c:pt>
                <c:pt idx="3221">
                  <c:v>62103</c:v>
                </c:pt>
                <c:pt idx="3222">
                  <c:v>62110</c:v>
                </c:pt>
                <c:pt idx="3223">
                  <c:v>62117</c:v>
                </c:pt>
                <c:pt idx="3224">
                  <c:v>62124</c:v>
                </c:pt>
                <c:pt idx="3225">
                  <c:v>62131</c:v>
                </c:pt>
                <c:pt idx="3226">
                  <c:v>62138</c:v>
                </c:pt>
                <c:pt idx="3227">
                  <c:v>62145</c:v>
                </c:pt>
                <c:pt idx="3228">
                  <c:v>62152</c:v>
                </c:pt>
                <c:pt idx="3229">
                  <c:v>62159</c:v>
                </c:pt>
                <c:pt idx="3230">
                  <c:v>62166</c:v>
                </c:pt>
                <c:pt idx="3231">
                  <c:v>62173</c:v>
                </c:pt>
                <c:pt idx="3232">
                  <c:v>62184</c:v>
                </c:pt>
                <c:pt idx="3233">
                  <c:v>62191</c:v>
                </c:pt>
                <c:pt idx="3234">
                  <c:v>62198</c:v>
                </c:pt>
                <c:pt idx="3235">
                  <c:v>62205</c:v>
                </c:pt>
                <c:pt idx="3236">
                  <c:v>62212</c:v>
                </c:pt>
                <c:pt idx="3237">
                  <c:v>62219</c:v>
                </c:pt>
                <c:pt idx="3238">
                  <c:v>62226</c:v>
                </c:pt>
                <c:pt idx="3239">
                  <c:v>62233</c:v>
                </c:pt>
                <c:pt idx="3240">
                  <c:v>62240</c:v>
                </c:pt>
                <c:pt idx="3241">
                  <c:v>62247</c:v>
                </c:pt>
                <c:pt idx="3242">
                  <c:v>62254</c:v>
                </c:pt>
                <c:pt idx="3243">
                  <c:v>62261</c:v>
                </c:pt>
                <c:pt idx="3244">
                  <c:v>62268</c:v>
                </c:pt>
                <c:pt idx="3245">
                  <c:v>62275</c:v>
                </c:pt>
                <c:pt idx="3246">
                  <c:v>62282</c:v>
                </c:pt>
                <c:pt idx="3247">
                  <c:v>62289</c:v>
                </c:pt>
                <c:pt idx="3248">
                  <c:v>62296</c:v>
                </c:pt>
                <c:pt idx="3249">
                  <c:v>62303</c:v>
                </c:pt>
                <c:pt idx="3250">
                  <c:v>62310</c:v>
                </c:pt>
                <c:pt idx="3251">
                  <c:v>62317</c:v>
                </c:pt>
                <c:pt idx="3252">
                  <c:v>62324</c:v>
                </c:pt>
                <c:pt idx="3253">
                  <c:v>62331</c:v>
                </c:pt>
                <c:pt idx="3254">
                  <c:v>62338</c:v>
                </c:pt>
                <c:pt idx="3255">
                  <c:v>62345</c:v>
                </c:pt>
                <c:pt idx="3256">
                  <c:v>62352</c:v>
                </c:pt>
                <c:pt idx="3257">
                  <c:v>62359</c:v>
                </c:pt>
                <c:pt idx="3258">
                  <c:v>62366</c:v>
                </c:pt>
                <c:pt idx="3259">
                  <c:v>62373</c:v>
                </c:pt>
                <c:pt idx="3260">
                  <c:v>62380</c:v>
                </c:pt>
                <c:pt idx="3261">
                  <c:v>62387</c:v>
                </c:pt>
                <c:pt idx="3262">
                  <c:v>62394</c:v>
                </c:pt>
                <c:pt idx="3263">
                  <c:v>62401</c:v>
                </c:pt>
                <c:pt idx="3264">
                  <c:v>62408</c:v>
                </c:pt>
                <c:pt idx="3265">
                  <c:v>62415</c:v>
                </c:pt>
                <c:pt idx="3266">
                  <c:v>62422</c:v>
                </c:pt>
                <c:pt idx="3267">
                  <c:v>62429</c:v>
                </c:pt>
                <c:pt idx="3268">
                  <c:v>62436</c:v>
                </c:pt>
                <c:pt idx="3269">
                  <c:v>62443</c:v>
                </c:pt>
                <c:pt idx="3270">
                  <c:v>62450</c:v>
                </c:pt>
                <c:pt idx="3271">
                  <c:v>62457</c:v>
                </c:pt>
                <c:pt idx="3272">
                  <c:v>62464</c:v>
                </c:pt>
                <c:pt idx="3273">
                  <c:v>62471</c:v>
                </c:pt>
                <c:pt idx="3274">
                  <c:v>62478</c:v>
                </c:pt>
                <c:pt idx="3275">
                  <c:v>62485</c:v>
                </c:pt>
                <c:pt idx="3276">
                  <c:v>62492</c:v>
                </c:pt>
                <c:pt idx="3277">
                  <c:v>62499</c:v>
                </c:pt>
                <c:pt idx="3278">
                  <c:v>62506</c:v>
                </c:pt>
                <c:pt idx="3279">
                  <c:v>62513</c:v>
                </c:pt>
                <c:pt idx="3280">
                  <c:v>62520</c:v>
                </c:pt>
                <c:pt idx="3281">
                  <c:v>62527</c:v>
                </c:pt>
                <c:pt idx="3282">
                  <c:v>62534</c:v>
                </c:pt>
                <c:pt idx="3283">
                  <c:v>62541</c:v>
                </c:pt>
                <c:pt idx="3284">
                  <c:v>62548</c:v>
                </c:pt>
                <c:pt idx="3285">
                  <c:v>62555</c:v>
                </c:pt>
                <c:pt idx="3286">
                  <c:v>62562</c:v>
                </c:pt>
                <c:pt idx="3287">
                  <c:v>62569</c:v>
                </c:pt>
                <c:pt idx="3288">
                  <c:v>62576</c:v>
                </c:pt>
                <c:pt idx="3289">
                  <c:v>62583</c:v>
                </c:pt>
                <c:pt idx="3290">
                  <c:v>62590</c:v>
                </c:pt>
                <c:pt idx="3291">
                  <c:v>62597</c:v>
                </c:pt>
                <c:pt idx="3292">
                  <c:v>62604</c:v>
                </c:pt>
                <c:pt idx="3293">
                  <c:v>62611</c:v>
                </c:pt>
                <c:pt idx="3294">
                  <c:v>62618</c:v>
                </c:pt>
                <c:pt idx="3295">
                  <c:v>62625</c:v>
                </c:pt>
                <c:pt idx="3296">
                  <c:v>62632</c:v>
                </c:pt>
                <c:pt idx="3297">
                  <c:v>62639</c:v>
                </c:pt>
                <c:pt idx="3298">
                  <c:v>62646</c:v>
                </c:pt>
                <c:pt idx="3299">
                  <c:v>62653</c:v>
                </c:pt>
                <c:pt idx="3300">
                  <c:v>62660</c:v>
                </c:pt>
                <c:pt idx="3301">
                  <c:v>62667</c:v>
                </c:pt>
                <c:pt idx="3302">
                  <c:v>62674</c:v>
                </c:pt>
                <c:pt idx="3303">
                  <c:v>62681</c:v>
                </c:pt>
                <c:pt idx="3304">
                  <c:v>62688</c:v>
                </c:pt>
                <c:pt idx="3305">
                  <c:v>62695</c:v>
                </c:pt>
                <c:pt idx="3306">
                  <c:v>62702</c:v>
                </c:pt>
                <c:pt idx="3307">
                  <c:v>62709</c:v>
                </c:pt>
                <c:pt idx="3308">
                  <c:v>62716</c:v>
                </c:pt>
                <c:pt idx="3309">
                  <c:v>62723</c:v>
                </c:pt>
                <c:pt idx="3310">
                  <c:v>62730</c:v>
                </c:pt>
                <c:pt idx="3311">
                  <c:v>62737</c:v>
                </c:pt>
                <c:pt idx="3312">
                  <c:v>62744</c:v>
                </c:pt>
                <c:pt idx="3313">
                  <c:v>62751</c:v>
                </c:pt>
                <c:pt idx="3314">
                  <c:v>62758</c:v>
                </c:pt>
                <c:pt idx="3315">
                  <c:v>62765</c:v>
                </c:pt>
                <c:pt idx="3316">
                  <c:v>62772</c:v>
                </c:pt>
                <c:pt idx="3317">
                  <c:v>62779</c:v>
                </c:pt>
                <c:pt idx="3318">
                  <c:v>62786</c:v>
                </c:pt>
                <c:pt idx="3319">
                  <c:v>62793</c:v>
                </c:pt>
                <c:pt idx="3320">
                  <c:v>62800</c:v>
                </c:pt>
                <c:pt idx="3321">
                  <c:v>62807</c:v>
                </c:pt>
                <c:pt idx="3322">
                  <c:v>62814</c:v>
                </c:pt>
                <c:pt idx="3323">
                  <c:v>62821</c:v>
                </c:pt>
                <c:pt idx="3324">
                  <c:v>62828</c:v>
                </c:pt>
                <c:pt idx="3325">
                  <c:v>62835</c:v>
                </c:pt>
                <c:pt idx="3326">
                  <c:v>62842</c:v>
                </c:pt>
                <c:pt idx="3327">
                  <c:v>62849</c:v>
                </c:pt>
                <c:pt idx="3328">
                  <c:v>62856</c:v>
                </c:pt>
                <c:pt idx="3329">
                  <c:v>62863</c:v>
                </c:pt>
                <c:pt idx="3330">
                  <c:v>62870</c:v>
                </c:pt>
                <c:pt idx="3331">
                  <c:v>62877</c:v>
                </c:pt>
                <c:pt idx="3332">
                  <c:v>62884</c:v>
                </c:pt>
                <c:pt idx="3333">
                  <c:v>62891</c:v>
                </c:pt>
                <c:pt idx="3334">
                  <c:v>62898</c:v>
                </c:pt>
                <c:pt idx="3335">
                  <c:v>62905</c:v>
                </c:pt>
                <c:pt idx="3336">
                  <c:v>62912</c:v>
                </c:pt>
                <c:pt idx="3337">
                  <c:v>62919</c:v>
                </c:pt>
                <c:pt idx="3338">
                  <c:v>62926</c:v>
                </c:pt>
                <c:pt idx="3339">
                  <c:v>62933</c:v>
                </c:pt>
                <c:pt idx="3340">
                  <c:v>62940</c:v>
                </c:pt>
                <c:pt idx="3341">
                  <c:v>62947</c:v>
                </c:pt>
                <c:pt idx="3342">
                  <c:v>62954</c:v>
                </c:pt>
                <c:pt idx="3343">
                  <c:v>62961</c:v>
                </c:pt>
                <c:pt idx="3344">
                  <c:v>62968</c:v>
                </c:pt>
                <c:pt idx="3345">
                  <c:v>62975</c:v>
                </c:pt>
                <c:pt idx="3346">
                  <c:v>62982</c:v>
                </c:pt>
                <c:pt idx="3347">
                  <c:v>62989</c:v>
                </c:pt>
                <c:pt idx="3348">
                  <c:v>62996</c:v>
                </c:pt>
                <c:pt idx="3349">
                  <c:v>63003</c:v>
                </c:pt>
                <c:pt idx="3350">
                  <c:v>63010</c:v>
                </c:pt>
                <c:pt idx="3351">
                  <c:v>63017</c:v>
                </c:pt>
                <c:pt idx="3352">
                  <c:v>63024</c:v>
                </c:pt>
                <c:pt idx="3353">
                  <c:v>63031</c:v>
                </c:pt>
                <c:pt idx="3354">
                  <c:v>63038</c:v>
                </c:pt>
                <c:pt idx="3355">
                  <c:v>63045</c:v>
                </c:pt>
                <c:pt idx="3356">
                  <c:v>63052</c:v>
                </c:pt>
                <c:pt idx="3357">
                  <c:v>63059</c:v>
                </c:pt>
                <c:pt idx="3358">
                  <c:v>63066</c:v>
                </c:pt>
                <c:pt idx="3359">
                  <c:v>63073</c:v>
                </c:pt>
                <c:pt idx="3360">
                  <c:v>63080</c:v>
                </c:pt>
                <c:pt idx="3361">
                  <c:v>63087</c:v>
                </c:pt>
                <c:pt idx="3362">
                  <c:v>63094</c:v>
                </c:pt>
                <c:pt idx="3363">
                  <c:v>63101</c:v>
                </c:pt>
                <c:pt idx="3364">
                  <c:v>63108</c:v>
                </c:pt>
                <c:pt idx="3365">
                  <c:v>63115</c:v>
                </c:pt>
                <c:pt idx="3366">
                  <c:v>63122</c:v>
                </c:pt>
                <c:pt idx="3367">
                  <c:v>63129</c:v>
                </c:pt>
                <c:pt idx="3368">
                  <c:v>63136</c:v>
                </c:pt>
                <c:pt idx="3369">
                  <c:v>63143</c:v>
                </c:pt>
                <c:pt idx="3370">
                  <c:v>63150</c:v>
                </c:pt>
                <c:pt idx="3371">
                  <c:v>63157</c:v>
                </c:pt>
                <c:pt idx="3372">
                  <c:v>63164</c:v>
                </c:pt>
                <c:pt idx="3373">
                  <c:v>63171</c:v>
                </c:pt>
                <c:pt idx="3374">
                  <c:v>63178</c:v>
                </c:pt>
                <c:pt idx="3375">
                  <c:v>63186</c:v>
                </c:pt>
                <c:pt idx="3376">
                  <c:v>63193</c:v>
                </c:pt>
                <c:pt idx="3377">
                  <c:v>63200</c:v>
                </c:pt>
                <c:pt idx="3378">
                  <c:v>63207</c:v>
                </c:pt>
                <c:pt idx="3379">
                  <c:v>63214</c:v>
                </c:pt>
                <c:pt idx="3380">
                  <c:v>63221</c:v>
                </c:pt>
                <c:pt idx="3381">
                  <c:v>63228</c:v>
                </c:pt>
                <c:pt idx="3382">
                  <c:v>63235</c:v>
                </c:pt>
                <c:pt idx="3383">
                  <c:v>63242</c:v>
                </c:pt>
                <c:pt idx="3384">
                  <c:v>63249</c:v>
                </c:pt>
                <c:pt idx="3385">
                  <c:v>63256</c:v>
                </c:pt>
                <c:pt idx="3386">
                  <c:v>63263</c:v>
                </c:pt>
                <c:pt idx="3387">
                  <c:v>63270</c:v>
                </c:pt>
                <c:pt idx="3388">
                  <c:v>63277</c:v>
                </c:pt>
                <c:pt idx="3389">
                  <c:v>63284</c:v>
                </c:pt>
                <c:pt idx="3390">
                  <c:v>63291</c:v>
                </c:pt>
                <c:pt idx="3391">
                  <c:v>63298</c:v>
                </c:pt>
                <c:pt idx="3392">
                  <c:v>63305</c:v>
                </c:pt>
                <c:pt idx="3393">
                  <c:v>63312</c:v>
                </c:pt>
                <c:pt idx="3394">
                  <c:v>63319</c:v>
                </c:pt>
                <c:pt idx="3395">
                  <c:v>63326</c:v>
                </c:pt>
                <c:pt idx="3396">
                  <c:v>63333</c:v>
                </c:pt>
                <c:pt idx="3397">
                  <c:v>63340</c:v>
                </c:pt>
                <c:pt idx="3398">
                  <c:v>63347</c:v>
                </c:pt>
                <c:pt idx="3399">
                  <c:v>63354</c:v>
                </c:pt>
                <c:pt idx="3400">
                  <c:v>63361</c:v>
                </c:pt>
                <c:pt idx="3401">
                  <c:v>63368</c:v>
                </c:pt>
                <c:pt idx="3402">
                  <c:v>63375</c:v>
                </c:pt>
                <c:pt idx="3403">
                  <c:v>63382</c:v>
                </c:pt>
                <c:pt idx="3404">
                  <c:v>63389</c:v>
                </c:pt>
                <c:pt idx="3405">
                  <c:v>63396</c:v>
                </c:pt>
                <c:pt idx="3406">
                  <c:v>63403</c:v>
                </c:pt>
                <c:pt idx="3407">
                  <c:v>63410</c:v>
                </c:pt>
                <c:pt idx="3408">
                  <c:v>63417</c:v>
                </c:pt>
                <c:pt idx="3409">
                  <c:v>63424</c:v>
                </c:pt>
                <c:pt idx="3410">
                  <c:v>63431</c:v>
                </c:pt>
                <c:pt idx="3411">
                  <c:v>63438</c:v>
                </c:pt>
                <c:pt idx="3412">
                  <c:v>63445</c:v>
                </c:pt>
                <c:pt idx="3413">
                  <c:v>63452</c:v>
                </c:pt>
                <c:pt idx="3414">
                  <c:v>63459</c:v>
                </c:pt>
                <c:pt idx="3415">
                  <c:v>63466</c:v>
                </c:pt>
                <c:pt idx="3416">
                  <c:v>63473</c:v>
                </c:pt>
                <c:pt idx="3417">
                  <c:v>63480</c:v>
                </c:pt>
                <c:pt idx="3418">
                  <c:v>63487</c:v>
                </c:pt>
                <c:pt idx="3419">
                  <c:v>63494</c:v>
                </c:pt>
                <c:pt idx="3420">
                  <c:v>63501</c:v>
                </c:pt>
                <c:pt idx="3421">
                  <c:v>63508</c:v>
                </c:pt>
                <c:pt idx="3422">
                  <c:v>63515</c:v>
                </c:pt>
                <c:pt idx="3423">
                  <c:v>63522</c:v>
                </c:pt>
                <c:pt idx="3424">
                  <c:v>63529</c:v>
                </c:pt>
                <c:pt idx="3425">
                  <c:v>63536</c:v>
                </c:pt>
                <c:pt idx="3426">
                  <c:v>63543</c:v>
                </c:pt>
                <c:pt idx="3427">
                  <c:v>63550</c:v>
                </c:pt>
                <c:pt idx="3428">
                  <c:v>63557</c:v>
                </c:pt>
                <c:pt idx="3429">
                  <c:v>63564</c:v>
                </c:pt>
                <c:pt idx="3430">
                  <c:v>63571</c:v>
                </c:pt>
                <c:pt idx="3431">
                  <c:v>63578</c:v>
                </c:pt>
                <c:pt idx="3432">
                  <c:v>63585</c:v>
                </c:pt>
                <c:pt idx="3433">
                  <c:v>63592</c:v>
                </c:pt>
                <c:pt idx="3434">
                  <c:v>63599</c:v>
                </c:pt>
                <c:pt idx="3435">
                  <c:v>63606</c:v>
                </c:pt>
                <c:pt idx="3436">
                  <c:v>63613</c:v>
                </c:pt>
                <c:pt idx="3437">
                  <c:v>63620</c:v>
                </c:pt>
                <c:pt idx="3438">
                  <c:v>63627</c:v>
                </c:pt>
                <c:pt idx="3439">
                  <c:v>63634</c:v>
                </c:pt>
                <c:pt idx="3440">
                  <c:v>63641</c:v>
                </c:pt>
                <c:pt idx="3441">
                  <c:v>63648</c:v>
                </c:pt>
                <c:pt idx="3442">
                  <c:v>63655</c:v>
                </c:pt>
                <c:pt idx="3443">
                  <c:v>63662</c:v>
                </c:pt>
                <c:pt idx="3444">
                  <c:v>63669</c:v>
                </c:pt>
                <c:pt idx="3445">
                  <c:v>63676</c:v>
                </c:pt>
                <c:pt idx="3446">
                  <c:v>63683</c:v>
                </c:pt>
                <c:pt idx="3447">
                  <c:v>63690</c:v>
                </c:pt>
                <c:pt idx="3448">
                  <c:v>63697</c:v>
                </c:pt>
                <c:pt idx="3449">
                  <c:v>63704</c:v>
                </c:pt>
                <c:pt idx="3450">
                  <c:v>63711</c:v>
                </c:pt>
                <c:pt idx="3451">
                  <c:v>63718</c:v>
                </c:pt>
                <c:pt idx="3452">
                  <c:v>63725</c:v>
                </c:pt>
                <c:pt idx="3453">
                  <c:v>63732</c:v>
                </c:pt>
                <c:pt idx="3454">
                  <c:v>63739</c:v>
                </c:pt>
                <c:pt idx="3455">
                  <c:v>63746</c:v>
                </c:pt>
                <c:pt idx="3456">
                  <c:v>63753</c:v>
                </c:pt>
                <c:pt idx="3457">
                  <c:v>63760</c:v>
                </c:pt>
                <c:pt idx="3458">
                  <c:v>63767</c:v>
                </c:pt>
                <c:pt idx="3459">
                  <c:v>63774</c:v>
                </c:pt>
                <c:pt idx="3460">
                  <c:v>63781</c:v>
                </c:pt>
                <c:pt idx="3461">
                  <c:v>63788</c:v>
                </c:pt>
                <c:pt idx="3462">
                  <c:v>63795</c:v>
                </c:pt>
                <c:pt idx="3463">
                  <c:v>63802</c:v>
                </c:pt>
                <c:pt idx="3464">
                  <c:v>63809</c:v>
                </c:pt>
                <c:pt idx="3465">
                  <c:v>63816</c:v>
                </c:pt>
                <c:pt idx="3466">
                  <c:v>63823</c:v>
                </c:pt>
                <c:pt idx="3467">
                  <c:v>63830</c:v>
                </c:pt>
                <c:pt idx="3468">
                  <c:v>63837</c:v>
                </c:pt>
                <c:pt idx="3469">
                  <c:v>63844</c:v>
                </c:pt>
                <c:pt idx="3470">
                  <c:v>63851</c:v>
                </c:pt>
                <c:pt idx="3471">
                  <c:v>63858</c:v>
                </c:pt>
                <c:pt idx="3472">
                  <c:v>63865</c:v>
                </c:pt>
                <c:pt idx="3473">
                  <c:v>63872</c:v>
                </c:pt>
                <c:pt idx="3474">
                  <c:v>63879</c:v>
                </c:pt>
                <c:pt idx="3475">
                  <c:v>63886</c:v>
                </c:pt>
                <c:pt idx="3476">
                  <c:v>63893</c:v>
                </c:pt>
                <c:pt idx="3477">
                  <c:v>63900</c:v>
                </c:pt>
                <c:pt idx="3478">
                  <c:v>63907</c:v>
                </c:pt>
                <c:pt idx="3479">
                  <c:v>63915</c:v>
                </c:pt>
                <c:pt idx="3480">
                  <c:v>63922</c:v>
                </c:pt>
                <c:pt idx="3481">
                  <c:v>63929</c:v>
                </c:pt>
                <c:pt idx="3482">
                  <c:v>63936</c:v>
                </c:pt>
                <c:pt idx="3483">
                  <c:v>63943</c:v>
                </c:pt>
                <c:pt idx="3484">
                  <c:v>63950</c:v>
                </c:pt>
                <c:pt idx="3485">
                  <c:v>63957</c:v>
                </c:pt>
                <c:pt idx="3486">
                  <c:v>63964</c:v>
                </c:pt>
                <c:pt idx="3487">
                  <c:v>63971</c:v>
                </c:pt>
                <c:pt idx="3488">
                  <c:v>63978</c:v>
                </c:pt>
                <c:pt idx="3489">
                  <c:v>63985</c:v>
                </c:pt>
                <c:pt idx="3490">
                  <c:v>63992</c:v>
                </c:pt>
                <c:pt idx="3491">
                  <c:v>63999</c:v>
                </c:pt>
                <c:pt idx="3492">
                  <c:v>64006</c:v>
                </c:pt>
                <c:pt idx="3493">
                  <c:v>64013</c:v>
                </c:pt>
                <c:pt idx="3494">
                  <c:v>64020</c:v>
                </c:pt>
                <c:pt idx="3495">
                  <c:v>64027</c:v>
                </c:pt>
                <c:pt idx="3496">
                  <c:v>64034</c:v>
                </c:pt>
                <c:pt idx="3497">
                  <c:v>64041</c:v>
                </c:pt>
                <c:pt idx="3498">
                  <c:v>64048</c:v>
                </c:pt>
                <c:pt idx="3499">
                  <c:v>64055</c:v>
                </c:pt>
                <c:pt idx="3500">
                  <c:v>64062</c:v>
                </c:pt>
                <c:pt idx="3501">
                  <c:v>64069</c:v>
                </c:pt>
                <c:pt idx="3502">
                  <c:v>64076</c:v>
                </c:pt>
                <c:pt idx="3503">
                  <c:v>64083</c:v>
                </c:pt>
                <c:pt idx="3504">
                  <c:v>64090</c:v>
                </c:pt>
                <c:pt idx="3505">
                  <c:v>64097</c:v>
                </c:pt>
                <c:pt idx="3506">
                  <c:v>64104</c:v>
                </c:pt>
                <c:pt idx="3507">
                  <c:v>64111</c:v>
                </c:pt>
                <c:pt idx="3508">
                  <c:v>64118</c:v>
                </c:pt>
                <c:pt idx="3509">
                  <c:v>64125</c:v>
                </c:pt>
                <c:pt idx="3510">
                  <c:v>64132</c:v>
                </c:pt>
                <c:pt idx="3511">
                  <c:v>64139</c:v>
                </c:pt>
                <c:pt idx="3512">
                  <c:v>64146</c:v>
                </c:pt>
                <c:pt idx="3513">
                  <c:v>64153</c:v>
                </c:pt>
                <c:pt idx="3514">
                  <c:v>64160</c:v>
                </c:pt>
                <c:pt idx="3515">
                  <c:v>64167</c:v>
                </c:pt>
                <c:pt idx="3516">
                  <c:v>64174</c:v>
                </c:pt>
                <c:pt idx="3517">
                  <c:v>64181</c:v>
                </c:pt>
                <c:pt idx="3518">
                  <c:v>64188</c:v>
                </c:pt>
                <c:pt idx="3519">
                  <c:v>64195</c:v>
                </c:pt>
                <c:pt idx="3520">
                  <c:v>64202</c:v>
                </c:pt>
                <c:pt idx="3521">
                  <c:v>64209</c:v>
                </c:pt>
                <c:pt idx="3522">
                  <c:v>64216</c:v>
                </c:pt>
                <c:pt idx="3523">
                  <c:v>64223</c:v>
                </c:pt>
                <c:pt idx="3524">
                  <c:v>64230</c:v>
                </c:pt>
                <c:pt idx="3525">
                  <c:v>64237</c:v>
                </c:pt>
                <c:pt idx="3526">
                  <c:v>64244</c:v>
                </c:pt>
                <c:pt idx="3527">
                  <c:v>64251</c:v>
                </c:pt>
                <c:pt idx="3528">
                  <c:v>64258</c:v>
                </c:pt>
                <c:pt idx="3529">
                  <c:v>64265</c:v>
                </c:pt>
                <c:pt idx="3530">
                  <c:v>64272</c:v>
                </c:pt>
                <c:pt idx="3531">
                  <c:v>64280</c:v>
                </c:pt>
                <c:pt idx="3532">
                  <c:v>64287</c:v>
                </c:pt>
                <c:pt idx="3533">
                  <c:v>64294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6.9731584699184168E-3</c:v>
                </c:pt>
                <c:pt idx="1">
                  <c:v>6.9743619883044792E-3</c:v>
                </c:pt>
                <c:pt idx="2">
                  <c:v>6.9763692429003488E-3</c:v>
                </c:pt>
                <c:pt idx="3">
                  <c:v>6.9779746293507916E-3</c:v>
                </c:pt>
                <c:pt idx="4">
                  <c:v>6.9799010931237415E-3</c:v>
                </c:pt>
                <c:pt idx="5">
                  <c:v>6.9881955987480815E-3</c:v>
                </c:pt>
                <c:pt idx="6">
                  <c:v>6.9982024997772285E-3</c:v>
                </c:pt>
                <c:pt idx="7">
                  <c:v>7.0023765048887743E-3</c:v>
                </c:pt>
                <c:pt idx="8">
                  <c:v>7.0146191073350295E-3</c:v>
                </c:pt>
                <c:pt idx="9">
                  <c:v>7.0280626913377109E-3</c:v>
                </c:pt>
                <c:pt idx="10">
                  <c:v>7.0341631609516231E-3</c:v>
                </c:pt>
                <c:pt idx="11">
                  <c:v>7.0405847079690886E-3</c:v>
                </c:pt>
                <c:pt idx="12">
                  <c:v>7.0473273324711538E-3</c:v>
                </c:pt>
                <c:pt idx="13">
                  <c:v>7.06201947125155E-3</c:v>
                </c:pt>
                <c:pt idx="14">
                  <c:v>7.0775086054875036E-3</c:v>
                </c:pt>
                <c:pt idx="15">
                  <c:v>7.0858566176557058E-3</c:v>
                </c:pt>
                <c:pt idx="16">
                  <c:v>7.094525707389554E-3</c:v>
                </c:pt>
                <c:pt idx="17">
                  <c:v>7.1035158746890481E-3</c:v>
                </c:pt>
                <c:pt idx="18">
                  <c:v>7.122705457997351E-3</c:v>
                </c:pt>
                <c:pt idx="19">
                  <c:v>7.1425998984053773E-3</c:v>
                </c:pt>
                <c:pt idx="20">
                  <c:v>7.1526709201397143E-3</c:v>
                </c:pt>
                <c:pt idx="21">
                  <c:v>7.1625384854789864E-3</c:v>
                </c:pt>
                <c:pt idx="22">
                  <c:v>7.17220259450424E-3</c:v>
                </c:pt>
                <c:pt idx="23">
                  <c:v>7.1909942922273231E-3</c:v>
                </c:pt>
                <c:pt idx="24">
                  <c:v>7.2088244666546064E-3</c:v>
                </c:pt>
                <c:pt idx="25">
                  <c:v>7.217471293704536E-3</c:v>
                </c:pt>
                <c:pt idx="26">
                  <c:v>7.2259146641973082E-3</c:v>
                </c:pt>
                <c:pt idx="27">
                  <c:v>7.2341545782139693E-3</c:v>
                </c:pt>
                <c:pt idx="28">
                  <c:v>7.2501002241050685E-3</c:v>
                </c:pt>
                <c:pt idx="29">
                  <c:v>7.265079669519503E-3</c:v>
                </c:pt>
                <c:pt idx="30">
                  <c:v>7.2723023010745624E-3</c:v>
                </c:pt>
                <c:pt idx="31">
                  <c:v>7.2793214760724645E-3</c:v>
                </c:pt>
                <c:pt idx="32">
                  <c:v>7.2861371945132092E-3</c:v>
                </c:pt>
                <c:pt idx="33">
                  <c:v>7.2992364073576352E-3</c:v>
                </c:pt>
                <c:pt idx="34">
                  <c:v>7.3113655024614754E-3</c:v>
                </c:pt>
                <c:pt idx="35">
                  <c:v>7.3171639379543407E-3</c:v>
                </c:pt>
                <c:pt idx="36">
                  <c:v>7.3227589168090024E-3</c:v>
                </c:pt>
                <c:pt idx="37">
                  <c:v>7.3281504391065067E-3</c:v>
                </c:pt>
                <c:pt idx="38">
                  <c:v>7.3384028299361423E-3</c:v>
                </c:pt>
                <c:pt idx="39">
                  <c:v>7.3476819615903022E-3</c:v>
                </c:pt>
                <c:pt idx="40">
                  <c:v>7.3520562005346957E-3</c:v>
                </c:pt>
                <c:pt idx="41">
                  <c:v>7.3562330559628908E-3</c:v>
                </c:pt>
                <c:pt idx="42">
                  <c:v>7.3602368201197699E-3</c:v>
                </c:pt>
                <c:pt idx="43">
                  <c:v>7.3678363424641482E-3</c:v>
                </c:pt>
                <c:pt idx="44">
                  <c:v>7.3745816956594101E-3</c:v>
                </c:pt>
                <c:pt idx="45">
                  <c:v>7.3777503691507818E-3</c:v>
                </c:pt>
                <c:pt idx="46">
                  <c:v>7.3807520244928426E-3</c:v>
                </c:pt>
                <c:pt idx="47">
                  <c:v>7.383586661766639E-3</c:v>
                </c:pt>
                <c:pt idx="48">
                  <c:v>7.3888487795477822E-3</c:v>
                </c:pt>
                <c:pt idx="49">
                  <c:v>7.3932550291255783E-3</c:v>
                </c:pt>
                <c:pt idx="50">
                  <c:v>7.3952545755717747E-3</c:v>
                </c:pt>
                <c:pt idx="51">
                  <c:v>7.3970871038686603E-3</c:v>
                </c:pt>
                <c:pt idx="52">
                  <c:v>7.3987526139351889E-3</c:v>
                </c:pt>
                <c:pt idx="53">
                  <c:v>7.4016769972136878E-3</c:v>
                </c:pt>
                <c:pt idx="54">
                  <c:v>7.4037444725461032E-3</c:v>
                </c:pt>
                <c:pt idx="55">
                  <c:v>7.4045748917850318E-3</c:v>
                </c:pt>
                <c:pt idx="56">
                  <c:v>7.4052382927936033E-3</c:v>
                </c:pt>
                <c:pt idx="57">
                  <c:v>7.4057346756528641E-3</c:v>
                </c:pt>
                <c:pt idx="58">
                  <c:v>7.4063209928143534E-3</c:v>
                </c:pt>
                <c:pt idx="59">
                  <c:v>7.4060500251915684E-3</c:v>
                </c:pt>
                <c:pt idx="60">
                  <c:v>7.4057113171421829E-3</c:v>
                </c:pt>
                <c:pt idx="61">
                  <c:v>7.4052055909434866E-3</c:v>
                </c:pt>
                <c:pt idx="62">
                  <c:v>7.4045623561946883E-3</c:v>
                </c:pt>
                <c:pt idx="63">
                  <c:v>7.4034004953268031E-3</c:v>
                </c:pt>
                <c:pt idx="64">
                  <c:v>7.4019717816908859E-3</c:v>
                </c:pt>
                <c:pt idx="65">
                  <c:v>7.4013492387869917E-3</c:v>
                </c:pt>
                <c:pt idx="66">
                  <c:v>7.4007367363015941E-3</c:v>
                </c:pt>
                <c:pt idx="67">
                  <c:v>7.39926948824432E-3</c:v>
                </c:pt>
                <c:pt idx="68">
                  <c:v>7.3972725677462492E-3</c:v>
                </c:pt>
                <c:pt idx="69">
                  <c:v>7.3967303474609114E-3</c:v>
                </c:pt>
                <c:pt idx="70">
                  <c:v>7.3961981674319777E-3</c:v>
                </c:pt>
                <c:pt idx="71">
                  <c:v>7.3953171077212341E-3</c:v>
                </c:pt>
                <c:pt idx="72">
                  <c:v>7.3941698506096998E-3</c:v>
                </c:pt>
                <c:pt idx="73">
                  <c:v>7.3936878722680177E-3</c:v>
                </c:pt>
                <c:pt idx="74">
                  <c:v>7.3932159341016934E-3</c:v>
                </c:pt>
                <c:pt idx="75">
                  <c:v>7.3927540363538657E-3</c:v>
                </c:pt>
                <c:pt idx="76">
                  <c:v>7.3920134072358321E-3</c:v>
                </c:pt>
                <c:pt idx="77">
                  <c:v>7.3910068484128733E-3</c:v>
                </c:pt>
                <c:pt idx="78">
                  <c:v>7.390595152271251E-3</c:v>
                </c:pt>
                <c:pt idx="79">
                  <c:v>7.3901934963049865E-3</c:v>
                </c:pt>
                <c:pt idx="80">
                  <c:v>7.3898018808382648E-3</c:v>
                </c:pt>
                <c:pt idx="81">
                  <c:v>7.3892017022233105E-3</c:v>
                </c:pt>
                <c:pt idx="82">
                  <c:v>7.3885109995053266E-3</c:v>
                </c:pt>
                <c:pt idx="83">
                  <c:v>7.3892206524106552E-3</c:v>
                </c:pt>
                <c:pt idx="84">
                  <c:v>7.3909914124192788E-3</c:v>
                </c:pt>
                <c:pt idx="85">
                  <c:v>7.3938232796932901E-3</c:v>
                </c:pt>
                <c:pt idx="86">
                  <c:v>7.4031741893917005E-3</c:v>
                </c:pt>
                <c:pt idx="87">
                  <c:v>7.4157618213621657E-3</c:v>
                </c:pt>
                <c:pt idx="88">
                  <c:v>7.4238992251252078E-3</c:v>
                </c:pt>
                <c:pt idx="89">
                  <c:v>7.4330977364778228E-3</c:v>
                </c:pt>
                <c:pt idx="90">
                  <c:v>7.4433573553389643E-3</c:v>
                </c:pt>
                <c:pt idx="91">
                  <c:v>7.4745415275334626E-3</c:v>
                </c:pt>
                <c:pt idx="92">
                  <c:v>7.5105720664869757E-3</c:v>
                </c:pt>
                <c:pt idx="93">
                  <c:v>7.5271983329927572E-3</c:v>
                </c:pt>
                <c:pt idx="94">
                  <c:v>7.544885707817528E-3</c:v>
                </c:pt>
                <c:pt idx="95">
                  <c:v>7.583955059536537E-3</c:v>
                </c:pt>
                <c:pt idx="96">
                  <c:v>7.626246294277772E-3</c:v>
                </c:pt>
                <c:pt idx="97">
                  <c:v>7.6492392135341092E-3</c:v>
                </c:pt>
                <c:pt idx="98">
                  <c:v>7.6732932422440836E-3</c:v>
                </c:pt>
                <c:pt idx="99">
                  <c:v>7.6984083806508341E-3</c:v>
                </c:pt>
                <c:pt idx="100">
                  <c:v>7.7523403383591063E-3</c:v>
                </c:pt>
                <c:pt idx="101">
                  <c:v>7.809480035297911E-3</c:v>
                </c:pt>
                <c:pt idx="102">
                  <c:v>7.8395050645385655E-3</c:v>
                </c:pt>
                <c:pt idx="103">
                  <c:v>7.8686129003946448E-3</c:v>
                </c:pt>
                <c:pt idx="104">
                  <c:v>7.8964078815690897E-3</c:v>
                </c:pt>
                <c:pt idx="105">
                  <c:v>7.9477947149605068E-3</c:v>
                </c:pt>
                <c:pt idx="106">
                  <c:v>7.9944592541825177E-3</c:v>
                </c:pt>
                <c:pt idx="107">
                  <c:v>8.0156899579775232E-3</c:v>
                </c:pt>
                <c:pt idx="108">
                  <c:v>8.0356078056320612E-3</c:v>
                </c:pt>
                <c:pt idx="109">
                  <c:v>8.0542127967409005E-3</c:v>
                </c:pt>
                <c:pt idx="110">
                  <c:v>8.0944302360189124E-3</c:v>
                </c:pt>
                <c:pt idx="111">
                  <c:v>8.1275448996420696E-3</c:v>
                </c:pt>
                <c:pt idx="112">
                  <c:v>8.13827274855905E-3</c:v>
                </c:pt>
                <c:pt idx="113">
                  <c:v>8.1476877397956837E-3</c:v>
                </c:pt>
                <c:pt idx="114">
                  <c:v>8.162324053627712E-3</c:v>
                </c:pt>
                <c:pt idx="115">
                  <c:v>8.1722191279387513E-3</c:v>
                </c:pt>
                <c:pt idx="116">
                  <c:v>8.1750698303684199E-3</c:v>
                </c:pt>
                <c:pt idx="117">
                  <c:v>8.176607674874603E-3</c:v>
                </c:pt>
                <c:pt idx="118">
                  <c:v>8.1768326613762543E-3</c:v>
                </c:pt>
                <c:pt idx="119">
                  <c:v>8.1730894463967942E-3</c:v>
                </c:pt>
                <c:pt idx="120">
                  <c:v>8.1646040280669574E-3</c:v>
                </c:pt>
                <c:pt idx="121">
                  <c:v>8.1582647251132734E-3</c:v>
                </c:pt>
                <c:pt idx="122">
                  <c:v>8.1506125643171501E-3</c:v>
                </c:pt>
                <c:pt idx="123">
                  <c:v>8.1416475458406801E-3</c:v>
                </c:pt>
                <c:pt idx="124">
                  <c:v>8.1228294164670256E-3</c:v>
                </c:pt>
                <c:pt idx="125">
                  <c:v>8.1062557304378835E-3</c:v>
                </c:pt>
                <c:pt idx="126">
                  <c:v>8.099545991923085E-3</c:v>
                </c:pt>
                <c:pt idx="127">
                  <c:v>8.0937282877580063E-3</c:v>
                </c:pt>
                <c:pt idx="128">
                  <c:v>8.0888026176184624E-3</c:v>
                </c:pt>
                <c:pt idx="129">
                  <c:v>8.0821036781423654E-3</c:v>
                </c:pt>
                <c:pt idx="130">
                  <c:v>8.0780202788555133E-3</c:v>
                </c:pt>
                <c:pt idx="131">
                  <c:v>8.077554779410967E-3</c:v>
                </c:pt>
                <c:pt idx="132">
                  <c:v>8.0779813139919554E-3</c:v>
                </c:pt>
                <c:pt idx="133">
                  <c:v>8.0792998827605711E-3</c:v>
                </c:pt>
                <c:pt idx="134">
                  <c:v>8.085089552773983E-3</c:v>
                </c:pt>
                <c:pt idx="135">
                  <c:v>8.0934944986577051E-3</c:v>
                </c:pt>
                <c:pt idx="136">
                  <c:v>8.0992732380402721E-3</c:v>
                </c:pt>
                <c:pt idx="137">
                  <c:v>8.105944011772559E-3</c:v>
                </c:pt>
                <c:pt idx="138">
                  <c:v>8.1135068196114268E-3</c:v>
                </c:pt>
                <c:pt idx="139">
                  <c:v>8.1317870436037332E-3</c:v>
                </c:pt>
                <c:pt idx="140">
                  <c:v>8.1526783954366522E-3</c:v>
                </c:pt>
                <c:pt idx="141">
                  <c:v>8.1647013757535358E-3</c:v>
                </c:pt>
                <c:pt idx="142">
                  <c:v>8.1776163908253707E-3</c:v>
                </c:pt>
                <c:pt idx="143">
                  <c:v>8.1914234407332032E-3</c:v>
                </c:pt>
                <c:pt idx="144">
                  <c:v>8.2221962009613563E-3</c:v>
                </c:pt>
                <c:pt idx="145">
                  <c:v>8.2553815627073313E-3</c:v>
                </c:pt>
                <c:pt idx="146">
                  <c:v>8.2725062221822299E-3</c:v>
                </c:pt>
                <c:pt idx="147">
                  <c:v>8.2893803509076491E-3</c:v>
                </c:pt>
                <c:pt idx="148">
                  <c:v>8.3060039488025428E-3</c:v>
                </c:pt>
                <c:pt idx="149">
                  <c:v>8.3386065339208226E-3</c:v>
                </c:pt>
                <c:pt idx="150">
                  <c:v>8.3699930317526761E-3</c:v>
                </c:pt>
                <c:pt idx="151">
                  <c:v>8.3853639751707565E-3</c:v>
                </c:pt>
                <c:pt idx="152">
                  <c:v>8.4004843875962187E-3</c:v>
                </c:pt>
                <c:pt idx="153">
                  <c:v>8.4153542690290628E-3</c:v>
                </c:pt>
                <c:pt idx="154">
                  <c:v>8.4444542871068666E-3</c:v>
                </c:pt>
                <c:pt idx="155">
                  <c:v>8.4723284836996093E-3</c:v>
                </c:pt>
                <c:pt idx="156">
                  <c:v>8.4859457095209923E-3</c:v>
                </c:pt>
                <c:pt idx="157">
                  <c:v>8.4993124041876644E-3</c:v>
                </c:pt>
                <c:pt idx="158">
                  <c:v>8.5124285675375333E-3</c:v>
                </c:pt>
                <c:pt idx="159">
                  <c:v>8.5380255023910969E-3</c:v>
                </c:pt>
                <c:pt idx="160">
                  <c:v>8.5623879082552534E-3</c:v>
                </c:pt>
                <c:pt idx="161">
                  <c:v>8.5742514151021521E-3</c:v>
                </c:pt>
                <c:pt idx="162">
                  <c:v>8.5858643906322474E-3</c:v>
                </c:pt>
                <c:pt idx="163">
                  <c:v>8.5972268346834468E-3</c:v>
                </c:pt>
                <c:pt idx="164">
                  <c:v>8.6193201514343336E-3</c:v>
                </c:pt>
                <c:pt idx="165">
                  <c:v>8.6401712963424249E-3</c:v>
                </c:pt>
                <c:pt idx="166">
                  <c:v>8.6502810830801913E-3</c:v>
                </c:pt>
                <c:pt idx="167">
                  <c:v>8.66020835318837E-3</c:v>
                </c:pt>
                <c:pt idx="168">
                  <c:v>8.6702251667936103E-3</c:v>
                </c:pt>
                <c:pt idx="169">
                  <c:v>8.6909909211511475E-3</c:v>
                </c:pt>
                <c:pt idx="170">
                  <c:v>8.7118680058939635E-3</c:v>
                </c:pt>
                <c:pt idx="171">
                  <c:v>8.7226726119604692E-3</c:v>
                </c:pt>
                <c:pt idx="172">
                  <c:v>8.7336347764543909E-3</c:v>
                </c:pt>
                <c:pt idx="173">
                  <c:v>8.7447544995378212E-3</c:v>
                </c:pt>
                <c:pt idx="174">
                  <c:v>8.773657926340328E-3</c:v>
                </c:pt>
                <c:pt idx="175">
                  <c:v>8.8027164937165558E-3</c:v>
                </c:pt>
                <c:pt idx="176">
                  <c:v>8.8147815684180841E-3</c:v>
                </c:pt>
                <c:pt idx="177">
                  <c:v>8.8270042017901673E-3</c:v>
                </c:pt>
                <c:pt idx="178">
                  <c:v>8.8521893435167254E-3</c:v>
                </c:pt>
                <c:pt idx="179">
                  <c:v>8.8774703218219564E-3</c:v>
                </c:pt>
                <c:pt idx="180">
                  <c:v>8.8904807486278603E-3</c:v>
                </c:pt>
                <c:pt idx="181">
                  <c:v>8.9036487341853654E-3</c:v>
                </c:pt>
                <c:pt idx="182">
                  <c:v>8.9169742784944717E-3</c:v>
                </c:pt>
                <c:pt idx="183">
                  <c:v>8.9443697368407644E-3</c:v>
                </c:pt>
                <c:pt idx="184">
                  <c:v>8.9718520437331861E-3</c:v>
                </c:pt>
                <c:pt idx="185">
                  <c:v>8.9859653821244834E-3</c:v>
                </c:pt>
                <c:pt idx="186">
                  <c:v>9.0002362793484281E-3</c:v>
                </c:pt>
                <c:pt idx="187">
                  <c:v>9.0146647355671128E-3</c:v>
                </c:pt>
                <c:pt idx="188">
                  <c:v>9.044270941186058E-3</c:v>
                </c:pt>
                <c:pt idx="189">
                  <c:v>9.0738410916380019E-3</c:v>
                </c:pt>
                <c:pt idx="190">
                  <c:v>9.088378995428803E-3</c:v>
                </c:pt>
                <c:pt idx="191">
                  <c:v>9.1023961112990381E-3</c:v>
                </c:pt>
                <c:pt idx="192">
                  <c:v>9.1158924390866147E-3</c:v>
                </c:pt>
                <c:pt idx="193">
                  <c:v>9.1413780687873061E-3</c:v>
                </c:pt>
                <c:pt idx="194">
                  <c:v>9.1646698677083638E-3</c:v>
                </c:pt>
                <c:pt idx="195">
                  <c:v>9.175562254029046E-3</c:v>
                </c:pt>
                <c:pt idx="196">
                  <c:v>9.1859338519428846E-3</c:v>
                </c:pt>
                <c:pt idx="197">
                  <c:v>9.1957846613688332E-3</c:v>
                </c:pt>
                <c:pt idx="198">
                  <c:v>9.2139829044546335E-3</c:v>
                </c:pt>
                <c:pt idx="199">
                  <c:v>9.229980013545358E-3</c:v>
                </c:pt>
                <c:pt idx="200">
                  <c:v>9.2372268800455792E-3</c:v>
                </c:pt>
                <c:pt idx="201">
                  <c:v>9.2439529578958179E-3</c:v>
                </c:pt>
                <c:pt idx="202">
                  <c:v>9.2501582469339816E-3</c:v>
                </c:pt>
                <c:pt idx="203">
                  <c:v>9.2610678316806822E-3</c:v>
                </c:pt>
                <c:pt idx="204">
                  <c:v>9.2697715155332094E-3</c:v>
                </c:pt>
                <c:pt idx="205">
                  <c:v>9.273372860592044E-3</c:v>
                </c:pt>
                <c:pt idx="206">
                  <c:v>9.2764534169198498E-3</c:v>
                </c:pt>
                <c:pt idx="207">
                  <c:v>9.279013184273488E-3</c:v>
                </c:pt>
                <c:pt idx="208">
                  <c:v>9.2826328208835598E-3</c:v>
                </c:pt>
                <c:pt idx="209">
                  <c:v>9.2842323990172115E-3</c:v>
                </c:pt>
                <c:pt idx="210">
                  <c:v>9.2853164254413922E-3</c:v>
                </c:pt>
                <c:pt idx="211">
                  <c:v>9.2870078665086009E-3</c:v>
                </c:pt>
                <c:pt idx="212">
                  <c:v>9.2893067220567449E-3</c:v>
                </c:pt>
                <c:pt idx="213">
                  <c:v>9.2961659019437839E-3</c:v>
                </c:pt>
                <c:pt idx="214">
                  <c:v>9.3045762902743689E-3</c:v>
                </c:pt>
                <c:pt idx="215">
                  <c:v>9.3099122188755601E-3</c:v>
                </c:pt>
                <c:pt idx="216">
                  <c:v>9.3158555622008254E-3</c:v>
                </c:pt>
                <c:pt idx="217">
                  <c:v>9.322406320250165E-3</c:v>
                </c:pt>
                <c:pt idx="218">
                  <c:v>9.3377714295787388E-3</c:v>
                </c:pt>
                <c:pt idx="219">
                  <c:v>9.3546835002555895E-3</c:v>
                </c:pt>
                <c:pt idx="220">
                  <c:v>9.3642713324115778E-3</c:v>
                </c:pt>
                <c:pt idx="221">
                  <c:v>9.3744665795347792E-3</c:v>
                </c:pt>
                <c:pt idx="222">
                  <c:v>9.3852692416251937E-3</c:v>
                </c:pt>
                <c:pt idx="223">
                  <c:v>9.4091418255426457E-3</c:v>
                </c:pt>
                <c:pt idx="224">
                  <c:v>9.4345540412799078E-3</c:v>
                </c:pt>
                <c:pt idx="225">
                  <c:v>9.4483937792599892E-3</c:v>
                </c:pt>
                <c:pt idx="226">
                  <c:v>9.4628409326125151E-3</c:v>
                </c:pt>
                <c:pt idx="227">
                  <c:v>9.477895501499578E-3</c:v>
                </c:pt>
                <c:pt idx="228">
                  <c:v>9.5102771422184169E-3</c:v>
                </c:pt>
                <c:pt idx="229">
                  <c:v>9.5441879327984314E-3</c:v>
                </c:pt>
                <c:pt idx="230">
                  <c:v>9.5622795800875959E-3</c:v>
                </c:pt>
                <c:pt idx="231">
                  <c:v>9.5809786433165289E-3</c:v>
                </c:pt>
                <c:pt idx="232">
                  <c:v>9.600116508048373E-3</c:v>
                </c:pt>
                <c:pt idx="233">
                  <c:v>9.6376363633454715E-3</c:v>
                </c:pt>
                <c:pt idx="234">
                  <c:v>9.6732997191251169E-3</c:v>
                </c:pt>
                <c:pt idx="235">
                  <c:v>9.6905848452111254E-3</c:v>
                </c:pt>
                <c:pt idx="236">
                  <c:v>9.7074657003726195E-3</c:v>
                </c:pt>
                <c:pt idx="237">
                  <c:v>9.7239422846906454E-3</c:v>
                </c:pt>
                <c:pt idx="238">
                  <c:v>9.7558086272397943E-3</c:v>
                </c:pt>
                <c:pt idx="239">
                  <c:v>9.7858059120692342E-3</c:v>
                </c:pt>
                <c:pt idx="240">
                  <c:v>9.8002611412784102E-3</c:v>
                </c:pt>
                <c:pt idx="241">
                  <c:v>9.8143120991578403E-3</c:v>
                </c:pt>
                <c:pt idx="242">
                  <c:v>9.8279587858696171E-3</c:v>
                </c:pt>
                <c:pt idx="243">
                  <c:v>9.854170616424204E-3</c:v>
                </c:pt>
                <c:pt idx="244">
                  <c:v>9.8785028195003122E-3</c:v>
                </c:pt>
                <c:pt idx="245">
                  <c:v>9.8901281494823134E-3</c:v>
                </c:pt>
                <c:pt idx="246">
                  <c:v>9.90134920789143E-3</c:v>
                </c:pt>
                <c:pt idx="247">
                  <c:v>9.9121659948087082E-3</c:v>
                </c:pt>
                <c:pt idx="248">
                  <c:v>9.9327222828922892E-3</c:v>
                </c:pt>
                <c:pt idx="249">
                  <c:v>9.9513904265058351E-3</c:v>
                </c:pt>
                <c:pt idx="250">
                  <c:v>9.9601858552345046E-3</c:v>
                </c:pt>
                <c:pt idx="251">
                  <c:v>9.9685770123902895E-3</c:v>
                </c:pt>
                <c:pt idx="252">
                  <c:v>9.9765638976490045E-3</c:v>
                </c:pt>
                <c:pt idx="253">
                  <c:v>9.9914635882281128E-3</c:v>
                </c:pt>
                <c:pt idx="254">
                  <c:v>1.0004556707770007E-2</c:v>
                </c:pt>
                <c:pt idx="255">
                  <c:v>1.0011050154590251E-2</c:v>
                </c:pt>
                <c:pt idx="256">
                  <c:v>1.0017667250155071E-2</c:v>
                </c:pt>
                <c:pt idx="257">
                  <c:v>1.0024407994464468E-2</c:v>
                </c:pt>
                <c:pt idx="258">
                  <c:v>1.0046048726079615E-2</c:v>
                </c:pt>
                <c:pt idx="259">
                  <c:v>1.0067449084200097E-2</c:v>
                </c:pt>
                <c:pt idx="260">
                  <c:v>1.0075055369883623E-2</c:v>
                </c:pt>
                <c:pt idx="261">
                  <c:v>1.0095108114108464E-2</c:v>
                </c:pt>
                <c:pt idx="262">
                  <c:v>1.011494153036141E-2</c:v>
                </c:pt>
                <c:pt idx="263">
                  <c:v>1.0123289708998673E-2</c:v>
                </c:pt>
                <c:pt idx="264">
                  <c:v>1.0131761536380512E-2</c:v>
                </c:pt>
                <c:pt idx="265">
                  <c:v>1.0149399561044289E-2</c:v>
                </c:pt>
                <c:pt idx="266">
                  <c:v>1.016688533481247E-2</c:v>
                </c:pt>
                <c:pt idx="267">
                  <c:v>1.0175975406646609E-2</c:v>
                </c:pt>
                <c:pt idx="268">
                  <c:v>1.0185189127306371E-2</c:v>
                </c:pt>
                <c:pt idx="269">
                  <c:v>1.0194526496953848E-2</c:v>
                </c:pt>
                <c:pt idx="270">
                  <c:v>1.0213899204333615E-2</c:v>
                </c:pt>
                <c:pt idx="271">
                  <c:v>1.0233112464691496E-2</c:v>
                </c:pt>
                <c:pt idx="272">
                  <c:v>1.0243068079034412E-2</c:v>
                </c:pt>
                <c:pt idx="273">
                  <c:v>1.0253147342365043E-2</c:v>
                </c:pt>
                <c:pt idx="274">
                  <c:v>1.0263350254602344E-2</c:v>
                </c:pt>
                <c:pt idx="275">
                  <c:v>1.0284458009811594E-2</c:v>
                </c:pt>
                <c:pt idx="276">
                  <c:v>1.0305398393671839E-2</c:v>
                </c:pt>
                <c:pt idx="277">
                  <c:v>1.0316219551009809E-2</c:v>
                </c:pt>
                <c:pt idx="278">
                  <c:v>1.0327164357416541E-2</c:v>
                </c:pt>
                <c:pt idx="279">
                  <c:v>1.0338232812810988E-2</c:v>
                </c:pt>
                <c:pt idx="280">
                  <c:v>1.0361075987987228E-2</c:v>
                </c:pt>
                <c:pt idx="281">
                  <c:v>1.0383743125319533E-2</c:v>
                </c:pt>
                <c:pt idx="282">
                  <c:v>1.0395429826138836E-2</c:v>
                </c:pt>
                <c:pt idx="283">
                  <c:v>1.0407240176107946E-2</c:v>
                </c:pt>
                <c:pt idx="284">
                  <c:v>1.041917417530791E-2</c:v>
                </c:pt>
                <c:pt idx="285">
                  <c:v>1.0443753150369089E-2</c:v>
                </c:pt>
                <c:pt idx="286">
                  <c:v>1.0468146663443756E-2</c:v>
                </c:pt>
                <c:pt idx="287">
                  <c:v>1.048069890839276E-2</c:v>
                </c:pt>
                <c:pt idx="288">
                  <c:v>1.0493374802653666E-2</c:v>
                </c:pt>
                <c:pt idx="289">
                  <c:v>1.0506174346064379E-2</c:v>
                </c:pt>
                <c:pt idx="290">
                  <c:v>1.0532489509249196E-2</c:v>
                </c:pt>
                <c:pt idx="291">
                  <c:v>1.0558609012258913E-2</c:v>
                </c:pt>
                <c:pt idx="292">
                  <c:v>1.0572026802067036E-2</c:v>
                </c:pt>
                <c:pt idx="293">
                  <c:v>1.0585568241106014E-2</c:v>
                </c:pt>
                <c:pt idx="294">
                  <c:v>1.0599233329456892E-2</c:v>
                </c:pt>
                <c:pt idx="295">
                  <c:v>1.062728507791914E-2</c:v>
                </c:pt>
                <c:pt idx="296">
                  <c:v>1.0655130176384642E-2</c:v>
                </c:pt>
                <c:pt idx="297">
                  <c:v>1.0669413511538162E-2</c:v>
                </c:pt>
                <c:pt idx="298">
                  <c:v>1.0683820496165675E-2</c:v>
                </c:pt>
                <c:pt idx="299">
                  <c:v>1.0698351130186134E-2</c:v>
                </c:pt>
                <c:pt idx="300">
                  <c:v>1.0728139870535005E-2</c:v>
                </c:pt>
                <c:pt idx="301">
                  <c:v>1.0757710160521627E-2</c:v>
                </c:pt>
                <c:pt idx="302">
                  <c:v>1.0772859041831007E-2</c:v>
                </c:pt>
                <c:pt idx="303">
                  <c:v>1.0788131572695425E-2</c:v>
                </c:pt>
                <c:pt idx="304">
                  <c:v>1.0803527753033837E-2</c:v>
                </c:pt>
                <c:pt idx="305">
                  <c:v>1.0835053902117366E-2</c:v>
                </c:pt>
                <c:pt idx="306">
                  <c:v>1.0866348969856832E-2</c:v>
                </c:pt>
                <c:pt idx="307">
                  <c:v>1.0882363398051487E-2</c:v>
                </c:pt>
                <c:pt idx="308">
                  <c:v>1.0898501475882227E-2</c:v>
                </c:pt>
                <c:pt idx="309">
                  <c:v>1.0914763203349054E-2</c:v>
                </c:pt>
                <c:pt idx="310">
                  <c:v>1.0948027188713388E-2</c:v>
                </c:pt>
                <c:pt idx="311">
                  <c:v>1.0981046609739309E-2</c:v>
                </c:pt>
                <c:pt idx="312">
                  <c:v>1.0997926585629703E-2</c:v>
                </c:pt>
                <c:pt idx="313">
                  <c:v>1.1014930211237228E-2</c:v>
                </c:pt>
                <c:pt idx="314">
                  <c:v>1.1032057486642932E-2</c:v>
                </c:pt>
                <c:pt idx="315">
                  <c:v>1.1066775077171281E-2</c:v>
                </c:pt>
                <c:pt idx="316">
                  <c:v>1.1100632846842151E-2</c:v>
                </c:pt>
                <c:pt idx="317">
                  <c:v>1.111761929712185E-2</c:v>
                </c:pt>
                <c:pt idx="318">
                  <c:v>1.1134539628711027E-2</c:v>
                </c:pt>
                <c:pt idx="319">
                  <c:v>1.1151393841528634E-2</c:v>
                </c:pt>
                <c:pt idx="320">
                  <c:v>1.1185224618735687E-2</c:v>
                </c:pt>
                <c:pt idx="321">
                  <c:v>1.1218149505326513E-2</c:v>
                </c:pt>
                <c:pt idx="322">
                  <c:v>1.1234673124367323E-2</c:v>
                </c:pt>
                <c:pt idx="323">
                  <c:v>1.1251130624636563E-2</c:v>
                </c:pt>
                <c:pt idx="324">
                  <c:v>1.1267522006053188E-2</c:v>
                </c:pt>
                <c:pt idx="325">
                  <c:v>1.1300434217032715E-2</c:v>
                </c:pt>
                <c:pt idx="326">
                  <c:v>1.1332426343517721E-2</c:v>
                </c:pt>
                <c:pt idx="327">
                  <c:v>1.1348487130752316E-2</c:v>
                </c:pt>
                <c:pt idx="328">
                  <c:v>1.1364481799215342E-2</c:v>
                </c:pt>
                <c:pt idx="329">
                  <c:v>1.1380410348744707E-2</c:v>
                </c:pt>
                <c:pt idx="330">
                  <c:v>1.1412403862823089E-2</c:v>
                </c:pt>
                <c:pt idx="331">
                  <c:v>1.1443463358173922E-2</c:v>
                </c:pt>
                <c:pt idx="332">
                  <c:v>1.1459061313359165E-2</c:v>
                </c:pt>
                <c:pt idx="333">
                  <c:v>1.1474593149529699E-2</c:v>
                </c:pt>
                <c:pt idx="334">
                  <c:v>1.1521453119803571E-2</c:v>
                </c:pt>
                <c:pt idx="335">
                  <c:v>1.1566395669027063E-2</c:v>
                </c:pt>
                <c:pt idx="336">
                  <c:v>1.1581464672580921E-2</c:v>
                </c:pt>
                <c:pt idx="337">
                  <c:v>1.1596467557120071E-2</c:v>
                </c:pt>
                <c:pt idx="338">
                  <c:v>1.1626623261520679E-2</c:v>
                </c:pt>
                <c:pt idx="339">
                  <c:v>1.1655817905534827E-2</c:v>
                </c:pt>
                <c:pt idx="340">
                  <c:v>1.1670490195081484E-2</c:v>
                </c:pt>
                <c:pt idx="341">
                  <c:v>1.1685096365613434E-2</c:v>
                </c:pt>
                <c:pt idx="342">
                  <c:v>1.1699636417130677E-2</c:v>
                </c:pt>
                <c:pt idx="343">
                  <c:v>1.173622195801638E-2</c:v>
                </c:pt>
                <c:pt idx="344">
                  <c:v>1.1771344888685809E-2</c:v>
                </c:pt>
                <c:pt idx="345">
                  <c:v>1.1785488225790619E-2</c:v>
                </c:pt>
                <c:pt idx="346">
                  <c:v>1.1799565443799676E-2</c:v>
                </c:pt>
                <c:pt idx="347">
                  <c:v>1.1827882746344351E-2</c:v>
                </c:pt>
                <c:pt idx="348">
                  <c:v>1.1855213124716268E-2</c:v>
                </c:pt>
                <c:pt idx="349">
                  <c:v>1.1868959747165508E-2</c:v>
                </c:pt>
                <c:pt idx="350">
                  <c:v>1.1882640250518994E-2</c:v>
                </c:pt>
                <c:pt idx="351">
                  <c:v>1.1896254634614634E-2</c:v>
                </c:pt>
                <c:pt idx="352">
                  <c:v>1.1923652500791897E-2</c:v>
                </c:pt>
                <c:pt idx="353">
                  <c:v>1.1950050979634419E-2</c:v>
                </c:pt>
                <c:pt idx="354">
                  <c:v>1.1963334768008149E-2</c:v>
                </c:pt>
                <c:pt idx="355">
                  <c:v>1.1976552437042987E-2</c:v>
                </c:pt>
                <c:pt idx="356">
                  <c:v>1.1989703987063116E-2</c:v>
                </c:pt>
                <c:pt idx="357">
                  <c:v>1.2016182252970372E-2</c:v>
                </c:pt>
                <c:pt idx="358">
                  <c:v>1.2041648994646215E-2</c:v>
                </c:pt>
                <c:pt idx="359">
                  <c:v>1.2054469948458157E-2</c:v>
                </c:pt>
                <c:pt idx="360">
                  <c:v>1.20672247830933E-2</c:v>
                </c:pt>
                <c:pt idx="361">
                  <c:v>1.2079913498470596E-2</c:v>
                </c:pt>
                <c:pt idx="362">
                  <c:v>1.2111907513387976E-2</c:v>
                </c:pt>
                <c:pt idx="363">
                  <c:v>1.2142365286327284E-2</c:v>
                </c:pt>
                <c:pt idx="364">
                  <c:v>1.2154657286076453E-2</c:v>
                </c:pt>
                <c:pt idx="365">
                  <c:v>1.2166883166567777E-2</c:v>
                </c:pt>
                <c:pt idx="366">
                  <c:v>1.2191521721262404E-2</c:v>
                </c:pt>
                <c:pt idx="367">
                  <c:v>1.221512549538728E-2</c:v>
                </c:pt>
                <c:pt idx="368">
                  <c:v>1.2227020779265185E-2</c:v>
                </c:pt>
                <c:pt idx="369">
                  <c:v>1.2238849943804198E-2</c:v>
                </c:pt>
                <c:pt idx="370">
                  <c:v>1.2250612989004317E-2</c:v>
                </c:pt>
                <c:pt idx="371">
                  <c:v>1.2274331423354953E-2</c:v>
                </c:pt>
                <c:pt idx="372">
                  <c:v>1.2297003976415866E-2</c:v>
                </c:pt>
                <c:pt idx="373">
                  <c:v>1.2308436424921521E-2</c:v>
                </c:pt>
                <c:pt idx="374">
                  <c:v>1.231980275392619E-2</c:v>
                </c:pt>
                <c:pt idx="375">
                  <c:v>1.2331102963591967E-2</c:v>
                </c:pt>
                <c:pt idx="376">
                  <c:v>1.235390109519045E-2</c:v>
                </c:pt>
                <c:pt idx="377">
                  <c:v>1.2375651424351153E-2</c:v>
                </c:pt>
                <c:pt idx="378">
                  <c:v>1.2386673932744952E-2</c:v>
                </c:pt>
                <c:pt idx="379">
                  <c:v>1.2397683217465483E-2</c:v>
                </c:pt>
                <c:pt idx="380">
                  <c:v>1.2408679278512746E-2</c:v>
                </c:pt>
                <c:pt idx="381">
                  <c:v>1.2431050670158966E-2</c:v>
                </c:pt>
                <c:pt idx="382">
                  <c:v>1.2452531285807034E-2</c:v>
                </c:pt>
                <c:pt idx="383">
                  <c:v>1.2463461228406914E-2</c:v>
                </c:pt>
                <c:pt idx="384">
                  <c:v>1.2474377947333526E-2</c:v>
                </c:pt>
                <c:pt idx="385">
                  <c:v>1.2485281442586871E-2</c:v>
                </c:pt>
                <c:pt idx="386">
                  <c:v>1.2507472923646661E-2</c:v>
                </c:pt>
                <c:pt idx="387">
                  <c:v>1.252876318654339E-2</c:v>
                </c:pt>
                <c:pt idx="388">
                  <c:v>1.2539600563268305E-2</c:v>
                </c:pt>
                <c:pt idx="389">
                  <c:v>1.2550424716319952E-2</c:v>
                </c:pt>
                <c:pt idx="390">
                  <c:v>1.2561235645698332E-2</c:v>
                </c:pt>
                <c:pt idx="391">
                  <c:v>1.2583247203420413E-2</c:v>
                </c:pt>
                <c:pt idx="392">
                  <c:v>1.2604347126073945E-2</c:v>
                </c:pt>
                <c:pt idx="393">
                  <c:v>1.2615091936923895E-2</c:v>
                </c:pt>
                <c:pt idx="394">
                  <c:v>1.262582352401953E-2</c:v>
                </c:pt>
                <c:pt idx="395">
                  <c:v>1.2636541887441899E-2</c:v>
                </c:pt>
                <c:pt idx="396">
                  <c:v>1.2658373508210493E-2</c:v>
                </c:pt>
                <c:pt idx="397">
                  <c:v>1.2679283104074512E-2</c:v>
                </c:pt>
                <c:pt idx="398">
                  <c:v>1.2689935348887404E-2</c:v>
                </c:pt>
                <c:pt idx="399">
                  <c:v>1.2700574370027029E-2</c:v>
                </c:pt>
                <c:pt idx="400">
                  <c:v>1.2711200167493386E-2</c:v>
                </c:pt>
                <c:pt idx="401">
                  <c:v>1.2732851836828226E-2</c:v>
                </c:pt>
                <c:pt idx="402">
                  <c:v>1.2753571119977769E-2</c:v>
                </c:pt>
                <c:pt idx="403">
                  <c:v>1.276413079883465E-2</c:v>
                </c:pt>
                <c:pt idx="404">
                  <c:v>1.2774677253937217E-2</c:v>
                </c:pt>
                <c:pt idx="405">
                  <c:v>1.2785210485366516E-2</c:v>
                </c:pt>
                <c:pt idx="406">
                  <c:v>1.2806682188111948E-2</c:v>
                </c:pt>
                <c:pt idx="407">
                  <c:v>1.2827211173621622E-2</c:v>
                </c:pt>
                <c:pt idx="408">
                  <c:v>1.2837678286360399E-2</c:v>
                </c:pt>
                <c:pt idx="409">
                  <c:v>1.2848132175344862E-2</c:v>
                </c:pt>
                <c:pt idx="410">
                  <c:v>1.2858572840656057E-2</c:v>
                </c:pt>
                <c:pt idx="411">
                  <c:v>1.2879864560899994E-2</c:v>
                </c:pt>
                <c:pt idx="412">
                  <c:v>1.2900203264357701E-2</c:v>
                </c:pt>
                <c:pt idx="413">
                  <c:v>1.2910577810978374E-2</c:v>
                </c:pt>
                <c:pt idx="414">
                  <c:v>1.2920939133844733E-2</c:v>
                </c:pt>
                <c:pt idx="415">
                  <c:v>1.2931287233037825E-2</c:v>
                </c:pt>
                <c:pt idx="416">
                  <c:v>1.2952398953976671E-2</c:v>
                </c:pt>
                <c:pt idx="417">
                  <c:v>1.2972547392023914E-2</c:v>
                </c:pt>
                <c:pt idx="418">
                  <c:v>1.2982829372526483E-2</c:v>
                </c:pt>
                <c:pt idx="419">
                  <c:v>1.2993098129112646E-2</c:v>
                </c:pt>
                <c:pt idx="420">
                  <c:v>1.3003353662025541E-2</c:v>
                </c:pt>
                <c:pt idx="421">
                  <c:v>1.3024285366180315E-2</c:v>
                </c:pt>
                <c:pt idx="422">
                  <c:v>1.3044243556133983E-2</c:v>
                </c:pt>
                <c:pt idx="423">
                  <c:v>1.3054432970356356E-2</c:v>
                </c:pt>
                <c:pt idx="424">
                  <c:v>1.3064609160662322E-2</c:v>
                </c:pt>
                <c:pt idx="425">
                  <c:v>1.3074772127376066E-2</c:v>
                </c:pt>
                <c:pt idx="426">
                  <c:v>1.3100818700660377E-2</c:v>
                </c:pt>
                <c:pt idx="427">
                  <c:v>1.3125388604224852E-2</c:v>
                </c:pt>
                <c:pt idx="428">
                  <c:v>1.3135472228250622E-2</c:v>
                </c:pt>
                <c:pt idx="429">
                  <c:v>1.3145542628603124E-2</c:v>
                </c:pt>
                <c:pt idx="430">
                  <c:v>1.3166114243483944E-2</c:v>
                </c:pt>
                <c:pt idx="431">
                  <c:v>1.3185691992226856E-2</c:v>
                </c:pt>
                <c:pt idx="432">
                  <c:v>1.3195696273726742E-2</c:v>
                </c:pt>
                <c:pt idx="433">
                  <c:v>1.3205687331472316E-2</c:v>
                </c:pt>
                <c:pt idx="434">
                  <c:v>1.3215665165382529E-2</c:v>
                </c:pt>
                <c:pt idx="435">
                  <c:v>1.3236056706287618E-2</c:v>
                </c:pt>
                <c:pt idx="436">
                  <c:v>1.3255444263399196E-2</c:v>
                </c:pt>
                <c:pt idx="437">
                  <c:v>1.3265355978537841E-2</c:v>
                </c:pt>
                <c:pt idx="438">
                  <c:v>1.3275254469760078E-2</c:v>
                </c:pt>
                <c:pt idx="439">
                  <c:v>1.3285139737309049E-2</c:v>
                </c:pt>
                <c:pt idx="440">
                  <c:v>1.3305351183706684E-2</c:v>
                </c:pt>
                <c:pt idx="441">
                  <c:v>1.332454856955656E-2</c:v>
                </c:pt>
                <c:pt idx="442">
                  <c:v>1.3334367718171869E-2</c:v>
                </c:pt>
                <c:pt idx="443">
                  <c:v>1.3344173643032864E-2</c:v>
                </c:pt>
                <c:pt idx="444">
                  <c:v>1.3353966344058499E-2</c:v>
                </c:pt>
                <c:pt idx="445">
                  <c:v>1.3373997674633506E-2</c:v>
                </c:pt>
                <c:pt idx="446">
                  <c:v>1.3393004910293715E-2</c:v>
                </c:pt>
                <c:pt idx="447">
                  <c:v>1.3402731492385689E-2</c:v>
                </c:pt>
                <c:pt idx="448">
                  <c:v>1.3412444850642302E-2</c:v>
                </c:pt>
                <c:pt idx="449">
                  <c:v>1.3422144985225648E-2</c:v>
                </c:pt>
                <c:pt idx="450">
                  <c:v>1.3441996177960455E-2</c:v>
                </c:pt>
                <c:pt idx="451">
                  <c:v>1.3460813285205431E-2</c:v>
                </c:pt>
                <c:pt idx="452">
                  <c:v>1.3470447300774069E-2</c:v>
                </c:pt>
                <c:pt idx="453">
                  <c:v>1.3480068092507347E-2</c:v>
                </c:pt>
                <c:pt idx="454">
                  <c:v>1.3489675660324218E-2</c:v>
                </c:pt>
                <c:pt idx="455">
                  <c:v>1.3509346692660944E-2</c:v>
                </c:pt>
                <c:pt idx="456">
                  <c:v>1.3527973693967521E-2</c:v>
                </c:pt>
                <c:pt idx="457">
                  <c:v>1.3537515142931777E-2</c:v>
                </c:pt>
                <c:pt idx="458">
                  <c:v>1.3547043367979628E-2</c:v>
                </c:pt>
                <c:pt idx="459">
                  <c:v>1.3556558369273164E-2</c:v>
                </c:pt>
                <c:pt idx="460">
                  <c:v>1.3576049217546295E-2</c:v>
                </c:pt>
                <c:pt idx="461">
                  <c:v>1.3594486136336847E-2</c:v>
                </c:pt>
                <c:pt idx="462">
                  <c:v>1.360393501853463E-2</c:v>
                </c:pt>
                <c:pt idx="463">
                  <c:v>1.3613370676978098E-2</c:v>
                </c:pt>
                <c:pt idx="464">
                  <c:v>1.362279311150516E-2</c:v>
                </c:pt>
                <c:pt idx="465">
                  <c:v>1.3642103751643949E-2</c:v>
                </c:pt>
                <c:pt idx="466">
                  <c:v>1.3660350611746086E-2</c:v>
                </c:pt>
                <c:pt idx="467">
                  <c:v>1.3669706927177394E-2</c:v>
                </c:pt>
                <c:pt idx="468">
                  <c:v>1.3679050018935435E-2</c:v>
                </c:pt>
                <c:pt idx="469">
                  <c:v>1.3688379886777069E-2</c:v>
                </c:pt>
                <c:pt idx="470">
                  <c:v>1.3707510293873295E-2</c:v>
                </c:pt>
                <c:pt idx="471">
                  <c:v>1.3725567119952098E-2</c:v>
                </c:pt>
                <c:pt idx="472">
                  <c:v>1.3734830868697978E-2</c:v>
                </c:pt>
                <c:pt idx="473">
                  <c:v>1.3744081393608498E-2</c:v>
                </c:pt>
                <c:pt idx="474">
                  <c:v>1.3753318694602612E-2</c:v>
                </c:pt>
                <c:pt idx="475">
                  <c:v>1.3772268843180726E-2</c:v>
                </c:pt>
                <c:pt idx="476">
                  <c:v>1.3790135660630698E-2</c:v>
                </c:pt>
                <c:pt idx="477">
                  <c:v>1.3799306842529058E-2</c:v>
                </c:pt>
                <c:pt idx="478">
                  <c:v>1.3808464800592057E-2</c:v>
                </c:pt>
                <c:pt idx="479">
                  <c:v>1.3817609534819697E-2</c:v>
                </c:pt>
                <c:pt idx="480">
                  <c:v>1.3836379398539657E-2</c:v>
                </c:pt>
                <c:pt idx="481">
                  <c:v>1.3854056233295609E-2</c:v>
                </c:pt>
                <c:pt idx="482">
                  <c:v>1.3863134848427494E-2</c:v>
                </c:pt>
                <c:pt idx="483">
                  <c:v>1.3872200239561927E-2</c:v>
                </c:pt>
                <c:pt idx="484">
                  <c:v>1.3881252406942046E-2</c:v>
                </c:pt>
                <c:pt idx="485">
                  <c:v>1.3899841958923503E-2</c:v>
                </c:pt>
                <c:pt idx="486">
                  <c:v>1.3917328837865783E-2</c:v>
                </c:pt>
                <c:pt idx="487">
                  <c:v>1.3926314885988056E-2</c:v>
                </c:pt>
                <c:pt idx="488">
                  <c:v>1.3935287710274968E-2</c:v>
                </c:pt>
                <c:pt idx="489">
                  <c:v>1.3944247310645475E-2</c:v>
                </c:pt>
                <c:pt idx="490">
                  <c:v>1.3962656523305677E-2</c:v>
                </c:pt>
                <c:pt idx="491">
                  <c:v>1.3979953473773898E-2</c:v>
                </c:pt>
                <c:pt idx="492">
                  <c:v>1.3988846954967604E-2</c:v>
                </c:pt>
                <c:pt idx="493">
                  <c:v>1.399772721232595E-2</c:v>
                </c:pt>
                <c:pt idx="494">
                  <c:v>1.4006594245686843E-2</c:v>
                </c:pt>
                <c:pt idx="495">
                  <c:v>1.4024823090686608E-2</c:v>
                </c:pt>
                <c:pt idx="496">
                  <c:v>1.4041930140857861E-2</c:v>
                </c:pt>
                <c:pt idx="497">
                  <c:v>1.4050731054960908E-2</c:v>
                </c:pt>
                <c:pt idx="498">
                  <c:v>1.4059518745228594E-2</c:v>
                </c:pt>
                <c:pt idx="499">
                  <c:v>1.4068293211660921E-2</c:v>
                </c:pt>
                <c:pt idx="500">
                  <c:v>1.4086341660093742E-2</c:v>
                </c:pt>
                <c:pt idx="501">
                  <c:v>1.4103258838631394E-2</c:v>
                </c:pt>
                <c:pt idx="502">
                  <c:v>1.4111967185724827E-2</c:v>
                </c:pt>
                <c:pt idx="503">
                  <c:v>1.4120662308901855E-2</c:v>
                </c:pt>
                <c:pt idx="504">
                  <c:v>1.4129344208324568E-2</c:v>
                </c:pt>
                <c:pt idx="505">
                  <c:v>1.4147212230527508E-2</c:v>
                </c:pt>
                <c:pt idx="506">
                  <c:v>1.4163940393280283E-2</c:v>
                </c:pt>
                <c:pt idx="507">
                  <c:v>1.4172561131451378E-2</c:v>
                </c:pt>
                <c:pt idx="508">
                  <c:v>1.4181173603955433E-2</c:v>
                </c:pt>
                <c:pt idx="509">
                  <c:v>1.4189777810873494E-2</c:v>
                </c:pt>
                <c:pt idx="510">
                  <c:v>1.4216639910064721E-2</c:v>
                </c:pt>
                <c:pt idx="511">
                  <c:v>1.4241229473455075E-2</c:v>
                </c:pt>
                <c:pt idx="512">
                  <c:v>1.4249775820784905E-2</c:v>
                </c:pt>
                <c:pt idx="513">
                  <c:v>1.4271937359127407E-2</c:v>
                </c:pt>
                <c:pt idx="514">
                  <c:v>1.4292383572509504E-2</c:v>
                </c:pt>
                <c:pt idx="515">
                  <c:v>1.4300880325918142E-2</c:v>
                </c:pt>
                <c:pt idx="516">
                  <c:v>1.430936881365974E-2</c:v>
                </c:pt>
                <c:pt idx="517">
                  <c:v>1.4326880554818382E-2</c:v>
                </c:pt>
                <c:pt idx="518">
                  <c:v>1.4385957457890472E-2</c:v>
                </c:pt>
                <c:pt idx="519">
                  <c:v>1.4444629330418273E-2</c:v>
                </c:pt>
                <c:pt idx="520">
                  <c:v>1.4502896171834461E-2</c:v>
                </c:pt>
                <c:pt idx="521">
                  <c:v>1.4560757981571712E-2</c:v>
                </c:pt>
                <c:pt idx="522">
                  <c:v>1.4618214759035688E-2</c:v>
                </c:pt>
                <c:pt idx="523">
                  <c:v>1.4675266503659062E-2</c:v>
                </c:pt>
                <c:pt idx="524">
                  <c:v>1.4731913214901528E-2</c:v>
                </c:pt>
                <c:pt idx="525">
                  <c:v>1.4788154892114715E-2</c:v>
                </c:pt>
                <c:pt idx="526">
                  <c:v>1.4843991534812345E-2</c:v>
                </c:pt>
                <c:pt idx="527">
                  <c:v>1.4899423142427095E-2</c:v>
                </c:pt>
                <c:pt idx="528">
                  <c:v>1.4954449714391639E-2</c:v>
                </c:pt>
                <c:pt idx="529">
                  <c:v>1.5031740186050024E-2</c:v>
                </c:pt>
                <c:pt idx="530">
                  <c:v>1.5085778638679326E-2</c:v>
                </c:pt>
                <c:pt idx="531">
                  <c:v>1.5139412071435432E-2</c:v>
                </c:pt>
                <c:pt idx="532">
                  <c:v>1.519264048415625E-2</c:v>
                </c:pt>
                <c:pt idx="533">
                  <c:v>1.5245463876517595E-2</c:v>
                </c:pt>
                <c:pt idx="534">
                  <c:v>1.5297882248438421E-2</c:v>
                </c:pt>
                <c:pt idx="535">
                  <c:v>1.5349895599756636E-2</c:v>
                </c:pt>
                <c:pt idx="536">
                  <c:v>1.5401503930229099E-2</c:v>
                </c:pt>
                <c:pt idx="537">
                  <c:v>1.5452707239774766E-2</c:v>
                </c:pt>
                <c:pt idx="538">
                  <c:v>1.5503505528150496E-2</c:v>
                </c:pt>
                <c:pt idx="539">
                  <c:v>1.5553898795275245E-2</c:v>
                </c:pt>
                <c:pt idx="540">
                  <c:v>1.5603887040824826E-2</c:v>
                </c:pt>
                <c:pt idx="541">
                  <c:v>1.5653470264880287E-2</c:v>
                </c:pt>
                <c:pt idx="542">
                  <c:v>1.5702648466955349E-2</c:v>
                </c:pt>
                <c:pt idx="543">
                  <c:v>1.5751421647131059E-2</c:v>
                </c:pt>
                <c:pt idx="544">
                  <c:v>1.5799789805164277E-2</c:v>
                </c:pt>
                <c:pt idx="545">
                  <c:v>1.5847752940973958E-2</c:v>
                </c:pt>
                <c:pt idx="546">
                  <c:v>1.5895311054316963E-2</c:v>
                </c:pt>
                <c:pt idx="547">
                  <c:v>1.5942464144950153E-2</c:v>
                </c:pt>
                <c:pt idx="548">
                  <c:v>1.5989212212873527E-2</c:v>
                </c:pt>
                <c:pt idx="549">
                  <c:v>1.6035555257924994E-2</c:v>
                </c:pt>
                <c:pt idx="550">
                  <c:v>1.6081493279780368E-2</c:v>
                </c:pt>
                <c:pt idx="551">
                  <c:v>1.6127026278439649E-2</c:v>
                </c:pt>
                <c:pt idx="552">
                  <c:v>1.6172154253821791E-2</c:v>
                </c:pt>
                <c:pt idx="553">
                  <c:v>1.6216877205521563E-2</c:v>
                </c:pt>
                <c:pt idx="554">
                  <c:v>1.626119513362001E-2</c:v>
                </c:pt>
                <c:pt idx="555">
                  <c:v>1.6305108037873994E-2</c:v>
                </c:pt>
                <c:pt idx="556">
                  <c:v>1.6348615918121423E-2</c:v>
                </c:pt>
                <c:pt idx="557">
                  <c:v>1.639171877428125E-2</c:v>
                </c:pt>
                <c:pt idx="558">
                  <c:v>1.6434416606191382E-2</c:v>
                </c:pt>
                <c:pt idx="559">
                  <c:v>1.6476709413689727E-2</c:v>
                </c:pt>
                <c:pt idx="560">
                  <c:v>1.6518597196614193E-2</c:v>
                </c:pt>
                <c:pt idx="561">
                  <c:v>1.6560079954802687E-2</c:v>
                </c:pt>
                <c:pt idx="562">
                  <c:v>1.6601157688255208E-2</c:v>
                </c:pt>
                <c:pt idx="563">
                  <c:v>1.6641830396728619E-2</c:v>
                </c:pt>
                <c:pt idx="564">
                  <c:v>1.6682098080060825E-2</c:v>
                </c:pt>
                <c:pt idx="565">
                  <c:v>1.6721960738170782E-2</c:v>
                </c:pt>
                <c:pt idx="566">
                  <c:v>1.676142819305726E-2</c:v>
                </c:pt>
                <c:pt idx="567">
                  <c:v>1.6812018921664729E-2</c:v>
                </c:pt>
                <c:pt idx="568">
                  <c:v>1.6851375843769389E-2</c:v>
                </c:pt>
                <c:pt idx="569">
                  <c:v>1.6890740271326976E-2</c:v>
                </c:pt>
                <c:pt idx="570">
                  <c:v>1.6930112204337489E-2</c:v>
                </c:pt>
                <c:pt idx="571">
                  <c:v>1.6969491642719881E-2</c:v>
                </c:pt>
                <c:pt idx="572">
                  <c:v>1.7008878586717291E-2</c:v>
                </c:pt>
                <c:pt idx="573">
                  <c:v>1.7048273036086581E-2</c:v>
                </c:pt>
                <c:pt idx="574">
                  <c:v>1.7087674990908797E-2</c:v>
                </c:pt>
                <c:pt idx="575">
                  <c:v>1.7127084451183938E-2</c:v>
                </c:pt>
                <c:pt idx="576">
                  <c:v>1.7166501416993052E-2</c:v>
                </c:pt>
                <c:pt idx="577">
                  <c:v>1.7205925888255091E-2</c:v>
                </c:pt>
                <c:pt idx="578">
                  <c:v>1.7245357864970057E-2</c:v>
                </c:pt>
                <c:pt idx="579">
                  <c:v>1.7284797347137948E-2</c:v>
                </c:pt>
                <c:pt idx="580">
                  <c:v>1.7324244334839811E-2</c:v>
                </c:pt>
                <c:pt idx="581">
                  <c:v>1.73636988279946E-2</c:v>
                </c:pt>
                <c:pt idx="582">
                  <c:v>1.7403160826602315E-2</c:v>
                </c:pt>
                <c:pt idx="583">
                  <c:v>1.7455578197796084E-2</c:v>
                </c:pt>
                <c:pt idx="584">
                  <c:v>1.7482107340338615E-2</c:v>
                </c:pt>
                <c:pt idx="585">
                  <c:v>1.7521591855386154E-2</c:v>
                </c:pt>
                <c:pt idx="586">
                  <c:v>1.7561083875967665E-2</c:v>
                </c:pt>
                <c:pt idx="587">
                  <c:v>1.7600583402083148E-2</c:v>
                </c:pt>
                <c:pt idx="588">
                  <c:v>1.7640090433651556E-2</c:v>
                </c:pt>
                <c:pt idx="589">
                  <c:v>1.7679604970753937E-2</c:v>
                </c:pt>
                <c:pt idx="590">
                  <c:v>1.7719127013309244E-2</c:v>
                </c:pt>
                <c:pt idx="591">
                  <c:v>1.7758656561398523E-2</c:v>
                </c:pt>
                <c:pt idx="592">
                  <c:v>1.7798193615021773E-2</c:v>
                </c:pt>
                <c:pt idx="593">
                  <c:v>1.783773817409795E-2</c:v>
                </c:pt>
                <c:pt idx="594">
                  <c:v>1.7877290238708099E-2</c:v>
                </c:pt>
                <c:pt idx="595">
                  <c:v>1.791684980885222E-2</c:v>
                </c:pt>
                <c:pt idx="596">
                  <c:v>1.7956416884449267E-2</c:v>
                </c:pt>
                <c:pt idx="597">
                  <c:v>1.7995991465661332E-2</c:v>
                </c:pt>
                <c:pt idx="598">
                  <c:v>1.8035573552326323E-2</c:v>
                </c:pt>
                <c:pt idx="599">
                  <c:v>1.8075163144525286E-2</c:v>
                </c:pt>
                <c:pt idx="600">
                  <c:v>1.8114760242258221E-2</c:v>
                </c:pt>
                <c:pt idx="601">
                  <c:v>1.8154364845525128E-2</c:v>
                </c:pt>
                <c:pt idx="602">
                  <c:v>1.8193976954326008E-2</c:v>
                </c:pt>
                <c:pt idx="603">
                  <c:v>1.8233596568660859E-2</c:v>
                </c:pt>
                <c:pt idx="604">
                  <c:v>1.8273223688529683E-2</c:v>
                </c:pt>
                <c:pt idx="605">
                  <c:v>1.8312858313932479E-2</c:v>
                </c:pt>
                <c:pt idx="606">
                  <c:v>1.83525004447882E-2</c:v>
                </c:pt>
                <c:pt idx="607">
                  <c:v>1.839215008125894E-2</c:v>
                </c:pt>
                <c:pt idx="608">
                  <c:v>1.8431807223263652E-2</c:v>
                </c:pt>
                <c:pt idx="609">
                  <c:v>1.8471471870883382E-2</c:v>
                </c:pt>
                <c:pt idx="610">
                  <c:v>1.8511144024037085E-2</c:v>
                </c:pt>
                <c:pt idx="611">
                  <c:v>1.8550823682643713E-2</c:v>
                </c:pt>
                <c:pt idx="612">
                  <c:v>1.8590510846946406E-2</c:v>
                </c:pt>
                <c:pt idx="613">
                  <c:v>1.8630205516702025E-2</c:v>
                </c:pt>
                <c:pt idx="614">
                  <c:v>1.8669907692072663E-2</c:v>
                </c:pt>
                <c:pt idx="615">
                  <c:v>1.8709617373058318E-2</c:v>
                </c:pt>
                <c:pt idx="616">
                  <c:v>1.87493345594969E-2</c:v>
                </c:pt>
                <c:pt idx="617">
                  <c:v>1.8789059251550499E-2</c:v>
                </c:pt>
                <c:pt idx="618">
                  <c:v>1.8828782797933874E-2</c:v>
                </c:pt>
                <c:pt idx="619">
                  <c:v>1.8880681681403187E-2</c:v>
                </c:pt>
                <c:pt idx="620">
                  <c:v>1.8920148265744546E-2</c:v>
                </c:pt>
                <c:pt idx="621">
                  <c:v>1.8959488485048213E-2</c:v>
                </c:pt>
                <c:pt idx="622">
                  <c:v>1.8998702339206124E-2</c:v>
                </c:pt>
                <c:pt idx="623">
                  <c:v>1.9037789828056189E-2</c:v>
                </c:pt>
                <c:pt idx="624">
                  <c:v>1.9076750951490345E-2</c:v>
                </c:pt>
                <c:pt idx="625">
                  <c:v>1.9115585709373516E-2</c:v>
                </c:pt>
                <c:pt idx="626">
                  <c:v>1.9154294101624652E-2</c:v>
                </c:pt>
                <c:pt idx="627">
                  <c:v>1.9192876128081664E-2</c:v>
                </c:pt>
                <c:pt idx="628">
                  <c:v>1.923133178863649E-2</c:v>
                </c:pt>
                <c:pt idx="629">
                  <c:v>1.926966108318107E-2</c:v>
                </c:pt>
                <c:pt idx="630">
                  <c:v>1.9307864011580321E-2</c:v>
                </c:pt>
                <c:pt idx="631">
                  <c:v>1.9345940573726187E-2</c:v>
                </c:pt>
                <c:pt idx="632">
                  <c:v>1.9383890769510602E-2</c:v>
                </c:pt>
                <c:pt idx="633">
                  <c:v>1.9421714598771476E-2</c:v>
                </c:pt>
                <c:pt idx="634">
                  <c:v>1.9474491217406076E-2</c:v>
                </c:pt>
                <c:pt idx="635">
                  <c:v>1.9512004149162543E-2</c:v>
                </c:pt>
                <c:pt idx="636">
                  <c:v>1.9549390719960646E-2</c:v>
                </c:pt>
                <c:pt idx="637">
                  <c:v>1.9586650929557248E-2</c:v>
                </c:pt>
                <c:pt idx="638">
                  <c:v>1.9623784777952347E-2</c:v>
                </c:pt>
                <c:pt idx="639">
                  <c:v>1.966079226522699E-2</c:v>
                </c:pt>
                <c:pt idx="640">
                  <c:v>1.9697673391219084E-2</c:v>
                </c:pt>
                <c:pt idx="641">
                  <c:v>1.9734428156009676E-2</c:v>
                </c:pt>
                <c:pt idx="642">
                  <c:v>1.9771056559517719E-2</c:v>
                </c:pt>
                <c:pt idx="643">
                  <c:v>1.9807558601662167E-2</c:v>
                </c:pt>
                <c:pt idx="644">
                  <c:v>1.9843934282443021E-2</c:v>
                </c:pt>
                <c:pt idx="645">
                  <c:v>1.9880183601779233E-2</c:v>
                </c:pt>
                <c:pt idx="646">
                  <c:v>1.9916306559670804E-2</c:v>
                </c:pt>
                <c:pt idx="647">
                  <c:v>1.9952303156036688E-2</c:v>
                </c:pt>
                <c:pt idx="648">
                  <c:v>1.9988173390876884E-2</c:v>
                </c:pt>
                <c:pt idx="649">
                  <c:v>2.0023917264191393E-2</c:v>
                </c:pt>
                <c:pt idx="650">
                  <c:v>2.0059534775899168E-2</c:v>
                </c:pt>
                <c:pt idx="651">
                  <c:v>2.0095025925919163E-2</c:v>
                </c:pt>
                <c:pt idx="652">
                  <c:v>2.0130390714332425E-2</c:v>
                </c:pt>
                <c:pt idx="653">
                  <c:v>2.016562914097686E-2</c:v>
                </c:pt>
                <c:pt idx="654">
                  <c:v>2.0200741205933515E-2</c:v>
                </c:pt>
                <c:pt idx="655">
                  <c:v>2.0235726909040297E-2</c:v>
                </c:pt>
                <c:pt idx="656">
                  <c:v>2.0270586250378253E-2</c:v>
                </c:pt>
                <c:pt idx="657">
                  <c:v>2.030531922978529E-2</c:v>
                </c:pt>
                <c:pt idx="658">
                  <c:v>2.0339925847423501E-2</c:v>
                </c:pt>
                <c:pt idx="659">
                  <c:v>2.0374406103049747E-2</c:v>
                </c:pt>
                <c:pt idx="660">
                  <c:v>2.0408759996664028E-2</c:v>
                </c:pt>
                <c:pt idx="661">
                  <c:v>2.0442987528266343E-2</c:v>
                </c:pt>
                <c:pt idx="662">
                  <c:v>2.047708869793774E-2</c:v>
                </c:pt>
                <c:pt idx="663">
                  <c:v>2.0511063505435079E-2</c:v>
                </c:pt>
                <c:pt idx="664">
                  <c:v>2.0544911950839406E-2</c:v>
                </c:pt>
                <c:pt idx="665">
                  <c:v>2.0578634034231769E-2</c:v>
                </c:pt>
                <c:pt idx="666">
                  <c:v>2.0612229755287981E-2</c:v>
                </c:pt>
                <c:pt idx="667">
                  <c:v>2.0645699114170135E-2</c:v>
                </c:pt>
                <c:pt idx="668">
                  <c:v>2.0679042110797186E-2</c:v>
                </c:pt>
                <c:pt idx="669">
                  <c:v>2.0712258745169132E-2</c:v>
                </c:pt>
                <c:pt idx="670">
                  <c:v>2.0745371566306403E-2</c:v>
                </c:pt>
                <c:pt idx="671">
                  <c:v>2.0778429141516952E-2</c:v>
                </c:pt>
                <c:pt idx="672">
                  <c:v>2.0811433205191188E-2</c:v>
                </c:pt>
                <c:pt idx="673">
                  <c:v>2.0844383757491203E-2</c:v>
                </c:pt>
                <c:pt idx="674">
                  <c:v>2.0877280798254905E-2</c:v>
                </c:pt>
                <c:pt idx="675">
                  <c:v>2.0910124327482293E-2</c:v>
                </c:pt>
                <c:pt idx="676">
                  <c:v>2.0942914345254415E-2</c:v>
                </c:pt>
                <c:pt idx="677">
                  <c:v>2.0975650851490224E-2</c:v>
                </c:pt>
                <c:pt idx="678">
                  <c:v>2.100833384618972E-2</c:v>
                </c:pt>
                <c:pt idx="679">
                  <c:v>2.1040963329352902E-2</c:v>
                </c:pt>
                <c:pt idx="680">
                  <c:v>2.1073539300898725E-2</c:v>
                </c:pt>
                <c:pt idx="681">
                  <c:v>2.1106061760908235E-2</c:v>
                </c:pt>
                <c:pt idx="682">
                  <c:v>2.1138530709381431E-2</c:v>
                </c:pt>
                <c:pt idx="683">
                  <c:v>2.1170946146156222E-2</c:v>
                </c:pt>
                <c:pt idx="684">
                  <c:v>2.1203308071313653E-2</c:v>
                </c:pt>
                <c:pt idx="685">
                  <c:v>2.1235616484853725E-2</c:v>
                </c:pt>
                <c:pt idx="686">
                  <c:v>2.1267871386776438E-2</c:v>
                </c:pt>
                <c:pt idx="687">
                  <c:v>2.1300072777000745E-2</c:v>
                </c:pt>
                <c:pt idx="688">
                  <c:v>2.1332220655526646E-2</c:v>
                </c:pt>
                <c:pt idx="689">
                  <c:v>2.1364315022435187E-2</c:v>
                </c:pt>
                <c:pt idx="690">
                  <c:v>2.1396355877564277E-2</c:v>
                </c:pt>
                <c:pt idx="691">
                  <c:v>2.1428343220994961E-2</c:v>
                </c:pt>
                <c:pt idx="692">
                  <c:v>2.1460277052727239E-2</c:v>
                </c:pt>
                <c:pt idx="693">
                  <c:v>2.1492157372599019E-2</c:v>
                </c:pt>
                <c:pt idx="694">
                  <c:v>2.1523984180772393E-2</c:v>
                </c:pt>
                <c:pt idx="695">
                  <c:v>2.1555757477166315E-2</c:v>
                </c:pt>
                <c:pt idx="696">
                  <c:v>2.1587477261780785E-2</c:v>
                </c:pt>
                <c:pt idx="697">
                  <c:v>2.1619143534615803E-2</c:v>
                </c:pt>
                <c:pt idx="698">
                  <c:v>2.1650756295509277E-2</c:v>
                </c:pt>
                <c:pt idx="699">
                  <c:v>2.1682315544704345E-2</c:v>
                </c:pt>
                <c:pt idx="700">
                  <c:v>2.1713821282038914E-2</c:v>
                </c:pt>
                <c:pt idx="701">
                  <c:v>2.1745273507512985E-2</c:v>
                </c:pt>
                <c:pt idx="702">
                  <c:v>2.1776672221045512E-2</c:v>
                </c:pt>
                <c:pt idx="703">
                  <c:v>2.1808017422717541E-2</c:v>
                </c:pt>
                <c:pt idx="704">
                  <c:v>2.1839309112448024E-2</c:v>
                </c:pt>
                <c:pt idx="705">
                  <c:v>2.187054729031801E-2</c:v>
                </c:pt>
                <c:pt idx="706">
                  <c:v>2.1901731956246451E-2</c:v>
                </c:pt>
                <c:pt idx="707">
                  <c:v>2.1932863110233347E-2</c:v>
                </c:pt>
                <c:pt idx="708">
                  <c:v>2.1963940752278699E-2</c:v>
                </c:pt>
                <c:pt idx="709">
                  <c:v>2.199496488230146E-2</c:v>
                </c:pt>
                <c:pt idx="710">
                  <c:v>2.2025935500382676E-2</c:v>
                </c:pt>
                <c:pt idx="711">
                  <c:v>2.2056852606441302E-2</c:v>
                </c:pt>
                <c:pt idx="712">
                  <c:v>2.2087716200477336E-2</c:v>
                </c:pt>
                <c:pt idx="713">
                  <c:v>2.211852628249078E-2</c:v>
                </c:pt>
                <c:pt idx="714">
                  <c:v>2.2149282852481633E-2</c:v>
                </c:pt>
                <c:pt idx="715">
                  <c:v>2.2179985910449895E-2</c:v>
                </c:pt>
                <c:pt idx="716">
                  <c:v>2.221063545631452E-2</c:v>
                </c:pt>
                <c:pt idx="717">
                  <c:v>2.2241231490075508E-2</c:v>
                </c:pt>
                <c:pt idx="718">
                  <c:v>2.2271774011813905E-2</c:v>
                </c:pt>
                <c:pt idx="719">
                  <c:v>2.2302263021448665E-2</c:v>
                </c:pt>
                <c:pt idx="720">
                  <c:v>2.2332698518898741E-2</c:v>
                </c:pt>
                <c:pt idx="721">
                  <c:v>2.2363080504245181E-2</c:v>
                </c:pt>
                <c:pt idx="722">
                  <c:v>2.2393343730369164E-2</c:v>
                </c:pt>
                <c:pt idx="723">
                  <c:v>2.2427502911023245E-2</c:v>
                </c:pt>
                <c:pt idx="724">
                  <c:v>2.2456997928060884E-2</c:v>
                </c:pt>
                <c:pt idx="725">
                  <c:v>2.2486124963375653E-2</c:v>
                </c:pt>
                <c:pt idx="726">
                  <c:v>2.2514884016886505E-2</c:v>
                </c:pt>
                <c:pt idx="727">
                  <c:v>2.2543275088512393E-2</c:v>
                </c:pt>
                <c:pt idx="728">
                  <c:v>2.2571298178172272E-2</c:v>
                </c:pt>
                <c:pt idx="729">
                  <c:v>2.2598953285704049E-2</c:v>
                </c:pt>
                <c:pt idx="730">
                  <c:v>2.2626240411188769E-2</c:v>
                </c:pt>
                <c:pt idx="731">
                  <c:v>2.2653159554383295E-2</c:v>
                </c:pt>
                <c:pt idx="732">
                  <c:v>2.2679710715287626E-2</c:v>
                </c:pt>
                <c:pt idx="733">
                  <c:v>2.270589389373967E-2</c:v>
                </c:pt>
                <c:pt idx="734">
                  <c:v>2.2731709089820473E-2</c:v>
                </c:pt>
                <c:pt idx="735">
                  <c:v>2.2757156303286896E-2</c:v>
                </c:pt>
                <c:pt idx="736">
                  <c:v>2.2782235534138939E-2</c:v>
                </c:pt>
                <c:pt idx="737">
                  <c:v>2.280694678221451E-2</c:v>
                </c:pt>
                <c:pt idx="738">
                  <c:v>2.2831290047594655E-2</c:v>
                </c:pt>
                <c:pt idx="739">
                  <c:v>2.285526533011728E-2</c:v>
                </c:pt>
                <c:pt idx="740">
                  <c:v>2.2878872629701341E-2</c:v>
                </c:pt>
                <c:pt idx="741">
                  <c:v>2.2902111946346837E-2</c:v>
                </c:pt>
                <c:pt idx="742">
                  <c:v>2.2924983279891675E-2</c:v>
                </c:pt>
                <c:pt idx="743">
                  <c:v>2.294748663025481E-2</c:v>
                </c:pt>
                <c:pt idx="744">
                  <c:v>2.296962199743624E-2</c:v>
                </c:pt>
                <c:pt idx="745">
                  <c:v>2.2991389381354921E-2</c:v>
                </c:pt>
                <c:pt idx="746">
                  <c:v>2.3012788782010851E-2</c:v>
                </c:pt>
                <c:pt idx="747">
                  <c:v>2.3033820199160893E-2</c:v>
                </c:pt>
                <c:pt idx="748">
                  <c:v>2.3054483632886091E-2</c:v>
                </c:pt>
                <c:pt idx="749">
                  <c:v>2.3074779083105401E-2</c:v>
                </c:pt>
                <c:pt idx="750">
                  <c:v>2.3094706549737776E-2</c:v>
                </c:pt>
                <c:pt idx="751">
                  <c:v>2.3114266032702169E-2</c:v>
                </c:pt>
                <c:pt idx="752">
                  <c:v>2.3133457531917534E-2</c:v>
                </c:pt>
                <c:pt idx="753">
                  <c:v>2.3152281047464918E-2</c:v>
                </c:pt>
                <c:pt idx="754">
                  <c:v>2.3170736579101181E-2</c:v>
                </c:pt>
                <c:pt idx="755">
                  <c:v>2.318882412690737E-2</c:v>
                </c:pt>
                <c:pt idx="756">
                  <c:v>2.3206543690802439E-2</c:v>
                </c:pt>
                <c:pt idx="757">
                  <c:v>2.3223895270624295E-2</c:v>
                </c:pt>
                <c:pt idx="758">
                  <c:v>2.3240878866535031E-2</c:v>
                </c:pt>
                <c:pt idx="759">
                  <c:v>2.3257494478291507E-2</c:v>
                </c:pt>
                <c:pt idx="760">
                  <c:v>2.3273742105893724E-2</c:v>
                </c:pt>
                <c:pt idx="761">
                  <c:v>2.3289621749341682E-2</c:v>
                </c:pt>
                <c:pt idx="762">
                  <c:v>2.3305133408554335E-2</c:v>
                </c:pt>
                <c:pt idx="763">
                  <c:v>2.3320277083369589E-2</c:v>
                </c:pt>
                <c:pt idx="764">
                  <c:v>2.3335052774030585E-2</c:v>
                </c:pt>
                <c:pt idx="765">
                  <c:v>2.3349460480213136E-2</c:v>
                </c:pt>
                <c:pt idx="766">
                  <c:v>2.3363500201998288E-2</c:v>
                </c:pt>
                <c:pt idx="767">
                  <c:v>2.3377171939304997E-2</c:v>
                </c:pt>
                <c:pt idx="768">
                  <c:v>2.3390475692133261E-2</c:v>
                </c:pt>
                <c:pt idx="769">
                  <c:v>2.3403411460402035E-2</c:v>
                </c:pt>
                <c:pt idx="770">
                  <c:v>2.3415979244111318E-2</c:v>
                </c:pt>
                <c:pt idx="771">
                  <c:v>2.3428179043180064E-2</c:v>
                </c:pt>
                <c:pt idx="772">
                  <c:v>2.3440010857608273E-2</c:v>
                </c:pt>
                <c:pt idx="773">
                  <c:v>2.3451474687314899E-2</c:v>
                </c:pt>
                <c:pt idx="774">
                  <c:v>2.3462595485882476E-2</c:v>
                </c:pt>
                <c:pt idx="775">
                  <c:v>2.3473654309088543E-2</c:v>
                </c:pt>
                <c:pt idx="776">
                  <c:v>2.3484731271100623E-2</c:v>
                </c:pt>
                <c:pt idx="777">
                  <c:v>2.3495826371837669E-2</c:v>
                </c:pt>
                <c:pt idx="778">
                  <c:v>2.3506939611218636E-2</c:v>
                </c:pt>
                <c:pt idx="779">
                  <c:v>2.3518070989324569E-2</c:v>
                </c:pt>
                <c:pt idx="780">
                  <c:v>2.3529220506236515E-2</c:v>
                </c:pt>
                <c:pt idx="781">
                  <c:v>2.3540388161873427E-2</c:v>
                </c:pt>
                <c:pt idx="782">
                  <c:v>2.3551573956235305E-2</c:v>
                </c:pt>
                <c:pt idx="783">
                  <c:v>2.3562777889403197E-2</c:v>
                </c:pt>
                <c:pt idx="784">
                  <c:v>2.3573999961296055E-2</c:v>
                </c:pt>
                <c:pt idx="785">
                  <c:v>2.3585240171832833E-2</c:v>
                </c:pt>
                <c:pt idx="786">
                  <c:v>2.3596498521175624E-2</c:v>
                </c:pt>
                <c:pt idx="787">
                  <c:v>2.3607775009324428E-2</c:v>
                </c:pt>
                <c:pt idx="788">
                  <c:v>2.3619069636198198E-2</c:v>
                </c:pt>
                <c:pt idx="789">
                  <c:v>2.3630382401715888E-2</c:v>
                </c:pt>
                <c:pt idx="790">
                  <c:v>2.3641713306120637E-2</c:v>
                </c:pt>
                <c:pt idx="791">
                  <c:v>2.3653062349250353E-2</c:v>
                </c:pt>
                <c:pt idx="792">
                  <c:v>2.3664429531105036E-2</c:v>
                </c:pt>
                <c:pt idx="793">
                  <c:v>2.3675814851684684E-2</c:v>
                </c:pt>
                <c:pt idx="794">
                  <c:v>2.3687218311070346E-2</c:v>
                </c:pt>
                <c:pt idx="795">
                  <c:v>2.369863990926202E-2</c:v>
                </c:pt>
                <c:pt idx="796">
                  <c:v>2.3710079646097615E-2</c:v>
                </c:pt>
                <c:pt idx="797">
                  <c:v>2.3721537521820268E-2</c:v>
                </c:pt>
                <c:pt idx="798">
                  <c:v>2.3733013536186842E-2</c:v>
                </c:pt>
                <c:pt idx="799">
                  <c:v>2.3744507689440475E-2</c:v>
                </c:pt>
                <c:pt idx="800">
                  <c:v>2.3756019981419074E-2</c:v>
                </c:pt>
                <c:pt idx="801">
                  <c:v>2.3767550412203686E-2</c:v>
                </c:pt>
                <c:pt idx="802">
                  <c:v>2.3779098981713265E-2</c:v>
                </c:pt>
                <c:pt idx="803">
                  <c:v>2.3790665690028856E-2</c:v>
                </c:pt>
                <c:pt idx="804">
                  <c:v>2.3802250537069414E-2</c:v>
                </c:pt>
                <c:pt idx="805">
                  <c:v>2.3813853522915984E-2</c:v>
                </c:pt>
                <c:pt idx="806">
                  <c:v>2.3825474647487521E-2</c:v>
                </c:pt>
                <c:pt idx="807">
                  <c:v>2.3837113910946117E-2</c:v>
                </c:pt>
                <c:pt idx="808">
                  <c:v>2.384877131312968E-2</c:v>
                </c:pt>
                <c:pt idx="809">
                  <c:v>2.3860446854119255E-2</c:v>
                </c:pt>
                <c:pt idx="810">
                  <c:v>2.3872140533914843E-2</c:v>
                </c:pt>
                <c:pt idx="811">
                  <c:v>2.3883852352435397E-2</c:v>
                </c:pt>
                <c:pt idx="812">
                  <c:v>2.3895582309843011E-2</c:v>
                </c:pt>
                <c:pt idx="813">
                  <c:v>2.3907330405975591E-2</c:v>
                </c:pt>
                <c:pt idx="814">
                  <c:v>2.3919096640833137E-2</c:v>
                </c:pt>
                <c:pt idx="815">
                  <c:v>2.3930881014577743E-2</c:v>
                </c:pt>
                <c:pt idx="816">
                  <c:v>2.3942683527128361E-2</c:v>
                </c:pt>
                <c:pt idx="817">
                  <c:v>2.3954504178484992E-2</c:v>
                </c:pt>
                <c:pt idx="818">
                  <c:v>2.396634296856659E-2</c:v>
                </c:pt>
                <c:pt idx="819">
                  <c:v>2.3978199897535246E-2</c:v>
                </c:pt>
                <c:pt idx="820">
                  <c:v>2.3990074965228869E-2</c:v>
                </c:pt>
                <c:pt idx="821">
                  <c:v>2.4001968171809551E-2</c:v>
                </c:pt>
                <c:pt idx="822">
                  <c:v>2.4013879517196246E-2</c:v>
                </c:pt>
                <c:pt idx="823">
                  <c:v>2.4025809001307907E-2</c:v>
                </c:pt>
                <c:pt idx="824">
                  <c:v>2.4037756624306628E-2</c:v>
                </c:pt>
                <c:pt idx="825">
                  <c:v>2.4049722386030314E-2</c:v>
                </c:pt>
                <c:pt idx="826">
                  <c:v>2.4061692173809046E-2</c:v>
                </c:pt>
                <c:pt idx="827">
                  <c:v>2.4073507032382757E-2</c:v>
                </c:pt>
                <c:pt idx="828">
                  <c:v>2.4085121652098751E-2</c:v>
                </c:pt>
                <c:pt idx="829">
                  <c:v>2.4096536032794935E-2</c:v>
                </c:pt>
                <c:pt idx="830">
                  <c:v>2.4107750174633402E-2</c:v>
                </c:pt>
                <c:pt idx="831">
                  <c:v>2.4118764077533106E-2</c:v>
                </c:pt>
                <c:pt idx="832">
                  <c:v>2.4129577741494046E-2</c:v>
                </c:pt>
                <c:pt idx="833">
                  <c:v>2.4140191166435176E-2</c:v>
                </c:pt>
                <c:pt idx="834">
                  <c:v>2.4150604352437544E-2</c:v>
                </c:pt>
                <c:pt idx="835">
                  <c:v>2.4160817299420101E-2</c:v>
                </c:pt>
                <c:pt idx="836">
                  <c:v>2.4170830007382849E-2</c:v>
                </c:pt>
                <c:pt idx="837">
                  <c:v>2.418064247624474E-2</c:v>
                </c:pt>
                <c:pt idx="838">
                  <c:v>2.4190254706086822E-2</c:v>
                </c:pt>
                <c:pt idx="839">
                  <c:v>2.4199666696828048E-2</c:v>
                </c:pt>
                <c:pt idx="840">
                  <c:v>2.4208878448468418E-2</c:v>
                </c:pt>
                <c:pt idx="841">
                  <c:v>2.4217889961007932E-2</c:v>
                </c:pt>
                <c:pt idx="842">
                  <c:v>2.4226701234527637E-2</c:v>
                </c:pt>
                <c:pt idx="843">
                  <c:v>2.4235312268784392E-2</c:v>
                </c:pt>
                <c:pt idx="844">
                  <c:v>2.4243723063940292E-2</c:v>
                </c:pt>
                <c:pt idx="845">
                  <c:v>2.4251933619995336E-2</c:v>
                </c:pt>
                <c:pt idx="846">
                  <c:v>2.4259943936787431E-2</c:v>
                </c:pt>
                <c:pt idx="847">
                  <c:v>2.4267754014397624E-2</c:v>
                </c:pt>
                <c:pt idx="848">
                  <c:v>2.4275363852744869E-2</c:v>
                </c:pt>
                <c:pt idx="849">
                  <c:v>2.4282773451991257E-2</c:v>
                </c:pt>
                <c:pt idx="850">
                  <c:v>2.4289982811974697E-2</c:v>
                </c:pt>
                <c:pt idx="851">
                  <c:v>2.4296991932695189E-2</c:v>
                </c:pt>
                <c:pt idx="852">
                  <c:v>2.4303800814152732E-2</c:v>
                </c:pt>
                <c:pt idx="853">
                  <c:v>2.4310409456347326E-2</c:v>
                </c:pt>
                <c:pt idx="854">
                  <c:v>2.4316817859360018E-2</c:v>
                </c:pt>
                <c:pt idx="855">
                  <c:v>2.4323026023028715E-2</c:v>
                </c:pt>
                <c:pt idx="856">
                  <c:v>2.4329033947353418E-2</c:v>
                </c:pt>
                <c:pt idx="857">
                  <c:v>2.4334841632415172E-2</c:v>
                </c:pt>
                <c:pt idx="858">
                  <c:v>2.4340449078213977E-2</c:v>
                </c:pt>
                <c:pt idx="859">
                  <c:v>2.4345856284587741E-2</c:v>
                </c:pt>
                <c:pt idx="860">
                  <c:v>2.4351063251698557E-2</c:v>
                </c:pt>
                <c:pt idx="861">
                  <c:v>2.4356069979465378E-2</c:v>
                </c:pt>
                <c:pt idx="862">
                  <c:v>2.4360876467888204E-2</c:v>
                </c:pt>
                <c:pt idx="863">
                  <c:v>2.4365482716885989E-2</c:v>
                </c:pt>
                <c:pt idx="864">
                  <c:v>2.4369888726620825E-2</c:v>
                </c:pt>
                <c:pt idx="865">
                  <c:v>2.4374094496930621E-2</c:v>
                </c:pt>
                <c:pt idx="866">
                  <c:v>2.4378100027896421E-2</c:v>
                </c:pt>
                <c:pt idx="867">
                  <c:v>2.438190531943718E-2</c:v>
                </c:pt>
                <c:pt idx="868">
                  <c:v>2.4385510371552899E-2</c:v>
                </c:pt>
                <c:pt idx="869">
                  <c:v>2.4388915184324622E-2</c:v>
                </c:pt>
                <c:pt idx="870">
                  <c:v>2.4392119757671304E-2</c:v>
                </c:pt>
                <c:pt idx="871">
                  <c:v>2.4395124091673992E-2</c:v>
                </c:pt>
                <c:pt idx="872">
                  <c:v>2.4397928186170592E-2</c:v>
                </c:pt>
                <c:pt idx="873">
                  <c:v>2.4400532041323197E-2</c:v>
                </c:pt>
                <c:pt idx="874">
                  <c:v>2.4402935657050762E-2</c:v>
                </c:pt>
                <c:pt idx="875">
                  <c:v>2.4405139033272238E-2</c:v>
                </c:pt>
                <c:pt idx="876">
                  <c:v>2.440714217014972E-2</c:v>
                </c:pt>
                <c:pt idx="877">
                  <c:v>2.4408945067521115E-2</c:v>
                </c:pt>
                <c:pt idx="878">
                  <c:v>2.4410555929701427E-2</c:v>
                </c:pt>
                <c:pt idx="879">
                  <c:v>2.4414589047173273E-2</c:v>
                </c:pt>
                <c:pt idx="880">
                  <c:v>2.4416444027208033E-2</c:v>
                </c:pt>
                <c:pt idx="881">
                  <c:v>2.4418443359692048E-2</c:v>
                </c:pt>
                <c:pt idx="882">
                  <c:v>2.4420587044625318E-2</c:v>
                </c:pt>
                <c:pt idx="883">
                  <c:v>2.4422875081980825E-2</c:v>
                </c:pt>
                <c:pt idx="884">
                  <c:v>2.44253074718126E-2</c:v>
                </c:pt>
                <c:pt idx="885">
                  <c:v>2.4427884214093625E-2</c:v>
                </c:pt>
                <c:pt idx="886">
                  <c:v>2.4430605308823908E-2</c:v>
                </c:pt>
                <c:pt idx="887">
                  <c:v>2.4433470756057472E-2</c:v>
                </c:pt>
                <c:pt idx="888">
                  <c:v>2.443648055579432E-2</c:v>
                </c:pt>
                <c:pt idx="889">
                  <c:v>2.4439634708034456E-2</c:v>
                </c:pt>
                <c:pt idx="890">
                  <c:v>2.4442933212750855E-2</c:v>
                </c:pt>
                <c:pt idx="891">
                  <c:v>2.4446376070024572E-2</c:v>
                </c:pt>
                <c:pt idx="892">
                  <c:v>2.4449963279828589E-2</c:v>
                </c:pt>
                <c:pt idx="893">
                  <c:v>2.445369484218992E-2</c:v>
                </c:pt>
                <c:pt idx="894">
                  <c:v>2.4457570757108565E-2</c:v>
                </c:pt>
                <c:pt idx="895">
                  <c:v>2.4461717782048309E-2</c:v>
                </c:pt>
                <c:pt idx="896">
                  <c:v>2.4465943701030834E-2</c:v>
                </c:pt>
                <c:pt idx="897">
                  <c:v>2.4470313953227629E-2</c:v>
                </c:pt>
                <c:pt idx="898">
                  <c:v>2.4474828538557647E-2</c:v>
                </c:pt>
                <c:pt idx="899">
                  <c:v>2.4479487457020888E-2</c:v>
                </c:pt>
                <c:pt idx="900">
                  <c:v>2.4484290708698397E-2</c:v>
                </c:pt>
                <c:pt idx="901">
                  <c:v>2.4489238293590176E-2</c:v>
                </c:pt>
                <c:pt idx="902">
                  <c:v>2.4494330211615178E-2</c:v>
                </c:pt>
                <c:pt idx="903">
                  <c:v>2.449956646285445E-2</c:v>
                </c:pt>
                <c:pt idx="904">
                  <c:v>2.4504947047389036E-2</c:v>
                </c:pt>
                <c:pt idx="905">
                  <c:v>2.45104719649758E-2</c:v>
                </c:pt>
                <c:pt idx="906">
                  <c:v>2.4516141215857878E-2</c:v>
                </c:pt>
                <c:pt idx="907">
                  <c:v>2.4521954799954226E-2</c:v>
                </c:pt>
                <c:pt idx="908">
                  <c:v>2.4527912717264844E-2</c:v>
                </c:pt>
                <c:pt idx="909">
                  <c:v>2.453401496778973E-2</c:v>
                </c:pt>
                <c:pt idx="910">
                  <c:v>2.4540261551609932E-2</c:v>
                </c:pt>
                <c:pt idx="911">
                  <c:v>2.4546652468644403E-2</c:v>
                </c:pt>
                <c:pt idx="912">
                  <c:v>2.455318771897419E-2</c:v>
                </c:pt>
                <c:pt idx="913">
                  <c:v>2.4559867302518246E-2</c:v>
                </c:pt>
                <c:pt idx="914">
                  <c:v>2.4566691219438663E-2</c:v>
                </c:pt>
                <c:pt idx="915">
                  <c:v>2.4573659469492304E-2</c:v>
                </c:pt>
                <c:pt idx="916">
                  <c:v>2.4580772053003352E-2</c:v>
                </c:pt>
                <c:pt idx="917">
                  <c:v>2.4588028969647624E-2</c:v>
                </c:pt>
                <c:pt idx="918">
                  <c:v>2.4595430219668257E-2</c:v>
                </c:pt>
                <c:pt idx="919">
                  <c:v>2.4602975802984206E-2</c:v>
                </c:pt>
                <c:pt idx="920">
                  <c:v>2.4610665719676517E-2</c:v>
                </c:pt>
                <c:pt idx="921">
                  <c:v>2.4618499969664143E-2</c:v>
                </c:pt>
                <c:pt idx="922">
                  <c:v>2.462647855302813E-2</c:v>
                </c:pt>
                <c:pt idx="923">
                  <c:v>2.4634601469687434E-2</c:v>
                </c:pt>
                <c:pt idx="924">
                  <c:v>2.4642868719804145E-2</c:v>
                </c:pt>
                <c:pt idx="925">
                  <c:v>2.4651280303216172E-2</c:v>
                </c:pt>
                <c:pt idx="926">
                  <c:v>2.4659836220004561E-2</c:v>
                </c:pt>
                <c:pt idx="927">
                  <c:v>2.4668536470250357E-2</c:v>
                </c:pt>
                <c:pt idx="928">
                  <c:v>2.4677381053872516E-2</c:v>
                </c:pt>
                <c:pt idx="929">
                  <c:v>2.4686369970871036E-2</c:v>
                </c:pt>
                <c:pt idx="930">
                  <c:v>2.4695364025879574E-2</c:v>
                </c:pt>
                <c:pt idx="931">
                  <c:v>2.4704181278345505E-2</c:v>
                </c:pt>
                <c:pt idx="932">
                  <c:v>2.4712820632279975E-2</c:v>
                </c:pt>
                <c:pt idx="933">
                  <c:v>2.4721282087682983E-2</c:v>
                </c:pt>
                <c:pt idx="934">
                  <c:v>2.4729565644473483E-2</c:v>
                </c:pt>
                <c:pt idx="935">
                  <c:v>2.473767130257043E-2</c:v>
                </c:pt>
                <c:pt idx="936">
                  <c:v>2.4745599062054868E-2</c:v>
                </c:pt>
                <c:pt idx="937">
                  <c:v>2.4753348923088891E-2</c:v>
                </c:pt>
                <c:pt idx="938">
                  <c:v>2.4760920885348314E-2</c:v>
                </c:pt>
                <c:pt idx="939">
                  <c:v>2.4768314948995229E-2</c:v>
                </c:pt>
                <c:pt idx="940">
                  <c:v>2.4775531114029636E-2</c:v>
                </c:pt>
                <c:pt idx="941">
                  <c:v>2.4782569380451536E-2</c:v>
                </c:pt>
                <c:pt idx="942">
                  <c:v>2.4789429748098835E-2</c:v>
                </c:pt>
                <c:pt idx="943">
                  <c:v>2.4796112217133626E-2</c:v>
                </c:pt>
                <c:pt idx="944">
                  <c:v>2.4802616787393816E-2</c:v>
                </c:pt>
                <c:pt idx="945">
                  <c:v>2.4808943458960453E-2</c:v>
                </c:pt>
                <c:pt idx="946">
                  <c:v>2.4815092231833535E-2</c:v>
                </c:pt>
                <c:pt idx="947">
                  <c:v>2.4821063106013064E-2</c:v>
                </c:pt>
                <c:pt idx="948">
                  <c:v>2.4826856081417992E-2</c:v>
                </c:pt>
                <c:pt idx="949">
                  <c:v>2.4832471158129366E-2</c:v>
                </c:pt>
                <c:pt idx="950">
                  <c:v>2.4837908336147185E-2</c:v>
                </c:pt>
                <c:pt idx="951">
                  <c:v>2.4843167615390405E-2</c:v>
                </c:pt>
                <c:pt idx="952">
                  <c:v>2.4848248995777977E-2</c:v>
                </c:pt>
                <c:pt idx="953">
                  <c:v>2.4853152477471996E-2</c:v>
                </c:pt>
                <c:pt idx="954">
                  <c:v>2.4857878060310368E-2</c:v>
                </c:pt>
                <c:pt idx="955">
                  <c:v>2.4862425744455185E-2</c:v>
                </c:pt>
                <c:pt idx="956">
                  <c:v>2.486679552966331E-2</c:v>
                </c:pt>
                <c:pt idx="957">
                  <c:v>2.4870987416177881E-2</c:v>
                </c:pt>
                <c:pt idx="958">
                  <c:v>2.4875001403998898E-2</c:v>
                </c:pt>
                <c:pt idx="959">
                  <c:v>2.4878837492883221E-2</c:v>
                </c:pt>
                <c:pt idx="960">
                  <c:v>2.4882495682911898E-2</c:v>
                </c:pt>
                <c:pt idx="961">
                  <c:v>2.4885975974165975E-2</c:v>
                </c:pt>
                <c:pt idx="962">
                  <c:v>2.4889278366645451E-2</c:v>
                </c:pt>
                <c:pt idx="963">
                  <c:v>2.489240286026928E-2</c:v>
                </c:pt>
                <c:pt idx="964">
                  <c:v>2.4895349455037463E-2</c:v>
                </c:pt>
                <c:pt idx="965">
                  <c:v>2.4898118150949999E-2</c:v>
                </c:pt>
                <c:pt idx="966">
                  <c:v>2.4900708948006889E-2</c:v>
                </c:pt>
                <c:pt idx="967">
                  <c:v>2.4903121846289178E-2</c:v>
                </c:pt>
                <c:pt idx="968">
                  <c:v>2.490535684571582E-2</c:v>
                </c:pt>
                <c:pt idx="969">
                  <c:v>2.4907413946286816E-2</c:v>
                </c:pt>
                <c:pt idx="970">
                  <c:v>2.4909293148002165E-2</c:v>
                </c:pt>
                <c:pt idx="971">
                  <c:v>2.4910994450780821E-2</c:v>
                </c:pt>
                <c:pt idx="972">
                  <c:v>2.4912517854784877E-2</c:v>
                </c:pt>
                <c:pt idx="973">
                  <c:v>2.491386335985224E-2</c:v>
                </c:pt>
                <c:pt idx="974">
                  <c:v>2.4915030966063956E-2</c:v>
                </c:pt>
                <c:pt idx="975">
                  <c:v>2.4916020673420025E-2</c:v>
                </c:pt>
                <c:pt idx="976">
                  <c:v>2.4916832482001494E-2</c:v>
                </c:pt>
                <c:pt idx="977">
                  <c:v>2.4917466391565224E-2</c:v>
                </c:pt>
                <c:pt idx="978">
                  <c:v>2.4917922402354353E-2</c:v>
                </c:pt>
                <c:pt idx="979">
                  <c:v>2.491820051420679E-2</c:v>
                </c:pt>
                <c:pt idx="980">
                  <c:v>2.4918300727284626E-2</c:v>
                </c:pt>
                <c:pt idx="981">
                  <c:v>2.4918223041425769E-2</c:v>
                </c:pt>
                <c:pt idx="982">
                  <c:v>2.4918020001527541E-2</c:v>
                </c:pt>
                <c:pt idx="983">
                  <c:v>2.4917804781102726E-2</c:v>
                </c:pt>
                <c:pt idx="984">
                  <c:v>2.4917581422010393E-2</c:v>
                </c:pt>
                <c:pt idx="985">
                  <c:v>2.4917349924331589E-2</c:v>
                </c:pt>
                <c:pt idx="986">
                  <c:v>2.4917110287985267E-2</c:v>
                </c:pt>
                <c:pt idx="987">
                  <c:v>2.4916862513052473E-2</c:v>
                </c:pt>
                <c:pt idx="988">
                  <c:v>2.4916606599371116E-2</c:v>
                </c:pt>
                <c:pt idx="989">
                  <c:v>2.4916342547184334E-2</c:v>
                </c:pt>
                <c:pt idx="990">
                  <c:v>2.4916070356248987E-2</c:v>
                </c:pt>
                <c:pt idx="991">
                  <c:v>2.4915790026727169E-2</c:v>
                </c:pt>
                <c:pt idx="992">
                  <c:v>2.491550155861888E-2</c:v>
                </c:pt>
                <c:pt idx="993">
                  <c:v>2.4915204951843073E-2</c:v>
                </c:pt>
                <c:pt idx="994">
                  <c:v>2.4914900206399748E-2</c:v>
                </c:pt>
                <c:pt idx="995">
                  <c:v>2.4914587322369952E-2</c:v>
                </c:pt>
                <c:pt idx="996">
                  <c:v>2.4914266299672638E-2</c:v>
                </c:pt>
                <c:pt idx="997">
                  <c:v>2.4913937138388853E-2</c:v>
                </c:pt>
                <c:pt idx="998">
                  <c:v>2.491359983843755E-2</c:v>
                </c:pt>
                <c:pt idx="999">
                  <c:v>2.4913254399899776E-2</c:v>
                </c:pt>
                <c:pt idx="1000">
                  <c:v>2.4912900822694484E-2</c:v>
                </c:pt>
                <c:pt idx="1001">
                  <c:v>2.4912539106740628E-2</c:v>
                </c:pt>
                <c:pt idx="1002">
                  <c:v>2.4912169252281346E-2</c:v>
                </c:pt>
                <c:pt idx="1003">
                  <c:v>2.4911791259235594E-2</c:v>
                </c:pt>
                <c:pt idx="1004">
                  <c:v>2.4911405127441277E-2</c:v>
                </c:pt>
                <c:pt idx="1005">
                  <c:v>2.4911010857060489E-2</c:v>
                </c:pt>
                <c:pt idx="1006">
                  <c:v>2.4910608448012184E-2</c:v>
                </c:pt>
                <c:pt idx="1007">
                  <c:v>2.4910197900377407E-2</c:v>
                </c:pt>
                <c:pt idx="1008">
                  <c:v>2.4909779214075112E-2</c:v>
                </c:pt>
                <c:pt idx="1009">
                  <c:v>2.4909352389186346E-2</c:v>
                </c:pt>
                <c:pt idx="1010">
                  <c:v>2.4908917425630062E-2</c:v>
                </c:pt>
                <c:pt idx="1011">
                  <c:v>2.490847432340626E-2</c:v>
                </c:pt>
                <c:pt idx="1012">
                  <c:v>2.4908023082595987E-2</c:v>
                </c:pt>
                <c:pt idx="1013">
                  <c:v>2.4907563703118196E-2</c:v>
                </c:pt>
                <c:pt idx="1014">
                  <c:v>2.4907096185053934E-2</c:v>
                </c:pt>
                <c:pt idx="1015">
                  <c:v>2.4906620528403201E-2</c:v>
                </c:pt>
                <c:pt idx="1016">
                  <c:v>2.4906136733003903E-2</c:v>
                </c:pt>
                <c:pt idx="1017">
                  <c:v>2.4905644799018134E-2</c:v>
                </c:pt>
                <c:pt idx="1018">
                  <c:v>2.4905144726364847E-2</c:v>
                </c:pt>
                <c:pt idx="1019">
                  <c:v>2.4904636515125089E-2</c:v>
                </c:pt>
                <c:pt idx="1020">
                  <c:v>2.4904120165217813E-2</c:v>
                </c:pt>
                <c:pt idx="1021">
                  <c:v>2.4903595676724066E-2</c:v>
                </c:pt>
                <c:pt idx="1022">
                  <c:v>2.4903063049562801E-2</c:v>
                </c:pt>
                <c:pt idx="1023">
                  <c:v>2.4902522283734019E-2</c:v>
                </c:pt>
                <c:pt idx="1024">
                  <c:v>2.4901973379318765E-2</c:v>
                </c:pt>
                <c:pt idx="1025">
                  <c:v>2.4901416336317039E-2</c:v>
                </c:pt>
                <c:pt idx="1026">
                  <c:v>2.490085115456675E-2</c:v>
                </c:pt>
                <c:pt idx="1027">
                  <c:v>2.4900277834311035E-2</c:v>
                </c:pt>
                <c:pt idx="1028">
                  <c:v>2.4899696375306757E-2</c:v>
                </c:pt>
                <c:pt idx="1029">
                  <c:v>2.4899106777716007E-2</c:v>
                </c:pt>
                <c:pt idx="1030">
                  <c:v>2.4898509041538786E-2</c:v>
                </c:pt>
                <c:pt idx="1031">
                  <c:v>2.4897903166694046E-2</c:v>
                </c:pt>
                <c:pt idx="1032">
                  <c:v>2.489728915318179E-2</c:v>
                </c:pt>
                <c:pt idx="1033">
                  <c:v>2.4896667001083062E-2</c:v>
                </c:pt>
                <c:pt idx="1034">
                  <c:v>2.4896027517156138E-2</c:v>
                </c:pt>
                <c:pt idx="1035">
                  <c:v>2.4895235730247878E-2</c:v>
                </c:pt>
                <c:pt idx="1036">
                  <c:v>2.4894486723781029E-2</c:v>
                </c:pt>
                <c:pt idx="1037">
                  <c:v>2.4893685270563903E-2</c:v>
                </c:pt>
                <c:pt idx="1038">
                  <c:v>2.489283137043441E-2</c:v>
                </c:pt>
                <c:pt idx="1039">
                  <c:v>2.4891925023635686E-2</c:v>
                </c:pt>
                <c:pt idx="1040">
                  <c:v>2.4890966229924594E-2</c:v>
                </c:pt>
                <c:pt idx="1041">
                  <c:v>2.4889954989463225E-2</c:v>
                </c:pt>
                <c:pt idx="1042">
                  <c:v>2.4888891302170535E-2</c:v>
                </c:pt>
                <c:pt idx="1043">
                  <c:v>2.4887775168046522E-2</c:v>
                </c:pt>
                <c:pt idx="1044">
                  <c:v>2.4886606587172233E-2</c:v>
                </c:pt>
                <c:pt idx="1045">
                  <c:v>2.4885385559547668E-2</c:v>
                </c:pt>
                <c:pt idx="1046">
                  <c:v>2.4884112085091781E-2</c:v>
                </c:pt>
                <c:pt idx="1047">
                  <c:v>2.4882786163885617E-2</c:v>
                </c:pt>
                <c:pt idx="1048">
                  <c:v>2.4881407795848132E-2</c:v>
                </c:pt>
                <c:pt idx="1049">
                  <c:v>2.4879976980979324E-2</c:v>
                </c:pt>
                <c:pt idx="1050">
                  <c:v>2.4878493719441286E-2</c:v>
                </c:pt>
                <c:pt idx="1051">
                  <c:v>2.4876958010990879E-2</c:v>
                </c:pt>
                <c:pt idx="1052">
                  <c:v>2.4875369855790197E-2</c:v>
                </c:pt>
                <c:pt idx="1053">
                  <c:v>2.4873729253758192E-2</c:v>
                </c:pt>
                <c:pt idx="1054">
                  <c:v>2.4872036204975911E-2</c:v>
                </c:pt>
                <c:pt idx="1055">
                  <c:v>2.4870290709362308E-2</c:v>
                </c:pt>
                <c:pt idx="1056">
                  <c:v>2.4868492767079475E-2</c:v>
                </c:pt>
                <c:pt idx="1057">
                  <c:v>2.4866642377884274E-2</c:v>
                </c:pt>
                <c:pt idx="1058">
                  <c:v>2.4864739541938796E-2</c:v>
                </c:pt>
                <c:pt idx="1059">
                  <c:v>2.4862784259243043E-2</c:v>
                </c:pt>
                <c:pt idx="1060">
                  <c:v>2.4860776529715967E-2</c:v>
                </c:pt>
                <c:pt idx="1061">
                  <c:v>2.4858716353438615E-2</c:v>
                </c:pt>
                <c:pt idx="1062">
                  <c:v>2.485660373032994E-2</c:v>
                </c:pt>
                <c:pt idx="1063">
                  <c:v>2.4854438660552036E-2</c:v>
                </c:pt>
                <c:pt idx="1064">
                  <c:v>2.4852221143861764E-2</c:v>
                </c:pt>
                <c:pt idx="1065">
                  <c:v>2.4849951180502261E-2</c:v>
                </c:pt>
                <c:pt idx="1066">
                  <c:v>2.4847628770311436E-2</c:v>
                </c:pt>
                <c:pt idx="1067">
                  <c:v>2.4845253913370335E-2</c:v>
                </c:pt>
                <c:pt idx="1068">
                  <c:v>2.4842826609597912E-2</c:v>
                </c:pt>
                <c:pt idx="1069">
                  <c:v>2.4840346859075213E-2</c:v>
                </c:pt>
                <c:pt idx="1070">
                  <c:v>2.4837814661802238E-2</c:v>
                </c:pt>
                <c:pt idx="1071">
                  <c:v>2.483523001769794E-2</c:v>
                </c:pt>
                <c:pt idx="1072">
                  <c:v>2.4832592926843366E-2</c:v>
                </c:pt>
                <c:pt idx="1073">
                  <c:v>2.4829903389238517E-2</c:v>
                </c:pt>
                <c:pt idx="1074">
                  <c:v>2.4827161404883391E-2</c:v>
                </c:pt>
                <c:pt idx="1075">
                  <c:v>2.4824366973696943E-2</c:v>
                </c:pt>
                <c:pt idx="1076">
                  <c:v>2.4821520095760219E-2</c:v>
                </c:pt>
                <c:pt idx="1077">
                  <c:v>2.4818620771154265E-2</c:v>
                </c:pt>
                <c:pt idx="1078">
                  <c:v>2.4815668999635943E-2</c:v>
                </c:pt>
                <c:pt idx="1079">
                  <c:v>2.481266478144839E-2</c:v>
                </c:pt>
                <c:pt idx="1080">
                  <c:v>2.4809608116510562E-2</c:v>
                </c:pt>
                <c:pt idx="1081">
                  <c:v>2.4806499004660365E-2</c:v>
                </c:pt>
                <c:pt idx="1082">
                  <c:v>2.4803337446221985E-2</c:v>
                </c:pt>
                <c:pt idx="1083">
                  <c:v>2.4800123440952282E-2</c:v>
                </c:pt>
                <c:pt idx="1084">
                  <c:v>2.4796856988932303E-2</c:v>
                </c:pt>
                <c:pt idx="1085">
                  <c:v>2.4793538090162048E-2</c:v>
                </c:pt>
                <c:pt idx="1086">
                  <c:v>2.4790166744641517E-2</c:v>
                </c:pt>
                <c:pt idx="1087">
                  <c:v>2.4786742952370711E-2</c:v>
                </c:pt>
                <c:pt idx="1088">
                  <c:v>2.4783266713349628E-2</c:v>
                </c:pt>
                <c:pt idx="1089">
                  <c:v>2.4779738027578269E-2</c:v>
                </c:pt>
                <c:pt idx="1090">
                  <c:v>2.4776156894975587E-2</c:v>
                </c:pt>
                <c:pt idx="1091">
                  <c:v>2.4772523315703676E-2</c:v>
                </c:pt>
                <c:pt idx="1092">
                  <c:v>2.4768837289681489E-2</c:v>
                </c:pt>
                <c:pt idx="1093">
                  <c:v>2.4765098816909026E-2</c:v>
                </c:pt>
                <c:pt idx="1094">
                  <c:v>2.4761307897386287E-2</c:v>
                </c:pt>
                <c:pt idx="1095">
                  <c:v>2.4757464531194318E-2</c:v>
                </c:pt>
                <c:pt idx="1096">
                  <c:v>2.4753568718171026E-2</c:v>
                </c:pt>
                <c:pt idx="1097">
                  <c:v>2.4749620458397459E-2</c:v>
                </c:pt>
                <c:pt idx="1098">
                  <c:v>2.4745619751954662E-2</c:v>
                </c:pt>
                <c:pt idx="1099">
                  <c:v>2.4741566598761588E-2</c:v>
                </c:pt>
                <c:pt idx="1100">
                  <c:v>2.4737460998818239E-2</c:v>
                </c:pt>
                <c:pt idx="1101">
                  <c:v>2.473330295220566E-2</c:v>
                </c:pt>
                <c:pt idx="1102">
                  <c:v>2.4729092458761759E-2</c:v>
                </c:pt>
                <c:pt idx="1103">
                  <c:v>2.4724829518648628E-2</c:v>
                </c:pt>
                <c:pt idx="1104">
                  <c:v>2.4720514131785221E-2</c:v>
                </c:pt>
                <c:pt idx="1105">
                  <c:v>2.4716146298252584E-2</c:v>
                </c:pt>
                <c:pt idx="1106">
                  <c:v>2.4711726017969671E-2</c:v>
                </c:pt>
                <c:pt idx="1107">
                  <c:v>2.4707253290936482E-2</c:v>
                </c:pt>
                <c:pt idx="1108">
                  <c:v>2.4702728117315109E-2</c:v>
                </c:pt>
                <c:pt idx="1109">
                  <c:v>2.4698150496781368E-2</c:v>
                </c:pt>
                <c:pt idx="1110">
                  <c:v>2.4693520429659443E-2</c:v>
                </c:pt>
                <c:pt idx="1111">
                  <c:v>2.4688837915787243E-2</c:v>
                </c:pt>
                <c:pt idx="1112">
                  <c:v>2.4684102955164766E-2</c:v>
                </c:pt>
                <c:pt idx="1113">
                  <c:v>2.4679315547954106E-2</c:v>
                </c:pt>
                <c:pt idx="1114">
                  <c:v>2.467447569399317E-2</c:v>
                </c:pt>
                <c:pt idx="1115">
                  <c:v>2.4669583393200911E-2</c:v>
                </c:pt>
                <c:pt idx="1116">
                  <c:v>2.4664638645901515E-2</c:v>
                </c:pt>
                <c:pt idx="1117">
                  <c:v>2.4659641451770797E-2</c:v>
                </c:pt>
                <c:pt idx="1118">
                  <c:v>2.465459181097085E-2</c:v>
                </c:pt>
                <c:pt idx="1119">
                  <c:v>2.4649489723501672E-2</c:v>
                </c:pt>
                <c:pt idx="1120">
                  <c:v>2.4644335189363265E-2</c:v>
                </c:pt>
                <c:pt idx="1121">
                  <c:v>2.4639128208474581E-2</c:v>
                </c:pt>
                <c:pt idx="1122">
                  <c:v>2.4633868780916668E-2</c:v>
                </c:pt>
                <c:pt idx="1123">
                  <c:v>2.4628556906608479E-2</c:v>
                </c:pt>
                <c:pt idx="1124">
                  <c:v>2.4623192585793152E-2</c:v>
                </c:pt>
                <c:pt idx="1125">
                  <c:v>2.4617775818146503E-2</c:v>
                </c:pt>
                <c:pt idx="1126">
                  <c:v>2.4612306603830625E-2</c:v>
                </c:pt>
                <c:pt idx="1127">
                  <c:v>2.4606784942845517E-2</c:v>
                </c:pt>
                <c:pt idx="1128">
                  <c:v>2.4601210835272225E-2</c:v>
                </c:pt>
                <c:pt idx="1129">
                  <c:v>2.4595584280948657E-2</c:v>
                </c:pt>
                <c:pt idx="1130">
                  <c:v>2.4589905279955859E-2</c:v>
                </c:pt>
                <c:pt idx="1131">
                  <c:v>2.4584173832374878E-2</c:v>
                </c:pt>
                <c:pt idx="1132">
                  <c:v>2.4578389937962575E-2</c:v>
                </c:pt>
                <c:pt idx="1133">
                  <c:v>2.457255359712418E-2</c:v>
                </c:pt>
                <c:pt idx="1134">
                  <c:v>2.4566664809454464E-2</c:v>
                </c:pt>
                <c:pt idx="1135">
                  <c:v>2.4560723575115517E-2</c:v>
                </c:pt>
                <c:pt idx="1136">
                  <c:v>2.4554729894188387E-2</c:v>
                </c:pt>
                <c:pt idx="1137">
                  <c:v>2.4548683766592028E-2</c:v>
                </c:pt>
                <c:pt idx="1138">
                  <c:v>2.4542585192407484E-2</c:v>
                </c:pt>
                <c:pt idx="1139">
                  <c:v>2.4535551172810699E-2</c:v>
                </c:pt>
                <c:pt idx="1140">
                  <c:v>2.4529340212964268E-2</c:v>
                </c:pt>
                <c:pt idx="1141">
                  <c:v>2.4523076806448607E-2</c:v>
                </c:pt>
                <c:pt idx="1142">
                  <c:v>2.4516760953263717E-2</c:v>
                </c:pt>
                <c:pt idx="1143">
                  <c:v>2.4510392653409596E-2</c:v>
                </c:pt>
                <c:pt idx="1144">
                  <c:v>2.4503971906886246E-2</c:v>
                </c:pt>
                <c:pt idx="1145">
                  <c:v>2.4497498713855759E-2</c:v>
                </c:pt>
                <c:pt idx="1146">
                  <c:v>2.4490973074156042E-2</c:v>
                </c:pt>
                <c:pt idx="1147">
                  <c:v>2.4484394987868141E-2</c:v>
                </c:pt>
                <c:pt idx="1148">
                  <c:v>2.4477764454911011E-2</c:v>
                </c:pt>
                <c:pt idx="1149">
                  <c:v>2.4471081475284651E-2</c:v>
                </c:pt>
                <c:pt idx="1150">
                  <c:v>2.4464346049070107E-2</c:v>
                </c:pt>
                <c:pt idx="1151">
                  <c:v>2.4457558176348426E-2</c:v>
                </c:pt>
                <c:pt idx="1152">
                  <c:v>2.4450717856876469E-2</c:v>
                </c:pt>
                <c:pt idx="1153">
                  <c:v>2.4443825090816329E-2</c:v>
                </c:pt>
                <c:pt idx="1154">
                  <c:v>2.4436879878249052E-2</c:v>
                </c:pt>
                <c:pt idx="1155">
                  <c:v>2.4431142106999593E-2</c:v>
                </c:pt>
                <c:pt idx="1156">
                  <c:v>2.4422832113106807E-2</c:v>
                </c:pt>
                <c:pt idx="1157">
                  <c:v>2.4415729560774979E-2</c:v>
                </c:pt>
                <c:pt idx="1158">
                  <c:v>2.4408574561773921E-2</c:v>
                </c:pt>
                <c:pt idx="1159">
                  <c:v>2.440136711618468E-2</c:v>
                </c:pt>
                <c:pt idx="1160">
                  <c:v>2.4394107224007255E-2</c:v>
                </c:pt>
                <c:pt idx="1161">
                  <c:v>2.4386794885160601E-2</c:v>
                </c:pt>
                <c:pt idx="1162">
                  <c:v>2.4379430099806809E-2</c:v>
                </c:pt>
                <c:pt idx="1163">
                  <c:v>2.4372012867864834E-2</c:v>
                </c:pt>
                <c:pt idx="1164">
                  <c:v>2.4364543189415722E-2</c:v>
                </c:pt>
                <c:pt idx="1165">
                  <c:v>2.4357021064378426E-2</c:v>
                </c:pt>
                <c:pt idx="1166">
                  <c:v>2.4349446492752946E-2</c:v>
                </c:pt>
                <c:pt idx="1167">
                  <c:v>2.4341819474539284E-2</c:v>
                </c:pt>
                <c:pt idx="1168">
                  <c:v>2.4334140009737437E-2</c:v>
                </c:pt>
                <c:pt idx="1169">
                  <c:v>2.43264080985095E-2</c:v>
                </c:pt>
                <c:pt idx="1170">
                  <c:v>2.4318623740612333E-2</c:v>
                </c:pt>
                <c:pt idx="1171">
                  <c:v>2.4310786936208029E-2</c:v>
                </c:pt>
                <c:pt idx="1172">
                  <c:v>2.4302897685215541E-2</c:v>
                </c:pt>
                <c:pt idx="1173">
                  <c:v>2.4294955987715916E-2</c:v>
                </c:pt>
                <c:pt idx="1174">
                  <c:v>2.4286961843628108E-2</c:v>
                </c:pt>
                <c:pt idx="1175">
                  <c:v>2.4278915253114208E-2</c:v>
                </c:pt>
                <c:pt idx="1176">
                  <c:v>2.4270816216012125E-2</c:v>
                </c:pt>
                <c:pt idx="1177">
                  <c:v>2.4262664732321859E-2</c:v>
                </c:pt>
                <c:pt idx="1178">
                  <c:v>2.4254460802124456E-2</c:v>
                </c:pt>
                <c:pt idx="1179">
                  <c:v>2.4246204425500961E-2</c:v>
                </c:pt>
                <c:pt idx="1180">
                  <c:v>2.4237895602289283E-2</c:v>
                </c:pt>
                <c:pt idx="1181">
                  <c:v>2.4229534332489422E-2</c:v>
                </c:pt>
                <c:pt idx="1182">
                  <c:v>2.422112061626347E-2</c:v>
                </c:pt>
                <c:pt idx="1183">
                  <c:v>2.421265445353038E-2</c:v>
                </c:pt>
                <c:pt idx="1184">
                  <c:v>2.4204135844209107E-2</c:v>
                </c:pt>
                <c:pt idx="1185">
                  <c:v>2.4195564788542789E-2</c:v>
                </c:pt>
                <c:pt idx="1186">
                  <c:v>2.4186941286369334E-2</c:v>
                </c:pt>
                <c:pt idx="1187">
                  <c:v>2.4178265337607696E-2</c:v>
                </c:pt>
                <c:pt idx="1188">
                  <c:v>2.4169536942338921E-2</c:v>
                </c:pt>
                <c:pt idx="1189">
                  <c:v>2.4160756100644054E-2</c:v>
                </c:pt>
                <c:pt idx="1190">
                  <c:v>2.4151924929614044E-2</c:v>
                </c:pt>
                <c:pt idx="1191">
                  <c:v>2.4142129420064627E-2</c:v>
                </c:pt>
                <c:pt idx="1192">
                  <c:v>2.4133245280859587E-2</c:v>
                </c:pt>
                <c:pt idx="1193">
                  <c:v>2.4124341453675889E-2</c:v>
                </c:pt>
                <c:pt idx="1194">
                  <c:v>2.4115417938540554E-2</c:v>
                </c:pt>
                <c:pt idx="1195">
                  <c:v>2.4106474735453579E-2</c:v>
                </c:pt>
                <c:pt idx="1196">
                  <c:v>2.409751184444198E-2</c:v>
                </c:pt>
                <c:pt idx="1197">
                  <c:v>2.4088529265478741E-2</c:v>
                </c:pt>
                <c:pt idx="1198">
                  <c:v>2.4079526998563864E-2</c:v>
                </c:pt>
                <c:pt idx="1199">
                  <c:v>2.4070505043751377E-2</c:v>
                </c:pt>
                <c:pt idx="1200">
                  <c:v>2.4061463400987252E-2</c:v>
                </c:pt>
                <c:pt idx="1201">
                  <c:v>2.40524020702985E-2</c:v>
                </c:pt>
                <c:pt idx="1202">
                  <c:v>2.4043321051739158E-2</c:v>
                </c:pt>
                <c:pt idx="1203">
                  <c:v>2.4034220345228178E-2</c:v>
                </c:pt>
                <c:pt idx="1204">
                  <c:v>2.4025099950792571E-2</c:v>
                </c:pt>
                <c:pt idx="1205">
                  <c:v>2.4015959868459356E-2</c:v>
                </c:pt>
                <c:pt idx="1206">
                  <c:v>2.4001290302986256E-2</c:v>
                </c:pt>
                <c:pt idx="1207">
                  <c:v>2.3992103615232407E-2</c:v>
                </c:pt>
                <c:pt idx="1208">
                  <c:v>2.3982897241661139E-2</c:v>
                </c:pt>
                <c:pt idx="1209">
                  <c:v>2.3973671182353495E-2</c:v>
                </c:pt>
                <c:pt idx="1210">
                  <c:v>2.3964425437147385E-2</c:v>
                </c:pt>
                <c:pt idx="1211">
                  <c:v>2.3955160006366993E-2</c:v>
                </c:pt>
                <c:pt idx="1212">
                  <c:v>2.3945874889769181E-2</c:v>
                </c:pt>
                <c:pt idx="1213">
                  <c:v>2.3936570087353948E-2</c:v>
                </c:pt>
                <c:pt idx="1214">
                  <c:v>2.3927245599283387E-2</c:v>
                </c:pt>
                <c:pt idx="1215">
                  <c:v>2.3917901425476451E-2</c:v>
                </c:pt>
                <c:pt idx="1216">
                  <c:v>2.3908537565771049E-2</c:v>
                </c:pt>
                <c:pt idx="1217">
                  <c:v>2.3899154020329272E-2</c:v>
                </c:pt>
                <c:pt idx="1218">
                  <c:v>2.3889750789313213E-2</c:v>
                </c:pt>
                <c:pt idx="1219">
                  <c:v>2.3880327872317642E-2</c:v>
                </c:pt>
                <c:pt idx="1220">
                  <c:v>2.3870885269828834E-2</c:v>
                </c:pt>
                <c:pt idx="1221">
                  <c:v>2.3861422981360514E-2</c:v>
                </c:pt>
                <c:pt idx="1222">
                  <c:v>2.3851941007317912E-2</c:v>
                </c:pt>
                <c:pt idx="1223">
                  <c:v>2.3842439347457889E-2</c:v>
                </c:pt>
                <c:pt idx="1224">
                  <c:v>2.3832918001861492E-2</c:v>
                </c:pt>
                <c:pt idx="1225">
                  <c:v>2.3823376970447674E-2</c:v>
                </c:pt>
                <c:pt idx="1226">
                  <c:v>2.3813816253378528E-2</c:v>
                </c:pt>
                <c:pt idx="1227">
                  <c:v>2.3804235850573008E-2</c:v>
                </c:pt>
                <c:pt idx="1228">
                  <c:v>2.379463576211216E-2</c:v>
                </c:pt>
                <c:pt idx="1229">
                  <c:v>2.3785015987833891E-2</c:v>
                </c:pt>
                <c:pt idx="1230">
                  <c:v>2.3775376527819247E-2</c:v>
                </c:pt>
                <c:pt idx="1231">
                  <c:v>2.376571738206823E-2</c:v>
                </c:pt>
                <c:pt idx="1232">
                  <c:v>2.3756038550580838E-2</c:v>
                </c:pt>
                <c:pt idx="1233">
                  <c:v>2.3746340033438118E-2</c:v>
                </c:pt>
                <c:pt idx="1234">
                  <c:v>2.3736621830477977E-2</c:v>
                </c:pt>
                <c:pt idx="1235">
                  <c:v>2.3726883941862509E-2</c:v>
                </c:pt>
                <c:pt idx="1236">
                  <c:v>2.3717126367510666E-2</c:v>
                </c:pt>
                <c:pt idx="1237">
                  <c:v>2.3707349107422448E-2</c:v>
                </c:pt>
                <c:pt idx="1238">
                  <c:v>2.3697552161597857E-2</c:v>
                </c:pt>
                <c:pt idx="1239">
                  <c:v>2.3687735530117937E-2</c:v>
                </c:pt>
                <c:pt idx="1240">
                  <c:v>2.3677899212901643E-2</c:v>
                </c:pt>
                <c:pt idx="1241">
                  <c:v>2.3668043209948975E-2</c:v>
                </c:pt>
                <c:pt idx="1242">
                  <c:v>2.3658167521259932E-2</c:v>
                </c:pt>
                <c:pt idx="1243">
                  <c:v>2.3648272146915561E-2</c:v>
                </c:pt>
                <c:pt idx="1244">
                  <c:v>2.3638357086834816E-2</c:v>
                </c:pt>
                <c:pt idx="1245">
                  <c:v>2.3628422341017696E-2</c:v>
                </c:pt>
                <c:pt idx="1246">
                  <c:v>2.3618467909626295E-2</c:v>
                </c:pt>
                <c:pt idx="1247">
                  <c:v>2.3608493792336427E-2</c:v>
                </c:pt>
                <c:pt idx="1248">
                  <c:v>2.3598499989391231E-2</c:v>
                </c:pt>
                <c:pt idx="1249">
                  <c:v>2.3588486500790706E-2</c:v>
                </c:pt>
                <c:pt idx="1250">
                  <c:v>2.35784533266159E-2</c:v>
                </c:pt>
                <c:pt idx="1251">
                  <c:v>2.3568400466542627E-2</c:v>
                </c:pt>
                <c:pt idx="1252">
                  <c:v>2.3558327920976119E-2</c:v>
                </c:pt>
                <c:pt idx="1253">
                  <c:v>2.3548235689511143E-2</c:v>
                </c:pt>
                <c:pt idx="1254">
                  <c:v>2.3538123772471886E-2</c:v>
                </c:pt>
                <c:pt idx="1255">
                  <c:v>2.3527992169696255E-2</c:v>
                </c:pt>
                <c:pt idx="1256">
                  <c:v>2.3517840881184249E-2</c:v>
                </c:pt>
                <c:pt idx="1257">
                  <c:v>2.3507669907097961E-2</c:v>
                </c:pt>
                <c:pt idx="1258">
                  <c:v>2.3497479247275299E-2</c:v>
                </c:pt>
                <c:pt idx="1259">
                  <c:v>2.3487268901797309E-2</c:v>
                </c:pt>
                <c:pt idx="1260">
                  <c:v>2.3477038870420852E-2</c:v>
                </c:pt>
                <c:pt idx="1261">
                  <c:v>2.3466789153632206E-2</c:v>
                </c:pt>
                <c:pt idx="1262">
                  <c:v>2.3456519751107185E-2</c:v>
                </c:pt>
                <c:pt idx="1263">
                  <c:v>2.3446230662764744E-2</c:v>
                </c:pt>
                <c:pt idx="1264">
                  <c:v>2.3435921889010114E-2</c:v>
                </c:pt>
                <c:pt idx="1265">
                  <c:v>2.342559342927597E-2</c:v>
                </c:pt>
                <c:pt idx="1266">
                  <c:v>2.3415245284048591E-2</c:v>
                </c:pt>
                <c:pt idx="1267">
                  <c:v>2.3404877453084838E-2</c:v>
                </c:pt>
                <c:pt idx="1268">
                  <c:v>2.3394489936546803E-2</c:v>
                </c:pt>
                <c:pt idx="1269">
                  <c:v>2.3384082734191347E-2</c:v>
                </c:pt>
                <c:pt idx="1270">
                  <c:v>2.3373655846342656E-2</c:v>
                </c:pt>
                <c:pt idx="1271">
                  <c:v>2.3363209272676544E-2</c:v>
                </c:pt>
                <c:pt idx="1272">
                  <c:v>2.335274301343615E-2</c:v>
                </c:pt>
                <c:pt idx="1273">
                  <c:v>2.3342257068540428E-2</c:v>
                </c:pt>
                <c:pt idx="1274">
                  <c:v>2.3331751437908332E-2</c:v>
                </c:pt>
                <c:pt idx="1275">
                  <c:v>2.3321226121783001E-2</c:v>
                </c:pt>
                <c:pt idx="1276">
                  <c:v>2.3310681119759202E-2</c:v>
                </c:pt>
                <c:pt idx="1277">
                  <c:v>2.3300116432161122E-2</c:v>
                </c:pt>
                <c:pt idx="1278">
                  <c:v>2.328953205898876E-2</c:v>
                </c:pt>
                <c:pt idx="1279">
                  <c:v>2.327892800016107E-2</c:v>
                </c:pt>
                <c:pt idx="1280">
                  <c:v>2.3268304255678052E-2</c:v>
                </c:pt>
                <c:pt idx="1281">
                  <c:v>2.3257660825458659E-2</c:v>
                </c:pt>
                <c:pt idx="1282">
                  <c:v>2.3246997709746031E-2</c:v>
                </c:pt>
                <c:pt idx="1283">
                  <c:v>2.3236314908215983E-2</c:v>
                </c:pt>
                <c:pt idx="1284">
                  <c:v>2.3225612421192698E-2</c:v>
                </c:pt>
                <c:pt idx="1285">
                  <c:v>2.3214890248351994E-2</c:v>
                </c:pt>
                <c:pt idx="1286">
                  <c:v>2.3204148390018053E-2</c:v>
                </c:pt>
                <c:pt idx="1287">
                  <c:v>2.3193386846028785E-2</c:v>
                </c:pt>
                <c:pt idx="1288">
                  <c:v>2.3182605616384189E-2</c:v>
                </c:pt>
                <c:pt idx="1289">
                  <c:v>2.3171804701165311E-2</c:v>
                </c:pt>
                <c:pt idx="1290">
                  <c:v>2.3160984100210058E-2</c:v>
                </c:pt>
                <c:pt idx="1291">
                  <c:v>2.3150143813680524E-2</c:v>
                </c:pt>
                <c:pt idx="1292">
                  <c:v>2.3139283841495661E-2</c:v>
                </c:pt>
                <c:pt idx="1293">
                  <c:v>2.3128404183736517E-2</c:v>
                </c:pt>
                <c:pt idx="1294">
                  <c:v>2.3117504840322045E-2</c:v>
                </c:pt>
                <c:pt idx="1295">
                  <c:v>2.3105024342970903E-2</c:v>
                </c:pt>
                <c:pt idx="1296">
                  <c:v>2.3094082816101924E-2</c:v>
                </c:pt>
                <c:pt idx="1297">
                  <c:v>2.3083121603577617E-2</c:v>
                </c:pt>
                <c:pt idx="1298">
                  <c:v>2.3072140705397981E-2</c:v>
                </c:pt>
                <c:pt idx="1299">
                  <c:v>2.306114012172511E-2</c:v>
                </c:pt>
                <c:pt idx="1300">
                  <c:v>2.3050119852315865E-2</c:v>
                </c:pt>
                <c:pt idx="1301">
                  <c:v>2.3039079897332337E-2</c:v>
                </c:pt>
                <c:pt idx="1302">
                  <c:v>2.3028020256774528E-2</c:v>
                </c:pt>
                <c:pt idx="1303">
                  <c:v>2.3016940930561391E-2</c:v>
                </c:pt>
                <c:pt idx="1304">
                  <c:v>2.3005841918773973E-2</c:v>
                </c:pt>
                <c:pt idx="1305">
                  <c:v>2.2994723221412272E-2</c:v>
                </c:pt>
                <c:pt idx="1306">
                  <c:v>2.2983584838314197E-2</c:v>
                </c:pt>
                <c:pt idx="1307">
                  <c:v>2.2972426769722887E-2</c:v>
                </c:pt>
                <c:pt idx="1308">
                  <c:v>2.2961249015557295E-2</c:v>
                </c:pt>
                <c:pt idx="1309">
                  <c:v>2.2950051575736374E-2</c:v>
                </c:pt>
                <c:pt idx="1310">
                  <c:v>2.2938834450341172E-2</c:v>
                </c:pt>
                <c:pt idx="1311">
                  <c:v>2.2927597639371688E-2</c:v>
                </c:pt>
                <c:pt idx="1312">
                  <c:v>2.291634114266583E-2</c:v>
                </c:pt>
                <c:pt idx="1313">
                  <c:v>2.2905064960547783E-2</c:v>
                </c:pt>
                <c:pt idx="1314">
                  <c:v>2.2893769092855454E-2</c:v>
                </c:pt>
                <c:pt idx="1315">
                  <c:v>2.2882453539507797E-2</c:v>
                </c:pt>
                <c:pt idx="1316">
                  <c:v>2.2871118300585858E-2</c:v>
                </c:pt>
                <c:pt idx="1317">
                  <c:v>2.2859763376008591E-2</c:v>
                </c:pt>
                <c:pt idx="1318">
                  <c:v>2.2848388765857042E-2</c:v>
                </c:pt>
                <c:pt idx="1319">
                  <c:v>2.2836994470212257E-2</c:v>
                </c:pt>
                <c:pt idx="1320">
                  <c:v>2.2825580488912145E-2</c:v>
                </c:pt>
                <c:pt idx="1321">
                  <c:v>2.2814146822118797E-2</c:v>
                </c:pt>
                <c:pt idx="1322">
                  <c:v>2.2802693469589075E-2</c:v>
                </c:pt>
                <c:pt idx="1323">
                  <c:v>2.2791220431647163E-2</c:v>
                </c:pt>
                <c:pt idx="1324">
                  <c:v>2.277972770813097E-2</c:v>
                </c:pt>
                <c:pt idx="1325">
                  <c:v>2.2768215299040495E-2</c:v>
                </c:pt>
                <c:pt idx="1326">
                  <c:v>2.2756683204294692E-2</c:v>
                </c:pt>
                <c:pt idx="1327">
                  <c:v>2.2745131424055653E-2</c:v>
                </c:pt>
                <c:pt idx="1328">
                  <c:v>2.2733559958242333E-2</c:v>
                </c:pt>
                <c:pt idx="1329">
                  <c:v>2.2721968806854731E-2</c:v>
                </c:pt>
                <c:pt idx="1330">
                  <c:v>2.2710357969973893E-2</c:v>
                </c:pt>
                <c:pt idx="1331">
                  <c:v>2.2698727447356681E-2</c:v>
                </c:pt>
                <c:pt idx="1332">
                  <c:v>2.268707723932728E-2</c:v>
                </c:pt>
                <c:pt idx="1333">
                  <c:v>2.2675407345804643E-2</c:v>
                </c:pt>
                <c:pt idx="1334">
                  <c:v>2.2663717766626679E-2</c:v>
                </c:pt>
                <c:pt idx="1335">
                  <c:v>2.2652008501874432E-2</c:v>
                </c:pt>
                <c:pt idx="1336">
                  <c:v>2.264027955162895E-2</c:v>
                </c:pt>
                <c:pt idx="1337">
                  <c:v>2.2628530915890233E-2</c:v>
                </c:pt>
                <c:pt idx="1338">
                  <c:v>2.2616762594496187E-2</c:v>
                </c:pt>
                <c:pt idx="1339">
                  <c:v>2.2604974587608906E-2</c:v>
                </c:pt>
                <c:pt idx="1340">
                  <c:v>2.2593166895147343E-2</c:v>
                </c:pt>
                <c:pt idx="1341">
                  <c:v>2.2581339517192545E-2</c:v>
                </c:pt>
                <c:pt idx="1342">
                  <c:v>2.2569492453744511E-2</c:v>
                </c:pt>
                <c:pt idx="1343">
                  <c:v>2.2557625704722195E-2</c:v>
                </c:pt>
                <c:pt idx="1344">
                  <c:v>2.2545739270125598E-2</c:v>
                </c:pt>
                <c:pt idx="1345">
                  <c:v>2.2533833150035765E-2</c:v>
                </c:pt>
                <c:pt idx="1346">
                  <c:v>2.252190734437165E-2</c:v>
                </c:pt>
                <c:pt idx="1347">
                  <c:v>2.2509961853133253E-2</c:v>
                </c:pt>
                <c:pt idx="1348">
                  <c:v>2.2497996676563714E-2</c:v>
                </c:pt>
                <c:pt idx="1349">
                  <c:v>2.2486011814338847E-2</c:v>
                </c:pt>
                <c:pt idx="1350">
                  <c:v>2.2474007266620744E-2</c:v>
                </c:pt>
                <c:pt idx="1351">
                  <c:v>2.2461983033328359E-2</c:v>
                </c:pt>
                <c:pt idx="1352">
                  <c:v>2.2449939114704831E-2</c:v>
                </c:pt>
                <c:pt idx="1353">
                  <c:v>2.2437875510263883E-2</c:v>
                </c:pt>
                <c:pt idx="1354">
                  <c:v>2.2425792220572838E-2</c:v>
                </c:pt>
                <c:pt idx="1355">
                  <c:v>2.2413689245226465E-2</c:v>
                </c:pt>
                <c:pt idx="1356">
                  <c:v>2.2401566584467902E-2</c:v>
                </c:pt>
                <c:pt idx="1357">
                  <c:v>2.2389424238135058E-2</c:v>
                </c:pt>
                <c:pt idx="1358">
                  <c:v>2.2377262206308979E-2</c:v>
                </c:pt>
                <c:pt idx="1359">
                  <c:v>2.2365080488908617E-2</c:v>
                </c:pt>
                <c:pt idx="1360">
                  <c:v>2.2352879086177113E-2</c:v>
                </c:pt>
                <c:pt idx="1361">
                  <c:v>2.2340657997871327E-2</c:v>
                </c:pt>
                <c:pt idx="1362">
                  <c:v>2.2328417223991259E-2</c:v>
                </c:pt>
                <c:pt idx="1363">
                  <c:v>2.2316156764699002E-2</c:v>
                </c:pt>
                <c:pt idx="1364">
                  <c:v>2.2303876619832463E-2</c:v>
                </c:pt>
                <c:pt idx="1365">
                  <c:v>2.2291576789553735E-2</c:v>
                </c:pt>
                <c:pt idx="1366">
                  <c:v>2.2279257273700726E-2</c:v>
                </c:pt>
                <c:pt idx="1367">
                  <c:v>2.2266918072516573E-2</c:v>
                </c:pt>
                <c:pt idx="1368">
                  <c:v>2.2254559185758138E-2</c:v>
                </c:pt>
                <c:pt idx="1369">
                  <c:v>2.2242180613425422E-2</c:v>
                </c:pt>
                <c:pt idx="1370">
                  <c:v>2.2229782355761563E-2</c:v>
                </c:pt>
                <c:pt idx="1371">
                  <c:v>2.2217364412523422E-2</c:v>
                </c:pt>
                <c:pt idx="1372">
                  <c:v>2.2204926783873091E-2</c:v>
                </c:pt>
                <c:pt idx="1373">
                  <c:v>2.2192469469648479E-2</c:v>
                </c:pt>
                <c:pt idx="1374">
                  <c:v>2.2179992470092724E-2</c:v>
                </c:pt>
                <c:pt idx="1375">
                  <c:v>2.2167495784881641E-2</c:v>
                </c:pt>
                <c:pt idx="1376">
                  <c:v>2.2154979414258369E-2</c:v>
                </c:pt>
                <c:pt idx="1377">
                  <c:v>2.2142443358222907E-2</c:v>
                </c:pt>
                <c:pt idx="1378">
                  <c:v>2.212988761669421E-2</c:v>
                </c:pt>
                <c:pt idx="1379">
                  <c:v>2.2117312189753324E-2</c:v>
                </c:pt>
                <c:pt idx="1380">
                  <c:v>2.2104717077400249E-2</c:v>
                </c:pt>
                <c:pt idx="1381">
                  <c:v>2.2092102279391845E-2</c:v>
                </c:pt>
                <c:pt idx="1382">
                  <c:v>2.2079467796052299E-2</c:v>
                </c:pt>
                <c:pt idx="1383">
                  <c:v>2.2066813627300563E-2</c:v>
                </c:pt>
                <c:pt idx="1384">
                  <c:v>2.2054139772974546E-2</c:v>
                </c:pt>
                <c:pt idx="1385">
                  <c:v>2.2041446233317386E-2</c:v>
                </c:pt>
                <c:pt idx="1386">
                  <c:v>2.2028733008085943E-2</c:v>
                </c:pt>
                <c:pt idx="1387">
                  <c:v>2.2016000097523358E-2</c:v>
                </c:pt>
                <c:pt idx="1388">
                  <c:v>2.2003247501467538E-2</c:v>
                </c:pt>
                <c:pt idx="1389">
                  <c:v>2.1990475219999528E-2</c:v>
                </c:pt>
                <c:pt idx="1390">
                  <c:v>2.1977683253119329E-2</c:v>
                </c:pt>
                <c:pt idx="1391">
                  <c:v>2.1964871600664848E-2</c:v>
                </c:pt>
                <c:pt idx="1392">
                  <c:v>2.1952040262879224E-2</c:v>
                </c:pt>
                <c:pt idx="1393">
                  <c:v>2.1939189239600365E-2</c:v>
                </c:pt>
                <c:pt idx="1394">
                  <c:v>2.192631853082827E-2</c:v>
                </c:pt>
                <c:pt idx="1395">
                  <c:v>2.1913428136806079E-2</c:v>
                </c:pt>
                <c:pt idx="1396">
                  <c:v>2.1900518057290652E-2</c:v>
                </c:pt>
                <c:pt idx="1397">
                  <c:v>2.188758829228199E-2</c:v>
                </c:pt>
                <c:pt idx="1398">
                  <c:v>2.1874638841942184E-2</c:v>
                </c:pt>
                <c:pt idx="1399">
                  <c:v>2.1861669706109144E-2</c:v>
                </c:pt>
                <c:pt idx="1400">
                  <c:v>2.1848680884863914E-2</c:v>
                </c:pt>
                <c:pt idx="1401">
                  <c:v>2.1835672378206494E-2</c:v>
                </c:pt>
                <c:pt idx="1402">
                  <c:v>2.1822644186136886E-2</c:v>
                </c:pt>
                <c:pt idx="1403">
                  <c:v>2.1809596308574042E-2</c:v>
                </c:pt>
                <c:pt idx="1404">
                  <c:v>2.1796528745761101E-2</c:v>
                </c:pt>
                <c:pt idx="1405">
                  <c:v>2.1783441497454925E-2</c:v>
                </c:pt>
                <c:pt idx="1406">
                  <c:v>2.177033456373656E-2</c:v>
                </c:pt>
                <c:pt idx="1407">
                  <c:v>2.1757207944606005E-2</c:v>
                </c:pt>
                <c:pt idx="1408">
                  <c:v>2.1744061640225354E-2</c:v>
                </c:pt>
                <c:pt idx="1409">
                  <c:v>2.1730895650189375E-2</c:v>
                </c:pt>
                <c:pt idx="1410">
                  <c:v>2.1717709974903299E-2</c:v>
                </c:pt>
                <c:pt idx="1411">
                  <c:v>2.1704504614123987E-2</c:v>
                </c:pt>
                <c:pt idx="1412">
                  <c:v>2.1691279568013533E-2</c:v>
                </c:pt>
                <c:pt idx="1413">
                  <c:v>2.1678034836571936E-2</c:v>
                </c:pt>
                <c:pt idx="1414">
                  <c:v>2.1664770419637103E-2</c:v>
                </c:pt>
                <c:pt idx="1415">
                  <c:v>2.1651486317371127E-2</c:v>
                </c:pt>
                <c:pt idx="1416">
                  <c:v>2.1638182529774008E-2</c:v>
                </c:pt>
                <c:pt idx="1417">
                  <c:v>2.1624859056683654E-2</c:v>
                </c:pt>
                <c:pt idx="1418">
                  <c:v>2.1611515898262157E-2</c:v>
                </c:pt>
                <c:pt idx="1419">
                  <c:v>2.1598153054428471E-2</c:v>
                </c:pt>
                <c:pt idx="1420">
                  <c:v>2.1584770525344688E-2</c:v>
                </c:pt>
                <c:pt idx="1421">
                  <c:v>2.1571368310686623E-2</c:v>
                </c:pt>
                <c:pt idx="1422">
                  <c:v>2.1557946410697415E-2</c:v>
                </c:pt>
                <c:pt idx="1423">
                  <c:v>2.1544504825458111E-2</c:v>
                </c:pt>
                <c:pt idx="1424">
                  <c:v>2.1531043554725571E-2</c:v>
                </c:pt>
                <c:pt idx="1425">
                  <c:v>2.1517562598742934E-2</c:v>
                </c:pt>
                <c:pt idx="1426">
                  <c:v>2.1504061957348108E-2</c:v>
                </c:pt>
                <c:pt idx="1427">
                  <c:v>2.1490541630541093E-2</c:v>
                </c:pt>
                <c:pt idx="1428">
                  <c:v>2.1477001618402936E-2</c:v>
                </c:pt>
                <c:pt idx="1429">
                  <c:v>2.1463441920933635E-2</c:v>
                </c:pt>
                <c:pt idx="1430">
                  <c:v>2.1449862538052145E-2</c:v>
                </c:pt>
                <c:pt idx="1431">
                  <c:v>2.1436263469920558E-2</c:v>
                </c:pt>
                <c:pt idx="1432">
                  <c:v>2.1422644716295736E-2</c:v>
                </c:pt>
                <c:pt idx="1433">
                  <c:v>2.1409006277420817E-2</c:v>
                </c:pt>
                <c:pt idx="1434">
                  <c:v>2.1395348153214755E-2</c:v>
                </c:pt>
                <c:pt idx="1435">
                  <c:v>2.1381670343596504E-2</c:v>
                </c:pt>
                <c:pt idx="1436">
                  <c:v>2.1367972848728156E-2</c:v>
                </c:pt>
                <c:pt idx="1437">
                  <c:v>2.1354255668528666E-2</c:v>
                </c:pt>
                <c:pt idx="1438">
                  <c:v>2.1340518802835939E-2</c:v>
                </c:pt>
                <c:pt idx="1439">
                  <c:v>2.1326762251893117E-2</c:v>
                </c:pt>
                <c:pt idx="1440">
                  <c:v>2.1312986015619151E-2</c:v>
                </c:pt>
                <c:pt idx="1441">
                  <c:v>2.1299190094014042E-2</c:v>
                </c:pt>
                <c:pt idx="1442">
                  <c:v>2.1285374486996744E-2</c:v>
                </c:pt>
                <c:pt idx="1443">
                  <c:v>2.1271539194810396E-2</c:v>
                </c:pt>
                <c:pt idx="1444">
                  <c:v>2.1257684217211859E-2</c:v>
                </c:pt>
                <c:pt idx="1445">
                  <c:v>2.1243809554282178E-2</c:v>
                </c:pt>
                <c:pt idx="1446">
                  <c:v>2.1229915206102401E-2</c:v>
                </c:pt>
                <c:pt idx="1447">
                  <c:v>2.1216001172510435E-2</c:v>
                </c:pt>
                <c:pt idx="1448">
                  <c:v>2.1202067453668372E-2</c:v>
                </c:pt>
                <c:pt idx="1449">
                  <c:v>2.1188114049495166E-2</c:v>
                </c:pt>
                <c:pt idx="1450">
                  <c:v>2.1174145929991894E-2</c:v>
                </c:pt>
                <c:pt idx="1451">
                  <c:v>2.1158234192540926E-2</c:v>
                </c:pt>
                <c:pt idx="1452">
                  <c:v>2.1144372727917027E-2</c:v>
                </c:pt>
                <c:pt idx="1453">
                  <c:v>2.1130568481724232E-2</c:v>
                </c:pt>
                <c:pt idx="1454">
                  <c:v>2.1116821454043588E-2</c:v>
                </c:pt>
                <c:pt idx="1455">
                  <c:v>2.1103131644713002E-2</c:v>
                </c:pt>
                <c:pt idx="1456">
                  <c:v>2.108949905405666E-2</c:v>
                </c:pt>
                <c:pt idx="1457">
                  <c:v>2.1075923681750375E-2</c:v>
                </c:pt>
                <c:pt idx="1458">
                  <c:v>2.1062405527875194E-2</c:v>
                </c:pt>
                <c:pt idx="1459">
                  <c:v>2.1048944592431118E-2</c:v>
                </c:pt>
                <c:pt idx="1460">
                  <c:v>2.1035540875580239E-2</c:v>
                </c:pt>
                <c:pt idx="1461">
                  <c:v>2.1022194376917325E-2</c:v>
                </c:pt>
                <c:pt idx="1462">
                  <c:v>2.1008905096928654E-2</c:v>
                </c:pt>
                <c:pt idx="1463">
                  <c:v>2.0995673035208995E-2</c:v>
                </c:pt>
                <c:pt idx="1464">
                  <c:v>2.0982498192001486E-2</c:v>
                </c:pt>
                <c:pt idx="1465">
                  <c:v>2.0969380567144036E-2</c:v>
                </c:pt>
                <c:pt idx="1466">
                  <c:v>2.0955005973586571E-2</c:v>
                </c:pt>
                <c:pt idx="1467">
                  <c:v>2.0943316972722448E-2</c:v>
                </c:pt>
                <c:pt idx="1468">
                  <c:v>2.0930371002996218E-2</c:v>
                </c:pt>
                <c:pt idx="1469">
                  <c:v>2.0917482251863184E-2</c:v>
                </c:pt>
                <c:pt idx="1470">
                  <c:v>2.0904650718999163E-2</c:v>
                </c:pt>
                <c:pt idx="1471">
                  <c:v>2.0891876404485199E-2</c:v>
                </c:pt>
                <c:pt idx="1472">
                  <c:v>2.087915930840234E-2</c:v>
                </c:pt>
                <c:pt idx="1473">
                  <c:v>2.0866499430669538E-2</c:v>
                </c:pt>
                <c:pt idx="1474">
                  <c:v>2.0853896771205749E-2</c:v>
                </c:pt>
                <c:pt idx="1475">
                  <c:v>2.0841351330173064E-2</c:v>
                </c:pt>
                <c:pt idx="1476">
                  <c:v>2.0828863107490436E-2</c:v>
                </c:pt>
                <c:pt idx="1477">
                  <c:v>2.0816432103157867E-2</c:v>
                </c:pt>
                <c:pt idx="1478">
                  <c:v>2.0804058317094309E-2</c:v>
                </c:pt>
                <c:pt idx="1479">
                  <c:v>2.079174174938081E-2</c:v>
                </c:pt>
                <c:pt idx="1480">
                  <c:v>2.0779482400098415E-2</c:v>
                </c:pt>
                <c:pt idx="1481">
                  <c:v>2.0767280268922939E-2</c:v>
                </c:pt>
                <c:pt idx="1482">
                  <c:v>2.0755135356259613E-2</c:v>
                </c:pt>
                <c:pt idx="1483">
                  <c:v>2.0743047661703207E-2</c:v>
                </c:pt>
                <c:pt idx="1484">
                  <c:v>2.0731017185658951E-2</c:v>
                </c:pt>
                <c:pt idx="1485">
                  <c:v>2.0719043927802661E-2</c:v>
                </c:pt>
                <c:pt idx="1486">
                  <c:v>2.0707127888296428E-2</c:v>
                </c:pt>
                <c:pt idx="1487">
                  <c:v>2.0695269066978161E-2</c:v>
                </c:pt>
                <c:pt idx="1488">
                  <c:v>2.0683467463928906E-2</c:v>
                </c:pt>
                <c:pt idx="1489">
                  <c:v>2.0671723079229709E-2</c:v>
                </c:pt>
                <c:pt idx="1490">
                  <c:v>2.0660035912718477E-2</c:v>
                </c:pt>
                <c:pt idx="1491">
                  <c:v>2.0648405964557304E-2</c:v>
                </c:pt>
                <c:pt idx="1492">
                  <c:v>2.0636833234584095E-2</c:v>
                </c:pt>
                <c:pt idx="1493">
                  <c:v>2.0625317722960945E-2</c:v>
                </c:pt>
                <c:pt idx="1494">
                  <c:v>2.0613859429444714E-2</c:v>
                </c:pt>
                <c:pt idx="1495">
                  <c:v>2.0602458354197495E-2</c:v>
                </c:pt>
                <c:pt idx="1496">
                  <c:v>2.0591114497300333E-2</c:v>
                </c:pt>
                <c:pt idx="1497">
                  <c:v>2.0579827858510091E-2</c:v>
                </c:pt>
                <c:pt idx="1498">
                  <c:v>2.0568598437988861E-2</c:v>
                </c:pt>
                <c:pt idx="1499">
                  <c:v>2.0557426235655596E-2</c:v>
                </c:pt>
                <c:pt idx="1500">
                  <c:v>2.0546311251591343E-2</c:v>
                </c:pt>
                <c:pt idx="1501">
                  <c:v>2.0535253485634009E-2</c:v>
                </c:pt>
                <c:pt idx="1502">
                  <c:v>2.0524252938026732E-2</c:v>
                </c:pt>
                <c:pt idx="1503">
                  <c:v>2.0507081967167107E-2</c:v>
                </c:pt>
                <c:pt idx="1504">
                  <c:v>2.0496228551950546E-2</c:v>
                </c:pt>
                <c:pt idx="1505">
                  <c:v>2.0485432354921951E-2</c:v>
                </c:pt>
                <c:pt idx="1506">
                  <c:v>2.0474693376081321E-2</c:v>
                </c:pt>
                <c:pt idx="1507">
                  <c:v>2.0464011615428657E-2</c:v>
                </c:pt>
                <c:pt idx="1508">
                  <c:v>2.0453387072963958E-2</c:v>
                </c:pt>
                <c:pt idx="1509">
                  <c:v>2.0442819748606178E-2</c:v>
                </c:pt>
                <c:pt idx="1510">
                  <c:v>2.0432309642436364E-2</c:v>
                </c:pt>
                <c:pt idx="1511">
                  <c:v>2.0421856754535561E-2</c:v>
                </c:pt>
                <c:pt idx="1512">
                  <c:v>2.0411461084660631E-2</c:v>
                </c:pt>
                <c:pt idx="1513">
                  <c:v>2.0401122632892621E-2</c:v>
                </c:pt>
                <c:pt idx="1514">
                  <c:v>2.0390841399312576E-2</c:v>
                </c:pt>
                <c:pt idx="1515">
                  <c:v>2.0380617383758404E-2</c:v>
                </c:pt>
                <c:pt idx="1516">
                  <c:v>2.0370450586473243E-2</c:v>
                </c:pt>
                <c:pt idx="1517">
                  <c:v>2.0358901452557365E-2</c:v>
                </c:pt>
                <c:pt idx="1518">
                  <c:v>2.0348857265489739E-2</c:v>
                </c:pt>
                <c:pt idx="1519">
                  <c:v>2.0338870296529032E-2</c:v>
                </c:pt>
                <c:pt idx="1520">
                  <c:v>2.0328940545675245E-2</c:v>
                </c:pt>
                <c:pt idx="1521">
                  <c:v>2.0319068012928376E-2</c:v>
                </c:pt>
                <c:pt idx="1522">
                  <c:v>2.0309252698288427E-2</c:v>
                </c:pt>
                <c:pt idx="1523">
                  <c:v>2.0299494601836443E-2</c:v>
                </c:pt>
                <c:pt idx="1524">
                  <c:v>2.0289793723329286E-2</c:v>
                </c:pt>
                <c:pt idx="1525">
                  <c:v>2.0280150063010094E-2</c:v>
                </c:pt>
                <c:pt idx="1526">
                  <c:v>2.0270563620716775E-2</c:v>
                </c:pt>
                <c:pt idx="1527">
                  <c:v>2.0261034396530375E-2</c:v>
                </c:pt>
                <c:pt idx="1528">
                  <c:v>2.0251562390369848E-2</c:v>
                </c:pt>
                <c:pt idx="1529">
                  <c:v>2.0242147602316241E-2</c:v>
                </c:pt>
                <c:pt idx="1530">
                  <c:v>2.0232790032288506E-2</c:v>
                </c:pt>
                <c:pt idx="1531">
                  <c:v>2.022348968036769E-2</c:v>
                </c:pt>
                <c:pt idx="1532">
                  <c:v>2.0214246546472747E-2</c:v>
                </c:pt>
                <c:pt idx="1533">
                  <c:v>2.0205060630684724E-2</c:v>
                </c:pt>
                <c:pt idx="1534">
                  <c:v>2.0195931932922573E-2</c:v>
                </c:pt>
                <c:pt idx="1535">
                  <c:v>2.0186860453186295E-2</c:v>
                </c:pt>
                <c:pt idx="1536">
                  <c:v>2.0177846191394844E-2</c:v>
                </c:pt>
                <c:pt idx="1537">
                  <c:v>2.0168889147710312E-2</c:v>
                </c:pt>
                <c:pt idx="1538">
                  <c:v>2.0159989322132699E-2</c:v>
                </c:pt>
                <c:pt idx="1539">
                  <c:v>2.0151146714580959E-2</c:v>
                </c:pt>
                <c:pt idx="1540">
                  <c:v>2.0142361324892999E-2</c:v>
                </c:pt>
                <c:pt idx="1541">
                  <c:v>2.0133633153311958E-2</c:v>
                </c:pt>
                <c:pt idx="1542">
                  <c:v>2.0124962199837837E-2</c:v>
                </c:pt>
                <c:pt idx="1543">
                  <c:v>2.0116348464227496E-2</c:v>
                </c:pt>
                <c:pt idx="1544">
                  <c:v>2.0107791946643028E-2</c:v>
                </c:pt>
                <c:pt idx="1545">
                  <c:v>2.0099292647165479E-2</c:v>
                </c:pt>
                <c:pt idx="1546">
                  <c:v>2.0090850565632756E-2</c:v>
                </c:pt>
                <c:pt idx="1547">
                  <c:v>2.0082465701963814E-2</c:v>
                </c:pt>
                <c:pt idx="1548">
                  <c:v>2.0074138056401791E-2</c:v>
                </c:pt>
                <c:pt idx="1549">
                  <c:v>2.0065867628784595E-2</c:v>
                </c:pt>
                <c:pt idx="1550">
                  <c:v>2.0057654419193272E-2</c:v>
                </c:pt>
                <c:pt idx="1551">
                  <c:v>2.0049498427546775E-2</c:v>
                </c:pt>
                <c:pt idx="1552">
                  <c:v>2.0041399653926151E-2</c:v>
                </c:pt>
                <c:pt idx="1553">
                  <c:v>2.0033358098250353E-2</c:v>
                </c:pt>
                <c:pt idx="1554">
                  <c:v>2.0025373760519383E-2</c:v>
                </c:pt>
                <c:pt idx="1555">
                  <c:v>2.0017446640814285E-2</c:v>
                </c:pt>
                <c:pt idx="1556">
                  <c:v>2.0009576739054014E-2</c:v>
                </c:pt>
                <c:pt idx="1557">
                  <c:v>2.0001764055076476E-2</c:v>
                </c:pt>
                <c:pt idx="1558">
                  <c:v>1.9994008589286905E-2</c:v>
                </c:pt>
                <c:pt idx="1559">
                  <c:v>1.9986310341280067E-2</c:v>
                </c:pt>
                <c:pt idx="1560">
                  <c:v>1.9978669311218056E-2</c:v>
                </c:pt>
                <c:pt idx="1561">
                  <c:v>1.9971085499262964E-2</c:v>
                </c:pt>
                <c:pt idx="1562">
                  <c:v>1.9963558905090606E-2</c:v>
                </c:pt>
                <c:pt idx="1563">
                  <c:v>1.9956089528944121E-2</c:v>
                </c:pt>
                <c:pt idx="1564">
                  <c:v>1.9948677370661416E-2</c:v>
                </c:pt>
                <c:pt idx="1565">
                  <c:v>1.9941322430323538E-2</c:v>
                </c:pt>
                <c:pt idx="1566">
                  <c:v>1.9934024707930487E-2</c:v>
                </c:pt>
                <c:pt idx="1567">
                  <c:v>1.9926784203401215E-2</c:v>
                </c:pt>
                <c:pt idx="1568">
                  <c:v>1.9919600916816771E-2</c:v>
                </c:pt>
                <c:pt idx="1569">
                  <c:v>1.9912474848177153E-2</c:v>
                </c:pt>
                <c:pt idx="1570">
                  <c:v>1.9905405997401315E-2</c:v>
                </c:pt>
                <c:pt idx="1571">
                  <c:v>1.9898394364570304E-2</c:v>
                </c:pt>
                <c:pt idx="1572">
                  <c:v>1.9891439949603074E-2</c:v>
                </c:pt>
                <c:pt idx="1573">
                  <c:v>1.9884542752499623E-2</c:v>
                </c:pt>
                <c:pt idx="1574">
                  <c:v>1.9877702773340999E-2</c:v>
                </c:pt>
                <c:pt idx="1575">
                  <c:v>1.9870920012208249E-2</c:v>
                </c:pt>
                <c:pt idx="1576">
                  <c:v>1.9864194468696139E-2</c:v>
                </c:pt>
                <c:pt idx="1577">
                  <c:v>1.9857526143290949E-2</c:v>
                </c:pt>
                <c:pt idx="1578">
                  <c:v>1.9850915035668493E-2</c:v>
                </c:pt>
                <c:pt idx="1579">
                  <c:v>1.9844361145909817E-2</c:v>
                </c:pt>
                <c:pt idx="1580">
                  <c:v>1.9837864474014921E-2</c:v>
                </c:pt>
                <c:pt idx="1581">
                  <c:v>1.9831425020145899E-2</c:v>
                </c:pt>
                <c:pt idx="1582">
                  <c:v>1.9825042783978564E-2</c:v>
                </c:pt>
                <c:pt idx="1583">
                  <c:v>1.9818717765756055E-2</c:v>
                </c:pt>
                <c:pt idx="1584">
                  <c:v>1.9812449965478374E-2</c:v>
                </c:pt>
                <c:pt idx="1585">
                  <c:v>1.980623938290238E-2</c:v>
                </c:pt>
                <c:pt idx="1586">
                  <c:v>1.9800086018190166E-2</c:v>
                </c:pt>
                <c:pt idx="1587">
                  <c:v>1.9793989871503825E-2</c:v>
                </c:pt>
                <c:pt idx="1588">
                  <c:v>1.9787950942519172E-2</c:v>
                </c:pt>
                <c:pt idx="1589">
                  <c:v>1.97819692313983E-2</c:v>
                </c:pt>
                <c:pt idx="1590">
                  <c:v>1.9776044738222254E-2</c:v>
                </c:pt>
                <c:pt idx="1591">
                  <c:v>1.9770177462747895E-2</c:v>
                </c:pt>
                <c:pt idx="1592">
                  <c:v>1.9764367405218364E-2</c:v>
                </c:pt>
                <c:pt idx="1593">
                  <c:v>1.9758614565471566E-2</c:v>
                </c:pt>
                <c:pt idx="1594">
                  <c:v>1.9752918943588549E-2</c:v>
                </c:pt>
                <c:pt idx="1595">
                  <c:v>1.9747280539569312E-2</c:v>
                </c:pt>
                <c:pt idx="1596">
                  <c:v>1.9741699353413855E-2</c:v>
                </c:pt>
                <c:pt idx="1597">
                  <c:v>1.973617538487904E-2</c:v>
                </c:pt>
                <c:pt idx="1598">
                  <c:v>1.9730708634370098E-2</c:v>
                </c:pt>
                <c:pt idx="1599">
                  <c:v>1.9725299101643889E-2</c:v>
                </c:pt>
                <c:pt idx="1600">
                  <c:v>1.9719946786781462E-2</c:v>
                </c:pt>
                <c:pt idx="1601">
                  <c:v>1.9714651689620721E-2</c:v>
                </c:pt>
                <c:pt idx="1602">
                  <c:v>1.9709413810323761E-2</c:v>
                </c:pt>
                <c:pt idx="1603">
                  <c:v>1.9704233148971628E-2</c:v>
                </c:pt>
                <c:pt idx="1604">
                  <c:v>1.9699109705240136E-2</c:v>
                </c:pt>
                <c:pt idx="1605">
                  <c:v>1.9694043479372425E-2</c:v>
                </c:pt>
                <c:pt idx="1606">
                  <c:v>1.9689034471287448E-2</c:v>
                </c:pt>
                <c:pt idx="1607">
                  <c:v>1.9683379953322477E-2</c:v>
                </c:pt>
                <c:pt idx="1608">
                  <c:v>1.967849355488771E-2</c:v>
                </c:pt>
                <c:pt idx="1609">
                  <c:v>1.9673664374235678E-2</c:v>
                </c:pt>
                <c:pt idx="1610">
                  <c:v>1.9668892411285332E-2</c:v>
                </c:pt>
                <c:pt idx="1611">
                  <c:v>1.9664177666279814E-2</c:v>
                </c:pt>
                <c:pt idx="1612">
                  <c:v>1.965952013905703E-2</c:v>
                </c:pt>
                <c:pt idx="1613">
                  <c:v>1.9654919829535933E-2</c:v>
                </c:pt>
                <c:pt idx="1614">
                  <c:v>1.9650376737716524E-2</c:v>
                </c:pt>
                <c:pt idx="1615">
                  <c:v>1.9645890863841942E-2</c:v>
                </c:pt>
                <c:pt idx="1616">
                  <c:v>1.9641462207669047E-2</c:v>
                </c:pt>
                <c:pt idx="1617">
                  <c:v>1.9637090769359933E-2</c:v>
                </c:pt>
                <c:pt idx="1618">
                  <c:v>1.9632776548833553E-2</c:v>
                </c:pt>
                <c:pt idx="1619">
                  <c:v>1.962851954600886E-2</c:v>
                </c:pt>
                <c:pt idx="1620">
                  <c:v>1.9624319760966902E-2</c:v>
                </c:pt>
                <c:pt idx="1621">
                  <c:v>1.9620177193707677E-2</c:v>
                </c:pt>
                <c:pt idx="1622">
                  <c:v>1.9616091844312233E-2</c:v>
                </c:pt>
                <c:pt idx="1623">
                  <c:v>1.9612063712456385E-2</c:v>
                </c:pt>
                <c:pt idx="1624">
                  <c:v>1.9608092798626409E-2</c:v>
                </c:pt>
                <c:pt idx="1625">
                  <c:v>1.9604179102417074E-2</c:v>
                </c:pt>
                <c:pt idx="1626">
                  <c:v>1.9600322623990474E-2</c:v>
                </c:pt>
                <c:pt idx="1627">
                  <c:v>1.9596523363346607E-2</c:v>
                </c:pt>
                <c:pt idx="1628">
                  <c:v>1.9592781320485475E-2</c:v>
                </c:pt>
                <c:pt idx="1629">
                  <c:v>1.958909649532603E-2</c:v>
                </c:pt>
                <c:pt idx="1630">
                  <c:v>1.958546888794932E-2</c:v>
                </c:pt>
                <c:pt idx="1631">
                  <c:v>1.9581898498355343E-2</c:v>
                </c:pt>
                <c:pt idx="1632">
                  <c:v>1.9578385326544101E-2</c:v>
                </c:pt>
                <c:pt idx="1633">
                  <c:v>1.9574929372434546E-2</c:v>
                </c:pt>
                <c:pt idx="1634">
                  <c:v>1.9571530636026679E-2</c:v>
                </c:pt>
                <c:pt idx="1635">
                  <c:v>1.9568189117482593E-2</c:v>
                </c:pt>
                <c:pt idx="1636">
                  <c:v>1.9564904816478101E-2</c:v>
                </c:pt>
                <c:pt idx="1637">
                  <c:v>1.956167773333739E-2</c:v>
                </c:pt>
                <c:pt idx="1638">
                  <c:v>1.9558507867979413E-2</c:v>
                </c:pt>
                <c:pt idx="1639">
                  <c:v>1.955539522040417E-2</c:v>
                </c:pt>
                <c:pt idx="1640">
                  <c:v>1.9552339790449569E-2</c:v>
                </c:pt>
                <c:pt idx="1641">
                  <c:v>1.9549341578277701E-2</c:v>
                </c:pt>
                <c:pt idx="1642">
                  <c:v>1.9546400583969614E-2</c:v>
                </c:pt>
                <c:pt idx="1643">
                  <c:v>1.9543516807282169E-2</c:v>
                </c:pt>
                <c:pt idx="1644">
                  <c:v>1.9540690248377457E-2</c:v>
                </c:pt>
                <c:pt idx="1645">
                  <c:v>1.9537920907093387E-2</c:v>
                </c:pt>
                <c:pt idx="1646">
                  <c:v>1.9535208783673097E-2</c:v>
                </c:pt>
                <c:pt idx="1647">
                  <c:v>1.9532553877873449E-2</c:v>
                </c:pt>
                <c:pt idx="1648">
                  <c:v>1.9529956189937581E-2</c:v>
                </c:pt>
                <c:pt idx="1649">
                  <c:v>1.9527415719541308E-2</c:v>
                </c:pt>
                <c:pt idx="1650">
                  <c:v>1.9524932467089862E-2</c:v>
                </c:pt>
                <c:pt idx="1651">
                  <c:v>1.9522506432259057E-2</c:v>
                </c:pt>
                <c:pt idx="1652">
                  <c:v>1.9520137615048894E-2</c:v>
                </c:pt>
                <c:pt idx="1653">
                  <c:v>1.9517826015783557E-2</c:v>
                </c:pt>
                <c:pt idx="1654">
                  <c:v>1.9515571634057816E-2</c:v>
                </c:pt>
                <c:pt idx="1655">
                  <c:v>1.9513374470033762E-2</c:v>
                </c:pt>
                <c:pt idx="1656">
                  <c:v>1.9511234523954535E-2</c:v>
                </c:pt>
                <c:pt idx="1657">
                  <c:v>1.9509151795414903E-2</c:v>
                </c:pt>
                <c:pt idx="1658">
                  <c:v>1.9507126284658005E-2</c:v>
                </c:pt>
                <c:pt idx="1659">
                  <c:v>1.9505157991521749E-2</c:v>
                </c:pt>
                <c:pt idx="1660">
                  <c:v>1.9503246916249273E-2</c:v>
                </c:pt>
                <c:pt idx="1661">
                  <c:v>1.9501393058678484E-2</c:v>
                </c:pt>
                <c:pt idx="1662">
                  <c:v>1.9499596418647291E-2</c:v>
                </c:pt>
                <c:pt idx="1663">
                  <c:v>1.9497856996479879E-2</c:v>
                </c:pt>
                <c:pt idx="1664">
                  <c:v>1.94961747920952E-2</c:v>
                </c:pt>
                <c:pt idx="1665">
                  <c:v>1.9494549805250116E-2</c:v>
                </c:pt>
                <c:pt idx="1666">
                  <c:v>1.9492982036268813E-2</c:v>
                </c:pt>
                <c:pt idx="1667">
                  <c:v>1.9491471484908152E-2</c:v>
                </c:pt>
                <c:pt idx="1668">
                  <c:v>1.9490018151249178E-2</c:v>
                </c:pt>
                <c:pt idx="1669">
                  <c:v>1.9488622035372938E-2</c:v>
                </c:pt>
                <c:pt idx="1670">
                  <c:v>1.9487283137198386E-2</c:v>
                </c:pt>
                <c:pt idx="1671">
                  <c:v>1.9486001456644475E-2</c:v>
                </c:pt>
                <c:pt idx="1672">
                  <c:v>1.9484776993792252E-2</c:v>
                </c:pt>
                <c:pt idx="1673">
                  <c:v>1.9483609748722763E-2</c:v>
                </c:pt>
                <c:pt idx="1674">
                  <c:v>1.9482499721354962E-2</c:v>
                </c:pt>
                <c:pt idx="1675">
                  <c:v>1.9481446911607803E-2</c:v>
                </c:pt>
                <c:pt idx="1676">
                  <c:v>1.948045131980547E-2</c:v>
                </c:pt>
                <c:pt idx="1677">
                  <c:v>1.9479512945461686E-2</c:v>
                </c:pt>
                <c:pt idx="1678">
                  <c:v>1.9478631788900636E-2</c:v>
                </c:pt>
                <c:pt idx="1679">
                  <c:v>1.9477807850041273E-2</c:v>
                </c:pt>
                <c:pt idx="1680">
                  <c:v>1.9477041128883599E-2</c:v>
                </c:pt>
                <c:pt idx="1681">
                  <c:v>1.9476331625508658E-2</c:v>
                </c:pt>
                <c:pt idx="1682">
                  <c:v>1.9475679339754359E-2</c:v>
                </c:pt>
                <c:pt idx="1683">
                  <c:v>1.9475084271701748E-2</c:v>
                </c:pt>
                <c:pt idx="1684">
                  <c:v>1.9474546421350825E-2</c:v>
                </c:pt>
                <c:pt idx="1685">
                  <c:v>1.9474065788863681E-2</c:v>
                </c:pt>
                <c:pt idx="1686">
                  <c:v>1.9473642373835087E-2</c:v>
                </c:pt>
                <c:pt idx="1687">
                  <c:v>1.9473276176670273E-2</c:v>
                </c:pt>
                <c:pt idx="1688">
                  <c:v>1.9472967197126101E-2</c:v>
                </c:pt>
                <c:pt idx="1689">
                  <c:v>1.9472715435364663E-2</c:v>
                </c:pt>
                <c:pt idx="1690">
                  <c:v>1.9472520891142819E-2</c:v>
                </c:pt>
                <c:pt idx="1691">
                  <c:v>1.9472383564784757E-2</c:v>
                </c:pt>
                <c:pt idx="1692">
                  <c:v>1.9472303456047335E-2</c:v>
                </c:pt>
                <c:pt idx="1693">
                  <c:v>1.9472280565092648E-2</c:v>
                </c:pt>
                <c:pt idx="1694">
                  <c:v>1.9472314891677556E-2</c:v>
                </c:pt>
                <c:pt idx="1695">
                  <c:v>1.9472406436126244E-2</c:v>
                </c:pt>
                <c:pt idx="1696">
                  <c:v>1.947255519827662E-2</c:v>
                </c:pt>
                <c:pt idx="1697">
                  <c:v>1.9472761178047637E-2</c:v>
                </c:pt>
                <c:pt idx="1698">
                  <c:v>1.9473024375601389E-2</c:v>
                </c:pt>
                <c:pt idx="1699">
                  <c:v>1.9473344790775782E-2</c:v>
                </c:pt>
                <c:pt idx="1700">
                  <c:v>1.9473722423651862E-2</c:v>
                </c:pt>
                <c:pt idx="1701">
                  <c:v>1.9474157274229631E-2</c:v>
                </c:pt>
                <c:pt idx="1702">
                  <c:v>1.9474649342590133E-2</c:v>
                </c:pt>
                <c:pt idx="1703">
                  <c:v>1.9475198628571277E-2</c:v>
                </c:pt>
                <c:pt idx="1704">
                  <c:v>1.9475805132335156E-2</c:v>
                </c:pt>
                <c:pt idx="1705">
                  <c:v>1.9476468853719675E-2</c:v>
                </c:pt>
                <c:pt idx="1706">
                  <c:v>1.9477189792805882E-2</c:v>
                </c:pt>
                <c:pt idx="1707">
                  <c:v>1.9477967949674824E-2</c:v>
                </c:pt>
                <c:pt idx="1708">
                  <c:v>1.9478803324245453E-2</c:v>
                </c:pt>
                <c:pt idx="1709">
                  <c:v>1.947969591651777E-2</c:v>
                </c:pt>
                <c:pt idx="1710">
                  <c:v>1.948063961041524E-2</c:v>
                </c:pt>
                <c:pt idx="1711">
                  <c:v>1.9481694738896493E-2</c:v>
                </c:pt>
                <c:pt idx="1712">
                  <c:v>1.9482577883928043E-2</c:v>
                </c:pt>
                <c:pt idx="1713">
                  <c:v>1.9483423609648609E-2</c:v>
                </c:pt>
                <c:pt idx="1714">
                  <c:v>1.9484231916058192E-2</c:v>
                </c:pt>
                <c:pt idx="1715">
                  <c:v>1.9485002803075746E-2</c:v>
                </c:pt>
                <c:pt idx="1716">
                  <c:v>1.948573627070127E-2</c:v>
                </c:pt>
                <c:pt idx="1717">
                  <c:v>1.9486432318853719E-2</c:v>
                </c:pt>
                <c:pt idx="1718">
                  <c:v>1.9487090947776231E-2</c:v>
                </c:pt>
                <c:pt idx="1719">
                  <c:v>1.9487712157144621E-2</c:v>
                </c:pt>
                <c:pt idx="1720">
                  <c:v>1.9488295947283074E-2</c:v>
                </c:pt>
                <c:pt idx="1721">
                  <c:v>1.9488842317948452E-2</c:v>
                </c:pt>
                <c:pt idx="1722">
                  <c:v>1.9489351269302846E-2</c:v>
                </c:pt>
                <c:pt idx="1723">
                  <c:v>1.9489822801184165E-2</c:v>
                </c:pt>
                <c:pt idx="1724">
                  <c:v>1.94902569137545E-2</c:v>
                </c:pt>
                <c:pt idx="1725">
                  <c:v>1.949065360685176E-2</c:v>
                </c:pt>
                <c:pt idx="1726">
                  <c:v>1.949101288055699E-2</c:v>
                </c:pt>
                <c:pt idx="1727">
                  <c:v>1.9493500896276661E-2</c:v>
                </c:pt>
                <c:pt idx="1728">
                  <c:v>1.9491619170034502E-2</c:v>
                </c:pt>
                <c:pt idx="1729">
                  <c:v>1.9491866185644691E-2</c:v>
                </c:pt>
                <c:pt idx="1730">
                  <c:v>1.949207578186285E-2</c:v>
                </c:pt>
                <c:pt idx="1731">
                  <c:v>1.949224795868898E-2</c:v>
                </c:pt>
                <c:pt idx="1732">
                  <c:v>1.949238271612308E-2</c:v>
                </c:pt>
                <c:pt idx="1733">
                  <c:v>1.9492480054165151E-2</c:v>
                </c:pt>
                <c:pt idx="1734">
                  <c:v>1.9492539972896239E-2</c:v>
                </c:pt>
                <c:pt idx="1735">
                  <c:v>1.9492562472235297E-2</c:v>
                </c:pt>
                <c:pt idx="1736">
                  <c:v>1.949254755210128E-2</c:v>
                </c:pt>
                <c:pt idx="1737">
                  <c:v>1.9492495212737326E-2</c:v>
                </c:pt>
                <c:pt idx="1738">
                  <c:v>1.9492405453738204E-2</c:v>
                </c:pt>
                <c:pt idx="1739">
                  <c:v>1.9492278275590191E-2</c:v>
                </c:pt>
                <c:pt idx="1740">
                  <c:v>1.9492113677969103E-2</c:v>
                </c:pt>
                <c:pt idx="1741">
                  <c:v>1.9491911661037031E-2</c:v>
                </c:pt>
                <c:pt idx="1742">
                  <c:v>1.9491672224469792E-2</c:v>
                </c:pt>
                <c:pt idx="1743">
                  <c:v>1.9491395368753661E-2</c:v>
                </c:pt>
                <c:pt idx="1744">
                  <c:v>1.9491081093564455E-2</c:v>
                </c:pt>
                <c:pt idx="1745">
                  <c:v>1.9490729399064266E-2</c:v>
                </c:pt>
                <c:pt idx="1746">
                  <c:v>1.9490340285091001E-2</c:v>
                </c:pt>
                <c:pt idx="1747">
                  <c:v>1.9489913751725707E-2</c:v>
                </c:pt>
                <c:pt idx="1748">
                  <c:v>1.9489449799130476E-2</c:v>
                </c:pt>
                <c:pt idx="1749">
                  <c:v>1.9488948426981123E-2</c:v>
                </c:pt>
                <c:pt idx="1750">
                  <c:v>1.9488409635439741E-2</c:v>
                </c:pt>
                <c:pt idx="1751">
                  <c:v>1.9487833424668422E-2</c:v>
                </c:pt>
                <c:pt idx="1752">
                  <c:v>1.9487219794424027E-2</c:v>
                </c:pt>
                <c:pt idx="1753">
                  <c:v>1.9486568744868649E-2</c:v>
                </c:pt>
                <c:pt idx="1754">
                  <c:v>1.9485880275759149E-2</c:v>
                </c:pt>
                <c:pt idx="1755">
                  <c:v>1.9485154387338666E-2</c:v>
                </c:pt>
                <c:pt idx="1756">
                  <c:v>1.9484391079526153E-2</c:v>
                </c:pt>
                <c:pt idx="1757">
                  <c:v>1.948359035256475E-2</c:v>
                </c:pt>
                <c:pt idx="1758">
                  <c:v>1.9482752205968179E-2</c:v>
                </c:pt>
                <c:pt idx="1759">
                  <c:v>1.9481876639979578E-2</c:v>
                </c:pt>
                <c:pt idx="1760">
                  <c:v>1.9480963654761041E-2</c:v>
                </c:pt>
                <c:pt idx="1761">
                  <c:v>1.9480013249988382E-2</c:v>
                </c:pt>
                <c:pt idx="1762">
                  <c:v>1.9479025425985785E-2</c:v>
                </c:pt>
                <c:pt idx="1763">
                  <c:v>1.9478739546252569E-2</c:v>
                </c:pt>
                <c:pt idx="1764">
                  <c:v>1.9477666077619325E-2</c:v>
                </c:pt>
                <c:pt idx="1765">
                  <c:v>1.9476555185622784E-2</c:v>
                </c:pt>
                <c:pt idx="1766">
                  <c:v>1.9475406870235933E-2</c:v>
                </c:pt>
                <c:pt idx="1767">
                  <c:v>1.9474221131512797E-2</c:v>
                </c:pt>
                <c:pt idx="1768">
                  <c:v>1.9472997969399351E-2</c:v>
                </c:pt>
                <c:pt idx="1769">
                  <c:v>1.9471737383949621E-2</c:v>
                </c:pt>
                <c:pt idx="1770">
                  <c:v>1.9470439375109581E-2</c:v>
                </c:pt>
                <c:pt idx="1771">
                  <c:v>1.9469103942933257E-2</c:v>
                </c:pt>
                <c:pt idx="1772">
                  <c:v>1.9467731087393639E-2</c:v>
                </c:pt>
                <c:pt idx="1773">
                  <c:v>1.9466320808463704E-2</c:v>
                </c:pt>
                <c:pt idx="1774">
                  <c:v>1.9464873106224505E-2</c:v>
                </c:pt>
                <c:pt idx="1775">
                  <c:v>1.9463387980594996E-2</c:v>
                </c:pt>
                <c:pt idx="1776">
                  <c:v>1.9461865431629203E-2</c:v>
                </c:pt>
                <c:pt idx="1777">
                  <c:v>1.945858831910563E-2</c:v>
                </c:pt>
                <c:pt idx="1778">
                  <c:v>1.9456975056820758E-2</c:v>
                </c:pt>
                <c:pt idx="1779">
                  <c:v>1.9455324375143856E-2</c:v>
                </c:pt>
                <c:pt idx="1780">
                  <c:v>1.9453636274155972E-2</c:v>
                </c:pt>
                <c:pt idx="1781">
                  <c:v>1.9451910753776058E-2</c:v>
                </c:pt>
                <c:pt idx="1782">
                  <c:v>1.9450147814085161E-2</c:v>
                </c:pt>
                <c:pt idx="1783">
                  <c:v>1.9448347454921189E-2</c:v>
                </c:pt>
                <c:pt idx="1784">
                  <c:v>1.9446509676446233E-2</c:v>
                </c:pt>
                <c:pt idx="1785">
                  <c:v>1.9444634478579248E-2</c:v>
                </c:pt>
                <c:pt idx="1786">
                  <c:v>1.944272186140128E-2</c:v>
                </c:pt>
                <c:pt idx="1787">
                  <c:v>1.9440771824831282E-2</c:v>
                </c:pt>
                <c:pt idx="1788">
                  <c:v>1.9438784368788209E-2</c:v>
                </c:pt>
                <c:pt idx="1789">
                  <c:v>1.9436759493515199E-2</c:v>
                </c:pt>
                <c:pt idx="1790">
                  <c:v>1.9434697198769113E-2</c:v>
                </c:pt>
                <c:pt idx="1791">
                  <c:v>1.9432597484712044E-2</c:v>
                </c:pt>
                <c:pt idx="1792">
                  <c:v>1.9430460351262946E-2</c:v>
                </c:pt>
                <c:pt idx="1793">
                  <c:v>1.9428285798421818E-2</c:v>
                </c:pt>
                <c:pt idx="1794">
                  <c:v>1.9426073826188661E-2</c:v>
                </c:pt>
                <c:pt idx="1795">
                  <c:v>1.9423824434725567E-2</c:v>
                </c:pt>
                <c:pt idx="1796">
                  <c:v>1.9421537623870444E-2</c:v>
                </c:pt>
                <c:pt idx="1797">
                  <c:v>1.9419213393623291E-2</c:v>
                </c:pt>
                <c:pt idx="1798">
                  <c:v>1.9416851743903063E-2</c:v>
                </c:pt>
                <c:pt idx="1799">
                  <c:v>1.9414452674952898E-2</c:v>
                </c:pt>
                <c:pt idx="1800">
                  <c:v>1.9412016186610703E-2</c:v>
                </c:pt>
                <c:pt idx="1801">
                  <c:v>1.9409542278795433E-2</c:v>
                </c:pt>
                <c:pt idx="1802">
                  <c:v>1.9407030951831272E-2</c:v>
                </c:pt>
                <c:pt idx="1803">
                  <c:v>1.9404482205394036E-2</c:v>
                </c:pt>
                <c:pt idx="1804">
                  <c:v>1.9401896039645816E-2</c:v>
                </c:pt>
                <c:pt idx="1805">
                  <c:v>1.9399272454505567E-2</c:v>
                </c:pt>
                <c:pt idx="1806">
                  <c:v>1.9396611449973289E-2</c:v>
                </c:pt>
                <c:pt idx="1807">
                  <c:v>1.9393913026130027E-2</c:v>
                </c:pt>
                <c:pt idx="1808">
                  <c:v>1.9391177182894737E-2</c:v>
                </c:pt>
                <c:pt idx="1809">
                  <c:v>1.9388403920267416E-2</c:v>
                </c:pt>
                <c:pt idx="1810">
                  <c:v>1.9385593238410159E-2</c:v>
                </c:pt>
                <c:pt idx="1811">
                  <c:v>1.9382745137079826E-2</c:v>
                </c:pt>
                <c:pt idx="1812">
                  <c:v>1.9379859616519557E-2</c:v>
                </c:pt>
                <c:pt idx="1813">
                  <c:v>1.9376936676567258E-2</c:v>
                </c:pt>
                <c:pt idx="1814">
                  <c:v>1.9373976317141883E-2</c:v>
                </c:pt>
                <c:pt idx="1815">
                  <c:v>1.9370978538567618E-2</c:v>
                </c:pt>
                <c:pt idx="1816">
                  <c:v>1.9367943340601323E-2</c:v>
                </c:pt>
                <c:pt idx="1817">
                  <c:v>1.9364870723161953E-2</c:v>
                </c:pt>
                <c:pt idx="1818">
                  <c:v>1.93617606864116E-2</c:v>
                </c:pt>
                <c:pt idx="1819">
                  <c:v>1.9358613230350263E-2</c:v>
                </c:pt>
                <c:pt idx="1820">
                  <c:v>1.9355428354977944E-2</c:v>
                </c:pt>
                <c:pt idx="1821">
                  <c:v>1.9352206060213595E-2</c:v>
                </c:pt>
                <c:pt idx="1822">
                  <c:v>1.9348946346138263E-2</c:v>
                </c:pt>
                <c:pt idx="1823">
                  <c:v>1.9345649212751947E-2</c:v>
                </c:pt>
                <c:pt idx="1824">
                  <c:v>1.9342314659973603E-2</c:v>
                </c:pt>
                <c:pt idx="1825">
                  <c:v>1.9338942687803229E-2</c:v>
                </c:pt>
                <c:pt idx="1826">
                  <c:v>1.9335533296402918E-2</c:v>
                </c:pt>
                <c:pt idx="1827">
                  <c:v>1.9332086485610578E-2</c:v>
                </c:pt>
                <c:pt idx="1828">
                  <c:v>1.9328602255507255E-2</c:v>
                </c:pt>
                <c:pt idx="1829">
                  <c:v>1.9325080606011902E-2</c:v>
                </c:pt>
                <c:pt idx="1830">
                  <c:v>1.9321521537205566E-2</c:v>
                </c:pt>
                <c:pt idx="1831">
                  <c:v>1.9317925049169293E-2</c:v>
                </c:pt>
                <c:pt idx="1832">
                  <c:v>1.9314291141578899E-2</c:v>
                </c:pt>
                <c:pt idx="1833">
                  <c:v>1.931061981492066E-2</c:v>
                </c:pt>
                <c:pt idx="1834">
                  <c:v>1.9306911068708299E-2</c:v>
                </c:pt>
                <c:pt idx="1835">
                  <c:v>1.9303164903347048E-2</c:v>
                </c:pt>
                <c:pt idx="1836">
                  <c:v>1.9299381318593767E-2</c:v>
                </c:pt>
                <c:pt idx="1837">
                  <c:v>1.929556031436741E-2</c:v>
                </c:pt>
                <c:pt idx="1838">
                  <c:v>1.929170189107321E-2</c:v>
                </c:pt>
                <c:pt idx="1839">
                  <c:v>1.9287806048305933E-2</c:v>
                </c:pt>
                <c:pt idx="1840">
                  <c:v>1.9283872786227674E-2</c:v>
                </c:pt>
                <c:pt idx="1841">
                  <c:v>1.9279902104838431E-2</c:v>
                </c:pt>
                <c:pt idx="1842">
                  <c:v>1.9275894004138205E-2</c:v>
                </c:pt>
                <c:pt idx="1843">
                  <c:v>1.927184848404595E-2</c:v>
                </c:pt>
                <c:pt idx="1844">
                  <c:v>1.9267765544804805E-2</c:v>
                </c:pt>
                <c:pt idx="1845">
                  <c:v>1.9263645186090583E-2</c:v>
                </c:pt>
                <c:pt idx="1846">
                  <c:v>1.9259487408146425E-2</c:v>
                </c:pt>
                <c:pt idx="1847">
                  <c:v>1.9255292210810238E-2</c:v>
                </c:pt>
                <c:pt idx="1848">
                  <c:v>1.9251059594244113E-2</c:v>
                </c:pt>
                <c:pt idx="1849">
                  <c:v>1.9246789558367006E-2</c:v>
                </c:pt>
                <c:pt idx="1850">
                  <c:v>1.9242482103097869E-2</c:v>
                </c:pt>
                <c:pt idx="1851">
                  <c:v>1.9238137228517749E-2</c:v>
                </c:pt>
                <c:pt idx="1852">
                  <c:v>1.9233754934626646E-2</c:v>
                </c:pt>
                <c:pt idx="1853">
                  <c:v>1.9229335221586652E-2</c:v>
                </c:pt>
                <c:pt idx="1854">
                  <c:v>1.9224878089073583E-2</c:v>
                </c:pt>
                <c:pt idx="1855">
                  <c:v>1.9220383537330576E-2</c:v>
                </c:pt>
                <c:pt idx="1856">
                  <c:v>1.9215851566276587E-2</c:v>
                </c:pt>
                <c:pt idx="1857">
                  <c:v>1.9211282175992661E-2</c:v>
                </c:pt>
                <c:pt idx="1858">
                  <c:v>1.9206675366316706E-2</c:v>
                </c:pt>
                <c:pt idx="1859">
                  <c:v>1.9202031137329767E-2</c:v>
                </c:pt>
                <c:pt idx="1860">
                  <c:v>1.9197349489112892E-2</c:v>
                </c:pt>
                <c:pt idx="1861">
                  <c:v>1.9192630421503987E-2</c:v>
                </c:pt>
                <c:pt idx="1862">
                  <c:v>1.9187873934746191E-2</c:v>
                </c:pt>
                <c:pt idx="1863">
                  <c:v>1.9183080028596367E-2</c:v>
                </c:pt>
                <c:pt idx="1864">
                  <c:v>1.9178248703216605E-2</c:v>
                </c:pt>
                <c:pt idx="1865">
                  <c:v>1.9173379958444814E-2</c:v>
                </c:pt>
                <c:pt idx="1866">
                  <c:v>1.9168473794605179E-2</c:v>
                </c:pt>
                <c:pt idx="1867">
                  <c:v>1.9163530211211421E-2</c:v>
                </c:pt>
                <c:pt idx="1868">
                  <c:v>1.9158549208668774E-2</c:v>
                </c:pt>
                <c:pt idx="1869">
                  <c:v>1.9153530786896189E-2</c:v>
                </c:pt>
                <c:pt idx="1870">
                  <c:v>1.9148474945731575E-2</c:v>
                </c:pt>
                <c:pt idx="1871">
                  <c:v>1.9143381685255978E-2</c:v>
                </c:pt>
                <c:pt idx="1872">
                  <c:v>1.913825100563149E-2</c:v>
                </c:pt>
                <c:pt idx="1873">
                  <c:v>1.9133082906614973E-2</c:v>
                </c:pt>
                <c:pt idx="1874">
                  <c:v>1.9127877388449566E-2</c:v>
                </c:pt>
                <c:pt idx="1875">
                  <c:v>1.9122634450892129E-2</c:v>
                </c:pt>
                <c:pt idx="1876">
                  <c:v>1.9117354094104755E-2</c:v>
                </c:pt>
                <c:pt idx="1877">
                  <c:v>1.9112036318087444E-2</c:v>
                </c:pt>
                <c:pt idx="1878">
                  <c:v>1.910668112275915E-2</c:v>
                </c:pt>
                <c:pt idx="1879">
                  <c:v>1.910128850820092E-2</c:v>
                </c:pt>
                <c:pt idx="1880">
                  <c:v>1.9095858474331706E-2</c:v>
                </c:pt>
                <c:pt idx="1881">
                  <c:v>1.9090391021232556E-2</c:v>
                </c:pt>
                <c:pt idx="1882">
                  <c:v>1.9084886148903468E-2</c:v>
                </c:pt>
                <c:pt idx="1883">
                  <c:v>1.9079343857263398E-2</c:v>
                </c:pt>
                <c:pt idx="1884">
                  <c:v>1.907376414639339E-2</c:v>
                </c:pt>
                <c:pt idx="1885">
                  <c:v>1.90681470162124E-2</c:v>
                </c:pt>
                <c:pt idx="1886">
                  <c:v>1.9062492466720427E-2</c:v>
                </c:pt>
                <c:pt idx="1887">
                  <c:v>1.9056800498160609E-2</c:v>
                </c:pt>
                <c:pt idx="1888">
                  <c:v>1.9051071110208762E-2</c:v>
                </c:pt>
                <c:pt idx="1889">
                  <c:v>1.9045304303108024E-2</c:v>
                </c:pt>
                <c:pt idx="1890">
                  <c:v>1.9039500076696303E-2</c:v>
                </c:pt>
                <c:pt idx="1891">
                  <c:v>1.9033658431135692E-2</c:v>
                </c:pt>
                <c:pt idx="1892">
                  <c:v>1.9027779366102004E-2</c:v>
                </c:pt>
                <c:pt idx="1893">
                  <c:v>1.9021862882000473E-2</c:v>
                </c:pt>
                <c:pt idx="1894">
                  <c:v>1.9015908978587959E-2</c:v>
                </c:pt>
                <c:pt idx="1895">
                  <c:v>1.9009917655945507E-2</c:v>
                </c:pt>
                <c:pt idx="1896">
                  <c:v>1.9003888914154166E-2</c:v>
                </c:pt>
                <c:pt idx="1897">
                  <c:v>1.8997822753051841E-2</c:v>
                </c:pt>
                <c:pt idx="1898">
                  <c:v>1.8991719172719579E-2</c:v>
                </c:pt>
                <c:pt idx="1899">
                  <c:v>1.8985578173238427E-2</c:v>
                </c:pt>
                <c:pt idx="1900">
                  <c:v>1.8979399754446291E-2</c:v>
                </c:pt>
                <c:pt idx="1901">
                  <c:v>1.8973183916343173E-2</c:v>
                </c:pt>
                <c:pt idx="1902">
                  <c:v>1.8966930659091163E-2</c:v>
                </c:pt>
                <c:pt idx="1903">
                  <c:v>1.8960639982690264E-2</c:v>
                </c:pt>
                <c:pt idx="1904">
                  <c:v>1.8954311886978381E-2</c:v>
                </c:pt>
                <c:pt idx="1905">
                  <c:v>1.8947946372036562E-2</c:v>
                </c:pt>
                <c:pt idx="1906">
                  <c:v>1.8941543437945851E-2</c:v>
                </c:pt>
                <c:pt idx="1907">
                  <c:v>1.8935103084706251E-2</c:v>
                </c:pt>
                <c:pt idx="1908">
                  <c:v>1.8928625312074621E-2</c:v>
                </c:pt>
                <c:pt idx="1909">
                  <c:v>1.8922110120375146E-2</c:v>
                </c:pt>
                <c:pt idx="1910">
                  <c:v>1.8915557509364689E-2</c:v>
                </c:pt>
                <c:pt idx="1911">
                  <c:v>1.8908967479124295E-2</c:v>
                </c:pt>
                <c:pt idx="1912">
                  <c:v>1.890234002973501E-2</c:v>
                </c:pt>
                <c:pt idx="1913">
                  <c:v>1.8895675161277881E-2</c:v>
                </c:pt>
                <c:pt idx="1914">
                  <c:v>1.8888972873428722E-2</c:v>
                </c:pt>
                <c:pt idx="1915">
                  <c:v>1.8882233166430673E-2</c:v>
                </c:pt>
                <c:pt idx="1916">
                  <c:v>1.8875456040202687E-2</c:v>
                </c:pt>
                <c:pt idx="1917">
                  <c:v>1.8868641494825811E-2</c:v>
                </c:pt>
                <c:pt idx="1918">
                  <c:v>1.8861789530300044E-2</c:v>
                </c:pt>
                <c:pt idx="1919">
                  <c:v>1.8853912894242209E-2</c:v>
                </c:pt>
                <c:pt idx="1920">
                  <c:v>1.8846980745524933E-2</c:v>
                </c:pt>
                <c:pt idx="1921">
                  <c:v>1.8840011177901905E-2</c:v>
                </c:pt>
                <c:pt idx="1922">
                  <c:v>1.8833004190967895E-2</c:v>
                </c:pt>
                <c:pt idx="1923">
                  <c:v>1.8825959784884994E-2</c:v>
                </c:pt>
                <c:pt idx="1924">
                  <c:v>1.8818877959572156E-2</c:v>
                </c:pt>
                <c:pt idx="1925">
                  <c:v>1.8811758715110427E-2</c:v>
                </c:pt>
                <c:pt idx="1926">
                  <c:v>1.8804602051418762E-2</c:v>
                </c:pt>
                <c:pt idx="1927">
                  <c:v>1.8797407968659252E-2</c:v>
                </c:pt>
                <c:pt idx="1928">
                  <c:v>1.8790176466669806E-2</c:v>
                </c:pt>
                <c:pt idx="1929">
                  <c:v>1.8782907545531469E-2</c:v>
                </c:pt>
                <c:pt idx="1930">
                  <c:v>1.8775601205244241E-2</c:v>
                </c:pt>
                <c:pt idx="1931">
                  <c:v>1.876825744564603E-2</c:v>
                </c:pt>
                <c:pt idx="1932">
                  <c:v>1.8760876267061022E-2</c:v>
                </c:pt>
                <c:pt idx="1933">
                  <c:v>1.8753457669246076E-2</c:v>
                </c:pt>
                <c:pt idx="1934">
                  <c:v>1.874600165228224E-2</c:v>
                </c:pt>
                <c:pt idx="1935">
                  <c:v>1.8738508216088468E-2</c:v>
                </c:pt>
                <c:pt idx="1936">
                  <c:v>1.8730977360907897E-2</c:v>
                </c:pt>
                <c:pt idx="1937">
                  <c:v>1.8723409086416343E-2</c:v>
                </c:pt>
                <c:pt idx="1938">
                  <c:v>1.8715803392856944E-2</c:v>
                </c:pt>
                <c:pt idx="1939">
                  <c:v>1.8708160280148656E-2</c:v>
                </c:pt>
                <c:pt idx="1940">
                  <c:v>1.870047974821043E-2</c:v>
                </c:pt>
                <c:pt idx="1941">
                  <c:v>1.8692761797285407E-2</c:v>
                </c:pt>
                <c:pt idx="1942">
                  <c:v>1.8685006427130446E-2</c:v>
                </c:pt>
                <c:pt idx="1943">
                  <c:v>1.8677213637826595E-2</c:v>
                </c:pt>
                <c:pt idx="1944">
                  <c:v>1.8669383429373854E-2</c:v>
                </c:pt>
                <c:pt idx="1945">
                  <c:v>1.8661515801853268E-2</c:v>
                </c:pt>
                <c:pt idx="1946">
                  <c:v>1.8653610755102745E-2</c:v>
                </c:pt>
                <c:pt idx="1947">
                  <c:v>1.8645668289284378E-2</c:v>
                </c:pt>
                <c:pt idx="1948">
                  <c:v>1.8637688404398167E-2</c:v>
                </c:pt>
                <c:pt idx="1949">
                  <c:v>1.8629671100200973E-2</c:v>
                </c:pt>
                <c:pt idx="1950">
                  <c:v>1.8621616377098027E-2</c:v>
                </c:pt>
                <c:pt idx="1951">
                  <c:v>1.8613524234765144E-2</c:v>
                </c:pt>
                <c:pt idx="1952">
                  <c:v>1.8605394673364417E-2</c:v>
                </c:pt>
                <c:pt idx="1953">
                  <c:v>1.8597227692976892E-2</c:v>
                </c:pt>
                <c:pt idx="1954">
                  <c:v>1.8589023293197338E-2</c:v>
                </c:pt>
                <c:pt idx="1955">
                  <c:v>1.8580781474512031E-2</c:v>
                </c:pt>
                <c:pt idx="1956">
                  <c:v>1.8572502236677835E-2</c:v>
                </c:pt>
                <c:pt idx="1957">
                  <c:v>1.8564185579775794E-2</c:v>
                </c:pt>
                <c:pt idx="1958">
                  <c:v>1.8555831503724862E-2</c:v>
                </c:pt>
                <c:pt idx="1959">
                  <c:v>1.854744000852504E-2</c:v>
                </c:pt>
                <c:pt idx="1960">
                  <c:v>1.8539011094257374E-2</c:v>
                </c:pt>
                <c:pt idx="1961">
                  <c:v>1.8530544761002909E-2</c:v>
                </c:pt>
                <c:pt idx="1962">
                  <c:v>1.8522041008599555E-2</c:v>
                </c:pt>
                <c:pt idx="1963">
                  <c:v>1.8513499836966263E-2</c:v>
                </c:pt>
                <c:pt idx="1964">
                  <c:v>1.8504921246346173E-2</c:v>
                </c:pt>
                <c:pt idx="1965">
                  <c:v>1.8496305236658239E-2</c:v>
                </c:pt>
                <c:pt idx="1966">
                  <c:v>1.8487651807983507E-2</c:v>
                </c:pt>
                <c:pt idx="1967">
                  <c:v>1.8478960960078838E-2</c:v>
                </c:pt>
                <c:pt idx="1968">
                  <c:v>1.8470232693268418E-2</c:v>
                </c:pt>
                <c:pt idx="1969">
                  <c:v>1.8461467007309107E-2</c:v>
                </c:pt>
                <c:pt idx="1970">
                  <c:v>1.8452667313033633E-2</c:v>
                </c:pt>
                <c:pt idx="1971">
                  <c:v>1.844387202775688E-2</c:v>
                </c:pt>
                <c:pt idx="1972">
                  <c:v>1.8435092101966033E-2</c:v>
                </c:pt>
                <c:pt idx="1973">
                  <c:v>1.8426327535742137E-2</c:v>
                </c:pt>
                <c:pt idx="1974">
                  <c:v>1.8417578329085194E-2</c:v>
                </c:pt>
                <c:pt idx="1975">
                  <c:v>1.8408844481914155E-2</c:v>
                </c:pt>
                <c:pt idx="1976">
                  <c:v>1.8400125994310068E-2</c:v>
                </c:pt>
                <c:pt idx="1977">
                  <c:v>1.8391422866191887E-2</c:v>
                </c:pt>
                <c:pt idx="1978">
                  <c:v>1.8382735097640657E-2</c:v>
                </c:pt>
                <c:pt idx="1979">
                  <c:v>1.8374062688656378E-2</c:v>
                </c:pt>
                <c:pt idx="1980">
                  <c:v>1.8365405639076959E-2</c:v>
                </c:pt>
                <c:pt idx="1981">
                  <c:v>1.8356763949145538E-2</c:v>
                </c:pt>
                <c:pt idx="1982">
                  <c:v>1.8348137618700022E-2</c:v>
                </c:pt>
                <c:pt idx="1983">
                  <c:v>1.8339526647821458E-2</c:v>
                </c:pt>
                <c:pt idx="1984">
                  <c:v>1.8330931036428799E-2</c:v>
                </c:pt>
                <c:pt idx="1985">
                  <c:v>1.8322350784522046E-2</c:v>
                </c:pt>
                <c:pt idx="1986">
                  <c:v>1.831378589226329E-2</c:v>
                </c:pt>
                <c:pt idx="1987">
                  <c:v>1.8305236359409394E-2</c:v>
                </c:pt>
                <c:pt idx="1988">
                  <c:v>1.8296702186122449E-2</c:v>
                </c:pt>
                <c:pt idx="1989">
                  <c:v>1.8288183372402456E-2</c:v>
                </c:pt>
                <c:pt idx="1990">
                  <c:v>1.8279679918087322E-2</c:v>
                </c:pt>
                <c:pt idx="1991">
                  <c:v>1.8271191823420185E-2</c:v>
                </c:pt>
                <c:pt idx="1992">
                  <c:v>1.8262719088238955E-2</c:v>
                </c:pt>
                <c:pt idx="1993">
                  <c:v>1.8254261712462583E-2</c:v>
                </c:pt>
                <c:pt idx="1994">
                  <c:v>1.8245819696334209E-2</c:v>
                </c:pt>
                <c:pt idx="1995">
                  <c:v>1.8237393039610694E-2</c:v>
                </c:pt>
                <c:pt idx="1996">
                  <c:v>1.8228981742535177E-2</c:v>
                </c:pt>
                <c:pt idx="1997">
                  <c:v>1.8220585804783473E-2</c:v>
                </c:pt>
                <c:pt idx="1998">
                  <c:v>1.8212205226760814E-2</c:v>
                </c:pt>
                <c:pt idx="1999">
                  <c:v>1.8203840008143013E-2</c:v>
                </c:pt>
                <c:pt idx="2000">
                  <c:v>1.8195490148930071E-2</c:v>
                </c:pt>
                <c:pt idx="2001">
                  <c:v>1.8187155649365128E-2</c:v>
                </c:pt>
                <c:pt idx="2002">
                  <c:v>1.8178836509286089E-2</c:v>
                </c:pt>
                <c:pt idx="2003">
                  <c:v>1.817053272861191E-2</c:v>
                </c:pt>
                <c:pt idx="2004">
                  <c:v>1.8162244307585729E-2</c:v>
                </c:pt>
                <c:pt idx="2005">
                  <c:v>1.8153971246045453E-2</c:v>
                </c:pt>
                <c:pt idx="2006">
                  <c:v>1.8145713543991082E-2</c:v>
                </c:pt>
                <c:pt idx="2007">
                  <c:v>1.8137471201422617E-2</c:v>
                </c:pt>
                <c:pt idx="2008">
                  <c:v>1.8129244218259011E-2</c:v>
                </c:pt>
                <c:pt idx="2009">
                  <c:v>1.8121032594662356E-2</c:v>
                </c:pt>
                <c:pt idx="2010">
                  <c:v>1.8112836330632653E-2</c:v>
                </c:pt>
                <c:pt idx="2011">
                  <c:v>1.810465542600781E-2</c:v>
                </c:pt>
                <c:pt idx="2012">
                  <c:v>1.8096489880949918E-2</c:v>
                </c:pt>
                <c:pt idx="2013">
                  <c:v>1.8088339695377931E-2</c:v>
                </c:pt>
                <c:pt idx="2014">
                  <c:v>1.8080204869210803E-2</c:v>
                </c:pt>
                <c:pt idx="2015">
                  <c:v>1.8072085402691673E-2</c:v>
                </c:pt>
                <c:pt idx="2016">
                  <c:v>1.8063981295577403E-2</c:v>
                </c:pt>
                <c:pt idx="2017">
                  <c:v>1.8055892547949037E-2</c:v>
                </c:pt>
                <c:pt idx="2018">
                  <c:v>1.8047819159806577E-2</c:v>
                </c:pt>
                <c:pt idx="2019">
                  <c:v>1.8039761131068976E-2</c:v>
                </c:pt>
                <c:pt idx="2020">
                  <c:v>1.8031718461979374E-2</c:v>
                </c:pt>
                <c:pt idx="2021">
                  <c:v>1.8023691152375676E-2</c:v>
                </c:pt>
                <c:pt idx="2022">
                  <c:v>1.8015679202014745E-2</c:v>
                </c:pt>
                <c:pt idx="2023">
                  <c:v>1.8006541495148021E-2</c:v>
                </c:pt>
                <c:pt idx="2024">
                  <c:v>1.7998562458086953E-2</c:v>
                </c:pt>
                <c:pt idx="2025">
                  <c:v>1.7990598780592837E-2</c:v>
                </c:pt>
                <c:pt idx="2026">
                  <c:v>1.7982650462665672E-2</c:v>
                </c:pt>
                <c:pt idx="2027">
                  <c:v>1.7974717504062321E-2</c:v>
                </c:pt>
                <c:pt idx="2028">
                  <c:v>1.7966799905025921E-2</c:v>
                </c:pt>
                <c:pt idx="2029">
                  <c:v>1.795889766539438E-2</c:v>
                </c:pt>
                <c:pt idx="2030">
                  <c:v>1.7951010785329791E-2</c:v>
                </c:pt>
                <c:pt idx="2031">
                  <c:v>1.794313926467006E-2</c:v>
                </c:pt>
                <c:pt idx="2032">
                  <c:v>1.7935283103496236E-2</c:v>
                </c:pt>
                <c:pt idx="2033">
                  <c:v>1.792744230172727E-2</c:v>
                </c:pt>
                <c:pt idx="2034">
                  <c:v>1.7919616859606302E-2</c:v>
                </c:pt>
                <c:pt idx="2035">
                  <c:v>1.7911806776809147E-2</c:v>
                </c:pt>
                <c:pt idx="2036">
                  <c:v>1.7904012053578944E-2</c:v>
                </c:pt>
                <c:pt idx="2037">
                  <c:v>1.7896232689753599E-2</c:v>
                </c:pt>
                <c:pt idx="2038">
                  <c:v>1.7888006594646511E-2</c:v>
                </c:pt>
                <c:pt idx="2039">
                  <c:v>1.7880720040560627E-2</c:v>
                </c:pt>
                <c:pt idx="2040">
                  <c:v>1.7872986755192999E-2</c:v>
                </c:pt>
                <c:pt idx="2041">
                  <c:v>1.786526882923023E-2</c:v>
                </c:pt>
                <c:pt idx="2042">
                  <c:v>1.7857566262834412E-2</c:v>
                </c:pt>
                <c:pt idx="2043">
                  <c:v>1.7849879055681361E-2</c:v>
                </c:pt>
                <c:pt idx="2044">
                  <c:v>1.7842207208257355E-2</c:v>
                </c:pt>
                <c:pt idx="2045">
                  <c:v>1.7834550720157161E-2</c:v>
                </c:pt>
                <c:pt idx="2046">
                  <c:v>1.7826909591542872E-2</c:v>
                </c:pt>
                <c:pt idx="2047">
                  <c:v>1.7819283822333443E-2</c:v>
                </c:pt>
                <c:pt idx="2048">
                  <c:v>1.7811673412690965E-2</c:v>
                </c:pt>
                <c:pt idx="2049">
                  <c:v>1.7804078362534392E-2</c:v>
                </c:pt>
                <c:pt idx="2050">
                  <c:v>1.7796498671701633E-2</c:v>
                </c:pt>
                <c:pt idx="2051">
                  <c:v>1.7788934340435825E-2</c:v>
                </c:pt>
                <c:pt idx="2052">
                  <c:v>1.7781385368574876E-2</c:v>
                </c:pt>
                <c:pt idx="2053">
                  <c:v>1.7773851756199832E-2</c:v>
                </c:pt>
                <c:pt idx="2054">
                  <c:v>1.7766333503229648E-2</c:v>
                </c:pt>
                <c:pt idx="2055">
                  <c:v>1.7758830609745369E-2</c:v>
                </c:pt>
                <c:pt idx="2056">
                  <c:v>1.7751343075746995E-2</c:v>
                </c:pt>
                <c:pt idx="2057">
                  <c:v>1.774387090115348E-2</c:v>
                </c:pt>
                <c:pt idx="2058">
                  <c:v>1.7736414086126917E-2</c:v>
                </c:pt>
                <c:pt idx="2059">
                  <c:v>1.7728972630343121E-2</c:v>
                </c:pt>
                <c:pt idx="2060">
                  <c:v>1.7721546534126276E-2</c:v>
                </c:pt>
                <c:pt idx="2061">
                  <c:v>1.771413579731429E-2</c:v>
                </c:pt>
                <c:pt idx="2062">
                  <c:v>1.7706740420069256E-2</c:v>
                </c:pt>
                <c:pt idx="2063">
                  <c:v>1.7699360402066988E-2</c:v>
                </c:pt>
                <c:pt idx="2064">
                  <c:v>1.7691995743631672E-2</c:v>
                </c:pt>
                <c:pt idx="2065">
                  <c:v>1.7684646444601215E-2</c:v>
                </c:pt>
                <c:pt idx="2066">
                  <c:v>1.7677312505056664E-2</c:v>
                </c:pt>
                <c:pt idx="2067">
                  <c:v>1.7669993924998018E-2</c:v>
                </c:pt>
                <c:pt idx="2068">
                  <c:v>1.7662690704263184E-2</c:v>
                </c:pt>
                <c:pt idx="2069">
                  <c:v>1.7655402843095303E-2</c:v>
                </c:pt>
                <c:pt idx="2070">
                  <c:v>1.7648130341251234E-2</c:v>
                </c:pt>
                <c:pt idx="2071">
                  <c:v>1.764087319889307E-2</c:v>
                </c:pt>
                <c:pt idx="2072">
                  <c:v>1.7633631416020812E-2</c:v>
                </c:pt>
                <c:pt idx="2073">
                  <c:v>1.7626404992472366E-2</c:v>
                </c:pt>
                <c:pt idx="2074">
                  <c:v>1.7619193928490873E-2</c:v>
                </c:pt>
                <c:pt idx="2075">
                  <c:v>1.761079486443292E-2</c:v>
                </c:pt>
                <c:pt idx="2076">
                  <c:v>1.7603618215349764E-2</c:v>
                </c:pt>
                <c:pt idx="2077">
                  <c:v>1.7596456927454485E-2</c:v>
                </c:pt>
                <c:pt idx="2078">
                  <c:v>1.7589311000801116E-2</c:v>
                </c:pt>
                <c:pt idx="2079">
                  <c:v>1.7582180435308608E-2</c:v>
                </c:pt>
                <c:pt idx="2080">
                  <c:v>1.7575065231003977E-2</c:v>
                </c:pt>
                <c:pt idx="2081">
                  <c:v>1.7567965387860207E-2</c:v>
                </c:pt>
                <c:pt idx="2082">
                  <c:v>1.7560880905931331E-2</c:v>
                </c:pt>
                <c:pt idx="2083">
                  <c:v>1.7553811785190332E-2</c:v>
                </c:pt>
                <c:pt idx="2084">
                  <c:v>1.7546758025610197E-2</c:v>
                </c:pt>
                <c:pt idx="2085">
                  <c:v>1.7539719627190919E-2</c:v>
                </c:pt>
                <c:pt idx="2086">
                  <c:v>1.7532696589959523E-2</c:v>
                </c:pt>
                <c:pt idx="2087">
                  <c:v>1.7525688913888986E-2</c:v>
                </c:pt>
                <c:pt idx="2088">
                  <c:v>1.7518696599006327E-2</c:v>
                </c:pt>
                <c:pt idx="2089">
                  <c:v>1.7507894308486094E-2</c:v>
                </c:pt>
                <c:pt idx="2090">
                  <c:v>1.7500939966217377E-2</c:v>
                </c:pt>
                <c:pt idx="2091">
                  <c:v>1.7494000983515612E-2</c:v>
                </c:pt>
                <c:pt idx="2092">
                  <c:v>1.7487077360218706E-2</c:v>
                </c:pt>
                <c:pt idx="2093">
                  <c:v>1.7480169096245612E-2</c:v>
                </c:pt>
                <c:pt idx="2094">
                  <c:v>1.7473276191758425E-2</c:v>
                </c:pt>
                <c:pt idx="2095">
                  <c:v>1.7466398646757142E-2</c:v>
                </c:pt>
                <c:pt idx="2096">
                  <c:v>1.7459536461079672E-2</c:v>
                </c:pt>
                <c:pt idx="2097">
                  <c:v>1.7452689634726015E-2</c:v>
                </c:pt>
                <c:pt idx="2098">
                  <c:v>1.744585816793931E-2</c:v>
                </c:pt>
                <c:pt idx="2099">
                  <c:v>1.7439042060476417E-2</c:v>
                </c:pt>
                <c:pt idx="2100">
                  <c:v>1.743224131249943E-2</c:v>
                </c:pt>
                <c:pt idx="2101">
                  <c:v>1.7425455923927302E-2</c:v>
                </c:pt>
                <c:pt idx="2102">
                  <c:v>1.7418685894678987E-2</c:v>
                </c:pt>
                <c:pt idx="2103">
                  <c:v>1.7411931224916577E-2</c:v>
                </c:pt>
                <c:pt idx="2104">
                  <c:v>1.7405191914640072E-2</c:v>
                </c:pt>
                <c:pt idx="2105">
                  <c:v>1.7398467963444242E-2</c:v>
                </c:pt>
                <c:pt idx="2106">
                  <c:v>1.7391759371977455E-2</c:v>
                </c:pt>
                <c:pt idx="2107">
                  <c:v>1.7385066139915528E-2</c:v>
                </c:pt>
                <c:pt idx="2108">
                  <c:v>1.7378388267015321E-2</c:v>
                </c:pt>
                <c:pt idx="2109">
                  <c:v>1.7371725753763112E-2</c:v>
                </c:pt>
                <c:pt idx="2110">
                  <c:v>1.7365078599834716E-2</c:v>
                </c:pt>
                <c:pt idx="2111">
                  <c:v>1.7358446805230132E-2</c:v>
                </c:pt>
                <c:pt idx="2112">
                  <c:v>1.7351830370030408E-2</c:v>
                </c:pt>
                <c:pt idx="2113">
                  <c:v>1.7345229294397635E-2</c:v>
                </c:pt>
                <c:pt idx="2114">
                  <c:v>1.7338643578088675E-2</c:v>
                </c:pt>
                <c:pt idx="2115">
                  <c:v>1.7332073221103528E-2</c:v>
                </c:pt>
                <c:pt idx="2116">
                  <c:v>1.732551822352324E-2</c:v>
                </c:pt>
                <c:pt idx="2117">
                  <c:v>1.7318978585428857E-2</c:v>
                </c:pt>
                <c:pt idx="2118">
                  <c:v>1.7312454306739333E-2</c:v>
                </c:pt>
                <c:pt idx="2119">
                  <c:v>1.7305945387373622E-2</c:v>
                </c:pt>
                <c:pt idx="2120">
                  <c:v>1.7299451827493817E-2</c:v>
                </c:pt>
                <c:pt idx="2121">
                  <c:v>1.7292973626937824E-2</c:v>
                </c:pt>
                <c:pt idx="2122">
                  <c:v>1.7286510785705644E-2</c:v>
                </c:pt>
                <c:pt idx="2123">
                  <c:v>1.7280063303878324E-2</c:v>
                </c:pt>
                <c:pt idx="2124">
                  <c:v>1.7273631181536908E-2</c:v>
                </c:pt>
                <c:pt idx="2125">
                  <c:v>1.7267214418681398E-2</c:v>
                </c:pt>
                <c:pt idx="2126">
                  <c:v>1.7260813014906562E-2</c:v>
                </c:pt>
                <c:pt idx="2127">
                  <c:v>1.7254426970779724E-2</c:v>
                </c:pt>
                <c:pt idx="2128">
                  <c:v>1.7248056285976698E-2</c:v>
                </c:pt>
                <c:pt idx="2129">
                  <c:v>1.7241700960578532E-2</c:v>
                </c:pt>
                <c:pt idx="2130">
                  <c:v>1.7235360994423132E-2</c:v>
                </c:pt>
                <c:pt idx="2131">
                  <c:v>1.722903638791573E-2</c:v>
                </c:pt>
                <c:pt idx="2132">
                  <c:v>1.7222727140651095E-2</c:v>
                </c:pt>
                <c:pt idx="2133">
                  <c:v>1.7216433252710273E-2</c:v>
                </c:pt>
                <c:pt idx="2134">
                  <c:v>1.7210154724336402E-2</c:v>
                </c:pt>
                <c:pt idx="2135">
                  <c:v>1.7203891555124251E-2</c:v>
                </c:pt>
                <c:pt idx="2136">
                  <c:v>1.7197643745479052E-2</c:v>
                </c:pt>
                <c:pt idx="2137">
                  <c:v>1.7191411294995573E-2</c:v>
                </c:pt>
                <c:pt idx="2138">
                  <c:v>1.7185194204160092E-2</c:v>
                </c:pt>
                <c:pt idx="2139">
                  <c:v>1.7178992472486332E-2</c:v>
                </c:pt>
                <c:pt idx="2140">
                  <c:v>1.7172806100298477E-2</c:v>
                </c:pt>
                <c:pt idx="2141">
                  <c:v>1.7166635087434434E-2</c:v>
                </c:pt>
                <c:pt idx="2142">
                  <c:v>1.7160479434056297E-2</c:v>
                </c:pt>
                <c:pt idx="2143">
                  <c:v>1.7154339139920927E-2</c:v>
                </c:pt>
                <c:pt idx="2144">
                  <c:v>1.7148214205190415E-2</c:v>
                </c:pt>
                <c:pt idx="2145">
                  <c:v>1.7142104629864763E-2</c:v>
                </c:pt>
                <c:pt idx="2146">
                  <c:v>1.7136010414025016E-2</c:v>
                </c:pt>
                <c:pt idx="2147">
                  <c:v>1.7129931557428035E-2</c:v>
                </c:pt>
                <c:pt idx="2148">
                  <c:v>1.7123868060235914E-2</c:v>
                </c:pt>
                <c:pt idx="2149">
                  <c:v>1.7117819922448652E-2</c:v>
                </c:pt>
                <c:pt idx="2150">
                  <c:v>1.7111787143904156E-2</c:v>
                </c:pt>
                <c:pt idx="2151">
                  <c:v>1.7105769724926612E-2</c:v>
                </c:pt>
                <c:pt idx="2152">
                  <c:v>1.7099767665110788E-2</c:v>
                </c:pt>
                <c:pt idx="2153">
                  <c:v>1.7093780964780869E-2</c:v>
                </c:pt>
                <c:pt idx="2154">
                  <c:v>1.708780962385581E-2</c:v>
                </c:pt>
                <c:pt idx="2155">
                  <c:v>1.708185364209247E-2</c:v>
                </c:pt>
                <c:pt idx="2156">
                  <c:v>1.7075913019977129E-2</c:v>
                </c:pt>
                <c:pt idx="2157">
                  <c:v>1.7069987757104554E-2</c:v>
                </c:pt>
                <c:pt idx="2158">
                  <c:v>1.7064077853636839E-2</c:v>
                </c:pt>
                <c:pt idx="2159">
                  <c:v>1.705818330941189E-2</c:v>
                </c:pt>
                <c:pt idx="2160">
                  <c:v>1.7052304124672846E-2</c:v>
                </c:pt>
                <c:pt idx="2161">
                  <c:v>1.7046440299257615E-2</c:v>
                </c:pt>
                <c:pt idx="2162">
                  <c:v>1.7040591833166197E-2</c:v>
                </c:pt>
                <c:pt idx="2163">
                  <c:v>1.7034758726560684E-2</c:v>
                </c:pt>
                <c:pt idx="2164">
                  <c:v>1.7028940979116891E-2</c:v>
                </c:pt>
                <c:pt idx="2165">
                  <c:v>1.7023138591321096E-2</c:v>
                </c:pt>
                <c:pt idx="2166">
                  <c:v>1.7017351562605976E-2</c:v>
                </c:pt>
                <c:pt idx="2167">
                  <c:v>1.7011579893457807E-2</c:v>
                </c:pt>
                <c:pt idx="2168">
                  <c:v>1.7005823583471358E-2</c:v>
                </c:pt>
                <c:pt idx="2169">
                  <c:v>1.7000082632889768E-2</c:v>
                </c:pt>
                <c:pt idx="2170">
                  <c:v>1.6994357041713037E-2</c:v>
                </c:pt>
                <c:pt idx="2171">
                  <c:v>1.6988646810022212E-2</c:v>
                </c:pt>
                <c:pt idx="2172">
                  <c:v>1.6982951937493107E-2</c:v>
                </c:pt>
                <c:pt idx="2173">
                  <c:v>1.6977272424287815E-2</c:v>
                </c:pt>
                <c:pt idx="2174">
                  <c:v>1.6971608270568428E-2</c:v>
                </c:pt>
                <c:pt idx="2175">
                  <c:v>1.6965959476172854E-2</c:v>
                </c:pt>
                <c:pt idx="2176">
                  <c:v>1.6960326041101093E-2</c:v>
                </c:pt>
                <c:pt idx="2177">
                  <c:v>1.695470796543419E-2</c:v>
                </c:pt>
                <c:pt idx="2178">
                  <c:v>1.6949105249091101E-2</c:v>
                </c:pt>
                <c:pt idx="2179">
                  <c:v>1.6942720952078938E-2</c:v>
                </c:pt>
                <c:pt idx="2180">
                  <c:v>1.693715114863048E-2</c:v>
                </c:pt>
                <c:pt idx="2181">
                  <c:v>1.6931596704586882E-2</c:v>
                </c:pt>
                <c:pt idx="2182">
                  <c:v>1.692605761978605E-2</c:v>
                </c:pt>
                <c:pt idx="2183">
                  <c:v>1.6920533894390077E-2</c:v>
                </c:pt>
                <c:pt idx="2184">
                  <c:v>1.6915025528317917E-2</c:v>
                </c:pt>
                <c:pt idx="2185">
                  <c:v>1.6909532521650616E-2</c:v>
                </c:pt>
                <c:pt idx="2186">
                  <c:v>1.6904054874145036E-2</c:v>
                </c:pt>
                <c:pt idx="2187">
                  <c:v>1.6898592586206407E-2</c:v>
                </c:pt>
                <c:pt idx="2188">
                  <c:v>1.6893145657510544E-2</c:v>
                </c:pt>
                <c:pt idx="2189">
                  <c:v>1.6887714088057448E-2</c:v>
                </c:pt>
                <c:pt idx="2190">
                  <c:v>1.6882297878090258E-2</c:v>
                </c:pt>
                <c:pt idx="2191">
                  <c:v>1.6876897027527926E-2</c:v>
                </c:pt>
                <c:pt idx="2192">
                  <c:v>1.6871511536208361E-2</c:v>
                </c:pt>
                <c:pt idx="2193">
                  <c:v>1.6866141404212609E-2</c:v>
                </c:pt>
                <c:pt idx="2194">
                  <c:v>1.6860786631621716E-2</c:v>
                </c:pt>
                <c:pt idx="2195">
                  <c:v>1.6855447218354636E-2</c:v>
                </c:pt>
                <c:pt idx="2196">
                  <c:v>1.6850123164330322E-2</c:v>
                </c:pt>
                <c:pt idx="2197">
                  <c:v>1.6844814469710867E-2</c:v>
                </c:pt>
                <c:pt idx="2198">
                  <c:v>1.6839521134496271E-2</c:v>
                </c:pt>
                <c:pt idx="2199">
                  <c:v>1.6834243158605489E-2</c:v>
                </c:pt>
                <c:pt idx="2200">
                  <c:v>1.6828980541876426E-2</c:v>
                </c:pt>
                <c:pt idx="2201">
                  <c:v>1.6823733284633269E-2</c:v>
                </c:pt>
                <c:pt idx="2202">
                  <c:v>1.6818501386713924E-2</c:v>
                </c:pt>
                <c:pt idx="2203">
                  <c:v>1.6813284848118393E-2</c:v>
                </c:pt>
                <c:pt idx="2204">
                  <c:v>1.6808083668846674E-2</c:v>
                </c:pt>
                <c:pt idx="2205">
                  <c:v>1.6802897848979814E-2</c:v>
                </c:pt>
                <c:pt idx="2206">
                  <c:v>1.6797727388355721E-2</c:v>
                </c:pt>
                <c:pt idx="2207">
                  <c:v>1.6792572286974394E-2</c:v>
                </c:pt>
                <c:pt idx="2208">
                  <c:v>1.6787432545078973E-2</c:v>
                </c:pt>
                <c:pt idx="2209">
                  <c:v>1.6782308162588411E-2</c:v>
                </c:pt>
                <c:pt idx="2210">
                  <c:v>1.6777199139178522E-2</c:v>
                </c:pt>
                <c:pt idx="2211">
                  <c:v>1.6772105475173493E-2</c:v>
                </c:pt>
                <c:pt idx="2212">
                  <c:v>1.6767027170654369E-2</c:v>
                </c:pt>
                <c:pt idx="2213">
                  <c:v>1.6761964225378012E-2</c:v>
                </c:pt>
                <c:pt idx="2214">
                  <c:v>1.6756916639344421E-2</c:v>
                </c:pt>
                <c:pt idx="2215">
                  <c:v>1.675188441271569E-2</c:v>
                </c:pt>
                <c:pt idx="2216">
                  <c:v>1.6746867545410771E-2</c:v>
                </c:pt>
                <c:pt idx="2217">
                  <c:v>1.6741866037429665E-2</c:v>
                </c:pt>
                <c:pt idx="2218">
                  <c:v>1.6736879888691325E-2</c:v>
                </c:pt>
                <c:pt idx="2219">
                  <c:v>1.6731909099357845E-2</c:v>
                </c:pt>
                <c:pt idx="2220">
                  <c:v>1.6726953669429223E-2</c:v>
                </c:pt>
                <c:pt idx="2221">
                  <c:v>1.6722013598662322E-2</c:v>
                </c:pt>
                <c:pt idx="2222">
                  <c:v>1.6717088887219234E-2</c:v>
                </c:pt>
                <c:pt idx="2223">
                  <c:v>1.6712179535262051E-2</c:v>
                </c:pt>
                <c:pt idx="2224">
                  <c:v>1.6707285542466588E-2</c:v>
                </c:pt>
                <c:pt idx="2225">
                  <c:v>1.6702406909075984E-2</c:v>
                </c:pt>
                <c:pt idx="2226">
                  <c:v>1.6697543635009193E-2</c:v>
                </c:pt>
                <c:pt idx="2227">
                  <c:v>1.6692695720185169E-2</c:v>
                </c:pt>
                <c:pt idx="2228">
                  <c:v>1.6687863164766004E-2</c:v>
                </c:pt>
                <c:pt idx="2229">
                  <c:v>1.6683045968589605E-2</c:v>
                </c:pt>
                <c:pt idx="2230">
                  <c:v>1.6678244131737019E-2</c:v>
                </c:pt>
                <c:pt idx="2231">
                  <c:v>1.6673457654289292E-2</c:v>
                </c:pt>
                <c:pt idx="2232">
                  <c:v>1.6668686536084332E-2</c:v>
                </c:pt>
                <c:pt idx="2233">
                  <c:v>1.6663930777203184E-2</c:v>
                </c:pt>
                <c:pt idx="2234">
                  <c:v>1.6659190377645849E-2</c:v>
                </c:pt>
                <c:pt idx="2235">
                  <c:v>1.6654465337412327E-2</c:v>
                </c:pt>
                <c:pt idx="2236">
                  <c:v>1.6649755656421572E-2</c:v>
                </c:pt>
                <c:pt idx="2237">
                  <c:v>1.6645061334754629E-2</c:v>
                </c:pt>
                <c:pt idx="2238">
                  <c:v>1.6640382372492546E-2</c:v>
                </c:pt>
                <c:pt idx="2239">
                  <c:v>1.6635718769473229E-2</c:v>
                </c:pt>
                <c:pt idx="2240">
                  <c:v>1.6631070525777725E-2</c:v>
                </c:pt>
                <c:pt idx="2241">
                  <c:v>1.6626437641406033E-2</c:v>
                </c:pt>
                <c:pt idx="2242">
                  <c:v>1.6621820116358155E-2</c:v>
                </c:pt>
                <c:pt idx="2243">
                  <c:v>1.6617217950553043E-2</c:v>
                </c:pt>
                <c:pt idx="2244">
                  <c:v>1.661263114415279E-2</c:v>
                </c:pt>
                <c:pt idx="2245">
                  <c:v>1.6608059696995303E-2</c:v>
                </c:pt>
                <c:pt idx="2246">
                  <c:v>1.6603503609161629E-2</c:v>
                </c:pt>
                <c:pt idx="2247">
                  <c:v>1.6598962880651769E-2</c:v>
                </c:pt>
                <c:pt idx="2248">
                  <c:v>1.6594437511465721E-2</c:v>
                </c:pt>
                <c:pt idx="2249">
                  <c:v>1.6589927501441393E-2</c:v>
                </c:pt>
                <c:pt idx="2250">
                  <c:v>1.658543285090297E-2</c:v>
                </c:pt>
                <c:pt idx="2251">
                  <c:v>1.6580953559526268E-2</c:v>
                </c:pt>
                <c:pt idx="2252">
                  <c:v>1.6576489627554425E-2</c:v>
                </c:pt>
                <c:pt idx="2253">
                  <c:v>1.6572041054825348E-2</c:v>
                </c:pt>
                <c:pt idx="2254">
                  <c:v>1.6567607841420084E-2</c:v>
                </c:pt>
                <c:pt idx="2255">
                  <c:v>1.6563189987338633E-2</c:v>
                </c:pt>
                <c:pt idx="2256">
                  <c:v>1.6558787492580995E-2</c:v>
                </c:pt>
                <c:pt idx="2257">
                  <c:v>1.6554400357066124E-2</c:v>
                </c:pt>
                <c:pt idx="2258">
                  <c:v>1.6550028580794018E-2</c:v>
                </c:pt>
                <c:pt idx="2259">
                  <c:v>1.6545672164007819E-2</c:v>
                </c:pt>
                <c:pt idx="2260">
                  <c:v>1.6541331106464385E-2</c:v>
                </c:pt>
                <c:pt idx="2261">
                  <c:v>1.6537005408082672E-2</c:v>
                </c:pt>
                <c:pt idx="2262">
                  <c:v>1.6532695069105818E-2</c:v>
                </c:pt>
                <c:pt idx="2263">
                  <c:v>1.6528400089452777E-2</c:v>
                </c:pt>
                <c:pt idx="2264">
                  <c:v>1.6524120469042503E-2</c:v>
                </c:pt>
                <c:pt idx="2265">
                  <c:v>1.6519856207874994E-2</c:v>
                </c:pt>
                <c:pt idx="2266">
                  <c:v>1.6515607306112345E-2</c:v>
                </c:pt>
                <c:pt idx="2267">
                  <c:v>1.6511373763592463E-2</c:v>
                </c:pt>
                <c:pt idx="2268">
                  <c:v>1.6507155580477439E-2</c:v>
                </c:pt>
                <c:pt idx="2269">
                  <c:v>1.650295275644309E-2</c:v>
                </c:pt>
                <c:pt idx="2270">
                  <c:v>1.6498765291894646E-2</c:v>
                </c:pt>
                <c:pt idx="2271">
                  <c:v>1.6494593186507922E-2</c:v>
                </c:pt>
                <c:pt idx="2272">
                  <c:v>1.6490436440445011E-2</c:v>
                </c:pt>
                <c:pt idx="2273">
                  <c:v>1.6486295053705913E-2</c:v>
                </c:pt>
                <c:pt idx="2274">
                  <c:v>1.6482169026209581E-2</c:v>
                </c:pt>
                <c:pt idx="2275">
                  <c:v>1.6478058358118108E-2</c:v>
                </c:pt>
                <c:pt idx="2276">
                  <c:v>1.6473963049188356E-2</c:v>
                </c:pt>
                <c:pt idx="2277">
                  <c:v>1.6469883099663463E-2</c:v>
                </c:pt>
                <c:pt idx="2278">
                  <c:v>1.646581850930029E-2</c:v>
                </c:pt>
                <c:pt idx="2279">
                  <c:v>1.6461769278260929E-2</c:v>
                </c:pt>
                <c:pt idx="2280">
                  <c:v>1.6457735406545382E-2</c:v>
                </c:pt>
                <c:pt idx="2281">
                  <c:v>1.6453716894153647E-2</c:v>
                </c:pt>
                <c:pt idx="2282">
                  <c:v>1.6449713741085725E-2</c:v>
                </c:pt>
                <c:pt idx="2283">
                  <c:v>1.6445725947179524E-2</c:v>
                </c:pt>
                <c:pt idx="2284">
                  <c:v>1.6441753512597135E-2</c:v>
                </c:pt>
                <c:pt idx="2285">
                  <c:v>1.6437796437338559E-2</c:v>
                </c:pt>
                <c:pt idx="2286">
                  <c:v>1.6433854721403796E-2</c:v>
                </c:pt>
                <c:pt idx="2287">
                  <c:v>1.6429928364630753E-2</c:v>
                </c:pt>
                <c:pt idx="2288">
                  <c:v>1.6426017367262569E-2</c:v>
                </c:pt>
                <c:pt idx="2289">
                  <c:v>1.6422121729137151E-2</c:v>
                </c:pt>
                <c:pt idx="2290">
                  <c:v>1.64182414502545E-2</c:v>
                </c:pt>
                <c:pt idx="2291">
                  <c:v>1.6414376530614616E-2</c:v>
                </c:pt>
                <c:pt idx="2292">
                  <c:v>1.6410526970460637E-2</c:v>
                </c:pt>
                <c:pt idx="2293">
                  <c:v>1.6406692769387332E-2</c:v>
                </c:pt>
                <c:pt idx="2294">
                  <c:v>1.640287392763784E-2</c:v>
                </c:pt>
                <c:pt idx="2295">
                  <c:v>1.6399070445293207E-2</c:v>
                </c:pt>
                <c:pt idx="2296">
                  <c:v>1.6395282322029248E-2</c:v>
                </c:pt>
                <c:pt idx="2297">
                  <c:v>1.6391509558251194E-2</c:v>
                </c:pt>
                <c:pt idx="2298">
                  <c:v>1.6387752153553814E-2</c:v>
                </c:pt>
                <c:pt idx="2299">
                  <c:v>1.638401010834234E-2</c:v>
                </c:pt>
                <c:pt idx="2300">
                  <c:v>1.6380283422292585E-2</c:v>
                </c:pt>
                <c:pt idx="2301">
                  <c:v>1.6376572095485598E-2</c:v>
                </c:pt>
                <c:pt idx="2302">
                  <c:v>1.6372876128002423E-2</c:v>
                </c:pt>
                <c:pt idx="2303">
                  <c:v>1.6369195519843061E-2</c:v>
                </c:pt>
                <c:pt idx="2304">
                  <c:v>1.6365530270926465E-2</c:v>
                </c:pt>
                <c:pt idx="2305">
                  <c:v>1.636188038117159E-2</c:v>
                </c:pt>
                <c:pt idx="2306">
                  <c:v>1.6358245850821573E-2</c:v>
                </c:pt>
                <c:pt idx="2307">
                  <c:v>1.635462667979537E-2</c:v>
                </c:pt>
                <c:pt idx="2308">
                  <c:v>1.6351022867930887E-2</c:v>
                </c:pt>
                <c:pt idx="2309">
                  <c:v>1.634743441530917E-2</c:v>
                </c:pt>
                <c:pt idx="2310">
                  <c:v>1.6343861322092312E-2</c:v>
                </c:pt>
                <c:pt idx="2311">
                  <c:v>1.6340303588118221E-2</c:v>
                </c:pt>
                <c:pt idx="2312">
                  <c:v>1.6336761213386897E-2</c:v>
                </c:pt>
                <c:pt idx="2313">
                  <c:v>1.6333234197979385E-2</c:v>
                </c:pt>
                <c:pt idx="2314">
                  <c:v>1.6329722541733593E-2</c:v>
                </c:pt>
                <c:pt idx="2315">
                  <c:v>1.6326226244892661E-2</c:v>
                </c:pt>
                <c:pt idx="2316">
                  <c:v>1.6322745307132402E-2</c:v>
                </c:pt>
                <c:pt idx="2317">
                  <c:v>1.6319279728858049E-2</c:v>
                </c:pt>
                <c:pt idx="2318">
                  <c:v>1.6315829509745416E-2</c:v>
                </c:pt>
                <c:pt idx="2319">
                  <c:v>1.631239464987555E-2</c:v>
                </c:pt>
                <c:pt idx="2320">
                  <c:v>1.6308975149329497E-2</c:v>
                </c:pt>
                <c:pt idx="2321">
                  <c:v>1.6305571008107256E-2</c:v>
                </c:pt>
                <c:pt idx="2322">
                  <c:v>1.6302182226046735E-2</c:v>
                </c:pt>
                <c:pt idx="2323">
                  <c:v>1.6298808803310028E-2</c:v>
                </c:pt>
                <c:pt idx="2324">
                  <c:v>1.6295450739897133E-2</c:v>
                </c:pt>
                <c:pt idx="2325">
                  <c:v>1.6292108035645958E-2</c:v>
                </c:pt>
                <c:pt idx="2326">
                  <c:v>1.628878069063755E-2</c:v>
                </c:pt>
                <c:pt idx="2327">
                  <c:v>1.6285468705034001E-2</c:v>
                </c:pt>
                <c:pt idx="2328">
                  <c:v>1.6282172078592172E-2</c:v>
                </c:pt>
                <c:pt idx="2329">
                  <c:v>1.6278890811474156E-2</c:v>
                </c:pt>
                <c:pt idx="2330">
                  <c:v>1.627562490351786E-2</c:v>
                </c:pt>
                <c:pt idx="2331">
                  <c:v>1.6272374354966423E-2</c:v>
                </c:pt>
                <c:pt idx="2332">
                  <c:v>1.6269139165657753E-2</c:v>
                </c:pt>
                <c:pt idx="2333">
                  <c:v>1.626591933559185E-2</c:v>
                </c:pt>
                <c:pt idx="2334">
                  <c:v>1.6262714864687666E-2</c:v>
                </c:pt>
                <c:pt idx="2335">
                  <c:v>1.62588879941424E-2</c:v>
                </c:pt>
                <c:pt idx="2336">
                  <c:v>1.6255720542261619E-2</c:v>
                </c:pt>
                <c:pt idx="2337">
                  <c:v>1.6252568451082437E-2</c:v>
                </c:pt>
                <c:pt idx="2338">
                  <c:v>1.6249431720577839E-2</c:v>
                </c:pt>
                <c:pt idx="2339">
                  <c:v>1.6246310350747827E-2</c:v>
                </c:pt>
                <c:pt idx="2340">
                  <c:v>1.6243204341592397E-2</c:v>
                </c:pt>
                <c:pt idx="2341">
                  <c:v>1.6240113693138568E-2</c:v>
                </c:pt>
                <c:pt idx="2342">
                  <c:v>1.6237038405359321E-2</c:v>
                </c:pt>
                <c:pt idx="2343">
                  <c:v>1.6233978478281674E-2</c:v>
                </c:pt>
                <c:pt idx="2344">
                  <c:v>1.6230933911824584E-2</c:v>
                </c:pt>
                <c:pt idx="2345">
                  <c:v>1.6227904706096107E-2</c:v>
                </c:pt>
                <c:pt idx="2346">
                  <c:v>1.6224890861042212E-2</c:v>
                </c:pt>
                <c:pt idx="2347">
                  <c:v>1.6221892376608871E-2</c:v>
                </c:pt>
                <c:pt idx="2348">
                  <c:v>1.6218909252904146E-2</c:v>
                </c:pt>
                <c:pt idx="2349">
                  <c:v>1.6213953925499069E-2</c:v>
                </c:pt>
                <c:pt idx="2350">
                  <c:v>1.6211008368042235E-2</c:v>
                </c:pt>
                <c:pt idx="2351">
                  <c:v>1.620807816974712E-2</c:v>
                </c:pt>
                <c:pt idx="2352">
                  <c:v>1.6205163330694772E-2</c:v>
                </c:pt>
                <c:pt idx="2353">
                  <c:v>1.620226385088519E-2</c:v>
                </c:pt>
                <c:pt idx="2354">
                  <c:v>1.6199379730399421E-2</c:v>
                </c:pt>
                <c:pt idx="2355">
                  <c:v>1.6196510969075373E-2</c:v>
                </c:pt>
                <c:pt idx="2356">
                  <c:v>1.6193657567075137E-2</c:v>
                </c:pt>
                <c:pt idx="2357">
                  <c:v>1.6190819524236622E-2</c:v>
                </c:pt>
                <c:pt idx="2358">
                  <c:v>1.6187996840721919E-2</c:v>
                </c:pt>
                <c:pt idx="2359">
                  <c:v>1.6185189516449983E-2</c:v>
                </c:pt>
                <c:pt idx="2360">
                  <c:v>1.6182397551501859E-2</c:v>
                </c:pt>
                <c:pt idx="2361">
                  <c:v>1.6179620945715456E-2</c:v>
                </c:pt>
                <c:pt idx="2362">
                  <c:v>1.6176859699252866E-2</c:v>
                </c:pt>
                <c:pt idx="2363">
                  <c:v>1.6174113811951996E-2</c:v>
                </c:pt>
                <c:pt idx="2364">
                  <c:v>1.6171383283893892E-2</c:v>
                </c:pt>
                <c:pt idx="2365">
                  <c:v>1.6168668115240648E-2</c:v>
                </c:pt>
                <c:pt idx="2366">
                  <c:v>1.6165968305749123E-2</c:v>
                </c:pt>
                <c:pt idx="2367">
                  <c:v>1.6163283855500366E-2</c:v>
                </c:pt>
                <c:pt idx="2368">
                  <c:v>1.6160614764494374E-2</c:v>
                </c:pt>
                <c:pt idx="2369">
                  <c:v>1.6157961032812196E-2</c:v>
                </c:pt>
                <c:pt idx="2370">
                  <c:v>1.6155322660372784E-2</c:v>
                </c:pt>
                <c:pt idx="2371">
                  <c:v>1.6152699647014046E-2</c:v>
                </c:pt>
                <c:pt idx="2372">
                  <c:v>1.6150091993060167E-2</c:v>
                </c:pt>
                <c:pt idx="2373">
                  <c:v>1.6147499698268009E-2</c:v>
                </c:pt>
                <c:pt idx="2374">
                  <c:v>1.6144922762880709E-2</c:v>
                </c:pt>
                <c:pt idx="2375">
                  <c:v>1.6142361186574083E-2</c:v>
                </c:pt>
                <c:pt idx="2376">
                  <c:v>1.6139814969672317E-2</c:v>
                </c:pt>
                <c:pt idx="2377">
                  <c:v>1.6137284111932271E-2</c:v>
                </c:pt>
                <c:pt idx="2378">
                  <c:v>1.6134768613353945E-2</c:v>
                </c:pt>
                <c:pt idx="2379">
                  <c:v>1.6132268474099432E-2</c:v>
                </c:pt>
                <c:pt idx="2380">
                  <c:v>1.6129783694168731E-2</c:v>
                </c:pt>
                <c:pt idx="2381">
                  <c:v>1.6127314273399751E-2</c:v>
                </c:pt>
                <c:pt idx="2382">
                  <c:v>1.6124860211873537E-2</c:v>
                </c:pt>
                <c:pt idx="2383">
                  <c:v>1.6122421509671137E-2</c:v>
                </c:pt>
                <c:pt idx="2384">
                  <c:v>1.6119998166630456E-2</c:v>
                </c:pt>
                <c:pt idx="2385">
                  <c:v>1.6117590182832542E-2</c:v>
                </c:pt>
                <c:pt idx="2386">
                  <c:v>1.6115197558277394E-2</c:v>
                </c:pt>
                <c:pt idx="2387">
                  <c:v>1.6112820293127106E-2</c:v>
                </c:pt>
                <c:pt idx="2388">
                  <c:v>1.6110458387057491E-2</c:v>
                </c:pt>
                <c:pt idx="2389">
                  <c:v>1.6108111840230643E-2</c:v>
                </c:pt>
                <c:pt idx="2390">
                  <c:v>1.6105780652646562E-2</c:v>
                </c:pt>
                <c:pt idx="2391">
                  <c:v>1.610346482446734E-2</c:v>
                </c:pt>
                <c:pt idx="2392">
                  <c:v>1.6101164355368791E-2</c:v>
                </c:pt>
                <c:pt idx="2393">
                  <c:v>1.6098879245513009E-2</c:v>
                </c:pt>
                <c:pt idx="2394">
                  <c:v>1.609660949498104E-2</c:v>
                </c:pt>
                <c:pt idx="2395">
                  <c:v>1.6094355103691838E-2</c:v>
                </c:pt>
                <c:pt idx="2396">
                  <c:v>1.6092116071564355E-2</c:v>
                </c:pt>
                <c:pt idx="2397">
                  <c:v>1.6089892398760686E-2</c:v>
                </c:pt>
                <c:pt idx="2398">
                  <c:v>1.6087684085118736E-2</c:v>
                </c:pt>
                <c:pt idx="2399">
                  <c:v>1.60854911308006E-2</c:v>
                </c:pt>
                <c:pt idx="2400">
                  <c:v>1.6083313535644184E-2</c:v>
                </c:pt>
                <c:pt idx="2401">
                  <c:v>1.608115129981158E-2</c:v>
                </c:pt>
                <c:pt idx="2402">
                  <c:v>1.6079004423140697E-2</c:v>
                </c:pt>
                <c:pt idx="2403">
                  <c:v>1.6076872905793627E-2</c:v>
                </c:pt>
                <c:pt idx="2404">
                  <c:v>1.6074756747608276E-2</c:v>
                </c:pt>
                <c:pt idx="2405">
                  <c:v>1.6072655948665693E-2</c:v>
                </c:pt>
                <c:pt idx="2406">
                  <c:v>1.6070570509046922E-2</c:v>
                </c:pt>
                <c:pt idx="2407">
                  <c:v>1.6068500428589871E-2</c:v>
                </c:pt>
                <c:pt idx="2408">
                  <c:v>1.6066445707375587E-2</c:v>
                </c:pt>
                <c:pt idx="2409">
                  <c:v>1.6064406345485116E-2</c:v>
                </c:pt>
                <c:pt idx="2410">
                  <c:v>1.6062382342756365E-2</c:v>
                </c:pt>
                <c:pt idx="2411">
                  <c:v>1.606037369927038E-2</c:v>
                </c:pt>
                <c:pt idx="2412">
                  <c:v>1.6058380415027163E-2</c:v>
                </c:pt>
                <c:pt idx="2413">
                  <c:v>1.6056402490026711E-2</c:v>
                </c:pt>
                <c:pt idx="2414">
                  <c:v>1.6054439924269026E-2</c:v>
                </c:pt>
                <c:pt idx="2415">
                  <c:v>1.6052492717673061E-2</c:v>
                </c:pt>
                <c:pt idx="2416">
                  <c:v>1.6050560870481956E-2</c:v>
                </c:pt>
                <c:pt idx="2417">
                  <c:v>1.6048644382371524E-2</c:v>
                </c:pt>
                <c:pt idx="2418">
                  <c:v>1.6046743253584905E-2</c:v>
                </c:pt>
                <c:pt idx="2419">
                  <c:v>1.6044857484041053E-2</c:v>
                </c:pt>
                <c:pt idx="2420">
                  <c:v>1.6042987073658921E-2</c:v>
                </c:pt>
                <c:pt idx="2421">
                  <c:v>1.6041132022600602E-2</c:v>
                </c:pt>
                <c:pt idx="2422">
                  <c:v>1.6039292330704003E-2</c:v>
                </c:pt>
                <c:pt idx="2423">
                  <c:v>1.6037467998131216E-2</c:v>
                </c:pt>
                <c:pt idx="2424">
                  <c:v>1.603565902472015E-2</c:v>
                </c:pt>
                <c:pt idx="2425">
                  <c:v>1.6033865410470804E-2</c:v>
                </c:pt>
                <c:pt idx="2426">
                  <c:v>1.6032087155626318E-2</c:v>
                </c:pt>
                <c:pt idx="2427">
                  <c:v>1.6030324259943551E-2</c:v>
                </c:pt>
                <c:pt idx="2428">
                  <c:v>1.6028576723422505E-2</c:v>
                </c:pt>
                <c:pt idx="2429">
                  <c:v>1.6026844546225272E-2</c:v>
                </c:pt>
                <c:pt idx="2430">
                  <c:v>1.6025127728270805E-2</c:v>
                </c:pt>
                <c:pt idx="2431">
                  <c:v>1.6023426269478058E-2</c:v>
                </c:pt>
                <c:pt idx="2432">
                  <c:v>1.6021740169847032E-2</c:v>
                </c:pt>
                <c:pt idx="2433">
                  <c:v>1.6020069429620865E-2</c:v>
                </c:pt>
                <c:pt idx="2434">
                  <c:v>1.6018414048637464E-2</c:v>
                </c:pt>
                <c:pt idx="2435">
                  <c:v>1.6016774026815783E-2</c:v>
                </c:pt>
                <c:pt idx="2436">
                  <c:v>1.6015149364155823E-2</c:v>
                </c:pt>
                <c:pt idx="2437">
                  <c:v>1.6013540060738629E-2</c:v>
                </c:pt>
                <c:pt idx="2438">
                  <c:v>1.6011946116726294E-2</c:v>
                </c:pt>
                <c:pt idx="2439">
                  <c:v>1.6010367531794634E-2</c:v>
                </c:pt>
                <c:pt idx="2440">
                  <c:v>1.6008804306105739E-2</c:v>
                </c:pt>
                <c:pt idx="2441">
                  <c:v>1.6007256439821704E-2</c:v>
                </c:pt>
                <c:pt idx="2442">
                  <c:v>1.6005723932537297E-2</c:v>
                </c:pt>
                <c:pt idx="2443">
                  <c:v>1.6004206784576702E-2</c:v>
                </c:pt>
                <c:pt idx="2444">
                  <c:v>1.6002704995777828E-2</c:v>
                </c:pt>
                <c:pt idx="2445">
                  <c:v>1.6001218566383812E-2</c:v>
                </c:pt>
                <c:pt idx="2446">
                  <c:v>1.5999747496151517E-2</c:v>
                </c:pt>
                <c:pt idx="2447">
                  <c:v>1.5998291784999896E-2</c:v>
                </c:pt>
                <c:pt idx="2448">
                  <c:v>1.5996851433253134E-2</c:v>
                </c:pt>
                <c:pt idx="2449">
                  <c:v>1.5995426440668092E-2</c:v>
                </c:pt>
                <c:pt idx="2450">
                  <c:v>1.5994016807244771E-2</c:v>
                </c:pt>
                <c:pt idx="2451">
                  <c:v>1.5992622533145262E-2</c:v>
                </c:pt>
                <c:pt idx="2452">
                  <c:v>1.599124361828852E-2</c:v>
                </c:pt>
                <c:pt idx="2453">
                  <c:v>1.5989880062593498E-2</c:v>
                </c:pt>
                <c:pt idx="2454">
                  <c:v>1.5988531866141242E-2</c:v>
                </c:pt>
                <c:pt idx="2455">
                  <c:v>1.5987199028931753E-2</c:v>
                </c:pt>
                <c:pt idx="2456">
                  <c:v>1.5985881550965031E-2</c:v>
                </c:pt>
                <c:pt idx="2457">
                  <c:v>1.5984579432241075E-2</c:v>
                </c:pt>
                <c:pt idx="2458">
                  <c:v>1.5983292672678839E-2</c:v>
                </c:pt>
                <c:pt idx="2459">
                  <c:v>1.5982021272440416E-2</c:v>
                </c:pt>
                <c:pt idx="2460">
                  <c:v>1.5980765231363714E-2</c:v>
                </c:pt>
                <c:pt idx="2461">
                  <c:v>1.5979524549448731E-2</c:v>
                </c:pt>
                <c:pt idx="2462">
                  <c:v>1.5978299226938608E-2</c:v>
                </c:pt>
                <c:pt idx="2463">
                  <c:v>1.5977089263590205E-2</c:v>
                </c:pt>
                <c:pt idx="2464">
                  <c:v>1.5975894659403522E-2</c:v>
                </c:pt>
                <c:pt idx="2465">
                  <c:v>1.5974715414459606E-2</c:v>
                </c:pt>
                <c:pt idx="2466">
                  <c:v>1.5973551528839502E-2</c:v>
                </c:pt>
                <c:pt idx="2467">
                  <c:v>1.5972403002300073E-2</c:v>
                </c:pt>
                <c:pt idx="2468">
                  <c:v>1.5971269835084456E-2</c:v>
                </c:pt>
                <c:pt idx="2469">
                  <c:v>1.597015202703056E-2</c:v>
                </c:pt>
                <c:pt idx="2470">
                  <c:v>1.5969049578381522E-2</c:v>
                </c:pt>
                <c:pt idx="2471">
                  <c:v>1.5967962488732113E-2</c:v>
                </c:pt>
                <c:pt idx="2472">
                  <c:v>1.5966890758406516E-2</c:v>
                </c:pt>
                <c:pt idx="2473">
                  <c:v>1.5965834387323685E-2</c:v>
                </c:pt>
                <c:pt idx="2474">
                  <c:v>1.5964793375483621E-2</c:v>
                </c:pt>
                <c:pt idx="2475">
                  <c:v>1.5963767722805278E-2</c:v>
                </c:pt>
                <c:pt idx="2476">
                  <c:v>1.5962757429288654E-2</c:v>
                </c:pt>
                <c:pt idx="2477">
                  <c:v>1.596176249517689E-2</c:v>
                </c:pt>
                <c:pt idx="2478">
                  <c:v>1.59607829201458E-2</c:v>
                </c:pt>
                <c:pt idx="2479">
                  <c:v>1.5959818704438522E-2</c:v>
                </c:pt>
                <c:pt idx="2480">
                  <c:v>1.5958869847811918E-2</c:v>
                </c:pt>
                <c:pt idx="2481">
                  <c:v>1.5957936350590174E-2</c:v>
                </c:pt>
                <c:pt idx="2482">
                  <c:v>1.595701821253015E-2</c:v>
                </c:pt>
                <c:pt idx="2483">
                  <c:v>1.5956115433631846E-2</c:v>
                </c:pt>
                <c:pt idx="2484">
                  <c:v>1.5955228014057354E-2</c:v>
                </c:pt>
                <c:pt idx="2485">
                  <c:v>1.5954355953644583E-2</c:v>
                </c:pt>
                <c:pt idx="2486">
                  <c:v>1.5953499252555625E-2</c:v>
                </c:pt>
                <c:pt idx="2487">
                  <c:v>1.5952657910547341E-2</c:v>
                </c:pt>
                <c:pt idx="2488">
                  <c:v>1.595183192786287E-2</c:v>
                </c:pt>
                <c:pt idx="2489">
                  <c:v>1.5951021304340118E-2</c:v>
                </c:pt>
                <c:pt idx="2490">
                  <c:v>1.5950226293734993E-2</c:v>
                </c:pt>
                <c:pt idx="2491">
                  <c:v>1.5949337924379137E-2</c:v>
                </c:pt>
                <c:pt idx="2492">
                  <c:v>1.5948578367550592E-2</c:v>
                </c:pt>
                <c:pt idx="2493">
                  <c:v>1.5947835392791099E-2</c:v>
                </c:pt>
                <c:pt idx="2494">
                  <c:v>1.5947108999938564E-2</c:v>
                </c:pt>
                <c:pt idx="2495">
                  <c:v>1.5946399188992988E-2</c:v>
                </c:pt>
                <c:pt idx="2496">
                  <c:v>1.5945705960116463E-2</c:v>
                </c:pt>
                <c:pt idx="2497">
                  <c:v>1.5945029313227943E-2</c:v>
                </c:pt>
                <c:pt idx="2498">
                  <c:v>1.5944369248246382E-2</c:v>
                </c:pt>
                <c:pt idx="2499">
                  <c:v>1.5943725765252825E-2</c:v>
                </c:pt>
                <c:pt idx="2500">
                  <c:v>1.5943098864247274E-2</c:v>
                </c:pt>
                <c:pt idx="2501">
                  <c:v>1.5942488545229727E-2</c:v>
                </c:pt>
                <c:pt idx="2502">
                  <c:v>1.5941894808119139E-2</c:v>
                </c:pt>
                <c:pt idx="2503">
                  <c:v>1.5941317652996556E-2</c:v>
                </c:pt>
                <c:pt idx="2504">
                  <c:v>1.5940757079861978E-2</c:v>
                </c:pt>
                <c:pt idx="2505">
                  <c:v>1.5940213088715405E-2</c:v>
                </c:pt>
                <c:pt idx="2506">
                  <c:v>1.5939685679556836E-2</c:v>
                </c:pt>
                <c:pt idx="2507">
                  <c:v>1.5939174852305227E-2</c:v>
                </c:pt>
                <c:pt idx="2508">
                  <c:v>1.5938680607122668E-2</c:v>
                </c:pt>
                <c:pt idx="2509">
                  <c:v>1.5938202943847068E-2</c:v>
                </c:pt>
                <c:pt idx="2510">
                  <c:v>1.5937741862478427E-2</c:v>
                </c:pt>
                <c:pt idx="2511">
                  <c:v>1.5937297363178837E-2</c:v>
                </c:pt>
                <c:pt idx="2512">
                  <c:v>1.5936869445867252E-2</c:v>
                </c:pt>
                <c:pt idx="2513">
                  <c:v>1.5936458110381579E-2</c:v>
                </c:pt>
                <c:pt idx="2514">
                  <c:v>1.5936063357046004E-2</c:v>
                </c:pt>
                <c:pt idx="2515">
                  <c:v>1.5935685185617388E-2</c:v>
                </c:pt>
                <c:pt idx="2516">
                  <c:v>1.5935323596176776E-2</c:v>
                </c:pt>
                <c:pt idx="2517">
                  <c:v>1.5934978588562076E-2</c:v>
                </c:pt>
                <c:pt idx="2518">
                  <c:v>1.5934650163097475E-2</c:v>
                </c:pt>
                <c:pt idx="2519">
                  <c:v>1.5934338319539831E-2</c:v>
                </c:pt>
                <c:pt idx="2520">
                  <c:v>1.5934043057889147E-2</c:v>
                </c:pt>
                <c:pt idx="2521">
                  <c:v>1.5933764378226467E-2</c:v>
                </c:pt>
                <c:pt idx="2522">
                  <c:v>1.5933502280713885E-2</c:v>
                </c:pt>
                <c:pt idx="2523">
                  <c:v>1.5933256765027215E-2</c:v>
                </c:pt>
                <c:pt idx="2524">
                  <c:v>1.5933027831247504E-2</c:v>
                </c:pt>
                <c:pt idx="2525">
                  <c:v>1.5932815479536844E-2</c:v>
                </c:pt>
                <c:pt idx="2526">
                  <c:v>1.5932619709814189E-2</c:v>
                </c:pt>
                <c:pt idx="2527">
                  <c:v>1.5932440521998492E-2</c:v>
                </c:pt>
                <c:pt idx="2528">
                  <c:v>1.5932277916089754E-2</c:v>
                </c:pt>
                <c:pt idx="2529">
                  <c:v>1.5932131892250068E-2</c:v>
                </c:pt>
                <c:pt idx="2530">
                  <c:v>1.5932002450479432E-2</c:v>
                </c:pt>
                <c:pt idx="2531">
                  <c:v>1.5931889590453663E-2</c:v>
                </c:pt>
                <c:pt idx="2532">
                  <c:v>1.5931793312496945E-2</c:v>
                </c:pt>
                <c:pt idx="2533">
                  <c:v>1.5931713616609278E-2</c:v>
                </c:pt>
                <c:pt idx="2534">
                  <c:v>1.5931650502547523E-2</c:v>
                </c:pt>
                <c:pt idx="2535">
                  <c:v>1.593160397055482E-2</c:v>
                </c:pt>
                <c:pt idx="2536">
                  <c:v>1.5931574020550121E-2</c:v>
                </c:pt>
                <c:pt idx="2537">
                  <c:v>1.5931560652371335E-2</c:v>
                </c:pt>
                <c:pt idx="2538">
                  <c:v>1.59315638662616E-2</c:v>
                </c:pt>
                <c:pt idx="2539">
                  <c:v>1.5931583662058824E-2</c:v>
                </c:pt>
                <c:pt idx="2540">
                  <c:v>1.5931620039925098E-2</c:v>
                </c:pt>
                <c:pt idx="2541">
                  <c:v>1.5931672999779378E-2</c:v>
                </c:pt>
                <c:pt idx="2542">
                  <c:v>1.5931742541378524E-2</c:v>
                </c:pt>
                <c:pt idx="2543">
                  <c:v>1.5931828665127767E-2</c:v>
                </c:pt>
                <c:pt idx="2544">
                  <c:v>1.5931931370946062E-2</c:v>
                </c:pt>
                <c:pt idx="2545">
                  <c:v>1.5932050658509223E-2</c:v>
                </c:pt>
                <c:pt idx="2546">
                  <c:v>1.5932186528222481E-2</c:v>
                </c:pt>
                <c:pt idx="2547">
                  <c:v>1.5932338979842697E-2</c:v>
                </c:pt>
                <c:pt idx="2548">
                  <c:v>1.5932508013450919E-2</c:v>
                </c:pt>
                <c:pt idx="2549">
                  <c:v>1.5932693628966099E-2</c:v>
                </c:pt>
                <c:pt idx="2550">
                  <c:v>1.5932895826469284E-2</c:v>
                </c:pt>
                <c:pt idx="2551">
                  <c:v>1.5933114605960474E-2</c:v>
                </c:pt>
                <c:pt idx="2552">
                  <c:v>1.5933349967439669E-2</c:v>
                </c:pt>
                <c:pt idx="2553">
                  <c:v>1.5933601910906869E-2</c:v>
                </c:pt>
                <c:pt idx="2554">
                  <c:v>1.5933870436281028E-2</c:v>
                </c:pt>
                <c:pt idx="2555">
                  <c:v>1.5934155543724238E-2</c:v>
                </c:pt>
                <c:pt idx="2556">
                  <c:v>1.593445723299336E-2</c:v>
                </c:pt>
                <c:pt idx="2557">
                  <c:v>1.5934775504331533E-2</c:v>
                </c:pt>
                <c:pt idx="2558">
                  <c:v>1.5935110357657711E-2</c:v>
                </c:pt>
                <c:pt idx="2559">
                  <c:v>1.5935461792890848E-2</c:v>
                </c:pt>
                <c:pt idx="2560">
                  <c:v>1.5935829810030944E-2</c:v>
                </c:pt>
                <c:pt idx="2561">
                  <c:v>1.593621440924009E-2</c:v>
                </c:pt>
                <c:pt idx="2562">
                  <c:v>1.5936615590437242E-2</c:v>
                </c:pt>
                <c:pt idx="2563">
                  <c:v>1.5937033353622398E-2</c:v>
                </c:pt>
                <c:pt idx="2564">
                  <c:v>1.5937467698714514E-2</c:v>
                </c:pt>
                <c:pt idx="2565">
                  <c:v>1.593791862587568E-2</c:v>
                </c:pt>
                <c:pt idx="2566">
                  <c:v>1.5938386134862759E-2</c:v>
                </c:pt>
                <c:pt idx="2567">
                  <c:v>1.5938870225918889E-2</c:v>
                </c:pt>
                <c:pt idx="2568">
                  <c:v>1.5939370898963023E-2</c:v>
                </c:pt>
                <c:pt idx="2569">
                  <c:v>1.5939888153914117E-2</c:v>
                </c:pt>
                <c:pt idx="2570">
                  <c:v>1.5940421990853215E-2</c:v>
                </c:pt>
                <c:pt idx="2571">
                  <c:v>1.5940972409699272E-2</c:v>
                </c:pt>
                <c:pt idx="2572">
                  <c:v>1.5941539410533334E-2</c:v>
                </c:pt>
                <c:pt idx="2573">
                  <c:v>1.5942122993436447E-2</c:v>
                </c:pt>
                <c:pt idx="2574">
                  <c:v>1.5942723158327565E-2</c:v>
                </c:pt>
                <c:pt idx="2575">
                  <c:v>1.5943339905044596E-2</c:v>
                </c:pt>
                <c:pt idx="2576">
                  <c:v>1.5943973233911723E-2</c:v>
                </c:pt>
                <c:pt idx="2577">
                  <c:v>1.594462314468581E-2</c:v>
                </c:pt>
                <c:pt idx="2578">
                  <c:v>1.5945289637285809E-2</c:v>
                </c:pt>
                <c:pt idx="2579">
                  <c:v>1.5945972712035905E-2</c:v>
                </c:pt>
                <c:pt idx="2580">
                  <c:v>1.5946672368774006E-2</c:v>
                </c:pt>
                <c:pt idx="2581">
                  <c:v>1.5947388607419066E-2</c:v>
                </c:pt>
                <c:pt idx="2582">
                  <c:v>1.5948121427971085E-2</c:v>
                </c:pt>
                <c:pt idx="2583">
                  <c:v>1.5948870830511108E-2</c:v>
                </c:pt>
                <c:pt idx="2584">
                  <c:v>1.5949636815120183E-2</c:v>
                </c:pt>
                <c:pt idx="2585">
                  <c:v>1.5950419381636216E-2</c:v>
                </c:pt>
                <c:pt idx="2586">
                  <c:v>1.5951218530059208E-2</c:v>
                </c:pt>
                <c:pt idx="2587">
                  <c:v>1.5952034260632297E-2</c:v>
                </c:pt>
                <c:pt idx="2588">
                  <c:v>1.5952866573031299E-2</c:v>
                </c:pt>
                <c:pt idx="2589">
                  <c:v>1.5953715467418306E-2</c:v>
                </c:pt>
                <c:pt idx="2590">
                  <c:v>1.5954580943793317E-2</c:v>
                </c:pt>
                <c:pt idx="2591">
                  <c:v>1.5955463002156334E-2</c:v>
                </c:pt>
                <c:pt idx="2592">
                  <c:v>1.5956361642588401E-2</c:v>
                </c:pt>
                <c:pt idx="2593">
                  <c:v>1.5957276864846381E-2</c:v>
                </c:pt>
                <c:pt idx="2594">
                  <c:v>1.5958208669173413E-2</c:v>
                </c:pt>
                <c:pt idx="2595">
                  <c:v>1.5959293892813253E-2</c:v>
                </c:pt>
                <c:pt idx="2596">
                  <c:v>1.5960261229936989E-2</c:v>
                </c:pt>
                <c:pt idx="2597">
                  <c:v>1.5961245148967684E-2</c:v>
                </c:pt>
                <c:pt idx="2598">
                  <c:v>1.5962245649986384E-2</c:v>
                </c:pt>
                <c:pt idx="2599">
                  <c:v>1.5963262732993089E-2</c:v>
                </c:pt>
                <c:pt idx="2600">
                  <c:v>1.5964296397987798E-2</c:v>
                </c:pt>
                <c:pt idx="2601">
                  <c:v>1.5965346644970513E-2</c:v>
                </c:pt>
                <c:pt idx="2602">
                  <c:v>1.5966413473941232E-2</c:v>
                </c:pt>
                <c:pt idx="2603">
                  <c:v>1.596749688481891E-2</c:v>
                </c:pt>
                <c:pt idx="2604">
                  <c:v>1.5968596877684593E-2</c:v>
                </c:pt>
                <c:pt idx="2605">
                  <c:v>1.5969713452457235E-2</c:v>
                </c:pt>
                <c:pt idx="2606">
                  <c:v>1.5970846609298928E-2</c:v>
                </c:pt>
                <c:pt idx="2607">
                  <c:v>1.5971996348290718E-2</c:v>
                </c:pt>
                <c:pt idx="2608">
                  <c:v>1.5973162669027374E-2</c:v>
                </c:pt>
                <c:pt idx="2609">
                  <c:v>1.5974345571670989E-2</c:v>
                </c:pt>
                <c:pt idx="2610">
                  <c:v>1.5977289727302724E-2</c:v>
                </c:pt>
                <c:pt idx="2611">
                  <c:v>1.5976761123246419E-2</c:v>
                </c:pt>
                <c:pt idx="2612">
                  <c:v>1.5977993771854049E-2</c:v>
                </c:pt>
                <c:pt idx="2613">
                  <c:v>1.597924300253073E-2</c:v>
                </c:pt>
                <c:pt idx="2614">
                  <c:v>1.5980508815276462E-2</c:v>
                </c:pt>
                <c:pt idx="2615">
                  <c:v>1.5981791209848106E-2</c:v>
                </c:pt>
                <c:pt idx="2616">
                  <c:v>1.5983090186407756E-2</c:v>
                </c:pt>
                <c:pt idx="2617">
                  <c:v>1.5984405745036456E-2</c:v>
                </c:pt>
                <c:pt idx="2618">
                  <c:v>1.5985737885572116E-2</c:v>
                </c:pt>
                <c:pt idx="2619">
                  <c:v>1.5987086608176826E-2</c:v>
                </c:pt>
                <c:pt idx="2620">
                  <c:v>1.5988451912607449E-2</c:v>
                </c:pt>
                <c:pt idx="2621">
                  <c:v>1.5989833799188169E-2</c:v>
                </c:pt>
                <c:pt idx="2622">
                  <c:v>1.5991232267594802E-2</c:v>
                </c:pt>
                <c:pt idx="2623">
                  <c:v>1.5992647317989439E-2</c:v>
                </c:pt>
                <c:pt idx="2624">
                  <c:v>1.5994078950453128E-2</c:v>
                </c:pt>
                <c:pt idx="2625">
                  <c:v>1.5995527164904821E-2</c:v>
                </c:pt>
                <c:pt idx="2626">
                  <c:v>1.5996991961263474E-2</c:v>
                </c:pt>
                <c:pt idx="2627">
                  <c:v>1.5998473339610131E-2</c:v>
                </c:pt>
                <c:pt idx="2628">
                  <c:v>1.5999971299944793E-2</c:v>
                </c:pt>
                <c:pt idx="2629">
                  <c:v>1.600148584226746E-2</c:v>
                </c:pt>
                <c:pt idx="2630">
                  <c:v>1.6003016966578132E-2</c:v>
                </c:pt>
                <c:pt idx="2631">
                  <c:v>1.6004564672876809E-2</c:v>
                </c:pt>
                <c:pt idx="2632">
                  <c:v>1.600612896116349E-2</c:v>
                </c:pt>
                <c:pt idx="2633">
                  <c:v>1.6007709831438177E-2</c:v>
                </c:pt>
                <c:pt idx="2634">
                  <c:v>1.6009307283619822E-2</c:v>
                </c:pt>
                <c:pt idx="2635">
                  <c:v>1.6010921317870519E-2</c:v>
                </c:pt>
                <c:pt idx="2636">
                  <c:v>1.6012551934028174E-2</c:v>
                </c:pt>
                <c:pt idx="2637">
                  <c:v>1.6014199132173834E-2</c:v>
                </c:pt>
                <c:pt idx="2638">
                  <c:v>1.6015862912307499E-2</c:v>
                </c:pt>
                <c:pt idx="2639">
                  <c:v>1.6017543274510215E-2</c:v>
                </c:pt>
                <c:pt idx="2640">
                  <c:v>1.601924021861989E-2</c:v>
                </c:pt>
                <c:pt idx="2641">
                  <c:v>1.6020953744636524E-2</c:v>
                </c:pt>
                <c:pt idx="2642">
                  <c:v>1.6022683852722208E-2</c:v>
                </c:pt>
                <c:pt idx="2643">
                  <c:v>1.6024430542876944E-2</c:v>
                </c:pt>
                <c:pt idx="2644">
                  <c:v>1.6026193814857592E-2</c:v>
                </c:pt>
                <c:pt idx="2645">
                  <c:v>1.6027973668826245E-2</c:v>
                </c:pt>
                <c:pt idx="2646">
                  <c:v>1.6029770104944996E-2</c:v>
                </c:pt>
                <c:pt idx="2647">
                  <c:v>1.6032808484139904E-2</c:v>
                </c:pt>
                <c:pt idx="2648">
                  <c:v>1.6034642982969048E-2</c:v>
                </c:pt>
                <c:pt idx="2649">
                  <c:v>1.6036494065299056E-2</c:v>
                </c:pt>
                <c:pt idx="2650">
                  <c:v>1.6038361731021876E-2</c:v>
                </c:pt>
                <c:pt idx="2651">
                  <c:v>1.6040245980272577E-2</c:v>
                </c:pt>
                <c:pt idx="2652">
                  <c:v>1.6042146812970115E-2</c:v>
                </c:pt>
                <c:pt idx="2653">
                  <c:v>1.6044064229114495E-2</c:v>
                </c:pt>
                <c:pt idx="2654">
                  <c:v>1.6045998228732726E-2</c:v>
                </c:pt>
                <c:pt idx="2655">
                  <c:v>1.6047948811797795E-2</c:v>
                </c:pt>
                <c:pt idx="2656">
                  <c:v>1.6049915978336715E-2</c:v>
                </c:pt>
                <c:pt idx="2657">
                  <c:v>1.6051899728322477E-2</c:v>
                </c:pt>
                <c:pt idx="2658">
                  <c:v>1.6053900061836122E-2</c:v>
                </c:pt>
                <c:pt idx="2659">
                  <c:v>1.605591697876959E-2</c:v>
                </c:pt>
                <c:pt idx="2660">
                  <c:v>1.6058120458108949E-2</c:v>
                </c:pt>
                <c:pt idx="2661">
                  <c:v>1.6060177468232295E-2</c:v>
                </c:pt>
                <c:pt idx="2662">
                  <c:v>1.6062251060343646E-2</c:v>
                </c:pt>
                <c:pt idx="2663">
                  <c:v>1.6064341234361956E-2</c:v>
                </c:pt>
                <c:pt idx="2664">
                  <c:v>1.6066447990368271E-2</c:v>
                </c:pt>
                <c:pt idx="2665">
                  <c:v>1.6068571328443637E-2</c:v>
                </c:pt>
                <c:pt idx="2666">
                  <c:v>1.6070711248344915E-2</c:v>
                </c:pt>
                <c:pt idx="2667">
                  <c:v>1.6072867750396291E-2</c:v>
                </c:pt>
                <c:pt idx="2668">
                  <c:v>1.6075040834435672E-2</c:v>
                </c:pt>
                <c:pt idx="2669">
                  <c:v>1.6077230500463058E-2</c:v>
                </c:pt>
                <c:pt idx="2670">
                  <c:v>1.6079436748316356E-2</c:v>
                </c:pt>
                <c:pt idx="2671">
                  <c:v>1.6081659578319751E-2</c:v>
                </c:pt>
                <c:pt idx="2672">
                  <c:v>1.6083898990311152E-2</c:v>
                </c:pt>
                <c:pt idx="2673">
                  <c:v>1.6086154984290557E-2</c:v>
                </c:pt>
                <c:pt idx="2674">
                  <c:v>1.6088427560176921E-2</c:v>
                </c:pt>
                <c:pt idx="2675">
                  <c:v>1.6090716718132336E-2</c:v>
                </c:pt>
                <c:pt idx="2676">
                  <c:v>1.609302245799471E-2</c:v>
                </c:pt>
                <c:pt idx="2677">
                  <c:v>1.6095344779845089E-2</c:v>
                </c:pt>
                <c:pt idx="2678">
                  <c:v>1.6097683683764519E-2</c:v>
                </c:pt>
                <c:pt idx="2679">
                  <c:v>1.6100039169834046E-2</c:v>
                </c:pt>
                <c:pt idx="2680">
                  <c:v>1.610241123764844E-2</c:v>
                </c:pt>
                <c:pt idx="2681">
                  <c:v>1.6104799887450838E-2</c:v>
                </c:pt>
                <c:pt idx="2682">
                  <c:v>1.610720511948438E-2</c:v>
                </c:pt>
                <c:pt idx="2683">
                  <c:v>1.6109626933343835E-2</c:v>
                </c:pt>
                <c:pt idx="2684">
                  <c:v>1.6112065329110248E-2</c:v>
                </c:pt>
                <c:pt idx="2685">
                  <c:v>1.6114520306945712E-2</c:v>
                </c:pt>
                <c:pt idx="2686">
                  <c:v>1.6116991866850228E-2</c:v>
                </c:pt>
                <c:pt idx="2687">
                  <c:v>1.6119480008742748E-2</c:v>
                </c:pt>
                <c:pt idx="2688">
                  <c:v>1.6121984732623273E-2</c:v>
                </c:pt>
                <c:pt idx="2689">
                  <c:v>1.6124506038491804E-2</c:v>
                </c:pt>
                <c:pt idx="2690">
                  <c:v>1.6127043926348339E-2</c:v>
                </c:pt>
                <c:pt idx="2691">
                  <c:v>1.6129598396111833E-2</c:v>
                </c:pt>
                <c:pt idx="2692">
                  <c:v>1.6132169447944378E-2</c:v>
                </c:pt>
                <c:pt idx="2693">
                  <c:v>1.6134757081845974E-2</c:v>
                </c:pt>
                <c:pt idx="2694">
                  <c:v>1.6137361297735575E-2</c:v>
                </c:pt>
                <c:pt idx="2695">
                  <c:v>1.6139982095451089E-2</c:v>
                </c:pt>
                <c:pt idx="2696">
                  <c:v>1.6142619475235653E-2</c:v>
                </c:pt>
                <c:pt idx="2697">
                  <c:v>1.6145273437089269E-2</c:v>
                </c:pt>
                <c:pt idx="2698">
                  <c:v>1.6147943981011936E-2</c:v>
                </c:pt>
                <c:pt idx="2699">
                  <c:v>1.6150631106760516E-2</c:v>
                </c:pt>
                <c:pt idx="2700">
                  <c:v>1.6153334814659193E-2</c:v>
                </c:pt>
                <c:pt idx="2701">
                  <c:v>1.6156055104464828E-2</c:v>
                </c:pt>
                <c:pt idx="2702">
                  <c:v>1.6158791976339515E-2</c:v>
                </c:pt>
                <c:pt idx="2703">
                  <c:v>1.616154543012116E-2</c:v>
                </c:pt>
                <c:pt idx="2704">
                  <c:v>1.6164315465971857E-2</c:v>
                </c:pt>
                <c:pt idx="2705">
                  <c:v>1.6167102083810558E-2</c:v>
                </c:pt>
                <c:pt idx="2706">
                  <c:v>1.6169905283637265E-2</c:v>
                </c:pt>
                <c:pt idx="2707">
                  <c:v>1.6172725065533022E-2</c:v>
                </c:pt>
                <c:pt idx="2708">
                  <c:v>1.6175561429416785E-2</c:v>
                </c:pt>
                <c:pt idx="2709">
                  <c:v>1.6178414375207506E-2</c:v>
                </c:pt>
                <c:pt idx="2710">
                  <c:v>1.6181283902986232E-2</c:v>
                </c:pt>
                <c:pt idx="2711">
                  <c:v>1.6184170012915056E-2</c:v>
                </c:pt>
                <c:pt idx="2712">
                  <c:v>1.6187072704831884E-2</c:v>
                </c:pt>
                <c:pt idx="2713">
                  <c:v>1.6189991978574625E-2</c:v>
                </c:pt>
                <c:pt idx="2714">
                  <c:v>1.6192927834548509E-2</c:v>
                </c:pt>
                <c:pt idx="2715">
                  <c:v>1.6195880272429353E-2</c:v>
                </c:pt>
                <c:pt idx="2716">
                  <c:v>1.6198849292298201E-2</c:v>
                </c:pt>
                <c:pt idx="2717">
                  <c:v>1.6201834894155054E-2</c:v>
                </c:pt>
                <c:pt idx="2718">
                  <c:v>1.6204837078080958E-2</c:v>
                </c:pt>
                <c:pt idx="2719">
                  <c:v>1.6207855843994867E-2</c:v>
                </c:pt>
                <c:pt idx="2720">
                  <c:v>1.6210891191977828E-2</c:v>
                </c:pt>
                <c:pt idx="2721">
                  <c:v>1.62139431217867E-2</c:v>
                </c:pt>
                <c:pt idx="2722">
                  <c:v>1.621701163374567E-2</c:v>
                </c:pt>
                <c:pt idx="2723">
                  <c:v>1.6220096727692646E-2</c:v>
                </c:pt>
                <c:pt idx="2724">
                  <c:v>1.6223198403627626E-2</c:v>
                </c:pt>
                <c:pt idx="2725">
                  <c:v>1.6226316661631657E-2</c:v>
                </c:pt>
                <c:pt idx="2726">
                  <c:v>1.6229451501623693E-2</c:v>
                </c:pt>
                <c:pt idx="2727">
                  <c:v>1.6232602923522688E-2</c:v>
                </c:pt>
                <c:pt idx="2728">
                  <c:v>1.623577092757178E-2</c:v>
                </c:pt>
                <c:pt idx="2729">
                  <c:v>1.6238955513608877E-2</c:v>
                </c:pt>
                <c:pt idx="2730">
                  <c:v>1.6242156681633979E-2</c:v>
                </c:pt>
                <c:pt idx="2731">
                  <c:v>1.624537443156604E-2</c:v>
                </c:pt>
                <c:pt idx="2732">
                  <c:v>1.6248608763729244E-2</c:v>
                </c:pt>
                <c:pt idx="2733">
                  <c:v>1.6251859677718361E-2</c:v>
                </c:pt>
                <c:pt idx="2734">
                  <c:v>1.6255127173857575E-2</c:v>
                </c:pt>
                <c:pt idx="2735">
                  <c:v>1.6258411251903748E-2</c:v>
                </c:pt>
                <c:pt idx="2736">
                  <c:v>1.6261711912018972E-2</c:v>
                </c:pt>
                <c:pt idx="2737">
                  <c:v>1.6265029154203248E-2</c:v>
                </c:pt>
                <c:pt idx="2738">
                  <c:v>1.6268362978294482E-2</c:v>
                </c:pt>
                <c:pt idx="2739">
                  <c:v>1.6271713384373721E-2</c:v>
                </c:pt>
                <c:pt idx="2740">
                  <c:v>1.6275080372603057E-2</c:v>
                </c:pt>
                <c:pt idx="2741">
                  <c:v>1.6278463942820398E-2</c:v>
                </c:pt>
                <c:pt idx="2742">
                  <c:v>1.6281864094863652E-2</c:v>
                </c:pt>
                <c:pt idx="2743">
                  <c:v>1.6285280829138049E-2</c:v>
                </c:pt>
                <c:pt idx="2744">
                  <c:v>1.6288714145481498E-2</c:v>
                </c:pt>
                <c:pt idx="2745">
                  <c:v>1.6292164043731905E-2</c:v>
                </c:pt>
                <c:pt idx="2746">
                  <c:v>1.6295630523970317E-2</c:v>
                </c:pt>
                <c:pt idx="2747">
                  <c:v>1.629911358627778E-2</c:v>
                </c:pt>
                <c:pt idx="2748">
                  <c:v>1.6302613230573249E-2</c:v>
                </c:pt>
                <c:pt idx="2749">
                  <c:v>1.6306129456937768E-2</c:v>
                </c:pt>
                <c:pt idx="2750">
                  <c:v>1.6309662265290292E-2</c:v>
                </c:pt>
                <c:pt idx="2751">
                  <c:v>1.6313720065109782E-2</c:v>
                </c:pt>
                <c:pt idx="2752">
                  <c:v>1.6317288406340058E-2</c:v>
                </c:pt>
                <c:pt idx="2753">
                  <c:v>1.6320873329639385E-2</c:v>
                </c:pt>
                <c:pt idx="2754">
                  <c:v>1.6324474834926717E-2</c:v>
                </c:pt>
                <c:pt idx="2755">
                  <c:v>1.6328092922283099E-2</c:v>
                </c:pt>
                <c:pt idx="2756">
                  <c:v>1.6331727591627487E-2</c:v>
                </c:pt>
                <c:pt idx="2757">
                  <c:v>1.633537884295988E-2</c:v>
                </c:pt>
                <c:pt idx="2758">
                  <c:v>1.6339046676361324E-2</c:v>
                </c:pt>
                <c:pt idx="2759">
                  <c:v>1.6342731091831819E-2</c:v>
                </c:pt>
                <c:pt idx="2760">
                  <c:v>1.6346432089371365E-2</c:v>
                </c:pt>
                <c:pt idx="2761">
                  <c:v>1.635014966881787E-2</c:v>
                </c:pt>
                <c:pt idx="2762">
                  <c:v>1.635388383025238E-2</c:v>
                </c:pt>
                <c:pt idx="2763">
                  <c:v>1.6357634573836988E-2</c:v>
                </c:pt>
                <c:pt idx="2764">
                  <c:v>1.6361401899490646E-2</c:v>
                </c:pt>
                <c:pt idx="2765">
                  <c:v>1.6365185806970217E-2</c:v>
                </c:pt>
                <c:pt idx="2766">
                  <c:v>1.6368986296599886E-2</c:v>
                </c:pt>
                <c:pt idx="2767">
                  <c:v>1.6372803368379651E-2</c:v>
                </c:pt>
                <c:pt idx="2768">
                  <c:v>1.6376637022066376E-2</c:v>
                </c:pt>
                <c:pt idx="2769">
                  <c:v>1.6380487257741105E-2</c:v>
                </c:pt>
                <c:pt idx="2770">
                  <c:v>1.6384354075484886E-2</c:v>
                </c:pt>
                <c:pt idx="2771">
                  <c:v>1.6388237475297718E-2</c:v>
                </c:pt>
                <c:pt idx="2772">
                  <c:v>1.6392137457179601E-2</c:v>
                </c:pt>
                <c:pt idx="2773">
                  <c:v>1.6396054020968442E-2</c:v>
                </c:pt>
                <c:pt idx="2774">
                  <c:v>1.6399987166907382E-2</c:v>
                </c:pt>
                <c:pt idx="2775">
                  <c:v>1.6403936894753279E-2</c:v>
                </c:pt>
                <c:pt idx="2776">
                  <c:v>1.6407903204749275E-2</c:v>
                </c:pt>
                <c:pt idx="2777">
                  <c:v>1.6411886096652228E-2</c:v>
                </c:pt>
                <c:pt idx="2778">
                  <c:v>1.6415885570786326E-2</c:v>
                </c:pt>
                <c:pt idx="2779">
                  <c:v>1.6419901626827382E-2</c:v>
                </c:pt>
                <c:pt idx="2780">
                  <c:v>1.6423934264856443E-2</c:v>
                </c:pt>
                <c:pt idx="2781">
                  <c:v>1.6427983485035602E-2</c:v>
                </c:pt>
                <c:pt idx="2782">
                  <c:v>1.6432049287283812E-2</c:v>
                </c:pt>
                <c:pt idx="2783">
                  <c:v>1.643613167143898E-2</c:v>
                </c:pt>
                <c:pt idx="2784">
                  <c:v>1.64402306376632E-2</c:v>
                </c:pt>
                <c:pt idx="2785">
                  <c:v>1.6444346186037517E-2</c:v>
                </c:pt>
                <c:pt idx="2786">
                  <c:v>1.6448478316318793E-2</c:v>
                </c:pt>
                <c:pt idx="2787">
                  <c:v>1.645262702866912E-2</c:v>
                </c:pt>
                <c:pt idx="2788">
                  <c:v>1.6456792323088498E-2</c:v>
                </c:pt>
                <c:pt idx="2789">
                  <c:v>1.6460974199576928E-2</c:v>
                </c:pt>
                <c:pt idx="2790">
                  <c:v>1.6465172658134408E-2</c:v>
                </c:pt>
                <c:pt idx="2791">
                  <c:v>1.6469387698517801E-2</c:v>
                </c:pt>
                <c:pt idx="2792">
                  <c:v>1.6473619321213384E-2</c:v>
                </c:pt>
                <c:pt idx="2793">
                  <c:v>1.6477867525815926E-2</c:v>
                </c:pt>
                <c:pt idx="2794">
                  <c:v>1.6482132312487519E-2</c:v>
                </c:pt>
                <c:pt idx="2795">
                  <c:v>1.6486413681228163E-2</c:v>
                </c:pt>
                <c:pt idx="2796">
                  <c:v>1.6490711632037858E-2</c:v>
                </c:pt>
                <c:pt idx="2797">
                  <c:v>1.6495026164916604E-2</c:v>
                </c:pt>
                <c:pt idx="2798">
                  <c:v>1.6499357279702309E-2</c:v>
                </c:pt>
                <c:pt idx="2799">
                  <c:v>1.6503704976638112E-2</c:v>
                </c:pt>
                <c:pt idx="2800">
                  <c:v>1.6508069255561919E-2</c:v>
                </c:pt>
                <c:pt idx="2801">
                  <c:v>1.6512450116635824E-2</c:v>
                </c:pt>
                <c:pt idx="2802">
                  <c:v>1.6516847559616687E-2</c:v>
                </c:pt>
                <c:pt idx="2803">
                  <c:v>1.6521261584666602E-2</c:v>
                </c:pt>
                <c:pt idx="2804">
                  <c:v>1.6525692191866614E-2</c:v>
                </c:pt>
                <c:pt idx="2805">
                  <c:v>1.6530139381054632E-2</c:v>
                </c:pt>
                <c:pt idx="2806">
                  <c:v>1.65346031523117E-2</c:v>
                </c:pt>
                <c:pt idx="2807">
                  <c:v>1.6539083505637819E-2</c:v>
                </c:pt>
                <c:pt idx="2808">
                  <c:v>1.654358044103299E-2</c:v>
                </c:pt>
                <c:pt idx="2809">
                  <c:v>1.6548093958416166E-2</c:v>
                </c:pt>
                <c:pt idx="2810">
                  <c:v>1.6552624057949439E-2</c:v>
                </c:pt>
                <c:pt idx="2811">
                  <c:v>1.6557170739470717E-2</c:v>
                </c:pt>
                <c:pt idx="2812">
                  <c:v>1.656173400298E-2</c:v>
                </c:pt>
                <c:pt idx="2813">
                  <c:v>1.656631384863938E-2</c:v>
                </c:pt>
                <c:pt idx="2814">
                  <c:v>1.6570910276367812E-2</c:v>
                </c:pt>
                <c:pt idx="2815">
                  <c:v>1.6575523286165295E-2</c:v>
                </c:pt>
                <c:pt idx="2816">
                  <c:v>1.6580152877869736E-2</c:v>
                </c:pt>
                <c:pt idx="2817">
                  <c:v>1.6584799051805321E-2</c:v>
                </c:pt>
                <c:pt idx="2818">
                  <c:v>1.6589461807809958E-2</c:v>
                </c:pt>
                <c:pt idx="2819">
                  <c:v>1.6594141145802599E-2</c:v>
                </c:pt>
                <c:pt idx="2820">
                  <c:v>1.6598837065783245E-2</c:v>
                </c:pt>
                <c:pt idx="2821">
                  <c:v>1.6603549567913989E-2</c:v>
                </c:pt>
                <c:pt idx="2822">
                  <c:v>1.6608278652032737E-2</c:v>
                </c:pt>
                <c:pt idx="2823">
                  <c:v>1.6613024318301584E-2</c:v>
                </c:pt>
                <c:pt idx="2824">
                  <c:v>1.6617786566558435E-2</c:v>
                </c:pt>
                <c:pt idx="2825">
                  <c:v>1.6622565397046429E-2</c:v>
                </c:pt>
                <c:pt idx="2826">
                  <c:v>1.6627360809441383E-2</c:v>
                </c:pt>
                <c:pt idx="2827">
                  <c:v>1.6632172803905387E-2</c:v>
                </c:pt>
                <c:pt idx="2828">
                  <c:v>1.6637001380438443E-2</c:v>
                </c:pt>
                <c:pt idx="2829">
                  <c:v>1.6641846539121596E-2</c:v>
                </c:pt>
                <c:pt idx="2830">
                  <c:v>1.6646708279792755E-2</c:v>
                </c:pt>
                <c:pt idx="2831">
                  <c:v>1.6651586602532964E-2</c:v>
                </c:pt>
                <c:pt idx="2832">
                  <c:v>1.6656481507423271E-2</c:v>
                </c:pt>
                <c:pt idx="2833">
                  <c:v>1.6661392994301583E-2</c:v>
                </c:pt>
                <c:pt idx="2834">
                  <c:v>1.6666321063248946E-2</c:v>
                </c:pt>
                <c:pt idx="2835">
                  <c:v>1.667126571426536E-2</c:v>
                </c:pt>
                <c:pt idx="2836">
                  <c:v>1.6676226947431871E-2</c:v>
                </c:pt>
                <c:pt idx="2837">
                  <c:v>1.6681204762667434E-2</c:v>
                </c:pt>
                <c:pt idx="2838">
                  <c:v>1.6686199159809956E-2</c:v>
                </c:pt>
                <c:pt idx="2839">
                  <c:v>1.6691210139183621E-2</c:v>
                </c:pt>
                <c:pt idx="2840">
                  <c:v>1.6696237700626337E-2</c:v>
                </c:pt>
                <c:pt idx="2841">
                  <c:v>1.6701281844057059E-2</c:v>
                </c:pt>
                <c:pt idx="2842">
                  <c:v>1.6706342569637878E-2</c:v>
                </c:pt>
                <c:pt idx="2843">
                  <c:v>1.6711419877287748E-2</c:v>
                </c:pt>
                <c:pt idx="2844">
                  <c:v>1.6716513767006669E-2</c:v>
                </c:pt>
                <c:pt idx="2845">
                  <c:v>1.6721624238632549E-2</c:v>
                </c:pt>
                <c:pt idx="2846">
                  <c:v>1.6726751292651665E-2</c:v>
                </c:pt>
                <c:pt idx="2847">
                  <c:v>1.6731894928496693E-2</c:v>
                </c:pt>
                <c:pt idx="2848">
                  <c:v>1.6737055146572866E-2</c:v>
                </c:pt>
                <c:pt idx="2849">
                  <c:v>1.6742231946637043E-2</c:v>
                </c:pt>
                <c:pt idx="2850">
                  <c:v>1.6747425328851318E-2</c:v>
                </c:pt>
                <c:pt idx="2851">
                  <c:v>1.6752635293134643E-2</c:v>
                </c:pt>
                <c:pt idx="2852">
                  <c:v>1.6757861839405974E-2</c:v>
                </c:pt>
                <c:pt idx="2853">
                  <c:v>1.6763104967908449E-2</c:v>
                </c:pt>
                <c:pt idx="2854">
                  <c:v>1.6768364678398928E-2</c:v>
                </c:pt>
                <c:pt idx="2855">
                  <c:v>1.6773640971039505E-2</c:v>
                </c:pt>
                <c:pt idx="2856">
                  <c:v>1.6778933845587041E-2</c:v>
                </c:pt>
                <c:pt idx="2857">
                  <c:v>1.6784243302446766E-2</c:v>
                </c:pt>
                <c:pt idx="2858">
                  <c:v>1.6789569341294497E-2</c:v>
                </c:pt>
                <c:pt idx="2859">
                  <c:v>1.6794911962211279E-2</c:v>
                </c:pt>
                <c:pt idx="2860">
                  <c:v>1.6800271165278158E-2</c:v>
                </c:pt>
                <c:pt idx="2861">
                  <c:v>1.6805646950414088E-2</c:v>
                </c:pt>
                <c:pt idx="2862">
                  <c:v>1.681103931761907E-2</c:v>
                </c:pt>
                <c:pt idx="2863">
                  <c:v>1.6816448266893103E-2</c:v>
                </c:pt>
                <c:pt idx="2864">
                  <c:v>1.6821873798236187E-2</c:v>
                </c:pt>
                <c:pt idx="2865">
                  <c:v>1.6827315911810414E-2</c:v>
                </c:pt>
                <c:pt idx="2866">
                  <c:v>1.6832774607372647E-2</c:v>
                </c:pt>
                <c:pt idx="2867">
                  <c:v>1.6838249885003931E-2</c:v>
                </c:pt>
                <c:pt idx="2868">
                  <c:v>1.6843741744785312E-2</c:v>
                </c:pt>
                <c:pt idx="2869">
                  <c:v>1.6849250186635745E-2</c:v>
                </c:pt>
                <c:pt idx="2870">
                  <c:v>1.6854775210555228E-2</c:v>
                </c:pt>
                <c:pt idx="2871">
                  <c:v>1.686031681662481E-2</c:v>
                </c:pt>
                <c:pt idx="2872">
                  <c:v>1.6865875004763442E-2</c:v>
                </c:pt>
                <c:pt idx="2873">
                  <c:v>1.6871449775052172E-2</c:v>
                </c:pt>
                <c:pt idx="2874">
                  <c:v>1.687704112724786E-2</c:v>
                </c:pt>
                <c:pt idx="2875">
                  <c:v>1.6882649061836785E-2</c:v>
                </c:pt>
                <c:pt idx="2876">
                  <c:v>1.6888273578332669E-2</c:v>
                </c:pt>
                <c:pt idx="2877">
                  <c:v>1.6893914676897603E-2</c:v>
                </c:pt>
                <c:pt idx="2878">
                  <c:v>1.6899572357693682E-2</c:v>
                </c:pt>
                <c:pt idx="2879">
                  <c:v>1.6905246620477765E-2</c:v>
                </c:pt>
                <c:pt idx="2880">
                  <c:v>1.6910937465492992E-2</c:v>
                </c:pt>
                <c:pt idx="2881">
                  <c:v>1.6916644892496224E-2</c:v>
                </c:pt>
                <c:pt idx="2882">
                  <c:v>1.69223689017306E-2</c:v>
                </c:pt>
                <c:pt idx="2883">
                  <c:v>1.6928109492952981E-2</c:v>
                </c:pt>
                <c:pt idx="2884">
                  <c:v>1.6933866666325459E-2</c:v>
                </c:pt>
                <c:pt idx="2885">
                  <c:v>1.6939640421766988E-2</c:v>
                </c:pt>
                <c:pt idx="2886">
                  <c:v>1.6945430759358615E-2</c:v>
                </c:pt>
                <c:pt idx="2887">
                  <c:v>1.6951237679100339E-2</c:v>
                </c:pt>
                <c:pt idx="2888">
                  <c:v>1.6957061180830069E-2</c:v>
                </c:pt>
                <c:pt idx="2889">
                  <c:v>1.6962901264709895E-2</c:v>
                </c:pt>
                <c:pt idx="2890">
                  <c:v>1.696875793073982E-2</c:v>
                </c:pt>
                <c:pt idx="2891">
                  <c:v>1.6974631179000887E-2</c:v>
                </c:pt>
                <c:pt idx="2892">
                  <c:v>1.6980521009087868E-2</c:v>
                </c:pt>
                <c:pt idx="2893">
                  <c:v>1.6986427421487038E-2</c:v>
                </c:pt>
                <c:pt idx="2894">
                  <c:v>1.6992350416036306E-2</c:v>
                </c:pt>
                <c:pt idx="2895">
                  <c:v>1.6998289992492532E-2</c:v>
                </c:pt>
                <c:pt idx="2896">
                  <c:v>1.7004246151260949E-2</c:v>
                </c:pt>
                <c:pt idx="2897">
                  <c:v>1.7010218892098417E-2</c:v>
                </c:pt>
                <c:pt idx="2898">
                  <c:v>1.7016208215085982E-2</c:v>
                </c:pt>
                <c:pt idx="2899">
                  <c:v>1.7022214120061552E-2</c:v>
                </c:pt>
                <c:pt idx="2900">
                  <c:v>1.7028236607268266E-2</c:v>
                </c:pt>
                <c:pt idx="2901">
                  <c:v>1.7034275676625077E-2</c:v>
                </c:pt>
                <c:pt idx="2902">
                  <c:v>1.7040331328050939E-2</c:v>
                </c:pt>
                <c:pt idx="2903">
                  <c:v>1.7046403561464807E-2</c:v>
                </c:pt>
                <c:pt idx="2904">
                  <c:v>1.7052492377190864E-2</c:v>
                </c:pt>
                <c:pt idx="2905">
                  <c:v>1.7058597774985973E-2</c:v>
                </c:pt>
                <c:pt idx="2906">
                  <c:v>1.7064719754769087E-2</c:v>
                </c:pt>
                <c:pt idx="2907">
                  <c:v>1.7071736607953136E-2</c:v>
                </c:pt>
                <c:pt idx="2908">
                  <c:v>1.7077894121019233E-2</c:v>
                </c:pt>
                <c:pt idx="2909">
                  <c:v>1.708406821615438E-2</c:v>
                </c:pt>
                <c:pt idx="2910">
                  <c:v>1.7090258893439625E-2</c:v>
                </c:pt>
                <c:pt idx="2911">
                  <c:v>1.7096466152793921E-2</c:v>
                </c:pt>
                <c:pt idx="2912">
                  <c:v>1.7102689994379361E-2</c:v>
                </c:pt>
                <c:pt idx="2913">
                  <c:v>1.7108930418033852E-2</c:v>
                </c:pt>
                <c:pt idx="2914">
                  <c:v>1.711518742383844E-2</c:v>
                </c:pt>
                <c:pt idx="2915">
                  <c:v>1.7121461011793127E-2</c:v>
                </c:pt>
                <c:pt idx="2916">
                  <c:v>1.712775118189791E-2</c:v>
                </c:pt>
                <c:pt idx="2917">
                  <c:v>1.7134057934152791E-2</c:v>
                </c:pt>
                <c:pt idx="2918">
                  <c:v>1.7140381268476723E-2</c:v>
                </c:pt>
                <c:pt idx="2919">
                  <c:v>1.7146721184869707E-2</c:v>
                </c:pt>
                <c:pt idx="2920">
                  <c:v>1.7153077683493834E-2</c:v>
                </c:pt>
                <c:pt idx="2921">
                  <c:v>1.7162888854350911E-2</c:v>
                </c:pt>
                <c:pt idx="2922">
                  <c:v>1.7165840427111334E-2</c:v>
                </c:pt>
                <c:pt idx="2923">
                  <c:v>1.7172246672023661E-2</c:v>
                </c:pt>
                <c:pt idx="2924">
                  <c:v>1.7178669499329224E-2</c:v>
                </c:pt>
                <c:pt idx="2925">
                  <c:v>1.7185108908622793E-2</c:v>
                </c:pt>
                <c:pt idx="2926">
                  <c:v>1.7191564899985412E-2</c:v>
                </c:pt>
                <c:pt idx="2927">
                  <c:v>1.7198037473660222E-2</c:v>
                </c:pt>
                <c:pt idx="2928">
                  <c:v>1.7204526629404082E-2</c:v>
                </c:pt>
                <c:pt idx="2929">
                  <c:v>1.7211032367135948E-2</c:v>
                </c:pt>
                <c:pt idx="2930">
                  <c:v>1.7217554687180003E-2</c:v>
                </c:pt>
                <c:pt idx="2931">
                  <c:v>1.7224093589374156E-2</c:v>
                </c:pt>
                <c:pt idx="2932">
                  <c:v>1.7230649073718407E-2</c:v>
                </c:pt>
                <c:pt idx="2933">
                  <c:v>1.7237221140050663E-2</c:v>
                </c:pt>
                <c:pt idx="2934">
                  <c:v>1.7243809788776154E-2</c:v>
                </c:pt>
                <c:pt idx="2935">
                  <c:v>1.7250415019489651E-2</c:v>
                </c:pt>
                <c:pt idx="2936">
                  <c:v>1.7257036832353245E-2</c:v>
                </c:pt>
                <c:pt idx="2937">
                  <c:v>1.7263675227366937E-2</c:v>
                </c:pt>
                <c:pt idx="2938">
                  <c:v>1.7270330204692819E-2</c:v>
                </c:pt>
                <c:pt idx="2939">
                  <c:v>1.7277001764087752E-2</c:v>
                </c:pt>
                <c:pt idx="2940">
                  <c:v>1.7283689905551736E-2</c:v>
                </c:pt>
                <c:pt idx="2941">
                  <c:v>1.7290394629165817E-2</c:v>
                </c:pt>
                <c:pt idx="2942">
                  <c:v>1.7297115935011043E-2</c:v>
                </c:pt>
                <c:pt idx="2943">
                  <c:v>1.7303853823006365E-2</c:v>
                </c:pt>
                <c:pt idx="2944">
                  <c:v>1.7310608293151786E-2</c:v>
                </c:pt>
                <c:pt idx="2945">
                  <c:v>1.7317379345447304E-2</c:v>
                </c:pt>
                <c:pt idx="2946">
                  <c:v>1.7324166979892919E-2</c:v>
                </c:pt>
                <c:pt idx="2947">
                  <c:v>1.7330971196488631E-2</c:v>
                </c:pt>
                <c:pt idx="2948">
                  <c:v>1.7337791995234442E-2</c:v>
                </c:pt>
                <c:pt idx="2949">
                  <c:v>1.7344629376211396E-2</c:v>
                </c:pt>
                <c:pt idx="2950">
                  <c:v>1.7351483339338447E-2</c:v>
                </c:pt>
                <c:pt idx="2951">
                  <c:v>1.735835388453455E-2</c:v>
                </c:pt>
                <c:pt idx="2952">
                  <c:v>1.7365241012042842E-2</c:v>
                </c:pt>
                <c:pt idx="2953">
                  <c:v>1.7372144721701233E-2</c:v>
                </c:pt>
                <c:pt idx="2954">
                  <c:v>1.7379065013347628E-2</c:v>
                </c:pt>
                <c:pt idx="2955">
                  <c:v>1.7386001887306213E-2</c:v>
                </c:pt>
                <c:pt idx="2956">
                  <c:v>1.7392955343333849E-2</c:v>
                </c:pt>
                <c:pt idx="2957">
                  <c:v>1.7399925381673675E-2</c:v>
                </c:pt>
                <c:pt idx="2958">
                  <c:v>1.7406912002082553E-2</c:v>
                </c:pt>
                <c:pt idx="2959">
                  <c:v>1.7417924479783409E-2</c:v>
                </c:pt>
                <c:pt idx="2960">
                  <c:v>1.7424953740099447E-2</c:v>
                </c:pt>
                <c:pt idx="2961">
                  <c:v>1.7431999582646629E-2</c:v>
                </c:pt>
                <c:pt idx="2962">
                  <c:v>1.7439062007262862E-2</c:v>
                </c:pt>
                <c:pt idx="2963">
                  <c:v>1.7446141014110239E-2</c:v>
                </c:pt>
                <c:pt idx="2964">
                  <c:v>1.7453236603107714E-2</c:v>
                </c:pt>
                <c:pt idx="2965">
                  <c:v>1.7460348774336332E-2</c:v>
                </c:pt>
                <c:pt idx="2966">
                  <c:v>1.7467477527715047E-2</c:v>
                </c:pt>
                <c:pt idx="2967">
                  <c:v>1.747462286324386E-2</c:v>
                </c:pt>
                <c:pt idx="2968">
                  <c:v>1.7481784780922771E-2</c:v>
                </c:pt>
                <c:pt idx="2969">
                  <c:v>1.7488963280832825E-2</c:v>
                </c:pt>
                <c:pt idx="2970">
                  <c:v>1.7496158362974024E-2</c:v>
                </c:pt>
                <c:pt idx="2971">
                  <c:v>1.7503370027265319E-2</c:v>
                </c:pt>
                <c:pt idx="2972">
                  <c:v>1.7511632233953023E-2</c:v>
                </c:pt>
                <c:pt idx="2973">
                  <c:v>1.7518879431446255E-2</c:v>
                </c:pt>
                <c:pt idx="2974">
                  <c:v>1.7526143211251677E-2</c:v>
                </c:pt>
                <c:pt idx="2975">
                  <c:v>1.753342357312615E-2</c:v>
                </c:pt>
                <c:pt idx="2976">
                  <c:v>1.7540720517150721E-2</c:v>
                </c:pt>
                <c:pt idx="2977">
                  <c:v>1.7548034043487482E-2</c:v>
                </c:pt>
                <c:pt idx="2978">
                  <c:v>1.755536415197434E-2</c:v>
                </c:pt>
                <c:pt idx="2979">
                  <c:v>1.7562710842692342E-2</c:v>
                </c:pt>
                <c:pt idx="2980">
                  <c:v>1.7570074115398349E-2</c:v>
                </c:pt>
                <c:pt idx="2981">
                  <c:v>1.7577453970497592E-2</c:v>
                </c:pt>
                <c:pt idx="2982">
                  <c:v>1.7584850407827979E-2</c:v>
                </c:pt>
                <c:pt idx="2983">
                  <c:v>1.7592263427227417E-2</c:v>
                </c:pt>
                <c:pt idx="2984">
                  <c:v>1.7599693028776953E-2</c:v>
                </c:pt>
                <c:pt idx="2985">
                  <c:v>1.7607139212638678E-2</c:v>
                </c:pt>
                <c:pt idx="2986">
                  <c:v>1.7614601978731548E-2</c:v>
                </c:pt>
                <c:pt idx="2987">
                  <c:v>1.7622081326893468E-2</c:v>
                </c:pt>
                <c:pt idx="2988">
                  <c:v>1.7629577257367579E-2</c:v>
                </c:pt>
                <c:pt idx="2989">
                  <c:v>1.7637089769991787E-2</c:v>
                </c:pt>
                <c:pt idx="2990">
                  <c:v>1.7644618864928185E-2</c:v>
                </c:pt>
                <c:pt idx="2991">
                  <c:v>1.7652164541852589E-2</c:v>
                </c:pt>
                <c:pt idx="2992">
                  <c:v>1.7659726801170228E-2</c:v>
                </c:pt>
                <c:pt idx="2993">
                  <c:v>1.7667305642637965E-2</c:v>
                </c:pt>
                <c:pt idx="2994">
                  <c:v>1.7674901066255799E-2</c:v>
                </c:pt>
                <c:pt idx="2995">
                  <c:v>1.7682513072023731E-2</c:v>
                </c:pt>
                <c:pt idx="2996">
                  <c:v>1.7690141660265946E-2</c:v>
                </c:pt>
                <c:pt idx="2997">
                  <c:v>1.7697786830496165E-2</c:v>
                </c:pt>
                <c:pt idx="2998">
                  <c:v>1.7705448582957528E-2</c:v>
                </c:pt>
                <c:pt idx="2999">
                  <c:v>1.7713126917731081E-2</c:v>
                </c:pt>
                <c:pt idx="3000">
                  <c:v>1.7720821834654732E-2</c:v>
                </c:pt>
                <c:pt idx="3001">
                  <c:v>1.772853333372848E-2</c:v>
                </c:pt>
                <c:pt idx="3002">
                  <c:v>1.7736261415114418E-2</c:v>
                </c:pt>
                <c:pt idx="3003">
                  <c:v>1.77440060787315E-2</c:v>
                </c:pt>
                <c:pt idx="3004">
                  <c:v>1.775176732449868E-2</c:v>
                </c:pt>
                <c:pt idx="3005">
                  <c:v>1.7759545152497003E-2</c:v>
                </c:pt>
                <c:pt idx="3006">
                  <c:v>1.776733956272647E-2</c:v>
                </c:pt>
                <c:pt idx="3007">
                  <c:v>1.7775150555106034E-2</c:v>
                </c:pt>
                <c:pt idx="3008">
                  <c:v>1.7782978129878835E-2</c:v>
                </c:pt>
                <c:pt idx="3009">
                  <c:v>1.7790822286720687E-2</c:v>
                </c:pt>
                <c:pt idx="3010">
                  <c:v>1.7798673232485296E-2</c:v>
                </c:pt>
                <c:pt idx="3011">
                  <c:v>1.7806509873662391E-2</c:v>
                </c:pt>
                <c:pt idx="3012">
                  <c:v>1.7814331456926791E-2</c:v>
                </c:pt>
                <c:pt idx="3013">
                  <c:v>1.7822137982359543E-2</c:v>
                </c:pt>
                <c:pt idx="3014">
                  <c:v>1.7829929449960646E-2</c:v>
                </c:pt>
                <c:pt idx="3015">
                  <c:v>1.7837705859649056E-2</c:v>
                </c:pt>
                <c:pt idx="3016">
                  <c:v>1.7845467211343724E-2</c:v>
                </c:pt>
                <c:pt idx="3017">
                  <c:v>1.785321350528779E-2</c:v>
                </c:pt>
                <c:pt idx="3018">
                  <c:v>1.786094474115707E-2</c:v>
                </c:pt>
                <c:pt idx="3019">
                  <c:v>1.7868660919275747E-2</c:v>
                </c:pt>
                <c:pt idx="3020">
                  <c:v>1.787636203948173E-2</c:v>
                </c:pt>
                <c:pt idx="3021">
                  <c:v>1.7884048101856065E-2</c:v>
                </c:pt>
                <c:pt idx="3022">
                  <c:v>1.7891719106236659E-2</c:v>
                </c:pt>
                <c:pt idx="3023">
                  <c:v>1.7899375052704558E-2</c:v>
                </c:pt>
                <c:pt idx="3024">
                  <c:v>1.7907015941259763E-2</c:v>
                </c:pt>
                <c:pt idx="3025">
                  <c:v>1.7914641772064366E-2</c:v>
                </c:pt>
                <c:pt idx="3026">
                  <c:v>1.7922252544875228E-2</c:v>
                </c:pt>
                <c:pt idx="3027">
                  <c:v>1.7929848259692349E-2</c:v>
                </c:pt>
                <c:pt idx="3028">
                  <c:v>1.7937428916839915E-2</c:v>
                </c:pt>
                <c:pt idx="3029">
                  <c:v>1.7944994515912693E-2</c:v>
                </c:pt>
                <c:pt idx="3030">
                  <c:v>1.7952545057072777E-2</c:v>
                </c:pt>
                <c:pt idx="3031">
                  <c:v>1.7960080540401213E-2</c:v>
                </c:pt>
                <c:pt idx="3032">
                  <c:v>1.7967600965816954E-2</c:v>
                </c:pt>
                <c:pt idx="3033">
                  <c:v>1.7975106333320001E-2</c:v>
                </c:pt>
                <c:pt idx="3034">
                  <c:v>1.7982596642829307E-2</c:v>
                </c:pt>
                <c:pt idx="3035">
                  <c:v>1.7990071894506965E-2</c:v>
                </c:pt>
                <c:pt idx="3036">
                  <c:v>1.7997532088352974E-2</c:v>
                </c:pt>
                <c:pt idx="3037">
                  <c:v>1.8004977224205243E-2</c:v>
                </c:pt>
                <c:pt idx="3038">
                  <c:v>1.8012407302063771E-2</c:v>
                </c:pt>
                <c:pt idx="3039">
                  <c:v>1.8019822322171697E-2</c:v>
                </c:pt>
                <c:pt idx="3040">
                  <c:v>1.8027222284285882E-2</c:v>
                </c:pt>
                <c:pt idx="3041">
                  <c:v>1.8034607188487373E-2</c:v>
                </c:pt>
                <c:pt idx="3042">
                  <c:v>1.8041977034776169E-2</c:v>
                </c:pt>
                <c:pt idx="3043">
                  <c:v>1.8049331823233317E-2</c:v>
                </c:pt>
                <c:pt idx="3044">
                  <c:v>1.8056671553696724E-2</c:v>
                </c:pt>
                <c:pt idx="3045">
                  <c:v>1.806399622616639E-2</c:v>
                </c:pt>
                <c:pt idx="3046">
                  <c:v>1.8071305840885454E-2</c:v>
                </c:pt>
                <c:pt idx="3047">
                  <c:v>1.8078600397610778E-2</c:v>
                </c:pt>
                <c:pt idx="3048">
                  <c:v>1.8085879896342361E-2</c:v>
                </c:pt>
                <c:pt idx="3049">
                  <c:v>1.8093144337242295E-2</c:v>
                </c:pt>
                <c:pt idx="3050">
                  <c:v>1.8100393720229535E-2</c:v>
                </c:pt>
                <c:pt idx="3051">
                  <c:v>1.8107628045304081E-2</c:v>
                </c:pt>
                <c:pt idx="3052">
                  <c:v>1.8114847312384885E-2</c:v>
                </c:pt>
                <c:pt idx="3053">
                  <c:v>1.8122051521634042E-2</c:v>
                </c:pt>
                <c:pt idx="3054">
                  <c:v>1.8129240672889457E-2</c:v>
                </c:pt>
                <c:pt idx="3055">
                  <c:v>1.8136414766232178E-2</c:v>
                </c:pt>
                <c:pt idx="3056">
                  <c:v>1.8143573801581159E-2</c:v>
                </c:pt>
                <c:pt idx="3057">
                  <c:v>1.8150717779098491E-2</c:v>
                </c:pt>
                <c:pt idx="3058">
                  <c:v>1.8157846698622082E-2</c:v>
                </c:pt>
                <c:pt idx="3059">
                  <c:v>1.8164960560314025E-2</c:v>
                </c:pt>
                <c:pt idx="3060">
                  <c:v>1.8172059363931181E-2</c:v>
                </c:pt>
                <c:pt idx="3061">
                  <c:v>1.8179143109797735E-2</c:v>
                </c:pt>
                <c:pt idx="3062">
                  <c:v>1.8186211797589502E-2</c:v>
                </c:pt>
                <c:pt idx="3063">
                  <c:v>1.8194271859778288E-2</c:v>
                </c:pt>
                <c:pt idx="3064">
                  <c:v>1.8201308280533235E-2</c:v>
                </c:pt>
                <c:pt idx="3065">
                  <c:v>1.8208329643456533E-2</c:v>
                </c:pt>
                <c:pt idx="3066">
                  <c:v>1.8215335948386091E-2</c:v>
                </c:pt>
                <c:pt idx="3067">
                  <c:v>1.8222327195484E-2</c:v>
                </c:pt>
                <c:pt idx="3068">
                  <c:v>1.8229303384507123E-2</c:v>
                </c:pt>
                <c:pt idx="3069">
                  <c:v>1.8236264515698597E-2</c:v>
                </c:pt>
                <c:pt idx="3070">
                  <c:v>1.824321058889633E-2</c:v>
                </c:pt>
                <c:pt idx="3071">
                  <c:v>1.8250141604181369E-2</c:v>
                </c:pt>
                <c:pt idx="3072">
                  <c:v>1.8257057561472667E-2</c:v>
                </c:pt>
                <c:pt idx="3073">
                  <c:v>1.8263958460932317E-2</c:v>
                </c:pt>
                <c:pt idx="3074">
                  <c:v>1.8270844302398226E-2</c:v>
                </c:pt>
                <c:pt idx="3075">
                  <c:v>1.8277715085870394E-2</c:v>
                </c:pt>
                <c:pt idx="3076">
                  <c:v>1.8284570811429868E-2</c:v>
                </c:pt>
                <c:pt idx="3077">
                  <c:v>1.8291411479076647E-2</c:v>
                </c:pt>
                <c:pt idx="3078">
                  <c:v>1.8298237088729685E-2</c:v>
                </c:pt>
                <c:pt idx="3079">
                  <c:v>1.8305047640470029E-2</c:v>
                </c:pt>
                <c:pt idx="3080">
                  <c:v>1.8311843134297678E-2</c:v>
                </c:pt>
                <c:pt idx="3081">
                  <c:v>1.8318623570050541E-2</c:v>
                </c:pt>
                <c:pt idx="3082">
                  <c:v>1.8325388947971755E-2</c:v>
                </c:pt>
                <c:pt idx="3083">
                  <c:v>1.8332139267899228E-2</c:v>
                </c:pt>
                <c:pt idx="3084">
                  <c:v>1.8338874529914007E-2</c:v>
                </c:pt>
                <c:pt idx="3085">
                  <c:v>1.8345594733935044E-2</c:v>
                </c:pt>
                <c:pt idx="3086">
                  <c:v>1.8352299879962342E-2</c:v>
                </c:pt>
                <c:pt idx="3087">
                  <c:v>1.835898996815799E-2</c:v>
                </c:pt>
                <c:pt idx="3088">
                  <c:v>1.8365664998359899E-2</c:v>
                </c:pt>
                <c:pt idx="3089">
                  <c:v>1.8372324970568066E-2</c:v>
                </c:pt>
                <c:pt idx="3090">
                  <c:v>1.8378969884782492E-2</c:v>
                </c:pt>
                <c:pt idx="3091">
                  <c:v>1.8385599741165271E-2</c:v>
                </c:pt>
                <c:pt idx="3092">
                  <c:v>1.8392214539473262E-2</c:v>
                </c:pt>
                <c:pt idx="3093">
                  <c:v>1.8398814279868558E-2</c:v>
                </c:pt>
                <c:pt idx="3094">
                  <c:v>1.8405398962270114E-2</c:v>
                </c:pt>
                <c:pt idx="3095">
                  <c:v>1.8411968586840022E-2</c:v>
                </c:pt>
                <c:pt idx="3096">
                  <c:v>1.8418523153335142E-2</c:v>
                </c:pt>
                <c:pt idx="3097">
                  <c:v>1.8425062661836522E-2</c:v>
                </c:pt>
                <c:pt idx="3098">
                  <c:v>1.8431587112506254E-2</c:v>
                </c:pt>
                <c:pt idx="3099">
                  <c:v>1.8438096505101198E-2</c:v>
                </c:pt>
                <c:pt idx="3100">
                  <c:v>1.8444590839702402E-2</c:v>
                </c:pt>
                <c:pt idx="3101">
                  <c:v>1.8451070116390911E-2</c:v>
                </c:pt>
                <c:pt idx="3102">
                  <c:v>1.8457534335166725E-2</c:v>
                </c:pt>
                <c:pt idx="3103">
                  <c:v>1.8463983495948799E-2</c:v>
                </c:pt>
                <c:pt idx="3104">
                  <c:v>1.8470417598737132E-2</c:v>
                </c:pt>
                <c:pt idx="3105">
                  <c:v>1.8476836643612771E-2</c:v>
                </c:pt>
                <c:pt idx="3106">
                  <c:v>1.8483240630494668E-2</c:v>
                </c:pt>
                <c:pt idx="3107">
                  <c:v>1.8489629559382825E-2</c:v>
                </c:pt>
                <c:pt idx="3108">
                  <c:v>1.8496003430196195E-2</c:v>
                </c:pt>
                <c:pt idx="3109">
                  <c:v>1.8502362243258963E-2</c:v>
                </c:pt>
                <c:pt idx="3110">
                  <c:v>1.8508705998165897E-2</c:v>
                </c:pt>
                <c:pt idx="3111">
                  <c:v>1.8515034695160137E-2</c:v>
                </c:pt>
                <c:pt idx="3112">
                  <c:v>1.8521348334160637E-2</c:v>
                </c:pt>
                <c:pt idx="3113">
                  <c:v>1.8527646915248441E-2</c:v>
                </c:pt>
                <c:pt idx="3114">
                  <c:v>1.8533930438342505E-2</c:v>
                </c:pt>
                <c:pt idx="3115">
                  <c:v>1.8540198903442828E-2</c:v>
                </c:pt>
                <c:pt idx="3116">
                  <c:v>1.8546452310630457E-2</c:v>
                </c:pt>
                <c:pt idx="3117">
                  <c:v>1.8552690659743298E-2</c:v>
                </c:pt>
                <c:pt idx="3118">
                  <c:v>1.8558913951024492E-2</c:v>
                </c:pt>
                <c:pt idx="3119">
                  <c:v>1.8565122184068805E-2</c:v>
                </c:pt>
                <c:pt idx="3120">
                  <c:v>1.8571315359362517E-2</c:v>
                </c:pt>
                <c:pt idx="3121">
                  <c:v>1.8577493476662488E-2</c:v>
                </c:pt>
                <c:pt idx="3122">
                  <c:v>1.8583656535806625E-2</c:v>
                </c:pt>
                <c:pt idx="3123">
                  <c:v>1.8589804537119115E-2</c:v>
                </c:pt>
                <c:pt idx="3124">
                  <c:v>1.8595937480518909E-2</c:v>
                </c:pt>
                <c:pt idx="3125">
                  <c:v>1.8602055365762871E-2</c:v>
                </c:pt>
                <c:pt idx="3126">
                  <c:v>1.8608158193013091E-2</c:v>
                </c:pt>
                <c:pt idx="3127">
                  <c:v>1.8614245962431664E-2</c:v>
                </c:pt>
                <c:pt idx="3128">
                  <c:v>1.8620318673775449E-2</c:v>
                </c:pt>
                <c:pt idx="3129">
                  <c:v>1.8626376327125493E-2</c:v>
                </c:pt>
                <c:pt idx="3130">
                  <c:v>1.8632418922562843E-2</c:v>
                </c:pt>
                <c:pt idx="3131">
                  <c:v>1.8638446460006453E-2</c:v>
                </c:pt>
                <c:pt idx="3132">
                  <c:v>1.8644458939375275E-2</c:v>
                </c:pt>
                <c:pt idx="3133">
                  <c:v>1.8650456360750356E-2</c:v>
                </c:pt>
                <c:pt idx="3134">
                  <c:v>1.8656438724374835E-2</c:v>
                </c:pt>
                <c:pt idx="3135">
                  <c:v>1.8662406029681389E-2</c:v>
                </c:pt>
                <c:pt idx="3136">
                  <c:v>1.8668358277156294E-2</c:v>
                </c:pt>
                <c:pt idx="3137">
                  <c:v>1.8674295466556412E-2</c:v>
                </c:pt>
                <c:pt idx="3138">
                  <c:v>1.8680217598043836E-2</c:v>
                </c:pt>
                <c:pt idx="3139">
                  <c:v>1.8686124671456472E-2</c:v>
                </c:pt>
                <c:pt idx="3140">
                  <c:v>1.8692016686875368E-2</c:v>
                </c:pt>
                <c:pt idx="3141">
                  <c:v>1.8697893644381569E-2</c:v>
                </c:pt>
                <c:pt idx="3142">
                  <c:v>1.8703755543975076E-2</c:v>
                </c:pt>
                <c:pt idx="3143">
                  <c:v>1.8709602385493795E-2</c:v>
                </c:pt>
                <c:pt idx="3144">
                  <c:v>1.8715434168937728E-2</c:v>
                </c:pt>
                <c:pt idx="3145">
                  <c:v>1.872125089438792E-2</c:v>
                </c:pt>
                <c:pt idx="3146">
                  <c:v>1.8727052561925417E-2</c:v>
                </c:pt>
                <c:pt idx="3147">
                  <c:v>1.8732839171388127E-2</c:v>
                </c:pt>
                <c:pt idx="3148">
                  <c:v>1.8738610722857096E-2</c:v>
                </c:pt>
                <c:pt idx="3149">
                  <c:v>1.8744367216413371E-2</c:v>
                </c:pt>
                <c:pt idx="3150">
                  <c:v>1.8750108651894859E-2</c:v>
                </c:pt>
                <c:pt idx="3151">
                  <c:v>1.875583502930156E-2</c:v>
                </c:pt>
                <c:pt idx="3152">
                  <c:v>1.8761546348876612E-2</c:v>
                </c:pt>
                <c:pt idx="3153">
                  <c:v>1.8767242610295831E-2</c:v>
                </c:pt>
                <c:pt idx="3154">
                  <c:v>1.8772923813721309E-2</c:v>
                </c:pt>
                <c:pt idx="3155">
                  <c:v>1.8778589959153047E-2</c:v>
                </c:pt>
                <c:pt idx="3156">
                  <c:v>1.878424104667209E-2</c:v>
                </c:pt>
                <c:pt idx="3157">
                  <c:v>1.8789877076197392E-2</c:v>
                </c:pt>
                <c:pt idx="3158">
                  <c:v>1.8795498047566861E-2</c:v>
                </c:pt>
                <c:pt idx="3159">
                  <c:v>1.8801103961104682E-2</c:v>
                </c:pt>
                <c:pt idx="3160">
                  <c:v>1.8806694816486669E-2</c:v>
                </c:pt>
                <c:pt idx="3161">
                  <c:v>1.8812270613955961E-2</c:v>
                </c:pt>
                <c:pt idx="3162">
                  <c:v>1.8817831353350467E-2</c:v>
                </c:pt>
                <c:pt idx="3163">
                  <c:v>1.8823377034832278E-2</c:v>
                </c:pt>
                <c:pt idx="3164">
                  <c:v>1.882890765807721E-2</c:v>
                </c:pt>
                <c:pt idx="3165">
                  <c:v>1.8834423223571539E-2</c:v>
                </c:pt>
                <c:pt idx="3166">
                  <c:v>1.8839923730747943E-2</c:v>
                </c:pt>
                <c:pt idx="3167">
                  <c:v>1.8846191586623373E-2</c:v>
                </c:pt>
                <c:pt idx="3168">
                  <c:v>1.8851659826844003E-2</c:v>
                </c:pt>
                <c:pt idx="3169">
                  <c:v>1.8857113008989845E-2</c:v>
                </c:pt>
                <c:pt idx="3170">
                  <c:v>1.8862551133222993E-2</c:v>
                </c:pt>
                <c:pt idx="3171">
                  <c:v>1.8867974199300308E-2</c:v>
                </c:pt>
                <c:pt idx="3172">
                  <c:v>1.8873382207464928E-2</c:v>
                </c:pt>
                <c:pt idx="3173">
                  <c:v>1.8878775157554761E-2</c:v>
                </c:pt>
                <c:pt idx="3174">
                  <c:v>1.8884153049650854E-2</c:v>
                </c:pt>
                <c:pt idx="3175">
                  <c:v>1.8889515883753205E-2</c:v>
                </c:pt>
                <c:pt idx="3176">
                  <c:v>1.889486365978077E-2</c:v>
                </c:pt>
                <c:pt idx="3177">
                  <c:v>1.8900196377814593E-2</c:v>
                </c:pt>
                <c:pt idx="3178">
                  <c:v>1.8905514037854676E-2</c:v>
                </c:pt>
                <c:pt idx="3179">
                  <c:v>1.8910816639819972E-2</c:v>
                </c:pt>
                <c:pt idx="3180">
                  <c:v>1.8916104183872573E-2</c:v>
                </c:pt>
                <c:pt idx="3181">
                  <c:v>1.8921376669688295E-2</c:v>
                </c:pt>
                <c:pt idx="3182">
                  <c:v>1.8930096395128437E-2</c:v>
                </c:pt>
                <c:pt idx="3183">
                  <c:v>1.8931876467581654E-2</c:v>
                </c:pt>
                <c:pt idx="3184">
                  <c:v>1.8937103779416153E-2</c:v>
                </c:pt>
                <c:pt idx="3185">
                  <c:v>1.8942316033337958E-2</c:v>
                </c:pt>
                <c:pt idx="3186">
                  <c:v>1.8947513229184976E-2</c:v>
                </c:pt>
                <c:pt idx="3187">
                  <c:v>1.895269536687616E-2</c:v>
                </c:pt>
                <c:pt idx="3188">
                  <c:v>1.8957862446816742E-2</c:v>
                </c:pt>
                <c:pt idx="3189">
                  <c:v>1.8963014468439399E-2</c:v>
                </c:pt>
                <c:pt idx="3190">
                  <c:v>1.8968151432149361E-2</c:v>
                </c:pt>
                <c:pt idx="3191">
                  <c:v>1.8973273337865582E-2</c:v>
                </c:pt>
                <c:pt idx="3192">
                  <c:v>1.8978380185507016E-2</c:v>
                </c:pt>
                <c:pt idx="3193">
                  <c:v>1.8983471974992616E-2</c:v>
                </c:pt>
                <c:pt idx="3194">
                  <c:v>1.8988548706808661E-2</c:v>
                </c:pt>
                <c:pt idx="3195">
                  <c:v>1.899361038030678E-2</c:v>
                </c:pt>
                <c:pt idx="3196">
                  <c:v>1.8998656995811158E-2</c:v>
                </c:pt>
                <c:pt idx="3197">
                  <c:v>1.900368855324075E-2</c:v>
                </c:pt>
                <c:pt idx="3198">
                  <c:v>1.9008705052838692E-2</c:v>
                </c:pt>
                <c:pt idx="3199">
                  <c:v>1.901370649411871E-2</c:v>
                </c:pt>
                <c:pt idx="3200">
                  <c:v>1.9018692877486032E-2</c:v>
                </c:pt>
                <c:pt idx="3201">
                  <c:v>1.902366420294066E-2</c:v>
                </c:pt>
                <c:pt idx="3202">
                  <c:v>1.9028620470320501E-2</c:v>
                </c:pt>
                <c:pt idx="3203">
                  <c:v>1.9033561679463462E-2</c:v>
                </c:pt>
                <c:pt idx="3204">
                  <c:v>1.9038487830774775E-2</c:v>
                </c:pt>
                <c:pt idx="3205">
                  <c:v>1.9043398924011301E-2</c:v>
                </c:pt>
                <c:pt idx="3206">
                  <c:v>1.904829495917304E-2</c:v>
                </c:pt>
                <c:pt idx="3207">
                  <c:v>1.9053175936259992E-2</c:v>
                </c:pt>
                <c:pt idx="3208">
                  <c:v>1.9058041855353203E-2</c:v>
                </c:pt>
                <c:pt idx="3209">
                  <c:v>1.9062892716371627E-2</c:v>
                </c:pt>
                <c:pt idx="3210">
                  <c:v>1.906772851939631E-2</c:v>
                </c:pt>
                <c:pt idx="3211">
                  <c:v>1.9072549264346206E-2</c:v>
                </c:pt>
                <c:pt idx="3212">
                  <c:v>1.9077354951302361E-2</c:v>
                </c:pt>
                <c:pt idx="3213">
                  <c:v>1.9082145580183729E-2</c:v>
                </c:pt>
                <c:pt idx="3214">
                  <c:v>1.9086921150909264E-2</c:v>
                </c:pt>
                <c:pt idx="3215">
                  <c:v>1.9091681663803151E-2</c:v>
                </c:pt>
                <c:pt idx="3216">
                  <c:v>1.909642711862225E-2</c:v>
                </c:pt>
                <c:pt idx="3217">
                  <c:v>1.9101157515366562E-2</c:v>
                </c:pt>
                <c:pt idx="3218">
                  <c:v>1.9105872853955042E-2</c:v>
                </c:pt>
                <c:pt idx="3219">
                  <c:v>1.9112913947757496E-2</c:v>
                </c:pt>
                <c:pt idx="3220">
                  <c:v>1.911759535831966E-2</c:v>
                </c:pt>
                <c:pt idx="3221">
                  <c:v>1.9122261709348203E-2</c:v>
                </c:pt>
                <c:pt idx="3222">
                  <c:v>1.912691300089716E-2</c:v>
                </c:pt>
                <c:pt idx="3223">
                  <c:v>1.9131549232858463E-2</c:v>
                </c:pt>
                <c:pt idx="3224">
                  <c:v>1.9136170405421225E-2</c:v>
                </c:pt>
                <c:pt idx="3225">
                  <c:v>1.9140776518369321E-2</c:v>
                </c:pt>
                <c:pt idx="3226">
                  <c:v>1.914536757186484E-2</c:v>
                </c:pt>
                <c:pt idx="3227">
                  <c:v>1.9149943565826742E-2</c:v>
                </c:pt>
                <c:pt idx="3228">
                  <c:v>1.9154504500282037E-2</c:v>
                </c:pt>
                <c:pt idx="3229">
                  <c:v>1.9159050375203716E-2</c:v>
                </c:pt>
                <c:pt idx="3230">
                  <c:v>1.9163581190618787E-2</c:v>
                </c:pt>
                <c:pt idx="3231">
                  <c:v>1.9168096946500238E-2</c:v>
                </c:pt>
                <c:pt idx="3232">
                  <c:v>1.9173514799356584E-2</c:v>
                </c:pt>
                <c:pt idx="3233">
                  <c:v>1.9177993511495517E-2</c:v>
                </c:pt>
                <c:pt idx="3234">
                  <c:v>1.9182457165559663E-2</c:v>
                </c:pt>
                <c:pt idx="3235">
                  <c:v>1.9186905761549022E-2</c:v>
                </c:pt>
                <c:pt idx="3236">
                  <c:v>1.9191339299625687E-2</c:v>
                </c:pt>
                <c:pt idx="3237">
                  <c:v>1.9195757779546518E-2</c:v>
                </c:pt>
                <c:pt idx="3238">
                  <c:v>1.9200161201392563E-2</c:v>
                </c:pt>
                <c:pt idx="3239">
                  <c:v>1.9204549565244866E-2</c:v>
                </c:pt>
                <c:pt idx="3240">
                  <c:v>1.9208922870941336E-2</c:v>
                </c:pt>
                <c:pt idx="3241">
                  <c:v>1.9213281118644066E-2</c:v>
                </c:pt>
                <c:pt idx="3242">
                  <c:v>1.9217624308272008E-2</c:v>
                </c:pt>
                <c:pt idx="3243">
                  <c:v>1.9221952439744117E-2</c:v>
                </c:pt>
                <c:pt idx="3244">
                  <c:v>1.9226265513303531E-2</c:v>
                </c:pt>
                <c:pt idx="3245">
                  <c:v>1.9230563528788158E-2</c:v>
                </c:pt>
                <c:pt idx="3246">
                  <c:v>1.9234846486197998E-2</c:v>
                </c:pt>
                <c:pt idx="3247">
                  <c:v>1.9239114385533052E-2</c:v>
                </c:pt>
                <c:pt idx="3248">
                  <c:v>1.9243367226631225E-2</c:v>
                </c:pt>
                <c:pt idx="3249">
                  <c:v>1.9247605010059843E-2</c:v>
                </c:pt>
                <c:pt idx="3250">
                  <c:v>1.9251827735008442E-2</c:v>
                </c:pt>
                <c:pt idx="3251">
                  <c:v>1.9256035402125393E-2</c:v>
                </c:pt>
                <c:pt idx="3252">
                  <c:v>1.9260228011167557E-2</c:v>
                </c:pt>
                <c:pt idx="3253">
                  <c:v>1.9264405562053888E-2</c:v>
                </c:pt>
                <c:pt idx="3254">
                  <c:v>1.9268568054865431E-2</c:v>
                </c:pt>
                <c:pt idx="3255">
                  <c:v>1.9272715489764281E-2</c:v>
                </c:pt>
                <c:pt idx="3256">
                  <c:v>1.9276847866588342E-2</c:v>
                </c:pt>
                <c:pt idx="3257">
                  <c:v>1.9280965185175525E-2</c:v>
                </c:pt>
                <c:pt idx="3258">
                  <c:v>1.9285067445768966E-2</c:v>
                </c:pt>
                <c:pt idx="3259">
                  <c:v>1.9289154648368667E-2</c:v>
                </c:pt>
                <c:pt idx="3260">
                  <c:v>1.9293226792812534E-2</c:v>
                </c:pt>
                <c:pt idx="3261">
                  <c:v>1.9297283879181615E-2</c:v>
                </c:pt>
                <c:pt idx="3262">
                  <c:v>1.9301325907475908E-2</c:v>
                </c:pt>
                <c:pt idx="3263">
                  <c:v>1.930535287777646E-2</c:v>
                </c:pt>
                <c:pt idx="3264">
                  <c:v>1.930936478992118E-2</c:v>
                </c:pt>
                <c:pt idx="3265">
                  <c:v>1.9313361643991112E-2</c:v>
                </c:pt>
                <c:pt idx="3266">
                  <c:v>1.9317343440067303E-2</c:v>
                </c:pt>
                <c:pt idx="3267">
                  <c:v>1.9321310178068707E-2</c:v>
                </c:pt>
                <c:pt idx="3268">
                  <c:v>1.9325261857914278E-2</c:v>
                </c:pt>
                <c:pt idx="3269">
                  <c:v>1.9329198479847154E-2</c:v>
                </c:pt>
                <c:pt idx="3270">
                  <c:v>1.9333120043462104E-2</c:v>
                </c:pt>
                <c:pt idx="3271">
                  <c:v>1.933702654916436E-2</c:v>
                </c:pt>
                <c:pt idx="3272">
                  <c:v>1.9340917996710782E-2</c:v>
                </c:pt>
                <c:pt idx="3273">
                  <c:v>1.934479438634451E-2</c:v>
                </c:pt>
                <c:pt idx="3274">
                  <c:v>1.9348655717741359E-2</c:v>
                </c:pt>
                <c:pt idx="3275">
                  <c:v>1.9352501991144466E-2</c:v>
                </c:pt>
                <c:pt idx="3276">
                  <c:v>1.9356333206310694E-2</c:v>
                </c:pt>
                <c:pt idx="3277">
                  <c:v>1.9360149363645274E-2</c:v>
                </c:pt>
                <c:pt idx="3278">
                  <c:v>1.936395046282402E-2</c:v>
                </c:pt>
                <c:pt idx="3279">
                  <c:v>1.9367736503765887E-2</c:v>
                </c:pt>
                <c:pt idx="3280">
                  <c:v>1.9371507486795059E-2</c:v>
                </c:pt>
                <c:pt idx="3281">
                  <c:v>1.9375263411749444E-2</c:v>
                </c:pt>
                <c:pt idx="3282">
                  <c:v>1.9379004278466949E-2</c:v>
                </c:pt>
                <c:pt idx="3283">
                  <c:v>1.938273008727176E-2</c:v>
                </c:pt>
                <c:pt idx="3284">
                  <c:v>1.9386440838001784E-2</c:v>
                </c:pt>
                <c:pt idx="3285">
                  <c:v>1.9390136530575974E-2</c:v>
                </c:pt>
                <c:pt idx="3286">
                  <c:v>1.9393817164994331E-2</c:v>
                </c:pt>
                <c:pt idx="3287">
                  <c:v>1.9397482741418948E-2</c:v>
                </c:pt>
                <c:pt idx="3288">
                  <c:v>1.9401133259849823E-2</c:v>
                </c:pt>
                <c:pt idx="3289">
                  <c:v>1.9404768720043819E-2</c:v>
                </c:pt>
                <c:pt idx="3290">
                  <c:v>1.9408389122081982E-2</c:v>
                </c:pt>
                <c:pt idx="3291">
                  <c:v>1.9411994466288496E-2</c:v>
                </c:pt>
                <c:pt idx="3292">
                  <c:v>1.941558475225813E-2</c:v>
                </c:pt>
                <c:pt idx="3293">
                  <c:v>1.9419159980071932E-2</c:v>
                </c:pt>
                <c:pt idx="3294">
                  <c:v>1.9422720149973038E-2</c:v>
                </c:pt>
                <c:pt idx="3295">
                  <c:v>1.9426265261799358E-2</c:v>
                </c:pt>
                <c:pt idx="3296">
                  <c:v>1.9429795315469844E-2</c:v>
                </c:pt>
                <c:pt idx="3297">
                  <c:v>1.9433310311065544E-2</c:v>
                </c:pt>
                <c:pt idx="3298">
                  <c:v>1.943681024850541E-2</c:v>
                </c:pt>
                <c:pt idx="3299">
                  <c:v>1.9440295127951535E-2</c:v>
                </c:pt>
                <c:pt idx="3300">
                  <c:v>1.9443764949079734E-2</c:v>
                </c:pt>
                <c:pt idx="3301">
                  <c:v>1.9447219712295238E-2</c:v>
                </c:pt>
                <c:pt idx="3302">
                  <c:v>1.9450659417517002E-2</c:v>
                </c:pt>
                <c:pt idx="3303">
                  <c:v>1.9454084064663979E-2</c:v>
                </c:pt>
                <c:pt idx="3304">
                  <c:v>1.945749365349303E-2</c:v>
                </c:pt>
                <c:pt idx="3305">
                  <c:v>1.9460888184409386E-2</c:v>
                </c:pt>
                <c:pt idx="3306">
                  <c:v>1.9464267657169909E-2</c:v>
                </c:pt>
                <c:pt idx="3307">
                  <c:v>1.9467632071855645E-2</c:v>
                </c:pt>
                <c:pt idx="3308">
                  <c:v>1.9470981428385548E-2</c:v>
                </c:pt>
                <c:pt idx="3309">
                  <c:v>1.9474315727002756E-2</c:v>
                </c:pt>
                <c:pt idx="3310">
                  <c:v>1.9477634967383084E-2</c:v>
                </c:pt>
                <c:pt idx="3311">
                  <c:v>1.9480939149607579E-2</c:v>
                </c:pt>
                <c:pt idx="3312">
                  <c:v>1.9484228273838333E-2</c:v>
                </c:pt>
                <c:pt idx="3313">
                  <c:v>1.9487502339913254E-2</c:v>
                </c:pt>
                <c:pt idx="3314">
                  <c:v>1.949076134807548E-2</c:v>
                </c:pt>
                <c:pt idx="3315">
                  <c:v>1.9494005297919781E-2</c:v>
                </c:pt>
                <c:pt idx="3316">
                  <c:v>1.9497234189851387E-2</c:v>
                </c:pt>
                <c:pt idx="3317">
                  <c:v>1.9500448023627159E-2</c:v>
                </c:pt>
                <c:pt idx="3318">
                  <c:v>1.9503646799166052E-2</c:v>
                </c:pt>
                <c:pt idx="3319">
                  <c:v>1.9506830516711204E-2</c:v>
                </c:pt>
                <c:pt idx="3320">
                  <c:v>1.9509999176343662E-2</c:v>
                </c:pt>
                <c:pt idx="3321">
                  <c:v>1.951315277773924E-2</c:v>
                </c:pt>
                <c:pt idx="3322">
                  <c:v>1.9516291320816892E-2</c:v>
                </c:pt>
                <c:pt idx="3323">
                  <c:v>1.951941480598185E-2</c:v>
                </c:pt>
                <c:pt idx="3324">
                  <c:v>1.952252323307202E-2</c:v>
                </c:pt>
                <c:pt idx="3325">
                  <c:v>1.9525616602087403E-2</c:v>
                </c:pt>
                <c:pt idx="3326">
                  <c:v>1.9528694912946953E-2</c:v>
                </c:pt>
                <c:pt idx="3327">
                  <c:v>1.9531758165812763E-2</c:v>
                </c:pt>
                <c:pt idx="3328">
                  <c:v>1.9534806360360646E-2</c:v>
                </c:pt>
                <c:pt idx="3329">
                  <c:v>1.9537839497076881E-2</c:v>
                </c:pt>
                <c:pt idx="3330">
                  <c:v>1.954085757547519E-2</c:v>
                </c:pt>
                <c:pt idx="3331">
                  <c:v>1.9543860595960805E-2</c:v>
                </c:pt>
                <c:pt idx="3332">
                  <c:v>1.954684855820954E-2</c:v>
                </c:pt>
                <c:pt idx="3333">
                  <c:v>1.9549821462383488E-2</c:v>
                </c:pt>
                <c:pt idx="3334">
                  <c:v>1.9552779308401602E-2</c:v>
                </c:pt>
                <c:pt idx="3335">
                  <c:v>1.9555722096425976E-2</c:v>
                </c:pt>
                <c:pt idx="3336">
                  <c:v>1.9558649826375563E-2</c:v>
                </c:pt>
                <c:pt idx="3337">
                  <c:v>1.956156249808827E-2</c:v>
                </c:pt>
                <c:pt idx="3338">
                  <c:v>1.9564460111807236E-2</c:v>
                </c:pt>
                <c:pt idx="3339">
                  <c:v>1.9567342667451415E-2</c:v>
                </c:pt>
                <c:pt idx="3340">
                  <c:v>1.9570210164777668E-2</c:v>
                </c:pt>
                <c:pt idx="3341">
                  <c:v>1.9573062604110181E-2</c:v>
                </c:pt>
                <c:pt idx="3342">
                  <c:v>1.9575899985448952E-2</c:v>
                </c:pt>
                <c:pt idx="3343">
                  <c:v>1.9578722308550844E-2</c:v>
                </c:pt>
                <c:pt idx="3344">
                  <c:v>1.9581529573577949E-2</c:v>
                </c:pt>
                <c:pt idx="3345">
                  <c:v>1.9584321780611313E-2</c:v>
                </c:pt>
                <c:pt idx="3346">
                  <c:v>1.9587098929407798E-2</c:v>
                </c:pt>
                <c:pt idx="3347">
                  <c:v>1.9589861020048449E-2</c:v>
                </c:pt>
                <c:pt idx="3348">
                  <c:v>1.9592608052695359E-2</c:v>
                </c:pt>
                <c:pt idx="3349">
                  <c:v>1.9595340027267483E-2</c:v>
                </c:pt>
                <c:pt idx="3350">
                  <c:v>1.9598056943602726E-2</c:v>
                </c:pt>
                <c:pt idx="3351">
                  <c:v>1.9600758801863183E-2</c:v>
                </c:pt>
                <c:pt idx="3352">
                  <c:v>1.9603445602210945E-2</c:v>
                </c:pt>
                <c:pt idx="3353">
                  <c:v>1.9606117344321827E-2</c:v>
                </c:pt>
                <c:pt idx="3354">
                  <c:v>1.960877402819583E-2</c:v>
                </c:pt>
                <c:pt idx="3355">
                  <c:v>1.9611415653995046E-2</c:v>
                </c:pt>
                <c:pt idx="3356">
                  <c:v>1.9614042221881567E-2</c:v>
                </c:pt>
                <c:pt idx="3357">
                  <c:v>1.9616653731531208E-2</c:v>
                </c:pt>
                <c:pt idx="3358">
                  <c:v>1.9619250183025017E-2</c:v>
                </c:pt>
                <c:pt idx="3359">
                  <c:v>1.9621831576444038E-2</c:v>
                </c:pt>
                <c:pt idx="3360">
                  <c:v>1.9624397911869318E-2</c:v>
                </c:pt>
                <c:pt idx="3361">
                  <c:v>1.9626949189057719E-2</c:v>
                </c:pt>
                <c:pt idx="3362">
                  <c:v>1.9629485408090286E-2</c:v>
                </c:pt>
                <c:pt idx="3363">
                  <c:v>1.9632006569210159E-2</c:v>
                </c:pt>
                <c:pt idx="3364">
                  <c:v>1.9634512672012105E-2</c:v>
                </c:pt>
                <c:pt idx="3365">
                  <c:v>1.9637003716739265E-2</c:v>
                </c:pt>
                <c:pt idx="3366">
                  <c:v>1.9639479703391638E-2</c:v>
                </c:pt>
                <c:pt idx="3367">
                  <c:v>1.964194063205027E-2</c:v>
                </c:pt>
                <c:pt idx="3368">
                  <c:v>1.9644386502390976E-2</c:v>
                </c:pt>
                <c:pt idx="3369">
                  <c:v>1.9646817314656895E-2</c:v>
                </c:pt>
                <c:pt idx="3370">
                  <c:v>1.9649233068929073E-2</c:v>
                </c:pt>
                <c:pt idx="3371">
                  <c:v>1.9651633765045418E-2</c:v>
                </c:pt>
                <c:pt idx="3372">
                  <c:v>1.9654019403005929E-2</c:v>
                </c:pt>
                <c:pt idx="3373">
                  <c:v>1.9656389982810607E-2</c:v>
                </c:pt>
                <c:pt idx="3374">
                  <c:v>1.9658745504540498E-2</c:v>
                </c:pt>
                <c:pt idx="3375">
                  <c:v>1.96614190908595E-2</c:v>
                </c:pt>
                <c:pt idx="3376">
                  <c:v>1.9663742345309432E-2</c:v>
                </c:pt>
                <c:pt idx="3377">
                  <c:v>1.9666050541522484E-2</c:v>
                </c:pt>
                <c:pt idx="3378">
                  <c:v>1.9668343679660749E-2</c:v>
                </c:pt>
                <c:pt idx="3379">
                  <c:v>1.9670621759643181E-2</c:v>
                </c:pt>
                <c:pt idx="3380">
                  <c:v>1.9672884781550826E-2</c:v>
                </c:pt>
                <c:pt idx="3381">
                  <c:v>1.9675132745302637E-2</c:v>
                </c:pt>
                <c:pt idx="3382">
                  <c:v>1.9677365650979661E-2</c:v>
                </c:pt>
                <c:pt idx="3383">
                  <c:v>1.9679583498500852E-2</c:v>
                </c:pt>
                <c:pt idx="3384">
                  <c:v>1.9681786287947256E-2</c:v>
                </c:pt>
                <c:pt idx="3385">
                  <c:v>1.9683974019318873E-2</c:v>
                </c:pt>
                <c:pt idx="3386">
                  <c:v>1.968614669245361E-2</c:v>
                </c:pt>
                <c:pt idx="3387">
                  <c:v>1.968830430751356E-2</c:v>
                </c:pt>
                <c:pt idx="3388">
                  <c:v>1.9690446864498723E-2</c:v>
                </c:pt>
                <c:pt idx="3389">
                  <c:v>1.9692574363247006E-2</c:v>
                </c:pt>
                <c:pt idx="3390">
                  <c:v>1.9694686803920503E-2</c:v>
                </c:pt>
                <c:pt idx="3391">
                  <c:v>1.9696784186681304E-2</c:v>
                </c:pt>
                <c:pt idx="3392">
                  <c:v>1.969886651112418E-2</c:v>
                </c:pt>
                <c:pt idx="3393">
                  <c:v>1.9700933777411223E-2</c:v>
                </c:pt>
                <c:pt idx="3394">
                  <c:v>1.970298598578557E-2</c:v>
                </c:pt>
                <c:pt idx="3395">
                  <c:v>1.9705023135760946E-2</c:v>
                </c:pt>
                <c:pt idx="3396">
                  <c:v>1.9707045227742581E-2</c:v>
                </c:pt>
                <c:pt idx="3397">
                  <c:v>1.9709052261649429E-2</c:v>
                </c:pt>
                <c:pt idx="3398">
                  <c:v>1.971104423748149E-2</c:v>
                </c:pt>
                <c:pt idx="3399">
                  <c:v>1.9713021155076671E-2</c:v>
                </c:pt>
                <c:pt idx="3400">
                  <c:v>1.9714983014516019E-2</c:v>
                </c:pt>
                <c:pt idx="3401">
                  <c:v>1.9716929815961626E-2</c:v>
                </c:pt>
                <c:pt idx="3402">
                  <c:v>1.9718861559251399E-2</c:v>
                </c:pt>
                <c:pt idx="3403">
                  <c:v>1.9720778244304293E-2</c:v>
                </c:pt>
                <c:pt idx="3404">
                  <c:v>1.9722679871444493E-2</c:v>
                </c:pt>
                <c:pt idx="3405">
                  <c:v>1.9724566440347813E-2</c:v>
                </c:pt>
                <c:pt idx="3406">
                  <c:v>1.9726437951095299E-2</c:v>
                </c:pt>
                <c:pt idx="3407">
                  <c:v>1.9728294403605906E-2</c:v>
                </c:pt>
                <c:pt idx="3408">
                  <c:v>1.9730135798284865E-2</c:v>
                </c:pt>
                <c:pt idx="3409">
                  <c:v>1.9731962134645897E-2</c:v>
                </c:pt>
                <c:pt idx="3410">
                  <c:v>1.9733773412932143E-2</c:v>
                </c:pt>
                <c:pt idx="3411">
                  <c:v>1.9735569632981509E-2</c:v>
                </c:pt>
                <c:pt idx="3412">
                  <c:v>1.9737350795199227E-2</c:v>
                </c:pt>
                <c:pt idx="3413">
                  <c:v>1.9739116899017972E-2</c:v>
                </c:pt>
                <c:pt idx="3414">
                  <c:v>1.9740867944842977E-2</c:v>
                </c:pt>
                <c:pt idx="3415">
                  <c:v>1.9742603932512148E-2</c:v>
                </c:pt>
                <c:pt idx="3416">
                  <c:v>1.9744324862025486E-2</c:v>
                </c:pt>
                <c:pt idx="3417">
                  <c:v>1.9746030733382991E-2</c:v>
                </c:pt>
                <c:pt idx="3418">
                  <c:v>1.9747721546746755E-2</c:v>
                </c:pt>
                <c:pt idx="3419">
                  <c:v>1.9749397301792593E-2</c:v>
                </c:pt>
                <c:pt idx="3420">
                  <c:v>1.9751057998925736E-2</c:v>
                </c:pt>
                <c:pt idx="3421">
                  <c:v>1.9752703637740954E-2</c:v>
                </c:pt>
                <c:pt idx="3422">
                  <c:v>1.9754334218643477E-2</c:v>
                </c:pt>
                <c:pt idx="3423">
                  <c:v>1.975594974130912E-2</c:v>
                </c:pt>
                <c:pt idx="3424">
                  <c:v>1.9757550205737884E-2</c:v>
                </c:pt>
                <c:pt idx="3425">
                  <c:v>1.9759135612172907E-2</c:v>
                </c:pt>
                <c:pt idx="3426">
                  <c:v>1.9760705960452096E-2</c:v>
                </c:pt>
                <c:pt idx="3427">
                  <c:v>1.9762261250575452E-2</c:v>
                </c:pt>
                <c:pt idx="3428">
                  <c:v>1.9763801482624022E-2</c:v>
                </c:pt>
                <c:pt idx="3429">
                  <c:v>1.9765326656516757E-2</c:v>
                </c:pt>
                <c:pt idx="3430">
                  <c:v>1.976683677225366E-2</c:v>
                </c:pt>
                <c:pt idx="3431">
                  <c:v>1.9768331829915775E-2</c:v>
                </c:pt>
                <c:pt idx="3432">
                  <c:v>1.9769811829341011E-2</c:v>
                </c:pt>
                <c:pt idx="3433">
                  <c:v>1.9771276770772506E-2</c:v>
                </c:pt>
                <c:pt idx="3434">
                  <c:v>1.9772726654048167E-2</c:v>
                </c:pt>
                <c:pt idx="3435">
                  <c:v>1.9774161479167995E-2</c:v>
                </c:pt>
                <c:pt idx="3436">
                  <c:v>1.9775581246050944E-2</c:v>
                </c:pt>
                <c:pt idx="3437">
                  <c:v>1.9776985954940152E-2</c:v>
                </c:pt>
                <c:pt idx="3438">
                  <c:v>1.9778375605754572E-2</c:v>
                </c:pt>
                <c:pt idx="3439">
                  <c:v>1.9779750198251067E-2</c:v>
                </c:pt>
                <c:pt idx="3440">
                  <c:v>1.9781109732834867E-2</c:v>
                </c:pt>
                <c:pt idx="3441">
                  <c:v>1.9782454209181788E-2</c:v>
                </c:pt>
                <c:pt idx="3442">
                  <c:v>1.9783783627291829E-2</c:v>
                </c:pt>
                <c:pt idx="3443">
                  <c:v>1.9785097987408129E-2</c:v>
                </c:pt>
                <c:pt idx="3444">
                  <c:v>1.9786397289287549E-2</c:v>
                </c:pt>
                <c:pt idx="3445">
                  <c:v>1.9787681533173229E-2</c:v>
                </c:pt>
                <c:pt idx="3446">
                  <c:v>1.9788950718822029E-2</c:v>
                </c:pt>
                <c:pt idx="3447">
                  <c:v>1.9790204846314996E-2</c:v>
                </c:pt>
                <c:pt idx="3448">
                  <c:v>1.9791443915814222E-2</c:v>
                </c:pt>
                <c:pt idx="3449">
                  <c:v>1.9792667927157614E-2</c:v>
                </c:pt>
                <c:pt idx="3450">
                  <c:v>1.9793876880264127E-2</c:v>
                </c:pt>
                <c:pt idx="3451">
                  <c:v>1.9795070775295853E-2</c:v>
                </c:pt>
                <c:pt idx="3452">
                  <c:v>1.9796249612171746E-2</c:v>
                </c:pt>
                <c:pt idx="3453">
                  <c:v>1.9797413390972851E-2</c:v>
                </c:pt>
                <c:pt idx="3454">
                  <c:v>1.9798562111618123E-2</c:v>
                </c:pt>
                <c:pt idx="3455">
                  <c:v>1.9799695774188608E-2</c:v>
                </c:pt>
                <c:pt idx="3456">
                  <c:v>1.9800814378522213E-2</c:v>
                </c:pt>
                <c:pt idx="3457">
                  <c:v>1.9801917924699985E-2</c:v>
                </c:pt>
                <c:pt idx="3458">
                  <c:v>1.980300641280297E-2</c:v>
                </c:pt>
                <c:pt idx="3459">
                  <c:v>1.9804079842750122E-2</c:v>
                </c:pt>
                <c:pt idx="3460">
                  <c:v>1.9805138214703533E-2</c:v>
                </c:pt>
                <c:pt idx="3461">
                  <c:v>1.9806181528339017E-2</c:v>
                </c:pt>
                <c:pt idx="3462">
                  <c:v>1.9807209783980761E-2</c:v>
                </c:pt>
                <c:pt idx="3463">
                  <c:v>1.9808222981385626E-2</c:v>
                </c:pt>
                <c:pt idx="3464">
                  <c:v>1.9809221120715703E-2</c:v>
                </c:pt>
                <c:pt idx="3465">
                  <c:v>1.9810204201808901E-2</c:v>
                </c:pt>
                <c:pt idx="3466">
                  <c:v>1.9811172224908358E-2</c:v>
                </c:pt>
                <c:pt idx="3467">
                  <c:v>1.9812125189770935E-2</c:v>
                </c:pt>
                <c:pt idx="3468">
                  <c:v>1.9813063096477679E-2</c:v>
                </c:pt>
                <c:pt idx="3469">
                  <c:v>1.9813985945190682E-2</c:v>
                </c:pt>
                <c:pt idx="3470">
                  <c:v>1.9814893735747852E-2</c:v>
                </c:pt>
                <c:pt idx="3471">
                  <c:v>1.9815786468230234E-2</c:v>
                </c:pt>
                <c:pt idx="3472">
                  <c:v>1.9816664142232598E-2</c:v>
                </c:pt>
                <c:pt idx="3473">
                  <c:v>1.9817526758484361E-2</c:v>
                </c:pt>
                <c:pt idx="3474">
                  <c:v>1.9818374316418197E-2</c:v>
                </c:pt>
                <c:pt idx="3475">
                  <c:v>1.98192068161962E-2</c:v>
                </c:pt>
                <c:pt idx="3476">
                  <c:v>1.9820024257899416E-2</c:v>
                </c:pt>
                <c:pt idx="3477">
                  <c:v>1.9820826641527844E-2</c:v>
                </c:pt>
                <c:pt idx="3478">
                  <c:v>1.9821613966919394E-2</c:v>
                </c:pt>
                <c:pt idx="3479">
                  <c:v>1.9822495328851719E-2</c:v>
                </c:pt>
                <c:pt idx="3480">
                  <c:v>1.9823250386801217E-2</c:v>
                </c:pt>
                <c:pt idx="3481">
                  <c:v>1.9823990386756973E-2</c:v>
                </c:pt>
                <c:pt idx="3482">
                  <c:v>1.9824715328394804E-2</c:v>
                </c:pt>
                <c:pt idx="3483">
                  <c:v>1.982542521211994E-2</c:v>
                </c:pt>
                <c:pt idx="3484">
                  <c:v>1.9826120037527151E-2</c:v>
                </c:pt>
                <c:pt idx="3485">
                  <c:v>1.9826799804859574E-2</c:v>
                </c:pt>
                <c:pt idx="3486">
                  <c:v>1.982746451411721E-2</c:v>
                </c:pt>
                <c:pt idx="3487">
                  <c:v>1.982811416505692E-2</c:v>
                </c:pt>
                <c:pt idx="3488">
                  <c:v>1.982874875800289E-2</c:v>
                </c:pt>
                <c:pt idx="3489">
                  <c:v>1.9829368292793026E-2</c:v>
                </c:pt>
                <c:pt idx="3490">
                  <c:v>1.9829972769427329E-2</c:v>
                </c:pt>
                <c:pt idx="3491">
                  <c:v>1.9830562187905798E-2</c:v>
                </c:pt>
                <c:pt idx="3492">
                  <c:v>1.983113654830948E-2</c:v>
                </c:pt>
                <c:pt idx="3493">
                  <c:v>1.9834007776682316E-2</c:v>
                </c:pt>
                <c:pt idx="3494">
                  <c:v>1.9832240094487252E-2</c:v>
                </c:pt>
                <c:pt idx="3495">
                  <c:v>1.9832769280585527E-2</c:v>
                </c:pt>
                <c:pt idx="3496">
                  <c:v>1.9833283408365876E-2</c:v>
                </c:pt>
                <c:pt idx="3497">
                  <c:v>1.9833782478152484E-2</c:v>
                </c:pt>
                <c:pt idx="3498">
                  <c:v>1.983426648954012E-2</c:v>
                </c:pt>
                <c:pt idx="3499">
                  <c:v>1.9834735443015061E-2</c:v>
                </c:pt>
                <c:pt idx="3500">
                  <c:v>1.9835189338334169E-2</c:v>
                </c:pt>
                <c:pt idx="3501">
                  <c:v>1.9835628175416398E-2</c:v>
                </c:pt>
                <c:pt idx="3502">
                  <c:v>1.9836051954504885E-2</c:v>
                </c:pt>
                <c:pt idx="3503">
                  <c:v>1.9836460675356493E-2</c:v>
                </c:pt>
                <c:pt idx="3504">
                  <c:v>1.9836854338133314E-2</c:v>
                </c:pt>
                <c:pt idx="3505">
                  <c:v>1.9837232942673255E-2</c:v>
                </c:pt>
                <c:pt idx="3506">
                  <c:v>1.9837596489057363E-2</c:v>
                </c:pt>
                <c:pt idx="3507">
                  <c:v>1.9837944977528776E-2</c:v>
                </c:pt>
                <c:pt idx="3508">
                  <c:v>1.9838278407682264E-2</c:v>
                </c:pt>
                <c:pt idx="3509">
                  <c:v>1.9838596779598872E-2</c:v>
                </c:pt>
                <c:pt idx="3510">
                  <c:v>1.9838900093602785E-2</c:v>
                </c:pt>
                <c:pt idx="3511">
                  <c:v>1.9839188349369818E-2</c:v>
                </c:pt>
                <c:pt idx="3512">
                  <c:v>1.9839461546899972E-2</c:v>
                </c:pt>
                <c:pt idx="3513">
                  <c:v>1.9839719686517432E-2</c:v>
                </c:pt>
                <c:pt idx="3514">
                  <c:v>1.9839962767898012E-2</c:v>
                </c:pt>
                <c:pt idx="3515">
                  <c:v>1.9840190791122758E-2</c:v>
                </c:pt>
                <c:pt idx="3516">
                  <c:v>1.9840403756110625E-2</c:v>
                </c:pt>
                <c:pt idx="3517">
                  <c:v>1.9840601663023705E-2</c:v>
                </c:pt>
                <c:pt idx="3518">
                  <c:v>1.984078451202409E-2</c:v>
                </c:pt>
                <c:pt idx="3519">
                  <c:v>1.9840952302706549E-2</c:v>
                </c:pt>
                <c:pt idx="3520">
                  <c:v>1.9841105035071083E-2</c:v>
                </c:pt>
                <c:pt idx="3521">
                  <c:v>1.9841242709522922E-2</c:v>
                </c:pt>
                <c:pt idx="3522">
                  <c:v>1.9841365325737881E-2</c:v>
                </c:pt>
                <c:pt idx="3523">
                  <c:v>1.9841472883959099E-2</c:v>
                </c:pt>
                <c:pt idx="3524">
                  <c:v>1.9841565383862392E-2</c:v>
                </c:pt>
                <c:pt idx="3525">
                  <c:v>1.9841642825690897E-2</c:v>
                </c:pt>
                <c:pt idx="3526">
                  <c:v>1.9841705209525662E-2</c:v>
                </c:pt>
                <c:pt idx="3527">
                  <c:v>1.9841752534961454E-2</c:v>
                </c:pt>
                <c:pt idx="3528">
                  <c:v>1.9841784802484552E-2</c:v>
                </c:pt>
                <c:pt idx="3529">
                  <c:v>1.9841802011851817E-2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544768"/>
        <c:axId val="624362240"/>
      </c:lineChart>
      <c:dateAx>
        <c:axId val="624544768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36224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4362240"/>
        <c:scaling>
          <c:orientation val="minMax"/>
          <c:max val="1.4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454476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42521</c:v>
                </c:pt>
                <c:pt idx="112">
                  <c:v>42522</c:v>
                </c:pt>
                <c:pt idx="113">
                  <c:v>42523</c:v>
                </c:pt>
                <c:pt idx="114">
                  <c:v>42524</c:v>
                </c:pt>
                <c:pt idx="115">
                  <c:v>42527</c:v>
                </c:pt>
                <c:pt idx="116">
                  <c:v>42528</c:v>
                </c:pt>
                <c:pt idx="117">
                  <c:v>42529</c:v>
                </c:pt>
                <c:pt idx="118">
                  <c:v>42530</c:v>
                </c:pt>
                <c:pt idx="119">
                  <c:v>42531</c:v>
                </c:pt>
                <c:pt idx="120">
                  <c:v>42534</c:v>
                </c:pt>
                <c:pt idx="121">
                  <c:v>42535</c:v>
                </c:pt>
                <c:pt idx="122">
                  <c:v>42536</c:v>
                </c:pt>
                <c:pt idx="123">
                  <c:v>42537</c:v>
                </c:pt>
                <c:pt idx="124">
                  <c:v>42538</c:v>
                </c:pt>
                <c:pt idx="125">
                  <c:v>42541</c:v>
                </c:pt>
                <c:pt idx="126">
                  <c:v>42542</c:v>
                </c:pt>
                <c:pt idx="127">
                  <c:v>42543</c:v>
                </c:pt>
                <c:pt idx="128">
                  <c:v>42544</c:v>
                </c:pt>
                <c:pt idx="129">
                  <c:v>42545</c:v>
                </c:pt>
                <c:pt idx="130">
                  <c:v>42548</c:v>
                </c:pt>
                <c:pt idx="131">
                  <c:v>42549</c:v>
                </c:pt>
                <c:pt idx="132">
                  <c:v>42550</c:v>
                </c:pt>
                <c:pt idx="133">
                  <c:v>42551</c:v>
                </c:pt>
                <c:pt idx="134">
                  <c:v>42552</c:v>
                </c:pt>
                <c:pt idx="135">
                  <c:v>42555</c:v>
                </c:pt>
                <c:pt idx="136">
                  <c:v>42556</c:v>
                </c:pt>
                <c:pt idx="137">
                  <c:v>42557</c:v>
                </c:pt>
                <c:pt idx="138">
                  <c:v>42558</c:v>
                </c:pt>
                <c:pt idx="139">
                  <c:v>42559</c:v>
                </c:pt>
                <c:pt idx="140">
                  <c:v>42562</c:v>
                </c:pt>
                <c:pt idx="141">
                  <c:v>42563</c:v>
                </c:pt>
                <c:pt idx="142">
                  <c:v>42564</c:v>
                </c:pt>
                <c:pt idx="143">
                  <c:v>42565</c:v>
                </c:pt>
                <c:pt idx="144">
                  <c:v>42566</c:v>
                </c:pt>
                <c:pt idx="145">
                  <c:v>42569</c:v>
                </c:pt>
                <c:pt idx="146">
                  <c:v>42570</c:v>
                </c:pt>
                <c:pt idx="147">
                  <c:v>42571</c:v>
                </c:pt>
                <c:pt idx="148">
                  <c:v>42572</c:v>
                </c:pt>
                <c:pt idx="149">
                  <c:v>42573</c:v>
                </c:pt>
                <c:pt idx="150">
                  <c:v>42576</c:v>
                </c:pt>
                <c:pt idx="151">
                  <c:v>42577</c:v>
                </c:pt>
                <c:pt idx="152">
                  <c:v>42578</c:v>
                </c:pt>
                <c:pt idx="153">
                  <c:v>42579</c:v>
                </c:pt>
                <c:pt idx="154">
                  <c:v>42580</c:v>
                </c:pt>
                <c:pt idx="155">
                  <c:v>42583</c:v>
                </c:pt>
                <c:pt idx="156">
                  <c:v>42584</c:v>
                </c:pt>
                <c:pt idx="157">
                  <c:v>42585</c:v>
                </c:pt>
                <c:pt idx="158">
                  <c:v>42586</c:v>
                </c:pt>
                <c:pt idx="159">
                  <c:v>42587</c:v>
                </c:pt>
                <c:pt idx="160">
                  <c:v>42590</c:v>
                </c:pt>
                <c:pt idx="161">
                  <c:v>42591</c:v>
                </c:pt>
                <c:pt idx="162">
                  <c:v>42592</c:v>
                </c:pt>
                <c:pt idx="163">
                  <c:v>42593</c:v>
                </c:pt>
                <c:pt idx="164">
                  <c:v>42594</c:v>
                </c:pt>
                <c:pt idx="165">
                  <c:v>42597</c:v>
                </c:pt>
                <c:pt idx="166">
                  <c:v>42598</c:v>
                </c:pt>
                <c:pt idx="167">
                  <c:v>42599</c:v>
                </c:pt>
                <c:pt idx="168">
                  <c:v>42600</c:v>
                </c:pt>
                <c:pt idx="169">
                  <c:v>42601</c:v>
                </c:pt>
                <c:pt idx="170">
                  <c:v>42604</c:v>
                </c:pt>
                <c:pt idx="171">
                  <c:v>42605</c:v>
                </c:pt>
                <c:pt idx="172">
                  <c:v>42606</c:v>
                </c:pt>
                <c:pt idx="173">
                  <c:v>42607</c:v>
                </c:pt>
                <c:pt idx="174">
                  <c:v>42608</c:v>
                </c:pt>
                <c:pt idx="175">
                  <c:v>42612</c:v>
                </c:pt>
                <c:pt idx="176">
                  <c:v>42613</c:v>
                </c:pt>
                <c:pt idx="177">
                  <c:v>42614</c:v>
                </c:pt>
                <c:pt idx="178">
                  <c:v>42615</c:v>
                </c:pt>
                <c:pt idx="179">
                  <c:v>42618</c:v>
                </c:pt>
                <c:pt idx="180">
                  <c:v>42619</c:v>
                </c:pt>
                <c:pt idx="181">
                  <c:v>42620</c:v>
                </c:pt>
                <c:pt idx="182">
                  <c:v>42621</c:v>
                </c:pt>
                <c:pt idx="183">
                  <c:v>42622</c:v>
                </c:pt>
                <c:pt idx="184">
                  <c:v>42625</c:v>
                </c:pt>
                <c:pt idx="185">
                  <c:v>42626</c:v>
                </c:pt>
                <c:pt idx="186">
                  <c:v>42627</c:v>
                </c:pt>
                <c:pt idx="187">
                  <c:v>42628</c:v>
                </c:pt>
                <c:pt idx="188">
                  <c:v>42629</c:v>
                </c:pt>
                <c:pt idx="189">
                  <c:v>42632</c:v>
                </c:pt>
                <c:pt idx="190">
                  <c:v>42633</c:v>
                </c:pt>
                <c:pt idx="191">
                  <c:v>42634</c:v>
                </c:pt>
                <c:pt idx="192">
                  <c:v>42635</c:v>
                </c:pt>
                <c:pt idx="193">
                  <c:v>42636</c:v>
                </c:pt>
                <c:pt idx="194">
                  <c:v>42639</c:v>
                </c:pt>
                <c:pt idx="195">
                  <c:v>42640</c:v>
                </c:pt>
                <c:pt idx="196">
                  <c:v>42641</c:v>
                </c:pt>
                <c:pt idx="197">
                  <c:v>42642</c:v>
                </c:pt>
                <c:pt idx="198">
                  <c:v>42643</c:v>
                </c:pt>
                <c:pt idx="199">
                  <c:v>42646</c:v>
                </c:pt>
                <c:pt idx="200">
                  <c:v>42647</c:v>
                </c:pt>
                <c:pt idx="201">
                  <c:v>42648</c:v>
                </c:pt>
                <c:pt idx="202">
                  <c:v>42649</c:v>
                </c:pt>
                <c:pt idx="203">
                  <c:v>42650</c:v>
                </c:pt>
                <c:pt idx="204">
                  <c:v>42653</c:v>
                </c:pt>
                <c:pt idx="205">
                  <c:v>42654</c:v>
                </c:pt>
                <c:pt idx="206">
                  <c:v>42655</c:v>
                </c:pt>
                <c:pt idx="207">
                  <c:v>42656</c:v>
                </c:pt>
                <c:pt idx="208">
                  <c:v>42657</c:v>
                </c:pt>
                <c:pt idx="209">
                  <c:v>42660</c:v>
                </c:pt>
                <c:pt idx="210">
                  <c:v>42661</c:v>
                </c:pt>
                <c:pt idx="211">
                  <c:v>42662</c:v>
                </c:pt>
                <c:pt idx="212">
                  <c:v>42663</c:v>
                </c:pt>
                <c:pt idx="213">
                  <c:v>42664</c:v>
                </c:pt>
                <c:pt idx="214">
                  <c:v>42667</c:v>
                </c:pt>
                <c:pt idx="215">
                  <c:v>42668</c:v>
                </c:pt>
                <c:pt idx="216">
                  <c:v>42669</c:v>
                </c:pt>
                <c:pt idx="217">
                  <c:v>42670</c:v>
                </c:pt>
                <c:pt idx="218">
                  <c:v>42671</c:v>
                </c:pt>
                <c:pt idx="219">
                  <c:v>42674</c:v>
                </c:pt>
                <c:pt idx="220">
                  <c:v>42675</c:v>
                </c:pt>
                <c:pt idx="221">
                  <c:v>42676</c:v>
                </c:pt>
                <c:pt idx="222">
                  <c:v>42677</c:v>
                </c:pt>
                <c:pt idx="223">
                  <c:v>42678</c:v>
                </c:pt>
                <c:pt idx="224">
                  <c:v>42681</c:v>
                </c:pt>
                <c:pt idx="225">
                  <c:v>42682</c:v>
                </c:pt>
                <c:pt idx="226">
                  <c:v>42683</c:v>
                </c:pt>
                <c:pt idx="227">
                  <c:v>42684</c:v>
                </c:pt>
                <c:pt idx="228">
                  <c:v>42685</c:v>
                </c:pt>
                <c:pt idx="229">
                  <c:v>42688</c:v>
                </c:pt>
                <c:pt idx="230">
                  <c:v>42689</c:v>
                </c:pt>
                <c:pt idx="231">
                  <c:v>42690</c:v>
                </c:pt>
                <c:pt idx="232">
                  <c:v>42691</c:v>
                </c:pt>
                <c:pt idx="233">
                  <c:v>42692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42702</c:v>
                </c:pt>
                <c:pt idx="240">
                  <c:v>42703</c:v>
                </c:pt>
                <c:pt idx="241">
                  <c:v>42704</c:v>
                </c:pt>
                <c:pt idx="242">
                  <c:v>42705</c:v>
                </c:pt>
                <c:pt idx="243">
                  <c:v>42706</c:v>
                </c:pt>
                <c:pt idx="244">
                  <c:v>42709</c:v>
                </c:pt>
                <c:pt idx="245">
                  <c:v>42710</c:v>
                </c:pt>
                <c:pt idx="246">
                  <c:v>42711</c:v>
                </c:pt>
                <c:pt idx="247">
                  <c:v>42712</c:v>
                </c:pt>
                <c:pt idx="248">
                  <c:v>42713</c:v>
                </c:pt>
                <c:pt idx="249">
                  <c:v>42716</c:v>
                </c:pt>
                <c:pt idx="250">
                  <c:v>42717</c:v>
                </c:pt>
                <c:pt idx="251">
                  <c:v>42718</c:v>
                </c:pt>
                <c:pt idx="252">
                  <c:v>42719</c:v>
                </c:pt>
                <c:pt idx="253">
                  <c:v>42720</c:v>
                </c:pt>
                <c:pt idx="254">
                  <c:v>42723</c:v>
                </c:pt>
                <c:pt idx="255">
                  <c:v>42724</c:v>
                </c:pt>
                <c:pt idx="256">
                  <c:v>42725</c:v>
                </c:pt>
                <c:pt idx="257">
                  <c:v>42726</c:v>
                </c:pt>
                <c:pt idx="258">
                  <c:v>42727</c:v>
                </c:pt>
                <c:pt idx="259">
                  <c:v>42732</c:v>
                </c:pt>
                <c:pt idx="260">
                  <c:v>42733</c:v>
                </c:pt>
                <c:pt idx="261">
                  <c:v>42734</c:v>
                </c:pt>
                <c:pt idx="262">
                  <c:v>42738</c:v>
                </c:pt>
                <c:pt idx="263">
                  <c:v>42739</c:v>
                </c:pt>
                <c:pt idx="264">
                  <c:v>42740</c:v>
                </c:pt>
                <c:pt idx="265">
                  <c:v>42741</c:v>
                </c:pt>
                <c:pt idx="266">
                  <c:v>42744</c:v>
                </c:pt>
                <c:pt idx="267">
                  <c:v>42745</c:v>
                </c:pt>
                <c:pt idx="268">
                  <c:v>42746</c:v>
                </c:pt>
                <c:pt idx="269">
                  <c:v>42747</c:v>
                </c:pt>
                <c:pt idx="270">
                  <c:v>42748</c:v>
                </c:pt>
                <c:pt idx="271">
                  <c:v>42751</c:v>
                </c:pt>
                <c:pt idx="272">
                  <c:v>42752</c:v>
                </c:pt>
                <c:pt idx="273">
                  <c:v>42753</c:v>
                </c:pt>
                <c:pt idx="274">
                  <c:v>42754</c:v>
                </c:pt>
                <c:pt idx="275">
                  <c:v>42755</c:v>
                </c:pt>
                <c:pt idx="276">
                  <c:v>42758</c:v>
                </c:pt>
                <c:pt idx="277">
                  <c:v>42759</c:v>
                </c:pt>
                <c:pt idx="278">
                  <c:v>42760</c:v>
                </c:pt>
                <c:pt idx="279">
                  <c:v>42761</c:v>
                </c:pt>
                <c:pt idx="280">
                  <c:v>42762</c:v>
                </c:pt>
                <c:pt idx="281">
                  <c:v>42765</c:v>
                </c:pt>
                <c:pt idx="282">
                  <c:v>42766</c:v>
                </c:pt>
                <c:pt idx="283">
                  <c:v>42767</c:v>
                </c:pt>
                <c:pt idx="284">
                  <c:v>42768</c:v>
                </c:pt>
                <c:pt idx="285">
                  <c:v>42769</c:v>
                </c:pt>
                <c:pt idx="286">
                  <c:v>42772</c:v>
                </c:pt>
                <c:pt idx="287">
                  <c:v>42773</c:v>
                </c:pt>
                <c:pt idx="288">
                  <c:v>42774</c:v>
                </c:pt>
                <c:pt idx="289">
                  <c:v>42775</c:v>
                </c:pt>
                <c:pt idx="290">
                  <c:v>42776</c:v>
                </c:pt>
                <c:pt idx="291">
                  <c:v>42779</c:v>
                </c:pt>
                <c:pt idx="292">
                  <c:v>42780</c:v>
                </c:pt>
                <c:pt idx="293">
                  <c:v>42781</c:v>
                </c:pt>
                <c:pt idx="294">
                  <c:v>42782</c:v>
                </c:pt>
                <c:pt idx="295">
                  <c:v>42783</c:v>
                </c:pt>
                <c:pt idx="296">
                  <c:v>42786</c:v>
                </c:pt>
                <c:pt idx="297">
                  <c:v>42787</c:v>
                </c:pt>
                <c:pt idx="298">
                  <c:v>42788</c:v>
                </c:pt>
                <c:pt idx="299">
                  <c:v>42789</c:v>
                </c:pt>
                <c:pt idx="300">
                  <c:v>42790</c:v>
                </c:pt>
                <c:pt idx="301">
                  <c:v>42793</c:v>
                </c:pt>
                <c:pt idx="302">
                  <c:v>42794</c:v>
                </c:pt>
                <c:pt idx="303">
                  <c:v>42795</c:v>
                </c:pt>
                <c:pt idx="304">
                  <c:v>42796</c:v>
                </c:pt>
                <c:pt idx="305">
                  <c:v>42797</c:v>
                </c:pt>
                <c:pt idx="306">
                  <c:v>42800</c:v>
                </c:pt>
                <c:pt idx="307">
                  <c:v>42801</c:v>
                </c:pt>
                <c:pt idx="308">
                  <c:v>42802</c:v>
                </c:pt>
                <c:pt idx="309">
                  <c:v>42803</c:v>
                </c:pt>
                <c:pt idx="310">
                  <c:v>42804</c:v>
                </c:pt>
                <c:pt idx="311">
                  <c:v>42807</c:v>
                </c:pt>
                <c:pt idx="312">
                  <c:v>42808</c:v>
                </c:pt>
                <c:pt idx="313">
                  <c:v>42809</c:v>
                </c:pt>
                <c:pt idx="314">
                  <c:v>42810</c:v>
                </c:pt>
                <c:pt idx="315">
                  <c:v>42811</c:v>
                </c:pt>
                <c:pt idx="316">
                  <c:v>42814</c:v>
                </c:pt>
                <c:pt idx="317">
                  <c:v>42815</c:v>
                </c:pt>
                <c:pt idx="318">
                  <c:v>42816</c:v>
                </c:pt>
                <c:pt idx="319">
                  <c:v>42817</c:v>
                </c:pt>
                <c:pt idx="320">
                  <c:v>42818</c:v>
                </c:pt>
                <c:pt idx="321">
                  <c:v>42821</c:v>
                </c:pt>
                <c:pt idx="322">
                  <c:v>42822</c:v>
                </c:pt>
                <c:pt idx="323">
                  <c:v>42823</c:v>
                </c:pt>
                <c:pt idx="324">
                  <c:v>42824</c:v>
                </c:pt>
                <c:pt idx="325">
                  <c:v>42825</c:v>
                </c:pt>
                <c:pt idx="326">
                  <c:v>42828</c:v>
                </c:pt>
                <c:pt idx="327">
                  <c:v>42829</c:v>
                </c:pt>
                <c:pt idx="328">
                  <c:v>42830</c:v>
                </c:pt>
                <c:pt idx="329">
                  <c:v>42831</c:v>
                </c:pt>
                <c:pt idx="330">
                  <c:v>42832</c:v>
                </c:pt>
                <c:pt idx="331">
                  <c:v>42835</c:v>
                </c:pt>
                <c:pt idx="332">
                  <c:v>42836</c:v>
                </c:pt>
                <c:pt idx="333">
                  <c:v>42837</c:v>
                </c:pt>
                <c:pt idx="334">
                  <c:v>42838</c:v>
                </c:pt>
                <c:pt idx="335">
                  <c:v>42843</c:v>
                </c:pt>
                <c:pt idx="336">
                  <c:v>42844</c:v>
                </c:pt>
                <c:pt idx="337">
                  <c:v>42845</c:v>
                </c:pt>
                <c:pt idx="338">
                  <c:v>42846</c:v>
                </c:pt>
                <c:pt idx="339">
                  <c:v>42849</c:v>
                </c:pt>
                <c:pt idx="340">
                  <c:v>42850</c:v>
                </c:pt>
                <c:pt idx="341">
                  <c:v>42851</c:v>
                </c:pt>
                <c:pt idx="342">
                  <c:v>42852</c:v>
                </c:pt>
                <c:pt idx="343">
                  <c:v>42853</c:v>
                </c:pt>
                <c:pt idx="344">
                  <c:v>42857</c:v>
                </c:pt>
                <c:pt idx="345">
                  <c:v>42858</c:v>
                </c:pt>
                <c:pt idx="346">
                  <c:v>42859</c:v>
                </c:pt>
                <c:pt idx="347">
                  <c:v>42860</c:v>
                </c:pt>
                <c:pt idx="348">
                  <c:v>42863</c:v>
                </c:pt>
                <c:pt idx="349">
                  <c:v>42864</c:v>
                </c:pt>
                <c:pt idx="350">
                  <c:v>42865</c:v>
                </c:pt>
                <c:pt idx="351">
                  <c:v>42866</c:v>
                </c:pt>
                <c:pt idx="352">
                  <c:v>42867</c:v>
                </c:pt>
                <c:pt idx="353">
                  <c:v>42870</c:v>
                </c:pt>
                <c:pt idx="354">
                  <c:v>42871</c:v>
                </c:pt>
                <c:pt idx="355">
                  <c:v>42872</c:v>
                </c:pt>
                <c:pt idx="356">
                  <c:v>42873</c:v>
                </c:pt>
                <c:pt idx="357">
                  <c:v>42874</c:v>
                </c:pt>
                <c:pt idx="358">
                  <c:v>42877</c:v>
                </c:pt>
                <c:pt idx="359">
                  <c:v>42878</c:v>
                </c:pt>
                <c:pt idx="360">
                  <c:v>42879</c:v>
                </c:pt>
                <c:pt idx="361">
                  <c:v>42880</c:v>
                </c:pt>
                <c:pt idx="362">
                  <c:v>42881</c:v>
                </c:pt>
                <c:pt idx="363">
                  <c:v>42885</c:v>
                </c:pt>
                <c:pt idx="364">
                  <c:v>42886</c:v>
                </c:pt>
                <c:pt idx="365">
                  <c:v>42887</c:v>
                </c:pt>
                <c:pt idx="366">
                  <c:v>42888</c:v>
                </c:pt>
                <c:pt idx="367">
                  <c:v>42891</c:v>
                </c:pt>
                <c:pt idx="368">
                  <c:v>42892</c:v>
                </c:pt>
                <c:pt idx="369">
                  <c:v>42893</c:v>
                </c:pt>
                <c:pt idx="370">
                  <c:v>42894</c:v>
                </c:pt>
                <c:pt idx="371">
                  <c:v>42895</c:v>
                </c:pt>
                <c:pt idx="372">
                  <c:v>42898</c:v>
                </c:pt>
                <c:pt idx="373">
                  <c:v>42899</c:v>
                </c:pt>
                <c:pt idx="374">
                  <c:v>42900</c:v>
                </c:pt>
                <c:pt idx="375">
                  <c:v>42901</c:v>
                </c:pt>
                <c:pt idx="376">
                  <c:v>42902</c:v>
                </c:pt>
                <c:pt idx="377">
                  <c:v>42905</c:v>
                </c:pt>
                <c:pt idx="378">
                  <c:v>42906</c:v>
                </c:pt>
                <c:pt idx="379">
                  <c:v>42907</c:v>
                </c:pt>
                <c:pt idx="380">
                  <c:v>42908</c:v>
                </c:pt>
                <c:pt idx="381">
                  <c:v>42909</c:v>
                </c:pt>
                <c:pt idx="382">
                  <c:v>42912</c:v>
                </c:pt>
                <c:pt idx="383">
                  <c:v>42913</c:v>
                </c:pt>
                <c:pt idx="384">
                  <c:v>42914</c:v>
                </c:pt>
                <c:pt idx="385">
                  <c:v>42915</c:v>
                </c:pt>
                <c:pt idx="386">
                  <c:v>42916</c:v>
                </c:pt>
                <c:pt idx="387">
                  <c:v>42919</c:v>
                </c:pt>
                <c:pt idx="388">
                  <c:v>42920</c:v>
                </c:pt>
                <c:pt idx="389">
                  <c:v>42921</c:v>
                </c:pt>
                <c:pt idx="390">
                  <c:v>42922</c:v>
                </c:pt>
                <c:pt idx="391">
                  <c:v>42923</c:v>
                </c:pt>
                <c:pt idx="392">
                  <c:v>42926</c:v>
                </c:pt>
                <c:pt idx="393">
                  <c:v>42927</c:v>
                </c:pt>
                <c:pt idx="394">
                  <c:v>42928</c:v>
                </c:pt>
                <c:pt idx="395">
                  <c:v>42929</c:v>
                </c:pt>
                <c:pt idx="396">
                  <c:v>42930</c:v>
                </c:pt>
                <c:pt idx="397">
                  <c:v>42933</c:v>
                </c:pt>
                <c:pt idx="398">
                  <c:v>42934</c:v>
                </c:pt>
                <c:pt idx="399">
                  <c:v>42935</c:v>
                </c:pt>
                <c:pt idx="400">
                  <c:v>42936</c:v>
                </c:pt>
                <c:pt idx="401">
                  <c:v>42937</c:v>
                </c:pt>
                <c:pt idx="402">
                  <c:v>42940</c:v>
                </c:pt>
                <c:pt idx="403">
                  <c:v>42941</c:v>
                </c:pt>
                <c:pt idx="404">
                  <c:v>42942</c:v>
                </c:pt>
                <c:pt idx="405">
                  <c:v>42943</c:v>
                </c:pt>
                <c:pt idx="406">
                  <c:v>42944</c:v>
                </c:pt>
                <c:pt idx="407">
                  <c:v>42947</c:v>
                </c:pt>
                <c:pt idx="408">
                  <c:v>42948</c:v>
                </c:pt>
                <c:pt idx="409">
                  <c:v>42949</c:v>
                </c:pt>
                <c:pt idx="410">
                  <c:v>42950</c:v>
                </c:pt>
                <c:pt idx="411">
                  <c:v>42951</c:v>
                </c:pt>
                <c:pt idx="412">
                  <c:v>42954</c:v>
                </c:pt>
                <c:pt idx="413">
                  <c:v>42955</c:v>
                </c:pt>
                <c:pt idx="414">
                  <c:v>42956</c:v>
                </c:pt>
                <c:pt idx="415">
                  <c:v>42957</c:v>
                </c:pt>
                <c:pt idx="416">
                  <c:v>42958</c:v>
                </c:pt>
                <c:pt idx="417">
                  <c:v>42961</c:v>
                </c:pt>
                <c:pt idx="418">
                  <c:v>42962</c:v>
                </c:pt>
                <c:pt idx="419">
                  <c:v>42963</c:v>
                </c:pt>
                <c:pt idx="420">
                  <c:v>42964</c:v>
                </c:pt>
                <c:pt idx="421">
                  <c:v>42965</c:v>
                </c:pt>
                <c:pt idx="422">
                  <c:v>42968</c:v>
                </c:pt>
                <c:pt idx="423">
                  <c:v>42969</c:v>
                </c:pt>
                <c:pt idx="424">
                  <c:v>42970</c:v>
                </c:pt>
                <c:pt idx="425">
                  <c:v>42971</c:v>
                </c:pt>
                <c:pt idx="426">
                  <c:v>42972</c:v>
                </c:pt>
                <c:pt idx="427">
                  <c:v>42976</c:v>
                </c:pt>
                <c:pt idx="428">
                  <c:v>42977</c:v>
                </c:pt>
                <c:pt idx="429">
                  <c:v>42978</c:v>
                </c:pt>
                <c:pt idx="430">
                  <c:v>42979</c:v>
                </c:pt>
                <c:pt idx="431">
                  <c:v>42982</c:v>
                </c:pt>
                <c:pt idx="432">
                  <c:v>42983</c:v>
                </c:pt>
                <c:pt idx="433">
                  <c:v>42984</c:v>
                </c:pt>
                <c:pt idx="434">
                  <c:v>42985</c:v>
                </c:pt>
                <c:pt idx="435">
                  <c:v>42986</c:v>
                </c:pt>
                <c:pt idx="436">
                  <c:v>42989</c:v>
                </c:pt>
                <c:pt idx="437">
                  <c:v>42990</c:v>
                </c:pt>
                <c:pt idx="438">
                  <c:v>42991</c:v>
                </c:pt>
                <c:pt idx="439">
                  <c:v>42992</c:v>
                </c:pt>
                <c:pt idx="440">
                  <c:v>42993</c:v>
                </c:pt>
                <c:pt idx="441">
                  <c:v>42996</c:v>
                </c:pt>
                <c:pt idx="442">
                  <c:v>42997</c:v>
                </c:pt>
                <c:pt idx="443">
                  <c:v>42998</c:v>
                </c:pt>
                <c:pt idx="444">
                  <c:v>42999</c:v>
                </c:pt>
                <c:pt idx="445">
                  <c:v>43000</c:v>
                </c:pt>
                <c:pt idx="446">
                  <c:v>43003</c:v>
                </c:pt>
                <c:pt idx="447">
                  <c:v>43004</c:v>
                </c:pt>
                <c:pt idx="448">
                  <c:v>43005</c:v>
                </c:pt>
                <c:pt idx="449">
                  <c:v>43006</c:v>
                </c:pt>
                <c:pt idx="450">
                  <c:v>43007</c:v>
                </c:pt>
                <c:pt idx="451">
                  <c:v>43010</c:v>
                </c:pt>
                <c:pt idx="452">
                  <c:v>43011</c:v>
                </c:pt>
                <c:pt idx="453">
                  <c:v>43012</c:v>
                </c:pt>
                <c:pt idx="454">
                  <c:v>43013</c:v>
                </c:pt>
                <c:pt idx="455">
                  <c:v>43014</c:v>
                </c:pt>
                <c:pt idx="456">
                  <c:v>43017</c:v>
                </c:pt>
                <c:pt idx="457">
                  <c:v>43018</c:v>
                </c:pt>
                <c:pt idx="458">
                  <c:v>43019</c:v>
                </c:pt>
                <c:pt idx="459">
                  <c:v>43020</c:v>
                </c:pt>
                <c:pt idx="460">
                  <c:v>43021</c:v>
                </c:pt>
                <c:pt idx="461">
                  <c:v>43024</c:v>
                </c:pt>
                <c:pt idx="462">
                  <c:v>43025</c:v>
                </c:pt>
                <c:pt idx="463">
                  <c:v>43026</c:v>
                </c:pt>
                <c:pt idx="464">
                  <c:v>43027</c:v>
                </c:pt>
                <c:pt idx="465">
                  <c:v>43028</c:v>
                </c:pt>
                <c:pt idx="466">
                  <c:v>43031</c:v>
                </c:pt>
                <c:pt idx="467">
                  <c:v>43032</c:v>
                </c:pt>
                <c:pt idx="468">
                  <c:v>43033</c:v>
                </c:pt>
                <c:pt idx="469">
                  <c:v>43034</c:v>
                </c:pt>
                <c:pt idx="470">
                  <c:v>43035</c:v>
                </c:pt>
                <c:pt idx="471">
                  <c:v>43038</c:v>
                </c:pt>
                <c:pt idx="472">
                  <c:v>43039</c:v>
                </c:pt>
                <c:pt idx="473">
                  <c:v>43040</c:v>
                </c:pt>
                <c:pt idx="474">
                  <c:v>43041</c:v>
                </c:pt>
                <c:pt idx="475">
                  <c:v>43042</c:v>
                </c:pt>
                <c:pt idx="476">
                  <c:v>43045</c:v>
                </c:pt>
                <c:pt idx="477">
                  <c:v>43046</c:v>
                </c:pt>
                <c:pt idx="478">
                  <c:v>43047</c:v>
                </c:pt>
                <c:pt idx="479">
                  <c:v>43048</c:v>
                </c:pt>
                <c:pt idx="480">
                  <c:v>43049</c:v>
                </c:pt>
                <c:pt idx="481">
                  <c:v>43052</c:v>
                </c:pt>
                <c:pt idx="482">
                  <c:v>43053</c:v>
                </c:pt>
                <c:pt idx="483">
                  <c:v>43054</c:v>
                </c:pt>
                <c:pt idx="484">
                  <c:v>43055</c:v>
                </c:pt>
                <c:pt idx="485">
                  <c:v>43056</c:v>
                </c:pt>
                <c:pt idx="486">
                  <c:v>43059</c:v>
                </c:pt>
                <c:pt idx="487">
                  <c:v>43060</c:v>
                </c:pt>
                <c:pt idx="488">
                  <c:v>43061</c:v>
                </c:pt>
                <c:pt idx="489">
                  <c:v>43062</c:v>
                </c:pt>
                <c:pt idx="490">
                  <c:v>43063</c:v>
                </c:pt>
                <c:pt idx="491">
                  <c:v>43066</c:v>
                </c:pt>
                <c:pt idx="492">
                  <c:v>43067</c:v>
                </c:pt>
                <c:pt idx="493">
                  <c:v>43068</c:v>
                </c:pt>
                <c:pt idx="494">
                  <c:v>43069</c:v>
                </c:pt>
                <c:pt idx="495">
                  <c:v>43070</c:v>
                </c:pt>
                <c:pt idx="496">
                  <c:v>43073</c:v>
                </c:pt>
                <c:pt idx="497">
                  <c:v>43074</c:v>
                </c:pt>
                <c:pt idx="498">
                  <c:v>43075</c:v>
                </c:pt>
                <c:pt idx="499">
                  <c:v>43076</c:v>
                </c:pt>
                <c:pt idx="500">
                  <c:v>43077</c:v>
                </c:pt>
                <c:pt idx="501">
                  <c:v>43080</c:v>
                </c:pt>
                <c:pt idx="502">
                  <c:v>43081</c:v>
                </c:pt>
                <c:pt idx="503">
                  <c:v>43082</c:v>
                </c:pt>
                <c:pt idx="504">
                  <c:v>43083</c:v>
                </c:pt>
                <c:pt idx="505">
                  <c:v>43084</c:v>
                </c:pt>
                <c:pt idx="506">
                  <c:v>43087</c:v>
                </c:pt>
                <c:pt idx="507">
                  <c:v>43088</c:v>
                </c:pt>
                <c:pt idx="508">
                  <c:v>43089</c:v>
                </c:pt>
                <c:pt idx="509">
                  <c:v>43090</c:v>
                </c:pt>
                <c:pt idx="510">
                  <c:v>43091</c:v>
                </c:pt>
                <c:pt idx="511">
                  <c:v>43096</c:v>
                </c:pt>
                <c:pt idx="512">
                  <c:v>43097</c:v>
                </c:pt>
                <c:pt idx="513">
                  <c:v>43098</c:v>
                </c:pt>
                <c:pt idx="514">
                  <c:v>43102</c:v>
                </c:pt>
                <c:pt idx="515">
                  <c:v>43103</c:v>
                </c:pt>
                <c:pt idx="516">
                  <c:v>43104</c:v>
                </c:pt>
                <c:pt idx="517">
                  <c:v>43105</c:v>
                </c:pt>
                <c:pt idx="518">
                  <c:v>43112</c:v>
                </c:pt>
                <c:pt idx="519">
                  <c:v>43119</c:v>
                </c:pt>
                <c:pt idx="520">
                  <c:v>43126</c:v>
                </c:pt>
                <c:pt idx="521">
                  <c:v>43133</c:v>
                </c:pt>
                <c:pt idx="522">
                  <c:v>43140</c:v>
                </c:pt>
                <c:pt idx="523">
                  <c:v>43147</c:v>
                </c:pt>
                <c:pt idx="524">
                  <c:v>43154</c:v>
                </c:pt>
                <c:pt idx="525">
                  <c:v>43161</c:v>
                </c:pt>
                <c:pt idx="526">
                  <c:v>43168</c:v>
                </c:pt>
                <c:pt idx="527">
                  <c:v>43175</c:v>
                </c:pt>
                <c:pt idx="528">
                  <c:v>43182</c:v>
                </c:pt>
                <c:pt idx="529">
                  <c:v>43193</c:v>
                </c:pt>
                <c:pt idx="530">
                  <c:v>43200</c:v>
                </c:pt>
                <c:pt idx="531">
                  <c:v>43207</c:v>
                </c:pt>
                <c:pt idx="532">
                  <c:v>43214</c:v>
                </c:pt>
                <c:pt idx="533">
                  <c:v>43221</c:v>
                </c:pt>
                <c:pt idx="534">
                  <c:v>43228</c:v>
                </c:pt>
                <c:pt idx="535">
                  <c:v>43235</c:v>
                </c:pt>
                <c:pt idx="536">
                  <c:v>43242</c:v>
                </c:pt>
                <c:pt idx="537">
                  <c:v>43249</c:v>
                </c:pt>
                <c:pt idx="538">
                  <c:v>43256</c:v>
                </c:pt>
                <c:pt idx="539">
                  <c:v>43263</c:v>
                </c:pt>
                <c:pt idx="540">
                  <c:v>43270</c:v>
                </c:pt>
                <c:pt idx="541">
                  <c:v>43277</c:v>
                </c:pt>
                <c:pt idx="542">
                  <c:v>43284</c:v>
                </c:pt>
                <c:pt idx="543">
                  <c:v>43291</c:v>
                </c:pt>
                <c:pt idx="544">
                  <c:v>43298</c:v>
                </c:pt>
                <c:pt idx="545">
                  <c:v>43305</c:v>
                </c:pt>
                <c:pt idx="546">
                  <c:v>43312</c:v>
                </c:pt>
                <c:pt idx="547">
                  <c:v>43319</c:v>
                </c:pt>
                <c:pt idx="548">
                  <c:v>43326</c:v>
                </c:pt>
                <c:pt idx="549">
                  <c:v>43333</c:v>
                </c:pt>
                <c:pt idx="550">
                  <c:v>43340</c:v>
                </c:pt>
                <c:pt idx="551">
                  <c:v>43347</c:v>
                </c:pt>
                <c:pt idx="552">
                  <c:v>43354</c:v>
                </c:pt>
                <c:pt idx="553">
                  <c:v>43361</c:v>
                </c:pt>
                <c:pt idx="554">
                  <c:v>43368</c:v>
                </c:pt>
                <c:pt idx="555">
                  <c:v>43375</c:v>
                </c:pt>
                <c:pt idx="556">
                  <c:v>43382</c:v>
                </c:pt>
                <c:pt idx="557">
                  <c:v>43389</c:v>
                </c:pt>
                <c:pt idx="558">
                  <c:v>43396</c:v>
                </c:pt>
                <c:pt idx="559">
                  <c:v>43403</c:v>
                </c:pt>
                <c:pt idx="560">
                  <c:v>43410</c:v>
                </c:pt>
                <c:pt idx="561">
                  <c:v>43417</c:v>
                </c:pt>
                <c:pt idx="562">
                  <c:v>43424</c:v>
                </c:pt>
                <c:pt idx="563">
                  <c:v>43431</c:v>
                </c:pt>
                <c:pt idx="564">
                  <c:v>43438</c:v>
                </c:pt>
                <c:pt idx="565">
                  <c:v>43445</c:v>
                </c:pt>
                <c:pt idx="566">
                  <c:v>43452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43580</c:v>
                </c:pt>
                <c:pt idx="585">
                  <c:v>43587</c:v>
                </c:pt>
                <c:pt idx="586">
                  <c:v>43594</c:v>
                </c:pt>
                <c:pt idx="587">
                  <c:v>43601</c:v>
                </c:pt>
                <c:pt idx="588">
                  <c:v>43608</c:v>
                </c:pt>
                <c:pt idx="589">
                  <c:v>43615</c:v>
                </c:pt>
                <c:pt idx="590">
                  <c:v>43622</c:v>
                </c:pt>
                <c:pt idx="591">
                  <c:v>43629</c:v>
                </c:pt>
                <c:pt idx="592">
                  <c:v>43636</c:v>
                </c:pt>
                <c:pt idx="593">
                  <c:v>43643</c:v>
                </c:pt>
                <c:pt idx="594">
                  <c:v>43650</c:v>
                </c:pt>
                <c:pt idx="595">
                  <c:v>43657</c:v>
                </c:pt>
                <c:pt idx="596">
                  <c:v>43664</c:v>
                </c:pt>
                <c:pt idx="597">
                  <c:v>43671</c:v>
                </c:pt>
                <c:pt idx="598">
                  <c:v>43678</c:v>
                </c:pt>
                <c:pt idx="599">
                  <c:v>43685</c:v>
                </c:pt>
                <c:pt idx="600">
                  <c:v>43692</c:v>
                </c:pt>
                <c:pt idx="601">
                  <c:v>43699</c:v>
                </c:pt>
                <c:pt idx="602">
                  <c:v>43706</c:v>
                </c:pt>
                <c:pt idx="603">
                  <c:v>43713</c:v>
                </c:pt>
                <c:pt idx="604">
                  <c:v>43720</c:v>
                </c:pt>
                <c:pt idx="605">
                  <c:v>43727</c:v>
                </c:pt>
                <c:pt idx="606">
                  <c:v>43734</c:v>
                </c:pt>
                <c:pt idx="607">
                  <c:v>43741</c:v>
                </c:pt>
                <c:pt idx="608">
                  <c:v>43748</c:v>
                </c:pt>
                <c:pt idx="609">
                  <c:v>43755</c:v>
                </c:pt>
                <c:pt idx="610">
                  <c:v>43762</c:v>
                </c:pt>
                <c:pt idx="611">
                  <c:v>43769</c:v>
                </c:pt>
                <c:pt idx="612">
                  <c:v>43776</c:v>
                </c:pt>
                <c:pt idx="613">
                  <c:v>43783</c:v>
                </c:pt>
                <c:pt idx="614">
                  <c:v>43790</c:v>
                </c:pt>
                <c:pt idx="615">
                  <c:v>43797</c:v>
                </c:pt>
                <c:pt idx="616">
                  <c:v>43804</c:v>
                </c:pt>
                <c:pt idx="617">
                  <c:v>43811</c:v>
                </c:pt>
                <c:pt idx="618">
                  <c:v>43818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44222</c:v>
                </c:pt>
                <c:pt idx="676">
                  <c:v>44229</c:v>
                </c:pt>
                <c:pt idx="677">
                  <c:v>44236</c:v>
                </c:pt>
                <c:pt idx="678">
                  <c:v>44243</c:v>
                </c:pt>
                <c:pt idx="679">
                  <c:v>44250</c:v>
                </c:pt>
                <c:pt idx="680">
                  <c:v>44257</c:v>
                </c:pt>
                <c:pt idx="681">
                  <c:v>44264</c:v>
                </c:pt>
                <c:pt idx="682">
                  <c:v>44271</c:v>
                </c:pt>
                <c:pt idx="683">
                  <c:v>44278</c:v>
                </c:pt>
                <c:pt idx="684">
                  <c:v>44285</c:v>
                </c:pt>
                <c:pt idx="685">
                  <c:v>44292</c:v>
                </c:pt>
                <c:pt idx="686">
                  <c:v>44299</c:v>
                </c:pt>
                <c:pt idx="687">
                  <c:v>44306</c:v>
                </c:pt>
                <c:pt idx="688">
                  <c:v>44313</c:v>
                </c:pt>
                <c:pt idx="689">
                  <c:v>44320</c:v>
                </c:pt>
                <c:pt idx="690">
                  <c:v>44327</c:v>
                </c:pt>
                <c:pt idx="691">
                  <c:v>44334</c:v>
                </c:pt>
                <c:pt idx="692">
                  <c:v>44341</c:v>
                </c:pt>
                <c:pt idx="693">
                  <c:v>44348</c:v>
                </c:pt>
                <c:pt idx="694">
                  <c:v>44355</c:v>
                </c:pt>
                <c:pt idx="695">
                  <c:v>44362</c:v>
                </c:pt>
                <c:pt idx="696">
                  <c:v>44369</c:v>
                </c:pt>
                <c:pt idx="697">
                  <c:v>44376</c:v>
                </c:pt>
                <c:pt idx="698">
                  <c:v>44383</c:v>
                </c:pt>
                <c:pt idx="699">
                  <c:v>44390</c:v>
                </c:pt>
                <c:pt idx="700">
                  <c:v>44397</c:v>
                </c:pt>
                <c:pt idx="701">
                  <c:v>44404</c:v>
                </c:pt>
                <c:pt idx="702">
                  <c:v>44411</c:v>
                </c:pt>
                <c:pt idx="703">
                  <c:v>44418</c:v>
                </c:pt>
                <c:pt idx="704">
                  <c:v>44425</c:v>
                </c:pt>
                <c:pt idx="705">
                  <c:v>44432</c:v>
                </c:pt>
                <c:pt idx="706">
                  <c:v>44439</c:v>
                </c:pt>
                <c:pt idx="707">
                  <c:v>44446</c:v>
                </c:pt>
                <c:pt idx="708">
                  <c:v>44453</c:v>
                </c:pt>
                <c:pt idx="709">
                  <c:v>44460</c:v>
                </c:pt>
                <c:pt idx="710">
                  <c:v>44467</c:v>
                </c:pt>
                <c:pt idx="711">
                  <c:v>44474</c:v>
                </c:pt>
                <c:pt idx="712">
                  <c:v>44481</c:v>
                </c:pt>
                <c:pt idx="713">
                  <c:v>44488</c:v>
                </c:pt>
                <c:pt idx="714">
                  <c:v>44495</c:v>
                </c:pt>
                <c:pt idx="715">
                  <c:v>44502</c:v>
                </c:pt>
                <c:pt idx="716">
                  <c:v>44509</c:v>
                </c:pt>
                <c:pt idx="717">
                  <c:v>44516</c:v>
                </c:pt>
                <c:pt idx="718">
                  <c:v>44523</c:v>
                </c:pt>
                <c:pt idx="719">
                  <c:v>44530</c:v>
                </c:pt>
                <c:pt idx="720">
                  <c:v>44537</c:v>
                </c:pt>
                <c:pt idx="721">
                  <c:v>44544</c:v>
                </c:pt>
                <c:pt idx="722">
                  <c:v>44551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44587</c:v>
                </c:pt>
                <c:pt idx="728">
                  <c:v>44594</c:v>
                </c:pt>
                <c:pt idx="729">
                  <c:v>44601</c:v>
                </c:pt>
                <c:pt idx="730">
                  <c:v>44608</c:v>
                </c:pt>
                <c:pt idx="731">
                  <c:v>44615</c:v>
                </c:pt>
                <c:pt idx="732">
                  <c:v>44622</c:v>
                </c:pt>
                <c:pt idx="733">
                  <c:v>44629</c:v>
                </c:pt>
                <c:pt idx="734">
                  <c:v>44636</c:v>
                </c:pt>
                <c:pt idx="735">
                  <c:v>44643</c:v>
                </c:pt>
                <c:pt idx="736">
                  <c:v>44650</c:v>
                </c:pt>
                <c:pt idx="737">
                  <c:v>44657</c:v>
                </c:pt>
                <c:pt idx="738">
                  <c:v>44664</c:v>
                </c:pt>
                <c:pt idx="739">
                  <c:v>44671</c:v>
                </c:pt>
                <c:pt idx="740">
                  <c:v>44678</c:v>
                </c:pt>
                <c:pt idx="741">
                  <c:v>44685</c:v>
                </c:pt>
                <c:pt idx="742">
                  <c:v>44692</c:v>
                </c:pt>
                <c:pt idx="743">
                  <c:v>44699</c:v>
                </c:pt>
                <c:pt idx="744">
                  <c:v>44706</c:v>
                </c:pt>
                <c:pt idx="745">
                  <c:v>44713</c:v>
                </c:pt>
                <c:pt idx="746">
                  <c:v>44720</c:v>
                </c:pt>
                <c:pt idx="747">
                  <c:v>44727</c:v>
                </c:pt>
                <c:pt idx="748">
                  <c:v>44734</c:v>
                </c:pt>
                <c:pt idx="749">
                  <c:v>44741</c:v>
                </c:pt>
                <c:pt idx="750">
                  <c:v>44748</c:v>
                </c:pt>
                <c:pt idx="751">
                  <c:v>44755</c:v>
                </c:pt>
                <c:pt idx="752">
                  <c:v>44762</c:v>
                </c:pt>
                <c:pt idx="753">
                  <c:v>44769</c:v>
                </c:pt>
                <c:pt idx="754">
                  <c:v>44776</c:v>
                </c:pt>
                <c:pt idx="755">
                  <c:v>44783</c:v>
                </c:pt>
                <c:pt idx="756">
                  <c:v>44790</c:v>
                </c:pt>
                <c:pt idx="757">
                  <c:v>44797</c:v>
                </c:pt>
                <c:pt idx="758">
                  <c:v>44804</c:v>
                </c:pt>
                <c:pt idx="759">
                  <c:v>44811</c:v>
                </c:pt>
                <c:pt idx="760">
                  <c:v>44818</c:v>
                </c:pt>
                <c:pt idx="761">
                  <c:v>44825</c:v>
                </c:pt>
                <c:pt idx="762">
                  <c:v>44832</c:v>
                </c:pt>
                <c:pt idx="763">
                  <c:v>44839</c:v>
                </c:pt>
                <c:pt idx="764">
                  <c:v>44846</c:v>
                </c:pt>
                <c:pt idx="765">
                  <c:v>44853</c:v>
                </c:pt>
                <c:pt idx="766">
                  <c:v>44860</c:v>
                </c:pt>
                <c:pt idx="767">
                  <c:v>44867</c:v>
                </c:pt>
                <c:pt idx="768">
                  <c:v>44874</c:v>
                </c:pt>
                <c:pt idx="769">
                  <c:v>44881</c:v>
                </c:pt>
                <c:pt idx="770">
                  <c:v>44888</c:v>
                </c:pt>
                <c:pt idx="771">
                  <c:v>44895</c:v>
                </c:pt>
                <c:pt idx="772">
                  <c:v>44902</c:v>
                </c:pt>
                <c:pt idx="773">
                  <c:v>44909</c:v>
                </c:pt>
                <c:pt idx="774">
                  <c:v>44916</c:v>
                </c:pt>
                <c:pt idx="775">
                  <c:v>44923</c:v>
                </c:pt>
                <c:pt idx="776">
                  <c:v>44930</c:v>
                </c:pt>
                <c:pt idx="777">
                  <c:v>44937</c:v>
                </c:pt>
                <c:pt idx="778">
                  <c:v>44944</c:v>
                </c:pt>
                <c:pt idx="779">
                  <c:v>44951</c:v>
                </c:pt>
                <c:pt idx="780">
                  <c:v>44958</c:v>
                </c:pt>
                <c:pt idx="781">
                  <c:v>44965</c:v>
                </c:pt>
                <c:pt idx="782">
                  <c:v>44972</c:v>
                </c:pt>
                <c:pt idx="783">
                  <c:v>44979</c:v>
                </c:pt>
                <c:pt idx="784">
                  <c:v>44986</c:v>
                </c:pt>
                <c:pt idx="785">
                  <c:v>44993</c:v>
                </c:pt>
                <c:pt idx="786">
                  <c:v>45000</c:v>
                </c:pt>
                <c:pt idx="787">
                  <c:v>45007</c:v>
                </c:pt>
                <c:pt idx="788">
                  <c:v>45014</c:v>
                </c:pt>
                <c:pt idx="789">
                  <c:v>45021</c:v>
                </c:pt>
                <c:pt idx="790">
                  <c:v>45028</c:v>
                </c:pt>
                <c:pt idx="791">
                  <c:v>45035</c:v>
                </c:pt>
                <c:pt idx="792">
                  <c:v>45042</c:v>
                </c:pt>
                <c:pt idx="793">
                  <c:v>45049</c:v>
                </c:pt>
                <c:pt idx="794">
                  <c:v>45056</c:v>
                </c:pt>
                <c:pt idx="795">
                  <c:v>45063</c:v>
                </c:pt>
                <c:pt idx="796">
                  <c:v>45070</c:v>
                </c:pt>
                <c:pt idx="797">
                  <c:v>45077</c:v>
                </c:pt>
                <c:pt idx="798">
                  <c:v>45084</c:v>
                </c:pt>
                <c:pt idx="799">
                  <c:v>45091</c:v>
                </c:pt>
                <c:pt idx="800">
                  <c:v>45098</c:v>
                </c:pt>
                <c:pt idx="801">
                  <c:v>45105</c:v>
                </c:pt>
                <c:pt idx="802">
                  <c:v>45112</c:v>
                </c:pt>
                <c:pt idx="803">
                  <c:v>45119</c:v>
                </c:pt>
                <c:pt idx="804">
                  <c:v>45126</c:v>
                </c:pt>
                <c:pt idx="805">
                  <c:v>45133</c:v>
                </c:pt>
                <c:pt idx="806">
                  <c:v>45140</c:v>
                </c:pt>
                <c:pt idx="807">
                  <c:v>45147</c:v>
                </c:pt>
                <c:pt idx="808">
                  <c:v>45154</c:v>
                </c:pt>
                <c:pt idx="809">
                  <c:v>45161</c:v>
                </c:pt>
                <c:pt idx="810">
                  <c:v>45168</c:v>
                </c:pt>
                <c:pt idx="811">
                  <c:v>45175</c:v>
                </c:pt>
                <c:pt idx="812">
                  <c:v>45182</c:v>
                </c:pt>
                <c:pt idx="813">
                  <c:v>45189</c:v>
                </c:pt>
                <c:pt idx="814">
                  <c:v>45196</c:v>
                </c:pt>
                <c:pt idx="815">
                  <c:v>45203</c:v>
                </c:pt>
                <c:pt idx="816">
                  <c:v>45210</c:v>
                </c:pt>
                <c:pt idx="817">
                  <c:v>45217</c:v>
                </c:pt>
                <c:pt idx="818">
                  <c:v>45224</c:v>
                </c:pt>
                <c:pt idx="819">
                  <c:v>45231</c:v>
                </c:pt>
                <c:pt idx="820">
                  <c:v>45238</c:v>
                </c:pt>
                <c:pt idx="821">
                  <c:v>45245</c:v>
                </c:pt>
                <c:pt idx="822">
                  <c:v>45252</c:v>
                </c:pt>
                <c:pt idx="823">
                  <c:v>45259</c:v>
                </c:pt>
                <c:pt idx="824">
                  <c:v>45266</c:v>
                </c:pt>
                <c:pt idx="825">
                  <c:v>45273</c:v>
                </c:pt>
                <c:pt idx="826">
                  <c:v>45280</c:v>
                </c:pt>
                <c:pt idx="827">
                  <c:v>45287</c:v>
                </c:pt>
                <c:pt idx="828">
                  <c:v>45294</c:v>
                </c:pt>
                <c:pt idx="829">
                  <c:v>45301</c:v>
                </c:pt>
                <c:pt idx="830">
                  <c:v>45308</c:v>
                </c:pt>
                <c:pt idx="831">
                  <c:v>45315</c:v>
                </c:pt>
                <c:pt idx="832">
                  <c:v>45322</c:v>
                </c:pt>
                <c:pt idx="833">
                  <c:v>45329</c:v>
                </c:pt>
                <c:pt idx="834">
                  <c:v>45336</c:v>
                </c:pt>
                <c:pt idx="835">
                  <c:v>45343</c:v>
                </c:pt>
                <c:pt idx="836">
                  <c:v>45350</c:v>
                </c:pt>
                <c:pt idx="837">
                  <c:v>45357</c:v>
                </c:pt>
                <c:pt idx="838">
                  <c:v>45364</c:v>
                </c:pt>
                <c:pt idx="839">
                  <c:v>45371</c:v>
                </c:pt>
                <c:pt idx="840">
                  <c:v>45378</c:v>
                </c:pt>
                <c:pt idx="841">
                  <c:v>45385</c:v>
                </c:pt>
                <c:pt idx="842">
                  <c:v>45392</c:v>
                </c:pt>
                <c:pt idx="843">
                  <c:v>45399</c:v>
                </c:pt>
                <c:pt idx="844">
                  <c:v>45406</c:v>
                </c:pt>
                <c:pt idx="845">
                  <c:v>45413</c:v>
                </c:pt>
                <c:pt idx="846">
                  <c:v>45420</c:v>
                </c:pt>
                <c:pt idx="847">
                  <c:v>45427</c:v>
                </c:pt>
                <c:pt idx="848">
                  <c:v>45434</c:v>
                </c:pt>
                <c:pt idx="849">
                  <c:v>45441</c:v>
                </c:pt>
                <c:pt idx="850">
                  <c:v>45448</c:v>
                </c:pt>
                <c:pt idx="851">
                  <c:v>45455</c:v>
                </c:pt>
                <c:pt idx="852">
                  <c:v>45462</c:v>
                </c:pt>
                <c:pt idx="853">
                  <c:v>45469</c:v>
                </c:pt>
                <c:pt idx="854">
                  <c:v>45476</c:v>
                </c:pt>
                <c:pt idx="855">
                  <c:v>45483</c:v>
                </c:pt>
                <c:pt idx="856">
                  <c:v>45490</c:v>
                </c:pt>
                <c:pt idx="857">
                  <c:v>45497</c:v>
                </c:pt>
                <c:pt idx="858">
                  <c:v>45504</c:v>
                </c:pt>
                <c:pt idx="859">
                  <c:v>45511</c:v>
                </c:pt>
                <c:pt idx="860">
                  <c:v>45518</c:v>
                </c:pt>
                <c:pt idx="861">
                  <c:v>45525</c:v>
                </c:pt>
                <c:pt idx="862">
                  <c:v>45532</c:v>
                </c:pt>
                <c:pt idx="863">
                  <c:v>45539</c:v>
                </c:pt>
                <c:pt idx="864">
                  <c:v>45546</c:v>
                </c:pt>
                <c:pt idx="865">
                  <c:v>45553</c:v>
                </c:pt>
                <c:pt idx="866">
                  <c:v>45560</c:v>
                </c:pt>
                <c:pt idx="867">
                  <c:v>45567</c:v>
                </c:pt>
                <c:pt idx="868">
                  <c:v>45574</c:v>
                </c:pt>
                <c:pt idx="869">
                  <c:v>45581</c:v>
                </c:pt>
                <c:pt idx="870">
                  <c:v>45588</c:v>
                </c:pt>
                <c:pt idx="871">
                  <c:v>45595</c:v>
                </c:pt>
                <c:pt idx="872">
                  <c:v>45602</c:v>
                </c:pt>
                <c:pt idx="873">
                  <c:v>45609</c:v>
                </c:pt>
                <c:pt idx="874">
                  <c:v>45616</c:v>
                </c:pt>
                <c:pt idx="875">
                  <c:v>45623</c:v>
                </c:pt>
                <c:pt idx="876">
                  <c:v>45630</c:v>
                </c:pt>
                <c:pt idx="877">
                  <c:v>45637</c:v>
                </c:pt>
                <c:pt idx="878">
                  <c:v>45644</c:v>
                </c:pt>
                <c:pt idx="879">
                  <c:v>45653</c:v>
                </c:pt>
                <c:pt idx="880">
                  <c:v>45660</c:v>
                </c:pt>
                <c:pt idx="881">
                  <c:v>45667</c:v>
                </c:pt>
                <c:pt idx="882">
                  <c:v>45674</c:v>
                </c:pt>
                <c:pt idx="883">
                  <c:v>45681</c:v>
                </c:pt>
                <c:pt idx="884">
                  <c:v>45688</c:v>
                </c:pt>
                <c:pt idx="885">
                  <c:v>45695</c:v>
                </c:pt>
                <c:pt idx="886">
                  <c:v>45702</c:v>
                </c:pt>
                <c:pt idx="887">
                  <c:v>45709</c:v>
                </c:pt>
                <c:pt idx="888">
                  <c:v>45716</c:v>
                </c:pt>
                <c:pt idx="889">
                  <c:v>45723</c:v>
                </c:pt>
                <c:pt idx="890">
                  <c:v>45730</c:v>
                </c:pt>
                <c:pt idx="891">
                  <c:v>45737</c:v>
                </c:pt>
                <c:pt idx="892">
                  <c:v>45744</c:v>
                </c:pt>
                <c:pt idx="893">
                  <c:v>45751</c:v>
                </c:pt>
                <c:pt idx="894">
                  <c:v>45758</c:v>
                </c:pt>
                <c:pt idx="895">
                  <c:v>45769</c:v>
                </c:pt>
                <c:pt idx="896">
                  <c:v>45776</c:v>
                </c:pt>
                <c:pt idx="897">
                  <c:v>45783</c:v>
                </c:pt>
                <c:pt idx="898">
                  <c:v>45790</c:v>
                </c:pt>
                <c:pt idx="899">
                  <c:v>45797</c:v>
                </c:pt>
                <c:pt idx="900">
                  <c:v>45804</c:v>
                </c:pt>
                <c:pt idx="901">
                  <c:v>45811</c:v>
                </c:pt>
                <c:pt idx="902">
                  <c:v>45818</c:v>
                </c:pt>
                <c:pt idx="903">
                  <c:v>45825</c:v>
                </c:pt>
                <c:pt idx="904">
                  <c:v>45832</c:v>
                </c:pt>
                <c:pt idx="905">
                  <c:v>45839</c:v>
                </c:pt>
                <c:pt idx="906">
                  <c:v>45846</c:v>
                </c:pt>
                <c:pt idx="907">
                  <c:v>45853</c:v>
                </c:pt>
                <c:pt idx="908">
                  <c:v>45860</c:v>
                </c:pt>
                <c:pt idx="909">
                  <c:v>45867</c:v>
                </c:pt>
                <c:pt idx="910">
                  <c:v>45874</c:v>
                </c:pt>
                <c:pt idx="911">
                  <c:v>45881</c:v>
                </c:pt>
                <c:pt idx="912">
                  <c:v>45888</c:v>
                </c:pt>
                <c:pt idx="913">
                  <c:v>45895</c:v>
                </c:pt>
                <c:pt idx="914">
                  <c:v>45902</c:v>
                </c:pt>
                <c:pt idx="915">
                  <c:v>45909</c:v>
                </c:pt>
                <c:pt idx="916">
                  <c:v>45916</c:v>
                </c:pt>
                <c:pt idx="917">
                  <c:v>45923</c:v>
                </c:pt>
                <c:pt idx="918">
                  <c:v>45930</c:v>
                </c:pt>
                <c:pt idx="919">
                  <c:v>45937</c:v>
                </c:pt>
                <c:pt idx="920">
                  <c:v>45944</c:v>
                </c:pt>
                <c:pt idx="921">
                  <c:v>45951</c:v>
                </c:pt>
                <c:pt idx="922">
                  <c:v>45958</c:v>
                </c:pt>
                <c:pt idx="923">
                  <c:v>45965</c:v>
                </c:pt>
                <c:pt idx="924">
                  <c:v>45972</c:v>
                </c:pt>
                <c:pt idx="925">
                  <c:v>45979</c:v>
                </c:pt>
                <c:pt idx="926">
                  <c:v>45986</c:v>
                </c:pt>
                <c:pt idx="927">
                  <c:v>45993</c:v>
                </c:pt>
                <c:pt idx="928">
                  <c:v>46000</c:v>
                </c:pt>
                <c:pt idx="929">
                  <c:v>46007</c:v>
                </c:pt>
                <c:pt idx="930">
                  <c:v>46014</c:v>
                </c:pt>
                <c:pt idx="931">
                  <c:v>46021</c:v>
                </c:pt>
                <c:pt idx="932">
                  <c:v>46028</c:v>
                </c:pt>
                <c:pt idx="933">
                  <c:v>46035</c:v>
                </c:pt>
                <c:pt idx="934">
                  <c:v>46042</c:v>
                </c:pt>
                <c:pt idx="935">
                  <c:v>46049</c:v>
                </c:pt>
                <c:pt idx="936">
                  <c:v>46056</c:v>
                </c:pt>
                <c:pt idx="937">
                  <c:v>46063</c:v>
                </c:pt>
                <c:pt idx="938">
                  <c:v>46070</c:v>
                </c:pt>
                <c:pt idx="939">
                  <c:v>46077</c:v>
                </c:pt>
                <c:pt idx="940">
                  <c:v>46084</c:v>
                </c:pt>
                <c:pt idx="941">
                  <c:v>46091</c:v>
                </c:pt>
                <c:pt idx="942">
                  <c:v>46098</c:v>
                </c:pt>
                <c:pt idx="943">
                  <c:v>46105</c:v>
                </c:pt>
                <c:pt idx="944">
                  <c:v>46112</c:v>
                </c:pt>
                <c:pt idx="945">
                  <c:v>46119</c:v>
                </c:pt>
                <c:pt idx="946">
                  <c:v>46126</c:v>
                </c:pt>
                <c:pt idx="947">
                  <c:v>46133</c:v>
                </c:pt>
                <c:pt idx="948">
                  <c:v>46140</c:v>
                </c:pt>
                <c:pt idx="949">
                  <c:v>46147</c:v>
                </c:pt>
                <c:pt idx="950">
                  <c:v>46154</c:v>
                </c:pt>
                <c:pt idx="951">
                  <c:v>46161</c:v>
                </c:pt>
                <c:pt idx="952">
                  <c:v>46168</c:v>
                </c:pt>
                <c:pt idx="953">
                  <c:v>46175</c:v>
                </c:pt>
                <c:pt idx="954">
                  <c:v>46182</c:v>
                </c:pt>
                <c:pt idx="955">
                  <c:v>46189</c:v>
                </c:pt>
                <c:pt idx="956">
                  <c:v>46196</c:v>
                </c:pt>
                <c:pt idx="957">
                  <c:v>46203</c:v>
                </c:pt>
                <c:pt idx="958">
                  <c:v>46210</c:v>
                </c:pt>
                <c:pt idx="959">
                  <c:v>46217</c:v>
                </c:pt>
                <c:pt idx="960">
                  <c:v>46224</c:v>
                </c:pt>
                <c:pt idx="961">
                  <c:v>46231</c:v>
                </c:pt>
                <c:pt idx="962">
                  <c:v>46238</c:v>
                </c:pt>
                <c:pt idx="963">
                  <c:v>46245</c:v>
                </c:pt>
                <c:pt idx="964">
                  <c:v>46252</c:v>
                </c:pt>
                <c:pt idx="965">
                  <c:v>46259</c:v>
                </c:pt>
                <c:pt idx="966">
                  <c:v>46266</c:v>
                </c:pt>
                <c:pt idx="967">
                  <c:v>46273</c:v>
                </c:pt>
                <c:pt idx="968">
                  <c:v>46280</c:v>
                </c:pt>
                <c:pt idx="969">
                  <c:v>46287</c:v>
                </c:pt>
                <c:pt idx="970">
                  <c:v>46294</c:v>
                </c:pt>
                <c:pt idx="971">
                  <c:v>46301</c:v>
                </c:pt>
                <c:pt idx="972">
                  <c:v>46308</c:v>
                </c:pt>
                <c:pt idx="973">
                  <c:v>46315</c:v>
                </c:pt>
                <c:pt idx="974">
                  <c:v>46322</c:v>
                </c:pt>
                <c:pt idx="975">
                  <c:v>46329</c:v>
                </c:pt>
                <c:pt idx="976">
                  <c:v>46336</c:v>
                </c:pt>
                <c:pt idx="977">
                  <c:v>46343</c:v>
                </c:pt>
                <c:pt idx="978">
                  <c:v>46350</c:v>
                </c:pt>
                <c:pt idx="979">
                  <c:v>46357</c:v>
                </c:pt>
                <c:pt idx="980">
                  <c:v>46364</c:v>
                </c:pt>
                <c:pt idx="981">
                  <c:v>46371</c:v>
                </c:pt>
                <c:pt idx="982">
                  <c:v>46378</c:v>
                </c:pt>
                <c:pt idx="983">
                  <c:v>46385</c:v>
                </c:pt>
                <c:pt idx="984">
                  <c:v>46392</c:v>
                </c:pt>
                <c:pt idx="985">
                  <c:v>46399</c:v>
                </c:pt>
                <c:pt idx="986">
                  <c:v>46406</c:v>
                </c:pt>
                <c:pt idx="987">
                  <c:v>46413</c:v>
                </c:pt>
                <c:pt idx="988">
                  <c:v>46420</c:v>
                </c:pt>
                <c:pt idx="989">
                  <c:v>46427</c:v>
                </c:pt>
                <c:pt idx="990">
                  <c:v>46434</c:v>
                </c:pt>
                <c:pt idx="991">
                  <c:v>46441</c:v>
                </c:pt>
                <c:pt idx="992">
                  <c:v>46448</c:v>
                </c:pt>
                <c:pt idx="993">
                  <c:v>46455</c:v>
                </c:pt>
                <c:pt idx="994">
                  <c:v>46462</c:v>
                </c:pt>
                <c:pt idx="995">
                  <c:v>46469</c:v>
                </c:pt>
                <c:pt idx="996">
                  <c:v>46476</c:v>
                </c:pt>
                <c:pt idx="997">
                  <c:v>46483</c:v>
                </c:pt>
                <c:pt idx="998">
                  <c:v>46490</c:v>
                </c:pt>
                <c:pt idx="999">
                  <c:v>46497</c:v>
                </c:pt>
                <c:pt idx="1000">
                  <c:v>46504</c:v>
                </c:pt>
                <c:pt idx="1001">
                  <c:v>46511</c:v>
                </c:pt>
                <c:pt idx="1002">
                  <c:v>46518</c:v>
                </c:pt>
                <c:pt idx="1003">
                  <c:v>46525</c:v>
                </c:pt>
                <c:pt idx="1004">
                  <c:v>46532</c:v>
                </c:pt>
                <c:pt idx="1005">
                  <c:v>46539</c:v>
                </c:pt>
                <c:pt idx="1006">
                  <c:v>46546</c:v>
                </c:pt>
                <c:pt idx="1007">
                  <c:v>46553</c:v>
                </c:pt>
                <c:pt idx="1008">
                  <c:v>46560</c:v>
                </c:pt>
                <c:pt idx="1009">
                  <c:v>46567</c:v>
                </c:pt>
                <c:pt idx="1010">
                  <c:v>46574</c:v>
                </c:pt>
                <c:pt idx="1011">
                  <c:v>46581</c:v>
                </c:pt>
                <c:pt idx="1012">
                  <c:v>46588</c:v>
                </c:pt>
                <c:pt idx="1013">
                  <c:v>46595</c:v>
                </c:pt>
                <c:pt idx="1014">
                  <c:v>46602</c:v>
                </c:pt>
                <c:pt idx="1015">
                  <c:v>46609</c:v>
                </c:pt>
                <c:pt idx="1016">
                  <c:v>46616</c:v>
                </c:pt>
                <c:pt idx="1017">
                  <c:v>46623</c:v>
                </c:pt>
                <c:pt idx="1018">
                  <c:v>46630</c:v>
                </c:pt>
                <c:pt idx="1019">
                  <c:v>46637</c:v>
                </c:pt>
                <c:pt idx="1020">
                  <c:v>46644</c:v>
                </c:pt>
                <c:pt idx="1021">
                  <c:v>46651</c:v>
                </c:pt>
                <c:pt idx="1022">
                  <c:v>46658</c:v>
                </c:pt>
                <c:pt idx="1023">
                  <c:v>46665</c:v>
                </c:pt>
                <c:pt idx="1024">
                  <c:v>46672</c:v>
                </c:pt>
                <c:pt idx="1025">
                  <c:v>46679</c:v>
                </c:pt>
                <c:pt idx="1026">
                  <c:v>46686</c:v>
                </c:pt>
                <c:pt idx="1027">
                  <c:v>46693</c:v>
                </c:pt>
                <c:pt idx="1028">
                  <c:v>46700</c:v>
                </c:pt>
                <c:pt idx="1029">
                  <c:v>46707</c:v>
                </c:pt>
                <c:pt idx="1030">
                  <c:v>46714</c:v>
                </c:pt>
                <c:pt idx="1031">
                  <c:v>46721</c:v>
                </c:pt>
                <c:pt idx="1032">
                  <c:v>46728</c:v>
                </c:pt>
                <c:pt idx="1033">
                  <c:v>46735</c:v>
                </c:pt>
                <c:pt idx="1034">
                  <c:v>46742</c:v>
                </c:pt>
                <c:pt idx="1035">
                  <c:v>46750</c:v>
                </c:pt>
                <c:pt idx="1036">
                  <c:v>46757</c:v>
                </c:pt>
                <c:pt idx="1037">
                  <c:v>46764</c:v>
                </c:pt>
                <c:pt idx="1038">
                  <c:v>46771</c:v>
                </c:pt>
                <c:pt idx="1039">
                  <c:v>46778</c:v>
                </c:pt>
                <c:pt idx="1040">
                  <c:v>46785</c:v>
                </c:pt>
                <c:pt idx="1041">
                  <c:v>46792</c:v>
                </c:pt>
                <c:pt idx="1042">
                  <c:v>46799</c:v>
                </c:pt>
                <c:pt idx="1043">
                  <c:v>46806</c:v>
                </c:pt>
                <c:pt idx="1044">
                  <c:v>46813</c:v>
                </c:pt>
                <c:pt idx="1045">
                  <c:v>46820</c:v>
                </c:pt>
                <c:pt idx="1046">
                  <c:v>46827</c:v>
                </c:pt>
                <c:pt idx="1047">
                  <c:v>46834</c:v>
                </c:pt>
                <c:pt idx="1048">
                  <c:v>46841</c:v>
                </c:pt>
                <c:pt idx="1049">
                  <c:v>46848</c:v>
                </c:pt>
                <c:pt idx="1050">
                  <c:v>46855</c:v>
                </c:pt>
                <c:pt idx="1051">
                  <c:v>46862</c:v>
                </c:pt>
                <c:pt idx="1052">
                  <c:v>46869</c:v>
                </c:pt>
                <c:pt idx="1053">
                  <c:v>46876</c:v>
                </c:pt>
                <c:pt idx="1054">
                  <c:v>46883</c:v>
                </c:pt>
                <c:pt idx="1055">
                  <c:v>46890</c:v>
                </c:pt>
                <c:pt idx="1056">
                  <c:v>46897</c:v>
                </c:pt>
                <c:pt idx="1057">
                  <c:v>46904</c:v>
                </c:pt>
                <c:pt idx="1058">
                  <c:v>46911</c:v>
                </c:pt>
                <c:pt idx="1059">
                  <c:v>46918</c:v>
                </c:pt>
                <c:pt idx="1060">
                  <c:v>46925</c:v>
                </c:pt>
                <c:pt idx="1061">
                  <c:v>46932</c:v>
                </c:pt>
                <c:pt idx="1062">
                  <c:v>46939</c:v>
                </c:pt>
                <c:pt idx="1063">
                  <c:v>46946</c:v>
                </c:pt>
                <c:pt idx="1064">
                  <c:v>46953</c:v>
                </c:pt>
                <c:pt idx="1065">
                  <c:v>46960</c:v>
                </c:pt>
                <c:pt idx="1066">
                  <c:v>46967</c:v>
                </c:pt>
                <c:pt idx="1067">
                  <c:v>46974</c:v>
                </c:pt>
                <c:pt idx="1068">
                  <c:v>46981</c:v>
                </c:pt>
                <c:pt idx="1069">
                  <c:v>46988</c:v>
                </c:pt>
                <c:pt idx="1070">
                  <c:v>46995</c:v>
                </c:pt>
                <c:pt idx="1071">
                  <c:v>47002</c:v>
                </c:pt>
                <c:pt idx="1072">
                  <c:v>47009</c:v>
                </c:pt>
                <c:pt idx="1073">
                  <c:v>47016</c:v>
                </c:pt>
                <c:pt idx="1074">
                  <c:v>47023</c:v>
                </c:pt>
                <c:pt idx="1075">
                  <c:v>47030</c:v>
                </c:pt>
                <c:pt idx="1076">
                  <c:v>47037</c:v>
                </c:pt>
                <c:pt idx="1077">
                  <c:v>47044</c:v>
                </c:pt>
                <c:pt idx="1078">
                  <c:v>47051</c:v>
                </c:pt>
                <c:pt idx="1079">
                  <c:v>47058</c:v>
                </c:pt>
                <c:pt idx="1080">
                  <c:v>47065</c:v>
                </c:pt>
                <c:pt idx="1081">
                  <c:v>47072</c:v>
                </c:pt>
                <c:pt idx="1082">
                  <c:v>47079</c:v>
                </c:pt>
                <c:pt idx="1083">
                  <c:v>47086</c:v>
                </c:pt>
                <c:pt idx="1084">
                  <c:v>47093</c:v>
                </c:pt>
                <c:pt idx="1085">
                  <c:v>47100</c:v>
                </c:pt>
                <c:pt idx="1086">
                  <c:v>47107</c:v>
                </c:pt>
                <c:pt idx="1087">
                  <c:v>47114</c:v>
                </c:pt>
                <c:pt idx="1088">
                  <c:v>47121</c:v>
                </c:pt>
                <c:pt idx="1089">
                  <c:v>47128</c:v>
                </c:pt>
                <c:pt idx="1090">
                  <c:v>47135</c:v>
                </c:pt>
                <c:pt idx="1091">
                  <c:v>47142</c:v>
                </c:pt>
                <c:pt idx="1092">
                  <c:v>47149</c:v>
                </c:pt>
                <c:pt idx="1093">
                  <c:v>47156</c:v>
                </c:pt>
                <c:pt idx="1094">
                  <c:v>47163</c:v>
                </c:pt>
                <c:pt idx="1095">
                  <c:v>47170</c:v>
                </c:pt>
                <c:pt idx="1096">
                  <c:v>47177</c:v>
                </c:pt>
                <c:pt idx="1097">
                  <c:v>47184</c:v>
                </c:pt>
                <c:pt idx="1098">
                  <c:v>47191</c:v>
                </c:pt>
                <c:pt idx="1099">
                  <c:v>47198</c:v>
                </c:pt>
                <c:pt idx="1100">
                  <c:v>47205</c:v>
                </c:pt>
                <c:pt idx="1101">
                  <c:v>47212</c:v>
                </c:pt>
                <c:pt idx="1102">
                  <c:v>47219</c:v>
                </c:pt>
                <c:pt idx="1103">
                  <c:v>47226</c:v>
                </c:pt>
                <c:pt idx="1104">
                  <c:v>47233</c:v>
                </c:pt>
                <c:pt idx="1105">
                  <c:v>47240</c:v>
                </c:pt>
                <c:pt idx="1106">
                  <c:v>47247</c:v>
                </c:pt>
                <c:pt idx="1107">
                  <c:v>47254</c:v>
                </c:pt>
                <c:pt idx="1108">
                  <c:v>47261</c:v>
                </c:pt>
                <c:pt idx="1109">
                  <c:v>47268</c:v>
                </c:pt>
                <c:pt idx="1110">
                  <c:v>47275</c:v>
                </c:pt>
                <c:pt idx="1111">
                  <c:v>47282</c:v>
                </c:pt>
                <c:pt idx="1112">
                  <c:v>47289</c:v>
                </c:pt>
                <c:pt idx="1113">
                  <c:v>47296</c:v>
                </c:pt>
                <c:pt idx="1114">
                  <c:v>47303</c:v>
                </c:pt>
                <c:pt idx="1115">
                  <c:v>47310</c:v>
                </c:pt>
                <c:pt idx="1116">
                  <c:v>47317</c:v>
                </c:pt>
                <c:pt idx="1117">
                  <c:v>47324</c:v>
                </c:pt>
                <c:pt idx="1118">
                  <c:v>47331</c:v>
                </c:pt>
                <c:pt idx="1119">
                  <c:v>47338</c:v>
                </c:pt>
                <c:pt idx="1120">
                  <c:v>47345</c:v>
                </c:pt>
                <c:pt idx="1121">
                  <c:v>47352</c:v>
                </c:pt>
                <c:pt idx="1122">
                  <c:v>47359</c:v>
                </c:pt>
                <c:pt idx="1123">
                  <c:v>47366</c:v>
                </c:pt>
                <c:pt idx="1124">
                  <c:v>47373</c:v>
                </c:pt>
                <c:pt idx="1125">
                  <c:v>47380</c:v>
                </c:pt>
                <c:pt idx="1126">
                  <c:v>47387</c:v>
                </c:pt>
                <c:pt idx="1127">
                  <c:v>47394</c:v>
                </c:pt>
                <c:pt idx="1128">
                  <c:v>47401</c:v>
                </c:pt>
                <c:pt idx="1129">
                  <c:v>47408</c:v>
                </c:pt>
                <c:pt idx="1130">
                  <c:v>47415</c:v>
                </c:pt>
                <c:pt idx="1131">
                  <c:v>47422</c:v>
                </c:pt>
                <c:pt idx="1132">
                  <c:v>47429</c:v>
                </c:pt>
                <c:pt idx="1133">
                  <c:v>47436</c:v>
                </c:pt>
                <c:pt idx="1134">
                  <c:v>47443</c:v>
                </c:pt>
                <c:pt idx="1135">
                  <c:v>47450</c:v>
                </c:pt>
                <c:pt idx="1136">
                  <c:v>47457</c:v>
                </c:pt>
                <c:pt idx="1137">
                  <c:v>47464</c:v>
                </c:pt>
                <c:pt idx="1138">
                  <c:v>47471</c:v>
                </c:pt>
                <c:pt idx="1139">
                  <c:v>47479</c:v>
                </c:pt>
                <c:pt idx="1140">
                  <c:v>47486</c:v>
                </c:pt>
                <c:pt idx="1141">
                  <c:v>47493</c:v>
                </c:pt>
                <c:pt idx="1142">
                  <c:v>47500</c:v>
                </c:pt>
                <c:pt idx="1143">
                  <c:v>47507</c:v>
                </c:pt>
                <c:pt idx="1144">
                  <c:v>47514</c:v>
                </c:pt>
                <c:pt idx="1145">
                  <c:v>47521</c:v>
                </c:pt>
                <c:pt idx="1146">
                  <c:v>47528</c:v>
                </c:pt>
                <c:pt idx="1147">
                  <c:v>47535</c:v>
                </c:pt>
                <c:pt idx="1148">
                  <c:v>47542</c:v>
                </c:pt>
                <c:pt idx="1149">
                  <c:v>47549</c:v>
                </c:pt>
                <c:pt idx="1150">
                  <c:v>47556</c:v>
                </c:pt>
                <c:pt idx="1151">
                  <c:v>47563</c:v>
                </c:pt>
                <c:pt idx="1152">
                  <c:v>47570</c:v>
                </c:pt>
                <c:pt idx="1153">
                  <c:v>47577</c:v>
                </c:pt>
                <c:pt idx="1154">
                  <c:v>47584</c:v>
                </c:pt>
                <c:pt idx="1155">
                  <c:v>47591</c:v>
                </c:pt>
                <c:pt idx="1156">
                  <c:v>47598</c:v>
                </c:pt>
                <c:pt idx="1157">
                  <c:v>47605</c:v>
                </c:pt>
                <c:pt idx="1158">
                  <c:v>47612</c:v>
                </c:pt>
                <c:pt idx="1159">
                  <c:v>47619</c:v>
                </c:pt>
                <c:pt idx="1160">
                  <c:v>47626</c:v>
                </c:pt>
                <c:pt idx="1161">
                  <c:v>47633</c:v>
                </c:pt>
                <c:pt idx="1162">
                  <c:v>47640</c:v>
                </c:pt>
                <c:pt idx="1163">
                  <c:v>47647</c:v>
                </c:pt>
                <c:pt idx="1164">
                  <c:v>47654</c:v>
                </c:pt>
                <c:pt idx="1165">
                  <c:v>47661</c:v>
                </c:pt>
                <c:pt idx="1166">
                  <c:v>47668</c:v>
                </c:pt>
                <c:pt idx="1167">
                  <c:v>47675</c:v>
                </c:pt>
                <c:pt idx="1168">
                  <c:v>47682</c:v>
                </c:pt>
                <c:pt idx="1169">
                  <c:v>47689</c:v>
                </c:pt>
                <c:pt idx="1170">
                  <c:v>47696</c:v>
                </c:pt>
                <c:pt idx="1171">
                  <c:v>47703</c:v>
                </c:pt>
                <c:pt idx="1172">
                  <c:v>47710</c:v>
                </c:pt>
                <c:pt idx="1173">
                  <c:v>47717</c:v>
                </c:pt>
                <c:pt idx="1174">
                  <c:v>47724</c:v>
                </c:pt>
                <c:pt idx="1175">
                  <c:v>47731</c:v>
                </c:pt>
                <c:pt idx="1176">
                  <c:v>47738</c:v>
                </c:pt>
                <c:pt idx="1177">
                  <c:v>47745</c:v>
                </c:pt>
                <c:pt idx="1178">
                  <c:v>47752</c:v>
                </c:pt>
                <c:pt idx="1179">
                  <c:v>47759</c:v>
                </c:pt>
                <c:pt idx="1180">
                  <c:v>47766</c:v>
                </c:pt>
                <c:pt idx="1181">
                  <c:v>47773</c:v>
                </c:pt>
                <c:pt idx="1182">
                  <c:v>47780</c:v>
                </c:pt>
                <c:pt idx="1183">
                  <c:v>47787</c:v>
                </c:pt>
                <c:pt idx="1184">
                  <c:v>47794</c:v>
                </c:pt>
                <c:pt idx="1185">
                  <c:v>47801</c:v>
                </c:pt>
                <c:pt idx="1186">
                  <c:v>47808</c:v>
                </c:pt>
                <c:pt idx="1187">
                  <c:v>47815</c:v>
                </c:pt>
                <c:pt idx="1188">
                  <c:v>47822</c:v>
                </c:pt>
                <c:pt idx="1189">
                  <c:v>47829</c:v>
                </c:pt>
                <c:pt idx="1190">
                  <c:v>47836</c:v>
                </c:pt>
                <c:pt idx="1191">
                  <c:v>47844</c:v>
                </c:pt>
                <c:pt idx="1192">
                  <c:v>47851</c:v>
                </c:pt>
                <c:pt idx="1193">
                  <c:v>47858</c:v>
                </c:pt>
                <c:pt idx="1194">
                  <c:v>47865</c:v>
                </c:pt>
                <c:pt idx="1195">
                  <c:v>47872</c:v>
                </c:pt>
                <c:pt idx="1196">
                  <c:v>47879</c:v>
                </c:pt>
                <c:pt idx="1197">
                  <c:v>47886</c:v>
                </c:pt>
                <c:pt idx="1198">
                  <c:v>47893</c:v>
                </c:pt>
                <c:pt idx="1199">
                  <c:v>47900</c:v>
                </c:pt>
                <c:pt idx="1200">
                  <c:v>47907</c:v>
                </c:pt>
                <c:pt idx="1201">
                  <c:v>47914</c:v>
                </c:pt>
                <c:pt idx="1202">
                  <c:v>47921</c:v>
                </c:pt>
                <c:pt idx="1203">
                  <c:v>47928</c:v>
                </c:pt>
                <c:pt idx="1204">
                  <c:v>47935</c:v>
                </c:pt>
                <c:pt idx="1205">
                  <c:v>47942</c:v>
                </c:pt>
                <c:pt idx="1206">
                  <c:v>47953</c:v>
                </c:pt>
                <c:pt idx="1207">
                  <c:v>47960</c:v>
                </c:pt>
                <c:pt idx="1208">
                  <c:v>47967</c:v>
                </c:pt>
                <c:pt idx="1209">
                  <c:v>47974</c:v>
                </c:pt>
                <c:pt idx="1210">
                  <c:v>47981</c:v>
                </c:pt>
                <c:pt idx="1211">
                  <c:v>47988</c:v>
                </c:pt>
                <c:pt idx="1212">
                  <c:v>47995</c:v>
                </c:pt>
                <c:pt idx="1213">
                  <c:v>48002</c:v>
                </c:pt>
                <c:pt idx="1214">
                  <c:v>48009</c:v>
                </c:pt>
                <c:pt idx="1215">
                  <c:v>48016</c:v>
                </c:pt>
                <c:pt idx="1216">
                  <c:v>48023</c:v>
                </c:pt>
                <c:pt idx="1217">
                  <c:v>48030</c:v>
                </c:pt>
                <c:pt idx="1218">
                  <c:v>48037</c:v>
                </c:pt>
                <c:pt idx="1219">
                  <c:v>48044</c:v>
                </c:pt>
                <c:pt idx="1220">
                  <c:v>48051</c:v>
                </c:pt>
                <c:pt idx="1221">
                  <c:v>48058</c:v>
                </c:pt>
                <c:pt idx="1222">
                  <c:v>48065</c:v>
                </c:pt>
                <c:pt idx="1223">
                  <c:v>48072</c:v>
                </c:pt>
                <c:pt idx="1224">
                  <c:v>48079</c:v>
                </c:pt>
                <c:pt idx="1225">
                  <c:v>48086</c:v>
                </c:pt>
                <c:pt idx="1226">
                  <c:v>48093</c:v>
                </c:pt>
                <c:pt idx="1227">
                  <c:v>48100</c:v>
                </c:pt>
                <c:pt idx="1228">
                  <c:v>48107</c:v>
                </c:pt>
                <c:pt idx="1229">
                  <c:v>48114</c:v>
                </c:pt>
                <c:pt idx="1230">
                  <c:v>48121</c:v>
                </c:pt>
                <c:pt idx="1231">
                  <c:v>48128</c:v>
                </c:pt>
                <c:pt idx="1232">
                  <c:v>48135</c:v>
                </c:pt>
                <c:pt idx="1233">
                  <c:v>48142</c:v>
                </c:pt>
                <c:pt idx="1234">
                  <c:v>48149</c:v>
                </c:pt>
                <c:pt idx="1235">
                  <c:v>48156</c:v>
                </c:pt>
                <c:pt idx="1236">
                  <c:v>48163</c:v>
                </c:pt>
                <c:pt idx="1237">
                  <c:v>48170</c:v>
                </c:pt>
                <c:pt idx="1238">
                  <c:v>48177</c:v>
                </c:pt>
                <c:pt idx="1239">
                  <c:v>48184</c:v>
                </c:pt>
                <c:pt idx="1240">
                  <c:v>48191</c:v>
                </c:pt>
                <c:pt idx="1241">
                  <c:v>48198</c:v>
                </c:pt>
                <c:pt idx="1242">
                  <c:v>48205</c:v>
                </c:pt>
                <c:pt idx="1243">
                  <c:v>48212</c:v>
                </c:pt>
                <c:pt idx="1244">
                  <c:v>48219</c:v>
                </c:pt>
                <c:pt idx="1245">
                  <c:v>48226</c:v>
                </c:pt>
                <c:pt idx="1246">
                  <c:v>48233</c:v>
                </c:pt>
                <c:pt idx="1247">
                  <c:v>48240</c:v>
                </c:pt>
                <c:pt idx="1248">
                  <c:v>48247</c:v>
                </c:pt>
                <c:pt idx="1249">
                  <c:v>48254</c:v>
                </c:pt>
                <c:pt idx="1250">
                  <c:v>48261</c:v>
                </c:pt>
                <c:pt idx="1251">
                  <c:v>48268</c:v>
                </c:pt>
                <c:pt idx="1252">
                  <c:v>48275</c:v>
                </c:pt>
                <c:pt idx="1253">
                  <c:v>48282</c:v>
                </c:pt>
                <c:pt idx="1254">
                  <c:v>48289</c:v>
                </c:pt>
                <c:pt idx="1255">
                  <c:v>48296</c:v>
                </c:pt>
                <c:pt idx="1256">
                  <c:v>48303</c:v>
                </c:pt>
                <c:pt idx="1257">
                  <c:v>48310</c:v>
                </c:pt>
                <c:pt idx="1258">
                  <c:v>48317</c:v>
                </c:pt>
                <c:pt idx="1259">
                  <c:v>48324</c:v>
                </c:pt>
                <c:pt idx="1260">
                  <c:v>48331</c:v>
                </c:pt>
                <c:pt idx="1261">
                  <c:v>48338</c:v>
                </c:pt>
                <c:pt idx="1262">
                  <c:v>48345</c:v>
                </c:pt>
                <c:pt idx="1263">
                  <c:v>48352</c:v>
                </c:pt>
                <c:pt idx="1264">
                  <c:v>48359</c:v>
                </c:pt>
                <c:pt idx="1265">
                  <c:v>48366</c:v>
                </c:pt>
                <c:pt idx="1266">
                  <c:v>48373</c:v>
                </c:pt>
                <c:pt idx="1267">
                  <c:v>48380</c:v>
                </c:pt>
                <c:pt idx="1268">
                  <c:v>48387</c:v>
                </c:pt>
                <c:pt idx="1269">
                  <c:v>48394</c:v>
                </c:pt>
                <c:pt idx="1270">
                  <c:v>48401</c:v>
                </c:pt>
                <c:pt idx="1271">
                  <c:v>48408</c:v>
                </c:pt>
                <c:pt idx="1272">
                  <c:v>48415</c:v>
                </c:pt>
                <c:pt idx="1273">
                  <c:v>48422</c:v>
                </c:pt>
                <c:pt idx="1274">
                  <c:v>48429</c:v>
                </c:pt>
                <c:pt idx="1275">
                  <c:v>48436</c:v>
                </c:pt>
                <c:pt idx="1276">
                  <c:v>48443</c:v>
                </c:pt>
                <c:pt idx="1277">
                  <c:v>48450</c:v>
                </c:pt>
                <c:pt idx="1278">
                  <c:v>48457</c:v>
                </c:pt>
                <c:pt idx="1279">
                  <c:v>48464</c:v>
                </c:pt>
                <c:pt idx="1280">
                  <c:v>48471</c:v>
                </c:pt>
                <c:pt idx="1281">
                  <c:v>48478</c:v>
                </c:pt>
                <c:pt idx="1282">
                  <c:v>48485</c:v>
                </c:pt>
                <c:pt idx="1283">
                  <c:v>48492</c:v>
                </c:pt>
                <c:pt idx="1284">
                  <c:v>48499</c:v>
                </c:pt>
                <c:pt idx="1285">
                  <c:v>48506</c:v>
                </c:pt>
                <c:pt idx="1286">
                  <c:v>48513</c:v>
                </c:pt>
                <c:pt idx="1287">
                  <c:v>48520</c:v>
                </c:pt>
                <c:pt idx="1288">
                  <c:v>48527</c:v>
                </c:pt>
                <c:pt idx="1289">
                  <c:v>48534</c:v>
                </c:pt>
                <c:pt idx="1290">
                  <c:v>48541</c:v>
                </c:pt>
                <c:pt idx="1291">
                  <c:v>48548</c:v>
                </c:pt>
                <c:pt idx="1292">
                  <c:v>48555</c:v>
                </c:pt>
                <c:pt idx="1293">
                  <c:v>48562</c:v>
                </c:pt>
                <c:pt idx="1294">
                  <c:v>48569</c:v>
                </c:pt>
                <c:pt idx="1295">
                  <c:v>48577</c:v>
                </c:pt>
                <c:pt idx="1296">
                  <c:v>48584</c:v>
                </c:pt>
                <c:pt idx="1297">
                  <c:v>48591</c:v>
                </c:pt>
                <c:pt idx="1298">
                  <c:v>48598</c:v>
                </c:pt>
                <c:pt idx="1299">
                  <c:v>48605</c:v>
                </c:pt>
                <c:pt idx="1300">
                  <c:v>48612</c:v>
                </c:pt>
                <c:pt idx="1301">
                  <c:v>48619</c:v>
                </c:pt>
                <c:pt idx="1302">
                  <c:v>48626</c:v>
                </c:pt>
                <c:pt idx="1303">
                  <c:v>48633</c:v>
                </c:pt>
                <c:pt idx="1304">
                  <c:v>48640</c:v>
                </c:pt>
                <c:pt idx="1305">
                  <c:v>48647</c:v>
                </c:pt>
                <c:pt idx="1306">
                  <c:v>48654</c:v>
                </c:pt>
                <c:pt idx="1307">
                  <c:v>48661</c:v>
                </c:pt>
                <c:pt idx="1308">
                  <c:v>48668</c:v>
                </c:pt>
                <c:pt idx="1309">
                  <c:v>48675</c:v>
                </c:pt>
                <c:pt idx="1310">
                  <c:v>48682</c:v>
                </c:pt>
                <c:pt idx="1311">
                  <c:v>48689</c:v>
                </c:pt>
                <c:pt idx="1312">
                  <c:v>48696</c:v>
                </c:pt>
                <c:pt idx="1313">
                  <c:v>48703</c:v>
                </c:pt>
                <c:pt idx="1314">
                  <c:v>48710</c:v>
                </c:pt>
                <c:pt idx="1315">
                  <c:v>48717</c:v>
                </c:pt>
                <c:pt idx="1316">
                  <c:v>48724</c:v>
                </c:pt>
                <c:pt idx="1317">
                  <c:v>48731</c:v>
                </c:pt>
                <c:pt idx="1318">
                  <c:v>48738</c:v>
                </c:pt>
                <c:pt idx="1319">
                  <c:v>48745</c:v>
                </c:pt>
                <c:pt idx="1320">
                  <c:v>48752</c:v>
                </c:pt>
                <c:pt idx="1321">
                  <c:v>48759</c:v>
                </c:pt>
                <c:pt idx="1322">
                  <c:v>48766</c:v>
                </c:pt>
                <c:pt idx="1323">
                  <c:v>48773</c:v>
                </c:pt>
                <c:pt idx="1324">
                  <c:v>48780</c:v>
                </c:pt>
                <c:pt idx="1325">
                  <c:v>48787</c:v>
                </c:pt>
                <c:pt idx="1326">
                  <c:v>48794</c:v>
                </c:pt>
                <c:pt idx="1327">
                  <c:v>48801</c:v>
                </c:pt>
                <c:pt idx="1328">
                  <c:v>48808</c:v>
                </c:pt>
                <c:pt idx="1329">
                  <c:v>48815</c:v>
                </c:pt>
                <c:pt idx="1330">
                  <c:v>48822</c:v>
                </c:pt>
                <c:pt idx="1331">
                  <c:v>48829</c:v>
                </c:pt>
                <c:pt idx="1332">
                  <c:v>48836</c:v>
                </c:pt>
                <c:pt idx="1333">
                  <c:v>48843</c:v>
                </c:pt>
                <c:pt idx="1334">
                  <c:v>48850</c:v>
                </c:pt>
                <c:pt idx="1335">
                  <c:v>48857</c:v>
                </c:pt>
                <c:pt idx="1336">
                  <c:v>48864</c:v>
                </c:pt>
                <c:pt idx="1337">
                  <c:v>48871</c:v>
                </c:pt>
                <c:pt idx="1338">
                  <c:v>48878</c:v>
                </c:pt>
                <c:pt idx="1339">
                  <c:v>48885</c:v>
                </c:pt>
                <c:pt idx="1340">
                  <c:v>48892</c:v>
                </c:pt>
                <c:pt idx="1341">
                  <c:v>48899</c:v>
                </c:pt>
                <c:pt idx="1342">
                  <c:v>48906</c:v>
                </c:pt>
                <c:pt idx="1343">
                  <c:v>48913</c:v>
                </c:pt>
                <c:pt idx="1344">
                  <c:v>48920</c:v>
                </c:pt>
                <c:pt idx="1345">
                  <c:v>48927</c:v>
                </c:pt>
                <c:pt idx="1346">
                  <c:v>48934</c:v>
                </c:pt>
                <c:pt idx="1347">
                  <c:v>48941</c:v>
                </c:pt>
                <c:pt idx="1348">
                  <c:v>48948</c:v>
                </c:pt>
                <c:pt idx="1349">
                  <c:v>48955</c:v>
                </c:pt>
                <c:pt idx="1350">
                  <c:v>48962</c:v>
                </c:pt>
                <c:pt idx="1351">
                  <c:v>48969</c:v>
                </c:pt>
                <c:pt idx="1352">
                  <c:v>48976</c:v>
                </c:pt>
                <c:pt idx="1353">
                  <c:v>48983</c:v>
                </c:pt>
                <c:pt idx="1354">
                  <c:v>48990</c:v>
                </c:pt>
                <c:pt idx="1355">
                  <c:v>48997</c:v>
                </c:pt>
                <c:pt idx="1356">
                  <c:v>49004</c:v>
                </c:pt>
                <c:pt idx="1357">
                  <c:v>49011</c:v>
                </c:pt>
                <c:pt idx="1358">
                  <c:v>49018</c:v>
                </c:pt>
                <c:pt idx="1359">
                  <c:v>49025</c:v>
                </c:pt>
                <c:pt idx="1360">
                  <c:v>49032</c:v>
                </c:pt>
                <c:pt idx="1361">
                  <c:v>49039</c:v>
                </c:pt>
                <c:pt idx="1362">
                  <c:v>49046</c:v>
                </c:pt>
                <c:pt idx="1363">
                  <c:v>49053</c:v>
                </c:pt>
                <c:pt idx="1364">
                  <c:v>49060</c:v>
                </c:pt>
                <c:pt idx="1365">
                  <c:v>49067</c:v>
                </c:pt>
                <c:pt idx="1366">
                  <c:v>49074</c:v>
                </c:pt>
                <c:pt idx="1367">
                  <c:v>49081</c:v>
                </c:pt>
                <c:pt idx="1368">
                  <c:v>49088</c:v>
                </c:pt>
                <c:pt idx="1369">
                  <c:v>49095</c:v>
                </c:pt>
                <c:pt idx="1370">
                  <c:v>49102</c:v>
                </c:pt>
                <c:pt idx="1371">
                  <c:v>49109</c:v>
                </c:pt>
                <c:pt idx="1372">
                  <c:v>49116</c:v>
                </c:pt>
                <c:pt idx="1373">
                  <c:v>49123</c:v>
                </c:pt>
                <c:pt idx="1374">
                  <c:v>49130</c:v>
                </c:pt>
                <c:pt idx="1375">
                  <c:v>49137</c:v>
                </c:pt>
                <c:pt idx="1376">
                  <c:v>49144</c:v>
                </c:pt>
                <c:pt idx="1377">
                  <c:v>49151</c:v>
                </c:pt>
                <c:pt idx="1378">
                  <c:v>49158</c:v>
                </c:pt>
                <c:pt idx="1379">
                  <c:v>49165</c:v>
                </c:pt>
                <c:pt idx="1380">
                  <c:v>49172</c:v>
                </c:pt>
                <c:pt idx="1381">
                  <c:v>49179</c:v>
                </c:pt>
                <c:pt idx="1382">
                  <c:v>49186</c:v>
                </c:pt>
                <c:pt idx="1383">
                  <c:v>49193</c:v>
                </c:pt>
                <c:pt idx="1384">
                  <c:v>49200</c:v>
                </c:pt>
                <c:pt idx="1385">
                  <c:v>49207</c:v>
                </c:pt>
                <c:pt idx="1386">
                  <c:v>49214</c:v>
                </c:pt>
                <c:pt idx="1387">
                  <c:v>49221</c:v>
                </c:pt>
                <c:pt idx="1388">
                  <c:v>49228</c:v>
                </c:pt>
                <c:pt idx="1389">
                  <c:v>49235</c:v>
                </c:pt>
                <c:pt idx="1390">
                  <c:v>49242</c:v>
                </c:pt>
                <c:pt idx="1391">
                  <c:v>49249</c:v>
                </c:pt>
                <c:pt idx="1392">
                  <c:v>49256</c:v>
                </c:pt>
                <c:pt idx="1393">
                  <c:v>49263</c:v>
                </c:pt>
                <c:pt idx="1394">
                  <c:v>49270</c:v>
                </c:pt>
                <c:pt idx="1395">
                  <c:v>49277</c:v>
                </c:pt>
                <c:pt idx="1396">
                  <c:v>49284</c:v>
                </c:pt>
                <c:pt idx="1397">
                  <c:v>49291</c:v>
                </c:pt>
                <c:pt idx="1398">
                  <c:v>49298</c:v>
                </c:pt>
                <c:pt idx="1399">
                  <c:v>49305</c:v>
                </c:pt>
                <c:pt idx="1400">
                  <c:v>49312</c:v>
                </c:pt>
                <c:pt idx="1401">
                  <c:v>49319</c:v>
                </c:pt>
                <c:pt idx="1402">
                  <c:v>49326</c:v>
                </c:pt>
                <c:pt idx="1403">
                  <c:v>49333</c:v>
                </c:pt>
                <c:pt idx="1404">
                  <c:v>49340</c:v>
                </c:pt>
                <c:pt idx="1405">
                  <c:v>49347</c:v>
                </c:pt>
                <c:pt idx="1406">
                  <c:v>49354</c:v>
                </c:pt>
                <c:pt idx="1407">
                  <c:v>49361</c:v>
                </c:pt>
                <c:pt idx="1408">
                  <c:v>49368</c:v>
                </c:pt>
                <c:pt idx="1409">
                  <c:v>49375</c:v>
                </c:pt>
                <c:pt idx="1410">
                  <c:v>49382</c:v>
                </c:pt>
                <c:pt idx="1411">
                  <c:v>49389</c:v>
                </c:pt>
                <c:pt idx="1412">
                  <c:v>49396</c:v>
                </c:pt>
                <c:pt idx="1413">
                  <c:v>49403</c:v>
                </c:pt>
                <c:pt idx="1414">
                  <c:v>49410</c:v>
                </c:pt>
                <c:pt idx="1415">
                  <c:v>49417</c:v>
                </c:pt>
                <c:pt idx="1416">
                  <c:v>49424</c:v>
                </c:pt>
                <c:pt idx="1417">
                  <c:v>49431</c:v>
                </c:pt>
                <c:pt idx="1418">
                  <c:v>49438</c:v>
                </c:pt>
                <c:pt idx="1419">
                  <c:v>49445</c:v>
                </c:pt>
                <c:pt idx="1420">
                  <c:v>49452</c:v>
                </c:pt>
                <c:pt idx="1421">
                  <c:v>49459</c:v>
                </c:pt>
                <c:pt idx="1422">
                  <c:v>49466</c:v>
                </c:pt>
                <c:pt idx="1423">
                  <c:v>49473</c:v>
                </c:pt>
                <c:pt idx="1424">
                  <c:v>49480</c:v>
                </c:pt>
                <c:pt idx="1425">
                  <c:v>49487</c:v>
                </c:pt>
                <c:pt idx="1426">
                  <c:v>49494</c:v>
                </c:pt>
                <c:pt idx="1427">
                  <c:v>49501</c:v>
                </c:pt>
                <c:pt idx="1428">
                  <c:v>49508</c:v>
                </c:pt>
                <c:pt idx="1429">
                  <c:v>49515</c:v>
                </c:pt>
                <c:pt idx="1430">
                  <c:v>49522</c:v>
                </c:pt>
                <c:pt idx="1431">
                  <c:v>49529</c:v>
                </c:pt>
                <c:pt idx="1432">
                  <c:v>49536</c:v>
                </c:pt>
                <c:pt idx="1433">
                  <c:v>49543</c:v>
                </c:pt>
                <c:pt idx="1434">
                  <c:v>49550</c:v>
                </c:pt>
                <c:pt idx="1435">
                  <c:v>49557</c:v>
                </c:pt>
                <c:pt idx="1436">
                  <c:v>49564</c:v>
                </c:pt>
                <c:pt idx="1437">
                  <c:v>49571</c:v>
                </c:pt>
                <c:pt idx="1438">
                  <c:v>49578</c:v>
                </c:pt>
                <c:pt idx="1439">
                  <c:v>49585</c:v>
                </c:pt>
                <c:pt idx="1440">
                  <c:v>49592</c:v>
                </c:pt>
                <c:pt idx="1441">
                  <c:v>49599</c:v>
                </c:pt>
                <c:pt idx="1442">
                  <c:v>49606</c:v>
                </c:pt>
                <c:pt idx="1443">
                  <c:v>49613</c:v>
                </c:pt>
                <c:pt idx="1444">
                  <c:v>49620</c:v>
                </c:pt>
                <c:pt idx="1445">
                  <c:v>49627</c:v>
                </c:pt>
                <c:pt idx="1446">
                  <c:v>49634</c:v>
                </c:pt>
                <c:pt idx="1447">
                  <c:v>49641</c:v>
                </c:pt>
                <c:pt idx="1448">
                  <c:v>49648</c:v>
                </c:pt>
                <c:pt idx="1449">
                  <c:v>49655</c:v>
                </c:pt>
                <c:pt idx="1450">
                  <c:v>49662</c:v>
                </c:pt>
                <c:pt idx="1451">
                  <c:v>49670</c:v>
                </c:pt>
                <c:pt idx="1452">
                  <c:v>49677</c:v>
                </c:pt>
                <c:pt idx="1453">
                  <c:v>49684</c:v>
                </c:pt>
                <c:pt idx="1454">
                  <c:v>49691</c:v>
                </c:pt>
                <c:pt idx="1455">
                  <c:v>49698</c:v>
                </c:pt>
                <c:pt idx="1456">
                  <c:v>49705</c:v>
                </c:pt>
                <c:pt idx="1457">
                  <c:v>49712</c:v>
                </c:pt>
                <c:pt idx="1458">
                  <c:v>49719</c:v>
                </c:pt>
                <c:pt idx="1459">
                  <c:v>49726</c:v>
                </c:pt>
                <c:pt idx="1460">
                  <c:v>49733</c:v>
                </c:pt>
                <c:pt idx="1461">
                  <c:v>49740</c:v>
                </c:pt>
                <c:pt idx="1462">
                  <c:v>49747</c:v>
                </c:pt>
                <c:pt idx="1463">
                  <c:v>49754</c:v>
                </c:pt>
                <c:pt idx="1464">
                  <c:v>49761</c:v>
                </c:pt>
                <c:pt idx="1465">
                  <c:v>49768</c:v>
                </c:pt>
                <c:pt idx="1466">
                  <c:v>49775</c:v>
                </c:pt>
                <c:pt idx="1467">
                  <c:v>49782</c:v>
                </c:pt>
                <c:pt idx="1468">
                  <c:v>49789</c:v>
                </c:pt>
                <c:pt idx="1469">
                  <c:v>49796</c:v>
                </c:pt>
                <c:pt idx="1470">
                  <c:v>49803</c:v>
                </c:pt>
                <c:pt idx="1471">
                  <c:v>49810</c:v>
                </c:pt>
                <c:pt idx="1472">
                  <c:v>49817</c:v>
                </c:pt>
                <c:pt idx="1473">
                  <c:v>49824</c:v>
                </c:pt>
                <c:pt idx="1474">
                  <c:v>49831</c:v>
                </c:pt>
                <c:pt idx="1475">
                  <c:v>49838</c:v>
                </c:pt>
                <c:pt idx="1476">
                  <c:v>49845</c:v>
                </c:pt>
                <c:pt idx="1477">
                  <c:v>49852</c:v>
                </c:pt>
                <c:pt idx="1478">
                  <c:v>49859</c:v>
                </c:pt>
                <c:pt idx="1479">
                  <c:v>49866</c:v>
                </c:pt>
                <c:pt idx="1480">
                  <c:v>49873</c:v>
                </c:pt>
                <c:pt idx="1481">
                  <c:v>49880</c:v>
                </c:pt>
                <c:pt idx="1482">
                  <c:v>49887</c:v>
                </c:pt>
                <c:pt idx="1483">
                  <c:v>49894</c:v>
                </c:pt>
                <c:pt idx="1484">
                  <c:v>49901</c:v>
                </c:pt>
                <c:pt idx="1485">
                  <c:v>49908</c:v>
                </c:pt>
                <c:pt idx="1486">
                  <c:v>49915</c:v>
                </c:pt>
                <c:pt idx="1487">
                  <c:v>49922</c:v>
                </c:pt>
                <c:pt idx="1488">
                  <c:v>49929</c:v>
                </c:pt>
                <c:pt idx="1489">
                  <c:v>49936</c:v>
                </c:pt>
                <c:pt idx="1490">
                  <c:v>49943</c:v>
                </c:pt>
                <c:pt idx="1491">
                  <c:v>49950</c:v>
                </c:pt>
                <c:pt idx="1492">
                  <c:v>49957</c:v>
                </c:pt>
                <c:pt idx="1493">
                  <c:v>49964</c:v>
                </c:pt>
                <c:pt idx="1494">
                  <c:v>49971</c:v>
                </c:pt>
                <c:pt idx="1495">
                  <c:v>49978</c:v>
                </c:pt>
                <c:pt idx="1496">
                  <c:v>49985</c:v>
                </c:pt>
                <c:pt idx="1497">
                  <c:v>49992</c:v>
                </c:pt>
                <c:pt idx="1498">
                  <c:v>49999</c:v>
                </c:pt>
                <c:pt idx="1499">
                  <c:v>50006</c:v>
                </c:pt>
                <c:pt idx="1500">
                  <c:v>50013</c:v>
                </c:pt>
                <c:pt idx="1501">
                  <c:v>50020</c:v>
                </c:pt>
                <c:pt idx="1502">
                  <c:v>50027</c:v>
                </c:pt>
                <c:pt idx="1503">
                  <c:v>50038</c:v>
                </c:pt>
                <c:pt idx="1504">
                  <c:v>50045</c:v>
                </c:pt>
                <c:pt idx="1505">
                  <c:v>50052</c:v>
                </c:pt>
                <c:pt idx="1506">
                  <c:v>50059</c:v>
                </c:pt>
                <c:pt idx="1507">
                  <c:v>50066</c:v>
                </c:pt>
                <c:pt idx="1508">
                  <c:v>50073</c:v>
                </c:pt>
                <c:pt idx="1509">
                  <c:v>50080</c:v>
                </c:pt>
                <c:pt idx="1510">
                  <c:v>50087</c:v>
                </c:pt>
                <c:pt idx="1511">
                  <c:v>50094</c:v>
                </c:pt>
                <c:pt idx="1512">
                  <c:v>50101</c:v>
                </c:pt>
                <c:pt idx="1513">
                  <c:v>50108</c:v>
                </c:pt>
                <c:pt idx="1514">
                  <c:v>50115</c:v>
                </c:pt>
                <c:pt idx="1515">
                  <c:v>50122</c:v>
                </c:pt>
                <c:pt idx="1516">
                  <c:v>50129</c:v>
                </c:pt>
                <c:pt idx="1517">
                  <c:v>50137</c:v>
                </c:pt>
                <c:pt idx="1518">
                  <c:v>50144</c:v>
                </c:pt>
                <c:pt idx="1519">
                  <c:v>50151</c:v>
                </c:pt>
                <c:pt idx="1520">
                  <c:v>50158</c:v>
                </c:pt>
                <c:pt idx="1521">
                  <c:v>50165</c:v>
                </c:pt>
                <c:pt idx="1522">
                  <c:v>50172</c:v>
                </c:pt>
                <c:pt idx="1523">
                  <c:v>50179</c:v>
                </c:pt>
                <c:pt idx="1524">
                  <c:v>50186</c:v>
                </c:pt>
                <c:pt idx="1525">
                  <c:v>50193</c:v>
                </c:pt>
                <c:pt idx="1526">
                  <c:v>50200</c:v>
                </c:pt>
                <c:pt idx="1527">
                  <c:v>50207</c:v>
                </c:pt>
                <c:pt idx="1528">
                  <c:v>50214</c:v>
                </c:pt>
                <c:pt idx="1529">
                  <c:v>50221</c:v>
                </c:pt>
                <c:pt idx="1530">
                  <c:v>50228</c:v>
                </c:pt>
                <c:pt idx="1531">
                  <c:v>50235</c:v>
                </c:pt>
                <c:pt idx="1532">
                  <c:v>50242</c:v>
                </c:pt>
                <c:pt idx="1533">
                  <c:v>50249</c:v>
                </c:pt>
                <c:pt idx="1534">
                  <c:v>50256</c:v>
                </c:pt>
                <c:pt idx="1535">
                  <c:v>50263</c:v>
                </c:pt>
                <c:pt idx="1536">
                  <c:v>50270</c:v>
                </c:pt>
                <c:pt idx="1537">
                  <c:v>50277</c:v>
                </c:pt>
                <c:pt idx="1538">
                  <c:v>50284</c:v>
                </c:pt>
                <c:pt idx="1539">
                  <c:v>50291</c:v>
                </c:pt>
                <c:pt idx="1540">
                  <c:v>50298</c:v>
                </c:pt>
                <c:pt idx="1541">
                  <c:v>50305</c:v>
                </c:pt>
                <c:pt idx="1542">
                  <c:v>50312</c:v>
                </c:pt>
                <c:pt idx="1543">
                  <c:v>50319</c:v>
                </c:pt>
                <c:pt idx="1544">
                  <c:v>50326</c:v>
                </c:pt>
                <c:pt idx="1545">
                  <c:v>50333</c:v>
                </c:pt>
                <c:pt idx="1546">
                  <c:v>50340</c:v>
                </c:pt>
                <c:pt idx="1547">
                  <c:v>50347</c:v>
                </c:pt>
                <c:pt idx="1548">
                  <c:v>50354</c:v>
                </c:pt>
                <c:pt idx="1549">
                  <c:v>50361</c:v>
                </c:pt>
                <c:pt idx="1550">
                  <c:v>50368</c:v>
                </c:pt>
                <c:pt idx="1551">
                  <c:v>50375</c:v>
                </c:pt>
                <c:pt idx="1552">
                  <c:v>50382</c:v>
                </c:pt>
                <c:pt idx="1553">
                  <c:v>50389</c:v>
                </c:pt>
                <c:pt idx="1554">
                  <c:v>50396</c:v>
                </c:pt>
                <c:pt idx="1555">
                  <c:v>50403</c:v>
                </c:pt>
                <c:pt idx="1556">
                  <c:v>50410</c:v>
                </c:pt>
                <c:pt idx="1557">
                  <c:v>50417</c:v>
                </c:pt>
                <c:pt idx="1558">
                  <c:v>50424</c:v>
                </c:pt>
                <c:pt idx="1559">
                  <c:v>50431</c:v>
                </c:pt>
                <c:pt idx="1560">
                  <c:v>50438</c:v>
                </c:pt>
                <c:pt idx="1561">
                  <c:v>50445</c:v>
                </c:pt>
                <c:pt idx="1562">
                  <c:v>50452</c:v>
                </c:pt>
                <c:pt idx="1563">
                  <c:v>50459</c:v>
                </c:pt>
                <c:pt idx="1564">
                  <c:v>50466</c:v>
                </c:pt>
                <c:pt idx="1565">
                  <c:v>50473</c:v>
                </c:pt>
                <c:pt idx="1566">
                  <c:v>50480</c:v>
                </c:pt>
                <c:pt idx="1567">
                  <c:v>50487</c:v>
                </c:pt>
                <c:pt idx="1568">
                  <c:v>50494</c:v>
                </c:pt>
                <c:pt idx="1569">
                  <c:v>50501</c:v>
                </c:pt>
                <c:pt idx="1570">
                  <c:v>50508</c:v>
                </c:pt>
                <c:pt idx="1571">
                  <c:v>50515</c:v>
                </c:pt>
                <c:pt idx="1572">
                  <c:v>50522</c:v>
                </c:pt>
                <c:pt idx="1573">
                  <c:v>50529</c:v>
                </c:pt>
                <c:pt idx="1574">
                  <c:v>50536</c:v>
                </c:pt>
                <c:pt idx="1575">
                  <c:v>50543</c:v>
                </c:pt>
                <c:pt idx="1576">
                  <c:v>50550</c:v>
                </c:pt>
                <c:pt idx="1577">
                  <c:v>50557</c:v>
                </c:pt>
                <c:pt idx="1578">
                  <c:v>50564</c:v>
                </c:pt>
                <c:pt idx="1579">
                  <c:v>50571</c:v>
                </c:pt>
                <c:pt idx="1580">
                  <c:v>50578</c:v>
                </c:pt>
                <c:pt idx="1581">
                  <c:v>50585</c:v>
                </c:pt>
                <c:pt idx="1582">
                  <c:v>50592</c:v>
                </c:pt>
                <c:pt idx="1583">
                  <c:v>50599</c:v>
                </c:pt>
                <c:pt idx="1584">
                  <c:v>50606</c:v>
                </c:pt>
                <c:pt idx="1585">
                  <c:v>50613</c:v>
                </c:pt>
                <c:pt idx="1586">
                  <c:v>50620</c:v>
                </c:pt>
                <c:pt idx="1587">
                  <c:v>50627</c:v>
                </c:pt>
                <c:pt idx="1588">
                  <c:v>50634</c:v>
                </c:pt>
                <c:pt idx="1589">
                  <c:v>50641</c:v>
                </c:pt>
                <c:pt idx="1590">
                  <c:v>50648</c:v>
                </c:pt>
                <c:pt idx="1591">
                  <c:v>50655</c:v>
                </c:pt>
                <c:pt idx="1592">
                  <c:v>50662</c:v>
                </c:pt>
                <c:pt idx="1593">
                  <c:v>50669</c:v>
                </c:pt>
                <c:pt idx="1594">
                  <c:v>50676</c:v>
                </c:pt>
                <c:pt idx="1595">
                  <c:v>50683</c:v>
                </c:pt>
                <c:pt idx="1596">
                  <c:v>50690</c:v>
                </c:pt>
                <c:pt idx="1597">
                  <c:v>50697</c:v>
                </c:pt>
                <c:pt idx="1598">
                  <c:v>50704</c:v>
                </c:pt>
                <c:pt idx="1599">
                  <c:v>50711</c:v>
                </c:pt>
                <c:pt idx="1600">
                  <c:v>50718</c:v>
                </c:pt>
                <c:pt idx="1601">
                  <c:v>50725</c:v>
                </c:pt>
                <c:pt idx="1602">
                  <c:v>50732</c:v>
                </c:pt>
                <c:pt idx="1603">
                  <c:v>50739</c:v>
                </c:pt>
                <c:pt idx="1604">
                  <c:v>50746</c:v>
                </c:pt>
                <c:pt idx="1605">
                  <c:v>50753</c:v>
                </c:pt>
                <c:pt idx="1606">
                  <c:v>50760</c:v>
                </c:pt>
                <c:pt idx="1607">
                  <c:v>50768</c:v>
                </c:pt>
                <c:pt idx="1608">
                  <c:v>50775</c:v>
                </c:pt>
                <c:pt idx="1609">
                  <c:v>50782</c:v>
                </c:pt>
                <c:pt idx="1610">
                  <c:v>50789</c:v>
                </c:pt>
                <c:pt idx="1611">
                  <c:v>50796</c:v>
                </c:pt>
                <c:pt idx="1612">
                  <c:v>50803</c:v>
                </c:pt>
                <c:pt idx="1613">
                  <c:v>50810</c:v>
                </c:pt>
                <c:pt idx="1614">
                  <c:v>50817</c:v>
                </c:pt>
                <c:pt idx="1615">
                  <c:v>50824</c:v>
                </c:pt>
                <c:pt idx="1616">
                  <c:v>50831</c:v>
                </c:pt>
                <c:pt idx="1617">
                  <c:v>50838</c:v>
                </c:pt>
                <c:pt idx="1618">
                  <c:v>50845</c:v>
                </c:pt>
                <c:pt idx="1619">
                  <c:v>50852</c:v>
                </c:pt>
                <c:pt idx="1620">
                  <c:v>50859</c:v>
                </c:pt>
                <c:pt idx="1621">
                  <c:v>50866</c:v>
                </c:pt>
                <c:pt idx="1622">
                  <c:v>50873</c:v>
                </c:pt>
                <c:pt idx="1623">
                  <c:v>50880</c:v>
                </c:pt>
                <c:pt idx="1624">
                  <c:v>50887</c:v>
                </c:pt>
                <c:pt idx="1625">
                  <c:v>50894</c:v>
                </c:pt>
                <c:pt idx="1626">
                  <c:v>50901</c:v>
                </c:pt>
                <c:pt idx="1627">
                  <c:v>50908</c:v>
                </c:pt>
                <c:pt idx="1628">
                  <c:v>50915</c:v>
                </c:pt>
                <c:pt idx="1629">
                  <c:v>50922</c:v>
                </c:pt>
                <c:pt idx="1630">
                  <c:v>50929</c:v>
                </c:pt>
                <c:pt idx="1631">
                  <c:v>50936</c:v>
                </c:pt>
                <c:pt idx="1632">
                  <c:v>50943</c:v>
                </c:pt>
                <c:pt idx="1633">
                  <c:v>50950</c:v>
                </c:pt>
                <c:pt idx="1634">
                  <c:v>50957</c:v>
                </c:pt>
                <c:pt idx="1635">
                  <c:v>50964</c:v>
                </c:pt>
                <c:pt idx="1636">
                  <c:v>50971</c:v>
                </c:pt>
                <c:pt idx="1637">
                  <c:v>50978</c:v>
                </c:pt>
                <c:pt idx="1638">
                  <c:v>50985</c:v>
                </c:pt>
                <c:pt idx="1639">
                  <c:v>50992</c:v>
                </c:pt>
                <c:pt idx="1640">
                  <c:v>50999</c:v>
                </c:pt>
                <c:pt idx="1641">
                  <c:v>51006</c:v>
                </c:pt>
                <c:pt idx="1642">
                  <c:v>51013</c:v>
                </c:pt>
                <c:pt idx="1643">
                  <c:v>51020</c:v>
                </c:pt>
                <c:pt idx="1644">
                  <c:v>51027</c:v>
                </c:pt>
                <c:pt idx="1645">
                  <c:v>51034</c:v>
                </c:pt>
                <c:pt idx="1646">
                  <c:v>51041</c:v>
                </c:pt>
                <c:pt idx="1647">
                  <c:v>51048</c:v>
                </c:pt>
                <c:pt idx="1648">
                  <c:v>51055</c:v>
                </c:pt>
                <c:pt idx="1649">
                  <c:v>51062</c:v>
                </c:pt>
                <c:pt idx="1650">
                  <c:v>51069</c:v>
                </c:pt>
                <c:pt idx="1651">
                  <c:v>51076</c:v>
                </c:pt>
                <c:pt idx="1652">
                  <c:v>51083</c:v>
                </c:pt>
                <c:pt idx="1653">
                  <c:v>51090</c:v>
                </c:pt>
                <c:pt idx="1654">
                  <c:v>51097</c:v>
                </c:pt>
                <c:pt idx="1655">
                  <c:v>51104</c:v>
                </c:pt>
                <c:pt idx="1656">
                  <c:v>51111</c:v>
                </c:pt>
                <c:pt idx="1657">
                  <c:v>51118</c:v>
                </c:pt>
                <c:pt idx="1658">
                  <c:v>51125</c:v>
                </c:pt>
                <c:pt idx="1659">
                  <c:v>51132</c:v>
                </c:pt>
                <c:pt idx="1660">
                  <c:v>51139</c:v>
                </c:pt>
                <c:pt idx="1661">
                  <c:v>51146</c:v>
                </c:pt>
                <c:pt idx="1662">
                  <c:v>51153</c:v>
                </c:pt>
                <c:pt idx="1663">
                  <c:v>51160</c:v>
                </c:pt>
                <c:pt idx="1664">
                  <c:v>51167</c:v>
                </c:pt>
                <c:pt idx="1665">
                  <c:v>51174</c:v>
                </c:pt>
                <c:pt idx="1666">
                  <c:v>51181</c:v>
                </c:pt>
                <c:pt idx="1667">
                  <c:v>51188</c:v>
                </c:pt>
                <c:pt idx="1668">
                  <c:v>51195</c:v>
                </c:pt>
                <c:pt idx="1669">
                  <c:v>51202</c:v>
                </c:pt>
                <c:pt idx="1670">
                  <c:v>51209</c:v>
                </c:pt>
                <c:pt idx="1671">
                  <c:v>51216</c:v>
                </c:pt>
                <c:pt idx="1672">
                  <c:v>51223</c:v>
                </c:pt>
                <c:pt idx="1673">
                  <c:v>51230</c:v>
                </c:pt>
                <c:pt idx="1674">
                  <c:v>51237</c:v>
                </c:pt>
                <c:pt idx="1675">
                  <c:v>51244</c:v>
                </c:pt>
                <c:pt idx="1676">
                  <c:v>51251</c:v>
                </c:pt>
                <c:pt idx="1677">
                  <c:v>51258</c:v>
                </c:pt>
                <c:pt idx="1678">
                  <c:v>51265</c:v>
                </c:pt>
                <c:pt idx="1679">
                  <c:v>51272</c:v>
                </c:pt>
                <c:pt idx="1680">
                  <c:v>51279</c:v>
                </c:pt>
                <c:pt idx="1681">
                  <c:v>51286</c:v>
                </c:pt>
                <c:pt idx="1682">
                  <c:v>51293</c:v>
                </c:pt>
                <c:pt idx="1683">
                  <c:v>51300</c:v>
                </c:pt>
                <c:pt idx="1684">
                  <c:v>51307</c:v>
                </c:pt>
                <c:pt idx="1685">
                  <c:v>51314</c:v>
                </c:pt>
                <c:pt idx="1686">
                  <c:v>51321</c:v>
                </c:pt>
                <c:pt idx="1687">
                  <c:v>51328</c:v>
                </c:pt>
                <c:pt idx="1688">
                  <c:v>51335</c:v>
                </c:pt>
                <c:pt idx="1689">
                  <c:v>51342</c:v>
                </c:pt>
                <c:pt idx="1690">
                  <c:v>51349</c:v>
                </c:pt>
                <c:pt idx="1691">
                  <c:v>51356</c:v>
                </c:pt>
                <c:pt idx="1692">
                  <c:v>51363</c:v>
                </c:pt>
                <c:pt idx="1693">
                  <c:v>51370</c:v>
                </c:pt>
                <c:pt idx="1694">
                  <c:v>51377</c:v>
                </c:pt>
                <c:pt idx="1695">
                  <c:v>51384</c:v>
                </c:pt>
                <c:pt idx="1696">
                  <c:v>51391</c:v>
                </c:pt>
                <c:pt idx="1697">
                  <c:v>51398</c:v>
                </c:pt>
                <c:pt idx="1698">
                  <c:v>51405</c:v>
                </c:pt>
                <c:pt idx="1699">
                  <c:v>51412</c:v>
                </c:pt>
                <c:pt idx="1700">
                  <c:v>51419</c:v>
                </c:pt>
                <c:pt idx="1701">
                  <c:v>51426</c:v>
                </c:pt>
                <c:pt idx="1702">
                  <c:v>51433</c:v>
                </c:pt>
                <c:pt idx="1703">
                  <c:v>51440</c:v>
                </c:pt>
                <c:pt idx="1704">
                  <c:v>51447</c:v>
                </c:pt>
                <c:pt idx="1705">
                  <c:v>51454</c:v>
                </c:pt>
                <c:pt idx="1706">
                  <c:v>51461</c:v>
                </c:pt>
                <c:pt idx="1707">
                  <c:v>51468</c:v>
                </c:pt>
                <c:pt idx="1708">
                  <c:v>51475</c:v>
                </c:pt>
                <c:pt idx="1709">
                  <c:v>51482</c:v>
                </c:pt>
                <c:pt idx="1710">
                  <c:v>51489</c:v>
                </c:pt>
                <c:pt idx="1711">
                  <c:v>51497</c:v>
                </c:pt>
                <c:pt idx="1712">
                  <c:v>51504</c:v>
                </c:pt>
                <c:pt idx="1713">
                  <c:v>51511</c:v>
                </c:pt>
                <c:pt idx="1714">
                  <c:v>51518</c:v>
                </c:pt>
                <c:pt idx="1715">
                  <c:v>51525</c:v>
                </c:pt>
                <c:pt idx="1716">
                  <c:v>51532</c:v>
                </c:pt>
                <c:pt idx="1717">
                  <c:v>51539</c:v>
                </c:pt>
                <c:pt idx="1718">
                  <c:v>51546</c:v>
                </c:pt>
                <c:pt idx="1719">
                  <c:v>51553</c:v>
                </c:pt>
                <c:pt idx="1720">
                  <c:v>51560</c:v>
                </c:pt>
                <c:pt idx="1721">
                  <c:v>51567</c:v>
                </c:pt>
                <c:pt idx="1722">
                  <c:v>51574</c:v>
                </c:pt>
                <c:pt idx="1723">
                  <c:v>51581</c:v>
                </c:pt>
                <c:pt idx="1724">
                  <c:v>51588</c:v>
                </c:pt>
                <c:pt idx="1725">
                  <c:v>51595</c:v>
                </c:pt>
                <c:pt idx="1726">
                  <c:v>51602</c:v>
                </c:pt>
                <c:pt idx="1727">
                  <c:v>51609</c:v>
                </c:pt>
                <c:pt idx="1728">
                  <c:v>51616</c:v>
                </c:pt>
                <c:pt idx="1729">
                  <c:v>51623</c:v>
                </c:pt>
                <c:pt idx="1730">
                  <c:v>51630</c:v>
                </c:pt>
                <c:pt idx="1731">
                  <c:v>51637</c:v>
                </c:pt>
                <c:pt idx="1732">
                  <c:v>51644</c:v>
                </c:pt>
                <c:pt idx="1733">
                  <c:v>51651</c:v>
                </c:pt>
                <c:pt idx="1734">
                  <c:v>51658</c:v>
                </c:pt>
                <c:pt idx="1735">
                  <c:v>51665</c:v>
                </c:pt>
                <c:pt idx="1736">
                  <c:v>51672</c:v>
                </c:pt>
                <c:pt idx="1737">
                  <c:v>51679</c:v>
                </c:pt>
                <c:pt idx="1738">
                  <c:v>51686</c:v>
                </c:pt>
                <c:pt idx="1739">
                  <c:v>51693</c:v>
                </c:pt>
                <c:pt idx="1740">
                  <c:v>51700</c:v>
                </c:pt>
                <c:pt idx="1741">
                  <c:v>51707</c:v>
                </c:pt>
                <c:pt idx="1742">
                  <c:v>51714</c:v>
                </c:pt>
                <c:pt idx="1743">
                  <c:v>51721</c:v>
                </c:pt>
                <c:pt idx="1744">
                  <c:v>51728</c:v>
                </c:pt>
                <c:pt idx="1745">
                  <c:v>51735</c:v>
                </c:pt>
                <c:pt idx="1746">
                  <c:v>51742</c:v>
                </c:pt>
                <c:pt idx="1747">
                  <c:v>51749</c:v>
                </c:pt>
                <c:pt idx="1748">
                  <c:v>51756</c:v>
                </c:pt>
                <c:pt idx="1749">
                  <c:v>51763</c:v>
                </c:pt>
                <c:pt idx="1750">
                  <c:v>51770</c:v>
                </c:pt>
                <c:pt idx="1751">
                  <c:v>51777</c:v>
                </c:pt>
                <c:pt idx="1752">
                  <c:v>51784</c:v>
                </c:pt>
                <c:pt idx="1753">
                  <c:v>51791</c:v>
                </c:pt>
                <c:pt idx="1754">
                  <c:v>51798</c:v>
                </c:pt>
                <c:pt idx="1755">
                  <c:v>51805</c:v>
                </c:pt>
                <c:pt idx="1756">
                  <c:v>51812</c:v>
                </c:pt>
                <c:pt idx="1757">
                  <c:v>51819</c:v>
                </c:pt>
                <c:pt idx="1758">
                  <c:v>51826</c:v>
                </c:pt>
                <c:pt idx="1759">
                  <c:v>51833</c:v>
                </c:pt>
                <c:pt idx="1760">
                  <c:v>51840</c:v>
                </c:pt>
                <c:pt idx="1761">
                  <c:v>51847</c:v>
                </c:pt>
                <c:pt idx="1762">
                  <c:v>51854</c:v>
                </c:pt>
                <c:pt idx="1763">
                  <c:v>51862</c:v>
                </c:pt>
                <c:pt idx="1764">
                  <c:v>51869</c:v>
                </c:pt>
                <c:pt idx="1765">
                  <c:v>51876</c:v>
                </c:pt>
                <c:pt idx="1766">
                  <c:v>51883</c:v>
                </c:pt>
                <c:pt idx="1767">
                  <c:v>51890</c:v>
                </c:pt>
                <c:pt idx="1768">
                  <c:v>51897</c:v>
                </c:pt>
                <c:pt idx="1769">
                  <c:v>51904</c:v>
                </c:pt>
                <c:pt idx="1770">
                  <c:v>51911</c:v>
                </c:pt>
                <c:pt idx="1771">
                  <c:v>51918</c:v>
                </c:pt>
                <c:pt idx="1772">
                  <c:v>51925</c:v>
                </c:pt>
                <c:pt idx="1773">
                  <c:v>51932</c:v>
                </c:pt>
                <c:pt idx="1774">
                  <c:v>51939</c:v>
                </c:pt>
                <c:pt idx="1775">
                  <c:v>51946</c:v>
                </c:pt>
                <c:pt idx="1776">
                  <c:v>51953</c:v>
                </c:pt>
                <c:pt idx="1777">
                  <c:v>51964</c:v>
                </c:pt>
                <c:pt idx="1778">
                  <c:v>51971</c:v>
                </c:pt>
                <c:pt idx="1779">
                  <c:v>51978</c:v>
                </c:pt>
                <c:pt idx="1780">
                  <c:v>51985</c:v>
                </c:pt>
                <c:pt idx="1781">
                  <c:v>51992</c:v>
                </c:pt>
                <c:pt idx="1782">
                  <c:v>51999</c:v>
                </c:pt>
                <c:pt idx="1783">
                  <c:v>52006</c:v>
                </c:pt>
                <c:pt idx="1784">
                  <c:v>52013</c:v>
                </c:pt>
                <c:pt idx="1785">
                  <c:v>52020</c:v>
                </c:pt>
                <c:pt idx="1786">
                  <c:v>52027</c:v>
                </c:pt>
                <c:pt idx="1787">
                  <c:v>52034</c:v>
                </c:pt>
                <c:pt idx="1788">
                  <c:v>52041</c:v>
                </c:pt>
                <c:pt idx="1789">
                  <c:v>52048</c:v>
                </c:pt>
                <c:pt idx="1790">
                  <c:v>52055</c:v>
                </c:pt>
                <c:pt idx="1791">
                  <c:v>52062</c:v>
                </c:pt>
                <c:pt idx="1792">
                  <c:v>52069</c:v>
                </c:pt>
                <c:pt idx="1793">
                  <c:v>52076</c:v>
                </c:pt>
                <c:pt idx="1794">
                  <c:v>52083</c:v>
                </c:pt>
                <c:pt idx="1795">
                  <c:v>52090</c:v>
                </c:pt>
                <c:pt idx="1796">
                  <c:v>52097</c:v>
                </c:pt>
                <c:pt idx="1797">
                  <c:v>52104</c:v>
                </c:pt>
                <c:pt idx="1798">
                  <c:v>52111</c:v>
                </c:pt>
                <c:pt idx="1799">
                  <c:v>52118</c:v>
                </c:pt>
                <c:pt idx="1800">
                  <c:v>52125</c:v>
                </c:pt>
                <c:pt idx="1801">
                  <c:v>52132</c:v>
                </c:pt>
                <c:pt idx="1802">
                  <c:v>52139</c:v>
                </c:pt>
                <c:pt idx="1803">
                  <c:v>52146</c:v>
                </c:pt>
                <c:pt idx="1804">
                  <c:v>52153</c:v>
                </c:pt>
                <c:pt idx="1805">
                  <c:v>52160</c:v>
                </c:pt>
                <c:pt idx="1806">
                  <c:v>52167</c:v>
                </c:pt>
                <c:pt idx="1807">
                  <c:v>52174</c:v>
                </c:pt>
                <c:pt idx="1808">
                  <c:v>52181</c:v>
                </c:pt>
                <c:pt idx="1809">
                  <c:v>52188</c:v>
                </c:pt>
                <c:pt idx="1810">
                  <c:v>52195</c:v>
                </c:pt>
                <c:pt idx="1811">
                  <c:v>52202</c:v>
                </c:pt>
                <c:pt idx="1812">
                  <c:v>52209</c:v>
                </c:pt>
                <c:pt idx="1813">
                  <c:v>52216</c:v>
                </c:pt>
                <c:pt idx="1814">
                  <c:v>52223</c:v>
                </c:pt>
                <c:pt idx="1815">
                  <c:v>52230</c:v>
                </c:pt>
                <c:pt idx="1816">
                  <c:v>52237</c:v>
                </c:pt>
                <c:pt idx="1817">
                  <c:v>52244</c:v>
                </c:pt>
                <c:pt idx="1818">
                  <c:v>52251</c:v>
                </c:pt>
                <c:pt idx="1819">
                  <c:v>52258</c:v>
                </c:pt>
                <c:pt idx="1820">
                  <c:v>52265</c:v>
                </c:pt>
                <c:pt idx="1821">
                  <c:v>52272</c:v>
                </c:pt>
                <c:pt idx="1822">
                  <c:v>52279</c:v>
                </c:pt>
                <c:pt idx="1823">
                  <c:v>52286</c:v>
                </c:pt>
                <c:pt idx="1824">
                  <c:v>52293</c:v>
                </c:pt>
                <c:pt idx="1825">
                  <c:v>52300</c:v>
                </c:pt>
                <c:pt idx="1826">
                  <c:v>52307</c:v>
                </c:pt>
                <c:pt idx="1827">
                  <c:v>52314</c:v>
                </c:pt>
                <c:pt idx="1828">
                  <c:v>52321</c:v>
                </c:pt>
                <c:pt idx="1829">
                  <c:v>52328</c:v>
                </c:pt>
                <c:pt idx="1830">
                  <c:v>52335</c:v>
                </c:pt>
                <c:pt idx="1831">
                  <c:v>52342</c:v>
                </c:pt>
                <c:pt idx="1832">
                  <c:v>52349</c:v>
                </c:pt>
                <c:pt idx="1833">
                  <c:v>52356</c:v>
                </c:pt>
                <c:pt idx="1834">
                  <c:v>52363</c:v>
                </c:pt>
                <c:pt idx="1835">
                  <c:v>52370</c:v>
                </c:pt>
                <c:pt idx="1836">
                  <c:v>52377</c:v>
                </c:pt>
                <c:pt idx="1837">
                  <c:v>52384</c:v>
                </c:pt>
                <c:pt idx="1838">
                  <c:v>52391</c:v>
                </c:pt>
                <c:pt idx="1839">
                  <c:v>52398</c:v>
                </c:pt>
                <c:pt idx="1840">
                  <c:v>52405</c:v>
                </c:pt>
                <c:pt idx="1841">
                  <c:v>52412</c:v>
                </c:pt>
                <c:pt idx="1842">
                  <c:v>52419</c:v>
                </c:pt>
                <c:pt idx="1843">
                  <c:v>52426</c:v>
                </c:pt>
                <c:pt idx="1844">
                  <c:v>52433</c:v>
                </c:pt>
                <c:pt idx="1845">
                  <c:v>52440</c:v>
                </c:pt>
                <c:pt idx="1846">
                  <c:v>52447</c:v>
                </c:pt>
                <c:pt idx="1847">
                  <c:v>52454</c:v>
                </c:pt>
                <c:pt idx="1848">
                  <c:v>52461</c:v>
                </c:pt>
                <c:pt idx="1849">
                  <c:v>52468</c:v>
                </c:pt>
                <c:pt idx="1850">
                  <c:v>52475</c:v>
                </c:pt>
                <c:pt idx="1851">
                  <c:v>52482</c:v>
                </c:pt>
                <c:pt idx="1852">
                  <c:v>52489</c:v>
                </c:pt>
                <c:pt idx="1853">
                  <c:v>52496</c:v>
                </c:pt>
                <c:pt idx="1854">
                  <c:v>52503</c:v>
                </c:pt>
                <c:pt idx="1855">
                  <c:v>52510</c:v>
                </c:pt>
                <c:pt idx="1856">
                  <c:v>52517</c:v>
                </c:pt>
                <c:pt idx="1857">
                  <c:v>52524</c:v>
                </c:pt>
                <c:pt idx="1858">
                  <c:v>52531</c:v>
                </c:pt>
                <c:pt idx="1859">
                  <c:v>52538</c:v>
                </c:pt>
                <c:pt idx="1860">
                  <c:v>52545</c:v>
                </c:pt>
                <c:pt idx="1861">
                  <c:v>52552</c:v>
                </c:pt>
                <c:pt idx="1862">
                  <c:v>52559</c:v>
                </c:pt>
                <c:pt idx="1863">
                  <c:v>52566</c:v>
                </c:pt>
                <c:pt idx="1864">
                  <c:v>52573</c:v>
                </c:pt>
                <c:pt idx="1865">
                  <c:v>52580</c:v>
                </c:pt>
                <c:pt idx="1866">
                  <c:v>52587</c:v>
                </c:pt>
                <c:pt idx="1867">
                  <c:v>52594</c:v>
                </c:pt>
                <c:pt idx="1868">
                  <c:v>52601</c:v>
                </c:pt>
                <c:pt idx="1869">
                  <c:v>52608</c:v>
                </c:pt>
                <c:pt idx="1870">
                  <c:v>52615</c:v>
                </c:pt>
                <c:pt idx="1871">
                  <c:v>52622</c:v>
                </c:pt>
                <c:pt idx="1872">
                  <c:v>52629</c:v>
                </c:pt>
                <c:pt idx="1873">
                  <c:v>52636</c:v>
                </c:pt>
                <c:pt idx="1874">
                  <c:v>52643</c:v>
                </c:pt>
                <c:pt idx="1875">
                  <c:v>52650</c:v>
                </c:pt>
                <c:pt idx="1876">
                  <c:v>52657</c:v>
                </c:pt>
                <c:pt idx="1877">
                  <c:v>52664</c:v>
                </c:pt>
                <c:pt idx="1878">
                  <c:v>52671</c:v>
                </c:pt>
                <c:pt idx="1879">
                  <c:v>52678</c:v>
                </c:pt>
                <c:pt idx="1880">
                  <c:v>52685</c:v>
                </c:pt>
                <c:pt idx="1881">
                  <c:v>52692</c:v>
                </c:pt>
                <c:pt idx="1882">
                  <c:v>52699</c:v>
                </c:pt>
                <c:pt idx="1883">
                  <c:v>52706</c:v>
                </c:pt>
                <c:pt idx="1884">
                  <c:v>52713</c:v>
                </c:pt>
                <c:pt idx="1885">
                  <c:v>52720</c:v>
                </c:pt>
                <c:pt idx="1886">
                  <c:v>52727</c:v>
                </c:pt>
                <c:pt idx="1887">
                  <c:v>52734</c:v>
                </c:pt>
                <c:pt idx="1888">
                  <c:v>52741</c:v>
                </c:pt>
                <c:pt idx="1889">
                  <c:v>52748</c:v>
                </c:pt>
                <c:pt idx="1890">
                  <c:v>52755</c:v>
                </c:pt>
                <c:pt idx="1891">
                  <c:v>52762</c:v>
                </c:pt>
                <c:pt idx="1892">
                  <c:v>52769</c:v>
                </c:pt>
                <c:pt idx="1893">
                  <c:v>52776</c:v>
                </c:pt>
                <c:pt idx="1894">
                  <c:v>52783</c:v>
                </c:pt>
                <c:pt idx="1895">
                  <c:v>52790</c:v>
                </c:pt>
                <c:pt idx="1896">
                  <c:v>52797</c:v>
                </c:pt>
                <c:pt idx="1897">
                  <c:v>52804</c:v>
                </c:pt>
                <c:pt idx="1898">
                  <c:v>52811</c:v>
                </c:pt>
                <c:pt idx="1899">
                  <c:v>52818</c:v>
                </c:pt>
                <c:pt idx="1900">
                  <c:v>52825</c:v>
                </c:pt>
                <c:pt idx="1901">
                  <c:v>52832</c:v>
                </c:pt>
                <c:pt idx="1902">
                  <c:v>52839</c:v>
                </c:pt>
                <c:pt idx="1903">
                  <c:v>52846</c:v>
                </c:pt>
                <c:pt idx="1904">
                  <c:v>52853</c:v>
                </c:pt>
                <c:pt idx="1905">
                  <c:v>52860</c:v>
                </c:pt>
                <c:pt idx="1906">
                  <c:v>52867</c:v>
                </c:pt>
                <c:pt idx="1907">
                  <c:v>52874</c:v>
                </c:pt>
                <c:pt idx="1908">
                  <c:v>52881</c:v>
                </c:pt>
                <c:pt idx="1909">
                  <c:v>52888</c:v>
                </c:pt>
                <c:pt idx="1910">
                  <c:v>52895</c:v>
                </c:pt>
                <c:pt idx="1911">
                  <c:v>52902</c:v>
                </c:pt>
                <c:pt idx="1912">
                  <c:v>52909</c:v>
                </c:pt>
                <c:pt idx="1913">
                  <c:v>52916</c:v>
                </c:pt>
                <c:pt idx="1914">
                  <c:v>52923</c:v>
                </c:pt>
                <c:pt idx="1915">
                  <c:v>52930</c:v>
                </c:pt>
                <c:pt idx="1916">
                  <c:v>52937</c:v>
                </c:pt>
                <c:pt idx="1917">
                  <c:v>52944</c:v>
                </c:pt>
                <c:pt idx="1918">
                  <c:v>52951</c:v>
                </c:pt>
                <c:pt idx="1919">
                  <c:v>52959</c:v>
                </c:pt>
                <c:pt idx="1920">
                  <c:v>52966</c:v>
                </c:pt>
                <c:pt idx="1921">
                  <c:v>52973</c:v>
                </c:pt>
                <c:pt idx="1922">
                  <c:v>52980</c:v>
                </c:pt>
                <c:pt idx="1923">
                  <c:v>52987</c:v>
                </c:pt>
                <c:pt idx="1924">
                  <c:v>52994</c:v>
                </c:pt>
                <c:pt idx="1925">
                  <c:v>53001</c:v>
                </c:pt>
                <c:pt idx="1926">
                  <c:v>53008</c:v>
                </c:pt>
                <c:pt idx="1927">
                  <c:v>53015</c:v>
                </c:pt>
                <c:pt idx="1928">
                  <c:v>53022</c:v>
                </c:pt>
                <c:pt idx="1929">
                  <c:v>53029</c:v>
                </c:pt>
                <c:pt idx="1930">
                  <c:v>53036</c:v>
                </c:pt>
                <c:pt idx="1931">
                  <c:v>53043</c:v>
                </c:pt>
                <c:pt idx="1932">
                  <c:v>53050</c:v>
                </c:pt>
                <c:pt idx="1933">
                  <c:v>53057</c:v>
                </c:pt>
                <c:pt idx="1934">
                  <c:v>53064</c:v>
                </c:pt>
                <c:pt idx="1935">
                  <c:v>53071</c:v>
                </c:pt>
                <c:pt idx="1936">
                  <c:v>53078</c:v>
                </c:pt>
                <c:pt idx="1937">
                  <c:v>53085</c:v>
                </c:pt>
                <c:pt idx="1938">
                  <c:v>53092</c:v>
                </c:pt>
                <c:pt idx="1939">
                  <c:v>53099</c:v>
                </c:pt>
                <c:pt idx="1940">
                  <c:v>53106</c:v>
                </c:pt>
                <c:pt idx="1941">
                  <c:v>53113</c:v>
                </c:pt>
                <c:pt idx="1942">
                  <c:v>53120</c:v>
                </c:pt>
                <c:pt idx="1943">
                  <c:v>53127</c:v>
                </c:pt>
                <c:pt idx="1944">
                  <c:v>53134</c:v>
                </c:pt>
                <c:pt idx="1945">
                  <c:v>53141</c:v>
                </c:pt>
                <c:pt idx="1946">
                  <c:v>53148</c:v>
                </c:pt>
                <c:pt idx="1947">
                  <c:v>53155</c:v>
                </c:pt>
                <c:pt idx="1948">
                  <c:v>53162</c:v>
                </c:pt>
                <c:pt idx="1949">
                  <c:v>53169</c:v>
                </c:pt>
                <c:pt idx="1950">
                  <c:v>53176</c:v>
                </c:pt>
                <c:pt idx="1951">
                  <c:v>53183</c:v>
                </c:pt>
                <c:pt idx="1952">
                  <c:v>53190</c:v>
                </c:pt>
                <c:pt idx="1953">
                  <c:v>53197</c:v>
                </c:pt>
                <c:pt idx="1954">
                  <c:v>53204</c:v>
                </c:pt>
                <c:pt idx="1955">
                  <c:v>53211</c:v>
                </c:pt>
                <c:pt idx="1956">
                  <c:v>53218</c:v>
                </c:pt>
                <c:pt idx="1957">
                  <c:v>53225</c:v>
                </c:pt>
                <c:pt idx="1958">
                  <c:v>53232</c:v>
                </c:pt>
                <c:pt idx="1959">
                  <c:v>53239</c:v>
                </c:pt>
                <c:pt idx="1960">
                  <c:v>53246</c:v>
                </c:pt>
                <c:pt idx="1961">
                  <c:v>53253</c:v>
                </c:pt>
                <c:pt idx="1962">
                  <c:v>53260</c:v>
                </c:pt>
                <c:pt idx="1963">
                  <c:v>53267</c:v>
                </c:pt>
                <c:pt idx="1964">
                  <c:v>53274</c:v>
                </c:pt>
                <c:pt idx="1965">
                  <c:v>53281</c:v>
                </c:pt>
                <c:pt idx="1966">
                  <c:v>53288</c:v>
                </c:pt>
                <c:pt idx="1967">
                  <c:v>53295</c:v>
                </c:pt>
                <c:pt idx="1968">
                  <c:v>53302</c:v>
                </c:pt>
                <c:pt idx="1969">
                  <c:v>53309</c:v>
                </c:pt>
                <c:pt idx="1970">
                  <c:v>53316</c:v>
                </c:pt>
                <c:pt idx="1971">
                  <c:v>53323</c:v>
                </c:pt>
                <c:pt idx="1972">
                  <c:v>53330</c:v>
                </c:pt>
                <c:pt idx="1973">
                  <c:v>53337</c:v>
                </c:pt>
                <c:pt idx="1974">
                  <c:v>53344</c:v>
                </c:pt>
                <c:pt idx="1975">
                  <c:v>53351</c:v>
                </c:pt>
                <c:pt idx="1976">
                  <c:v>53358</c:v>
                </c:pt>
                <c:pt idx="1977">
                  <c:v>53365</c:v>
                </c:pt>
                <c:pt idx="1978">
                  <c:v>53372</c:v>
                </c:pt>
                <c:pt idx="1979">
                  <c:v>53379</c:v>
                </c:pt>
                <c:pt idx="1980">
                  <c:v>53386</c:v>
                </c:pt>
                <c:pt idx="1981">
                  <c:v>53393</c:v>
                </c:pt>
                <c:pt idx="1982">
                  <c:v>53400</c:v>
                </c:pt>
                <c:pt idx="1983">
                  <c:v>53407</c:v>
                </c:pt>
                <c:pt idx="1984">
                  <c:v>53414</c:v>
                </c:pt>
                <c:pt idx="1985">
                  <c:v>53421</c:v>
                </c:pt>
                <c:pt idx="1986">
                  <c:v>53428</c:v>
                </c:pt>
                <c:pt idx="1987">
                  <c:v>53435</c:v>
                </c:pt>
                <c:pt idx="1988">
                  <c:v>53442</c:v>
                </c:pt>
                <c:pt idx="1989">
                  <c:v>53449</c:v>
                </c:pt>
                <c:pt idx="1990">
                  <c:v>53456</c:v>
                </c:pt>
                <c:pt idx="1991">
                  <c:v>53463</c:v>
                </c:pt>
                <c:pt idx="1992">
                  <c:v>53470</c:v>
                </c:pt>
                <c:pt idx="1993">
                  <c:v>53477</c:v>
                </c:pt>
                <c:pt idx="1994">
                  <c:v>53484</c:v>
                </c:pt>
                <c:pt idx="1995">
                  <c:v>53491</c:v>
                </c:pt>
                <c:pt idx="1996">
                  <c:v>53498</c:v>
                </c:pt>
                <c:pt idx="1997">
                  <c:v>53505</c:v>
                </c:pt>
                <c:pt idx="1998">
                  <c:v>53512</c:v>
                </c:pt>
                <c:pt idx="1999">
                  <c:v>53519</c:v>
                </c:pt>
                <c:pt idx="2000">
                  <c:v>53526</c:v>
                </c:pt>
                <c:pt idx="2001">
                  <c:v>53533</c:v>
                </c:pt>
                <c:pt idx="2002">
                  <c:v>53540</c:v>
                </c:pt>
                <c:pt idx="2003">
                  <c:v>53547</c:v>
                </c:pt>
                <c:pt idx="2004">
                  <c:v>53554</c:v>
                </c:pt>
                <c:pt idx="2005">
                  <c:v>53561</c:v>
                </c:pt>
                <c:pt idx="2006">
                  <c:v>53568</c:v>
                </c:pt>
                <c:pt idx="2007">
                  <c:v>53575</c:v>
                </c:pt>
                <c:pt idx="2008">
                  <c:v>53582</c:v>
                </c:pt>
                <c:pt idx="2009">
                  <c:v>53589</c:v>
                </c:pt>
                <c:pt idx="2010">
                  <c:v>53596</c:v>
                </c:pt>
                <c:pt idx="2011">
                  <c:v>53603</c:v>
                </c:pt>
                <c:pt idx="2012">
                  <c:v>53610</c:v>
                </c:pt>
                <c:pt idx="2013">
                  <c:v>53617</c:v>
                </c:pt>
                <c:pt idx="2014">
                  <c:v>53624</c:v>
                </c:pt>
                <c:pt idx="2015">
                  <c:v>53631</c:v>
                </c:pt>
                <c:pt idx="2016">
                  <c:v>53638</c:v>
                </c:pt>
                <c:pt idx="2017">
                  <c:v>53645</c:v>
                </c:pt>
                <c:pt idx="2018">
                  <c:v>53652</c:v>
                </c:pt>
                <c:pt idx="2019">
                  <c:v>53659</c:v>
                </c:pt>
                <c:pt idx="2020">
                  <c:v>53666</c:v>
                </c:pt>
                <c:pt idx="2021">
                  <c:v>53673</c:v>
                </c:pt>
                <c:pt idx="2022">
                  <c:v>53680</c:v>
                </c:pt>
                <c:pt idx="2023">
                  <c:v>53688</c:v>
                </c:pt>
                <c:pt idx="2024">
                  <c:v>53695</c:v>
                </c:pt>
                <c:pt idx="2025">
                  <c:v>53702</c:v>
                </c:pt>
                <c:pt idx="2026">
                  <c:v>53709</c:v>
                </c:pt>
                <c:pt idx="2027">
                  <c:v>53716</c:v>
                </c:pt>
                <c:pt idx="2028">
                  <c:v>53723</c:v>
                </c:pt>
                <c:pt idx="2029">
                  <c:v>53730</c:v>
                </c:pt>
                <c:pt idx="2030">
                  <c:v>53737</c:v>
                </c:pt>
                <c:pt idx="2031">
                  <c:v>53744</c:v>
                </c:pt>
                <c:pt idx="2032">
                  <c:v>53751</c:v>
                </c:pt>
                <c:pt idx="2033">
                  <c:v>53758</c:v>
                </c:pt>
                <c:pt idx="2034">
                  <c:v>53765</c:v>
                </c:pt>
                <c:pt idx="2035">
                  <c:v>53772</c:v>
                </c:pt>
                <c:pt idx="2036">
                  <c:v>53779</c:v>
                </c:pt>
                <c:pt idx="2037">
                  <c:v>53786</c:v>
                </c:pt>
                <c:pt idx="2038">
                  <c:v>53793</c:v>
                </c:pt>
                <c:pt idx="2039">
                  <c:v>53800</c:v>
                </c:pt>
                <c:pt idx="2040">
                  <c:v>53807</c:v>
                </c:pt>
                <c:pt idx="2041">
                  <c:v>53814</c:v>
                </c:pt>
                <c:pt idx="2042">
                  <c:v>53821</c:v>
                </c:pt>
                <c:pt idx="2043">
                  <c:v>53828</c:v>
                </c:pt>
                <c:pt idx="2044">
                  <c:v>53835</c:v>
                </c:pt>
                <c:pt idx="2045">
                  <c:v>53842</c:v>
                </c:pt>
                <c:pt idx="2046">
                  <c:v>53849</c:v>
                </c:pt>
                <c:pt idx="2047">
                  <c:v>53856</c:v>
                </c:pt>
                <c:pt idx="2048">
                  <c:v>53863</c:v>
                </c:pt>
                <c:pt idx="2049">
                  <c:v>53870</c:v>
                </c:pt>
                <c:pt idx="2050">
                  <c:v>53877</c:v>
                </c:pt>
                <c:pt idx="2051">
                  <c:v>53884</c:v>
                </c:pt>
                <c:pt idx="2052">
                  <c:v>53891</c:v>
                </c:pt>
                <c:pt idx="2053">
                  <c:v>53898</c:v>
                </c:pt>
                <c:pt idx="2054">
                  <c:v>53905</c:v>
                </c:pt>
                <c:pt idx="2055">
                  <c:v>53912</c:v>
                </c:pt>
                <c:pt idx="2056">
                  <c:v>53919</c:v>
                </c:pt>
                <c:pt idx="2057">
                  <c:v>53926</c:v>
                </c:pt>
                <c:pt idx="2058">
                  <c:v>53933</c:v>
                </c:pt>
                <c:pt idx="2059">
                  <c:v>53940</c:v>
                </c:pt>
                <c:pt idx="2060">
                  <c:v>53947</c:v>
                </c:pt>
                <c:pt idx="2061">
                  <c:v>53954</c:v>
                </c:pt>
                <c:pt idx="2062">
                  <c:v>53961</c:v>
                </c:pt>
                <c:pt idx="2063">
                  <c:v>53968</c:v>
                </c:pt>
                <c:pt idx="2064">
                  <c:v>53975</c:v>
                </c:pt>
                <c:pt idx="2065">
                  <c:v>53982</c:v>
                </c:pt>
                <c:pt idx="2066">
                  <c:v>53989</c:v>
                </c:pt>
                <c:pt idx="2067">
                  <c:v>53996</c:v>
                </c:pt>
                <c:pt idx="2068">
                  <c:v>54003</c:v>
                </c:pt>
                <c:pt idx="2069">
                  <c:v>54010</c:v>
                </c:pt>
                <c:pt idx="2070">
                  <c:v>54017</c:v>
                </c:pt>
                <c:pt idx="2071">
                  <c:v>54024</c:v>
                </c:pt>
                <c:pt idx="2072">
                  <c:v>54031</c:v>
                </c:pt>
                <c:pt idx="2073">
                  <c:v>54038</c:v>
                </c:pt>
                <c:pt idx="2074">
                  <c:v>54045</c:v>
                </c:pt>
                <c:pt idx="2075">
                  <c:v>54053</c:v>
                </c:pt>
                <c:pt idx="2076">
                  <c:v>54060</c:v>
                </c:pt>
                <c:pt idx="2077">
                  <c:v>54067</c:v>
                </c:pt>
                <c:pt idx="2078">
                  <c:v>54074</c:v>
                </c:pt>
                <c:pt idx="2079">
                  <c:v>54081</c:v>
                </c:pt>
                <c:pt idx="2080">
                  <c:v>54088</c:v>
                </c:pt>
                <c:pt idx="2081">
                  <c:v>54095</c:v>
                </c:pt>
                <c:pt idx="2082">
                  <c:v>54102</c:v>
                </c:pt>
                <c:pt idx="2083">
                  <c:v>54109</c:v>
                </c:pt>
                <c:pt idx="2084">
                  <c:v>54116</c:v>
                </c:pt>
                <c:pt idx="2085">
                  <c:v>54123</c:v>
                </c:pt>
                <c:pt idx="2086">
                  <c:v>54130</c:v>
                </c:pt>
                <c:pt idx="2087">
                  <c:v>54137</c:v>
                </c:pt>
                <c:pt idx="2088">
                  <c:v>54144</c:v>
                </c:pt>
                <c:pt idx="2089">
                  <c:v>54155</c:v>
                </c:pt>
                <c:pt idx="2090">
                  <c:v>54162</c:v>
                </c:pt>
                <c:pt idx="2091">
                  <c:v>54169</c:v>
                </c:pt>
                <c:pt idx="2092">
                  <c:v>54176</c:v>
                </c:pt>
                <c:pt idx="2093">
                  <c:v>54183</c:v>
                </c:pt>
                <c:pt idx="2094">
                  <c:v>54190</c:v>
                </c:pt>
                <c:pt idx="2095">
                  <c:v>54197</c:v>
                </c:pt>
                <c:pt idx="2096">
                  <c:v>54204</c:v>
                </c:pt>
                <c:pt idx="2097">
                  <c:v>54211</c:v>
                </c:pt>
                <c:pt idx="2098">
                  <c:v>54218</c:v>
                </c:pt>
                <c:pt idx="2099">
                  <c:v>54225</c:v>
                </c:pt>
                <c:pt idx="2100">
                  <c:v>54232</c:v>
                </c:pt>
                <c:pt idx="2101">
                  <c:v>54239</c:v>
                </c:pt>
                <c:pt idx="2102">
                  <c:v>54246</c:v>
                </c:pt>
                <c:pt idx="2103">
                  <c:v>54253</c:v>
                </c:pt>
                <c:pt idx="2104">
                  <c:v>54260</c:v>
                </c:pt>
                <c:pt idx="2105">
                  <c:v>54267</c:v>
                </c:pt>
                <c:pt idx="2106">
                  <c:v>54274</c:v>
                </c:pt>
                <c:pt idx="2107">
                  <c:v>54281</c:v>
                </c:pt>
                <c:pt idx="2108">
                  <c:v>54288</c:v>
                </c:pt>
                <c:pt idx="2109">
                  <c:v>54295</c:v>
                </c:pt>
                <c:pt idx="2110">
                  <c:v>54302</c:v>
                </c:pt>
                <c:pt idx="2111">
                  <c:v>54309</c:v>
                </c:pt>
                <c:pt idx="2112">
                  <c:v>54316</c:v>
                </c:pt>
                <c:pt idx="2113">
                  <c:v>54323</c:v>
                </c:pt>
                <c:pt idx="2114">
                  <c:v>54330</c:v>
                </c:pt>
                <c:pt idx="2115">
                  <c:v>54337</c:v>
                </c:pt>
                <c:pt idx="2116">
                  <c:v>54344</c:v>
                </c:pt>
                <c:pt idx="2117">
                  <c:v>54351</c:v>
                </c:pt>
                <c:pt idx="2118">
                  <c:v>54358</c:v>
                </c:pt>
                <c:pt idx="2119">
                  <c:v>54365</c:v>
                </c:pt>
                <c:pt idx="2120">
                  <c:v>54372</c:v>
                </c:pt>
                <c:pt idx="2121">
                  <c:v>54379</c:v>
                </c:pt>
                <c:pt idx="2122">
                  <c:v>54386</c:v>
                </c:pt>
                <c:pt idx="2123">
                  <c:v>54393</c:v>
                </c:pt>
                <c:pt idx="2124">
                  <c:v>54400</c:v>
                </c:pt>
                <c:pt idx="2125">
                  <c:v>54407</c:v>
                </c:pt>
                <c:pt idx="2126">
                  <c:v>54414</c:v>
                </c:pt>
                <c:pt idx="2127">
                  <c:v>54421</c:v>
                </c:pt>
                <c:pt idx="2128">
                  <c:v>54428</c:v>
                </c:pt>
                <c:pt idx="2129">
                  <c:v>54435</c:v>
                </c:pt>
                <c:pt idx="2130">
                  <c:v>54442</c:v>
                </c:pt>
                <c:pt idx="2131">
                  <c:v>54449</c:v>
                </c:pt>
                <c:pt idx="2132">
                  <c:v>54456</c:v>
                </c:pt>
                <c:pt idx="2133">
                  <c:v>54463</c:v>
                </c:pt>
                <c:pt idx="2134">
                  <c:v>54470</c:v>
                </c:pt>
                <c:pt idx="2135">
                  <c:v>54477</c:v>
                </c:pt>
                <c:pt idx="2136">
                  <c:v>54484</c:v>
                </c:pt>
                <c:pt idx="2137">
                  <c:v>54491</c:v>
                </c:pt>
                <c:pt idx="2138">
                  <c:v>54498</c:v>
                </c:pt>
                <c:pt idx="2139">
                  <c:v>54505</c:v>
                </c:pt>
                <c:pt idx="2140">
                  <c:v>54512</c:v>
                </c:pt>
                <c:pt idx="2141">
                  <c:v>54519</c:v>
                </c:pt>
                <c:pt idx="2142">
                  <c:v>54526</c:v>
                </c:pt>
                <c:pt idx="2143">
                  <c:v>54533</c:v>
                </c:pt>
                <c:pt idx="2144">
                  <c:v>54540</c:v>
                </c:pt>
                <c:pt idx="2145">
                  <c:v>54547</c:v>
                </c:pt>
                <c:pt idx="2146">
                  <c:v>54554</c:v>
                </c:pt>
                <c:pt idx="2147">
                  <c:v>54561</c:v>
                </c:pt>
                <c:pt idx="2148">
                  <c:v>54568</c:v>
                </c:pt>
                <c:pt idx="2149">
                  <c:v>54575</c:v>
                </c:pt>
                <c:pt idx="2150">
                  <c:v>54582</c:v>
                </c:pt>
                <c:pt idx="2151">
                  <c:v>54589</c:v>
                </c:pt>
                <c:pt idx="2152">
                  <c:v>54596</c:v>
                </c:pt>
                <c:pt idx="2153">
                  <c:v>54603</c:v>
                </c:pt>
                <c:pt idx="2154">
                  <c:v>54610</c:v>
                </c:pt>
                <c:pt idx="2155">
                  <c:v>54617</c:v>
                </c:pt>
                <c:pt idx="2156">
                  <c:v>54624</c:v>
                </c:pt>
                <c:pt idx="2157">
                  <c:v>54631</c:v>
                </c:pt>
                <c:pt idx="2158">
                  <c:v>54638</c:v>
                </c:pt>
                <c:pt idx="2159">
                  <c:v>54645</c:v>
                </c:pt>
                <c:pt idx="2160">
                  <c:v>54652</c:v>
                </c:pt>
                <c:pt idx="2161">
                  <c:v>54659</c:v>
                </c:pt>
                <c:pt idx="2162">
                  <c:v>54666</c:v>
                </c:pt>
                <c:pt idx="2163">
                  <c:v>54673</c:v>
                </c:pt>
                <c:pt idx="2164">
                  <c:v>54680</c:v>
                </c:pt>
                <c:pt idx="2165">
                  <c:v>54687</c:v>
                </c:pt>
                <c:pt idx="2166">
                  <c:v>54694</c:v>
                </c:pt>
                <c:pt idx="2167">
                  <c:v>54701</c:v>
                </c:pt>
                <c:pt idx="2168">
                  <c:v>54708</c:v>
                </c:pt>
                <c:pt idx="2169">
                  <c:v>54715</c:v>
                </c:pt>
                <c:pt idx="2170">
                  <c:v>54722</c:v>
                </c:pt>
                <c:pt idx="2171">
                  <c:v>54729</c:v>
                </c:pt>
                <c:pt idx="2172">
                  <c:v>54736</c:v>
                </c:pt>
                <c:pt idx="2173">
                  <c:v>54743</c:v>
                </c:pt>
                <c:pt idx="2174">
                  <c:v>54750</c:v>
                </c:pt>
                <c:pt idx="2175">
                  <c:v>54757</c:v>
                </c:pt>
                <c:pt idx="2176">
                  <c:v>54764</c:v>
                </c:pt>
                <c:pt idx="2177">
                  <c:v>54771</c:v>
                </c:pt>
                <c:pt idx="2178">
                  <c:v>54778</c:v>
                </c:pt>
                <c:pt idx="2179">
                  <c:v>54786</c:v>
                </c:pt>
                <c:pt idx="2180">
                  <c:v>54793</c:v>
                </c:pt>
                <c:pt idx="2181">
                  <c:v>54800</c:v>
                </c:pt>
                <c:pt idx="2182">
                  <c:v>54807</c:v>
                </c:pt>
                <c:pt idx="2183">
                  <c:v>54814</c:v>
                </c:pt>
                <c:pt idx="2184">
                  <c:v>54821</c:v>
                </c:pt>
                <c:pt idx="2185">
                  <c:v>54828</c:v>
                </c:pt>
                <c:pt idx="2186">
                  <c:v>54835</c:v>
                </c:pt>
                <c:pt idx="2187">
                  <c:v>54842</c:v>
                </c:pt>
                <c:pt idx="2188">
                  <c:v>54849</c:v>
                </c:pt>
                <c:pt idx="2189">
                  <c:v>54856</c:v>
                </c:pt>
                <c:pt idx="2190">
                  <c:v>54863</c:v>
                </c:pt>
                <c:pt idx="2191">
                  <c:v>54870</c:v>
                </c:pt>
                <c:pt idx="2192">
                  <c:v>54877</c:v>
                </c:pt>
                <c:pt idx="2193">
                  <c:v>54884</c:v>
                </c:pt>
                <c:pt idx="2194">
                  <c:v>54891</c:v>
                </c:pt>
                <c:pt idx="2195">
                  <c:v>54898</c:v>
                </c:pt>
                <c:pt idx="2196">
                  <c:v>54905</c:v>
                </c:pt>
                <c:pt idx="2197">
                  <c:v>54912</c:v>
                </c:pt>
                <c:pt idx="2198">
                  <c:v>54919</c:v>
                </c:pt>
                <c:pt idx="2199">
                  <c:v>54926</c:v>
                </c:pt>
                <c:pt idx="2200">
                  <c:v>54933</c:v>
                </c:pt>
                <c:pt idx="2201">
                  <c:v>54940</c:v>
                </c:pt>
                <c:pt idx="2202">
                  <c:v>54947</c:v>
                </c:pt>
                <c:pt idx="2203">
                  <c:v>54954</c:v>
                </c:pt>
                <c:pt idx="2204">
                  <c:v>54961</c:v>
                </c:pt>
                <c:pt idx="2205">
                  <c:v>54968</c:v>
                </c:pt>
                <c:pt idx="2206">
                  <c:v>54975</c:v>
                </c:pt>
                <c:pt idx="2207">
                  <c:v>54982</c:v>
                </c:pt>
                <c:pt idx="2208">
                  <c:v>54989</c:v>
                </c:pt>
                <c:pt idx="2209">
                  <c:v>54996</c:v>
                </c:pt>
                <c:pt idx="2210">
                  <c:v>55003</c:v>
                </c:pt>
                <c:pt idx="2211">
                  <c:v>55010</c:v>
                </c:pt>
                <c:pt idx="2212">
                  <c:v>55017</c:v>
                </c:pt>
                <c:pt idx="2213">
                  <c:v>55024</c:v>
                </c:pt>
                <c:pt idx="2214">
                  <c:v>55031</c:v>
                </c:pt>
                <c:pt idx="2215">
                  <c:v>55038</c:v>
                </c:pt>
                <c:pt idx="2216">
                  <c:v>55045</c:v>
                </c:pt>
                <c:pt idx="2217">
                  <c:v>55052</c:v>
                </c:pt>
                <c:pt idx="2218">
                  <c:v>55059</c:v>
                </c:pt>
                <c:pt idx="2219">
                  <c:v>55066</c:v>
                </c:pt>
                <c:pt idx="2220">
                  <c:v>55073</c:v>
                </c:pt>
                <c:pt idx="2221">
                  <c:v>55080</c:v>
                </c:pt>
                <c:pt idx="2222">
                  <c:v>55087</c:v>
                </c:pt>
                <c:pt idx="2223">
                  <c:v>55094</c:v>
                </c:pt>
                <c:pt idx="2224">
                  <c:v>55101</c:v>
                </c:pt>
                <c:pt idx="2225">
                  <c:v>55108</c:v>
                </c:pt>
                <c:pt idx="2226">
                  <c:v>55115</c:v>
                </c:pt>
                <c:pt idx="2227">
                  <c:v>55122</c:v>
                </c:pt>
                <c:pt idx="2228">
                  <c:v>55129</c:v>
                </c:pt>
                <c:pt idx="2229">
                  <c:v>55136</c:v>
                </c:pt>
                <c:pt idx="2230">
                  <c:v>55143</c:v>
                </c:pt>
                <c:pt idx="2231">
                  <c:v>55150</c:v>
                </c:pt>
                <c:pt idx="2232">
                  <c:v>55157</c:v>
                </c:pt>
                <c:pt idx="2233">
                  <c:v>55164</c:v>
                </c:pt>
                <c:pt idx="2234">
                  <c:v>55171</c:v>
                </c:pt>
                <c:pt idx="2235">
                  <c:v>55178</c:v>
                </c:pt>
                <c:pt idx="2236">
                  <c:v>55185</c:v>
                </c:pt>
                <c:pt idx="2237">
                  <c:v>55192</c:v>
                </c:pt>
                <c:pt idx="2238">
                  <c:v>55199</c:v>
                </c:pt>
                <c:pt idx="2239">
                  <c:v>55206</c:v>
                </c:pt>
                <c:pt idx="2240">
                  <c:v>55213</c:v>
                </c:pt>
                <c:pt idx="2241">
                  <c:v>55220</c:v>
                </c:pt>
                <c:pt idx="2242">
                  <c:v>55227</c:v>
                </c:pt>
                <c:pt idx="2243">
                  <c:v>55234</c:v>
                </c:pt>
                <c:pt idx="2244">
                  <c:v>55241</c:v>
                </c:pt>
                <c:pt idx="2245">
                  <c:v>55248</c:v>
                </c:pt>
                <c:pt idx="2246">
                  <c:v>55255</c:v>
                </c:pt>
                <c:pt idx="2247">
                  <c:v>55262</c:v>
                </c:pt>
                <c:pt idx="2248">
                  <c:v>55269</c:v>
                </c:pt>
                <c:pt idx="2249">
                  <c:v>55276</c:v>
                </c:pt>
                <c:pt idx="2250">
                  <c:v>55283</c:v>
                </c:pt>
                <c:pt idx="2251">
                  <c:v>55290</c:v>
                </c:pt>
                <c:pt idx="2252">
                  <c:v>55297</c:v>
                </c:pt>
                <c:pt idx="2253">
                  <c:v>55304</c:v>
                </c:pt>
                <c:pt idx="2254">
                  <c:v>55311</c:v>
                </c:pt>
                <c:pt idx="2255">
                  <c:v>55318</c:v>
                </c:pt>
                <c:pt idx="2256">
                  <c:v>55325</c:v>
                </c:pt>
                <c:pt idx="2257">
                  <c:v>55332</c:v>
                </c:pt>
                <c:pt idx="2258">
                  <c:v>55339</c:v>
                </c:pt>
                <c:pt idx="2259">
                  <c:v>55346</c:v>
                </c:pt>
                <c:pt idx="2260">
                  <c:v>55353</c:v>
                </c:pt>
                <c:pt idx="2261">
                  <c:v>55360</c:v>
                </c:pt>
                <c:pt idx="2262">
                  <c:v>55367</c:v>
                </c:pt>
                <c:pt idx="2263">
                  <c:v>55374</c:v>
                </c:pt>
                <c:pt idx="2264">
                  <c:v>55381</c:v>
                </c:pt>
                <c:pt idx="2265">
                  <c:v>55388</c:v>
                </c:pt>
                <c:pt idx="2266">
                  <c:v>55395</c:v>
                </c:pt>
                <c:pt idx="2267">
                  <c:v>55402</c:v>
                </c:pt>
                <c:pt idx="2268">
                  <c:v>55409</c:v>
                </c:pt>
                <c:pt idx="2269">
                  <c:v>55416</c:v>
                </c:pt>
                <c:pt idx="2270">
                  <c:v>55423</c:v>
                </c:pt>
                <c:pt idx="2271">
                  <c:v>55430</c:v>
                </c:pt>
                <c:pt idx="2272">
                  <c:v>55437</c:v>
                </c:pt>
                <c:pt idx="2273">
                  <c:v>55444</c:v>
                </c:pt>
                <c:pt idx="2274">
                  <c:v>55451</c:v>
                </c:pt>
                <c:pt idx="2275">
                  <c:v>55458</c:v>
                </c:pt>
                <c:pt idx="2276">
                  <c:v>55465</c:v>
                </c:pt>
                <c:pt idx="2277">
                  <c:v>55472</c:v>
                </c:pt>
                <c:pt idx="2278">
                  <c:v>55479</c:v>
                </c:pt>
                <c:pt idx="2279">
                  <c:v>55486</c:v>
                </c:pt>
                <c:pt idx="2280">
                  <c:v>55493</c:v>
                </c:pt>
                <c:pt idx="2281">
                  <c:v>55500</c:v>
                </c:pt>
                <c:pt idx="2282">
                  <c:v>55507</c:v>
                </c:pt>
                <c:pt idx="2283">
                  <c:v>55514</c:v>
                </c:pt>
                <c:pt idx="2284">
                  <c:v>55521</c:v>
                </c:pt>
                <c:pt idx="2285">
                  <c:v>55528</c:v>
                </c:pt>
                <c:pt idx="2286">
                  <c:v>55535</c:v>
                </c:pt>
                <c:pt idx="2287">
                  <c:v>55542</c:v>
                </c:pt>
                <c:pt idx="2288">
                  <c:v>55549</c:v>
                </c:pt>
                <c:pt idx="2289">
                  <c:v>55556</c:v>
                </c:pt>
                <c:pt idx="2290">
                  <c:v>55563</c:v>
                </c:pt>
                <c:pt idx="2291">
                  <c:v>55570</c:v>
                </c:pt>
                <c:pt idx="2292">
                  <c:v>55577</c:v>
                </c:pt>
                <c:pt idx="2293">
                  <c:v>55584</c:v>
                </c:pt>
                <c:pt idx="2294">
                  <c:v>55591</c:v>
                </c:pt>
                <c:pt idx="2295">
                  <c:v>55598</c:v>
                </c:pt>
                <c:pt idx="2296">
                  <c:v>55605</c:v>
                </c:pt>
                <c:pt idx="2297">
                  <c:v>55612</c:v>
                </c:pt>
                <c:pt idx="2298">
                  <c:v>55619</c:v>
                </c:pt>
                <c:pt idx="2299">
                  <c:v>55626</c:v>
                </c:pt>
                <c:pt idx="2300">
                  <c:v>55633</c:v>
                </c:pt>
                <c:pt idx="2301">
                  <c:v>55640</c:v>
                </c:pt>
                <c:pt idx="2302">
                  <c:v>55647</c:v>
                </c:pt>
                <c:pt idx="2303">
                  <c:v>55654</c:v>
                </c:pt>
                <c:pt idx="2304">
                  <c:v>55661</c:v>
                </c:pt>
                <c:pt idx="2305">
                  <c:v>55668</c:v>
                </c:pt>
                <c:pt idx="2306">
                  <c:v>55675</c:v>
                </c:pt>
                <c:pt idx="2307">
                  <c:v>55682</c:v>
                </c:pt>
                <c:pt idx="2308">
                  <c:v>55689</c:v>
                </c:pt>
                <c:pt idx="2309">
                  <c:v>55696</c:v>
                </c:pt>
                <c:pt idx="2310">
                  <c:v>55703</c:v>
                </c:pt>
                <c:pt idx="2311">
                  <c:v>55710</c:v>
                </c:pt>
                <c:pt idx="2312">
                  <c:v>55717</c:v>
                </c:pt>
                <c:pt idx="2313">
                  <c:v>55724</c:v>
                </c:pt>
                <c:pt idx="2314">
                  <c:v>55731</c:v>
                </c:pt>
                <c:pt idx="2315">
                  <c:v>55738</c:v>
                </c:pt>
                <c:pt idx="2316">
                  <c:v>55745</c:v>
                </c:pt>
                <c:pt idx="2317">
                  <c:v>55752</c:v>
                </c:pt>
                <c:pt idx="2318">
                  <c:v>55759</c:v>
                </c:pt>
                <c:pt idx="2319">
                  <c:v>55766</c:v>
                </c:pt>
                <c:pt idx="2320">
                  <c:v>55773</c:v>
                </c:pt>
                <c:pt idx="2321">
                  <c:v>55780</c:v>
                </c:pt>
                <c:pt idx="2322">
                  <c:v>55787</c:v>
                </c:pt>
                <c:pt idx="2323">
                  <c:v>55794</c:v>
                </c:pt>
                <c:pt idx="2324">
                  <c:v>55801</c:v>
                </c:pt>
                <c:pt idx="2325">
                  <c:v>55808</c:v>
                </c:pt>
                <c:pt idx="2326">
                  <c:v>55815</c:v>
                </c:pt>
                <c:pt idx="2327">
                  <c:v>55822</c:v>
                </c:pt>
                <c:pt idx="2328">
                  <c:v>55829</c:v>
                </c:pt>
                <c:pt idx="2329">
                  <c:v>55836</c:v>
                </c:pt>
                <c:pt idx="2330">
                  <c:v>55843</c:v>
                </c:pt>
                <c:pt idx="2331">
                  <c:v>55850</c:v>
                </c:pt>
                <c:pt idx="2332">
                  <c:v>55857</c:v>
                </c:pt>
                <c:pt idx="2333">
                  <c:v>55864</c:v>
                </c:pt>
                <c:pt idx="2334">
                  <c:v>55871</c:v>
                </c:pt>
                <c:pt idx="2335">
                  <c:v>55880</c:v>
                </c:pt>
                <c:pt idx="2336">
                  <c:v>55887</c:v>
                </c:pt>
                <c:pt idx="2337">
                  <c:v>55894</c:v>
                </c:pt>
                <c:pt idx="2338">
                  <c:v>55901</c:v>
                </c:pt>
                <c:pt idx="2339">
                  <c:v>55908</c:v>
                </c:pt>
                <c:pt idx="2340">
                  <c:v>55915</c:v>
                </c:pt>
                <c:pt idx="2341">
                  <c:v>55922</c:v>
                </c:pt>
                <c:pt idx="2342">
                  <c:v>55929</c:v>
                </c:pt>
                <c:pt idx="2343">
                  <c:v>55936</c:v>
                </c:pt>
                <c:pt idx="2344">
                  <c:v>55943</c:v>
                </c:pt>
                <c:pt idx="2345">
                  <c:v>55950</c:v>
                </c:pt>
                <c:pt idx="2346">
                  <c:v>55957</c:v>
                </c:pt>
                <c:pt idx="2347">
                  <c:v>55964</c:v>
                </c:pt>
                <c:pt idx="2348">
                  <c:v>55971</c:v>
                </c:pt>
                <c:pt idx="2349">
                  <c:v>55982</c:v>
                </c:pt>
                <c:pt idx="2350">
                  <c:v>55989</c:v>
                </c:pt>
                <c:pt idx="2351">
                  <c:v>55996</c:v>
                </c:pt>
                <c:pt idx="2352">
                  <c:v>56003</c:v>
                </c:pt>
                <c:pt idx="2353">
                  <c:v>56010</c:v>
                </c:pt>
                <c:pt idx="2354">
                  <c:v>56017</c:v>
                </c:pt>
                <c:pt idx="2355">
                  <c:v>56024</c:v>
                </c:pt>
                <c:pt idx="2356">
                  <c:v>56031</c:v>
                </c:pt>
                <c:pt idx="2357">
                  <c:v>56038</c:v>
                </c:pt>
                <c:pt idx="2358">
                  <c:v>56045</c:v>
                </c:pt>
                <c:pt idx="2359">
                  <c:v>56052</c:v>
                </c:pt>
                <c:pt idx="2360">
                  <c:v>56059</c:v>
                </c:pt>
                <c:pt idx="2361">
                  <c:v>56066</c:v>
                </c:pt>
                <c:pt idx="2362">
                  <c:v>56073</c:v>
                </c:pt>
                <c:pt idx="2363">
                  <c:v>56080</c:v>
                </c:pt>
                <c:pt idx="2364">
                  <c:v>56087</c:v>
                </c:pt>
                <c:pt idx="2365">
                  <c:v>56094</c:v>
                </c:pt>
                <c:pt idx="2366">
                  <c:v>56101</c:v>
                </c:pt>
                <c:pt idx="2367">
                  <c:v>56108</c:v>
                </c:pt>
                <c:pt idx="2368">
                  <c:v>56115</c:v>
                </c:pt>
                <c:pt idx="2369">
                  <c:v>56122</c:v>
                </c:pt>
                <c:pt idx="2370">
                  <c:v>56129</c:v>
                </c:pt>
                <c:pt idx="2371">
                  <c:v>56136</c:v>
                </c:pt>
                <c:pt idx="2372">
                  <c:v>56143</c:v>
                </c:pt>
                <c:pt idx="2373">
                  <c:v>56150</c:v>
                </c:pt>
                <c:pt idx="2374">
                  <c:v>56157</c:v>
                </c:pt>
                <c:pt idx="2375">
                  <c:v>56164</c:v>
                </c:pt>
                <c:pt idx="2376">
                  <c:v>56171</c:v>
                </c:pt>
                <c:pt idx="2377">
                  <c:v>56178</c:v>
                </c:pt>
                <c:pt idx="2378">
                  <c:v>56185</c:v>
                </c:pt>
                <c:pt idx="2379">
                  <c:v>56192</c:v>
                </c:pt>
                <c:pt idx="2380">
                  <c:v>56199</c:v>
                </c:pt>
                <c:pt idx="2381">
                  <c:v>56206</c:v>
                </c:pt>
                <c:pt idx="2382">
                  <c:v>56213</c:v>
                </c:pt>
                <c:pt idx="2383">
                  <c:v>56220</c:v>
                </c:pt>
                <c:pt idx="2384">
                  <c:v>56227</c:v>
                </c:pt>
                <c:pt idx="2385">
                  <c:v>56234</c:v>
                </c:pt>
                <c:pt idx="2386">
                  <c:v>56241</c:v>
                </c:pt>
                <c:pt idx="2387">
                  <c:v>56248</c:v>
                </c:pt>
                <c:pt idx="2388">
                  <c:v>56255</c:v>
                </c:pt>
                <c:pt idx="2389">
                  <c:v>56262</c:v>
                </c:pt>
                <c:pt idx="2390">
                  <c:v>56269</c:v>
                </c:pt>
                <c:pt idx="2391">
                  <c:v>56276</c:v>
                </c:pt>
                <c:pt idx="2392">
                  <c:v>56283</c:v>
                </c:pt>
                <c:pt idx="2393">
                  <c:v>56290</c:v>
                </c:pt>
                <c:pt idx="2394">
                  <c:v>56297</c:v>
                </c:pt>
                <c:pt idx="2395">
                  <c:v>56304</c:v>
                </c:pt>
                <c:pt idx="2396">
                  <c:v>56311</c:v>
                </c:pt>
                <c:pt idx="2397">
                  <c:v>56318</c:v>
                </c:pt>
                <c:pt idx="2398">
                  <c:v>56325</c:v>
                </c:pt>
                <c:pt idx="2399">
                  <c:v>56332</c:v>
                </c:pt>
                <c:pt idx="2400">
                  <c:v>56339</c:v>
                </c:pt>
                <c:pt idx="2401">
                  <c:v>56346</c:v>
                </c:pt>
                <c:pt idx="2402">
                  <c:v>56353</c:v>
                </c:pt>
                <c:pt idx="2403">
                  <c:v>56360</c:v>
                </c:pt>
                <c:pt idx="2404">
                  <c:v>56367</c:v>
                </c:pt>
                <c:pt idx="2405">
                  <c:v>56374</c:v>
                </c:pt>
                <c:pt idx="2406">
                  <c:v>56381</c:v>
                </c:pt>
                <c:pt idx="2407">
                  <c:v>56388</c:v>
                </c:pt>
                <c:pt idx="2408">
                  <c:v>56395</c:v>
                </c:pt>
                <c:pt idx="2409">
                  <c:v>56402</c:v>
                </c:pt>
                <c:pt idx="2410">
                  <c:v>56409</c:v>
                </c:pt>
                <c:pt idx="2411">
                  <c:v>56416</c:v>
                </c:pt>
                <c:pt idx="2412">
                  <c:v>56423</c:v>
                </c:pt>
                <c:pt idx="2413">
                  <c:v>56430</c:v>
                </c:pt>
                <c:pt idx="2414">
                  <c:v>56437</c:v>
                </c:pt>
                <c:pt idx="2415">
                  <c:v>56444</c:v>
                </c:pt>
                <c:pt idx="2416">
                  <c:v>56451</c:v>
                </c:pt>
                <c:pt idx="2417">
                  <c:v>56458</c:v>
                </c:pt>
                <c:pt idx="2418">
                  <c:v>56465</c:v>
                </c:pt>
                <c:pt idx="2419">
                  <c:v>56472</c:v>
                </c:pt>
                <c:pt idx="2420">
                  <c:v>56479</c:v>
                </c:pt>
                <c:pt idx="2421">
                  <c:v>56486</c:v>
                </c:pt>
                <c:pt idx="2422">
                  <c:v>56493</c:v>
                </c:pt>
                <c:pt idx="2423">
                  <c:v>56500</c:v>
                </c:pt>
                <c:pt idx="2424">
                  <c:v>56507</c:v>
                </c:pt>
                <c:pt idx="2425">
                  <c:v>56514</c:v>
                </c:pt>
                <c:pt idx="2426">
                  <c:v>56521</c:v>
                </c:pt>
                <c:pt idx="2427">
                  <c:v>56528</c:v>
                </c:pt>
                <c:pt idx="2428">
                  <c:v>56535</c:v>
                </c:pt>
                <c:pt idx="2429">
                  <c:v>56542</c:v>
                </c:pt>
                <c:pt idx="2430">
                  <c:v>56549</c:v>
                </c:pt>
                <c:pt idx="2431">
                  <c:v>56556</c:v>
                </c:pt>
                <c:pt idx="2432">
                  <c:v>56563</c:v>
                </c:pt>
                <c:pt idx="2433">
                  <c:v>56570</c:v>
                </c:pt>
                <c:pt idx="2434">
                  <c:v>56577</c:v>
                </c:pt>
                <c:pt idx="2435">
                  <c:v>56584</c:v>
                </c:pt>
                <c:pt idx="2436">
                  <c:v>56591</c:v>
                </c:pt>
                <c:pt idx="2437">
                  <c:v>56598</c:v>
                </c:pt>
                <c:pt idx="2438">
                  <c:v>56605</c:v>
                </c:pt>
                <c:pt idx="2439">
                  <c:v>56612</c:v>
                </c:pt>
                <c:pt idx="2440">
                  <c:v>56619</c:v>
                </c:pt>
                <c:pt idx="2441">
                  <c:v>56626</c:v>
                </c:pt>
                <c:pt idx="2442">
                  <c:v>56633</c:v>
                </c:pt>
                <c:pt idx="2443">
                  <c:v>56640</c:v>
                </c:pt>
                <c:pt idx="2444">
                  <c:v>56647</c:v>
                </c:pt>
                <c:pt idx="2445">
                  <c:v>56654</c:v>
                </c:pt>
                <c:pt idx="2446">
                  <c:v>56661</c:v>
                </c:pt>
                <c:pt idx="2447">
                  <c:v>56668</c:v>
                </c:pt>
                <c:pt idx="2448">
                  <c:v>56675</c:v>
                </c:pt>
                <c:pt idx="2449">
                  <c:v>56682</c:v>
                </c:pt>
                <c:pt idx="2450">
                  <c:v>56689</c:v>
                </c:pt>
                <c:pt idx="2451">
                  <c:v>56696</c:v>
                </c:pt>
                <c:pt idx="2452">
                  <c:v>56703</c:v>
                </c:pt>
                <c:pt idx="2453">
                  <c:v>56710</c:v>
                </c:pt>
                <c:pt idx="2454">
                  <c:v>56717</c:v>
                </c:pt>
                <c:pt idx="2455">
                  <c:v>56724</c:v>
                </c:pt>
                <c:pt idx="2456">
                  <c:v>56731</c:v>
                </c:pt>
                <c:pt idx="2457">
                  <c:v>56738</c:v>
                </c:pt>
                <c:pt idx="2458">
                  <c:v>56745</c:v>
                </c:pt>
                <c:pt idx="2459">
                  <c:v>56752</c:v>
                </c:pt>
                <c:pt idx="2460">
                  <c:v>56759</c:v>
                </c:pt>
                <c:pt idx="2461">
                  <c:v>56766</c:v>
                </c:pt>
                <c:pt idx="2462">
                  <c:v>56773</c:v>
                </c:pt>
                <c:pt idx="2463">
                  <c:v>56780</c:v>
                </c:pt>
                <c:pt idx="2464">
                  <c:v>56787</c:v>
                </c:pt>
                <c:pt idx="2465">
                  <c:v>56794</c:v>
                </c:pt>
                <c:pt idx="2466">
                  <c:v>56801</c:v>
                </c:pt>
                <c:pt idx="2467">
                  <c:v>56808</c:v>
                </c:pt>
                <c:pt idx="2468">
                  <c:v>56815</c:v>
                </c:pt>
                <c:pt idx="2469">
                  <c:v>56822</c:v>
                </c:pt>
                <c:pt idx="2470">
                  <c:v>56829</c:v>
                </c:pt>
                <c:pt idx="2471">
                  <c:v>56836</c:v>
                </c:pt>
                <c:pt idx="2472">
                  <c:v>56843</c:v>
                </c:pt>
                <c:pt idx="2473">
                  <c:v>56850</c:v>
                </c:pt>
                <c:pt idx="2474">
                  <c:v>56857</c:v>
                </c:pt>
                <c:pt idx="2475">
                  <c:v>56864</c:v>
                </c:pt>
                <c:pt idx="2476">
                  <c:v>56871</c:v>
                </c:pt>
                <c:pt idx="2477">
                  <c:v>56878</c:v>
                </c:pt>
                <c:pt idx="2478">
                  <c:v>56885</c:v>
                </c:pt>
                <c:pt idx="2479">
                  <c:v>56892</c:v>
                </c:pt>
                <c:pt idx="2480">
                  <c:v>56899</c:v>
                </c:pt>
                <c:pt idx="2481">
                  <c:v>56906</c:v>
                </c:pt>
                <c:pt idx="2482">
                  <c:v>56913</c:v>
                </c:pt>
                <c:pt idx="2483">
                  <c:v>56920</c:v>
                </c:pt>
                <c:pt idx="2484">
                  <c:v>56927</c:v>
                </c:pt>
                <c:pt idx="2485">
                  <c:v>56934</c:v>
                </c:pt>
                <c:pt idx="2486">
                  <c:v>56941</c:v>
                </c:pt>
                <c:pt idx="2487">
                  <c:v>56948</c:v>
                </c:pt>
                <c:pt idx="2488">
                  <c:v>56955</c:v>
                </c:pt>
                <c:pt idx="2489">
                  <c:v>56962</c:v>
                </c:pt>
                <c:pt idx="2490">
                  <c:v>56969</c:v>
                </c:pt>
                <c:pt idx="2491">
                  <c:v>56977</c:v>
                </c:pt>
                <c:pt idx="2492">
                  <c:v>56984</c:v>
                </c:pt>
                <c:pt idx="2493">
                  <c:v>56991</c:v>
                </c:pt>
                <c:pt idx="2494">
                  <c:v>56998</c:v>
                </c:pt>
                <c:pt idx="2495">
                  <c:v>57005</c:v>
                </c:pt>
                <c:pt idx="2496">
                  <c:v>57012</c:v>
                </c:pt>
                <c:pt idx="2497">
                  <c:v>57019</c:v>
                </c:pt>
                <c:pt idx="2498">
                  <c:v>57026</c:v>
                </c:pt>
                <c:pt idx="2499">
                  <c:v>57033</c:v>
                </c:pt>
                <c:pt idx="2500">
                  <c:v>57040</c:v>
                </c:pt>
                <c:pt idx="2501">
                  <c:v>57047</c:v>
                </c:pt>
                <c:pt idx="2502">
                  <c:v>57054</c:v>
                </c:pt>
                <c:pt idx="2503">
                  <c:v>57061</c:v>
                </c:pt>
                <c:pt idx="2504">
                  <c:v>57068</c:v>
                </c:pt>
                <c:pt idx="2505">
                  <c:v>57075</c:v>
                </c:pt>
                <c:pt idx="2506">
                  <c:v>57082</c:v>
                </c:pt>
                <c:pt idx="2507">
                  <c:v>57089</c:v>
                </c:pt>
                <c:pt idx="2508">
                  <c:v>57096</c:v>
                </c:pt>
                <c:pt idx="2509">
                  <c:v>57103</c:v>
                </c:pt>
                <c:pt idx="2510">
                  <c:v>57110</c:v>
                </c:pt>
                <c:pt idx="2511">
                  <c:v>57117</c:v>
                </c:pt>
                <c:pt idx="2512">
                  <c:v>57124</c:v>
                </c:pt>
                <c:pt idx="2513">
                  <c:v>57131</c:v>
                </c:pt>
                <c:pt idx="2514">
                  <c:v>57138</c:v>
                </c:pt>
                <c:pt idx="2515">
                  <c:v>57145</c:v>
                </c:pt>
                <c:pt idx="2516">
                  <c:v>57152</c:v>
                </c:pt>
                <c:pt idx="2517">
                  <c:v>57159</c:v>
                </c:pt>
                <c:pt idx="2518">
                  <c:v>57166</c:v>
                </c:pt>
                <c:pt idx="2519">
                  <c:v>57173</c:v>
                </c:pt>
                <c:pt idx="2520">
                  <c:v>57180</c:v>
                </c:pt>
                <c:pt idx="2521">
                  <c:v>57187</c:v>
                </c:pt>
                <c:pt idx="2522">
                  <c:v>57194</c:v>
                </c:pt>
                <c:pt idx="2523">
                  <c:v>57201</c:v>
                </c:pt>
                <c:pt idx="2524">
                  <c:v>57208</c:v>
                </c:pt>
                <c:pt idx="2525">
                  <c:v>57215</c:v>
                </c:pt>
                <c:pt idx="2526">
                  <c:v>57222</c:v>
                </c:pt>
                <c:pt idx="2527">
                  <c:v>57229</c:v>
                </c:pt>
                <c:pt idx="2528">
                  <c:v>57236</c:v>
                </c:pt>
                <c:pt idx="2529">
                  <c:v>57243</c:v>
                </c:pt>
                <c:pt idx="2530">
                  <c:v>57250</c:v>
                </c:pt>
                <c:pt idx="2531">
                  <c:v>57257</c:v>
                </c:pt>
                <c:pt idx="2532">
                  <c:v>57264</c:v>
                </c:pt>
                <c:pt idx="2533">
                  <c:v>57271</c:v>
                </c:pt>
                <c:pt idx="2534">
                  <c:v>57278</c:v>
                </c:pt>
                <c:pt idx="2535">
                  <c:v>57285</c:v>
                </c:pt>
                <c:pt idx="2536">
                  <c:v>57292</c:v>
                </c:pt>
                <c:pt idx="2537">
                  <c:v>57299</c:v>
                </c:pt>
                <c:pt idx="2538">
                  <c:v>57306</c:v>
                </c:pt>
                <c:pt idx="2539">
                  <c:v>57313</c:v>
                </c:pt>
                <c:pt idx="2540">
                  <c:v>57320</c:v>
                </c:pt>
                <c:pt idx="2541">
                  <c:v>57327</c:v>
                </c:pt>
                <c:pt idx="2542">
                  <c:v>57334</c:v>
                </c:pt>
                <c:pt idx="2543">
                  <c:v>57341</c:v>
                </c:pt>
                <c:pt idx="2544">
                  <c:v>57348</c:v>
                </c:pt>
                <c:pt idx="2545">
                  <c:v>57355</c:v>
                </c:pt>
                <c:pt idx="2546">
                  <c:v>57362</c:v>
                </c:pt>
                <c:pt idx="2547">
                  <c:v>57369</c:v>
                </c:pt>
                <c:pt idx="2548">
                  <c:v>57376</c:v>
                </c:pt>
                <c:pt idx="2549">
                  <c:v>57383</c:v>
                </c:pt>
                <c:pt idx="2550">
                  <c:v>57390</c:v>
                </c:pt>
                <c:pt idx="2551">
                  <c:v>57397</c:v>
                </c:pt>
                <c:pt idx="2552">
                  <c:v>57404</c:v>
                </c:pt>
                <c:pt idx="2553">
                  <c:v>57411</c:v>
                </c:pt>
                <c:pt idx="2554">
                  <c:v>57418</c:v>
                </c:pt>
                <c:pt idx="2555">
                  <c:v>57425</c:v>
                </c:pt>
                <c:pt idx="2556">
                  <c:v>57432</c:v>
                </c:pt>
                <c:pt idx="2557">
                  <c:v>57439</c:v>
                </c:pt>
                <c:pt idx="2558">
                  <c:v>57446</c:v>
                </c:pt>
                <c:pt idx="2559">
                  <c:v>57453</c:v>
                </c:pt>
                <c:pt idx="2560">
                  <c:v>57460</c:v>
                </c:pt>
                <c:pt idx="2561">
                  <c:v>57467</c:v>
                </c:pt>
                <c:pt idx="2562">
                  <c:v>57474</c:v>
                </c:pt>
                <c:pt idx="2563">
                  <c:v>57481</c:v>
                </c:pt>
                <c:pt idx="2564">
                  <c:v>57488</c:v>
                </c:pt>
                <c:pt idx="2565">
                  <c:v>57495</c:v>
                </c:pt>
                <c:pt idx="2566">
                  <c:v>57502</c:v>
                </c:pt>
                <c:pt idx="2567">
                  <c:v>57509</c:v>
                </c:pt>
                <c:pt idx="2568">
                  <c:v>57516</c:v>
                </c:pt>
                <c:pt idx="2569">
                  <c:v>57523</c:v>
                </c:pt>
                <c:pt idx="2570">
                  <c:v>57530</c:v>
                </c:pt>
                <c:pt idx="2571">
                  <c:v>57537</c:v>
                </c:pt>
                <c:pt idx="2572">
                  <c:v>57544</c:v>
                </c:pt>
                <c:pt idx="2573">
                  <c:v>57551</c:v>
                </c:pt>
                <c:pt idx="2574">
                  <c:v>57558</c:v>
                </c:pt>
                <c:pt idx="2575">
                  <c:v>57565</c:v>
                </c:pt>
                <c:pt idx="2576">
                  <c:v>57572</c:v>
                </c:pt>
                <c:pt idx="2577">
                  <c:v>57579</c:v>
                </c:pt>
                <c:pt idx="2578">
                  <c:v>57586</c:v>
                </c:pt>
                <c:pt idx="2579">
                  <c:v>57593</c:v>
                </c:pt>
                <c:pt idx="2580">
                  <c:v>57600</c:v>
                </c:pt>
                <c:pt idx="2581">
                  <c:v>57607</c:v>
                </c:pt>
                <c:pt idx="2582">
                  <c:v>57614</c:v>
                </c:pt>
                <c:pt idx="2583">
                  <c:v>57621</c:v>
                </c:pt>
                <c:pt idx="2584">
                  <c:v>57628</c:v>
                </c:pt>
                <c:pt idx="2585">
                  <c:v>57635</c:v>
                </c:pt>
                <c:pt idx="2586">
                  <c:v>57642</c:v>
                </c:pt>
                <c:pt idx="2587">
                  <c:v>57649</c:v>
                </c:pt>
                <c:pt idx="2588">
                  <c:v>57656</c:v>
                </c:pt>
                <c:pt idx="2589">
                  <c:v>57663</c:v>
                </c:pt>
                <c:pt idx="2590">
                  <c:v>57670</c:v>
                </c:pt>
                <c:pt idx="2591">
                  <c:v>57677</c:v>
                </c:pt>
                <c:pt idx="2592">
                  <c:v>57684</c:v>
                </c:pt>
                <c:pt idx="2593">
                  <c:v>57691</c:v>
                </c:pt>
                <c:pt idx="2594">
                  <c:v>57698</c:v>
                </c:pt>
                <c:pt idx="2595">
                  <c:v>57706</c:v>
                </c:pt>
                <c:pt idx="2596">
                  <c:v>57713</c:v>
                </c:pt>
                <c:pt idx="2597">
                  <c:v>57720</c:v>
                </c:pt>
                <c:pt idx="2598">
                  <c:v>57727</c:v>
                </c:pt>
                <c:pt idx="2599">
                  <c:v>57734</c:v>
                </c:pt>
                <c:pt idx="2600">
                  <c:v>57741</c:v>
                </c:pt>
                <c:pt idx="2601">
                  <c:v>57748</c:v>
                </c:pt>
                <c:pt idx="2602">
                  <c:v>57755</c:v>
                </c:pt>
                <c:pt idx="2603">
                  <c:v>57762</c:v>
                </c:pt>
                <c:pt idx="2604">
                  <c:v>57769</c:v>
                </c:pt>
                <c:pt idx="2605">
                  <c:v>57776</c:v>
                </c:pt>
                <c:pt idx="2606">
                  <c:v>57783</c:v>
                </c:pt>
                <c:pt idx="2607">
                  <c:v>57790</c:v>
                </c:pt>
                <c:pt idx="2608">
                  <c:v>57797</c:v>
                </c:pt>
                <c:pt idx="2609">
                  <c:v>57804</c:v>
                </c:pt>
                <c:pt idx="2610">
                  <c:v>57811</c:v>
                </c:pt>
                <c:pt idx="2611">
                  <c:v>57818</c:v>
                </c:pt>
                <c:pt idx="2612">
                  <c:v>57825</c:v>
                </c:pt>
                <c:pt idx="2613">
                  <c:v>57832</c:v>
                </c:pt>
                <c:pt idx="2614">
                  <c:v>57839</c:v>
                </c:pt>
                <c:pt idx="2615">
                  <c:v>57846</c:v>
                </c:pt>
                <c:pt idx="2616">
                  <c:v>57853</c:v>
                </c:pt>
                <c:pt idx="2617">
                  <c:v>57860</c:v>
                </c:pt>
                <c:pt idx="2618">
                  <c:v>57867</c:v>
                </c:pt>
                <c:pt idx="2619">
                  <c:v>57874</c:v>
                </c:pt>
                <c:pt idx="2620">
                  <c:v>57881</c:v>
                </c:pt>
                <c:pt idx="2621">
                  <c:v>57888</c:v>
                </c:pt>
                <c:pt idx="2622">
                  <c:v>57895</c:v>
                </c:pt>
                <c:pt idx="2623">
                  <c:v>57902</c:v>
                </c:pt>
                <c:pt idx="2624">
                  <c:v>57909</c:v>
                </c:pt>
                <c:pt idx="2625">
                  <c:v>57916</c:v>
                </c:pt>
                <c:pt idx="2626">
                  <c:v>57923</c:v>
                </c:pt>
                <c:pt idx="2627">
                  <c:v>57930</c:v>
                </c:pt>
                <c:pt idx="2628">
                  <c:v>57937</c:v>
                </c:pt>
                <c:pt idx="2629">
                  <c:v>57944</c:v>
                </c:pt>
                <c:pt idx="2630">
                  <c:v>57951</c:v>
                </c:pt>
                <c:pt idx="2631">
                  <c:v>57958</c:v>
                </c:pt>
                <c:pt idx="2632">
                  <c:v>57965</c:v>
                </c:pt>
                <c:pt idx="2633">
                  <c:v>57972</c:v>
                </c:pt>
                <c:pt idx="2634">
                  <c:v>57979</c:v>
                </c:pt>
                <c:pt idx="2635">
                  <c:v>57986</c:v>
                </c:pt>
                <c:pt idx="2636">
                  <c:v>57993</c:v>
                </c:pt>
                <c:pt idx="2637">
                  <c:v>58000</c:v>
                </c:pt>
                <c:pt idx="2638">
                  <c:v>58007</c:v>
                </c:pt>
                <c:pt idx="2639">
                  <c:v>58014</c:v>
                </c:pt>
                <c:pt idx="2640">
                  <c:v>58021</c:v>
                </c:pt>
                <c:pt idx="2641">
                  <c:v>58028</c:v>
                </c:pt>
                <c:pt idx="2642">
                  <c:v>58035</c:v>
                </c:pt>
                <c:pt idx="2643">
                  <c:v>58042</c:v>
                </c:pt>
                <c:pt idx="2644">
                  <c:v>58049</c:v>
                </c:pt>
                <c:pt idx="2645">
                  <c:v>58056</c:v>
                </c:pt>
                <c:pt idx="2646">
                  <c:v>58063</c:v>
                </c:pt>
                <c:pt idx="2647">
                  <c:v>58071</c:v>
                </c:pt>
                <c:pt idx="2648">
                  <c:v>58078</c:v>
                </c:pt>
                <c:pt idx="2649">
                  <c:v>58085</c:v>
                </c:pt>
                <c:pt idx="2650">
                  <c:v>58092</c:v>
                </c:pt>
                <c:pt idx="2651">
                  <c:v>58099</c:v>
                </c:pt>
                <c:pt idx="2652">
                  <c:v>58106</c:v>
                </c:pt>
                <c:pt idx="2653">
                  <c:v>58113</c:v>
                </c:pt>
                <c:pt idx="2654">
                  <c:v>58120</c:v>
                </c:pt>
                <c:pt idx="2655">
                  <c:v>58127</c:v>
                </c:pt>
                <c:pt idx="2656">
                  <c:v>58134</c:v>
                </c:pt>
                <c:pt idx="2657">
                  <c:v>58141</c:v>
                </c:pt>
                <c:pt idx="2658">
                  <c:v>58148</c:v>
                </c:pt>
                <c:pt idx="2659">
                  <c:v>58155</c:v>
                </c:pt>
                <c:pt idx="2660">
                  <c:v>58166</c:v>
                </c:pt>
                <c:pt idx="2661">
                  <c:v>58173</c:v>
                </c:pt>
                <c:pt idx="2662">
                  <c:v>58180</c:v>
                </c:pt>
                <c:pt idx="2663">
                  <c:v>58187</c:v>
                </c:pt>
                <c:pt idx="2664">
                  <c:v>58194</c:v>
                </c:pt>
                <c:pt idx="2665">
                  <c:v>58201</c:v>
                </c:pt>
                <c:pt idx="2666">
                  <c:v>58208</c:v>
                </c:pt>
                <c:pt idx="2667">
                  <c:v>58215</c:v>
                </c:pt>
                <c:pt idx="2668">
                  <c:v>58222</c:v>
                </c:pt>
                <c:pt idx="2669">
                  <c:v>58229</c:v>
                </c:pt>
                <c:pt idx="2670">
                  <c:v>58236</c:v>
                </c:pt>
                <c:pt idx="2671">
                  <c:v>58243</c:v>
                </c:pt>
                <c:pt idx="2672">
                  <c:v>58250</c:v>
                </c:pt>
                <c:pt idx="2673">
                  <c:v>58257</c:v>
                </c:pt>
                <c:pt idx="2674">
                  <c:v>58264</c:v>
                </c:pt>
                <c:pt idx="2675">
                  <c:v>58271</c:v>
                </c:pt>
                <c:pt idx="2676">
                  <c:v>58278</c:v>
                </c:pt>
                <c:pt idx="2677">
                  <c:v>58285</c:v>
                </c:pt>
                <c:pt idx="2678">
                  <c:v>58292</c:v>
                </c:pt>
                <c:pt idx="2679">
                  <c:v>58299</c:v>
                </c:pt>
                <c:pt idx="2680">
                  <c:v>58306</c:v>
                </c:pt>
                <c:pt idx="2681">
                  <c:v>58313</c:v>
                </c:pt>
                <c:pt idx="2682">
                  <c:v>58320</c:v>
                </c:pt>
                <c:pt idx="2683">
                  <c:v>58327</c:v>
                </c:pt>
                <c:pt idx="2684">
                  <c:v>58334</c:v>
                </c:pt>
                <c:pt idx="2685">
                  <c:v>58341</c:v>
                </c:pt>
                <c:pt idx="2686">
                  <c:v>58348</c:v>
                </c:pt>
                <c:pt idx="2687">
                  <c:v>58355</c:v>
                </c:pt>
                <c:pt idx="2688">
                  <c:v>58362</c:v>
                </c:pt>
                <c:pt idx="2689">
                  <c:v>58369</c:v>
                </c:pt>
                <c:pt idx="2690">
                  <c:v>58376</c:v>
                </c:pt>
                <c:pt idx="2691">
                  <c:v>58383</c:v>
                </c:pt>
                <c:pt idx="2692">
                  <c:v>58390</c:v>
                </c:pt>
                <c:pt idx="2693">
                  <c:v>58397</c:v>
                </c:pt>
                <c:pt idx="2694">
                  <c:v>58404</c:v>
                </c:pt>
                <c:pt idx="2695">
                  <c:v>58411</c:v>
                </c:pt>
                <c:pt idx="2696">
                  <c:v>58418</c:v>
                </c:pt>
                <c:pt idx="2697">
                  <c:v>58425</c:v>
                </c:pt>
                <c:pt idx="2698">
                  <c:v>58432</c:v>
                </c:pt>
                <c:pt idx="2699">
                  <c:v>58439</c:v>
                </c:pt>
                <c:pt idx="2700">
                  <c:v>58446</c:v>
                </c:pt>
                <c:pt idx="2701">
                  <c:v>58453</c:v>
                </c:pt>
                <c:pt idx="2702">
                  <c:v>58460</c:v>
                </c:pt>
                <c:pt idx="2703">
                  <c:v>58467</c:v>
                </c:pt>
                <c:pt idx="2704">
                  <c:v>58474</c:v>
                </c:pt>
                <c:pt idx="2705">
                  <c:v>58481</c:v>
                </c:pt>
                <c:pt idx="2706">
                  <c:v>58488</c:v>
                </c:pt>
                <c:pt idx="2707">
                  <c:v>58495</c:v>
                </c:pt>
                <c:pt idx="2708">
                  <c:v>58502</c:v>
                </c:pt>
                <c:pt idx="2709">
                  <c:v>58509</c:v>
                </c:pt>
                <c:pt idx="2710">
                  <c:v>58516</c:v>
                </c:pt>
                <c:pt idx="2711">
                  <c:v>58523</c:v>
                </c:pt>
                <c:pt idx="2712">
                  <c:v>58530</c:v>
                </c:pt>
                <c:pt idx="2713">
                  <c:v>58537</c:v>
                </c:pt>
                <c:pt idx="2714">
                  <c:v>58544</c:v>
                </c:pt>
                <c:pt idx="2715">
                  <c:v>58551</c:v>
                </c:pt>
                <c:pt idx="2716">
                  <c:v>58558</c:v>
                </c:pt>
                <c:pt idx="2717">
                  <c:v>58565</c:v>
                </c:pt>
                <c:pt idx="2718">
                  <c:v>58572</c:v>
                </c:pt>
                <c:pt idx="2719">
                  <c:v>58579</c:v>
                </c:pt>
                <c:pt idx="2720">
                  <c:v>58586</c:v>
                </c:pt>
                <c:pt idx="2721">
                  <c:v>58593</c:v>
                </c:pt>
                <c:pt idx="2722">
                  <c:v>58600</c:v>
                </c:pt>
                <c:pt idx="2723">
                  <c:v>58607</c:v>
                </c:pt>
                <c:pt idx="2724">
                  <c:v>58614</c:v>
                </c:pt>
                <c:pt idx="2725">
                  <c:v>58621</c:v>
                </c:pt>
                <c:pt idx="2726">
                  <c:v>58628</c:v>
                </c:pt>
                <c:pt idx="2727">
                  <c:v>58635</c:v>
                </c:pt>
                <c:pt idx="2728">
                  <c:v>58642</c:v>
                </c:pt>
                <c:pt idx="2729">
                  <c:v>58649</c:v>
                </c:pt>
                <c:pt idx="2730">
                  <c:v>58656</c:v>
                </c:pt>
                <c:pt idx="2731">
                  <c:v>58663</c:v>
                </c:pt>
                <c:pt idx="2732">
                  <c:v>58670</c:v>
                </c:pt>
                <c:pt idx="2733">
                  <c:v>58677</c:v>
                </c:pt>
                <c:pt idx="2734">
                  <c:v>58684</c:v>
                </c:pt>
                <c:pt idx="2735">
                  <c:v>58691</c:v>
                </c:pt>
                <c:pt idx="2736">
                  <c:v>58698</c:v>
                </c:pt>
                <c:pt idx="2737">
                  <c:v>58705</c:v>
                </c:pt>
                <c:pt idx="2738">
                  <c:v>58712</c:v>
                </c:pt>
                <c:pt idx="2739">
                  <c:v>58719</c:v>
                </c:pt>
                <c:pt idx="2740">
                  <c:v>58726</c:v>
                </c:pt>
                <c:pt idx="2741">
                  <c:v>58733</c:v>
                </c:pt>
                <c:pt idx="2742">
                  <c:v>58740</c:v>
                </c:pt>
                <c:pt idx="2743">
                  <c:v>58747</c:v>
                </c:pt>
                <c:pt idx="2744">
                  <c:v>58754</c:v>
                </c:pt>
                <c:pt idx="2745">
                  <c:v>58761</c:v>
                </c:pt>
                <c:pt idx="2746">
                  <c:v>58768</c:v>
                </c:pt>
                <c:pt idx="2747">
                  <c:v>58775</c:v>
                </c:pt>
                <c:pt idx="2748">
                  <c:v>58782</c:v>
                </c:pt>
                <c:pt idx="2749">
                  <c:v>58789</c:v>
                </c:pt>
                <c:pt idx="2750">
                  <c:v>58796</c:v>
                </c:pt>
                <c:pt idx="2751">
                  <c:v>58804</c:v>
                </c:pt>
                <c:pt idx="2752">
                  <c:v>58811</c:v>
                </c:pt>
                <c:pt idx="2753">
                  <c:v>58818</c:v>
                </c:pt>
                <c:pt idx="2754">
                  <c:v>58825</c:v>
                </c:pt>
                <c:pt idx="2755">
                  <c:v>58832</c:v>
                </c:pt>
                <c:pt idx="2756">
                  <c:v>58839</c:v>
                </c:pt>
                <c:pt idx="2757">
                  <c:v>58846</c:v>
                </c:pt>
                <c:pt idx="2758">
                  <c:v>58853</c:v>
                </c:pt>
                <c:pt idx="2759">
                  <c:v>58860</c:v>
                </c:pt>
                <c:pt idx="2760">
                  <c:v>58867</c:v>
                </c:pt>
                <c:pt idx="2761">
                  <c:v>58874</c:v>
                </c:pt>
                <c:pt idx="2762">
                  <c:v>58881</c:v>
                </c:pt>
                <c:pt idx="2763">
                  <c:v>58888</c:v>
                </c:pt>
                <c:pt idx="2764">
                  <c:v>58895</c:v>
                </c:pt>
                <c:pt idx="2765">
                  <c:v>58902</c:v>
                </c:pt>
                <c:pt idx="2766">
                  <c:v>58909</c:v>
                </c:pt>
                <c:pt idx="2767">
                  <c:v>58916</c:v>
                </c:pt>
                <c:pt idx="2768">
                  <c:v>58923</c:v>
                </c:pt>
                <c:pt idx="2769">
                  <c:v>58930</c:v>
                </c:pt>
                <c:pt idx="2770">
                  <c:v>58937</c:v>
                </c:pt>
                <c:pt idx="2771">
                  <c:v>58944</c:v>
                </c:pt>
                <c:pt idx="2772">
                  <c:v>58951</c:v>
                </c:pt>
                <c:pt idx="2773">
                  <c:v>58958</c:v>
                </c:pt>
                <c:pt idx="2774">
                  <c:v>58965</c:v>
                </c:pt>
                <c:pt idx="2775">
                  <c:v>58972</c:v>
                </c:pt>
                <c:pt idx="2776">
                  <c:v>58979</c:v>
                </c:pt>
                <c:pt idx="2777">
                  <c:v>58986</c:v>
                </c:pt>
                <c:pt idx="2778">
                  <c:v>58993</c:v>
                </c:pt>
                <c:pt idx="2779">
                  <c:v>59000</c:v>
                </c:pt>
                <c:pt idx="2780">
                  <c:v>59007</c:v>
                </c:pt>
                <c:pt idx="2781">
                  <c:v>59014</c:v>
                </c:pt>
                <c:pt idx="2782">
                  <c:v>59021</c:v>
                </c:pt>
                <c:pt idx="2783">
                  <c:v>59028</c:v>
                </c:pt>
                <c:pt idx="2784">
                  <c:v>59035</c:v>
                </c:pt>
                <c:pt idx="2785">
                  <c:v>59042</c:v>
                </c:pt>
                <c:pt idx="2786">
                  <c:v>59049</c:v>
                </c:pt>
                <c:pt idx="2787">
                  <c:v>59056</c:v>
                </c:pt>
                <c:pt idx="2788">
                  <c:v>59063</c:v>
                </c:pt>
                <c:pt idx="2789">
                  <c:v>59070</c:v>
                </c:pt>
                <c:pt idx="2790">
                  <c:v>59077</c:v>
                </c:pt>
                <c:pt idx="2791">
                  <c:v>59084</c:v>
                </c:pt>
                <c:pt idx="2792">
                  <c:v>59091</c:v>
                </c:pt>
                <c:pt idx="2793">
                  <c:v>59098</c:v>
                </c:pt>
                <c:pt idx="2794">
                  <c:v>59105</c:v>
                </c:pt>
                <c:pt idx="2795">
                  <c:v>59112</c:v>
                </c:pt>
                <c:pt idx="2796">
                  <c:v>59119</c:v>
                </c:pt>
                <c:pt idx="2797">
                  <c:v>59126</c:v>
                </c:pt>
                <c:pt idx="2798">
                  <c:v>59133</c:v>
                </c:pt>
                <c:pt idx="2799">
                  <c:v>59140</c:v>
                </c:pt>
                <c:pt idx="2800">
                  <c:v>59147</c:v>
                </c:pt>
                <c:pt idx="2801">
                  <c:v>59154</c:v>
                </c:pt>
                <c:pt idx="2802">
                  <c:v>59161</c:v>
                </c:pt>
                <c:pt idx="2803">
                  <c:v>59168</c:v>
                </c:pt>
                <c:pt idx="2804">
                  <c:v>59175</c:v>
                </c:pt>
                <c:pt idx="2805">
                  <c:v>59182</c:v>
                </c:pt>
                <c:pt idx="2806">
                  <c:v>59189</c:v>
                </c:pt>
                <c:pt idx="2807">
                  <c:v>59196</c:v>
                </c:pt>
                <c:pt idx="2808">
                  <c:v>59203</c:v>
                </c:pt>
                <c:pt idx="2809">
                  <c:v>59210</c:v>
                </c:pt>
                <c:pt idx="2810">
                  <c:v>59217</c:v>
                </c:pt>
                <c:pt idx="2811">
                  <c:v>59224</c:v>
                </c:pt>
                <c:pt idx="2812">
                  <c:v>59231</c:v>
                </c:pt>
                <c:pt idx="2813">
                  <c:v>59238</c:v>
                </c:pt>
                <c:pt idx="2814">
                  <c:v>59245</c:v>
                </c:pt>
                <c:pt idx="2815">
                  <c:v>59252</c:v>
                </c:pt>
                <c:pt idx="2816">
                  <c:v>59259</c:v>
                </c:pt>
                <c:pt idx="2817">
                  <c:v>59266</c:v>
                </c:pt>
                <c:pt idx="2818">
                  <c:v>59273</c:v>
                </c:pt>
                <c:pt idx="2819">
                  <c:v>59280</c:v>
                </c:pt>
                <c:pt idx="2820">
                  <c:v>59287</c:v>
                </c:pt>
                <c:pt idx="2821">
                  <c:v>59294</c:v>
                </c:pt>
                <c:pt idx="2822">
                  <c:v>59301</c:v>
                </c:pt>
                <c:pt idx="2823">
                  <c:v>59308</c:v>
                </c:pt>
                <c:pt idx="2824">
                  <c:v>59315</c:v>
                </c:pt>
                <c:pt idx="2825">
                  <c:v>59322</c:v>
                </c:pt>
                <c:pt idx="2826">
                  <c:v>59329</c:v>
                </c:pt>
                <c:pt idx="2827">
                  <c:v>59336</c:v>
                </c:pt>
                <c:pt idx="2828">
                  <c:v>59343</c:v>
                </c:pt>
                <c:pt idx="2829">
                  <c:v>59350</c:v>
                </c:pt>
                <c:pt idx="2830">
                  <c:v>59357</c:v>
                </c:pt>
                <c:pt idx="2831">
                  <c:v>59364</c:v>
                </c:pt>
                <c:pt idx="2832">
                  <c:v>59371</c:v>
                </c:pt>
                <c:pt idx="2833">
                  <c:v>59378</c:v>
                </c:pt>
                <c:pt idx="2834">
                  <c:v>59385</c:v>
                </c:pt>
                <c:pt idx="2835">
                  <c:v>59392</c:v>
                </c:pt>
                <c:pt idx="2836">
                  <c:v>59399</c:v>
                </c:pt>
                <c:pt idx="2837">
                  <c:v>59406</c:v>
                </c:pt>
                <c:pt idx="2838">
                  <c:v>59413</c:v>
                </c:pt>
                <c:pt idx="2839">
                  <c:v>59420</c:v>
                </c:pt>
                <c:pt idx="2840">
                  <c:v>59427</c:v>
                </c:pt>
                <c:pt idx="2841">
                  <c:v>59434</c:v>
                </c:pt>
                <c:pt idx="2842">
                  <c:v>59441</c:v>
                </c:pt>
                <c:pt idx="2843">
                  <c:v>59448</c:v>
                </c:pt>
                <c:pt idx="2844">
                  <c:v>59455</c:v>
                </c:pt>
                <c:pt idx="2845">
                  <c:v>59462</c:v>
                </c:pt>
                <c:pt idx="2846">
                  <c:v>59469</c:v>
                </c:pt>
                <c:pt idx="2847">
                  <c:v>59476</c:v>
                </c:pt>
                <c:pt idx="2848">
                  <c:v>59483</c:v>
                </c:pt>
                <c:pt idx="2849">
                  <c:v>59490</c:v>
                </c:pt>
                <c:pt idx="2850">
                  <c:v>59497</c:v>
                </c:pt>
                <c:pt idx="2851">
                  <c:v>59504</c:v>
                </c:pt>
                <c:pt idx="2852">
                  <c:v>59511</c:v>
                </c:pt>
                <c:pt idx="2853">
                  <c:v>59518</c:v>
                </c:pt>
                <c:pt idx="2854">
                  <c:v>59525</c:v>
                </c:pt>
                <c:pt idx="2855">
                  <c:v>59532</c:v>
                </c:pt>
                <c:pt idx="2856">
                  <c:v>59539</c:v>
                </c:pt>
                <c:pt idx="2857">
                  <c:v>59546</c:v>
                </c:pt>
                <c:pt idx="2858">
                  <c:v>59553</c:v>
                </c:pt>
                <c:pt idx="2859">
                  <c:v>59560</c:v>
                </c:pt>
                <c:pt idx="2860">
                  <c:v>59567</c:v>
                </c:pt>
                <c:pt idx="2861">
                  <c:v>59574</c:v>
                </c:pt>
                <c:pt idx="2862">
                  <c:v>59581</c:v>
                </c:pt>
                <c:pt idx="2863">
                  <c:v>59588</c:v>
                </c:pt>
                <c:pt idx="2864">
                  <c:v>59595</c:v>
                </c:pt>
                <c:pt idx="2865">
                  <c:v>59602</c:v>
                </c:pt>
                <c:pt idx="2866">
                  <c:v>59609</c:v>
                </c:pt>
                <c:pt idx="2867">
                  <c:v>59616</c:v>
                </c:pt>
                <c:pt idx="2868">
                  <c:v>59623</c:v>
                </c:pt>
                <c:pt idx="2869">
                  <c:v>59630</c:v>
                </c:pt>
                <c:pt idx="2870">
                  <c:v>59637</c:v>
                </c:pt>
                <c:pt idx="2871">
                  <c:v>59644</c:v>
                </c:pt>
                <c:pt idx="2872">
                  <c:v>59651</c:v>
                </c:pt>
                <c:pt idx="2873">
                  <c:v>59658</c:v>
                </c:pt>
                <c:pt idx="2874">
                  <c:v>59665</c:v>
                </c:pt>
                <c:pt idx="2875">
                  <c:v>59672</c:v>
                </c:pt>
                <c:pt idx="2876">
                  <c:v>59679</c:v>
                </c:pt>
                <c:pt idx="2877">
                  <c:v>59686</c:v>
                </c:pt>
                <c:pt idx="2878">
                  <c:v>59693</c:v>
                </c:pt>
                <c:pt idx="2879">
                  <c:v>59700</c:v>
                </c:pt>
                <c:pt idx="2880">
                  <c:v>59707</c:v>
                </c:pt>
                <c:pt idx="2881">
                  <c:v>59714</c:v>
                </c:pt>
                <c:pt idx="2882">
                  <c:v>59721</c:v>
                </c:pt>
                <c:pt idx="2883">
                  <c:v>59728</c:v>
                </c:pt>
                <c:pt idx="2884">
                  <c:v>59735</c:v>
                </c:pt>
                <c:pt idx="2885">
                  <c:v>59742</c:v>
                </c:pt>
                <c:pt idx="2886">
                  <c:v>59749</c:v>
                </c:pt>
                <c:pt idx="2887">
                  <c:v>59756</c:v>
                </c:pt>
                <c:pt idx="2888">
                  <c:v>59763</c:v>
                </c:pt>
                <c:pt idx="2889">
                  <c:v>59770</c:v>
                </c:pt>
                <c:pt idx="2890">
                  <c:v>59777</c:v>
                </c:pt>
                <c:pt idx="2891">
                  <c:v>59784</c:v>
                </c:pt>
                <c:pt idx="2892">
                  <c:v>59791</c:v>
                </c:pt>
                <c:pt idx="2893">
                  <c:v>59798</c:v>
                </c:pt>
                <c:pt idx="2894">
                  <c:v>59805</c:v>
                </c:pt>
                <c:pt idx="2895">
                  <c:v>59812</c:v>
                </c:pt>
                <c:pt idx="2896">
                  <c:v>59819</c:v>
                </c:pt>
                <c:pt idx="2897">
                  <c:v>59826</c:v>
                </c:pt>
                <c:pt idx="2898">
                  <c:v>59833</c:v>
                </c:pt>
                <c:pt idx="2899">
                  <c:v>59840</c:v>
                </c:pt>
                <c:pt idx="2900">
                  <c:v>59847</c:v>
                </c:pt>
                <c:pt idx="2901">
                  <c:v>59854</c:v>
                </c:pt>
                <c:pt idx="2902">
                  <c:v>59861</c:v>
                </c:pt>
                <c:pt idx="2903">
                  <c:v>59868</c:v>
                </c:pt>
                <c:pt idx="2904">
                  <c:v>59875</c:v>
                </c:pt>
                <c:pt idx="2905">
                  <c:v>59882</c:v>
                </c:pt>
                <c:pt idx="2906">
                  <c:v>59889</c:v>
                </c:pt>
                <c:pt idx="2907">
                  <c:v>59897</c:v>
                </c:pt>
                <c:pt idx="2908">
                  <c:v>59904</c:v>
                </c:pt>
                <c:pt idx="2909">
                  <c:v>59911</c:v>
                </c:pt>
                <c:pt idx="2910">
                  <c:v>59918</c:v>
                </c:pt>
                <c:pt idx="2911">
                  <c:v>59925</c:v>
                </c:pt>
                <c:pt idx="2912">
                  <c:v>59932</c:v>
                </c:pt>
                <c:pt idx="2913">
                  <c:v>59939</c:v>
                </c:pt>
                <c:pt idx="2914">
                  <c:v>59946</c:v>
                </c:pt>
                <c:pt idx="2915">
                  <c:v>59953</c:v>
                </c:pt>
                <c:pt idx="2916">
                  <c:v>59960</c:v>
                </c:pt>
                <c:pt idx="2917">
                  <c:v>59967</c:v>
                </c:pt>
                <c:pt idx="2918">
                  <c:v>59974</c:v>
                </c:pt>
                <c:pt idx="2919">
                  <c:v>59981</c:v>
                </c:pt>
                <c:pt idx="2920">
                  <c:v>59988</c:v>
                </c:pt>
                <c:pt idx="2921">
                  <c:v>59995</c:v>
                </c:pt>
                <c:pt idx="2922">
                  <c:v>60002</c:v>
                </c:pt>
                <c:pt idx="2923">
                  <c:v>60009</c:v>
                </c:pt>
                <c:pt idx="2924">
                  <c:v>60016</c:v>
                </c:pt>
                <c:pt idx="2925">
                  <c:v>60023</c:v>
                </c:pt>
                <c:pt idx="2926">
                  <c:v>60030</c:v>
                </c:pt>
                <c:pt idx="2927">
                  <c:v>60037</c:v>
                </c:pt>
                <c:pt idx="2928">
                  <c:v>60044</c:v>
                </c:pt>
                <c:pt idx="2929">
                  <c:v>60051</c:v>
                </c:pt>
                <c:pt idx="2930">
                  <c:v>60058</c:v>
                </c:pt>
                <c:pt idx="2931">
                  <c:v>60065</c:v>
                </c:pt>
                <c:pt idx="2932">
                  <c:v>60072</c:v>
                </c:pt>
                <c:pt idx="2933">
                  <c:v>60079</c:v>
                </c:pt>
                <c:pt idx="2934">
                  <c:v>60086</c:v>
                </c:pt>
                <c:pt idx="2935">
                  <c:v>60093</c:v>
                </c:pt>
                <c:pt idx="2936">
                  <c:v>60100</c:v>
                </c:pt>
                <c:pt idx="2937">
                  <c:v>60107</c:v>
                </c:pt>
                <c:pt idx="2938">
                  <c:v>60114</c:v>
                </c:pt>
                <c:pt idx="2939">
                  <c:v>60121</c:v>
                </c:pt>
                <c:pt idx="2940">
                  <c:v>60128</c:v>
                </c:pt>
                <c:pt idx="2941">
                  <c:v>60135</c:v>
                </c:pt>
                <c:pt idx="2942">
                  <c:v>60142</c:v>
                </c:pt>
                <c:pt idx="2943">
                  <c:v>60149</c:v>
                </c:pt>
                <c:pt idx="2944">
                  <c:v>60156</c:v>
                </c:pt>
                <c:pt idx="2945">
                  <c:v>60163</c:v>
                </c:pt>
                <c:pt idx="2946">
                  <c:v>60170</c:v>
                </c:pt>
                <c:pt idx="2947">
                  <c:v>60177</c:v>
                </c:pt>
                <c:pt idx="2948">
                  <c:v>60184</c:v>
                </c:pt>
                <c:pt idx="2949">
                  <c:v>60191</c:v>
                </c:pt>
                <c:pt idx="2950">
                  <c:v>60198</c:v>
                </c:pt>
                <c:pt idx="2951">
                  <c:v>60205</c:v>
                </c:pt>
                <c:pt idx="2952">
                  <c:v>60212</c:v>
                </c:pt>
                <c:pt idx="2953">
                  <c:v>60219</c:v>
                </c:pt>
                <c:pt idx="2954">
                  <c:v>60226</c:v>
                </c:pt>
                <c:pt idx="2955">
                  <c:v>60233</c:v>
                </c:pt>
                <c:pt idx="2956">
                  <c:v>60240</c:v>
                </c:pt>
                <c:pt idx="2957">
                  <c:v>60247</c:v>
                </c:pt>
                <c:pt idx="2958">
                  <c:v>60254</c:v>
                </c:pt>
                <c:pt idx="2959">
                  <c:v>60265</c:v>
                </c:pt>
                <c:pt idx="2960">
                  <c:v>60272</c:v>
                </c:pt>
                <c:pt idx="2961">
                  <c:v>60279</c:v>
                </c:pt>
                <c:pt idx="2962">
                  <c:v>60286</c:v>
                </c:pt>
                <c:pt idx="2963">
                  <c:v>60293</c:v>
                </c:pt>
                <c:pt idx="2964">
                  <c:v>60300</c:v>
                </c:pt>
                <c:pt idx="2965">
                  <c:v>60307</c:v>
                </c:pt>
                <c:pt idx="2966">
                  <c:v>60314</c:v>
                </c:pt>
                <c:pt idx="2967">
                  <c:v>60321</c:v>
                </c:pt>
                <c:pt idx="2968">
                  <c:v>60328</c:v>
                </c:pt>
                <c:pt idx="2969">
                  <c:v>60335</c:v>
                </c:pt>
                <c:pt idx="2970">
                  <c:v>60342</c:v>
                </c:pt>
                <c:pt idx="2971">
                  <c:v>60349</c:v>
                </c:pt>
                <c:pt idx="2972">
                  <c:v>60357</c:v>
                </c:pt>
                <c:pt idx="2973">
                  <c:v>60364</c:v>
                </c:pt>
                <c:pt idx="2974">
                  <c:v>60371</c:v>
                </c:pt>
                <c:pt idx="2975">
                  <c:v>60378</c:v>
                </c:pt>
                <c:pt idx="2976">
                  <c:v>60385</c:v>
                </c:pt>
                <c:pt idx="2977">
                  <c:v>60392</c:v>
                </c:pt>
                <c:pt idx="2978">
                  <c:v>60399</c:v>
                </c:pt>
                <c:pt idx="2979">
                  <c:v>60406</c:v>
                </c:pt>
                <c:pt idx="2980">
                  <c:v>60413</c:v>
                </c:pt>
                <c:pt idx="2981">
                  <c:v>60420</c:v>
                </c:pt>
                <c:pt idx="2982">
                  <c:v>60427</c:v>
                </c:pt>
                <c:pt idx="2983">
                  <c:v>60434</c:v>
                </c:pt>
                <c:pt idx="2984">
                  <c:v>60441</c:v>
                </c:pt>
                <c:pt idx="2985">
                  <c:v>60448</c:v>
                </c:pt>
                <c:pt idx="2986">
                  <c:v>60455</c:v>
                </c:pt>
                <c:pt idx="2987">
                  <c:v>60462</c:v>
                </c:pt>
                <c:pt idx="2988">
                  <c:v>60469</c:v>
                </c:pt>
                <c:pt idx="2989">
                  <c:v>60476</c:v>
                </c:pt>
                <c:pt idx="2990">
                  <c:v>60483</c:v>
                </c:pt>
                <c:pt idx="2991">
                  <c:v>60490</c:v>
                </c:pt>
                <c:pt idx="2992">
                  <c:v>60497</c:v>
                </c:pt>
                <c:pt idx="2993">
                  <c:v>60504</c:v>
                </c:pt>
                <c:pt idx="2994">
                  <c:v>60511</c:v>
                </c:pt>
                <c:pt idx="2995">
                  <c:v>60518</c:v>
                </c:pt>
                <c:pt idx="2996">
                  <c:v>60525</c:v>
                </c:pt>
                <c:pt idx="2997">
                  <c:v>60532</c:v>
                </c:pt>
                <c:pt idx="2998">
                  <c:v>60539</c:v>
                </c:pt>
                <c:pt idx="2999">
                  <c:v>60546</c:v>
                </c:pt>
                <c:pt idx="3000">
                  <c:v>60553</c:v>
                </c:pt>
                <c:pt idx="3001">
                  <c:v>60560</c:v>
                </c:pt>
                <c:pt idx="3002">
                  <c:v>60567</c:v>
                </c:pt>
                <c:pt idx="3003">
                  <c:v>60574</c:v>
                </c:pt>
                <c:pt idx="3004">
                  <c:v>60581</c:v>
                </c:pt>
                <c:pt idx="3005">
                  <c:v>60588</c:v>
                </c:pt>
                <c:pt idx="3006">
                  <c:v>60595</c:v>
                </c:pt>
                <c:pt idx="3007">
                  <c:v>60602</c:v>
                </c:pt>
                <c:pt idx="3008">
                  <c:v>60609</c:v>
                </c:pt>
                <c:pt idx="3009">
                  <c:v>60616</c:v>
                </c:pt>
                <c:pt idx="3010">
                  <c:v>60623</c:v>
                </c:pt>
                <c:pt idx="3011">
                  <c:v>60630</c:v>
                </c:pt>
                <c:pt idx="3012">
                  <c:v>60637</c:v>
                </c:pt>
                <c:pt idx="3013">
                  <c:v>60644</c:v>
                </c:pt>
                <c:pt idx="3014">
                  <c:v>60651</c:v>
                </c:pt>
                <c:pt idx="3015">
                  <c:v>60658</c:v>
                </c:pt>
                <c:pt idx="3016">
                  <c:v>60665</c:v>
                </c:pt>
                <c:pt idx="3017">
                  <c:v>60672</c:v>
                </c:pt>
                <c:pt idx="3018">
                  <c:v>60679</c:v>
                </c:pt>
                <c:pt idx="3019">
                  <c:v>60686</c:v>
                </c:pt>
                <c:pt idx="3020">
                  <c:v>60693</c:v>
                </c:pt>
                <c:pt idx="3021">
                  <c:v>60700</c:v>
                </c:pt>
                <c:pt idx="3022">
                  <c:v>60707</c:v>
                </c:pt>
                <c:pt idx="3023">
                  <c:v>60714</c:v>
                </c:pt>
                <c:pt idx="3024">
                  <c:v>60721</c:v>
                </c:pt>
                <c:pt idx="3025">
                  <c:v>60728</c:v>
                </c:pt>
                <c:pt idx="3026">
                  <c:v>60735</c:v>
                </c:pt>
                <c:pt idx="3027">
                  <c:v>60742</c:v>
                </c:pt>
                <c:pt idx="3028">
                  <c:v>60749</c:v>
                </c:pt>
                <c:pt idx="3029">
                  <c:v>60756</c:v>
                </c:pt>
                <c:pt idx="3030">
                  <c:v>60763</c:v>
                </c:pt>
                <c:pt idx="3031">
                  <c:v>60770</c:v>
                </c:pt>
                <c:pt idx="3032">
                  <c:v>60777</c:v>
                </c:pt>
                <c:pt idx="3033">
                  <c:v>60784</c:v>
                </c:pt>
                <c:pt idx="3034">
                  <c:v>60791</c:v>
                </c:pt>
                <c:pt idx="3035">
                  <c:v>60798</c:v>
                </c:pt>
                <c:pt idx="3036">
                  <c:v>60805</c:v>
                </c:pt>
                <c:pt idx="3037">
                  <c:v>60812</c:v>
                </c:pt>
                <c:pt idx="3038">
                  <c:v>60819</c:v>
                </c:pt>
                <c:pt idx="3039">
                  <c:v>60826</c:v>
                </c:pt>
                <c:pt idx="3040">
                  <c:v>60833</c:v>
                </c:pt>
                <c:pt idx="3041">
                  <c:v>60840</c:v>
                </c:pt>
                <c:pt idx="3042">
                  <c:v>60847</c:v>
                </c:pt>
                <c:pt idx="3043">
                  <c:v>60854</c:v>
                </c:pt>
                <c:pt idx="3044">
                  <c:v>60861</c:v>
                </c:pt>
                <c:pt idx="3045">
                  <c:v>60868</c:v>
                </c:pt>
                <c:pt idx="3046">
                  <c:v>60875</c:v>
                </c:pt>
                <c:pt idx="3047">
                  <c:v>60882</c:v>
                </c:pt>
                <c:pt idx="3048">
                  <c:v>60889</c:v>
                </c:pt>
                <c:pt idx="3049">
                  <c:v>60896</c:v>
                </c:pt>
                <c:pt idx="3050">
                  <c:v>60903</c:v>
                </c:pt>
                <c:pt idx="3051">
                  <c:v>60910</c:v>
                </c:pt>
                <c:pt idx="3052">
                  <c:v>60917</c:v>
                </c:pt>
                <c:pt idx="3053">
                  <c:v>60924</c:v>
                </c:pt>
                <c:pt idx="3054">
                  <c:v>60931</c:v>
                </c:pt>
                <c:pt idx="3055">
                  <c:v>60938</c:v>
                </c:pt>
                <c:pt idx="3056">
                  <c:v>60945</c:v>
                </c:pt>
                <c:pt idx="3057">
                  <c:v>60952</c:v>
                </c:pt>
                <c:pt idx="3058">
                  <c:v>60959</c:v>
                </c:pt>
                <c:pt idx="3059">
                  <c:v>60966</c:v>
                </c:pt>
                <c:pt idx="3060">
                  <c:v>60973</c:v>
                </c:pt>
                <c:pt idx="3061">
                  <c:v>60980</c:v>
                </c:pt>
                <c:pt idx="3062">
                  <c:v>60987</c:v>
                </c:pt>
                <c:pt idx="3063">
                  <c:v>60995</c:v>
                </c:pt>
                <c:pt idx="3064">
                  <c:v>61002</c:v>
                </c:pt>
                <c:pt idx="3065">
                  <c:v>61009</c:v>
                </c:pt>
                <c:pt idx="3066">
                  <c:v>61016</c:v>
                </c:pt>
                <c:pt idx="3067">
                  <c:v>61023</c:v>
                </c:pt>
                <c:pt idx="3068">
                  <c:v>61030</c:v>
                </c:pt>
                <c:pt idx="3069">
                  <c:v>61037</c:v>
                </c:pt>
                <c:pt idx="3070">
                  <c:v>61044</c:v>
                </c:pt>
                <c:pt idx="3071">
                  <c:v>61051</c:v>
                </c:pt>
                <c:pt idx="3072">
                  <c:v>61058</c:v>
                </c:pt>
                <c:pt idx="3073">
                  <c:v>61065</c:v>
                </c:pt>
                <c:pt idx="3074">
                  <c:v>61072</c:v>
                </c:pt>
                <c:pt idx="3075">
                  <c:v>61079</c:v>
                </c:pt>
                <c:pt idx="3076">
                  <c:v>61086</c:v>
                </c:pt>
                <c:pt idx="3077">
                  <c:v>61093</c:v>
                </c:pt>
                <c:pt idx="3078">
                  <c:v>61100</c:v>
                </c:pt>
                <c:pt idx="3079">
                  <c:v>61107</c:v>
                </c:pt>
                <c:pt idx="3080">
                  <c:v>61114</c:v>
                </c:pt>
                <c:pt idx="3081">
                  <c:v>61121</c:v>
                </c:pt>
                <c:pt idx="3082">
                  <c:v>61128</c:v>
                </c:pt>
                <c:pt idx="3083">
                  <c:v>61135</c:v>
                </c:pt>
                <c:pt idx="3084">
                  <c:v>61142</c:v>
                </c:pt>
                <c:pt idx="3085">
                  <c:v>61149</c:v>
                </c:pt>
                <c:pt idx="3086">
                  <c:v>61156</c:v>
                </c:pt>
                <c:pt idx="3087">
                  <c:v>61163</c:v>
                </c:pt>
                <c:pt idx="3088">
                  <c:v>61170</c:v>
                </c:pt>
                <c:pt idx="3089">
                  <c:v>61177</c:v>
                </c:pt>
                <c:pt idx="3090">
                  <c:v>61184</c:v>
                </c:pt>
                <c:pt idx="3091">
                  <c:v>61191</c:v>
                </c:pt>
                <c:pt idx="3092">
                  <c:v>61198</c:v>
                </c:pt>
                <c:pt idx="3093">
                  <c:v>61205</c:v>
                </c:pt>
                <c:pt idx="3094">
                  <c:v>61212</c:v>
                </c:pt>
                <c:pt idx="3095">
                  <c:v>61219</c:v>
                </c:pt>
                <c:pt idx="3096">
                  <c:v>61226</c:v>
                </c:pt>
                <c:pt idx="3097">
                  <c:v>61233</c:v>
                </c:pt>
                <c:pt idx="3098">
                  <c:v>61240</c:v>
                </c:pt>
                <c:pt idx="3099">
                  <c:v>61247</c:v>
                </c:pt>
                <c:pt idx="3100">
                  <c:v>61254</c:v>
                </c:pt>
                <c:pt idx="3101">
                  <c:v>61261</c:v>
                </c:pt>
                <c:pt idx="3102">
                  <c:v>61268</c:v>
                </c:pt>
                <c:pt idx="3103">
                  <c:v>61275</c:v>
                </c:pt>
                <c:pt idx="3104">
                  <c:v>61282</c:v>
                </c:pt>
                <c:pt idx="3105">
                  <c:v>61289</c:v>
                </c:pt>
                <c:pt idx="3106">
                  <c:v>61296</c:v>
                </c:pt>
                <c:pt idx="3107">
                  <c:v>61303</c:v>
                </c:pt>
                <c:pt idx="3108">
                  <c:v>61310</c:v>
                </c:pt>
                <c:pt idx="3109">
                  <c:v>61317</c:v>
                </c:pt>
                <c:pt idx="3110">
                  <c:v>61324</c:v>
                </c:pt>
                <c:pt idx="3111">
                  <c:v>61331</c:v>
                </c:pt>
                <c:pt idx="3112">
                  <c:v>61338</c:v>
                </c:pt>
                <c:pt idx="3113">
                  <c:v>61345</c:v>
                </c:pt>
                <c:pt idx="3114">
                  <c:v>61352</c:v>
                </c:pt>
                <c:pt idx="3115">
                  <c:v>61359</c:v>
                </c:pt>
                <c:pt idx="3116">
                  <c:v>61366</c:v>
                </c:pt>
                <c:pt idx="3117">
                  <c:v>61373</c:v>
                </c:pt>
                <c:pt idx="3118">
                  <c:v>61380</c:v>
                </c:pt>
                <c:pt idx="3119">
                  <c:v>61387</c:v>
                </c:pt>
                <c:pt idx="3120">
                  <c:v>61394</c:v>
                </c:pt>
                <c:pt idx="3121">
                  <c:v>61401</c:v>
                </c:pt>
                <c:pt idx="3122">
                  <c:v>61408</c:v>
                </c:pt>
                <c:pt idx="3123">
                  <c:v>61415</c:v>
                </c:pt>
                <c:pt idx="3124">
                  <c:v>61422</c:v>
                </c:pt>
                <c:pt idx="3125">
                  <c:v>61429</c:v>
                </c:pt>
                <c:pt idx="3126">
                  <c:v>61436</c:v>
                </c:pt>
                <c:pt idx="3127">
                  <c:v>61443</c:v>
                </c:pt>
                <c:pt idx="3128">
                  <c:v>61450</c:v>
                </c:pt>
                <c:pt idx="3129">
                  <c:v>61457</c:v>
                </c:pt>
                <c:pt idx="3130">
                  <c:v>61464</c:v>
                </c:pt>
                <c:pt idx="3131">
                  <c:v>61471</c:v>
                </c:pt>
                <c:pt idx="3132">
                  <c:v>61478</c:v>
                </c:pt>
                <c:pt idx="3133">
                  <c:v>61485</c:v>
                </c:pt>
                <c:pt idx="3134">
                  <c:v>61492</c:v>
                </c:pt>
                <c:pt idx="3135">
                  <c:v>61499</c:v>
                </c:pt>
                <c:pt idx="3136">
                  <c:v>61506</c:v>
                </c:pt>
                <c:pt idx="3137">
                  <c:v>61513</c:v>
                </c:pt>
                <c:pt idx="3138">
                  <c:v>61520</c:v>
                </c:pt>
                <c:pt idx="3139">
                  <c:v>61527</c:v>
                </c:pt>
                <c:pt idx="3140">
                  <c:v>61534</c:v>
                </c:pt>
                <c:pt idx="3141">
                  <c:v>61541</c:v>
                </c:pt>
                <c:pt idx="3142">
                  <c:v>61548</c:v>
                </c:pt>
                <c:pt idx="3143">
                  <c:v>61555</c:v>
                </c:pt>
                <c:pt idx="3144">
                  <c:v>61562</c:v>
                </c:pt>
                <c:pt idx="3145">
                  <c:v>61569</c:v>
                </c:pt>
                <c:pt idx="3146">
                  <c:v>61576</c:v>
                </c:pt>
                <c:pt idx="3147">
                  <c:v>61583</c:v>
                </c:pt>
                <c:pt idx="3148">
                  <c:v>61590</c:v>
                </c:pt>
                <c:pt idx="3149">
                  <c:v>61597</c:v>
                </c:pt>
                <c:pt idx="3150">
                  <c:v>61604</c:v>
                </c:pt>
                <c:pt idx="3151">
                  <c:v>61611</c:v>
                </c:pt>
                <c:pt idx="3152">
                  <c:v>61618</c:v>
                </c:pt>
                <c:pt idx="3153">
                  <c:v>61625</c:v>
                </c:pt>
                <c:pt idx="3154">
                  <c:v>61632</c:v>
                </c:pt>
                <c:pt idx="3155">
                  <c:v>61639</c:v>
                </c:pt>
                <c:pt idx="3156">
                  <c:v>61646</c:v>
                </c:pt>
                <c:pt idx="3157">
                  <c:v>61653</c:v>
                </c:pt>
                <c:pt idx="3158">
                  <c:v>61660</c:v>
                </c:pt>
                <c:pt idx="3159">
                  <c:v>61667</c:v>
                </c:pt>
                <c:pt idx="3160">
                  <c:v>61674</c:v>
                </c:pt>
                <c:pt idx="3161">
                  <c:v>61681</c:v>
                </c:pt>
                <c:pt idx="3162">
                  <c:v>61688</c:v>
                </c:pt>
                <c:pt idx="3163">
                  <c:v>61695</c:v>
                </c:pt>
                <c:pt idx="3164">
                  <c:v>61702</c:v>
                </c:pt>
                <c:pt idx="3165">
                  <c:v>61709</c:v>
                </c:pt>
                <c:pt idx="3166">
                  <c:v>61716</c:v>
                </c:pt>
                <c:pt idx="3167">
                  <c:v>61724</c:v>
                </c:pt>
                <c:pt idx="3168">
                  <c:v>61731</c:v>
                </c:pt>
                <c:pt idx="3169">
                  <c:v>61738</c:v>
                </c:pt>
                <c:pt idx="3170">
                  <c:v>61745</c:v>
                </c:pt>
                <c:pt idx="3171">
                  <c:v>61752</c:v>
                </c:pt>
                <c:pt idx="3172">
                  <c:v>61759</c:v>
                </c:pt>
                <c:pt idx="3173">
                  <c:v>61766</c:v>
                </c:pt>
                <c:pt idx="3174">
                  <c:v>61773</c:v>
                </c:pt>
                <c:pt idx="3175">
                  <c:v>61780</c:v>
                </c:pt>
                <c:pt idx="3176">
                  <c:v>61787</c:v>
                </c:pt>
                <c:pt idx="3177">
                  <c:v>61794</c:v>
                </c:pt>
                <c:pt idx="3178">
                  <c:v>61801</c:v>
                </c:pt>
                <c:pt idx="3179">
                  <c:v>61808</c:v>
                </c:pt>
                <c:pt idx="3180">
                  <c:v>61815</c:v>
                </c:pt>
                <c:pt idx="3181">
                  <c:v>61822</c:v>
                </c:pt>
                <c:pt idx="3182">
                  <c:v>61829</c:v>
                </c:pt>
                <c:pt idx="3183">
                  <c:v>61836</c:v>
                </c:pt>
                <c:pt idx="3184">
                  <c:v>61843</c:v>
                </c:pt>
                <c:pt idx="3185">
                  <c:v>61850</c:v>
                </c:pt>
                <c:pt idx="3186">
                  <c:v>61857</c:v>
                </c:pt>
                <c:pt idx="3187">
                  <c:v>61864</c:v>
                </c:pt>
                <c:pt idx="3188">
                  <c:v>61871</c:v>
                </c:pt>
                <c:pt idx="3189">
                  <c:v>61878</c:v>
                </c:pt>
                <c:pt idx="3190">
                  <c:v>61885</c:v>
                </c:pt>
                <c:pt idx="3191">
                  <c:v>61892</c:v>
                </c:pt>
                <c:pt idx="3192">
                  <c:v>61899</c:v>
                </c:pt>
                <c:pt idx="3193">
                  <c:v>61906</c:v>
                </c:pt>
                <c:pt idx="3194">
                  <c:v>61913</c:v>
                </c:pt>
                <c:pt idx="3195">
                  <c:v>61920</c:v>
                </c:pt>
                <c:pt idx="3196">
                  <c:v>61927</c:v>
                </c:pt>
                <c:pt idx="3197">
                  <c:v>61934</c:v>
                </c:pt>
                <c:pt idx="3198">
                  <c:v>61941</c:v>
                </c:pt>
                <c:pt idx="3199">
                  <c:v>61948</c:v>
                </c:pt>
                <c:pt idx="3200">
                  <c:v>61955</c:v>
                </c:pt>
                <c:pt idx="3201">
                  <c:v>61962</c:v>
                </c:pt>
                <c:pt idx="3202">
                  <c:v>61969</c:v>
                </c:pt>
                <c:pt idx="3203">
                  <c:v>61976</c:v>
                </c:pt>
                <c:pt idx="3204">
                  <c:v>61983</c:v>
                </c:pt>
                <c:pt idx="3205">
                  <c:v>61990</c:v>
                </c:pt>
                <c:pt idx="3206">
                  <c:v>61997</c:v>
                </c:pt>
                <c:pt idx="3207">
                  <c:v>62004</c:v>
                </c:pt>
                <c:pt idx="3208">
                  <c:v>62011</c:v>
                </c:pt>
                <c:pt idx="3209">
                  <c:v>62018</c:v>
                </c:pt>
                <c:pt idx="3210">
                  <c:v>62025</c:v>
                </c:pt>
                <c:pt idx="3211">
                  <c:v>62032</c:v>
                </c:pt>
                <c:pt idx="3212">
                  <c:v>62039</c:v>
                </c:pt>
                <c:pt idx="3213">
                  <c:v>62046</c:v>
                </c:pt>
                <c:pt idx="3214">
                  <c:v>62053</c:v>
                </c:pt>
                <c:pt idx="3215">
                  <c:v>62060</c:v>
                </c:pt>
                <c:pt idx="3216">
                  <c:v>62067</c:v>
                </c:pt>
                <c:pt idx="3217">
                  <c:v>62074</c:v>
                </c:pt>
                <c:pt idx="3218">
                  <c:v>62081</c:v>
                </c:pt>
                <c:pt idx="3219">
                  <c:v>62089</c:v>
                </c:pt>
                <c:pt idx="3220">
                  <c:v>62096</c:v>
                </c:pt>
                <c:pt idx="3221">
                  <c:v>62103</c:v>
                </c:pt>
                <c:pt idx="3222">
                  <c:v>62110</c:v>
                </c:pt>
                <c:pt idx="3223">
                  <c:v>62117</c:v>
                </c:pt>
                <c:pt idx="3224">
                  <c:v>62124</c:v>
                </c:pt>
                <c:pt idx="3225">
                  <c:v>62131</c:v>
                </c:pt>
                <c:pt idx="3226">
                  <c:v>62138</c:v>
                </c:pt>
                <c:pt idx="3227">
                  <c:v>62145</c:v>
                </c:pt>
                <c:pt idx="3228">
                  <c:v>62152</c:v>
                </c:pt>
                <c:pt idx="3229">
                  <c:v>62159</c:v>
                </c:pt>
                <c:pt idx="3230">
                  <c:v>62166</c:v>
                </c:pt>
                <c:pt idx="3231">
                  <c:v>62173</c:v>
                </c:pt>
                <c:pt idx="3232">
                  <c:v>62184</c:v>
                </c:pt>
                <c:pt idx="3233">
                  <c:v>62191</c:v>
                </c:pt>
                <c:pt idx="3234">
                  <c:v>62198</c:v>
                </c:pt>
                <c:pt idx="3235">
                  <c:v>62205</c:v>
                </c:pt>
                <c:pt idx="3236">
                  <c:v>62212</c:v>
                </c:pt>
                <c:pt idx="3237">
                  <c:v>62219</c:v>
                </c:pt>
                <c:pt idx="3238">
                  <c:v>62226</c:v>
                </c:pt>
                <c:pt idx="3239">
                  <c:v>62233</c:v>
                </c:pt>
                <c:pt idx="3240">
                  <c:v>62240</c:v>
                </c:pt>
                <c:pt idx="3241">
                  <c:v>62247</c:v>
                </c:pt>
                <c:pt idx="3242">
                  <c:v>62254</c:v>
                </c:pt>
                <c:pt idx="3243">
                  <c:v>62261</c:v>
                </c:pt>
                <c:pt idx="3244">
                  <c:v>62268</c:v>
                </c:pt>
                <c:pt idx="3245">
                  <c:v>62275</c:v>
                </c:pt>
                <c:pt idx="3246">
                  <c:v>62282</c:v>
                </c:pt>
                <c:pt idx="3247">
                  <c:v>62289</c:v>
                </c:pt>
                <c:pt idx="3248">
                  <c:v>62296</c:v>
                </c:pt>
                <c:pt idx="3249">
                  <c:v>62303</c:v>
                </c:pt>
                <c:pt idx="3250">
                  <c:v>62310</c:v>
                </c:pt>
                <c:pt idx="3251">
                  <c:v>62317</c:v>
                </c:pt>
                <c:pt idx="3252">
                  <c:v>62324</c:v>
                </c:pt>
                <c:pt idx="3253">
                  <c:v>62331</c:v>
                </c:pt>
                <c:pt idx="3254">
                  <c:v>62338</c:v>
                </c:pt>
                <c:pt idx="3255">
                  <c:v>62345</c:v>
                </c:pt>
                <c:pt idx="3256">
                  <c:v>62352</c:v>
                </c:pt>
                <c:pt idx="3257">
                  <c:v>62359</c:v>
                </c:pt>
                <c:pt idx="3258">
                  <c:v>62366</c:v>
                </c:pt>
                <c:pt idx="3259">
                  <c:v>62373</c:v>
                </c:pt>
                <c:pt idx="3260">
                  <c:v>62380</c:v>
                </c:pt>
                <c:pt idx="3261">
                  <c:v>62387</c:v>
                </c:pt>
                <c:pt idx="3262">
                  <c:v>62394</c:v>
                </c:pt>
                <c:pt idx="3263">
                  <c:v>62401</c:v>
                </c:pt>
                <c:pt idx="3264">
                  <c:v>62408</c:v>
                </c:pt>
                <c:pt idx="3265">
                  <c:v>62415</c:v>
                </c:pt>
                <c:pt idx="3266">
                  <c:v>62422</c:v>
                </c:pt>
                <c:pt idx="3267">
                  <c:v>62429</c:v>
                </c:pt>
                <c:pt idx="3268">
                  <c:v>62436</c:v>
                </c:pt>
                <c:pt idx="3269">
                  <c:v>62443</c:v>
                </c:pt>
                <c:pt idx="3270">
                  <c:v>62450</c:v>
                </c:pt>
                <c:pt idx="3271">
                  <c:v>62457</c:v>
                </c:pt>
                <c:pt idx="3272">
                  <c:v>62464</c:v>
                </c:pt>
                <c:pt idx="3273">
                  <c:v>62471</c:v>
                </c:pt>
                <c:pt idx="3274">
                  <c:v>62478</c:v>
                </c:pt>
                <c:pt idx="3275">
                  <c:v>62485</c:v>
                </c:pt>
                <c:pt idx="3276">
                  <c:v>62492</c:v>
                </c:pt>
                <c:pt idx="3277">
                  <c:v>62499</c:v>
                </c:pt>
                <c:pt idx="3278">
                  <c:v>62506</c:v>
                </c:pt>
                <c:pt idx="3279">
                  <c:v>62513</c:v>
                </c:pt>
                <c:pt idx="3280">
                  <c:v>62520</c:v>
                </c:pt>
                <c:pt idx="3281">
                  <c:v>62527</c:v>
                </c:pt>
                <c:pt idx="3282">
                  <c:v>62534</c:v>
                </c:pt>
                <c:pt idx="3283">
                  <c:v>62541</c:v>
                </c:pt>
                <c:pt idx="3284">
                  <c:v>62548</c:v>
                </c:pt>
                <c:pt idx="3285">
                  <c:v>62555</c:v>
                </c:pt>
                <c:pt idx="3286">
                  <c:v>62562</c:v>
                </c:pt>
                <c:pt idx="3287">
                  <c:v>62569</c:v>
                </c:pt>
                <c:pt idx="3288">
                  <c:v>62576</c:v>
                </c:pt>
                <c:pt idx="3289">
                  <c:v>62583</c:v>
                </c:pt>
                <c:pt idx="3290">
                  <c:v>62590</c:v>
                </c:pt>
                <c:pt idx="3291">
                  <c:v>62597</c:v>
                </c:pt>
                <c:pt idx="3292">
                  <c:v>62604</c:v>
                </c:pt>
                <c:pt idx="3293">
                  <c:v>62611</c:v>
                </c:pt>
                <c:pt idx="3294">
                  <c:v>62618</c:v>
                </c:pt>
                <c:pt idx="3295">
                  <c:v>62625</c:v>
                </c:pt>
                <c:pt idx="3296">
                  <c:v>62632</c:v>
                </c:pt>
                <c:pt idx="3297">
                  <c:v>62639</c:v>
                </c:pt>
                <c:pt idx="3298">
                  <c:v>62646</c:v>
                </c:pt>
                <c:pt idx="3299">
                  <c:v>62653</c:v>
                </c:pt>
                <c:pt idx="3300">
                  <c:v>62660</c:v>
                </c:pt>
                <c:pt idx="3301">
                  <c:v>62667</c:v>
                </c:pt>
                <c:pt idx="3302">
                  <c:v>62674</c:v>
                </c:pt>
                <c:pt idx="3303">
                  <c:v>62681</c:v>
                </c:pt>
                <c:pt idx="3304">
                  <c:v>62688</c:v>
                </c:pt>
                <c:pt idx="3305">
                  <c:v>62695</c:v>
                </c:pt>
                <c:pt idx="3306">
                  <c:v>62702</c:v>
                </c:pt>
                <c:pt idx="3307">
                  <c:v>62709</c:v>
                </c:pt>
                <c:pt idx="3308">
                  <c:v>62716</c:v>
                </c:pt>
                <c:pt idx="3309">
                  <c:v>62723</c:v>
                </c:pt>
                <c:pt idx="3310">
                  <c:v>62730</c:v>
                </c:pt>
                <c:pt idx="3311">
                  <c:v>62737</c:v>
                </c:pt>
                <c:pt idx="3312">
                  <c:v>62744</c:v>
                </c:pt>
                <c:pt idx="3313">
                  <c:v>62751</c:v>
                </c:pt>
                <c:pt idx="3314">
                  <c:v>62758</c:v>
                </c:pt>
                <c:pt idx="3315">
                  <c:v>62765</c:v>
                </c:pt>
                <c:pt idx="3316">
                  <c:v>62772</c:v>
                </c:pt>
                <c:pt idx="3317">
                  <c:v>62779</c:v>
                </c:pt>
                <c:pt idx="3318">
                  <c:v>62786</c:v>
                </c:pt>
                <c:pt idx="3319">
                  <c:v>62793</c:v>
                </c:pt>
                <c:pt idx="3320">
                  <c:v>62800</c:v>
                </c:pt>
                <c:pt idx="3321">
                  <c:v>62807</c:v>
                </c:pt>
                <c:pt idx="3322">
                  <c:v>62814</c:v>
                </c:pt>
                <c:pt idx="3323">
                  <c:v>62821</c:v>
                </c:pt>
                <c:pt idx="3324">
                  <c:v>62828</c:v>
                </c:pt>
                <c:pt idx="3325">
                  <c:v>62835</c:v>
                </c:pt>
                <c:pt idx="3326">
                  <c:v>62842</c:v>
                </c:pt>
                <c:pt idx="3327">
                  <c:v>62849</c:v>
                </c:pt>
                <c:pt idx="3328">
                  <c:v>62856</c:v>
                </c:pt>
                <c:pt idx="3329">
                  <c:v>62863</c:v>
                </c:pt>
                <c:pt idx="3330">
                  <c:v>62870</c:v>
                </c:pt>
                <c:pt idx="3331">
                  <c:v>62877</c:v>
                </c:pt>
                <c:pt idx="3332">
                  <c:v>62884</c:v>
                </c:pt>
                <c:pt idx="3333">
                  <c:v>62891</c:v>
                </c:pt>
                <c:pt idx="3334">
                  <c:v>62898</c:v>
                </c:pt>
                <c:pt idx="3335">
                  <c:v>62905</c:v>
                </c:pt>
                <c:pt idx="3336">
                  <c:v>62912</c:v>
                </c:pt>
                <c:pt idx="3337">
                  <c:v>62919</c:v>
                </c:pt>
                <c:pt idx="3338">
                  <c:v>62926</c:v>
                </c:pt>
                <c:pt idx="3339">
                  <c:v>62933</c:v>
                </c:pt>
                <c:pt idx="3340">
                  <c:v>62940</c:v>
                </c:pt>
                <c:pt idx="3341">
                  <c:v>62947</c:v>
                </c:pt>
                <c:pt idx="3342">
                  <c:v>62954</c:v>
                </c:pt>
                <c:pt idx="3343">
                  <c:v>62961</c:v>
                </c:pt>
                <c:pt idx="3344">
                  <c:v>62968</c:v>
                </c:pt>
                <c:pt idx="3345">
                  <c:v>62975</c:v>
                </c:pt>
                <c:pt idx="3346">
                  <c:v>62982</c:v>
                </c:pt>
                <c:pt idx="3347">
                  <c:v>62989</c:v>
                </c:pt>
                <c:pt idx="3348">
                  <c:v>62996</c:v>
                </c:pt>
                <c:pt idx="3349">
                  <c:v>63003</c:v>
                </c:pt>
                <c:pt idx="3350">
                  <c:v>63010</c:v>
                </c:pt>
                <c:pt idx="3351">
                  <c:v>63017</c:v>
                </c:pt>
                <c:pt idx="3352">
                  <c:v>63024</c:v>
                </c:pt>
                <c:pt idx="3353">
                  <c:v>63031</c:v>
                </c:pt>
                <c:pt idx="3354">
                  <c:v>63038</c:v>
                </c:pt>
                <c:pt idx="3355">
                  <c:v>63045</c:v>
                </c:pt>
                <c:pt idx="3356">
                  <c:v>63052</c:v>
                </c:pt>
                <c:pt idx="3357">
                  <c:v>63059</c:v>
                </c:pt>
                <c:pt idx="3358">
                  <c:v>63066</c:v>
                </c:pt>
                <c:pt idx="3359">
                  <c:v>63073</c:v>
                </c:pt>
                <c:pt idx="3360">
                  <c:v>63080</c:v>
                </c:pt>
                <c:pt idx="3361">
                  <c:v>63087</c:v>
                </c:pt>
                <c:pt idx="3362">
                  <c:v>63094</c:v>
                </c:pt>
                <c:pt idx="3363">
                  <c:v>63101</c:v>
                </c:pt>
                <c:pt idx="3364">
                  <c:v>63108</c:v>
                </c:pt>
                <c:pt idx="3365">
                  <c:v>63115</c:v>
                </c:pt>
                <c:pt idx="3366">
                  <c:v>63122</c:v>
                </c:pt>
                <c:pt idx="3367">
                  <c:v>63129</c:v>
                </c:pt>
                <c:pt idx="3368">
                  <c:v>63136</c:v>
                </c:pt>
                <c:pt idx="3369">
                  <c:v>63143</c:v>
                </c:pt>
                <c:pt idx="3370">
                  <c:v>63150</c:v>
                </c:pt>
                <c:pt idx="3371">
                  <c:v>63157</c:v>
                </c:pt>
                <c:pt idx="3372">
                  <c:v>63164</c:v>
                </c:pt>
                <c:pt idx="3373">
                  <c:v>63171</c:v>
                </c:pt>
                <c:pt idx="3374">
                  <c:v>63178</c:v>
                </c:pt>
                <c:pt idx="3375">
                  <c:v>63186</c:v>
                </c:pt>
                <c:pt idx="3376">
                  <c:v>63193</c:v>
                </c:pt>
                <c:pt idx="3377">
                  <c:v>63200</c:v>
                </c:pt>
                <c:pt idx="3378">
                  <c:v>63207</c:v>
                </c:pt>
                <c:pt idx="3379">
                  <c:v>63214</c:v>
                </c:pt>
                <c:pt idx="3380">
                  <c:v>63221</c:v>
                </c:pt>
                <c:pt idx="3381">
                  <c:v>63228</c:v>
                </c:pt>
                <c:pt idx="3382">
                  <c:v>63235</c:v>
                </c:pt>
                <c:pt idx="3383">
                  <c:v>63242</c:v>
                </c:pt>
                <c:pt idx="3384">
                  <c:v>63249</c:v>
                </c:pt>
                <c:pt idx="3385">
                  <c:v>63256</c:v>
                </c:pt>
                <c:pt idx="3386">
                  <c:v>63263</c:v>
                </c:pt>
                <c:pt idx="3387">
                  <c:v>63270</c:v>
                </c:pt>
                <c:pt idx="3388">
                  <c:v>63277</c:v>
                </c:pt>
                <c:pt idx="3389">
                  <c:v>63284</c:v>
                </c:pt>
                <c:pt idx="3390">
                  <c:v>63291</c:v>
                </c:pt>
                <c:pt idx="3391">
                  <c:v>63298</c:v>
                </c:pt>
                <c:pt idx="3392">
                  <c:v>63305</c:v>
                </c:pt>
                <c:pt idx="3393">
                  <c:v>63312</c:v>
                </c:pt>
                <c:pt idx="3394">
                  <c:v>63319</c:v>
                </c:pt>
                <c:pt idx="3395">
                  <c:v>63326</c:v>
                </c:pt>
                <c:pt idx="3396">
                  <c:v>63333</c:v>
                </c:pt>
                <c:pt idx="3397">
                  <c:v>63340</c:v>
                </c:pt>
                <c:pt idx="3398">
                  <c:v>63347</c:v>
                </c:pt>
                <c:pt idx="3399">
                  <c:v>63354</c:v>
                </c:pt>
                <c:pt idx="3400">
                  <c:v>63361</c:v>
                </c:pt>
                <c:pt idx="3401">
                  <c:v>63368</c:v>
                </c:pt>
                <c:pt idx="3402">
                  <c:v>63375</c:v>
                </c:pt>
                <c:pt idx="3403">
                  <c:v>63382</c:v>
                </c:pt>
                <c:pt idx="3404">
                  <c:v>63389</c:v>
                </c:pt>
                <c:pt idx="3405">
                  <c:v>63396</c:v>
                </c:pt>
                <c:pt idx="3406">
                  <c:v>63403</c:v>
                </c:pt>
                <c:pt idx="3407">
                  <c:v>63410</c:v>
                </c:pt>
                <c:pt idx="3408">
                  <c:v>63417</c:v>
                </c:pt>
                <c:pt idx="3409">
                  <c:v>63424</c:v>
                </c:pt>
                <c:pt idx="3410">
                  <c:v>63431</c:v>
                </c:pt>
                <c:pt idx="3411">
                  <c:v>63438</c:v>
                </c:pt>
                <c:pt idx="3412">
                  <c:v>63445</c:v>
                </c:pt>
                <c:pt idx="3413">
                  <c:v>63452</c:v>
                </c:pt>
                <c:pt idx="3414">
                  <c:v>63459</c:v>
                </c:pt>
                <c:pt idx="3415">
                  <c:v>63466</c:v>
                </c:pt>
                <c:pt idx="3416">
                  <c:v>63473</c:v>
                </c:pt>
                <c:pt idx="3417">
                  <c:v>63480</c:v>
                </c:pt>
                <c:pt idx="3418">
                  <c:v>63487</c:v>
                </c:pt>
                <c:pt idx="3419">
                  <c:v>63494</c:v>
                </c:pt>
                <c:pt idx="3420">
                  <c:v>63501</c:v>
                </c:pt>
                <c:pt idx="3421">
                  <c:v>63508</c:v>
                </c:pt>
                <c:pt idx="3422">
                  <c:v>63515</c:v>
                </c:pt>
                <c:pt idx="3423">
                  <c:v>63522</c:v>
                </c:pt>
                <c:pt idx="3424">
                  <c:v>63529</c:v>
                </c:pt>
                <c:pt idx="3425">
                  <c:v>63536</c:v>
                </c:pt>
                <c:pt idx="3426">
                  <c:v>63543</c:v>
                </c:pt>
                <c:pt idx="3427">
                  <c:v>63550</c:v>
                </c:pt>
                <c:pt idx="3428">
                  <c:v>63557</c:v>
                </c:pt>
                <c:pt idx="3429">
                  <c:v>63564</c:v>
                </c:pt>
                <c:pt idx="3430">
                  <c:v>63571</c:v>
                </c:pt>
                <c:pt idx="3431">
                  <c:v>63578</c:v>
                </c:pt>
                <c:pt idx="3432">
                  <c:v>63585</c:v>
                </c:pt>
                <c:pt idx="3433">
                  <c:v>63592</c:v>
                </c:pt>
                <c:pt idx="3434">
                  <c:v>63599</c:v>
                </c:pt>
                <c:pt idx="3435">
                  <c:v>63606</c:v>
                </c:pt>
                <c:pt idx="3436">
                  <c:v>63613</c:v>
                </c:pt>
                <c:pt idx="3437">
                  <c:v>63620</c:v>
                </c:pt>
                <c:pt idx="3438">
                  <c:v>63627</c:v>
                </c:pt>
                <c:pt idx="3439">
                  <c:v>63634</c:v>
                </c:pt>
                <c:pt idx="3440">
                  <c:v>63641</c:v>
                </c:pt>
                <c:pt idx="3441">
                  <c:v>63648</c:v>
                </c:pt>
                <c:pt idx="3442">
                  <c:v>63655</c:v>
                </c:pt>
                <c:pt idx="3443">
                  <c:v>63662</c:v>
                </c:pt>
                <c:pt idx="3444">
                  <c:v>63669</c:v>
                </c:pt>
                <c:pt idx="3445">
                  <c:v>63676</c:v>
                </c:pt>
                <c:pt idx="3446">
                  <c:v>63683</c:v>
                </c:pt>
                <c:pt idx="3447">
                  <c:v>63690</c:v>
                </c:pt>
                <c:pt idx="3448">
                  <c:v>63697</c:v>
                </c:pt>
                <c:pt idx="3449">
                  <c:v>63704</c:v>
                </c:pt>
                <c:pt idx="3450">
                  <c:v>63711</c:v>
                </c:pt>
                <c:pt idx="3451">
                  <c:v>63718</c:v>
                </c:pt>
                <c:pt idx="3452">
                  <c:v>63725</c:v>
                </c:pt>
                <c:pt idx="3453">
                  <c:v>63732</c:v>
                </c:pt>
                <c:pt idx="3454">
                  <c:v>63739</c:v>
                </c:pt>
                <c:pt idx="3455">
                  <c:v>63746</c:v>
                </c:pt>
                <c:pt idx="3456">
                  <c:v>63753</c:v>
                </c:pt>
                <c:pt idx="3457">
                  <c:v>63760</c:v>
                </c:pt>
                <c:pt idx="3458">
                  <c:v>63767</c:v>
                </c:pt>
                <c:pt idx="3459">
                  <c:v>63774</c:v>
                </c:pt>
                <c:pt idx="3460">
                  <c:v>63781</c:v>
                </c:pt>
                <c:pt idx="3461">
                  <c:v>63788</c:v>
                </c:pt>
                <c:pt idx="3462">
                  <c:v>63795</c:v>
                </c:pt>
                <c:pt idx="3463">
                  <c:v>63802</c:v>
                </c:pt>
                <c:pt idx="3464">
                  <c:v>63809</c:v>
                </c:pt>
                <c:pt idx="3465">
                  <c:v>63816</c:v>
                </c:pt>
                <c:pt idx="3466">
                  <c:v>63823</c:v>
                </c:pt>
                <c:pt idx="3467">
                  <c:v>63830</c:v>
                </c:pt>
                <c:pt idx="3468">
                  <c:v>63837</c:v>
                </c:pt>
                <c:pt idx="3469">
                  <c:v>63844</c:v>
                </c:pt>
                <c:pt idx="3470">
                  <c:v>63851</c:v>
                </c:pt>
                <c:pt idx="3471">
                  <c:v>63858</c:v>
                </c:pt>
                <c:pt idx="3472">
                  <c:v>63865</c:v>
                </c:pt>
                <c:pt idx="3473">
                  <c:v>63872</c:v>
                </c:pt>
                <c:pt idx="3474">
                  <c:v>63879</c:v>
                </c:pt>
                <c:pt idx="3475">
                  <c:v>63886</c:v>
                </c:pt>
                <c:pt idx="3476">
                  <c:v>63893</c:v>
                </c:pt>
                <c:pt idx="3477">
                  <c:v>63900</c:v>
                </c:pt>
                <c:pt idx="3478">
                  <c:v>63907</c:v>
                </c:pt>
                <c:pt idx="3479">
                  <c:v>63915</c:v>
                </c:pt>
                <c:pt idx="3480">
                  <c:v>63922</c:v>
                </c:pt>
                <c:pt idx="3481">
                  <c:v>63929</c:v>
                </c:pt>
                <c:pt idx="3482">
                  <c:v>63936</c:v>
                </c:pt>
                <c:pt idx="3483">
                  <c:v>63943</c:v>
                </c:pt>
                <c:pt idx="3484">
                  <c:v>63950</c:v>
                </c:pt>
                <c:pt idx="3485">
                  <c:v>63957</c:v>
                </c:pt>
                <c:pt idx="3486">
                  <c:v>63964</c:v>
                </c:pt>
                <c:pt idx="3487">
                  <c:v>63971</c:v>
                </c:pt>
                <c:pt idx="3488">
                  <c:v>63978</c:v>
                </c:pt>
                <c:pt idx="3489">
                  <c:v>63985</c:v>
                </c:pt>
                <c:pt idx="3490">
                  <c:v>63992</c:v>
                </c:pt>
                <c:pt idx="3491">
                  <c:v>63999</c:v>
                </c:pt>
                <c:pt idx="3492">
                  <c:v>64006</c:v>
                </c:pt>
                <c:pt idx="3493">
                  <c:v>64013</c:v>
                </c:pt>
                <c:pt idx="3494">
                  <c:v>64020</c:v>
                </c:pt>
                <c:pt idx="3495">
                  <c:v>64027</c:v>
                </c:pt>
                <c:pt idx="3496">
                  <c:v>64034</c:v>
                </c:pt>
                <c:pt idx="3497">
                  <c:v>64041</c:v>
                </c:pt>
                <c:pt idx="3498">
                  <c:v>64048</c:v>
                </c:pt>
                <c:pt idx="3499">
                  <c:v>64055</c:v>
                </c:pt>
                <c:pt idx="3500">
                  <c:v>64062</c:v>
                </c:pt>
                <c:pt idx="3501">
                  <c:v>64069</c:v>
                </c:pt>
                <c:pt idx="3502">
                  <c:v>64076</c:v>
                </c:pt>
                <c:pt idx="3503">
                  <c:v>64083</c:v>
                </c:pt>
                <c:pt idx="3504">
                  <c:v>64090</c:v>
                </c:pt>
                <c:pt idx="3505">
                  <c:v>64097</c:v>
                </c:pt>
                <c:pt idx="3506">
                  <c:v>64104</c:v>
                </c:pt>
                <c:pt idx="3507">
                  <c:v>64111</c:v>
                </c:pt>
                <c:pt idx="3508">
                  <c:v>64118</c:v>
                </c:pt>
                <c:pt idx="3509">
                  <c:v>64125</c:v>
                </c:pt>
                <c:pt idx="3510">
                  <c:v>64132</c:v>
                </c:pt>
                <c:pt idx="3511">
                  <c:v>64139</c:v>
                </c:pt>
                <c:pt idx="3512">
                  <c:v>64146</c:v>
                </c:pt>
                <c:pt idx="3513">
                  <c:v>64153</c:v>
                </c:pt>
                <c:pt idx="3514">
                  <c:v>64160</c:v>
                </c:pt>
                <c:pt idx="3515">
                  <c:v>64167</c:v>
                </c:pt>
                <c:pt idx="3516">
                  <c:v>64174</c:v>
                </c:pt>
                <c:pt idx="3517">
                  <c:v>64181</c:v>
                </c:pt>
                <c:pt idx="3518">
                  <c:v>64188</c:v>
                </c:pt>
                <c:pt idx="3519">
                  <c:v>64195</c:v>
                </c:pt>
                <c:pt idx="3520">
                  <c:v>64202</c:v>
                </c:pt>
                <c:pt idx="3521">
                  <c:v>64209</c:v>
                </c:pt>
                <c:pt idx="3522">
                  <c:v>64216</c:v>
                </c:pt>
                <c:pt idx="3523">
                  <c:v>64223</c:v>
                </c:pt>
                <c:pt idx="3524">
                  <c:v>64230</c:v>
                </c:pt>
                <c:pt idx="3525">
                  <c:v>64237</c:v>
                </c:pt>
                <c:pt idx="3526">
                  <c:v>64244</c:v>
                </c:pt>
                <c:pt idx="3527">
                  <c:v>64251</c:v>
                </c:pt>
                <c:pt idx="3528">
                  <c:v>64258</c:v>
                </c:pt>
                <c:pt idx="3529">
                  <c:v>64265</c:v>
                </c:pt>
                <c:pt idx="3530">
                  <c:v>64272</c:v>
                </c:pt>
                <c:pt idx="3531">
                  <c:v>64280</c:v>
                </c:pt>
                <c:pt idx="3532">
                  <c:v>64287</c:v>
                </c:pt>
                <c:pt idx="3533">
                  <c:v>64294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1.0561999999890014E-2</c:v>
                </c:pt>
                <c:pt idx="1">
                  <c:v>1.0567709458981158E-2</c:v>
                </c:pt>
                <c:pt idx="2">
                  <c:v>1.0612053014962299E-2</c:v>
                </c:pt>
                <c:pt idx="3">
                  <c:v>1.0632157640175584E-2</c:v>
                </c:pt>
                <c:pt idx="4">
                  <c:v>1.0652734877628404E-2</c:v>
                </c:pt>
                <c:pt idx="5">
                  <c:v>1.0736535975038772E-2</c:v>
                </c:pt>
                <c:pt idx="6">
                  <c:v>1.0783497885611252E-2</c:v>
                </c:pt>
                <c:pt idx="7">
                  <c:v>1.0806070695021696E-2</c:v>
                </c:pt>
                <c:pt idx="8">
                  <c:v>1.081233344483179E-2</c:v>
                </c:pt>
                <c:pt idx="9">
                  <c:v>1.0919459140038076E-2</c:v>
                </c:pt>
                <c:pt idx="10">
                  <c:v>1.0941913306212813E-2</c:v>
                </c:pt>
                <c:pt idx="11">
                  <c:v>1.0964183477737975E-2</c:v>
                </c:pt>
                <c:pt idx="12">
                  <c:v>1.1016264145381699E-2</c:v>
                </c:pt>
                <c:pt idx="13">
                  <c:v>1.1022841343822981E-2</c:v>
                </c:pt>
                <c:pt idx="14">
                  <c:v>1.1071131686223394E-2</c:v>
                </c:pt>
                <c:pt idx="15">
                  <c:v>1.1091312199748593E-2</c:v>
                </c:pt>
                <c:pt idx="16">
                  <c:v>1.1110980121643103E-2</c:v>
                </c:pt>
                <c:pt idx="17">
                  <c:v>1.1153098211893602E-2</c:v>
                </c:pt>
                <c:pt idx="18">
                  <c:v>1.1159772608536374E-2</c:v>
                </c:pt>
                <c:pt idx="19">
                  <c:v>1.1200000000068934E-2</c:v>
                </c:pt>
                <c:pt idx="20">
                  <c:v>1.1215695383698945E-2</c:v>
                </c:pt>
                <c:pt idx="21">
                  <c:v>1.1230703980077703E-2</c:v>
                </c:pt>
                <c:pt idx="22">
                  <c:v>1.1258683321950139E-2</c:v>
                </c:pt>
                <c:pt idx="23">
                  <c:v>1.1265308621048869E-2</c:v>
                </c:pt>
                <c:pt idx="24">
                  <c:v>1.1296547225715063E-2</c:v>
                </c:pt>
                <c:pt idx="25">
                  <c:v>1.1308096381372382E-2</c:v>
                </c:pt>
                <c:pt idx="26">
                  <c:v>1.1319179202046937E-2</c:v>
                </c:pt>
                <c:pt idx="27">
                  <c:v>1.1336896801432555E-2</c:v>
                </c:pt>
                <c:pt idx="28">
                  <c:v>1.1346459252463094E-2</c:v>
                </c:pt>
                <c:pt idx="29">
                  <c:v>1.1368700940925845E-2</c:v>
                </c:pt>
                <c:pt idx="30">
                  <c:v>1.1377647371987201E-2</c:v>
                </c:pt>
                <c:pt idx="31">
                  <c:v>1.1386348023315541E-2</c:v>
                </c:pt>
                <c:pt idx="32">
                  <c:v>1.139844795818235E-2</c:v>
                </c:pt>
                <c:pt idx="33">
                  <c:v>1.1404869208566452E-2</c:v>
                </c:pt>
                <c:pt idx="34">
                  <c:v>1.1427267607411619E-2</c:v>
                </c:pt>
                <c:pt idx="35">
                  <c:v>1.1435155410152243E-2</c:v>
                </c:pt>
                <c:pt idx="36">
                  <c:v>1.144301805323422E-2</c:v>
                </c:pt>
                <c:pt idx="37">
                  <c:v>1.1454087616702887E-2</c:v>
                </c:pt>
                <c:pt idx="38">
                  <c:v>1.1460426386133017E-2</c:v>
                </c:pt>
                <c:pt idx="39">
                  <c:v>1.1483057154049932E-2</c:v>
                </c:pt>
                <c:pt idx="40">
                  <c:v>1.1491430821451315E-2</c:v>
                </c:pt>
                <c:pt idx="41">
                  <c:v>1.1499999999575133E-2</c:v>
                </c:pt>
                <c:pt idx="42">
                  <c:v>1.1514382488662323E-2</c:v>
                </c:pt>
                <c:pt idx="43">
                  <c:v>1.1520689643143787E-2</c:v>
                </c:pt>
                <c:pt idx="44">
                  <c:v>1.1546005752293647E-2</c:v>
                </c:pt>
                <c:pt idx="45">
                  <c:v>1.1555772147084952E-2</c:v>
                </c:pt>
                <c:pt idx="46">
                  <c:v>1.1565702375782519E-2</c:v>
                </c:pt>
                <c:pt idx="47">
                  <c:v>1.1583702657481659E-2</c:v>
                </c:pt>
                <c:pt idx="48">
                  <c:v>1.1590030105565887E-2</c:v>
                </c:pt>
                <c:pt idx="49">
                  <c:v>1.1613212515189764E-2</c:v>
                </c:pt>
                <c:pt idx="50">
                  <c:v>1.1623811902734316E-2</c:v>
                </c:pt>
                <c:pt idx="51">
                  <c:v>1.1634512642829664E-2</c:v>
                </c:pt>
                <c:pt idx="52">
                  <c:v>1.1645304169300319E-2</c:v>
                </c:pt>
                <c:pt idx="53">
                  <c:v>1.166529468475154E-2</c:v>
                </c:pt>
                <c:pt idx="54">
                  <c:v>1.1689166800388895E-2</c:v>
                </c:pt>
                <c:pt idx="55">
                  <c:v>1.1700253750957179E-2</c:v>
                </c:pt>
                <c:pt idx="56">
                  <c:v>1.1711368081658957E-2</c:v>
                </c:pt>
                <c:pt idx="57">
                  <c:v>1.1722499223198568E-2</c:v>
                </c:pt>
                <c:pt idx="58">
                  <c:v>1.1742878581786857E-2</c:v>
                </c:pt>
                <c:pt idx="59">
                  <c:v>1.1766980495559798E-2</c:v>
                </c:pt>
                <c:pt idx="60">
                  <c:v>1.1778037135592223E-2</c:v>
                </c:pt>
                <c:pt idx="61">
                  <c:v>1.1789047160941202E-2</c:v>
                </c:pt>
                <c:pt idx="62">
                  <c:v>1.1799999999076771E-2</c:v>
                </c:pt>
                <c:pt idx="63">
                  <c:v>1.1819254034160495E-2</c:v>
                </c:pt>
                <c:pt idx="64">
                  <c:v>1.1843209586998027E-2</c:v>
                </c:pt>
                <c:pt idx="65">
                  <c:v>1.1853890951783352E-2</c:v>
                </c:pt>
                <c:pt idx="66">
                  <c:v>1.1864536803036341E-2</c:v>
                </c:pt>
                <c:pt idx="67">
                  <c:v>1.1875153590914955E-2</c:v>
                </c:pt>
                <c:pt idx="68">
                  <c:v>1.1928027354302317E-2</c:v>
                </c:pt>
                <c:pt idx="69">
                  <c:v>1.1938605230487731E-2</c:v>
                </c:pt>
                <c:pt idx="70">
                  <c:v>1.1949199202004435E-2</c:v>
                </c:pt>
                <c:pt idx="71">
                  <c:v>1.1967460723584631E-2</c:v>
                </c:pt>
                <c:pt idx="72">
                  <c:v>1.1991865091962373E-2</c:v>
                </c:pt>
                <c:pt idx="73">
                  <c:v>1.2002636330468164E-2</c:v>
                </c:pt>
                <c:pt idx="74">
                  <c:v>1.2013462382370443E-2</c:v>
                </c:pt>
                <c:pt idx="75">
                  <c:v>1.2024349701658554E-2</c:v>
                </c:pt>
                <c:pt idx="76">
                  <c:v>1.2043524333165377E-2</c:v>
                </c:pt>
                <c:pt idx="77">
                  <c:v>1.2068640742622705E-2</c:v>
                </c:pt>
                <c:pt idx="78">
                  <c:v>1.207993121891171E-2</c:v>
                </c:pt>
                <c:pt idx="79">
                  <c:v>1.2091321692728751E-2</c:v>
                </c:pt>
                <c:pt idx="80">
                  <c:v>1.2121663059176889E-2</c:v>
                </c:pt>
                <c:pt idx="81">
                  <c:v>1.2128706843482042E-2</c:v>
                </c:pt>
                <c:pt idx="82">
                  <c:v>1.2150000000000105E-2</c:v>
                </c:pt>
                <c:pt idx="83">
                  <c:v>1.2162122597146219E-2</c:v>
                </c:pt>
                <c:pt idx="84">
                  <c:v>1.2174369681019259E-2</c:v>
                </c:pt>
                <c:pt idx="85">
                  <c:v>1.2186726998594022E-2</c:v>
                </c:pt>
                <c:pt idx="86">
                  <c:v>1.2209912472312642E-2</c:v>
                </c:pt>
                <c:pt idx="87">
                  <c:v>1.2236973522115946E-2</c:v>
                </c:pt>
                <c:pt idx="88">
                  <c:v>1.2249668189358021E-2</c:v>
                </c:pt>
                <c:pt idx="89">
                  <c:v>1.2262387557915977E-2</c:v>
                </c:pt>
                <c:pt idx="90">
                  <c:v>1.2275117369930699E-2</c:v>
                </c:pt>
                <c:pt idx="91">
                  <c:v>1.2282329160574921E-2</c:v>
                </c:pt>
                <c:pt idx="92">
                  <c:v>1.23384240066855E-2</c:v>
                </c:pt>
                <c:pt idx="93">
                  <c:v>1.2350917024370522E-2</c:v>
                </c:pt>
                <c:pt idx="94">
                  <c:v>1.2363320660556454E-2</c:v>
                </c:pt>
                <c:pt idx="95">
                  <c:v>1.2385797203941857E-2</c:v>
                </c:pt>
                <c:pt idx="96">
                  <c:v>1.2411756110636052E-2</c:v>
                </c:pt>
                <c:pt idx="97">
                  <c:v>1.2423498873936456E-2</c:v>
                </c:pt>
                <c:pt idx="98">
                  <c:v>1.2435066665177796E-2</c:v>
                </c:pt>
                <c:pt idx="99">
                  <c:v>1.2446445217160651E-2</c:v>
                </c:pt>
                <c:pt idx="100">
                  <c:v>1.2465885592594737E-2</c:v>
                </c:pt>
                <c:pt idx="101">
                  <c:v>1.2489781670200761E-2</c:v>
                </c:pt>
                <c:pt idx="102">
                  <c:v>1.2499999999999956E-2</c:v>
                </c:pt>
                <c:pt idx="103">
                  <c:v>1.2509948047666919E-2</c:v>
                </c:pt>
                <c:pt idx="104">
                  <c:v>1.2519634396365831E-2</c:v>
                </c:pt>
                <c:pt idx="105">
                  <c:v>1.2534713664620532E-2</c:v>
                </c:pt>
                <c:pt idx="106">
                  <c:v>1.2556025899804979E-2</c:v>
                </c:pt>
                <c:pt idx="107">
                  <c:v>1.2564601083039806E-2</c:v>
                </c:pt>
                <c:pt idx="108">
                  <c:v>1.2572993503401353E-2</c:v>
                </c:pt>
                <c:pt idx="109">
                  <c:v>1.2581216318950039E-2</c:v>
                </c:pt>
                <c:pt idx="110">
                  <c:v>1.2594905717889517E-2</c:v>
                </c:pt>
                <c:pt idx="111">
                  <c:v>1.2620246891685616E-2</c:v>
                </c:pt>
                <c:pt idx="112">
                  <c:v>1.2627728425206985E-2</c:v>
                </c:pt>
                <c:pt idx="113">
                  <c:v>1.2635132473756583E-2</c:v>
                </c:pt>
                <c:pt idx="114">
                  <c:v>1.2645458873073979E-2</c:v>
                </c:pt>
                <c:pt idx="115">
                  <c:v>1.2664237058162886E-2</c:v>
                </c:pt>
                <c:pt idx="116">
                  <c:v>1.2671451115190635E-2</c:v>
                </c:pt>
                <c:pt idx="117">
                  <c:v>1.2678666663268112E-2</c:v>
                </c:pt>
                <c:pt idx="118">
                  <c:v>1.2685896866393209E-2</c:v>
                </c:pt>
                <c:pt idx="119">
                  <c:v>1.2696259573408447E-2</c:v>
                </c:pt>
                <c:pt idx="120">
                  <c:v>1.2715227522564598E-2</c:v>
                </c:pt>
                <c:pt idx="121">
                  <c:v>1.2722728474197975E-2</c:v>
                </c:pt>
                <c:pt idx="122">
                  <c:v>1.2730323072925653E-2</c:v>
                </c:pt>
                <c:pt idx="123">
                  <c:v>1.2738024485497323E-2</c:v>
                </c:pt>
                <c:pt idx="124">
                  <c:v>1.275000000000001E-2</c:v>
                </c:pt>
                <c:pt idx="125">
                  <c:v>1.277013611041955E-2</c:v>
                </c:pt>
                <c:pt idx="126">
                  <c:v>1.277852399633761E-2</c:v>
                </c:pt>
                <c:pt idx="127">
                  <c:v>1.2787054996006519E-2</c:v>
                </c:pt>
                <c:pt idx="128">
                  <c:v>1.2795726192896595E-2</c:v>
                </c:pt>
                <c:pt idx="129">
                  <c:v>1.2810257491877671E-2</c:v>
                </c:pt>
                <c:pt idx="130">
                  <c:v>1.2831754620562075E-2</c:v>
                </c:pt>
                <c:pt idx="131">
                  <c:v>1.2841083054044189E-2</c:v>
                </c:pt>
                <c:pt idx="132">
                  <c:v>1.285053418457327E-2</c:v>
                </c:pt>
                <c:pt idx="133">
                  <c:v>1.286010509525215E-2</c:v>
                </c:pt>
                <c:pt idx="134">
                  <c:v>1.2876951600159834E-2</c:v>
                </c:pt>
                <c:pt idx="135">
                  <c:v>1.2899528199097787E-2</c:v>
                </c:pt>
                <c:pt idx="136">
                  <c:v>1.2909654254597891E-2</c:v>
                </c:pt>
                <c:pt idx="137">
                  <c:v>1.2919882587336673E-2</c:v>
                </c:pt>
                <c:pt idx="138">
                  <c:v>1.2930210279878285E-2</c:v>
                </c:pt>
                <c:pt idx="139">
                  <c:v>1.294908723036667E-2</c:v>
                </c:pt>
                <c:pt idx="140">
                  <c:v>1.297245629616306E-2</c:v>
                </c:pt>
                <c:pt idx="141">
                  <c:v>1.2983237022952565E-2</c:v>
                </c:pt>
                <c:pt idx="142">
                  <c:v>1.2994099602956499E-2</c:v>
                </c:pt>
                <c:pt idx="143">
                  <c:v>1.3005041118057559E-2</c:v>
                </c:pt>
                <c:pt idx="144">
                  <c:v>1.3025669102584682E-2</c:v>
                </c:pt>
                <c:pt idx="145">
                  <c:v>1.3049538163278696E-2</c:v>
                </c:pt>
                <c:pt idx="146">
                  <c:v>1.3060830586168803E-2</c:v>
                </c:pt>
                <c:pt idx="147">
                  <c:v>1.3072184480516613E-2</c:v>
                </c:pt>
                <c:pt idx="148">
                  <c:v>1.3083596974805101E-2</c:v>
                </c:pt>
                <c:pt idx="149">
                  <c:v>1.3105702205429887E-2</c:v>
                </c:pt>
                <c:pt idx="150">
                  <c:v>1.3129775516838249E-2</c:v>
                </c:pt>
                <c:pt idx="151">
                  <c:v>1.3141437933862576E-2</c:v>
                </c:pt>
                <c:pt idx="152">
                  <c:v>1.3153141719175698E-2</c:v>
                </c:pt>
                <c:pt idx="153">
                  <c:v>1.3164884000397059E-2</c:v>
                </c:pt>
                <c:pt idx="154">
                  <c:v>1.318819970100679E-2</c:v>
                </c:pt>
                <c:pt idx="155">
                  <c:v>1.3212180632228288E-2</c:v>
                </c:pt>
                <c:pt idx="156">
                  <c:v>1.3224072302744361E-2</c:v>
                </c:pt>
                <c:pt idx="157">
                  <c:v>1.323598523214975E-2</c:v>
                </c:pt>
                <c:pt idx="158">
                  <c:v>1.3247916547144634E-2</c:v>
                </c:pt>
                <c:pt idx="159">
                  <c:v>1.3272181461230003E-2</c:v>
                </c:pt>
                <c:pt idx="160">
                  <c:v>1.329576819230649E-2</c:v>
                </c:pt>
                <c:pt idx="161">
                  <c:v>1.3307748331031988E-2</c:v>
                </c:pt>
                <c:pt idx="162">
                  <c:v>1.331972961271255E-2</c:v>
                </c:pt>
                <c:pt idx="163">
                  <c:v>1.3331709163101113E-2</c:v>
                </c:pt>
                <c:pt idx="164">
                  <c:v>1.3356667253700947E-2</c:v>
                </c:pt>
                <c:pt idx="165">
                  <c:v>1.3379552562036379E-2</c:v>
                </c:pt>
                <c:pt idx="166">
                  <c:v>1.3391480337504591E-2</c:v>
                </c:pt>
                <c:pt idx="167">
                  <c:v>1.3403389133349597E-2</c:v>
                </c:pt>
                <c:pt idx="168">
                  <c:v>1.3415276994900971E-2</c:v>
                </c:pt>
                <c:pt idx="169">
                  <c:v>1.3440683844694669E-2</c:v>
                </c:pt>
                <c:pt idx="170">
                  <c:v>1.3462662852573803E-2</c:v>
                </c:pt>
                <c:pt idx="171">
                  <c:v>1.3474481160806517E-2</c:v>
                </c:pt>
                <c:pt idx="172">
                  <c:v>1.3486293503378821E-2</c:v>
                </c:pt>
                <c:pt idx="173">
                  <c:v>1.3498102528914036E-2</c:v>
                </c:pt>
                <c:pt idx="174">
                  <c:v>1.3530922302870344E-2</c:v>
                </c:pt>
                <c:pt idx="175">
                  <c:v>1.3557190611496184E-2</c:v>
                </c:pt>
                <c:pt idx="176">
                  <c:v>1.3569035362816839E-2</c:v>
                </c:pt>
                <c:pt idx="177">
                  <c:v>1.3580895340924215E-2</c:v>
                </c:pt>
                <c:pt idx="178">
                  <c:v>1.3607092512773875E-2</c:v>
                </c:pt>
                <c:pt idx="179">
                  <c:v>1.3628540515379539E-2</c:v>
                </c:pt>
                <c:pt idx="180">
                  <c:v>1.3640516374138656E-2</c:v>
                </c:pt>
                <c:pt idx="181">
                  <c:v>1.3652523359254598E-2</c:v>
                </c:pt>
                <c:pt idx="182">
                  <c:v>1.3664564121100398E-2</c:v>
                </c:pt>
                <c:pt idx="183">
                  <c:v>1.3691177516513952E-2</c:v>
                </c:pt>
                <c:pt idx="184">
                  <c:v>1.3713117947781184E-2</c:v>
                </c:pt>
                <c:pt idx="185">
                  <c:v>1.3725367353423445E-2</c:v>
                </c:pt>
                <c:pt idx="186">
                  <c:v>1.3737666440778895E-2</c:v>
                </c:pt>
                <c:pt idx="187">
                  <c:v>1.3750017861146047E-2</c:v>
                </c:pt>
                <c:pt idx="188">
                  <c:v>1.377705504701201E-2</c:v>
                </c:pt>
                <c:pt idx="189">
                  <c:v>1.3800000000000034E-2</c:v>
                </c:pt>
                <c:pt idx="190">
                  <c:v>1.3812652079487453E-2</c:v>
                </c:pt>
                <c:pt idx="191">
                  <c:v>1.3825364826620445E-2</c:v>
                </c:pt>
                <c:pt idx="192">
                  <c:v>1.3838132738343223E-2</c:v>
                </c:pt>
                <c:pt idx="193">
                  <c:v>1.3865569808112061E-2</c:v>
                </c:pt>
                <c:pt idx="194">
                  <c:v>1.3889645960588393E-2</c:v>
                </c:pt>
                <c:pt idx="195">
                  <c:v>1.39026071399595E-2</c:v>
                </c:pt>
                <c:pt idx="196">
                  <c:v>1.3915590459874672E-2</c:v>
                </c:pt>
                <c:pt idx="197">
                  <c:v>1.3928590415354769E-2</c:v>
                </c:pt>
                <c:pt idx="198">
                  <c:v>1.3934315966273519E-2</c:v>
                </c:pt>
                <c:pt idx="199">
                  <c:v>1.398064648348174E-2</c:v>
                </c:pt>
                <c:pt idx="200">
                  <c:v>1.3993647032233714E-2</c:v>
                </c:pt>
                <c:pt idx="201">
                  <c:v>1.4006631180752072E-2</c:v>
                </c:pt>
                <c:pt idx="202">
                  <c:v>1.4019593422083032E-2</c:v>
                </c:pt>
                <c:pt idx="203">
                  <c:v>1.404693237526407E-2</c:v>
                </c:pt>
                <c:pt idx="204">
                  <c:v>1.4071113166678861E-2</c:v>
                </c:pt>
                <c:pt idx="205">
                  <c:v>1.4083883258008578E-2</c:v>
                </c:pt>
                <c:pt idx="206">
                  <c:v>1.4096598394598869E-2</c:v>
                </c:pt>
                <c:pt idx="207">
                  <c:v>1.4109253067572158E-2</c:v>
                </c:pt>
                <c:pt idx="208">
                  <c:v>1.413606258529081E-2</c:v>
                </c:pt>
                <c:pt idx="209">
                  <c:v>1.4159156936552675E-2</c:v>
                </c:pt>
                <c:pt idx="210">
                  <c:v>1.4171428556315258E-2</c:v>
                </c:pt>
                <c:pt idx="211">
                  <c:v>1.4183618097006079E-2</c:v>
                </c:pt>
                <c:pt idx="212">
                  <c:v>1.419573149171538E-2</c:v>
                </c:pt>
                <c:pt idx="213">
                  <c:v>1.4221774592416308E-2</c:v>
                </c:pt>
                <c:pt idx="214">
                  <c:v>1.4243542283012722E-2</c:v>
                </c:pt>
                <c:pt idx="215">
                  <c:v>1.4255363954583489E-2</c:v>
                </c:pt>
                <c:pt idx="216">
                  <c:v>1.4267145084911448E-2</c:v>
                </c:pt>
                <c:pt idx="217">
                  <c:v>1.4278891609120548E-2</c:v>
                </c:pt>
                <c:pt idx="218">
                  <c:v>1.4304349361535408E-2</c:v>
                </c:pt>
                <c:pt idx="219">
                  <c:v>1.4325650356981079E-2</c:v>
                </c:pt>
                <c:pt idx="220">
                  <c:v>1.4337312887165998E-2</c:v>
                </c:pt>
                <c:pt idx="221">
                  <c:v>1.43489764277831E-2</c:v>
                </c:pt>
                <c:pt idx="222">
                  <c:v>1.4360646915883013E-2</c:v>
                </c:pt>
                <c:pt idx="223">
                  <c:v>1.4385760398578241E-2</c:v>
                </c:pt>
                <c:pt idx="224">
                  <c:v>1.4407517093697475E-2</c:v>
                </c:pt>
                <c:pt idx="225">
                  <c:v>1.4419311384559874E-2</c:v>
                </c:pt>
                <c:pt idx="226">
                  <c:v>1.4431148250979353E-2</c:v>
                </c:pt>
                <c:pt idx="227">
                  <c:v>1.444303363194388E-2</c:v>
                </c:pt>
                <c:pt idx="228">
                  <c:v>1.4468033091243636E-2</c:v>
                </c:pt>
                <c:pt idx="229">
                  <c:v>1.449117909104225E-2</c:v>
                </c:pt>
                <c:pt idx="230">
                  <c:v>1.4503396139628588E-2</c:v>
                </c:pt>
                <c:pt idx="231">
                  <c:v>1.4515697342784017E-2</c:v>
                </c:pt>
                <c:pt idx="232">
                  <c:v>1.4528088641564629E-2</c:v>
                </c:pt>
                <c:pt idx="233">
                  <c:v>1.4553188704176231E-2</c:v>
                </c:pt>
                <c:pt idx="234">
                  <c:v>1.4578365624430711E-2</c:v>
                </c:pt>
                <c:pt idx="235">
                  <c:v>1.4591002957582866E-2</c:v>
                </c:pt>
                <c:pt idx="236">
                  <c:v>1.4603621653052068E-2</c:v>
                </c:pt>
                <c:pt idx="237">
                  <c:v>1.4616198772514633E-2</c:v>
                </c:pt>
                <c:pt idx="238">
                  <c:v>1.4640817424261043E-2</c:v>
                </c:pt>
                <c:pt idx="239">
                  <c:v>1.4665632684434549E-2</c:v>
                </c:pt>
                <c:pt idx="240">
                  <c:v>1.4677657809858857E-2</c:v>
                </c:pt>
                <c:pt idx="241">
                  <c:v>1.4689503706128981E-2</c:v>
                </c:pt>
                <c:pt idx="242">
                  <c:v>1.4701147427419681E-2</c:v>
                </c:pt>
                <c:pt idx="243">
                  <c:v>1.4724127755289486E-2</c:v>
                </c:pt>
                <c:pt idx="244">
                  <c:v>1.4745241614398275E-2</c:v>
                </c:pt>
                <c:pt idx="245">
                  <c:v>1.4755530242281045E-2</c:v>
                </c:pt>
                <c:pt idx="246">
                  <c:v>1.4765479002348147E-2</c:v>
                </c:pt>
                <c:pt idx="247">
                  <c:v>1.4775064943384875E-2</c:v>
                </c:pt>
                <c:pt idx="248">
                  <c:v>1.4795291859920007E-2</c:v>
                </c:pt>
                <c:pt idx="249">
                  <c:v>1.4809321477480264E-2</c:v>
                </c:pt>
                <c:pt idx="250">
                  <c:v>1.4816749040945876E-2</c:v>
                </c:pt>
                <c:pt idx="251">
                  <c:v>1.4823676070874203E-2</c:v>
                </c:pt>
                <c:pt idx="252">
                  <c:v>1.4830079614554181E-2</c:v>
                </c:pt>
                <c:pt idx="253">
                  <c:v>1.4846480004390804E-2</c:v>
                </c:pt>
                <c:pt idx="254">
                  <c:v>1.4850000000191432E-2</c:v>
                </c:pt>
                <c:pt idx="255">
                  <c:v>1.4853453995476329E-2</c:v>
                </c:pt>
                <c:pt idx="256">
                  <c:v>1.4856316236018019E-2</c:v>
                </c:pt>
                <c:pt idx="257">
                  <c:v>1.4858632506267622E-2</c:v>
                </c:pt>
                <c:pt idx="258">
                  <c:v>1.4880631521123846E-2</c:v>
                </c:pt>
                <c:pt idx="259">
                  <c:v>1.4863628823071462E-2</c:v>
                </c:pt>
                <c:pt idx="260">
                  <c:v>1.4863405352224301E-2</c:v>
                </c:pt>
                <c:pt idx="261">
                  <c:v>1.48579722965452E-2</c:v>
                </c:pt>
                <c:pt idx="262">
                  <c:v>1.4860508844906306E-2</c:v>
                </c:pt>
                <c:pt idx="263">
                  <c:v>1.4859894240810689E-2</c:v>
                </c:pt>
                <c:pt idx="264">
                  <c:v>1.4859374711364337E-2</c:v>
                </c:pt>
                <c:pt idx="265">
                  <c:v>1.4868742670773358E-2</c:v>
                </c:pt>
                <c:pt idx="266">
                  <c:v>1.4859163126799357E-2</c:v>
                </c:pt>
                <c:pt idx="267">
                  <c:v>1.4859805811352711E-2</c:v>
                </c:pt>
                <c:pt idx="268">
                  <c:v>1.4860818308009005E-2</c:v>
                </c:pt>
                <c:pt idx="269">
                  <c:v>1.4862246407496782E-2</c:v>
                </c:pt>
                <c:pt idx="270">
                  <c:v>1.4873656447391069E-2</c:v>
                </c:pt>
                <c:pt idx="271">
                  <c:v>1.487303067827539E-2</c:v>
                </c:pt>
                <c:pt idx="272">
                  <c:v>1.4877223685851648E-2</c:v>
                </c:pt>
                <c:pt idx="273">
                  <c:v>1.4882094301327697E-2</c:v>
                </c:pt>
                <c:pt idx="274">
                  <c:v>1.4887624513182374E-2</c:v>
                </c:pt>
                <c:pt idx="275">
                  <c:v>1.4902959709306189E-2</c:v>
                </c:pt>
                <c:pt idx="276">
                  <c:v>1.4915725868389851E-2</c:v>
                </c:pt>
                <c:pt idx="277">
                  <c:v>1.4924092472266004E-2</c:v>
                </c:pt>
                <c:pt idx="278">
                  <c:v>1.4932934037309886E-2</c:v>
                </c:pt>
                <c:pt idx="279">
                  <c:v>1.4942219790591293E-2</c:v>
                </c:pt>
                <c:pt idx="280">
                  <c:v>1.4960611080230089E-2</c:v>
                </c:pt>
                <c:pt idx="281">
                  <c:v>1.4983189206786873E-2</c:v>
                </c:pt>
                <c:pt idx="282">
                  <c:v>1.499423428490898E-2</c:v>
                </c:pt>
                <c:pt idx="283">
                  <c:v>1.5005538898638093E-2</c:v>
                </c:pt>
                <c:pt idx="284">
                  <c:v>1.5017072269031262E-2</c:v>
                </c:pt>
                <c:pt idx="285">
                  <c:v>1.5036924238744248E-2</c:v>
                </c:pt>
                <c:pt idx="286">
                  <c:v>1.5064877694047629E-2</c:v>
                </c:pt>
                <c:pt idx="287">
                  <c:v>1.5077093118503804E-2</c:v>
                </c:pt>
                <c:pt idx="288">
                  <c:v>1.5089352598201211E-2</c:v>
                </c:pt>
                <c:pt idx="289">
                  <c:v>1.5101625344556169E-2</c:v>
                </c:pt>
                <c:pt idx="290">
                  <c:v>1.5121398822721038E-2</c:v>
                </c:pt>
                <c:pt idx="291">
                  <c:v>1.5150233172910088E-2</c:v>
                </c:pt>
                <c:pt idx="292">
                  <c:v>1.5162110371972348E-2</c:v>
                </c:pt>
                <c:pt idx="293">
                  <c:v>1.5173816075315205E-2</c:v>
                </c:pt>
                <c:pt idx="294">
                  <c:v>1.518531948428703E-2</c:v>
                </c:pt>
                <c:pt idx="295">
                  <c:v>1.5203531431557634E-2</c:v>
                </c:pt>
                <c:pt idx="296">
                  <c:v>1.5228883159059237E-2</c:v>
                </c:pt>
                <c:pt idx="297">
                  <c:v>1.5239172077258001E-2</c:v>
                </c:pt>
                <c:pt idx="298">
                  <c:v>1.5249241892360876E-2</c:v>
                </c:pt>
                <c:pt idx="299">
                  <c:v>1.5259103803964225E-2</c:v>
                </c:pt>
                <c:pt idx="300">
                  <c:v>1.527520353183244E-2</c:v>
                </c:pt>
                <c:pt idx="301">
                  <c:v>1.529669642671716E-2</c:v>
                </c:pt>
                <c:pt idx="302">
                  <c:v>1.5305686833882337E-2</c:v>
                </c:pt>
                <c:pt idx="303">
                  <c:v>1.5314536546310764E-2</c:v>
                </c:pt>
                <c:pt idx="304">
                  <c:v>1.5323256767147742E-2</c:v>
                </c:pt>
                <c:pt idx="305">
                  <c:v>1.5337847899643276E-2</c:v>
                </c:pt>
                <c:pt idx="306">
                  <c:v>1.5357066812525133E-2</c:v>
                </c:pt>
                <c:pt idx="307">
                  <c:v>1.5365307637447145E-2</c:v>
                </c:pt>
                <c:pt idx="308">
                  <c:v>1.5373486198403175E-2</c:v>
                </c:pt>
                <c:pt idx="309">
                  <c:v>1.5381613701357377E-2</c:v>
                </c:pt>
                <c:pt idx="310">
                  <c:v>1.5395286429267196E-2</c:v>
                </c:pt>
                <c:pt idx="311">
                  <c:v>1.5413837265217722E-2</c:v>
                </c:pt>
                <c:pt idx="312">
                  <c:v>1.5421877580350074E-2</c:v>
                </c:pt>
                <c:pt idx="313">
                  <c:v>1.5429934080857466E-2</c:v>
                </c:pt>
                <c:pt idx="314">
                  <c:v>1.5438017975216711E-2</c:v>
                </c:pt>
                <c:pt idx="315">
                  <c:v>1.5451342019205403E-2</c:v>
                </c:pt>
                <c:pt idx="316">
                  <c:v>1.5470772789724307E-2</c:v>
                </c:pt>
                <c:pt idx="317">
                  <c:v>1.5479053691890066E-2</c:v>
                </c:pt>
                <c:pt idx="318">
                  <c:v>1.5487359124750411E-2</c:v>
                </c:pt>
                <c:pt idx="319">
                  <c:v>1.5495682767512564E-2</c:v>
                </c:pt>
                <c:pt idx="320">
                  <c:v>1.550884167323823E-2</c:v>
                </c:pt>
                <c:pt idx="321">
                  <c:v>1.5529033014499261E-2</c:v>
                </c:pt>
                <c:pt idx="322">
                  <c:v>1.5537352887645461E-2</c:v>
                </c:pt>
                <c:pt idx="323">
                  <c:v>1.5545653041591834E-2</c:v>
                </c:pt>
                <c:pt idx="324">
                  <c:v>1.5551652000306098E-2</c:v>
                </c:pt>
                <c:pt idx="325">
                  <c:v>1.5557656483860332E-2</c:v>
                </c:pt>
                <c:pt idx="326">
                  <c:v>1.5586636737794368E-2</c:v>
                </c:pt>
                <c:pt idx="327">
                  <c:v>1.5594685802409192E-2</c:v>
                </c:pt>
                <c:pt idx="328">
                  <c:v>1.560267088792644E-2</c:v>
                </c:pt>
                <c:pt idx="329">
                  <c:v>1.5610585670726929E-2</c:v>
                </c:pt>
                <c:pt idx="330">
                  <c:v>1.5622537314522426E-2</c:v>
                </c:pt>
                <c:pt idx="331">
                  <c:v>1.5641415296069994E-2</c:v>
                </c:pt>
                <c:pt idx="332">
                  <c:v>1.5648883704757255E-2</c:v>
                </c:pt>
                <c:pt idx="333">
                  <c:v>1.5656243865339148E-2</c:v>
                </c:pt>
                <c:pt idx="334">
                  <c:v>1.5663489453023427E-2</c:v>
                </c:pt>
                <c:pt idx="335">
                  <c:v>1.5697777420659698E-2</c:v>
                </c:pt>
                <c:pt idx="336">
                  <c:v>1.5704205725189269E-2</c:v>
                </c:pt>
                <c:pt idx="337">
                  <c:v>1.5710493073916032E-2</c:v>
                </c:pt>
                <c:pt idx="338">
                  <c:v>1.5720193689890943E-2</c:v>
                </c:pt>
                <c:pt idx="339">
                  <c:v>1.5734464293535533E-2</c:v>
                </c:pt>
                <c:pt idx="340">
                  <c:v>1.5740220403078986E-2</c:v>
                </c:pt>
                <c:pt idx="341">
                  <c:v>1.5745904974903802E-2</c:v>
                </c:pt>
                <c:pt idx="342">
                  <c:v>1.5751529579715706E-2</c:v>
                </c:pt>
                <c:pt idx="343">
                  <c:v>1.5760429074157149E-2</c:v>
                </c:pt>
                <c:pt idx="344">
                  <c:v>1.5779158091755008E-2</c:v>
                </c:pt>
                <c:pt idx="345">
                  <c:v>1.5784665893979088E-2</c:v>
                </c:pt>
                <c:pt idx="346">
                  <c:v>1.5790194731391871E-2</c:v>
                </c:pt>
                <c:pt idx="347">
                  <c:v>1.5800438357913445E-2</c:v>
                </c:pt>
                <c:pt idx="348">
                  <c:v>1.5812751891875809E-2</c:v>
                </c:pt>
                <c:pt idx="349">
                  <c:v>1.5818559501734386E-2</c:v>
                </c:pt>
                <c:pt idx="350">
                  <c:v>1.582445758725215E-2</c:v>
                </c:pt>
                <c:pt idx="351">
                  <c:v>1.5830457722810776E-2</c:v>
                </c:pt>
                <c:pt idx="352">
                  <c:v>1.5839503024366434E-2</c:v>
                </c:pt>
                <c:pt idx="353">
                  <c:v>1.5855710263929179E-2</c:v>
                </c:pt>
                <c:pt idx="354">
                  <c:v>1.5862394276447089E-2</c:v>
                </c:pt>
                <c:pt idx="355">
                  <c:v>1.5869249792114681E-2</c:v>
                </c:pt>
                <c:pt idx="356">
                  <c:v>1.5876284865214307E-2</c:v>
                </c:pt>
                <c:pt idx="357">
                  <c:v>1.5886210211872451E-2</c:v>
                </c:pt>
                <c:pt idx="358">
                  <c:v>1.5906064793023589E-2</c:v>
                </c:pt>
                <c:pt idx="359">
                  <c:v>1.5913871891198639E-2</c:v>
                </c:pt>
                <c:pt idx="360">
                  <c:v>1.5921804718037613E-2</c:v>
                </c:pt>
                <c:pt idx="361">
                  <c:v>1.5929853714204745E-2</c:v>
                </c:pt>
                <c:pt idx="362">
                  <c:v>1.5941719852711568E-2</c:v>
                </c:pt>
                <c:pt idx="363">
                  <c:v>1.5971506639373301E-2</c:v>
                </c:pt>
                <c:pt idx="364">
                  <c:v>1.5980051890157609E-2</c:v>
                </c:pt>
                <c:pt idx="365">
                  <c:v>1.5988646387087968E-2</c:v>
                </c:pt>
                <c:pt idx="366">
                  <c:v>1.5999500081232267E-2</c:v>
                </c:pt>
                <c:pt idx="367">
                  <c:v>1.602332559813191E-2</c:v>
                </c:pt>
                <c:pt idx="368">
                  <c:v>1.6032022894361786E-2</c:v>
                </c:pt>
                <c:pt idx="369">
                  <c:v>1.6040712061893281E-2</c:v>
                </c:pt>
                <c:pt idx="370">
                  <c:v>1.6049383537111384E-2</c:v>
                </c:pt>
                <c:pt idx="371">
                  <c:v>1.605999762754751E-2</c:v>
                </c:pt>
                <c:pt idx="372">
                  <c:v>1.6083701231191627E-2</c:v>
                </c:pt>
                <c:pt idx="373">
                  <c:v>1.6092140779303543E-2</c:v>
                </c:pt>
                <c:pt idx="374">
                  <c:v>1.6100505246674723E-2</c:v>
                </c:pt>
                <c:pt idx="375">
                  <c:v>1.610878506748481E-2</c:v>
                </c:pt>
                <c:pt idx="376">
                  <c:v>1.6118713675967022E-2</c:v>
                </c:pt>
                <c:pt idx="377">
                  <c:v>1.6140866558679967E-2</c:v>
                </c:pt>
                <c:pt idx="378">
                  <c:v>1.6148581458140576E-2</c:v>
                </c:pt>
                <c:pt idx="379">
                  <c:v>1.6156165162392044E-2</c:v>
                </c:pt>
                <c:pt idx="380">
                  <c:v>1.616361895614693E-2</c:v>
                </c:pt>
                <c:pt idx="381">
                  <c:v>1.6172499995083103E-2</c:v>
                </c:pt>
                <c:pt idx="382">
                  <c:v>1.6192160723489168E-2</c:v>
                </c:pt>
                <c:pt idx="383">
                  <c:v>1.6198984238466219E-2</c:v>
                </c:pt>
                <c:pt idx="384">
                  <c:v>1.6205685553010607E-2</c:v>
                </c:pt>
                <c:pt idx="385">
                  <c:v>1.6212265952415983E-2</c:v>
                </c:pt>
                <c:pt idx="386">
                  <c:v>1.6218029421754154E-2</c:v>
                </c:pt>
                <c:pt idx="387">
                  <c:v>1.623740410718999E-2</c:v>
                </c:pt>
                <c:pt idx="388">
                  <c:v>1.624339921294915E-2</c:v>
                </c:pt>
                <c:pt idx="389">
                  <c:v>1.6249281116894831E-2</c:v>
                </c:pt>
                <c:pt idx="390">
                  <c:v>1.6255051104827167E-2</c:v>
                </c:pt>
                <c:pt idx="391">
                  <c:v>1.6262028843807435E-2</c:v>
                </c:pt>
                <c:pt idx="392">
                  <c:v>1.6277037614732537E-2</c:v>
                </c:pt>
                <c:pt idx="393">
                  <c:v>1.6282267311884757E-2</c:v>
                </c:pt>
                <c:pt idx="394">
                  <c:v>1.6287392809174461E-2</c:v>
                </c:pt>
                <c:pt idx="395">
                  <c:v>1.6292415392838322E-2</c:v>
                </c:pt>
                <c:pt idx="396">
                  <c:v>1.6298599903603606E-2</c:v>
                </c:pt>
                <c:pt idx="397">
                  <c:v>1.6311502317944537E-2</c:v>
                </c:pt>
                <c:pt idx="398">
                  <c:v>1.6316029628984374E-2</c:v>
                </c:pt>
                <c:pt idx="399">
                  <c:v>1.632046174497237E-2</c:v>
                </c:pt>
                <c:pt idx="400">
                  <c:v>1.6324799952517566E-2</c:v>
                </c:pt>
                <c:pt idx="401">
                  <c:v>1.6330293723974508E-2</c:v>
                </c:pt>
                <c:pt idx="402">
                  <c:v>1.6341239432121624E-2</c:v>
                </c:pt>
                <c:pt idx="403">
                  <c:v>1.6345127398240455E-2</c:v>
                </c:pt>
                <c:pt idx="404">
                  <c:v>1.6348929176544624E-2</c:v>
                </c:pt>
                <c:pt idx="405">
                  <c:v>1.6352646053957143E-2</c:v>
                </c:pt>
                <c:pt idx="406">
                  <c:v>1.6357549225828737E-2</c:v>
                </c:pt>
                <c:pt idx="407">
                  <c:v>1.6366690294535191E-2</c:v>
                </c:pt>
                <c:pt idx="408">
                  <c:v>1.6370001972705994E-2</c:v>
                </c:pt>
                <c:pt idx="409">
                  <c:v>1.6373236472332131E-2</c:v>
                </c:pt>
                <c:pt idx="410">
                  <c:v>1.6376395080596851E-2</c:v>
                </c:pt>
                <c:pt idx="411">
                  <c:v>1.6380805439968341E-2</c:v>
                </c:pt>
                <c:pt idx="412">
                  <c:v>1.6388296344851172E-2</c:v>
                </c:pt>
                <c:pt idx="413">
                  <c:v>1.6391094805188189E-2</c:v>
                </c:pt>
                <c:pt idx="414">
                  <c:v>1.6393825097928083E-2</c:v>
                </c:pt>
                <c:pt idx="415">
                  <c:v>1.6396488510467266E-2</c:v>
                </c:pt>
                <c:pt idx="416">
                  <c:v>1.6400501488760669E-2</c:v>
                </c:pt>
                <c:pt idx="417">
                  <c:v>1.6406499107466388E-2</c:v>
                </c:pt>
                <c:pt idx="418">
                  <c:v>1.6408847430857909E-2</c:v>
                </c:pt>
                <c:pt idx="419">
                  <c:v>1.6411136598962317E-2</c:v>
                </c:pt>
                <c:pt idx="420">
                  <c:v>1.6413367899346332E-2</c:v>
                </c:pt>
                <c:pt idx="421">
                  <c:v>1.6417076569713345E-2</c:v>
                </c:pt>
                <c:pt idx="422">
                  <c:v>1.6421740175761146E-2</c:v>
                </c:pt>
                <c:pt idx="423">
                  <c:v>1.6423701451777184E-2</c:v>
                </c:pt>
                <c:pt idx="424">
                  <c:v>1.6425612585900584E-2</c:v>
                </c:pt>
                <c:pt idx="425">
                  <c:v>1.6427474865833291E-2</c:v>
                </c:pt>
                <c:pt idx="426">
                  <c:v>1.6431830701807065E-2</c:v>
                </c:pt>
                <c:pt idx="427">
                  <c:v>1.6436098523341824E-2</c:v>
                </c:pt>
                <c:pt idx="428">
                  <c:v>1.643769472076384E-2</c:v>
                </c:pt>
                <c:pt idx="429">
                  <c:v>1.6439251078341766E-2</c:v>
                </c:pt>
                <c:pt idx="430">
                  <c:v>1.6442620908651357E-2</c:v>
                </c:pt>
                <c:pt idx="431">
                  <c:v>1.6445103866769895E-2</c:v>
                </c:pt>
                <c:pt idx="432">
                  <c:v>1.6446480342646508E-2</c:v>
                </c:pt>
                <c:pt idx="433">
                  <c:v>1.6447824705765113E-2</c:v>
                </c:pt>
                <c:pt idx="434">
                  <c:v>1.6449138244010619E-2</c:v>
                </c:pt>
                <c:pt idx="435">
                  <c:v>1.6452468816254753E-2</c:v>
                </c:pt>
                <c:pt idx="436">
                  <c:v>1.6454109906288927E-2</c:v>
                </c:pt>
                <c:pt idx="437">
                  <c:v>1.645528863876522E-2</c:v>
                </c:pt>
                <c:pt idx="438">
                  <c:v>1.6456444273865722E-2</c:v>
                </c:pt>
                <c:pt idx="439">
                  <c:v>1.6457578099535075E-2</c:v>
                </c:pt>
                <c:pt idx="440">
                  <c:v>1.6460953035764638E-2</c:v>
                </c:pt>
                <c:pt idx="441">
                  <c:v>1.6461921067032481E-2</c:v>
                </c:pt>
                <c:pt idx="442">
                  <c:v>1.6462965068220203E-2</c:v>
                </c:pt>
                <c:pt idx="443">
                  <c:v>1.6463994407386773E-2</c:v>
                </c:pt>
                <c:pt idx="444">
                  <c:v>1.646500979212151E-2</c:v>
                </c:pt>
                <c:pt idx="445">
                  <c:v>1.6468506803071086E-2</c:v>
                </c:pt>
                <c:pt idx="446">
                  <c:v>1.6468945938644675E-2</c:v>
                </c:pt>
                <c:pt idx="447">
                  <c:v>1.6469902165175521E-2</c:v>
                </c:pt>
                <c:pt idx="448">
                  <c:v>1.6470848682879291E-2</c:v>
                </c:pt>
                <c:pt idx="449">
                  <c:v>1.6471786199366623E-2</c:v>
                </c:pt>
                <c:pt idx="450">
                  <c:v>1.6471366471624387E-2</c:v>
                </c:pt>
                <c:pt idx="451">
                  <c:v>1.6475460405484199E-2</c:v>
                </c:pt>
                <c:pt idx="452">
                  <c:v>1.6476363530161242E-2</c:v>
                </c:pt>
                <c:pt idx="453">
                  <c:v>1.6477261899348949E-2</c:v>
                </c:pt>
                <c:pt idx="454">
                  <c:v>1.6478156220677942E-2</c:v>
                </c:pt>
                <c:pt idx="455">
                  <c:v>1.648205644987627E-2</c:v>
                </c:pt>
                <c:pt idx="456">
                  <c:v>1.6481707180100891E-2</c:v>
                </c:pt>
                <c:pt idx="457">
                  <c:v>1.6482591876679109E-2</c:v>
                </c:pt>
                <c:pt idx="458">
                  <c:v>1.6483476771233629E-2</c:v>
                </c:pt>
                <c:pt idx="459">
                  <c:v>1.648436257141217E-2</c:v>
                </c:pt>
                <c:pt idx="460">
                  <c:v>1.6488537751696907E-2</c:v>
                </c:pt>
                <c:pt idx="461">
                  <c:v>1.648792898140794E-2</c:v>
                </c:pt>
                <c:pt idx="462">
                  <c:v>1.6488829924510062E-2</c:v>
                </c:pt>
                <c:pt idx="463">
                  <c:v>1.6489736019175583E-2</c:v>
                </c:pt>
                <c:pt idx="464">
                  <c:v>1.6490647973069317E-2</c:v>
                </c:pt>
                <c:pt idx="465">
                  <c:v>1.6495145266436813E-2</c:v>
                </c:pt>
                <c:pt idx="466">
                  <c:v>1.6494368534333947E-2</c:v>
                </c:pt>
                <c:pt idx="467">
                  <c:v>1.6495320399446678E-2</c:v>
                </c:pt>
                <c:pt idx="468">
                  <c:v>1.64962823698378E-2</c:v>
                </c:pt>
                <c:pt idx="469">
                  <c:v>1.6497255153192114E-2</c:v>
                </c:pt>
                <c:pt idx="470">
                  <c:v>1.6502120422517801E-2</c:v>
                </c:pt>
                <c:pt idx="471">
                  <c:v>1.6501268570051186E-2</c:v>
                </c:pt>
                <c:pt idx="472">
                  <c:v>1.6502306033606029E-2</c:v>
                </c:pt>
                <c:pt idx="473">
                  <c:v>1.6503358556300807E-2</c:v>
                </c:pt>
                <c:pt idx="474">
                  <c:v>1.6504426845843634E-2</c:v>
                </c:pt>
                <c:pt idx="475">
                  <c:v>1.6509704655307361E-2</c:v>
                </c:pt>
                <c:pt idx="476">
                  <c:v>1.6508871826786509E-2</c:v>
                </c:pt>
                <c:pt idx="477">
                  <c:v>1.6510029566322748E-2</c:v>
                </c:pt>
                <c:pt idx="478">
                  <c:v>1.6511207319036991E-2</c:v>
                </c:pt>
                <c:pt idx="479">
                  <c:v>1.651240579266533E-2</c:v>
                </c:pt>
                <c:pt idx="480">
                  <c:v>1.6518139408284688E-2</c:v>
                </c:pt>
                <c:pt idx="481">
                  <c:v>1.6517421051211123E-2</c:v>
                </c:pt>
                <c:pt idx="482">
                  <c:v>1.6518733745621628E-2</c:v>
                </c:pt>
                <c:pt idx="483">
                  <c:v>1.652007140746603E-2</c:v>
                </c:pt>
                <c:pt idx="484">
                  <c:v>1.652143474451595E-2</c:v>
                </c:pt>
                <c:pt idx="485">
                  <c:v>1.652766613478239E-2</c:v>
                </c:pt>
                <c:pt idx="486">
                  <c:v>1.652715900040902E-2</c:v>
                </c:pt>
                <c:pt idx="487">
                  <c:v>1.6528661330268424E-2</c:v>
                </c:pt>
                <c:pt idx="488">
                  <c:v>1.6530193582089625E-2</c:v>
                </c:pt>
                <c:pt idx="489">
                  <c:v>1.6531756463688652E-2</c:v>
                </c:pt>
                <c:pt idx="490">
                  <c:v>1.6538526300308123E-2</c:v>
                </c:pt>
                <c:pt idx="491">
                  <c:v>1.6538328444425376E-2</c:v>
                </c:pt>
                <c:pt idx="492">
                  <c:v>1.6540055092401973E-2</c:v>
                </c:pt>
                <c:pt idx="493">
                  <c:v>1.6541816617206218E-2</c:v>
                </c:pt>
                <c:pt idx="494">
                  <c:v>1.6543613726708095E-2</c:v>
                </c:pt>
                <c:pt idx="495">
                  <c:v>1.6550961385437532E-2</c:v>
                </c:pt>
                <c:pt idx="496">
                  <c:v>1.6551172169396278E-2</c:v>
                </c:pt>
                <c:pt idx="497">
                  <c:v>1.6553157820746511E-2</c:v>
                </c:pt>
                <c:pt idx="498">
                  <c:v>1.6555183304204579E-2</c:v>
                </c:pt>
                <c:pt idx="499">
                  <c:v>1.655724932770708E-2</c:v>
                </c:pt>
                <c:pt idx="500">
                  <c:v>1.6565212889290394E-2</c:v>
                </c:pt>
                <c:pt idx="501">
                  <c:v>1.6565932981256859E-2</c:v>
                </c:pt>
                <c:pt idx="502">
                  <c:v>1.6568212324401532E-2</c:v>
                </c:pt>
                <c:pt idx="503">
                  <c:v>1.6570536455438933E-2</c:v>
                </c:pt>
                <c:pt idx="504">
                  <c:v>1.6572906082385153E-2</c:v>
                </c:pt>
                <c:pt idx="505">
                  <c:v>1.6581522333577427E-2</c:v>
                </c:pt>
                <c:pt idx="506">
                  <c:v>1.6582853678785092E-2</c:v>
                </c:pt>
                <c:pt idx="507">
                  <c:v>1.6585461069310581E-2</c:v>
                </c:pt>
                <c:pt idx="508">
                  <c:v>1.6588117121469015E-2</c:v>
                </c:pt>
                <c:pt idx="509">
                  <c:v>1.6590821648178489E-2</c:v>
                </c:pt>
                <c:pt idx="510">
                  <c:v>1.6600113099239675E-2</c:v>
                </c:pt>
                <c:pt idx="511">
                  <c:v>1.6608056297966023E-2</c:v>
                </c:pt>
                <c:pt idx="512">
                  <c:v>1.66110949086129E-2</c:v>
                </c:pt>
                <c:pt idx="513">
                  <c:v>1.6621039835668774E-2</c:v>
                </c:pt>
                <c:pt idx="514">
                  <c:v>1.6626988891954131E-2</c:v>
                </c:pt>
                <c:pt idx="515">
                  <c:v>1.6630306565410979E-2</c:v>
                </c:pt>
                <c:pt idx="516">
                  <c:v>1.6633670094737818E-2</c:v>
                </c:pt>
                <c:pt idx="517">
                  <c:v>1.6644241896786118E-2</c:v>
                </c:pt>
                <c:pt idx="518">
                  <c:v>1.6669655478649206E-2</c:v>
                </c:pt>
                <c:pt idx="519">
                  <c:v>1.6697216785679661E-2</c:v>
                </c:pt>
                <c:pt idx="520">
                  <c:v>1.6726862029287182E-2</c:v>
                </c:pt>
                <c:pt idx="521">
                  <c:v>1.6758527426531309E-2</c:v>
                </c:pt>
                <c:pt idx="522">
                  <c:v>1.6792149198826208E-2</c:v>
                </c:pt>
                <c:pt idx="523">
                  <c:v>1.6827663570685915E-2</c:v>
                </c:pt>
                <c:pt idx="524">
                  <c:v>1.6865006768506621E-2</c:v>
                </c:pt>
                <c:pt idx="525">
                  <c:v>1.6904115019394074E-2</c:v>
                </c:pt>
                <c:pt idx="526">
                  <c:v>1.694492455002692E-2</c:v>
                </c:pt>
                <c:pt idx="527">
                  <c:v>1.6987371585562693E-2</c:v>
                </c:pt>
                <c:pt idx="528">
                  <c:v>1.7031392348584005E-2</c:v>
                </c:pt>
                <c:pt idx="529">
                  <c:v>1.7093963213750785E-2</c:v>
                </c:pt>
                <c:pt idx="530">
                  <c:v>1.7141637062521919E-2</c:v>
                </c:pt>
                <c:pt idx="531">
                  <c:v>1.7190669239413481E-2</c:v>
                </c:pt>
                <c:pt idx="532">
                  <c:v>1.7240995599268061E-2</c:v>
                </c:pt>
                <c:pt idx="533">
                  <c:v>1.7292551989302352E-2</c:v>
                </c:pt>
                <c:pt idx="534">
                  <c:v>1.7345274248311116E-2</c:v>
                </c:pt>
                <c:pt idx="535">
                  <c:v>1.7399098205910013E-2</c:v>
                </c:pt>
                <c:pt idx="536">
                  <c:v>1.7453959681819509E-2</c:v>
                </c:pt>
                <c:pt idx="537">
                  <c:v>1.7509794485189856E-2</c:v>
                </c:pt>
                <c:pt idx="538">
                  <c:v>1.7566538413964716E-2</c:v>
                </c:pt>
                <c:pt idx="539">
                  <c:v>1.7624127254287414E-2</c:v>
                </c:pt>
                <c:pt idx="540">
                  <c:v>1.7682496779947154E-2</c:v>
                </c:pt>
                <c:pt idx="541">
                  <c:v>1.7741582751864327E-2</c:v>
                </c:pt>
                <c:pt idx="542">
                  <c:v>1.7801320917618657E-2</c:v>
                </c:pt>
                <c:pt idx="543">
                  <c:v>1.7861647011015558E-2</c:v>
                </c:pt>
                <c:pt idx="544">
                  <c:v>1.7922496751695993E-2</c:v>
                </c:pt>
                <c:pt idx="545">
                  <c:v>1.7983805844783429E-2</c:v>
                </c:pt>
                <c:pt idx="546">
                  <c:v>1.8045509980574304E-2</c:v>
                </c:pt>
                <c:pt idx="547">
                  <c:v>1.8107544834267353E-2</c:v>
                </c:pt>
                <c:pt idx="548">
                  <c:v>1.8169846065734685E-2</c:v>
                </c:pt>
                <c:pt idx="549">
                  <c:v>1.8232349319332819E-2</c:v>
                </c:pt>
                <c:pt idx="550">
                  <c:v>1.8294990223754137E-2</c:v>
                </c:pt>
                <c:pt idx="551">
                  <c:v>1.8357704391920748E-2</c:v>
                </c:pt>
                <c:pt idx="552">
                  <c:v>1.8420427420915875E-2</c:v>
                </c:pt>
                <c:pt idx="553">
                  <c:v>1.8483094891960095E-2</c:v>
                </c:pt>
                <c:pt idx="554">
                  <c:v>1.8545642370424442E-2</c:v>
                </c:pt>
                <c:pt idx="555">
                  <c:v>1.8608005405886807E-2</c:v>
                </c:pt>
                <c:pt idx="556">
                  <c:v>1.8670119532227192E-2</c:v>
                </c:pt>
                <c:pt idx="557">
                  <c:v>1.8731920267766489E-2</c:v>
                </c:pt>
                <c:pt idx="558">
                  <c:v>1.8793343115442784E-2</c:v>
                </c:pt>
                <c:pt idx="559">
                  <c:v>1.8854323563031183E-2</c:v>
                </c:pt>
                <c:pt idx="560">
                  <c:v>1.8914797083402934E-2</c:v>
                </c:pt>
                <c:pt idx="561">
                  <c:v>1.897469913482519E-2</c:v>
                </c:pt>
                <c:pt idx="562">
                  <c:v>1.9033965161303845E-2</c:v>
                </c:pt>
                <c:pt idx="563">
                  <c:v>1.9092530592964341E-2</c:v>
                </c:pt>
                <c:pt idx="564">
                  <c:v>1.915033084647555E-2</c:v>
                </c:pt>
                <c:pt idx="565">
                  <c:v>1.9207301325513626E-2</c:v>
                </c:pt>
                <c:pt idx="566">
                  <c:v>1.9263377461760767E-2</c:v>
                </c:pt>
                <c:pt idx="567">
                  <c:v>1.9334097562707875E-2</c:v>
                </c:pt>
                <c:pt idx="568">
                  <c:v>1.9388045154491662E-2</c:v>
                </c:pt>
                <c:pt idx="569">
                  <c:v>1.9441088439076104E-2</c:v>
                </c:pt>
                <c:pt idx="570">
                  <c:v>1.9493246147605614E-2</c:v>
                </c:pt>
                <c:pt idx="571">
                  <c:v>1.9544537017427199E-2</c:v>
                </c:pt>
                <c:pt idx="572">
                  <c:v>1.9594979791930589E-2</c:v>
                </c:pt>
                <c:pt idx="573">
                  <c:v>1.9644593220387252E-2</c:v>
                </c:pt>
                <c:pt idx="574">
                  <c:v>1.9693396057798296E-2</c:v>
                </c:pt>
                <c:pt idx="575">
                  <c:v>1.9741407064741923E-2</c:v>
                </c:pt>
                <c:pt idx="576">
                  <c:v>1.9788645007225103E-2</c:v>
                </c:pt>
                <c:pt idx="577">
                  <c:v>1.9845054606193513E-2</c:v>
                </c:pt>
                <c:pt idx="578">
                  <c:v>1.989069268286071E-2</c:v>
                </c:pt>
                <c:pt idx="579">
                  <c:v>1.9935620022282365E-2</c:v>
                </c:pt>
                <c:pt idx="580">
                  <c:v>1.9979855260294683E-2</c:v>
                </c:pt>
                <c:pt idx="581">
                  <c:v>2.0023417037456352E-2</c:v>
                </c:pt>
                <c:pt idx="582">
                  <c:v>2.0069465531063972E-2</c:v>
                </c:pt>
                <c:pt idx="583">
                  <c:v>2.0108594794316693E-2</c:v>
                </c:pt>
                <c:pt idx="584">
                  <c:v>2.015024807762331E-2</c:v>
                </c:pt>
                <c:pt idx="585">
                  <c:v>2.0194368626162359E-2</c:v>
                </c:pt>
                <c:pt idx="586">
                  <c:v>2.0231776744970058E-2</c:v>
                </c:pt>
                <c:pt idx="587">
                  <c:v>2.0271689457716058E-2</c:v>
                </c:pt>
                <c:pt idx="588">
                  <c:v>2.0314064694044121E-2</c:v>
                </c:pt>
                <c:pt idx="589">
                  <c:v>2.0340936957516709E-2</c:v>
                </c:pt>
                <c:pt idx="590">
                  <c:v>2.0388245166633154E-2</c:v>
                </c:pt>
                <c:pt idx="591">
                  <c:v>2.0426098519043381E-2</c:v>
                </c:pt>
                <c:pt idx="592">
                  <c:v>2.0463483734772116E-2</c:v>
                </c:pt>
                <c:pt idx="593">
                  <c:v>2.0500419502186104E-2</c:v>
                </c:pt>
                <c:pt idx="594">
                  <c:v>2.0536924513002083E-2</c:v>
                </c:pt>
                <c:pt idx="595">
                  <c:v>2.0573017462206161E-2</c:v>
                </c:pt>
                <c:pt idx="596">
                  <c:v>2.0608717047976097E-2</c:v>
                </c:pt>
                <c:pt idx="597">
                  <c:v>2.0644041971606398E-2</c:v>
                </c:pt>
                <c:pt idx="598">
                  <c:v>2.0679010937436758E-2</c:v>
                </c:pt>
                <c:pt idx="599">
                  <c:v>2.071364265278642E-2</c:v>
                </c:pt>
                <c:pt idx="600">
                  <c:v>2.0747955827887452E-2</c:v>
                </c:pt>
                <c:pt idx="601">
                  <c:v>2.0781969175826812E-2</c:v>
                </c:pt>
                <c:pt idx="602">
                  <c:v>2.0807073750481964E-2</c:v>
                </c:pt>
                <c:pt idx="603">
                  <c:v>2.0849171256492278E-2</c:v>
                </c:pt>
                <c:pt idx="604">
                  <c:v>2.0882397429161811E-2</c:v>
                </c:pt>
                <c:pt idx="605">
                  <c:v>2.0915398654457868E-2</c:v>
                </c:pt>
                <c:pt idx="606">
                  <c:v>2.09481936589462E-2</c:v>
                </c:pt>
                <c:pt idx="607">
                  <c:v>2.0980801171754555E-2</c:v>
                </c:pt>
                <c:pt idx="608">
                  <c:v>2.1013239924536537E-2</c:v>
                </c:pt>
                <c:pt idx="609">
                  <c:v>2.1045528651438817E-2</c:v>
                </c:pt>
                <c:pt idx="610">
                  <c:v>2.1077686089071155E-2</c:v>
                </c:pt>
                <c:pt idx="611">
                  <c:v>2.1101083160147249E-2</c:v>
                </c:pt>
                <c:pt idx="612">
                  <c:v>2.1141682055131276E-2</c:v>
                </c:pt>
                <c:pt idx="613">
                  <c:v>2.1173558068879814E-2</c:v>
                </c:pt>
                <c:pt idx="614">
                  <c:v>2.120537776396425E-2</c:v>
                </c:pt>
                <c:pt idx="615">
                  <c:v>2.1237159888991396E-2</c:v>
                </c:pt>
                <c:pt idx="616">
                  <c:v>2.126892319492657E-2</c:v>
                </c:pt>
                <c:pt idx="617">
                  <c:v>2.1300686435089162E-2</c:v>
                </c:pt>
                <c:pt idx="618">
                  <c:v>2.1332468282993528E-2</c:v>
                </c:pt>
                <c:pt idx="619">
                  <c:v>2.1368828155776814E-2</c:v>
                </c:pt>
                <c:pt idx="620">
                  <c:v>2.139775881052763E-2</c:v>
                </c:pt>
                <c:pt idx="621">
                  <c:v>2.1429634826547306E-2</c:v>
                </c:pt>
                <c:pt idx="622">
                  <c:v>2.1461541870740071E-2</c:v>
                </c:pt>
                <c:pt idx="623">
                  <c:v>2.1493479647716744E-2</c:v>
                </c:pt>
                <c:pt idx="624">
                  <c:v>2.1516648903826829E-2</c:v>
                </c:pt>
                <c:pt idx="625">
                  <c:v>2.1557446218292396E-2</c:v>
                </c:pt>
                <c:pt idx="626">
                  <c:v>2.1589474420938996E-2</c:v>
                </c:pt>
                <c:pt idx="627">
                  <c:v>2.1621532174465632E-2</c:v>
                </c:pt>
                <c:pt idx="628">
                  <c:v>2.164477415107402E-2</c:v>
                </c:pt>
                <c:pt idx="629">
                  <c:v>2.1685735151868439E-2</c:v>
                </c:pt>
                <c:pt idx="630">
                  <c:v>2.1717879784512433E-2</c:v>
                </c:pt>
                <c:pt idx="631">
                  <c:v>2.1750052785571228E-2</c:v>
                </c:pt>
                <c:pt idx="632">
                  <c:v>2.178225385933984E-2</c:v>
                </c:pt>
                <c:pt idx="633">
                  <c:v>2.1817450485497498E-2</c:v>
                </c:pt>
                <c:pt idx="634">
                  <c:v>2.1859237873982584E-2</c:v>
                </c:pt>
                <c:pt idx="635">
                  <c:v>2.1891529617917849E-2</c:v>
                </c:pt>
                <c:pt idx="636">
                  <c:v>2.1923848129274726E-2</c:v>
                </c:pt>
                <c:pt idx="637">
                  <c:v>2.1956193110542976E-2</c:v>
                </c:pt>
                <c:pt idx="638">
                  <c:v>2.1988564264176835E-2</c:v>
                </c:pt>
                <c:pt idx="639">
                  <c:v>2.2020961292594565E-2</c:v>
                </c:pt>
                <c:pt idx="640">
                  <c:v>2.2053383898177792E-2</c:v>
                </c:pt>
                <c:pt idx="641">
                  <c:v>2.2085831783272614E-2</c:v>
                </c:pt>
                <c:pt idx="642">
                  <c:v>2.2118304650188714E-2</c:v>
                </c:pt>
                <c:pt idx="643">
                  <c:v>2.2150802201199582E-2</c:v>
                </c:pt>
                <c:pt idx="644">
                  <c:v>2.2183324138542071E-2</c:v>
                </c:pt>
                <c:pt idx="645">
                  <c:v>2.221587016441684E-2</c:v>
                </c:pt>
                <c:pt idx="646">
                  <c:v>2.2248439980987911E-2</c:v>
                </c:pt>
                <c:pt idx="647">
                  <c:v>2.228103329038289E-2</c:v>
                </c:pt>
                <c:pt idx="648">
                  <c:v>2.2313649794692747E-2</c:v>
                </c:pt>
                <c:pt idx="649">
                  <c:v>2.2346289195971591E-2</c:v>
                </c:pt>
                <c:pt idx="650">
                  <c:v>2.2378951196236896E-2</c:v>
                </c:pt>
                <c:pt idx="651">
                  <c:v>2.2411635497469051E-2</c:v>
                </c:pt>
                <c:pt idx="652">
                  <c:v>2.2444341801612033E-2</c:v>
                </c:pt>
                <c:pt idx="653">
                  <c:v>2.2477069810572292E-2</c:v>
                </c:pt>
                <c:pt idx="654">
                  <c:v>2.2509819226219641E-2</c:v>
                </c:pt>
                <c:pt idx="655">
                  <c:v>2.2542589750386588E-2</c:v>
                </c:pt>
                <c:pt idx="656">
                  <c:v>2.2575381084868562E-2</c:v>
                </c:pt>
                <c:pt idx="657">
                  <c:v>2.2608192931423687E-2</c:v>
                </c:pt>
                <c:pt idx="658">
                  <c:v>2.2641024991772785E-2</c:v>
                </c:pt>
                <c:pt idx="659">
                  <c:v>2.2673876967599593E-2</c:v>
                </c:pt>
                <c:pt idx="660">
                  <c:v>2.2706748560550327E-2</c:v>
                </c:pt>
                <c:pt idx="661">
                  <c:v>2.2739639472233453E-2</c:v>
                </c:pt>
                <c:pt idx="662">
                  <c:v>2.2772549404220355E-2</c:v>
                </c:pt>
                <c:pt idx="663">
                  <c:v>2.2805478058044448E-2</c:v>
                </c:pt>
                <c:pt idx="664">
                  <c:v>2.2838425135201845E-2</c:v>
                </c:pt>
                <c:pt idx="665">
                  <c:v>2.287139033715091E-2</c:v>
                </c:pt>
                <c:pt idx="666">
                  <c:v>2.2904373365312258E-2</c:v>
                </c:pt>
                <c:pt idx="667">
                  <c:v>2.2937373921068316E-2</c:v>
                </c:pt>
                <c:pt idx="668">
                  <c:v>2.2970391705764426E-2</c:v>
                </c:pt>
                <c:pt idx="669">
                  <c:v>2.3003426420707518E-2</c:v>
                </c:pt>
                <c:pt idx="670">
                  <c:v>2.3036477146122891E-2</c:v>
                </c:pt>
                <c:pt idx="671">
                  <c:v>2.3069536860784501E-2</c:v>
                </c:pt>
                <c:pt idx="672">
                  <c:v>2.3102595079394828E-2</c:v>
                </c:pt>
                <c:pt idx="673">
                  <c:v>2.3135641275549901E-2</c:v>
                </c:pt>
                <c:pt idx="674">
                  <c:v>2.3168664921486615E-2</c:v>
                </c:pt>
                <c:pt idx="675">
                  <c:v>2.3201655488083617E-2</c:v>
                </c:pt>
                <c:pt idx="676">
                  <c:v>2.3234602444864638E-2</c:v>
                </c:pt>
                <c:pt idx="677">
                  <c:v>2.3267495260002713E-2</c:v>
                </c:pt>
                <c:pt idx="678">
                  <c:v>2.330032340032373E-2</c:v>
                </c:pt>
                <c:pt idx="679">
                  <c:v>2.3333076331315095E-2</c:v>
                </c:pt>
                <c:pt idx="680">
                  <c:v>2.3365743517130833E-2</c:v>
                </c:pt>
                <c:pt idx="681">
                  <c:v>2.3398314420599808E-2</c:v>
                </c:pt>
                <c:pt idx="682">
                  <c:v>2.3430778503237049E-2</c:v>
                </c:pt>
                <c:pt idx="683">
                  <c:v>2.3463125225252401E-2</c:v>
                </c:pt>
                <c:pt idx="684">
                  <c:v>2.3495344045562527E-2</c:v>
                </c:pt>
                <c:pt idx="685">
                  <c:v>2.3527424421803333E-2</c:v>
                </c:pt>
                <c:pt idx="686">
                  <c:v>2.3559355810344851E-2</c:v>
                </c:pt>
                <c:pt idx="687">
                  <c:v>2.3591127666304557E-2</c:v>
                </c:pt>
                <c:pt idx="688">
                  <c:v>2.3622729443563806E-2</c:v>
                </c:pt>
                <c:pt idx="689">
                  <c:v>2.3654150594784928E-2</c:v>
                </c:pt>
                <c:pt idx="690">
                  <c:v>2.3685380571429437E-2</c:v>
                </c:pt>
                <c:pt idx="691">
                  <c:v>2.3716408823776902E-2</c:v>
                </c:pt>
                <c:pt idx="692">
                  <c:v>2.3747224800944711E-2</c:v>
                </c:pt>
                <c:pt idx="693">
                  <c:v>2.3777817950910274E-2</c:v>
                </c:pt>
                <c:pt idx="694">
                  <c:v>2.3808177720533008E-2</c:v>
                </c:pt>
                <c:pt idx="695">
                  <c:v>2.3838293555578316E-2</c:v>
                </c:pt>
                <c:pt idx="696">
                  <c:v>2.3868154900740457E-2</c:v>
                </c:pt>
                <c:pt idx="697">
                  <c:v>2.3897751199670525E-2</c:v>
                </c:pt>
                <c:pt idx="698">
                  <c:v>2.3927071895001983E-2</c:v>
                </c:pt>
                <c:pt idx="699">
                  <c:v>2.3956106428378421E-2</c:v>
                </c:pt>
                <c:pt idx="700">
                  <c:v>2.3984844240482639E-2</c:v>
                </c:pt>
                <c:pt idx="701">
                  <c:v>2.4013274771067294E-2</c:v>
                </c:pt>
                <c:pt idx="702">
                  <c:v>2.4041387458984653E-2</c:v>
                </c:pt>
                <c:pt idx="703">
                  <c:v>2.4069171742220341E-2</c:v>
                </c:pt>
                <c:pt idx="704">
                  <c:v>2.409661705792554E-2</c:v>
                </c:pt>
                <c:pt idx="705">
                  <c:v>2.412371284245185E-2</c:v>
                </c:pt>
                <c:pt idx="706">
                  <c:v>2.4150448531386592E-2</c:v>
                </c:pt>
                <c:pt idx="707">
                  <c:v>2.4176813559588783E-2</c:v>
                </c:pt>
                <c:pt idx="708">
                  <c:v>2.4202797361228434E-2</c:v>
                </c:pt>
                <c:pt idx="709">
                  <c:v>2.4228389369823633E-2</c:v>
                </c:pt>
                <c:pt idx="710">
                  <c:v>2.4253579018280957E-2</c:v>
                </c:pt>
                <c:pt idx="711">
                  <c:v>2.4278355738936774E-2</c:v>
                </c:pt>
                <c:pt idx="712">
                  <c:v>2.4302708963598096E-2</c:v>
                </c:pt>
                <c:pt idx="713">
                  <c:v>2.4326628123586991E-2</c:v>
                </c:pt>
                <c:pt idx="714">
                  <c:v>2.4350102649784322E-2</c:v>
                </c:pt>
                <c:pt idx="715">
                  <c:v>2.4373121972674161E-2</c:v>
                </c:pt>
                <c:pt idx="716">
                  <c:v>2.4395675522391969E-2</c:v>
                </c:pt>
                <c:pt idx="717">
                  <c:v>2.4417752728769893E-2</c:v>
                </c:pt>
                <c:pt idx="718">
                  <c:v>2.4439343021386728E-2</c:v>
                </c:pt>
                <c:pt idx="719">
                  <c:v>2.4460435829617211E-2</c:v>
                </c:pt>
                <c:pt idx="720">
                  <c:v>2.4481020582683088E-2</c:v>
                </c:pt>
                <c:pt idx="721">
                  <c:v>2.4501086709703745E-2</c:v>
                </c:pt>
                <c:pt idx="722">
                  <c:v>2.4520624011924674E-2</c:v>
                </c:pt>
                <c:pt idx="723">
                  <c:v>2.4542304402012549E-2</c:v>
                </c:pt>
                <c:pt idx="724">
                  <c:v>2.4560719734622483E-2</c:v>
                </c:pt>
                <c:pt idx="725">
                  <c:v>2.457862899257135E-2</c:v>
                </c:pt>
                <c:pt idx="726">
                  <c:v>2.4596043568520631E-2</c:v>
                </c:pt>
                <c:pt idx="727">
                  <c:v>2.461297485663505E-2</c:v>
                </c:pt>
                <c:pt idx="728">
                  <c:v>2.4629434252529503E-2</c:v>
                </c:pt>
                <c:pt idx="729">
                  <c:v>2.4645433153215102E-2</c:v>
                </c:pt>
                <c:pt idx="730">
                  <c:v>2.4660982957048105E-2</c:v>
                </c:pt>
                <c:pt idx="731">
                  <c:v>2.4676095063677073E-2</c:v>
                </c:pt>
                <c:pt idx="732">
                  <c:v>2.469078087399712E-2</c:v>
                </c:pt>
                <c:pt idx="733">
                  <c:v>2.4705051790097743E-2</c:v>
                </c:pt>
                <c:pt idx="734">
                  <c:v>2.4718919215219515E-2</c:v>
                </c:pt>
                <c:pt idx="735">
                  <c:v>2.4732394553706127E-2</c:v>
                </c:pt>
                <c:pt idx="736">
                  <c:v>2.4745489210961535E-2</c:v>
                </c:pt>
                <c:pt idx="737">
                  <c:v>2.4758214593405548E-2</c:v>
                </c:pt>
                <c:pt idx="738">
                  <c:v>2.4770582108433414E-2</c:v>
                </c:pt>
                <c:pt idx="739">
                  <c:v>2.4782603164374972E-2</c:v>
                </c:pt>
                <c:pt idx="740">
                  <c:v>2.4794289170454231E-2</c:v>
                </c:pt>
                <c:pt idx="741">
                  <c:v>2.4805651536753848E-2</c:v>
                </c:pt>
                <c:pt idx="742">
                  <c:v>2.4816701674175379E-2</c:v>
                </c:pt>
                <c:pt idx="743">
                  <c:v>2.4827450994406863E-2</c:v>
                </c:pt>
                <c:pt idx="744">
                  <c:v>2.4837910909886407E-2</c:v>
                </c:pt>
                <c:pt idx="745">
                  <c:v>2.484809283377043E-2</c:v>
                </c:pt>
                <c:pt idx="746">
                  <c:v>2.4858008179901914E-2</c:v>
                </c:pt>
                <c:pt idx="747">
                  <c:v>2.4867668362779982E-2</c:v>
                </c:pt>
                <c:pt idx="748">
                  <c:v>2.4877084797530813E-2</c:v>
                </c:pt>
                <c:pt idx="749">
                  <c:v>2.4886268899879216E-2</c:v>
                </c:pt>
                <c:pt idx="750">
                  <c:v>2.4895232086123764E-2</c:v>
                </c:pt>
                <c:pt idx="751">
                  <c:v>2.4903985773109705E-2</c:v>
                </c:pt>
                <c:pt idx="752">
                  <c:v>2.491254137820631E-2</c:v>
                </c:pt>
                <c:pt idx="753">
                  <c:v>2.4920910319283562E-2</c:v>
                </c:pt>
                <c:pt idx="754">
                  <c:v>2.4929104014690395E-2</c:v>
                </c:pt>
                <c:pt idx="755">
                  <c:v>2.4937133883235818E-2</c:v>
                </c:pt>
                <c:pt idx="756">
                  <c:v>2.4945011344168044E-2</c:v>
                </c:pt>
                <c:pt idx="757">
                  <c:v>2.4952747817158727E-2</c:v>
                </c:pt>
                <c:pt idx="758">
                  <c:v>2.4960354722285416E-2</c:v>
                </c:pt>
                <c:pt idx="759">
                  <c:v>2.4967843480017793E-2</c:v>
                </c:pt>
                <c:pt idx="760">
                  <c:v>2.4975225511201904E-2</c:v>
                </c:pt>
                <c:pt idx="761">
                  <c:v>2.4982512237049725E-2</c:v>
                </c:pt>
                <c:pt idx="762">
                  <c:v>2.498971507912584E-2</c:v>
                </c:pt>
                <c:pt idx="763">
                  <c:v>2.4996845459339445E-2</c:v>
                </c:pt>
                <c:pt idx="764">
                  <c:v>2.5003914799934357E-2</c:v>
                </c:pt>
                <c:pt idx="765">
                  <c:v>2.5010934523481687E-2</c:v>
                </c:pt>
                <c:pt idx="766">
                  <c:v>2.5017916052874734E-2</c:v>
                </c:pt>
                <c:pt idx="767">
                  <c:v>2.5024870811322542E-2</c:v>
                </c:pt>
                <c:pt idx="768">
                  <c:v>2.5031810222347239E-2</c:v>
                </c:pt>
                <c:pt idx="769">
                  <c:v>2.5038745709781152E-2</c:v>
                </c:pt>
                <c:pt idx="770">
                  <c:v>2.5045688697766799E-2</c:v>
                </c:pt>
                <c:pt idx="771">
                  <c:v>2.5052650610755789E-2</c:v>
                </c:pt>
                <c:pt idx="772">
                  <c:v>2.5059642873511034E-2</c:v>
                </c:pt>
                <c:pt idx="773">
                  <c:v>2.5066676911109198E-2</c:v>
                </c:pt>
                <c:pt idx="774">
                  <c:v>2.5073764071963156E-2</c:v>
                </c:pt>
                <c:pt idx="775">
                  <c:v>2.5080910759452291E-2</c:v>
                </c:pt>
                <c:pt idx="776">
                  <c:v>2.5088115263217858E-2</c:v>
                </c:pt>
                <c:pt idx="777">
                  <c:v>2.50953751017291E-2</c:v>
                </c:pt>
                <c:pt idx="778">
                  <c:v>2.5102687793393752E-2</c:v>
                </c:pt>
                <c:pt idx="779">
                  <c:v>2.5110050856558042E-2</c:v>
                </c:pt>
                <c:pt idx="780">
                  <c:v>2.5117461809503583E-2</c:v>
                </c:pt>
                <c:pt idx="781">
                  <c:v>2.5124918170447597E-2</c:v>
                </c:pt>
                <c:pt idx="782">
                  <c:v>2.5132417457541356E-2</c:v>
                </c:pt>
                <c:pt idx="783">
                  <c:v>2.5139957188869078E-2</c:v>
                </c:pt>
                <c:pt idx="784">
                  <c:v>2.5148966326519903E-2</c:v>
                </c:pt>
                <c:pt idx="785">
                  <c:v>2.5156580916918612E-2</c:v>
                </c:pt>
                <c:pt idx="786">
                  <c:v>2.5164228231603747E-2</c:v>
                </c:pt>
                <c:pt idx="787">
                  <c:v>2.5171905794992306E-2</c:v>
                </c:pt>
                <c:pt idx="788">
                  <c:v>2.5178175637146305E-2</c:v>
                </c:pt>
                <c:pt idx="789">
                  <c:v>2.5187341765184963E-2</c:v>
                </c:pt>
                <c:pt idx="790">
                  <c:v>2.5195095220461219E-2</c:v>
                </c:pt>
                <c:pt idx="791">
                  <c:v>2.5202869021383668E-2</c:v>
                </c:pt>
                <c:pt idx="792">
                  <c:v>2.5210660692004821E-2</c:v>
                </c:pt>
                <c:pt idx="793">
                  <c:v>2.5218467756301891E-2</c:v>
                </c:pt>
                <c:pt idx="794">
                  <c:v>2.5226287738178144E-2</c:v>
                </c:pt>
                <c:pt idx="795">
                  <c:v>2.5234118161460883E-2</c:v>
                </c:pt>
                <c:pt idx="796">
                  <c:v>2.5241956549902345E-2</c:v>
                </c:pt>
                <c:pt idx="797">
                  <c:v>2.5249800427179701E-2</c:v>
                </c:pt>
                <c:pt idx="798">
                  <c:v>2.5257647316892839E-2</c:v>
                </c:pt>
                <c:pt idx="799">
                  <c:v>2.5265494742566365E-2</c:v>
                </c:pt>
                <c:pt idx="800">
                  <c:v>2.5273340227649582E-2</c:v>
                </c:pt>
                <c:pt idx="801">
                  <c:v>2.5281181295514526E-2</c:v>
                </c:pt>
                <c:pt idx="802">
                  <c:v>2.5289015469458151E-2</c:v>
                </c:pt>
                <c:pt idx="803">
                  <c:v>2.5296840272701255E-2</c:v>
                </c:pt>
                <c:pt idx="804">
                  <c:v>2.5304653228389547E-2</c:v>
                </c:pt>
                <c:pt idx="805">
                  <c:v>2.5312451859592577E-2</c:v>
                </c:pt>
                <c:pt idx="806">
                  <c:v>2.5320233689305711E-2</c:v>
                </c:pt>
                <c:pt idx="807">
                  <c:v>2.532799624044902E-2</c:v>
                </c:pt>
                <c:pt idx="808">
                  <c:v>2.5335737035869062E-2</c:v>
                </c:pt>
                <c:pt idx="809">
                  <c:v>2.5343453598337767E-2</c:v>
                </c:pt>
                <c:pt idx="810">
                  <c:v>2.5351143450554885E-2</c:v>
                </c:pt>
                <c:pt idx="811">
                  <c:v>2.5358804115146856E-2</c:v>
                </c:pt>
                <c:pt idx="812">
                  <c:v>2.5366433114669049E-2</c:v>
                </c:pt>
                <c:pt idx="813">
                  <c:v>2.5374027971604866E-2</c:v>
                </c:pt>
                <c:pt idx="814">
                  <c:v>2.5381586208367952E-2</c:v>
                </c:pt>
                <c:pt idx="815">
                  <c:v>2.5389105347302644E-2</c:v>
                </c:pt>
                <c:pt idx="816">
                  <c:v>2.539658291068396E-2</c:v>
                </c:pt>
                <c:pt idx="817">
                  <c:v>2.5404016420720283E-2</c:v>
                </c:pt>
                <c:pt idx="818">
                  <c:v>2.5411403399552439E-2</c:v>
                </c:pt>
                <c:pt idx="819">
                  <c:v>2.5418741369256832E-2</c:v>
                </c:pt>
                <c:pt idx="820">
                  <c:v>2.5426027851845192E-2</c:v>
                </c:pt>
                <c:pt idx="821">
                  <c:v>2.5433260369266148E-2</c:v>
                </c:pt>
                <c:pt idx="822">
                  <c:v>2.54404364434061E-2</c:v>
                </c:pt>
                <c:pt idx="823">
                  <c:v>2.5447553596092111E-2</c:v>
                </c:pt>
                <c:pt idx="824">
                  <c:v>2.5454609349091221E-2</c:v>
                </c:pt>
                <c:pt idx="825">
                  <c:v>2.5461601224113124E-2</c:v>
                </c:pt>
                <c:pt idx="826">
                  <c:v>2.5468526740082056E-2</c:v>
                </c:pt>
                <c:pt idx="827">
                  <c:v>2.5475383846495881E-2</c:v>
                </c:pt>
                <c:pt idx="828">
                  <c:v>2.5482171478804178E-2</c:v>
                </c:pt>
                <c:pt idx="829">
                  <c:v>2.5488888693601663E-2</c:v>
                </c:pt>
                <c:pt idx="830">
                  <c:v>2.5495534547473976E-2</c:v>
                </c:pt>
                <c:pt idx="831">
                  <c:v>2.5502108096995244E-2</c:v>
                </c:pt>
                <c:pt idx="832">
                  <c:v>2.5508608398731619E-2</c:v>
                </c:pt>
                <c:pt idx="833">
                  <c:v>2.5515034509240839E-2</c:v>
                </c:pt>
                <c:pt idx="834">
                  <c:v>2.5521385485073118E-2</c:v>
                </c:pt>
                <c:pt idx="835">
                  <c:v>2.5527660382770687E-2</c:v>
                </c:pt>
                <c:pt idx="836">
                  <c:v>2.5533858258871139E-2</c:v>
                </c:pt>
                <c:pt idx="837">
                  <c:v>2.5538703743090529E-2</c:v>
                </c:pt>
                <c:pt idx="838">
                  <c:v>2.5544750611736777E-2</c:v>
                </c:pt>
                <c:pt idx="839">
                  <c:v>2.555071773675599E-2</c:v>
                </c:pt>
                <c:pt idx="840">
                  <c:v>2.5556604172155994E-2</c:v>
                </c:pt>
                <c:pt idx="841">
                  <c:v>2.5562408971940842E-2</c:v>
                </c:pt>
                <c:pt idx="842">
                  <c:v>2.5568131190114141E-2</c:v>
                </c:pt>
                <c:pt idx="843">
                  <c:v>2.5573769880676611E-2</c:v>
                </c:pt>
                <c:pt idx="844">
                  <c:v>2.5579324097629419E-2</c:v>
                </c:pt>
                <c:pt idx="845">
                  <c:v>2.5584792894973507E-2</c:v>
                </c:pt>
                <c:pt idx="846">
                  <c:v>2.5590175326711373E-2</c:v>
                </c:pt>
                <c:pt idx="847">
                  <c:v>2.5595470446847068E-2</c:v>
                </c:pt>
                <c:pt idx="848">
                  <c:v>2.5600677309386866E-2</c:v>
                </c:pt>
                <c:pt idx="849">
                  <c:v>2.5605794968341256E-2</c:v>
                </c:pt>
                <c:pt idx="850">
                  <c:v>2.5610822477724504E-2</c:v>
                </c:pt>
                <c:pt idx="851">
                  <c:v>2.5615758891555984E-2</c:v>
                </c:pt>
                <c:pt idx="852">
                  <c:v>2.5620603263861064E-2</c:v>
                </c:pt>
                <c:pt idx="853">
                  <c:v>2.5625354648671772E-2</c:v>
                </c:pt>
                <c:pt idx="854">
                  <c:v>2.563001210002791E-2</c:v>
                </c:pt>
                <c:pt idx="855">
                  <c:v>2.5634574671977495E-2</c:v>
                </c:pt>
                <c:pt idx="856">
                  <c:v>2.5639041418578534E-2</c:v>
                </c:pt>
                <c:pt idx="857">
                  <c:v>2.5643411393898585E-2</c:v>
                </c:pt>
                <c:pt idx="858">
                  <c:v>2.5647683652016751E-2</c:v>
                </c:pt>
                <c:pt idx="859">
                  <c:v>2.5651857247023457E-2</c:v>
                </c:pt>
                <c:pt idx="860">
                  <c:v>2.5655931233022899E-2</c:v>
                </c:pt>
                <c:pt idx="861">
                  <c:v>2.5659904664132593E-2</c:v>
                </c:pt>
                <c:pt idx="862">
                  <c:v>2.5663776594485155E-2</c:v>
                </c:pt>
                <c:pt idx="863">
                  <c:v>2.566754607822852E-2</c:v>
                </c:pt>
                <c:pt idx="864">
                  <c:v>2.5671212169527502E-2</c:v>
                </c:pt>
                <c:pt idx="865">
                  <c:v>2.5674773922564009E-2</c:v>
                </c:pt>
                <c:pt idx="866">
                  <c:v>2.5678230391539492E-2</c:v>
                </c:pt>
                <c:pt idx="867">
                  <c:v>2.568158063067405E-2</c:v>
                </c:pt>
                <c:pt idx="868">
                  <c:v>2.5684823694207992E-2</c:v>
                </c:pt>
                <c:pt idx="869">
                  <c:v>2.5687958636404051E-2</c:v>
                </c:pt>
                <c:pt idx="870">
                  <c:v>2.5690984511546722E-2</c:v>
                </c:pt>
                <c:pt idx="871">
                  <c:v>2.5693900373944256E-2</c:v>
                </c:pt>
                <c:pt idx="872">
                  <c:v>2.5696705277929111E-2</c:v>
                </c:pt>
                <c:pt idx="873">
                  <c:v>2.5699398277859276E-2</c:v>
                </c:pt>
                <c:pt idx="874">
                  <c:v>2.5701978428119387E-2</c:v>
                </c:pt>
                <c:pt idx="875">
                  <c:v>2.5704444783121616E-2</c:v>
                </c:pt>
                <c:pt idx="876">
                  <c:v>2.5706796397306553E-2</c:v>
                </c:pt>
                <c:pt idx="877">
                  <c:v>2.5709032325144321E-2</c:v>
                </c:pt>
                <c:pt idx="878">
                  <c:v>2.5711151622592299E-2</c:v>
                </c:pt>
                <c:pt idx="879">
                  <c:v>2.5715627370239563E-2</c:v>
                </c:pt>
                <c:pt idx="880">
                  <c:v>2.5717466891454682E-2</c:v>
                </c:pt>
                <c:pt idx="881">
                  <c:v>2.5719194492706467E-2</c:v>
                </c:pt>
                <c:pt idx="882">
                  <c:v>2.5720812214584138E-2</c:v>
                </c:pt>
                <c:pt idx="883">
                  <c:v>2.5722322097725726E-2</c:v>
                </c:pt>
                <c:pt idx="884">
                  <c:v>2.5720948910752942E-2</c:v>
                </c:pt>
                <c:pt idx="885">
                  <c:v>2.5725026510583723E-2</c:v>
                </c:pt>
                <c:pt idx="886">
                  <c:v>2.5726225121801435E-2</c:v>
                </c:pt>
                <c:pt idx="887">
                  <c:v>2.5727324057281026E-2</c:v>
                </c:pt>
                <c:pt idx="888">
                  <c:v>2.5725620406010542E-2</c:v>
                </c:pt>
                <c:pt idx="889">
                  <c:v>2.5729231064465032E-2</c:v>
                </c:pt>
                <c:pt idx="890">
                  <c:v>2.5730043217977925E-2</c:v>
                </c:pt>
                <c:pt idx="891">
                  <c:v>2.5730763859366346E-2</c:v>
                </c:pt>
                <c:pt idx="892">
                  <c:v>2.5731395029614811E-2</c:v>
                </c:pt>
                <c:pt idx="893">
                  <c:v>2.5732814790536924E-2</c:v>
                </c:pt>
                <c:pt idx="894">
                  <c:v>2.5732397120775893E-2</c:v>
                </c:pt>
                <c:pt idx="895">
                  <c:v>2.5731218636416253E-2</c:v>
                </c:pt>
                <c:pt idx="896">
                  <c:v>2.5731474574949065E-2</c:v>
                </c:pt>
                <c:pt idx="897">
                  <c:v>2.5731652054257648E-2</c:v>
                </c:pt>
                <c:pt idx="898">
                  <c:v>2.5731753126383206E-2</c:v>
                </c:pt>
                <c:pt idx="899">
                  <c:v>2.573177984338515E-2</c:v>
                </c:pt>
                <c:pt idx="900">
                  <c:v>2.5731734257340211E-2</c:v>
                </c:pt>
                <c:pt idx="901">
                  <c:v>2.5731618420339109E-2</c:v>
                </c:pt>
                <c:pt idx="902">
                  <c:v>2.5731434384487661E-2</c:v>
                </c:pt>
                <c:pt idx="903">
                  <c:v>2.5731184201903012E-2</c:v>
                </c:pt>
                <c:pt idx="904">
                  <c:v>2.5730869924713851E-2</c:v>
                </c:pt>
                <c:pt idx="905">
                  <c:v>2.5730493605059079E-2</c:v>
                </c:pt>
                <c:pt idx="906">
                  <c:v>2.5730057295084929E-2</c:v>
                </c:pt>
                <c:pt idx="907">
                  <c:v>2.5729563046946291E-2</c:v>
                </c:pt>
                <c:pt idx="908">
                  <c:v>2.5729012912803162E-2</c:v>
                </c:pt>
                <c:pt idx="909">
                  <c:v>2.5728408944820869E-2</c:v>
                </c:pt>
                <c:pt idx="910">
                  <c:v>2.572775319516829E-2</c:v>
                </c:pt>
                <c:pt idx="911">
                  <c:v>2.5727047716017637E-2</c:v>
                </c:pt>
                <c:pt idx="912">
                  <c:v>2.5726294559542673E-2</c:v>
                </c:pt>
                <c:pt idx="913">
                  <c:v>2.5725495777917828E-2</c:v>
                </c:pt>
                <c:pt idx="914">
                  <c:v>2.5724653423317534E-2</c:v>
                </c:pt>
                <c:pt idx="915">
                  <c:v>2.5723769547915332E-2</c:v>
                </c:pt>
                <c:pt idx="916">
                  <c:v>2.5722846203882543E-2</c:v>
                </c:pt>
                <c:pt idx="917">
                  <c:v>2.572188544338827E-2</c:v>
                </c:pt>
                <c:pt idx="918">
                  <c:v>2.5720889318597617E-2</c:v>
                </c:pt>
                <c:pt idx="919">
                  <c:v>2.5719859881672358E-2</c:v>
                </c:pt>
                <c:pt idx="920">
                  <c:v>2.5718799184768715E-2</c:v>
                </c:pt>
                <c:pt idx="921">
                  <c:v>2.5717709280037582E-2</c:v>
                </c:pt>
                <c:pt idx="922">
                  <c:v>2.5716592219623635E-2</c:v>
                </c:pt>
                <c:pt idx="923">
                  <c:v>2.5715450055665334E-2</c:v>
                </c:pt>
                <c:pt idx="924">
                  <c:v>2.5714284840293367E-2</c:v>
                </c:pt>
                <c:pt idx="925">
                  <c:v>2.5713098625631092E-2</c:v>
                </c:pt>
                <c:pt idx="926">
                  <c:v>2.5711893463793656E-2</c:v>
                </c:pt>
                <c:pt idx="927">
                  <c:v>2.5710671406887764E-2</c:v>
                </c:pt>
                <c:pt idx="928">
                  <c:v>2.5709434507011242E-2</c:v>
                </c:pt>
                <c:pt idx="929">
                  <c:v>2.5708184816252366E-2</c:v>
                </c:pt>
                <c:pt idx="930">
                  <c:v>2.5706924171317258E-2</c:v>
                </c:pt>
                <c:pt idx="931">
                  <c:v>2.570565307976902E-2</c:v>
                </c:pt>
                <c:pt idx="932">
                  <c:v>2.5704371542643933E-2</c:v>
                </c:pt>
                <c:pt idx="933">
                  <c:v>2.5703079559981079E-2</c:v>
                </c:pt>
                <c:pt idx="934">
                  <c:v>2.5701777131819981E-2</c:v>
                </c:pt>
                <c:pt idx="935">
                  <c:v>2.5700464258200384E-2</c:v>
                </c:pt>
                <c:pt idx="936">
                  <c:v>2.5699140939162479E-2</c:v>
                </c:pt>
                <c:pt idx="937">
                  <c:v>2.5697807174746901E-2</c:v>
                </c:pt>
                <c:pt idx="938">
                  <c:v>2.5696462964993838E-2</c:v>
                </c:pt>
                <c:pt idx="939">
                  <c:v>2.5695108309944592E-2</c:v>
                </c:pt>
                <c:pt idx="940">
                  <c:v>2.5693743209640685E-2</c:v>
                </c:pt>
                <c:pt idx="941">
                  <c:v>2.5692367664123861E-2</c:v>
                </c:pt>
                <c:pt idx="942">
                  <c:v>2.5690981673436308E-2</c:v>
                </c:pt>
                <c:pt idx="943">
                  <c:v>2.5689585237619772E-2</c:v>
                </c:pt>
                <c:pt idx="944">
                  <c:v>2.568817835671755E-2</c:v>
                </c:pt>
                <c:pt idx="945">
                  <c:v>2.5686761030772054E-2</c:v>
                </c:pt>
                <c:pt idx="946">
                  <c:v>2.5685333259827026E-2</c:v>
                </c:pt>
                <c:pt idx="947">
                  <c:v>2.5683895043925764E-2</c:v>
                </c:pt>
                <c:pt idx="948">
                  <c:v>2.5682446383112678E-2</c:v>
                </c:pt>
                <c:pt idx="949">
                  <c:v>2.5680987277431733E-2</c:v>
                </c:pt>
                <c:pt idx="950">
                  <c:v>2.5679517726927559E-2</c:v>
                </c:pt>
                <c:pt idx="951">
                  <c:v>2.5678037731645009E-2</c:v>
                </c:pt>
                <c:pt idx="952">
                  <c:v>2.5676547291629159E-2</c:v>
                </c:pt>
                <c:pt idx="953">
                  <c:v>2.5675046406925972E-2</c:v>
                </c:pt>
                <c:pt idx="954">
                  <c:v>2.5673535077580745E-2</c:v>
                </c:pt>
                <c:pt idx="955">
                  <c:v>2.5672013303640107E-2</c:v>
                </c:pt>
                <c:pt idx="956">
                  <c:v>2.5670481085150465E-2</c:v>
                </c:pt>
                <c:pt idx="957">
                  <c:v>2.5668938422158449E-2</c:v>
                </c:pt>
                <c:pt idx="958">
                  <c:v>2.5667385314711355E-2</c:v>
                </c:pt>
                <c:pt idx="959">
                  <c:v>2.56658217628567E-2</c:v>
                </c:pt>
                <c:pt idx="960">
                  <c:v>2.5664247766642001E-2</c:v>
                </c:pt>
                <c:pt idx="961">
                  <c:v>2.5662663326115664E-2</c:v>
                </c:pt>
                <c:pt idx="962">
                  <c:v>2.5661068441325652E-2</c:v>
                </c:pt>
                <c:pt idx="963">
                  <c:v>2.5659463112321257E-2</c:v>
                </c:pt>
                <c:pt idx="964">
                  <c:v>2.5657847339151107E-2</c:v>
                </c:pt>
                <c:pt idx="965">
                  <c:v>2.5656221121864942E-2</c:v>
                </c:pt>
                <c:pt idx="966">
                  <c:v>2.5654584460511831E-2</c:v>
                </c:pt>
                <c:pt idx="967">
                  <c:v>2.5652937355142402E-2</c:v>
                </c:pt>
                <c:pt idx="968">
                  <c:v>2.5651279805806837E-2</c:v>
                </c:pt>
                <c:pt idx="969">
                  <c:v>2.5649611812555762E-2</c:v>
                </c:pt>
                <c:pt idx="970">
                  <c:v>2.5647933375439802E-2</c:v>
                </c:pt>
                <c:pt idx="971">
                  <c:v>2.5646244494510473E-2</c:v>
                </c:pt>
                <c:pt idx="972">
                  <c:v>2.564454516981951E-2</c:v>
                </c:pt>
                <c:pt idx="973">
                  <c:v>2.5642835401418873E-2</c:v>
                </c:pt>
                <c:pt idx="974">
                  <c:v>2.5641115189360519E-2</c:v>
                </c:pt>
                <c:pt idx="975">
                  <c:v>2.5639384533697074E-2</c:v>
                </c:pt>
                <c:pt idx="976">
                  <c:v>2.5637643434481605E-2</c:v>
                </c:pt>
                <c:pt idx="977">
                  <c:v>2.5635891891767182E-2</c:v>
                </c:pt>
                <c:pt idx="978">
                  <c:v>2.5634129905607317E-2</c:v>
                </c:pt>
                <c:pt idx="979">
                  <c:v>2.5632357476055745E-2</c:v>
                </c:pt>
                <c:pt idx="980">
                  <c:v>2.5630574603166867E-2</c:v>
                </c:pt>
                <c:pt idx="981">
                  <c:v>2.5628781286995084E-2</c:v>
                </c:pt>
                <c:pt idx="982">
                  <c:v>2.5626977518640182E-2</c:v>
                </c:pt>
                <c:pt idx="983">
                  <c:v>2.5625163201234091E-2</c:v>
                </c:pt>
                <c:pt idx="984">
                  <c:v>2.5623338187978684E-2</c:v>
                </c:pt>
                <c:pt idx="985">
                  <c:v>2.5621502331503843E-2</c:v>
                </c:pt>
                <c:pt idx="986">
                  <c:v>2.5619655484441006E-2</c:v>
                </c:pt>
                <c:pt idx="987">
                  <c:v>2.5617797499423611E-2</c:v>
                </c:pt>
                <c:pt idx="988">
                  <c:v>2.561592822908576E-2</c:v>
                </c:pt>
                <c:pt idx="989">
                  <c:v>2.5614047526063777E-2</c:v>
                </c:pt>
                <c:pt idx="990">
                  <c:v>2.5612155242994428E-2</c:v>
                </c:pt>
                <c:pt idx="991">
                  <c:v>2.5610251232516923E-2</c:v>
                </c:pt>
                <c:pt idx="992">
                  <c:v>2.5609081793198266E-2</c:v>
                </c:pt>
                <c:pt idx="993">
                  <c:v>2.5607152794629589E-2</c:v>
                </c:pt>
                <c:pt idx="994">
                  <c:v>2.5605211609464933E-2</c:v>
                </c:pt>
                <c:pt idx="995">
                  <c:v>2.5603258090741703E-2</c:v>
                </c:pt>
                <c:pt idx="996">
                  <c:v>2.5601292091499517E-2</c:v>
                </c:pt>
                <c:pt idx="997">
                  <c:v>2.559931346477955E-2</c:v>
                </c:pt>
                <c:pt idx="998">
                  <c:v>2.5597322063624302E-2</c:v>
                </c:pt>
                <c:pt idx="999">
                  <c:v>2.5595317741077598E-2</c:v>
                </c:pt>
                <c:pt idx="1000">
                  <c:v>2.5593300350185703E-2</c:v>
                </c:pt>
                <c:pt idx="1001">
                  <c:v>2.5591269743996208E-2</c:v>
                </c:pt>
                <c:pt idx="1002">
                  <c:v>2.5589225775558035E-2</c:v>
                </c:pt>
                <c:pt idx="1003">
                  <c:v>2.5587168297922316E-2</c:v>
                </c:pt>
                <c:pt idx="1004">
                  <c:v>2.5585097164141521E-2</c:v>
                </c:pt>
                <c:pt idx="1005">
                  <c:v>2.558301222726966E-2</c:v>
                </c:pt>
                <c:pt idx="1006">
                  <c:v>2.5580913340363623E-2</c:v>
                </c:pt>
                <c:pt idx="1007">
                  <c:v>2.5578800356480753E-2</c:v>
                </c:pt>
                <c:pt idx="1008">
                  <c:v>2.5576673128680373E-2</c:v>
                </c:pt>
                <c:pt idx="1009">
                  <c:v>2.557453151002469E-2</c:v>
                </c:pt>
                <c:pt idx="1010">
                  <c:v>2.5572375353576357E-2</c:v>
                </c:pt>
                <c:pt idx="1011">
                  <c:v>2.5570204512401121E-2</c:v>
                </c:pt>
                <c:pt idx="1012">
                  <c:v>2.556801883956562E-2</c:v>
                </c:pt>
                <c:pt idx="1013">
                  <c:v>2.5565818188138925E-2</c:v>
                </c:pt>
                <c:pt idx="1014">
                  <c:v>2.5563602411191662E-2</c:v>
                </c:pt>
                <c:pt idx="1015">
                  <c:v>2.5561371361797102E-2</c:v>
                </c:pt>
                <c:pt idx="1016">
                  <c:v>2.5559124893029635E-2</c:v>
                </c:pt>
                <c:pt idx="1017">
                  <c:v>2.5556862857965865E-2</c:v>
                </c:pt>
                <c:pt idx="1018">
                  <c:v>2.5554585109685043E-2</c:v>
                </c:pt>
                <c:pt idx="1019">
                  <c:v>2.5552291501267765E-2</c:v>
                </c:pt>
                <c:pt idx="1020">
                  <c:v>2.5549981885796599E-2</c:v>
                </c:pt>
                <c:pt idx="1021">
                  <c:v>2.5547656116356569E-2</c:v>
                </c:pt>
                <c:pt idx="1022">
                  <c:v>2.5545314046034901E-2</c:v>
                </c:pt>
                <c:pt idx="1023">
                  <c:v>2.5542955527920377E-2</c:v>
                </c:pt>
                <c:pt idx="1024">
                  <c:v>2.554058041510443E-2</c:v>
                </c:pt>
                <c:pt idx="1025">
                  <c:v>2.5538188560680717E-2</c:v>
                </c:pt>
                <c:pt idx="1026">
                  <c:v>2.5535779817744436E-2</c:v>
                </c:pt>
                <c:pt idx="1027">
                  <c:v>2.5533354039393885E-2</c:v>
                </c:pt>
                <c:pt idx="1028">
                  <c:v>2.5530911078728478E-2</c:v>
                </c:pt>
                <c:pt idx="1029">
                  <c:v>2.5528450788851166E-2</c:v>
                </c:pt>
                <c:pt idx="1030">
                  <c:v>2.5525973022866674E-2</c:v>
                </c:pt>
                <c:pt idx="1031">
                  <c:v>2.5523477633881714E-2</c:v>
                </c:pt>
                <c:pt idx="1032">
                  <c:v>2.5520964475005438E-2</c:v>
                </c:pt>
                <c:pt idx="1033">
                  <c:v>2.551843339934988E-2</c:v>
                </c:pt>
                <c:pt idx="1034">
                  <c:v>2.5515884264600868E-2</c:v>
                </c:pt>
                <c:pt idx="1035">
                  <c:v>2.5512948774195753E-2</c:v>
                </c:pt>
                <c:pt idx="1036">
                  <c:v>2.5510360798960217E-2</c:v>
                </c:pt>
                <c:pt idx="1037">
                  <c:v>2.5507754697480397E-2</c:v>
                </c:pt>
                <c:pt idx="1038">
                  <c:v>2.5505130469894697E-2</c:v>
                </c:pt>
                <c:pt idx="1039">
                  <c:v>2.5502488116342394E-2</c:v>
                </c:pt>
                <c:pt idx="1040">
                  <c:v>2.5499827636964109E-2</c:v>
                </c:pt>
                <c:pt idx="1041">
                  <c:v>2.5497149031901114E-2</c:v>
                </c:pt>
                <c:pt idx="1042">
                  <c:v>2.5494452301296679E-2</c:v>
                </c:pt>
                <c:pt idx="1043">
                  <c:v>2.5491737445293192E-2</c:v>
                </c:pt>
                <c:pt idx="1044">
                  <c:v>2.5488329056719605E-2</c:v>
                </c:pt>
                <c:pt idx="1045">
                  <c:v>2.5485579434568084E-2</c:v>
                </c:pt>
                <c:pt idx="1046">
                  <c:v>2.548281168867228E-2</c:v>
                </c:pt>
                <c:pt idx="1047">
                  <c:v>2.5480025819179852E-2</c:v>
                </c:pt>
                <c:pt idx="1048">
                  <c:v>2.5477221826237351E-2</c:v>
                </c:pt>
                <c:pt idx="1049">
                  <c:v>2.5474399709994655E-2</c:v>
                </c:pt>
                <c:pt idx="1050">
                  <c:v>2.5471559470600758E-2</c:v>
                </c:pt>
                <c:pt idx="1051">
                  <c:v>2.5468701108206426E-2</c:v>
                </c:pt>
                <c:pt idx="1052">
                  <c:v>2.5465824622963318E-2</c:v>
                </c:pt>
                <c:pt idx="1053">
                  <c:v>2.5462930015023977E-2</c:v>
                </c:pt>
                <c:pt idx="1054">
                  <c:v>2.5460017284541836E-2</c:v>
                </c:pt>
                <c:pt idx="1055">
                  <c:v>2.5457086431671438E-2</c:v>
                </c:pt>
                <c:pt idx="1056">
                  <c:v>2.5454137456568215E-2</c:v>
                </c:pt>
                <c:pt idx="1057">
                  <c:v>2.5451170359388486E-2</c:v>
                </c:pt>
                <c:pt idx="1058">
                  <c:v>2.5448185140289681E-2</c:v>
                </c:pt>
                <c:pt idx="1059">
                  <c:v>2.5445181799430117E-2</c:v>
                </c:pt>
                <c:pt idx="1060">
                  <c:v>2.5442160336969E-2</c:v>
                </c:pt>
                <c:pt idx="1061">
                  <c:v>2.5439120753066868E-2</c:v>
                </c:pt>
                <c:pt idx="1062">
                  <c:v>2.5436063047884261E-2</c:v>
                </c:pt>
                <c:pt idx="1063">
                  <c:v>2.5432987221584158E-2</c:v>
                </c:pt>
                <c:pt idx="1064">
                  <c:v>2.5429893274329096E-2</c:v>
                </c:pt>
                <c:pt idx="1065">
                  <c:v>2.5426781206283167E-2</c:v>
                </c:pt>
                <c:pt idx="1066">
                  <c:v>2.5423651017611792E-2</c:v>
                </c:pt>
                <c:pt idx="1067">
                  <c:v>2.5420502708480841E-2</c:v>
                </c:pt>
                <c:pt idx="1068">
                  <c:v>2.5417336279056846E-2</c:v>
                </c:pt>
                <c:pt idx="1069">
                  <c:v>2.5414151729508339E-2</c:v>
                </c:pt>
                <c:pt idx="1070">
                  <c:v>2.5410949060004073E-2</c:v>
                </c:pt>
                <c:pt idx="1071">
                  <c:v>2.5407728270713248E-2</c:v>
                </c:pt>
                <c:pt idx="1072">
                  <c:v>2.5404489361807725E-2</c:v>
                </c:pt>
                <c:pt idx="1073">
                  <c:v>2.5401232333458257E-2</c:v>
                </c:pt>
                <c:pt idx="1074">
                  <c:v>2.5397957185838482E-2</c:v>
                </c:pt>
                <c:pt idx="1075">
                  <c:v>2.5394663919121374E-2</c:v>
                </c:pt>
                <c:pt idx="1076">
                  <c:v>2.5391352533481681E-2</c:v>
                </c:pt>
                <c:pt idx="1077">
                  <c:v>2.5388023029095486E-2</c:v>
                </c:pt>
                <c:pt idx="1078">
                  <c:v>2.5384675406138868E-2</c:v>
                </c:pt>
                <c:pt idx="1079">
                  <c:v>2.5381309664789686E-2</c:v>
                </c:pt>
                <c:pt idx="1080">
                  <c:v>2.537792580522602E-2</c:v>
                </c:pt>
                <c:pt idx="1081">
                  <c:v>2.5374523827627726E-2</c:v>
                </c:pt>
                <c:pt idx="1082">
                  <c:v>2.5371103732175104E-2</c:v>
                </c:pt>
                <c:pt idx="1083">
                  <c:v>2.5367665519049343E-2</c:v>
                </c:pt>
                <c:pt idx="1084">
                  <c:v>2.5364209188433184E-2</c:v>
                </c:pt>
                <c:pt idx="1085">
                  <c:v>2.5360734740509372E-2</c:v>
                </c:pt>
                <c:pt idx="1086">
                  <c:v>2.5357242175462424E-2</c:v>
                </c:pt>
                <c:pt idx="1087">
                  <c:v>2.5353731493477527E-2</c:v>
                </c:pt>
                <c:pt idx="1088">
                  <c:v>2.5350202694740975E-2</c:v>
                </c:pt>
                <c:pt idx="1089">
                  <c:v>2.5346655779439953E-2</c:v>
                </c:pt>
                <c:pt idx="1090">
                  <c:v>2.5343090747762087E-2</c:v>
                </c:pt>
                <c:pt idx="1091">
                  <c:v>2.5339507599897004E-2</c:v>
                </c:pt>
                <c:pt idx="1092">
                  <c:v>2.5335906336034331E-2</c:v>
                </c:pt>
                <c:pt idx="1093">
                  <c:v>2.5332286956365024E-2</c:v>
                </c:pt>
                <c:pt idx="1094">
                  <c:v>2.5328649461081376E-2</c:v>
                </c:pt>
                <c:pt idx="1095">
                  <c:v>2.5324993850375899E-2</c:v>
                </c:pt>
                <c:pt idx="1096">
                  <c:v>2.5321320124442881E-2</c:v>
                </c:pt>
                <c:pt idx="1097">
                  <c:v>2.5317628283476612E-2</c:v>
                </c:pt>
                <c:pt idx="1098">
                  <c:v>2.5313918327673157E-2</c:v>
                </c:pt>
                <c:pt idx="1099">
                  <c:v>2.5310190257229248E-2</c:v>
                </c:pt>
                <c:pt idx="1100">
                  <c:v>2.5306444072342726E-2</c:v>
                </c:pt>
                <c:pt idx="1101">
                  <c:v>2.5302679773211878E-2</c:v>
                </c:pt>
                <c:pt idx="1102">
                  <c:v>2.5298897360036543E-2</c:v>
                </c:pt>
                <c:pt idx="1103">
                  <c:v>2.5295096833017006E-2</c:v>
                </c:pt>
                <c:pt idx="1104">
                  <c:v>2.5291278192355326E-2</c:v>
                </c:pt>
                <c:pt idx="1105">
                  <c:v>2.5287441438253566E-2</c:v>
                </c:pt>
                <c:pt idx="1106">
                  <c:v>2.5283586570915562E-2</c:v>
                </c:pt>
                <c:pt idx="1107">
                  <c:v>2.5279713590545372E-2</c:v>
                </c:pt>
                <c:pt idx="1108">
                  <c:v>2.5275822497348388E-2</c:v>
                </c:pt>
                <c:pt idx="1109">
                  <c:v>2.5271913291531112E-2</c:v>
                </c:pt>
                <c:pt idx="1110">
                  <c:v>2.5267985973300933E-2</c:v>
                </c:pt>
                <c:pt idx="1111">
                  <c:v>2.5264040542865684E-2</c:v>
                </c:pt>
                <c:pt idx="1112">
                  <c:v>2.5260077000434977E-2</c:v>
                </c:pt>
                <c:pt idx="1113">
                  <c:v>2.5256095346219087E-2</c:v>
                </c:pt>
                <c:pt idx="1114">
                  <c:v>2.5252095580428735E-2</c:v>
                </c:pt>
                <c:pt idx="1115">
                  <c:v>2.5248077703275973E-2</c:v>
                </c:pt>
                <c:pt idx="1116">
                  <c:v>2.5244041714974408E-2</c:v>
                </c:pt>
                <c:pt idx="1117">
                  <c:v>2.5239987615737647E-2</c:v>
                </c:pt>
                <c:pt idx="1118">
                  <c:v>2.5235915405780629E-2</c:v>
                </c:pt>
                <c:pt idx="1119">
                  <c:v>2.5231825085319404E-2</c:v>
                </c:pt>
                <c:pt idx="1120">
                  <c:v>2.5227716654570909E-2</c:v>
                </c:pt>
                <c:pt idx="1121">
                  <c:v>2.5223590113752969E-2</c:v>
                </c:pt>
                <c:pt idx="1122">
                  <c:v>2.52194454630843E-2</c:v>
                </c:pt>
                <c:pt idx="1123">
                  <c:v>2.5215282702784947E-2</c:v>
                </c:pt>
                <c:pt idx="1124">
                  <c:v>2.5211101833074956E-2</c:v>
                </c:pt>
                <c:pt idx="1125">
                  <c:v>2.5206902854177038E-2</c:v>
                </c:pt>
                <c:pt idx="1126">
                  <c:v>2.5202685766312793E-2</c:v>
                </c:pt>
                <c:pt idx="1127">
                  <c:v>2.519845056970671E-2</c:v>
                </c:pt>
                <c:pt idx="1128">
                  <c:v>2.5194197264582829E-2</c:v>
                </c:pt>
                <c:pt idx="1129">
                  <c:v>2.5189925851167194E-2</c:v>
                </c:pt>
                <c:pt idx="1130">
                  <c:v>2.5185636329685623E-2</c:v>
                </c:pt>
                <c:pt idx="1131">
                  <c:v>2.5181328700365935E-2</c:v>
                </c:pt>
                <c:pt idx="1132">
                  <c:v>2.5177002963436612E-2</c:v>
                </c:pt>
                <c:pt idx="1133">
                  <c:v>2.5172659119126584E-2</c:v>
                </c:pt>
                <c:pt idx="1134">
                  <c:v>2.5168297167666775E-2</c:v>
                </c:pt>
                <c:pt idx="1135">
                  <c:v>2.5163917109288114E-2</c:v>
                </c:pt>
                <c:pt idx="1136">
                  <c:v>2.5159518944222858E-2</c:v>
                </c:pt>
                <c:pt idx="1137">
                  <c:v>2.5155102672704377E-2</c:v>
                </c:pt>
                <c:pt idx="1138">
                  <c:v>2.5150668291978873E-2</c:v>
                </c:pt>
                <c:pt idx="1139">
                  <c:v>2.5145577890659077E-2</c:v>
                </c:pt>
                <c:pt idx="1140">
                  <c:v>2.5141103253343511E-2</c:v>
                </c:pt>
                <c:pt idx="1141">
                  <c:v>2.5136608644042324E-2</c:v>
                </c:pt>
                <c:pt idx="1142">
                  <c:v>2.5132093294452984E-2</c:v>
                </c:pt>
                <c:pt idx="1143">
                  <c:v>2.5127556436288723E-2</c:v>
                </c:pt>
                <c:pt idx="1144">
                  <c:v>2.5122997301278094E-2</c:v>
                </c:pt>
                <c:pt idx="1145">
                  <c:v>2.5118415121163862E-2</c:v>
                </c:pt>
                <c:pt idx="1146">
                  <c:v>2.5113809127704334E-2</c:v>
                </c:pt>
                <c:pt idx="1147">
                  <c:v>2.5109178552673583E-2</c:v>
                </c:pt>
                <c:pt idx="1148">
                  <c:v>2.5104522627861003E-2</c:v>
                </c:pt>
                <c:pt idx="1149">
                  <c:v>2.5099840585071531E-2</c:v>
                </c:pt>
                <c:pt idx="1150">
                  <c:v>2.5095131656127201E-2</c:v>
                </c:pt>
                <c:pt idx="1151">
                  <c:v>2.509039507286448E-2</c:v>
                </c:pt>
                <c:pt idx="1152">
                  <c:v>2.5085630067138265E-2</c:v>
                </c:pt>
                <c:pt idx="1153">
                  <c:v>2.5080835870818108E-2</c:v>
                </c:pt>
                <c:pt idx="1154">
                  <c:v>2.5077975135869526E-2</c:v>
                </c:pt>
                <c:pt idx="1155">
                  <c:v>2.5071156833963881E-2</c:v>
                </c:pt>
                <c:pt idx="1156">
                  <c:v>2.5066270457255291E-2</c:v>
                </c:pt>
                <c:pt idx="1157">
                  <c:v>2.5061351817605715E-2</c:v>
                </c:pt>
                <c:pt idx="1158">
                  <c:v>2.5056400146972191E-2</c:v>
                </c:pt>
                <c:pt idx="1159">
                  <c:v>2.5051414677328854E-2</c:v>
                </c:pt>
                <c:pt idx="1160">
                  <c:v>2.5046394640669378E-2</c:v>
                </c:pt>
                <c:pt idx="1161">
                  <c:v>2.5041339269005425E-2</c:v>
                </c:pt>
                <c:pt idx="1162">
                  <c:v>2.5036247794367084E-2</c:v>
                </c:pt>
                <c:pt idx="1163">
                  <c:v>2.5031119448803985E-2</c:v>
                </c:pt>
                <c:pt idx="1164">
                  <c:v>2.5025953464384854E-2</c:v>
                </c:pt>
                <c:pt idx="1165">
                  <c:v>2.5020749073197734E-2</c:v>
                </c:pt>
                <c:pt idx="1166">
                  <c:v>2.5015505507350877E-2</c:v>
                </c:pt>
                <c:pt idx="1167">
                  <c:v>2.5010221998973181E-2</c:v>
                </c:pt>
                <c:pt idx="1168">
                  <c:v>2.5004897780212643E-2</c:v>
                </c:pt>
                <c:pt idx="1169">
                  <c:v>2.4999532083238796E-2</c:v>
                </c:pt>
                <c:pt idx="1170">
                  <c:v>2.4994124140242935E-2</c:v>
                </c:pt>
                <c:pt idx="1171">
                  <c:v>2.4988673183436783E-2</c:v>
                </c:pt>
                <c:pt idx="1172">
                  <c:v>2.49831784450536E-2</c:v>
                </c:pt>
                <c:pt idx="1173">
                  <c:v>2.4977639157349518E-2</c:v>
                </c:pt>
                <c:pt idx="1174">
                  <c:v>2.4972054552602652E-2</c:v>
                </c:pt>
                <c:pt idx="1175">
                  <c:v>2.4966423863113318E-2</c:v>
                </c:pt>
                <c:pt idx="1176">
                  <c:v>2.4960746321205596E-2</c:v>
                </c:pt>
                <c:pt idx="1177">
                  <c:v>2.4955021159226654E-2</c:v>
                </c:pt>
                <c:pt idx="1178">
                  <c:v>2.494924760954742E-2</c:v>
                </c:pt>
                <c:pt idx="1179">
                  <c:v>2.4943424904562805E-2</c:v>
                </c:pt>
                <c:pt idx="1180">
                  <c:v>2.4937552276692143E-2</c:v>
                </c:pt>
                <c:pt idx="1181">
                  <c:v>2.4931628958379859E-2</c:v>
                </c:pt>
                <c:pt idx="1182">
                  <c:v>2.4925654182095469E-2</c:v>
                </c:pt>
                <c:pt idx="1183">
                  <c:v>2.4919627180334025E-2</c:v>
                </c:pt>
                <c:pt idx="1184">
                  <c:v>2.491354718561678E-2</c:v>
                </c:pt>
                <c:pt idx="1185">
                  <c:v>2.4907413430490744E-2</c:v>
                </c:pt>
                <c:pt idx="1186">
                  <c:v>2.4901225147530459E-2</c:v>
                </c:pt>
                <c:pt idx="1187">
                  <c:v>2.4894981569337338E-2</c:v>
                </c:pt>
                <c:pt idx="1188">
                  <c:v>2.4888681928540324E-2</c:v>
                </c:pt>
                <c:pt idx="1189">
                  <c:v>2.4882325457796117E-2</c:v>
                </c:pt>
                <c:pt idx="1190">
                  <c:v>2.487591139277745E-2</c:v>
                </c:pt>
                <c:pt idx="1191">
                  <c:v>2.4869187356884044E-2</c:v>
                </c:pt>
                <c:pt idx="1192">
                  <c:v>2.4862639556610992E-2</c:v>
                </c:pt>
                <c:pt idx="1193">
                  <c:v>2.4856033606268136E-2</c:v>
                </c:pt>
                <c:pt idx="1194">
                  <c:v>2.484936950698725E-2</c:v>
                </c:pt>
                <c:pt idx="1195">
                  <c:v>2.4842647259908722E-2</c:v>
                </c:pt>
                <c:pt idx="1196">
                  <c:v>2.4834919033431709E-2</c:v>
                </c:pt>
                <c:pt idx="1197">
                  <c:v>2.4829028326972868E-2</c:v>
                </c:pt>
                <c:pt idx="1198">
                  <c:v>2.4822131643447334E-2</c:v>
                </c:pt>
                <c:pt idx="1199">
                  <c:v>2.4815176816787521E-2</c:v>
                </c:pt>
                <c:pt idx="1200">
                  <c:v>2.4807271421810995E-2</c:v>
                </c:pt>
                <c:pt idx="1201">
                  <c:v>2.480109273883907E-2</c:v>
                </c:pt>
                <c:pt idx="1202">
                  <c:v>2.479396348996106E-2</c:v>
                </c:pt>
                <c:pt idx="1203">
                  <c:v>2.4786776102771579E-2</c:v>
                </c:pt>
                <c:pt idx="1204">
                  <c:v>2.4779808660910018E-2</c:v>
                </c:pt>
                <c:pt idx="1205">
                  <c:v>2.4772226918389883E-2</c:v>
                </c:pt>
                <c:pt idx="1206">
                  <c:v>2.4760365711081613E-2</c:v>
                </c:pt>
                <c:pt idx="1207">
                  <c:v>2.475291721564887E-2</c:v>
                </c:pt>
                <c:pt idx="1208">
                  <c:v>2.4745410592537865E-2</c:v>
                </c:pt>
                <c:pt idx="1209">
                  <c:v>2.4737845843030067E-2</c:v>
                </c:pt>
                <c:pt idx="1210">
                  <c:v>2.4730222968417568E-2</c:v>
                </c:pt>
                <c:pt idx="1211">
                  <c:v>2.4722541970001084E-2</c:v>
                </c:pt>
                <c:pt idx="1212">
                  <c:v>2.4714802849092644E-2</c:v>
                </c:pt>
                <c:pt idx="1213">
                  <c:v>2.4707005607012902E-2</c:v>
                </c:pt>
                <c:pt idx="1214">
                  <c:v>2.4699150245093806E-2</c:v>
                </c:pt>
                <c:pt idx="1215">
                  <c:v>2.4691236764675717E-2</c:v>
                </c:pt>
                <c:pt idx="1216">
                  <c:v>2.4683265167110297E-2</c:v>
                </c:pt>
                <c:pt idx="1217">
                  <c:v>2.4675235453758056E-2</c:v>
                </c:pt>
                <c:pt idx="1218">
                  <c:v>2.4667147625990142E-2</c:v>
                </c:pt>
                <c:pt idx="1219">
                  <c:v>2.4659001685187216E-2</c:v>
                </c:pt>
                <c:pt idx="1220">
                  <c:v>2.4650797632740137E-2</c:v>
                </c:pt>
                <c:pt idx="1221">
                  <c:v>2.464253547004927E-2</c:v>
                </c:pt>
                <c:pt idx="1222">
                  <c:v>2.4634215198525176E-2</c:v>
                </c:pt>
                <c:pt idx="1223">
                  <c:v>2.4625836819588385E-2</c:v>
                </c:pt>
                <c:pt idx="1224">
                  <c:v>2.4617400334669384E-2</c:v>
                </c:pt>
                <c:pt idx="1225">
                  <c:v>2.4608905745208177E-2</c:v>
                </c:pt>
                <c:pt idx="1226">
                  <c:v>2.4600353052655191E-2</c:v>
                </c:pt>
                <c:pt idx="1227">
                  <c:v>2.4591742258470363E-2</c:v>
                </c:pt>
                <c:pt idx="1228">
                  <c:v>2.4583073364123596E-2</c:v>
                </c:pt>
                <c:pt idx="1229">
                  <c:v>2.4574346371094763E-2</c:v>
                </c:pt>
                <c:pt idx="1230">
                  <c:v>2.4565561280873918E-2</c:v>
                </c:pt>
                <c:pt idx="1231">
                  <c:v>2.455671809496086E-2</c:v>
                </c:pt>
                <c:pt idx="1232">
                  <c:v>2.454781681486469E-2</c:v>
                </c:pt>
                <c:pt idx="1233">
                  <c:v>2.4538857442105579E-2</c:v>
                </c:pt>
                <c:pt idx="1234">
                  <c:v>2.452983997821255E-2</c:v>
                </c:pt>
                <c:pt idx="1235">
                  <c:v>2.4520764424725051E-2</c:v>
                </c:pt>
                <c:pt idx="1236">
                  <c:v>2.451163078319225E-2</c:v>
                </c:pt>
                <c:pt idx="1237">
                  <c:v>2.4502439055174186E-2</c:v>
                </c:pt>
                <c:pt idx="1238">
                  <c:v>2.4493189242238415E-2</c:v>
                </c:pt>
                <c:pt idx="1239">
                  <c:v>2.4483881345965113E-2</c:v>
                </c:pt>
                <c:pt idx="1240">
                  <c:v>2.4474515367942665E-2</c:v>
                </c:pt>
                <c:pt idx="1241">
                  <c:v>2.4465091309769843E-2</c:v>
                </c:pt>
                <c:pt idx="1242">
                  <c:v>2.445560917305584E-2</c:v>
                </c:pt>
                <c:pt idx="1243">
                  <c:v>2.444606895941848E-2</c:v>
                </c:pt>
                <c:pt idx="1244">
                  <c:v>2.4436470670486887E-2</c:v>
                </c:pt>
                <c:pt idx="1245">
                  <c:v>2.4426814307899253E-2</c:v>
                </c:pt>
                <c:pt idx="1246">
                  <c:v>2.4417099873304187E-2</c:v>
                </c:pt>
                <c:pt idx="1247">
                  <c:v>2.4407327368359148E-2</c:v>
                </c:pt>
                <c:pt idx="1248">
                  <c:v>2.4397496794732895E-2</c:v>
                </c:pt>
                <c:pt idx="1249">
                  <c:v>2.4387608154103266E-2</c:v>
                </c:pt>
                <c:pt idx="1250">
                  <c:v>2.4377661448158498E-2</c:v>
                </c:pt>
                <c:pt idx="1251">
                  <c:v>2.4367656678595691E-2</c:v>
                </c:pt>
                <c:pt idx="1252">
                  <c:v>2.4357544474133297E-2</c:v>
                </c:pt>
                <c:pt idx="1253">
                  <c:v>2.4347428396080728E-2</c:v>
                </c:pt>
                <c:pt idx="1254">
                  <c:v>2.4337254262988717E-2</c:v>
                </c:pt>
                <c:pt idx="1255">
                  <c:v>2.4327022076588767E-2</c:v>
                </c:pt>
                <c:pt idx="1256">
                  <c:v>2.431673183862304E-2</c:v>
                </c:pt>
                <c:pt idx="1257">
                  <c:v>2.4306383550843025E-2</c:v>
                </c:pt>
                <c:pt idx="1258">
                  <c:v>2.4295977215009978E-2</c:v>
                </c:pt>
                <c:pt idx="1259">
                  <c:v>2.4285512832895595E-2</c:v>
                </c:pt>
                <c:pt idx="1260">
                  <c:v>2.427499040628045E-2</c:v>
                </c:pt>
                <c:pt idx="1261">
                  <c:v>2.4264409936956E-2</c:v>
                </c:pt>
                <c:pt idx="1262">
                  <c:v>2.4253771426723247E-2</c:v>
                </c:pt>
                <c:pt idx="1263">
                  <c:v>2.4243074877392967E-2</c:v>
                </c:pt>
                <c:pt idx="1264">
                  <c:v>2.4232320290785925E-2</c:v>
                </c:pt>
                <c:pt idx="1265">
                  <c:v>2.4221507668732212E-2</c:v>
                </c:pt>
                <c:pt idx="1266">
                  <c:v>2.42106370130728E-2</c:v>
                </c:pt>
                <c:pt idx="1267">
                  <c:v>2.4199708325657321E-2</c:v>
                </c:pt>
                <c:pt idx="1268">
                  <c:v>2.4188721608346508E-2</c:v>
                </c:pt>
                <c:pt idx="1269">
                  <c:v>2.4177676863009756E-2</c:v>
                </c:pt>
                <c:pt idx="1270">
                  <c:v>2.416657409152756E-2</c:v>
                </c:pt>
                <c:pt idx="1271">
                  <c:v>2.4155413295789296E-2</c:v>
                </c:pt>
                <c:pt idx="1272">
                  <c:v>2.4144194477694336E-2</c:v>
                </c:pt>
                <c:pt idx="1273">
                  <c:v>2.4132917639152707E-2</c:v>
                </c:pt>
                <c:pt idx="1274">
                  <c:v>2.4121582782083095E-2</c:v>
                </c:pt>
                <c:pt idx="1275">
                  <c:v>2.4110189908415069E-2</c:v>
                </c:pt>
                <c:pt idx="1276">
                  <c:v>2.4098739020087523E-2</c:v>
                </c:pt>
                <c:pt idx="1277">
                  <c:v>2.4087230119049119E-2</c:v>
                </c:pt>
                <c:pt idx="1278">
                  <c:v>2.4075663207258735E-2</c:v>
                </c:pt>
                <c:pt idx="1279">
                  <c:v>2.4064038286685463E-2</c:v>
                </c:pt>
                <c:pt idx="1280">
                  <c:v>2.4052355359307276E-2</c:v>
                </c:pt>
                <c:pt idx="1281">
                  <c:v>2.4040614427112139E-2</c:v>
                </c:pt>
                <c:pt idx="1282">
                  <c:v>2.4028815492098898E-2</c:v>
                </c:pt>
                <c:pt idx="1283">
                  <c:v>2.4016958556275059E-2</c:v>
                </c:pt>
                <c:pt idx="1284">
                  <c:v>2.4005043621659006E-2</c:v>
                </c:pt>
                <c:pt idx="1285">
                  <c:v>2.3993070690278007E-2</c:v>
                </c:pt>
                <c:pt idx="1286">
                  <c:v>2.3981039764169765E-2</c:v>
                </c:pt>
                <c:pt idx="1287">
                  <c:v>2.3968950845381976E-2</c:v>
                </c:pt>
                <c:pt idx="1288">
                  <c:v>2.3956803935971882E-2</c:v>
                </c:pt>
                <c:pt idx="1289">
                  <c:v>2.3944599038006276E-2</c:v>
                </c:pt>
                <c:pt idx="1290">
                  <c:v>2.3932336153562384E-2</c:v>
                </c:pt>
                <c:pt idx="1291">
                  <c:v>2.3920015284727203E-2</c:v>
                </c:pt>
                <c:pt idx="1292">
                  <c:v>2.3907636433597279E-2</c:v>
                </c:pt>
                <c:pt idx="1293">
                  <c:v>2.3895199602279371E-2</c:v>
                </c:pt>
                <c:pt idx="1294">
                  <c:v>2.3882704792889342E-2</c:v>
                </c:pt>
                <c:pt idx="1295">
                  <c:v>2.3868354019900284E-2</c:v>
                </c:pt>
                <c:pt idx="1296">
                  <c:v>2.3855734978957877E-2</c:v>
                </c:pt>
                <c:pt idx="1297">
                  <c:v>2.3843057966659087E-2</c:v>
                </c:pt>
                <c:pt idx="1298">
                  <c:v>2.3830322985161523E-2</c:v>
                </c:pt>
                <c:pt idx="1299">
                  <c:v>2.3817530036631895E-2</c:v>
                </c:pt>
                <c:pt idx="1300">
                  <c:v>2.3804679123247574E-2</c:v>
                </c:pt>
                <c:pt idx="1301">
                  <c:v>2.3791770247195032E-2</c:v>
                </c:pt>
                <c:pt idx="1302">
                  <c:v>2.3778803410670957E-2</c:v>
                </c:pt>
                <c:pt idx="1303">
                  <c:v>2.3765778615881583E-2</c:v>
                </c:pt>
                <c:pt idx="1304">
                  <c:v>2.3752695865043139E-2</c:v>
                </c:pt>
                <c:pt idx="1305">
                  <c:v>2.3739555160382064E-2</c:v>
                </c:pt>
                <c:pt idx="1306">
                  <c:v>2.3726356504134127E-2</c:v>
                </c:pt>
                <c:pt idx="1307">
                  <c:v>2.3713099898545087E-2</c:v>
                </c:pt>
                <c:pt idx="1308">
                  <c:v>2.3699785345870694E-2</c:v>
                </c:pt>
                <c:pt idx="1309">
                  <c:v>2.3686412848376248E-2</c:v>
                </c:pt>
                <c:pt idx="1310">
                  <c:v>2.367298240833704E-2</c:v>
                </c:pt>
                <c:pt idx="1311">
                  <c:v>2.3659494028038353E-2</c:v>
                </c:pt>
                <c:pt idx="1312">
                  <c:v>2.3645947709775461E-2</c:v>
                </c:pt>
                <c:pt idx="1313">
                  <c:v>2.3632343455852745E-2</c:v>
                </c:pt>
                <c:pt idx="1314">
                  <c:v>2.3618681268585018E-2</c:v>
                </c:pt>
                <c:pt idx="1315">
                  <c:v>2.3604961150296866E-2</c:v>
                </c:pt>
                <c:pt idx="1316">
                  <c:v>2.3591183103322644E-2</c:v>
                </c:pt>
                <c:pt idx="1317">
                  <c:v>2.3577347130006476E-2</c:v>
                </c:pt>
                <c:pt idx="1318">
                  <c:v>2.356345323270248E-2</c:v>
                </c:pt>
                <c:pt idx="1319">
                  <c:v>2.3549501413774321E-2</c:v>
                </c:pt>
                <c:pt idx="1320">
                  <c:v>2.3535491675595432E-2</c:v>
                </c:pt>
                <c:pt idx="1321">
                  <c:v>2.352142402055013E-2</c:v>
                </c:pt>
                <c:pt idx="1322">
                  <c:v>2.3507298451030945E-2</c:v>
                </c:pt>
                <c:pt idx="1323">
                  <c:v>2.3493114969441287E-2</c:v>
                </c:pt>
                <c:pt idx="1324">
                  <c:v>2.3478873578194559E-2</c:v>
                </c:pt>
                <c:pt idx="1325">
                  <c:v>2.3464574279713046E-2</c:v>
                </c:pt>
                <c:pt idx="1326">
                  <c:v>2.3450217076429469E-2</c:v>
                </c:pt>
                <c:pt idx="1327">
                  <c:v>2.3435801970786763E-2</c:v>
                </c:pt>
                <c:pt idx="1328">
                  <c:v>2.3421328965236965E-2</c:v>
                </c:pt>
                <c:pt idx="1329">
                  <c:v>2.3406798062242107E-2</c:v>
                </c:pt>
                <c:pt idx="1330">
                  <c:v>2.3392209264274433E-2</c:v>
                </c:pt>
                <c:pt idx="1331">
                  <c:v>2.3377562573815291E-2</c:v>
                </c:pt>
                <c:pt idx="1332">
                  <c:v>2.3362857993356689E-2</c:v>
                </c:pt>
                <c:pt idx="1333">
                  <c:v>2.3348095525400181E-2</c:v>
                </c:pt>
                <c:pt idx="1334">
                  <c:v>2.3333275172456425E-2</c:v>
                </c:pt>
                <c:pt idx="1335">
                  <c:v>2.3318396937047403E-2</c:v>
                </c:pt>
                <c:pt idx="1336">
                  <c:v>2.3303460821703093E-2</c:v>
                </c:pt>
                <c:pt idx="1337">
                  <c:v>2.3288466828964793E-2</c:v>
                </c:pt>
                <c:pt idx="1338">
                  <c:v>2.3273414961383132E-2</c:v>
                </c:pt>
                <c:pt idx="1339">
                  <c:v>2.3258305221518061E-2</c:v>
                </c:pt>
                <c:pt idx="1340">
                  <c:v>2.3243137611939968E-2</c:v>
                </c:pt>
                <c:pt idx="1341">
                  <c:v>2.3227912135229012E-2</c:v>
                </c:pt>
                <c:pt idx="1342">
                  <c:v>2.3212628793974899E-2</c:v>
                </c:pt>
                <c:pt idx="1343">
                  <c:v>2.3197287590777105E-2</c:v>
                </c:pt>
                <c:pt idx="1344">
                  <c:v>2.318188852824532E-2</c:v>
                </c:pt>
                <c:pt idx="1345">
                  <c:v>2.3166431608998783E-2</c:v>
                </c:pt>
                <c:pt idx="1346">
                  <c:v>2.3150916835666724E-2</c:v>
                </c:pt>
                <c:pt idx="1347">
                  <c:v>2.3135344210887476E-2</c:v>
                </c:pt>
                <c:pt idx="1348">
                  <c:v>2.3119713737310255E-2</c:v>
                </c:pt>
                <c:pt idx="1349">
                  <c:v>2.3104025417593599E-2</c:v>
                </c:pt>
                <c:pt idx="1350">
                  <c:v>2.3088279254406041E-2</c:v>
                </c:pt>
                <c:pt idx="1351">
                  <c:v>2.3072475250424995E-2</c:v>
                </c:pt>
                <c:pt idx="1352">
                  <c:v>2.3056613408339199E-2</c:v>
                </c:pt>
                <c:pt idx="1353">
                  <c:v>2.3040693730845607E-2</c:v>
                </c:pt>
                <c:pt idx="1354">
                  <c:v>2.3024716220652719E-2</c:v>
                </c:pt>
                <c:pt idx="1355">
                  <c:v>2.300868088047725E-2</c:v>
                </c:pt>
                <c:pt idx="1356">
                  <c:v>2.2992587713046797E-2</c:v>
                </c:pt>
                <c:pt idx="1357">
                  <c:v>2.2976436721098059E-2</c:v>
                </c:pt>
                <c:pt idx="1358">
                  <c:v>2.2960227907378172E-2</c:v>
                </c:pt>
                <c:pt idx="1359">
                  <c:v>2.2943961274643154E-2</c:v>
                </c:pt>
                <c:pt idx="1360">
                  <c:v>2.2927636825659903E-2</c:v>
                </c:pt>
                <c:pt idx="1361">
                  <c:v>2.2911254563204864E-2</c:v>
                </c:pt>
                <c:pt idx="1362">
                  <c:v>2.2894814490063586E-2</c:v>
                </c:pt>
                <c:pt idx="1363">
                  <c:v>2.2878316609032057E-2</c:v>
                </c:pt>
                <c:pt idx="1364">
                  <c:v>2.2861760922915586E-2</c:v>
                </c:pt>
                <c:pt idx="1365">
                  <c:v>2.2845147434530366E-2</c:v>
                </c:pt>
                <c:pt idx="1366">
                  <c:v>2.2828476146700805E-2</c:v>
                </c:pt>
                <c:pt idx="1367">
                  <c:v>2.2811747062262633E-2</c:v>
                </c:pt>
                <c:pt idx="1368">
                  <c:v>2.279496018406002E-2</c:v>
                </c:pt>
                <c:pt idx="1369">
                  <c:v>2.2778115514947794E-2</c:v>
                </c:pt>
                <c:pt idx="1370">
                  <c:v>2.2761213057790775E-2</c:v>
                </c:pt>
                <c:pt idx="1371">
                  <c:v>2.2744252815462662E-2</c:v>
                </c:pt>
                <c:pt idx="1372">
                  <c:v>2.2727234790847595E-2</c:v>
                </c:pt>
                <c:pt idx="1373">
                  <c:v>2.2710158986839257E-2</c:v>
                </c:pt>
                <c:pt idx="1374">
                  <c:v>2.2693025406341327E-2</c:v>
                </c:pt>
                <c:pt idx="1375">
                  <c:v>2.2675834052267474E-2</c:v>
                </c:pt>
                <c:pt idx="1376">
                  <c:v>2.2658584927540693E-2</c:v>
                </c:pt>
                <c:pt idx="1377">
                  <c:v>2.2641278035093748E-2</c:v>
                </c:pt>
                <c:pt idx="1378">
                  <c:v>2.2623913377869176E-2</c:v>
                </c:pt>
                <c:pt idx="1379">
                  <c:v>2.2606490958820169E-2</c:v>
                </c:pt>
                <c:pt idx="1380">
                  <c:v>2.2589010780908581E-2</c:v>
                </c:pt>
                <c:pt idx="1381">
                  <c:v>2.2571472847106921E-2</c:v>
                </c:pt>
                <c:pt idx="1382">
                  <c:v>2.2553877160396585E-2</c:v>
                </c:pt>
                <c:pt idx="1383">
                  <c:v>2.2536223723769622E-2</c:v>
                </c:pt>
                <c:pt idx="1384">
                  <c:v>2.2518512540227409E-2</c:v>
                </c:pt>
                <c:pt idx="1385">
                  <c:v>2.2500743612780871E-2</c:v>
                </c:pt>
                <c:pt idx="1386">
                  <c:v>2.2482916944451592E-2</c:v>
                </c:pt>
                <c:pt idx="1387">
                  <c:v>2.2465032538270036E-2</c:v>
                </c:pt>
                <c:pt idx="1388">
                  <c:v>2.2447090397277103E-2</c:v>
                </c:pt>
                <c:pt idx="1389">
                  <c:v>2.2429090524522799E-2</c:v>
                </c:pt>
                <c:pt idx="1390">
                  <c:v>2.2411032923067342E-2</c:v>
                </c:pt>
                <c:pt idx="1391">
                  <c:v>2.2392917595980721E-2</c:v>
                </c:pt>
                <c:pt idx="1392">
                  <c:v>2.2374744546342695E-2</c:v>
                </c:pt>
                <c:pt idx="1393">
                  <c:v>2.2356513777242792E-2</c:v>
                </c:pt>
                <c:pt idx="1394">
                  <c:v>2.2338225291780534E-2</c:v>
                </c:pt>
                <c:pt idx="1395">
                  <c:v>2.2319879093064321E-2</c:v>
                </c:pt>
                <c:pt idx="1396">
                  <c:v>2.2301475184213215E-2</c:v>
                </c:pt>
                <c:pt idx="1397">
                  <c:v>2.2283013568356047E-2</c:v>
                </c:pt>
                <c:pt idx="1398">
                  <c:v>2.2264494286503789E-2</c:v>
                </c:pt>
                <c:pt idx="1399">
                  <c:v>2.2245918630858119E-2</c:v>
                </c:pt>
                <c:pt idx="1400">
                  <c:v>2.222728940138019E-2</c:v>
                </c:pt>
                <c:pt idx="1401">
                  <c:v>2.2208609487605946E-2</c:v>
                </c:pt>
                <c:pt idx="1402">
                  <c:v>2.2189881778865495E-2</c:v>
                </c:pt>
                <c:pt idx="1403">
                  <c:v>2.2171109164286218E-2</c:v>
                </c:pt>
                <c:pt idx="1404">
                  <c:v>2.2152294532788996E-2</c:v>
                </c:pt>
                <c:pt idx="1405">
                  <c:v>2.2133440773087765E-2</c:v>
                </c:pt>
                <c:pt idx="1406">
                  <c:v>2.2114550773687736E-2</c:v>
                </c:pt>
                <c:pt idx="1407">
                  <c:v>2.2095627422885622E-2</c:v>
                </c:pt>
                <c:pt idx="1408">
                  <c:v>2.2075955209737767E-2</c:v>
                </c:pt>
                <c:pt idx="1409">
                  <c:v>2.2056972617856475E-2</c:v>
                </c:pt>
                <c:pt idx="1410">
                  <c:v>2.2037965658798585E-2</c:v>
                </c:pt>
                <c:pt idx="1411">
                  <c:v>2.2018937212281944E-2</c:v>
                </c:pt>
                <c:pt idx="1412">
                  <c:v>2.1999890157812268E-2</c:v>
                </c:pt>
                <c:pt idx="1413">
                  <c:v>2.1980827374679802E-2</c:v>
                </c:pt>
                <c:pt idx="1414">
                  <c:v>2.1958869602687336E-2</c:v>
                </c:pt>
                <c:pt idx="1415">
                  <c:v>2.1942666138518644E-2</c:v>
                </c:pt>
                <c:pt idx="1416">
                  <c:v>2.1923573442997585E-2</c:v>
                </c:pt>
                <c:pt idx="1417">
                  <c:v>2.1904476533829233E-2</c:v>
                </c:pt>
                <c:pt idx="1418">
                  <c:v>2.1885378289228766E-2</c:v>
                </c:pt>
                <c:pt idx="1419">
                  <c:v>2.1866281587195887E-2</c:v>
                </c:pt>
                <c:pt idx="1420">
                  <c:v>2.1847189305513968E-2</c:v>
                </c:pt>
                <c:pt idx="1421">
                  <c:v>2.18281043217518E-2</c:v>
                </c:pt>
                <c:pt idx="1422">
                  <c:v>2.1809029513261611E-2</c:v>
                </c:pt>
                <c:pt idx="1423">
                  <c:v>2.1789967757181495E-2</c:v>
                </c:pt>
                <c:pt idx="1424">
                  <c:v>2.177092193043343E-2</c:v>
                </c:pt>
                <c:pt idx="1425">
                  <c:v>2.1751894909726364E-2</c:v>
                </c:pt>
                <c:pt idx="1426">
                  <c:v>2.1732889571554455E-2</c:v>
                </c:pt>
                <c:pt idx="1427">
                  <c:v>2.1713908792197721E-2</c:v>
                </c:pt>
                <c:pt idx="1428">
                  <c:v>2.1694955447725161E-2</c:v>
                </c:pt>
                <c:pt idx="1429">
                  <c:v>2.1676032413992082E-2</c:v>
                </c:pt>
                <c:pt idx="1430">
                  <c:v>2.1657142566644087E-2</c:v>
                </c:pt>
                <c:pt idx="1431">
                  <c:v>2.1638288781115088E-2</c:v>
                </c:pt>
                <c:pt idx="1432">
                  <c:v>2.1619473932630622E-2</c:v>
                </c:pt>
                <c:pt idx="1433">
                  <c:v>2.1600700896207411E-2</c:v>
                </c:pt>
                <c:pt idx="1434">
                  <c:v>2.1581972546655573E-2</c:v>
                </c:pt>
                <c:pt idx="1435">
                  <c:v>2.1563291758578847E-2</c:v>
                </c:pt>
                <c:pt idx="1436">
                  <c:v>2.1544661406376366E-2</c:v>
                </c:pt>
                <c:pt idx="1437">
                  <c:v>2.1526084364244424E-2</c:v>
                </c:pt>
                <c:pt idx="1438">
                  <c:v>2.1507563506177142E-2</c:v>
                </c:pt>
                <c:pt idx="1439">
                  <c:v>2.1489101705968683E-2</c:v>
                </c:pt>
                <c:pt idx="1440">
                  <c:v>2.1470701837214355E-2</c:v>
                </c:pt>
                <c:pt idx="1441">
                  <c:v>2.1452366773313278E-2</c:v>
                </c:pt>
                <c:pt idx="1442">
                  <c:v>2.1434099387468594E-2</c:v>
                </c:pt>
                <c:pt idx="1443">
                  <c:v>2.1415902552690581E-2</c:v>
                </c:pt>
                <c:pt idx="1444">
                  <c:v>2.1397779141798405E-2</c:v>
                </c:pt>
                <c:pt idx="1445">
                  <c:v>2.1379732027421688E-2</c:v>
                </c:pt>
                <c:pt idx="1446">
                  <c:v>2.1361764082003382E-2</c:v>
                </c:pt>
                <c:pt idx="1447">
                  <c:v>2.134387817780042E-2</c:v>
                </c:pt>
                <c:pt idx="1448">
                  <c:v>2.1326077186888837E-2</c:v>
                </c:pt>
                <c:pt idx="1449">
                  <c:v>2.1308363981162405E-2</c:v>
                </c:pt>
                <c:pt idx="1450">
                  <c:v>2.1290741421157808E-2</c:v>
                </c:pt>
                <c:pt idx="1451">
                  <c:v>2.1269565808822975E-2</c:v>
                </c:pt>
                <c:pt idx="1452">
                  <c:v>2.1252152959076568E-2</c:v>
                </c:pt>
                <c:pt idx="1453">
                  <c:v>2.1234832817428138E-2</c:v>
                </c:pt>
                <c:pt idx="1454">
                  <c:v>2.1217605379133607E-2</c:v>
                </c:pt>
                <c:pt idx="1455">
                  <c:v>2.1200470639473355E-2</c:v>
                </c:pt>
                <c:pt idx="1456">
                  <c:v>2.1185068240953564E-2</c:v>
                </c:pt>
                <c:pt idx="1457">
                  <c:v>2.1166479237307134E-2</c:v>
                </c:pt>
                <c:pt idx="1458">
                  <c:v>2.1149622565489867E-2</c:v>
                </c:pt>
                <c:pt idx="1459">
                  <c:v>2.1132858573684295E-2</c:v>
                </c:pt>
                <c:pt idx="1460">
                  <c:v>2.1117759056012542E-2</c:v>
                </c:pt>
                <c:pt idx="1461">
                  <c:v>2.1101163405314871E-2</c:v>
                </c:pt>
                <c:pt idx="1462">
                  <c:v>2.1084660403777544E-2</c:v>
                </c:pt>
                <c:pt idx="1463">
                  <c:v>2.1068250046916592E-2</c:v>
                </c:pt>
                <c:pt idx="1464">
                  <c:v>2.105193233027336E-2</c:v>
                </c:pt>
                <c:pt idx="1465">
                  <c:v>2.1033726168795813E-2</c:v>
                </c:pt>
                <c:pt idx="1466">
                  <c:v>2.1019574799934659E-2</c:v>
                </c:pt>
                <c:pt idx="1467">
                  <c:v>2.100353497744889E-2</c:v>
                </c:pt>
                <c:pt idx="1468">
                  <c:v>2.0987587777599792E-2</c:v>
                </c:pt>
                <c:pt idx="1469">
                  <c:v>2.0971733196056164E-2</c:v>
                </c:pt>
                <c:pt idx="1470">
                  <c:v>2.0955971228510117E-2</c:v>
                </c:pt>
                <c:pt idx="1471">
                  <c:v>2.0940301870680411E-2</c:v>
                </c:pt>
                <c:pt idx="1472">
                  <c:v>2.0924725118310228E-2</c:v>
                </c:pt>
                <c:pt idx="1473">
                  <c:v>2.0909240967168508E-2</c:v>
                </c:pt>
                <c:pt idx="1474">
                  <c:v>2.0893849413048393E-2</c:v>
                </c:pt>
                <c:pt idx="1475">
                  <c:v>2.0878550451769673E-2</c:v>
                </c:pt>
                <c:pt idx="1476">
                  <c:v>2.0863344079175672E-2</c:v>
                </c:pt>
                <c:pt idx="1477">
                  <c:v>2.0848230291136582E-2</c:v>
                </c:pt>
                <c:pt idx="1478">
                  <c:v>2.0833209083546578E-2</c:v>
                </c:pt>
                <c:pt idx="1479">
                  <c:v>2.0818280452325144E-2</c:v>
                </c:pt>
                <c:pt idx="1480">
                  <c:v>2.0803444393417747E-2</c:v>
                </c:pt>
                <c:pt idx="1481">
                  <c:v>2.0788700902794277E-2</c:v>
                </c:pt>
                <c:pt idx="1482">
                  <c:v>2.0774049976449938E-2</c:v>
                </c:pt>
                <c:pt idx="1483">
                  <c:v>2.0759491610405467E-2</c:v>
                </c:pt>
                <c:pt idx="1484">
                  <c:v>2.0745025800706474E-2</c:v>
                </c:pt>
                <c:pt idx="1485">
                  <c:v>2.0730652543423655E-2</c:v>
                </c:pt>
                <c:pt idx="1486">
                  <c:v>2.0716371834653025E-2</c:v>
                </c:pt>
                <c:pt idx="1487">
                  <c:v>2.0702183670516128E-2</c:v>
                </c:pt>
                <c:pt idx="1488">
                  <c:v>2.0688088047158715E-2</c:v>
                </c:pt>
                <c:pt idx="1489">
                  <c:v>2.0674084960752959E-2</c:v>
                </c:pt>
                <c:pt idx="1490">
                  <c:v>2.0660174407495235E-2</c:v>
                </c:pt>
                <c:pt idx="1491">
                  <c:v>2.0646356383607678E-2</c:v>
                </c:pt>
                <c:pt idx="1492">
                  <c:v>2.0632630885336845E-2</c:v>
                </c:pt>
                <c:pt idx="1493">
                  <c:v>2.0618997908955272E-2</c:v>
                </c:pt>
                <c:pt idx="1494">
                  <c:v>2.0605457450760367E-2</c:v>
                </c:pt>
                <c:pt idx="1495">
                  <c:v>2.0592009507074405E-2</c:v>
                </c:pt>
                <c:pt idx="1496">
                  <c:v>2.0578654074245417E-2</c:v>
                </c:pt>
                <c:pt idx="1497">
                  <c:v>2.0565391148646084E-2</c:v>
                </c:pt>
                <c:pt idx="1498">
                  <c:v>2.0552220726674175E-2</c:v>
                </c:pt>
                <c:pt idx="1499">
                  <c:v>2.0539142804752997E-2</c:v>
                </c:pt>
                <c:pt idx="1500">
                  <c:v>2.0526157379331167E-2</c:v>
                </c:pt>
                <c:pt idx="1501">
                  <c:v>2.0513264446881729E-2</c:v>
                </c:pt>
                <c:pt idx="1502">
                  <c:v>2.0500464003903263E-2</c:v>
                </c:pt>
                <c:pt idx="1503">
                  <c:v>2.0480535880210038E-2</c:v>
                </c:pt>
                <c:pt idx="1504">
                  <c:v>2.0467973251398375E-2</c:v>
                </c:pt>
                <c:pt idx="1505">
                  <c:v>2.0455503099758188E-2</c:v>
                </c:pt>
                <c:pt idx="1506">
                  <c:v>2.0443125421902852E-2</c:v>
                </c:pt>
                <c:pt idx="1507">
                  <c:v>2.0430840214471058E-2</c:v>
                </c:pt>
                <c:pt idx="1508">
                  <c:v>2.0418647474126805E-2</c:v>
                </c:pt>
                <c:pt idx="1509">
                  <c:v>2.0406547197558966E-2</c:v>
                </c:pt>
                <c:pt idx="1510">
                  <c:v>2.0394539381481502E-2</c:v>
                </c:pt>
                <c:pt idx="1511">
                  <c:v>2.0382624022633689E-2</c:v>
                </c:pt>
                <c:pt idx="1512">
                  <c:v>2.0370801117780113E-2</c:v>
                </c:pt>
                <c:pt idx="1513">
                  <c:v>2.0359070663710011E-2</c:v>
                </c:pt>
                <c:pt idx="1514">
                  <c:v>2.0347432657238151E-2</c:v>
                </c:pt>
                <c:pt idx="1515">
                  <c:v>2.0335887095203953E-2</c:v>
                </c:pt>
                <c:pt idx="1516">
                  <c:v>2.0324433974473033E-2</c:v>
                </c:pt>
                <c:pt idx="1517">
                  <c:v>2.0311457883080974E-2</c:v>
                </c:pt>
                <c:pt idx="1518">
                  <c:v>2.0300202840415782E-2</c:v>
                </c:pt>
                <c:pt idx="1519">
                  <c:v>2.0289040229363398E-2</c:v>
                </c:pt>
                <c:pt idx="1520">
                  <c:v>2.0277970046893579E-2</c:v>
                </c:pt>
                <c:pt idx="1521">
                  <c:v>2.0266992289999397E-2</c:v>
                </c:pt>
                <c:pt idx="1522">
                  <c:v>2.0256106955700792E-2</c:v>
                </c:pt>
                <c:pt idx="1523">
                  <c:v>2.0245314041041906E-2</c:v>
                </c:pt>
                <c:pt idx="1524">
                  <c:v>2.0234613543091973E-2</c:v>
                </c:pt>
                <c:pt idx="1525">
                  <c:v>2.022400545894576E-2</c:v>
                </c:pt>
                <c:pt idx="1526">
                  <c:v>2.0213489785722905E-2</c:v>
                </c:pt>
                <c:pt idx="1527">
                  <c:v>2.0203066520567914E-2</c:v>
                </c:pt>
                <c:pt idx="1528">
                  <c:v>2.0192735660650829E-2</c:v>
                </c:pt>
                <c:pt idx="1529">
                  <c:v>2.0182497203167005E-2</c:v>
                </c:pt>
                <c:pt idx="1530">
                  <c:v>2.0172351145335776E-2</c:v>
                </c:pt>
                <c:pt idx="1531">
                  <c:v>2.0162297484403124E-2</c:v>
                </c:pt>
                <c:pt idx="1532">
                  <c:v>2.0152336217638567E-2</c:v>
                </c:pt>
                <c:pt idx="1533">
                  <c:v>2.0142467342338044E-2</c:v>
                </c:pt>
                <c:pt idx="1534">
                  <c:v>2.0132690855822144E-2</c:v>
                </c:pt>
                <c:pt idx="1535">
                  <c:v>2.0123006755436101E-2</c:v>
                </c:pt>
                <c:pt idx="1536">
                  <c:v>2.0113415038550908E-2</c:v>
                </c:pt>
                <c:pt idx="1537">
                  <c:v>2.0103915702561981E-2</c:v>
                </c:pt>
                <c:pt idx="1538">
                  <c:v>2.0094508744890716E-2</c:v>
                </c:pt>
                <c:pt idx="1539">
                  <c:v>2.0085194162982933E-2</c:v>
                </c:pt>
                <c:pt idx="1540">
                  <c:v>2.0075971954309546E-2</c:v>
                </c:pt>
                <c:pt idx="1541">
                  <c:v>2.0066842116367223E-2</c:v>
                </c:pt>
                <c:pt idx="1542">
                  <c:v>2.0057804646676836E-2</c:v>
                </c:pt>
                <c:pt idx="1543">
                  <c:v>2.0048859542784569E-2</c:v>
                </c:pt>
                <c:pt idx="1544">
                  <c:v>2.0040006802262811E-2</c:v>
                </c:pt>
                <c:pt idx="1545">
                  <c:v>2.0031246422707039E-2</c:v>
                </c:pt>
                <c:pt idx="1546">
                  <c:v>2.0022578401739377E-2</c:v>
                </c:pt>
                <c:pt idx="1547">
                  <c:v>2.0014002737006598E-2</c:v>
                </c:pt>
                <c:pt idx="1548">
                  <c:v>2.0005519426180562E-2</c:v>
                </c:pt>
                <c:pt idx="1549">
                  <c:v>1.9997128466958003E-2</c:v>
                </c:pt>
                <c:pt idx="1550">
                  <c:v>1.9988829857061186E-2</c:v>
                </c:pt>
                <c:pt idx="1551">
                  <c:v>1.9980623594236802E-2</c:v>
                </c:pt>
                <c:pt idx="1552">
                  <c:v>1.99725096762573E-2</c:v>
                </c:pt>
                <c:pt idx="1553">
                  <c:v>1.9964488100919775E-2</c:v>
                </c:pt>
                <c:pt idx="1554">
                  <c:v>1.9956558866046636E-2</c:v>
                </c:pt>
                <c:pt idx="1555">
                  <c:v>1.9948721969485605E-2</c:v>
                </c:pt>
                <c:pt idx="1556">
                  <c:v>1.9940977409108607E-2</c:v>
                </c:pt>
                <c:pt idx="1557">
                  <c:v>1.9933325182813322E-2</c:v>
                </c:pt>
                <c:pt idx="1558">
                  <c:v>1.9925765288522523E-2</c:v>
                </c:pt>
                <c:pt idx="1559">
                  <c:v>1.9918297724184075E-2</c:v>
                </c:pt>
                <c:pt idx="1560">
                  <c:v>1.9910922487770488E-2</c:v>
                </c:pt>
                <c:pt idx="1561">
                  <c:v>1.9903639577279586E-2</c:v>
                </c:pt>
                <c:pt idx="1562">
                  <c:v>1.9896448990734505E-2</c:v>
                </c:pt>
                <c:pt idx="1563">
                  <c:v>1.9889350726183253E-2</c:v>
                </c:pt>
                <c:pt idx="1564">
                  <c:v>1.9882344781698924E-2</c:v>
                </c:pt>
                <c:pt idx="1565">
                  <c:v>1.9875431155379042E-2</c:v>
                </c:pt>
                <c:pt idx="1566">
                  <c:v>1.9868609845347995E-2</c:v>
                </c:pt>
                <c:pt idx="1567">
                  <c:v>1.9861880849752822E-2</c:v>
                </c:pt>
                <c:pt idx="1568">
                  <c:v>1.9855244166768093E-2</c:v>
                </c:pt>
                <c:pt idx="1569">
                  <c:v>1.9848699794591251E-2</c:v>
                </c:pt>
                <c:pt idx="1570">
                  <c:v>1.9842247731446161E-2</c:v>
                </c:pt>
                <c:pt idx="1571">
                  <c:v>1.9835887975581334E-2</c:v>
                </c:pt>
                <c:pt idx="1572">
                  <c:v>1.9829620525270153E-2</c:v>
                </c:pt>
                <c:pt idx="1573">
                  <c:v>1.9823445378811755E-2</c:v>
                </c:pt>
                <c:pt idx="1574">
                  <c:v>1.9817362534529925E-2</c:v>
                </c:pt>
                <c:pt idx="1575">
                  <c:v>1.9811371990773097E-2</c:v>
                </c:pt>
                <c:pt idx="1576">
                  <c:v>1.9805473745915014E-2</c:v>
                </c:pt>
                <c:pt idx="1577">
                  <c:v>1.9799667798355181E-2</c:v>
                </c:pt>
                <c:pt idx="1578">
                  <c:v>1.9793954146516857E-2</c:v>
                </c:pt>
                <c:pt idx="1579">
                  <c:v>1.9788332788849727E-2</c:v>
                </c:pt>
                <c:pt idx="1580">
                  <c:v>1.978280372382768E-2</c:v>
                </c:pt>
                <c:pt idx="1581">
                  <c:v>1.9777366949949915E-2</c:v>
                </c:pt>
                <c:pt idx="1582">
                  <c:v>1.977202246574028E-2</c:v>
                </c:pt>
                <c:pt idx="1583">
                  <c:v>1.9766770269748823E-2</c:v>
                </c:pt>
                <c:pt idx="1584">
                  <c:v>1.9761610360548909E-2</c:v>
                </c:pt>
                <c:pt idx="1585">
                  <c:v>1.9756542736740768E-2</c:v>
                </c:pt>
                <c:pt idx="1586">
                  <c:v>1.9751567396948166E-2</c:v>
                </c:pt>
                <c:pt idx="1587">
                  <c:v>1.9746684339821297E-2</c:v>
                </c:pt>
                <c:pt idx="1588">
                  <c:v>1.974189356403433E-2</c:v>
                </c:pt>
                <c:pt idx="1589">
                  <c:v>1.973719506828675E-2</c:v>
                </c:pt>
                <c:pt idx="1590">
                  <c:v>1.9732588851303134E-2</c:v>
                </c:pt>
                <c:pt idx="1591">
                  <c:v>1.9728074911833593E-2</c:v>
                </c:pt>
                <c:pt idx="1592">
                  <c:v>1.9723653248652884E-2</c:v>
                </c:pt>
                <c:pt idx="1593">
                  <c:v>1.9719323860560412E-2</c:v>
                </c:pt>
                <c:pt idx="1594">
                  <c:v>1.9715086746381116E-2</c:v>
                </c:pt>
                <c:pt idx="1595">
                  <c:v>1.9710941904965251E-2</c:v>
                </c:pt>
                <c:pt idx="1596">
                  <c:v>1.9706889335187494E-2</c:v>
                </c:pt>
                <c:pt idx="1597">
                  <c:v>1.9702929035948058E-2</c:v>
                </c:pt>
                <c:pt idx="1598">
                  <c:v>1.9699061006171581E-2</c:v>
                </c:pt>
                <c:pt idx="1599">
                  <c:v>1.969528524480868E-2</c:v>
                </c:pt>
                <c:pt idx="1600">
                  <c:v>1.9691601750834398E-2</c:v>
                </c:pt>
                <c:pt idx="1601">
                  <c:v>1.9688010523248201E-2</c:v>
                </c:pt>
                <c:pt idx="1602">
                  <c:v>1.9684511561076201E-2</c:v>
                </c:pt>
                <c:pt idx="1603">
                  <c:v>1.9681104863368493E-2</c:v>
                </c:pt>
                <c:pt idx="1604">
                  <c:v>1.9677790429200481E-2</c:v>
                </c:pt>
                <c:pt idx="1605">
                  <c:v>1.967456825767222E-2</c:v>
                </c:pt>
                <c:pt idx="1606">
                  <c:v>1.9671438347909076E-2</c:v>
                </c:pt>
                <c:pt idx="1607">
                  <c:v>1.9667974280681788E-2</c:v>
                </c:pt>
                <c:pt idx="1608">
                  <c:v>1.9665042071872918E-2</c:v>
                </c:pt>
                <c:pt idx="1609">
                  <c:v>1.9662202122243899E-2</c:v>
                </c:pt>
                <c:pt idx="1610">
                  <c:v>1.9659454431023793E-2</c:v>
                </c:pt>
                <c:pt idx="1611">
                  <c:v>1.9656798997466973E-2</c:v>
                </c:pt>
                <c:pt idx="1612">
                  <c:v>1.9654235820852017E-2</c:v>
                </c:pt>
                <c:pt idx="1613">
                  <c:v>1.9651764900483926E-2</c:v>
                </c:pt>
                <c:pt idx="1614">
                  <c:v>1.9649386235691679E-2</c:v>
                </c:pt>
                <c:pt idx="1615">
                  <c:v>1.9647099825830017E-2</c:v>
                </c:pt>
                <c:pt idx="1616">
                  <c:v>1.9645335053693428E-2</c:v>
                </c:pt>
                <c:pt idx="1617">
                  <c:v>1.9643239629590716E-2</c:v>
                </c:pt>
                <c:pt idx="1618">
                  <c:v>1.9641236463524395E-2</c:v>
                </c:pt>
                <c:pt idx="1619">
                  <c:v>1.963932555495039E-2</c:v>
                </c:pt>
                <c:pt idx="1620">
                  <c:v>1.9637051579632026E-2</c:v>
                </c:pt>
                <c:pt idx="1621">
                  <c:v>1.9635780508222393E-2</c:v>
                </c:pt>
                <c:pt idx="1622">
                  <c:v>1.9634146369104037E-2</c:v>
                </c:pt>
                <c:pt idx="1623">
                  <c:v>1.9632604485547725E-2</c:v>
                </c:pt>
                <c:pt idx="1624">
                  <c:v>1.9631154857134271E-2</c:v>
                </c:pt>
                <c:pt idx="1625">
                  <c:v>1.9629797483468634E-2</c:v>
                </c:pt>
                <c:pt idx="1626">
                  <c:v>1.9628532364181675E-2</c:v>
                </c:pt>
                <c:pt idx="1627">
                  <c:v>1.9627359498928836E-2</c:v>
                </c:pt>
                <c:pt idx="1628">
                  <c:v>1.9626278887391688E-2</c:v>
                </c:pt>
                <c:pt idx="1629">
                  <c:v>1.9625290529274836E-2</c:v>
                </c:pt>
                <c:pt idx="1630">
                  <c:v>1.9624394424310562E-2</c:v>
                </c:pt>
                <c:pt idx="1631">
                  <c:v>1.9623590572253952E-2</c:v>
                </c:pt>
                <c:pt idx="1632">
                  <c:v>1.9622878972887114E-2</c:v>
                </c:pt>
                <c:pt idx="1633">
                  <c:v>1.9622259626015621E-2</c:v>
                </c:pt>
                <c:pt idx="1634">
                  <c:v>1.962173253147163E-2</c:v>
                </c:pt>
                <c:pt idx="1635">
                  <c:v>1.9621297689110979E-2</c:v>
                </c:pt>
                <c:pt idx="1636">
                  <c:v>1.9620955098815868E-2</c:v>
                </c:pt>
                <c:pt idx="1637">
                  <c:v>1.9620704760492623E-2</c:v>
                </c:pt>
                <c:pt idx="1638">
                  <c:v>1.9620546674073491E-2</c:v>
                </c:pt>
                <c:pt idx="1639">
                  <c:v>1.9620480839515283E-2</c:v>
                </c:pt>
                <c:pt idx="1640">
                  <c:v>1.9620507256799848E-2</c:v>
                </c:pt>
                <c:pt idx="1641">
                  <c:v>1.9620625925934936E-2</c:v>
                </c:pt>
                <c:pt idx="1642">
                  <c:v>1.962083684695265E-2</c:v>
                </c:pt>
                <c:pt idx="1643">
                  <c:v>1.9621140019910128E-2</c:v>
                </c:pt>
                <c:pt idx="1644">
                  <c:v>1.9621535444889961E-2</c:v>
                </c:pt>
                <c:pt idx="1645">
                  <c:v>1.9622023121999992E-2</c:v>
                </c:pt>
                <c:pt idx="1646">
                  <c:v>1.9622603051372419E-2</c:v>
                </c:pt>
                <c:pt idx="1647">
                  <c:v>1.9623275233165788E-2</c:v>
                </c:pt>
                <c:pt idx="1648">
                  <c:v>1.9624039667562349E-2</c:v>
                </c:pt>
                <c:pt idx="1649">
                  <c:v>1.9624896354770469E-2</c:v>
                </c:pt>
                <c:pt idx="1650">
                  <c:v>1.9625845295023772E-2</c:v>
                </c:pt>
                <c:pt idx="1651">
                  <c:v>1.9626886488579784E-2</c:v>
                </c:pt>
                <c:pt idx="1652">
                  <c:v>1.9628019935722166E-2</c:v>
                </c:pt>
                <c:pt idx="1653">
                  <c:v>1.9629245636759832E-2</c:v>
                </c:pt>
                <c:pt idx="1654">
                  <c:v>1.9630563592025595E-2</c:v>
                </c:pt>
                <c:pt idx="1655">
                  <c:v>1.9631973801878408E-2</c:v>
                </c:pt>
                <c:pt idx="1656">
                  <c:v>1.9633476266702025E-2</c:v>
                </c:pt>
                <c:pt idx="1657">
                  <c:v>1.9635070986905888E-2</c:v>
                </c:pt>
                <c:pt idx="1658">
                  <c:v>1.9636757876872343E-2</c:v>
                </c:pt>
                <c:pt idx="1659">
                  <c:v>1.9638535405614783E-2</c:v>
                </c:pt>
                <c:pt idx="1660">
                  <c:v>1.9640400842818206E-2</c:v>
                </c:pt>
                <c:pt idx="1661">
                  <c:v>1.964235142186661E-2</c:v>
                </c:pt>
                <c:pt idx="1662">
                  <c:v>1.9644384376146226E-2</c:v>
                </c:pt>
                <c:pt idx="1663">
                  <c:v>1.9646496939039949E-2</c:v>
                </c:pt>
                <c:pt idx="1664">
                  <c:v>1.9648686343927805E-2</c:v>
                </c:pt>
                <c:pt idx="1665">
                  <c:v>1.9650949824183611E-2</c:v>
                </c:pt>
                <c:pt idx="1666">
                  <c:v>1.9653284613172999E-2</c:v>
                </c:pt>
                <c:pt idx="1667">
                  <c:v>1.9655687944251852E-2</c:v>
                </c:pt>
                <c:pt idx="1668">
                  <c:v>1.9657404698293579E-2</c:v>
                </c:pt>
                <c:pt idx="1669">
                  <c:v>1.965993398375443E-2</c:v>
                </c:pt>
                <c:pt idx="1670">
                  <c:v>1.9662523816683875E-2</c:v>
                </c:pt>
                <c:pt idx="1671">
                  <c:v>1.9665171422947214E-2</c:v>
                </c:pt>
                <c:pt idx="1672">
                  <c:v>1.9667874028391319E-2</c:v>
                </c:pt>
                <c:pt idx="1673">
                  <c:v>1.9670628858842854E-2</c:v>
                </c:pt>
                <c:pt idx="1674">
                  <c:v>1.96734331401065E-2</c:v>
                </c:pt>
                <c:pt idx="1675">
                  <c:v>1.9676284097964292E-2</c:v>
                </c:pt>
                <c:pt idx="1676">
                  <c:v>1.9679178958173837E-2</c:v>
                </c:pt>
                <c:pt idx="1677">
                  <c:v>1.9682114946466989E-2</c:v>
                </c:pt>
                <c:pt idx="1678">
                  <c:v>1.9685089288548507E-2</c:v>
                </c:pt>
                <c:pt idx="1679">
                  <c:v>1.9688099210096288E-2</c:v>
                </c:pt>
                <c:pt idx="1680">
                  <c:v>1.9691141936758472E-2</c:v>
                </c:pt>
                <c:pt idx="1681">
                  <c:v>1.9694214694153889E-2</c:v>
                </c:pt>
                <c:pt idx="1682">
                  <c:v>1.969731470787095E-2</c:v>
                </c:pt>
                <c:pt idx="1683">
                  <c:v>1.9700439203465647E-2</c:v>
                </c:pt>
                <c:pt idx="1684">
                  <c:v>1.9703585406463331E-2</c:v>
                </c:pt>
                <c:pt idx="1685">
                  <c:v>1.9706750542355156E-2</c:v>
                </c:pt>
                <c:pt idx="1686">
                  <c:v>1.9709931836600303E-2</c:v>
                </c:pt>
                <c:pt idx="1687">
                  <c:v>1.9713126514623536E-2</c:v>
                </c:pt>
                <c:pt idx="1688">
                  <c:v>1.9716331801814979E-2</c:v>
                </c:pt>
                <c:pt idx="1689">
                  <c:v>1.9719544923531451E-2</c:v>
                </c:pt>
                <c:pt idx="1690">
                  <c:v>1.9722763105094243E-2</c:v>
                </c:pt>
                <c:pt idx="1691">
                  <c:v>1.9725983571789563E-2</c:v>
                </c:pt>
                <c:pt idx="1692">
                  <c:v>1.9729203548868979E-2</c:v>
                </c:pt>
                <c:pt idx="1693">
                  <c:v>1.9732420261549199E-2</c:v>
                </c:pt>
                <c:pt idx="1694">
                  <c:v>1.9735630935011184E-2</c:v>
                </c:pt>
                <c:pt idx="1695">
                  <c:v>1.9738832794402139E-2</c:v>
                </c:pt>
                <c:pt idx="1696">
                  <c:v>1.9742023064833525E-2</c:v>
                </c:pt>
                <c:pt idx="1697">
                  <c:v>1.9745198971383271E-2</c:v>
                </c:pt>
                <c:pt idx="1698">
                  <c:v>1.9748357739094669E-2</c:v>
                </c:pt>
                <c:pt idx="1699">
                  <c:v>1.9751496592977924E-2</c:v>
                </c:pt>
                <c:pt idx="1700">
                  <c:v>1.9754612758008827E-2</c:v>
                </c:pt>
                <c:pt idx="1701">
                  <c:v>1.9757703459133191E-2</c:v>
                </c:pt>
                <c:pt idx="1702">
                  <c:v>1.9760765921262191E-2</c:v>
                </c:pt>
                <c:pt idx="1703">
                  <c:v>1.9763797369277913E-2</c:v>
                </c:pt>
                <c:pt idx="1704">
                  <c:v>1.9766795028030693E-2</c:v>
                </c:pt>
                <c:pt idx="1705">
                  <c:v>1.9769756122342885E-2</c:v>
                </c:pt>
                <c:pt idx="1706">
                  <c:v>1.977267787700665E-2</c:v>
                </c:pt>
                <c:pt idx="1707">
                  <c:v>1.9775557516788167E-2</c:v>
                </c:pt>
                <c:pt idx="1708">
                  <c:v>1.9778392266426525E-2</c:v>
                </c:pt>
                <c:pt idx="1709">
                  <c:v>1.9781179350635725E-2</c:v>
                </c:pt>
                <c:pt idx="1710">
                  <c:v>1.9783916004892932E-2</c:v>
                </c:pt>
                <c:pt idx="1711">
                  <c:v>1.9786979610640243E-2</c:v>
                </c:pt>
                <c:pt idx="1712">
                  <c:v>1.9789604097433022E-2</c:v>
                </c:pt>
                <c:pt idx="1713">
                  <c:v>1.9792176160114083E-2</c:v>
                </c:pt>
                <c:pt idx="1714">
                  <c:v>1.9794695798286854E-2</c:v>
                </c:pt>
                <c:pt idx="1715">
                  <c:v>1.9797163011562535E-2</c:v>
                </c:pt>
                <c:pt idx="1716">
                  <c:v>1.9799577799560764E-2</c:v>
                </c:pt>
                <c:pt idx="1717">
                  <c:v>1.9801940161909393E-2</c:v>
                </c:pt>
                <c:pt idx="1718">
                  <c:v>1.9804250098243381E-2</c:v>
                </c:pt>
                <c:pt idx="1719">
                  <c:v>1.9806507608207014E-2</c:v>
                </c:pt>
                <c:pt idx="1720">
                  <c:v>1.9808712691452124E-2</c:v>
                </c:pt>
                <c:pt idx="1721">
                  <c:v>1.9810865347638096E-2</c:v>
                </c:pt>
                <c:pt idx="1722">
                  <c:v>1.9812965576433417E-2</c:v>
                </c:pt>
                <c:pt idx="1723">
                  <c:v>1.9815013377514124E-2</c:v>
                </c:pt>
                <c:pt idx="1724">
                  <c:v>1.9817008750563803E-2</c:v>
                </c:pt>
                <c:pt idx="1725">
                  <c:v>1.9821504732218741E-2</c:v>
                </c:pt>
                <c:pt idx="1726">
                  <c:v>1.9820842211349055E-2</c:v>
                </c:pt>
                <c:pt idx="1727">
                  <c:v>1.9822680298493101E-2</c:v>
                </c:pt>
                <c:pt idx="1728">
                  <c:v>1.9824465956423953E-2</c:v>
                </c:pt>
                <c:pt idx="1729">
                  <c:v>1.9826199184866056E-2</c:v>
                </c:pt>
                <c:pt idx="1730">
                  <c:v>1.9827879983552288E-2</c:v>
                </c:pt>
                <c:pt idx="1731">
                  <c:v>1.9829508352223524E-2</c:v>
                </c:pt>
                <c:pt idx="1732">
                  <c:v>1.9831084290628631E-2</c:v>
                </c:pt>
                <c:pt idx="1733">
                  <c:v>1.9832607798524471E-2</c:v>
                </c:pt>
                <c:pt idx="1734">
                  <c:v>1.9834078875675454E-2</c:v>
                </c:pt>
                <c:pt idx="1735">
                  <c:v>1.9835497521855983E-2</c:v>
                </c:pt>
                <c:pt idx="1736">
                  <c:v>1.9836863736846011E-2</c:v>
                </c:pt>
                <c:pt idx="1737">
                  <c:v>1.9838177520435263E-2</c:v>
                </c:pt>
                <c:pt idx="1738">
                  <c:v>1.9839438872421455E-2</c:v>
                </c:pt>
                <c:pt idx="1739">
                  <c:v>1.9840647792609412E-2</c:v>
                </c:pt>
                <c:pt idx="1740">
                  <c:v>1.984180428081328E-2</c:v>
                </c:pt>
                <c:pt idx="1741">
                  <c:v>1.9842908336854093E-2</c:v>
                </c:pt>
                <c:pt idx="1742">
                  <c:v>1.9843959960561985E-2</c:v>
                </c:pt>
                <c:pt idx="1743">
                  <c:v>1.9844959151774422E-2</c:v>
                </c:pt>
                <c:pt idx="1744">
                  <c:v>1.9845905910337747E-2</c:v>
                </c:pt>
                <c:pt idx="1745">
                  <c:v>1.9846800236105855E-2</c:v>
                </c:pt>
                <c:pt idx="1746">
                  <c:v>1.9847642128940413E-2</c:v>
                </c:pt>
                <c:pt idx="1747">
                  <c:v>1.9848431588711746E-2</c:v>
                </c:pt>
                <c:pt idx="1748">
                  <c:v>1.9849168615297952E-2</c:v>
                </c:pt>
                <c:pt idx="1749">
                  <c:v>1.9849853208585788E-2</c:v>
                </c:pt>
                <c:pt idx="1750">
                  <c:v>1.9850485368469561E-2</c:v>
                </c:pt>
                <c:pt idx="1751">
                  <c:v>1.9851065094851128E-2</c:v>
                </c:pt>
                <c:pt idx="1752">
                  <c:v>1.9851592387642114E-2</c:v>
                </c:pt>
                <c:pt idx="1753">
                  <c:v>1.9852067246760141E-2</c:v>
                </c:pt>
                <c:pt idx="1754">
                  <c:v>1.9852489672132601E-2</c:v>
                </c:pt>
                <c:pt idx="1755">
                  <c:v>1.9852859663694211E-2</c:v>
                </c:pt>
                <c:pt idx="1756">
                  <c:v>1.9853177221387908E-2</c:v>
                </c:pt>
                <c:pt idx="1757">
                  <c:v>1.9853442345165062E-2</c:v>
                </c:pt>
                <c:pt idx="1758">
                  <c:v>1.985365503498393E-2</c:v>
                </c:pt>
                <c:pt idx="1759">
                  <c:v>1.9853815290812316E-2</c:v>
                </c:pt>
                <c:pt idx="1760">
                  <c:v>1.9853923112625349E-2</c:v>
                </c:pt>
                <c:pt idx="1761">
                  <c:v>1.9853978500406155E-2</c:v>
                </c:pt>
                <c:pt idx="1762">
                  <c:v>1.9853981454146963E-2</c:v>
                </c:pt>
                <c:pt idx="1763">
                  <c:v>1.9854915824343452E-2</c:v>
                </c:pt>
                <c:pt idx="1764">
                  <c:v>1.9854798916274584E-2</c:v>
                </c:pt>
                <c:pt idx="1765">
                  <c:v>1.9854629568549085E-2</c:v>
                </c:pt>
                <c:pt idx="1766">
                  <c:v>1.9854407781192799E-2</c:v>
                </c:pt>
                <c:pt idx="1767">
                  <c:v>1.9854133554240611E-2</c:v>
                </c:pt>
                <c:pt idx="1768">
                  <c:v>1.9852369931511227E-2</c:v>
                </c:pt>
                <c:pt idx="1769">
                  <c:v>1.9853427781725868E-2</c:v>
                </c:pt>
                <c:pt idx="1770">
                  <c:v>1.9852996236273068E-2</c:v>
                </c:pt>
                <c:pt idx="1771">
                  <c:v>1.9852512251442994E-2</c:v>
                </c:pt>
                <c:pt idx="1772">
                  <c:v>1.9850584107511882E-2</c:v>
                </c:pt>
                <c:pt idx="1773">
                  <c:v>1.9851386963959539E-2</c:v>
                </c:pt>
                <c:pt idx="1774">
                  <c:v>1.9850745661481053E-2</c:v>
                </c:pt>
                <c:pt idx="1775">
                  <c:v>1.9850051919974215E-2</c:v>
                </c:pt>
                <c:pt idx="1776">
                  <c:v>1.9849753828551326E-2</c:v>
                </c:pt>
                <c:pt idx="1777">
                  <c:v>1.9847141912161081E-2</c:v>
                </c:pt>
                <c:pt idx="1778">
                  <c:v>1.9846268474571716E-2</c:v>
                </c:pt>
                <c:pt idx="1779">
                  <c:v>1.9845342604130511E-2</c:v>
                </c:pt>
                <c:pt idx="1780">
                  <c:v>1.9844364300981132E-2</c:v>
                </c:pt>
                <c:pt idx="1781">
                  <c:v>1.9843333565274124E-2</c:v>
                </c:pt>
                <c:pt idx="1782">
                  <c:v>1.984225039716847E-2</c:v>
                </c:pt>
                <c:pt idx="1783">
                  <c:v>1.9841114796830928E-2</c:v>
                </c:pt>
                <c:pt idx="1784">
                  <c:v>1.9839926764437354E-2</c:v>
                </c:pt>
                <c:pt idx="1785">
                  <c:v>1.9838686300170716E-2</c:v>
                </c:pt>
                <c:pt idx="1786">
                  <c:v>1.9837393404221748E-2</c:v>
                </c:pt>
                <c:pt idx="1787">
                  <c:v>1.9836048076790513E-2</c:v>
                </c:pt>
                <c:pt idx="1788">
                  <c:v>1.9834650318084623E-2</c:v>
                </c:pt>
                <c:pt idx="1789">
                  <c:v>1.9833200128319017E-2</c:v>
                </c:pt>
                <c:pt idx="1790">
                  <c:v>1.9831697507717738E-2</c:v>
                </c:pt>
                <c:pt idx="1791">
                  <c:v>1.9830142456513045E-2</c:v>
                </c:pt>
                <c:pt idx="1792">
                  <c:v>1.9828534974944079E-2</c:v>
                </c:pt>
                <c:pt idx="1793">
                  <c:v>1.9826875063258642E-2</c:v>
                </c:pt>
                <c:pt idx="1794">
                  <c:v>1.9825162721713196E-2</c:v>
                </c:pt>
                <c:pt idx="1795">
                  <c:v>1.9823397950571753E-2</c:v>
                </c:pt>
                <c:pt idx="1796">
                  <c:v>1.982158075010676E-2</c:v>
                </c:pt>
                <c:pt idx="1797">
                  <c:v>1.9819711120598216E-2</c:v>
                </c:pt>
                <c:pt idx="1798">
                  <c:v>1.9817789062334112E-2</c:v>
                </c:pt>
                <c:pt idx="1799">
                  <c:v>1.9815814575611768E-2</c:v>
                </c:pt>
                <c:pt idx="1800">
                  <c:v>1.9813787660734938E-2</c:v>
                </c:pt>
                <c:pt idx="1801">
                  <c:v>1.9811708318016708E-2</c:v>
                </c:pt>
                <c:pt idx="1802">
                  <c:v>1.9809576547777263E-2</c:v>
                </c:pt>
                <c:pt idx="1803">
                  <c:v>1.9807392350346342E-2</c:v>
                </c:pt>
                <c:pt idx="1804">
                  <c:v>1.9805155726059898E-2</c:v>
                </c:pt>
                <c:pt idx="1805">
                  <c:v>1.9802866675263209E-2</c:v>
                </c:pt>
                <c:pt idx="1806">
                  <c:v>1.9800525198309549E-2</c:v>
                </c:pt>
                <c:pt idx="1807">
                  <c:v>1.979813129555974E-2</c:v>
                </c:pt>
                <c:pt idx="1808">
                  <c:v>1.9795684967383043E-2</c:v>
                </c:pt>
                <c:pt idx="1809">
                  <c:v>1.9793186214157155E-2</c:v>
                </c:pt>
                <c:pt idx="1810">
                  <c:v>1.9790635036267101E-2</c:v>
                </c:pt>
                <c:pt idx="1811">
                  <c:v>1.9788031434106124E-2</c:v>
                </c:pt>
                <c:pt idx="1812">
                  <c:v>1.9785375408076344E-2</c:v>
                </c:pt>
                <c:pt idx="1813">
                  <c:v>1.9782666958586992E-2</c:v>
                </c:pt>
                <c:pt idx="1814">
                  <c:v>1.9779906086056176E-2</c:v>
                </c:pt>
                <c:pt idx="1815">
                  <c:v>1.9777092790909334E-2</c:v>
                </c:pt>
                <c:pt idx="1816">
                  <c:v>1.9774227073580564E-2</c:v>
                </c:pt>
                <c:pt idx="1817">
                  <c:v>1.9771308934511955E-2</c:v>
                </c:pt>
                <c:pt idx="1818">
                  <c:v>1.9768338374153371E-2</c:v>
                </c:pt>
                <c:pt idx="1819">
                  <c:v>1.9765315392963112E-2</c:v>
                </c:pt>
                <c:pt idx="1820">
                  <c:v>1.9762239991407027E-2</c:v>
                </c:pt>
                <c:pt idx="1821">
                  <c:v>1.9759112169959847E-2</c:v>
                </c:pt>
                <c:pt idx="1822">
                  <c:v>1.9755931929104076E-2</c:v>
                </c:pt>
                <c:pt idx="1823">
                  <c:v>1.9752699269329765E-2</c:v>
                </c:pt>
                <c:pt idx="1824">
                  <c:v>1.9749675759837538E-2</c:v>
                </c:pt>
                <c:pt idx="1825">
                  <c:v>1.9746334340707123E-2</c:v>
                </c:pt>
                <c:pt idx="1826">
                  <c:v>1.9742940501439283E-2</c:v>
                </c:pt>
                <c:pt idx="1827">
                  <c:v>1.9739494242559493E-2</c:v>
                </c:pt>
                <c:pt idx="1828">
                  <c:v>1.9735995564600088E-2</c:v>
                </c:pt>
                <c:pt idx="1829">
                  <c:v>1.9732444468102486E-2</c:v>
                </c:pt>
                <c:pt idx="1830">
                  <c:v>1.9728840953615628E-2</c:v>
                </c:pt>
                <c:pt idx="1831">
                  <c:v>1.9725185021696876E-2</c:v>
                </c:pt>
                <c:pt idx="1832">
                  <c:v>1.9721476672911784E-2</c:v>
                </c:pt>
                <c:pt idx="1833">
                  <c:v>1.971771590783343E-2</c:v>
                </c:pt>
                <c:pt idx="1834">
                  <c:v>1.9713902727043976E-2</c:v>
                </c:pt>
                <c:pt idx="1835">
                  <c:v>1.9710037131132663E-2</c:v>
                </c:pt>
                <c:pt idx="1836">
                  <c:v>1.9706119120697606E-2</c:v>
                </c:pt>
                <c:pt idx="1837">
                  <c:v>1.9702148696344648E-2</c:v>
                </c:pt>
                <c:pt idx="1838">
                  <c:v>1.9698125858687403E-2</c:v>
                </c:pt>
                <c:pt idx="1839">
                  <c:v>1.9694050608348324E-2</c:v>
                </c:pt>
                <c:pt idx="1840">
                  <c:v>1.9689922945957849E-2</c:v>
                </c:pt>
                <c:pt idx="1841">
                  <c:v>1.9685742872153942E-2</c:v>
                </c:pt>
                <c:pt idx="1842">
                  <c:v>1.9681510387583423E-2</c:v>
                </c:pt>
                <c:pt idx="1843">
                  <c:v>1.9677225492900196E-2</c:v>
                </c:pt>
                <c:pt idx="1844">
                  <c:v>1.9672888188767692E-2</c:v>
                </c:pt>
                <c:pt idx="1845">
                  <c:v>1.9668498475855979E-2</c:v>
                </c:pt>
                <c:pt idx="1846">
                  <c:v>1.9664056354844205E-2</c:v>
                </c:pt>
                <c:pt idx="1847">
                  <c:v>1.9659561826419279E-2</c:v>
                </c:pt>
                <c:pt idx="1848">
                  <c:v>1.9655014891276065E-2</c:v>
                </c:pt>
                <c:pt idx="1849">
                  <c:v>1.9650415550118296E-2</c:v>
                </c:pt>
                <c:pt idx="1850">
                  <c:v>1.9645763803656568E-2</c:v>
                </c:pt>
                <c:pt idx="1851">
                  <c:v>1.9641059652610329E-2</c:v>
                </c:pt>
                <c:pt idx="1852">
                  <c:v>1.9636303097707225E-2</c:v>
                </c:pt>
                <c:pt idx="1853">
                  <c:v>1.9631494139682876E-2</c:v>
                </c:pt>
                <c:pt idx="1854">
                  <c:v>1.9626632779280867E-2</c:v>
                </c:pt>
                <c:pt idx="1855">
                  <c:v>1.9621719017252761E-2</c:v>
                </c:pt>
                <c:pt idx="1856">
                  <c:v>1.9616752854358752E-2</c:v>
                </c:pt>
                <c:pt idx="1857">
                  <c:v>1.9611734291366343E-2</c:v>
                </c:pt>
                <c:pt idx="1858">
                  <c:v>1.9606663329052341E-2</c:v>
                </c:pt>
                <c:pt idx="1859">
                  <c:v>1.9601539968200195E-2</c:v>
                </c:pt>
                <c:pt idx="1860">
                  <c:v>1.9596364209602427E-2</c:v>
                </c:pt>
                <c:pt idx="1861">
                  <c:v>1.9591136054059315E-2</c:v>
                </c:pt>
                <c:pt idx="1862">
                  <c:v>1.9585855502379328E-2</c:v>
                </c:pt>
                <c:pt idx="1863">
                  <c:v>1.9580522555379135E-2</c:v>
                </c:pt>
                <c:pt idx="1864">
                  <c:v>1.9575137213883584E-2</c:v>
                </c:pt>
                <c:pt idx="1865">
                  <c:v>1.9569699478725062E-2</c:v>
                </c:pt>
                <c:pt idx="1866">
                  <c:v>1.9564209350744377E-2</c:v>
                </c:pt>
                <c:pt idx="1867">
                  <c:v>1.955866683079073E-2</c:v>
                </c:pt>
                <c:pt idx="1868">
                  <c:v>1.9553071919721318E-2</c:v>
                </c:pt>
                <c:pt idx="1869">
                  <c:v>1.9547424618401074E-2</c:v>
                </c:pt>
                <c:pt idx="1870">
                  <c:v>1.9541724927703126E-2</c:v>
                </c:pt>
                <c:pt idx="1871">
                  <c:v>1.9535972848509022E-2</c:v>
                </c:pt>
                <c:pt idx="1872">
                  <c:v>1.9530168381708055E-2</c:v>
                </c:pt>
                <c:pt idx="1873">
                  <c:v>1.9524311528198154E-2</c:v>
                </c:pt>
                <c:pt idx="1874">
                  <c:v>1.9518402288884337E-2</c:v>
                </c:pt>
                <c:pt idx="1875">
                  <c:v>1.9512440664680698E-2</c:v>
                </c:pt>
                <c:pt idx="1876">
                  <c:v>1.950637266562949E-2</c:v>
                </c:pt>
                <c:pt idx="1877">
                  <c:v>1.9500310336663551E-2</c:v>
                </c:pt>
                <c:pt idx="1878">
                  <c:v>1.949419562820065E-2</c:v>
                </c:pt>
                <c:pt idx="1879">
                  <c:v>1.9488028541183589E-2</c:v>
                </c:pt>
                <c:pt idx="1880">
                  <c:v>1.9481809076563161E-2</c:v>
                </c:pt>
                <c:pt idx="1881">
                  <c:v>1.9475537235298601E-2</c:v>
                </c:pt>
                <c:pt idx="1882">
                  <c:v>1.9469213018357134E-2</c:v>
                </c:pt>
                <c:pt idx="1883">
                  <c:v>1.9462836426713537E-2</c:v>
                </c:pt>
                <c:pt idx="1884">
                  <c:v>1.945640746135191E-2</c:v>
                </c:pt>
                <c:pt idx="1885">
                  <c:v>1.9449926123263017E-2</c:v>
                </c:pt>
                <c:pt idx="1886">
                  <c:v>1.9443392413446281E-2</c:v>
                </c:pt>
                <c:pt idx="1887">
                  <c:v>1.943680633290934E-2</c:v>
                </c:pt>
                <c:pt idx="1888">
                  <c:v>1.9430167882667604E-2</c:v>
                </c:pt>
                <c:pt idx="1889">
                  <c:v>1.9423477063744699E-2</c:v>
                </c:pt>
                <c:pt idx="1890">
                  <c:v>1.9416733877172687E-2</c:v>
                </c:pt>
                <c:pt idx="1891">
                  <c:v>1.9409938323990739E-2</c:v>
                </c:pt>
                <c:pt idx="1892">
                  <c:v>1.9403090405247347E-2</c:v>
                </c:pt>
                <c:pt idx="1893">
                  <c:v>1.9396190121997892E-2</c:v>
                </c:pt>
                <c:pt idx="1894">
                  <c:v>1.9389237475306409E-2</c:v>
                </c:pt>
                <c:pt idx="1895">
                  <c:v>1.9382232466245597E-2</c:v>
                </c:pt>
                <c:pt idx="1896">
                  <c:v>1.9375175095894814E-2</c:v>
                </c:pt>
                <c:pt idx="1897">
                  <c:v>1.9368065365342746E-2</c:v>
                </c:pt>
                <c:pt idx="1898">
                  <c:v>1.9360903275685182E-2</c:v>
                </c:pt>
                <c:pt idx="1899">
                  <c:v>1.9353688828026794E-2</c:v>
                </c:pt>
                <c:pt idx="1900">
                  <c:v>1.9346422023479803E-2</c:v>
                </c:pt>
                <c:pt idx="1901">
                  <c:v>1.9339102863164648E-2</c:v>
                </c:pt>
                <c:pt idx="1902">
                  <c:v>1.9331731348210202E-2</c:v>
                </c:pt>
                <c:pt idx="1903">
                  <c:v>1.9324307479752889E-2</c:v>
                </c:pt>
                <c:pt idx="1904">
                  <c:v>1.9316831258937128E-2</c:v>
                </c:pt>
                <c:pt idx="1905">
                  <c:v>1.9309302686915997E-2</c:v>
                </c:pt>
                <c:pt idx="1906">
                  <c:v>1.9301721764850122E-2</c:v>
                </c:pt>
                <c:pt idx="1907">
                  <c:v>1.9294088493908124E-2</c:v>
                </c:pt>
                <c:pt idx="1908">
                  <c:v>1.9286402875267283E-2</c:v>
                </c:pt>
                <c:pt idx="1909">
                  <c:v>1.9278664910112431E-2</c:v>
                </c:pt>
                <c:pt idx="1910">
                  <c:v>1.9270874599636612E-2</c:v>
                </c:pt>
                <c:pt idx="1911">
                  <c:v>1.9263031945041087E-2</c:v>
                </c:pt>
                <c:pt idx="1912">
                  <c:v>1.9255136947535112E-2</c:v>
                </c:pt>
                <c:pt idx="1913">
                  <c:v>1.9247189608335491E-2</c:v>
                </c:pt>
                <c:pt idx="1914">
                  <c:v>1.9239189928668132E-2</c:v>
                </c:pt>
                <c:pt idx="1915">
                  <c:v>1.9231137909765827E-2</c:v>
                </c:pt>
                <c:pt idx="1916">
                  <c:v>1.922303355287025E-2</c:v>
                </c:pt>
                <c:pt idx="1917">
                  <c:v>1.9214876859231067E-2</c:v>
                </c:pt>
                <c:pt idx="1918">
                  <c:v>1.9206667835244273E-2</c:v>
                </c:pt>
                <c:pt idx="1919">
                  <c:v>1.9197222642188816E-2</c:v>
                </c:pt>
                <c:pt idx="1920">
                  <c:v>1.918890398315698E-2</c:v>
                </c:pt>
                <c:pt idx="1921">
                  <c:v>1.9180536202763276E-2</c:v>
                </c:pt>
                <c:pt idx="1922">
                  <c:v>1.9172120624037614E-2</c:v>
                </c:pt>
                <c:pt idx="1923">
                  <c:v>1.9163658569974151E-2</c:v>
                </c:pt>
                <c:pt idx="1924">
                  <c:v>1.9155151363529299E-2</c:v>
                </c:pt>
                <c:pt idx="1925">
                  <c:v>1.9146600327621943E-2</c:v>
                </c:pt>
                <c:pt idx="1926">
                  <c:v>1.9138006785131667E-2</c:v>
                </c:pt>
                <c:pt idx="1927">
                  <c:v>1.9129372058899197E-2</c:v>
                </c:pt>
                <c:pt idx="1928">
                  <c:v>1.9120697471725734E-2</c:v>
                </c:pt>
                <c:pt idx="1929">
                  <c:v>1.9111984346372068E-2</c:v>
                </c:pt>
                <c:pt idx="1930">
                  <c:v>1.9103234005558578E-2</c:v>
                </c:pt>
                <c:pt idx="1931">
                  <c:v>1.9094447771964118E-2</c:v>
                </c:pt>
                <c:pt idx="1932">
                  <c:v>1.9085626968225577E-2</c:v>
                </c:pt>
                <c:pt idx="1933">
                  <c:v>1.9076772916938101E-2</c:v>
                </c:pt>
                <c:pt idx="1934">
                  <c:v>1.9067886940654422E-2</c:v>
                </c:pt>
                <c:pt idx="1935">
                  <c:v>1.9058970361884198E-2</c:v>
                </c:pt>
                <c:pt idx="1936">
                  <c:v>1.9050024503092455E-2</c:v>
                </c:pt>
                <c:pt idx="1937">
                  <c:v>1.9041050686702699E-2</c:v>
                </c:pt>
                <c:pt idx="1938">
                  <c:v>1.9032050235092024E-2</c:v>
                </c:pt>
                <c:pt idx="1939">
                  <c:v>1.902302447059423E-2</c:v>
                </c:pt>
                <c:pt idx="1940">
                  <c:v>1.9013974715498039E-2</c:v>
                </c:pt>
                <c:pt idx="1941">
                  <c:v>1.9004902292047099E-2</c:v>
                </c:pt>
                <c:pt idx="1942">
                  <c:v>1.8995808522439095E-2</c:v>
                </c:pt>
                <c:pt idx="1943">
                  <c:v>1.8986694728826192E-2</c:v>
                </c:pt>
                <c:pt idx="1944">
                  <c:v>1.8977562233315037E-2</c:v>
                </c:pt>
                <c:pt idx="1945">
                  <c:v>1.8968412357964537E-2</c:v>
                </c:pt>
                <c:pt idx="1946">
                  <c:v>1.8959246424788967E-2</c:v>
                </c:pt>
                <c:pt idx="1947">
                  <c:v>1.8950065755753975E-2</c:v>
                </c:pt>
                <c:pt idx="1948">
                  <c:v>1.8940871672780135E-2</c:v>
                </c:pt>
                <c:pt idx="1949">
                  <c:v>1.893166549773917E-2</c:v>
                </c:pt>
                <c:pt idx="1950">
                  <c:v>1.8922448552456617E-2</c:v>
                </c:pt>
                <c:pt idx="1951">
                  <c:v>1.8913222158710052E-2</c:v>
                </c:pt>
                <c:pt idx="1952">
                  <c:v>1.890398763822998E-2</c:v>
                </c:pt>
                <c:pt idx="1953">
                  <c:v>1.8894746312698274E-2</c:v>
                </c:pt>
                <c:pt idx="1954">
                  <c:v>1.8885499503749958E-2</c:v>
                </c:pt>
                <c:pt idx="1955">
                  <c:v>1.8876248532972095E-2</c:v>
                </c:pt>
                <c:pt idx="1956">
                  <c:v>1.8866994721903341E-2</c:v>
                </c:pt>
                <c:pt idx="1957">
                  <c:v>1.8857739392034389E-2</c:v>
                </c:pt>
                <c:pt idx="1958">
                  <c:v>1.8848483864808419E-2</c:v>
                </c:pt>
                <c:pt idx="1959">
                  <c:v>1.8839229461620421E-2</c:v>
                </c:pt>
                <c:pt idx="1960">
                  <c:v>1.8829977503817208E-2</c:v>
                </c:pt>
                <c:pt idx="1961">
                  <c:v>1.8820729312697848E-2</c:v>
                </c:pt>
                <c:pt idx="1962">
                  <c:v>1.8811486209513006E-2</c:v>
                </c:pt>
                <c:pt idx="1963">
                  <c:v>1.8802249515465608E-2</c:v>
                </c:pt>
                <c:pt idx="1964">
                  <c:v>1.8793020551711281E-2</c:v>
                </c:pt>
                <c:pt idx="1965">
                  <c:v>1.8783800639357695E-2</c:v>
                </c:pt>
                <c:pt idx="1966">
                  <c:v>1.8774591099464111E-2</c:v>
                </c:pt>
                <c:pt idx="1967">
                  <c:v>1.8765393253043605E-2</c:v>
                </c:pt>
                <c:pt idx="1968">
                  <c:v>1.8756208421061515E-2</c:v>
                </c:pt>
                <c:pt idx="1969">
                  <c:v>1.8747037924434995E-2</c:v>
                </c:pt>
                <c:pt idx="1970">
                  <c:v>1.873788307889912E-2</c:v>
                </c:pt>
                <c:pt idx="1971">
                  <c:v>1.8728744752665616E-2</c:v>
                </c:pt>
                <c:pt idx="1972">
                  <c:v>1.8719623025540644E-2</c:v>
                </c:pt>
                <c:pt idx="1973">
                  <c:v>1.8710517897080114E-2</c:v>
                </c:pt>
                <c:pt idx="1974">
                  <c:v>1.8701429366840383E-2</c:v>
                </c:pt>
                <c:pt idx="1975">
                  <c:v>1.869235743437847E-2</c:v>
                </c:pt>
                <c:pt idx="1976">
                  <c:v>1.868330209925273E-2</c:v>
                </c:pt>
                <c:pt idx="1977">
                  <c:v>1.8674263361021515E-2</c:v>
                </c:pt>
                <c:pt idx="1978">
                  <c:v>1.8665241219244733E-2</c:v>
                </c:pt>
                <c:pt idx="1979">
                  <c:v>1.8656235673483401E-2</c:v>
                </c:pt>
                <c:pt idx="1980">
                  <c:v>1.8647246723297428E-2</c:v>
                </c:pt>
                <c:pt idx="1981">
                  <c:v>1.8638274368250274E-2</c:v>
                </c:pt>
                <c:pt idx="1982">
                  <c:v>1.8629318607903622E-2</c:v>
                </c:pt>
                <c:pt idx="1983">
                  <c:v>1.8620379441822044E-2</c:v>
                </c:pt>
                <c:pt idx="1984">
                  <c:v>1.8611456869569665E-2</c:v>
                </c:pt>
                <c:pt idx="1985">
                  <c:v>1.8602550890712166E-2</c:v>
                </c:pt>
                <c:pt idx="1986">
                  <c:v>1.8593661504815007E-2</c:v>
                </c:pt>
                <c:pt idx="1987">
                  <c:v>1.8584788711445643E-2</c:v>
                </c:pt>
                <c:pt idx="1988">
                  <c:v>1.8575932510171755E-2</c:v>
                </c:pt>
                <c:pt idx="1989">
                  <c:v>1.8567092900561688E-2</c:v>
                </c:pt>
                <c:pt idx="1990">
                  <c:v>1.8558269882185119E-2</c:v>
                </c:pt>
                <c:pt idx="1991">
                  <c:v>1.8549463454611947E-2</c:v>
                </c:pt>
                <c:pt idx="1992">
                  <c:v>1.8540673617413184E-2</c:v>
                </c:pt>
                <c:pt idx="1993">
                  <c:v>1.8531900370160947E-2</c:v>
                </c:pt>
                <c:pt idx="1994">
                  <c:v>1.8523143712427137E-2</c:v>
                </c:pt>
                <c:pt idx="1995">
                  <c:v>1.8514403643786093E-2</c:v>
                </c:pt>
                <c:pt idx="1996">
                  <c:v>1.8505680163811489E-2</c:v>
                </c:pt>
                <c:pt idx="1997">
                  <c:v>1.8496973272078554E-2</c:v>
                </c:pt>
                <c:pt idx="1998">
                  <c:v>1.8488282968162739E-2</c:v>
                </c:pt>
                <c:pt idx="1999">
                  <c:v>1.8479609251641493E-2</c:v>
                </c:pt>
                <c:pt idx="2000">
                  <c:v>1.8470952122091377E-2</c:v>
                </c:pt>
                <c:pt idx="2001">
                  <c:v>1.8462311579091395E-2</c:v>
                </c:pt>
                <c:pt idx="2002">
                  <c:v>1.8453687622220549E-2</c:v>
                </c:pt>
                <c:pt idx="2003">
                  <c:v>1.8445080251058288E-2</c:v>
                </c:pt>
                <c:pt idx="2004">
                  <c:v>1.8436489465185613E-2</c:v>
                </c:pt>
                <c:pt idx="2005">
                  <c:v>1.8427915264184191E-2</c:v>
                </c:pt>
                <c:pt idx="2006">
                  <c:v>1.8419357647635914E-2</c:v>
                </c:pt>
                <c:pt idx="2007">
                  <c:v>1.841081661512467E-2</c:v>
                </c:pt>
                <c:pt idx="2008">
                  <c:v>1.840229216623368E-2</c:v>
                </c:pt>
                <c:pt idx="2009">
                  <c:v>1.8393784300548166E-2</c:v>
                </c:pt>
                <c:pt idx="2010">
                  <c:v>1.8385293017653348E-2</c:v>
                </c:pt>
                <c:pt idx="2011">
                  <c:v>1.8376818317136001E-2</c:v>
                </c:pt>
                <c:pt idx="2012">
                  <c:v>1.83683601985829E-2</c:v>
                </c:pt>
                <c:pt idx="2013">
                  <c:v>1.8359918661582375E-2</c:v>
                </c:pt>
                <c:pt idx="2014">
                  <c:v>1.8351493705723199E-2</c:v>
                </c:pt>
                <c:pt idx="2015">
                  <c:v>1.8343085330594811E-2</c:v>
                </c:pt>
                <c:pt idx="2016">
                  <c:v>1.8334693535788205E-2</c:v>
                </c:pt>
                <c:pt idx="2017">
                  <c:v>1.8326318320893931E-2</c:v>
                </c:pt>
                <c:pt idx="2018">
                  <c:v>1.8317959685504093E-2</c:v>
                </c:pt>
                <c:pt idx="2019">
                  <c:v>1.8309617629212127E-2</c:v>
                </c:pt>
                <c:pt idx="2020">
                  <c:v>1.8301292151611248E-2</c:v>
                </c:pt>
                <c:pt idx="2021">
                  <c:v>1.8292983252296002E-2</c:v>
                </c:pt>
                <c:pt idx="2022">
                  <c:v>1.8284690930861602E-2</c:v>
                </c:pt>
                <c:pt idx="2023">
                  <c:v>1.8275234291007747E-2</c:v>
                </c:pt>
                <c:pt idx="2024">
                  <c:v>1.826697749224504E-2</c:v>
                </c:pt>
                <c:pt idx="2025">
                  <c:v>1.8258737270096859E-2</c:v>
                </c:pt>
                <c:pt idx="2026">
                  <c:v>1.8250513624161746E-2</c:v>
                </c:pt>
                <c:pt idx="2027">
                  <c:v>1.824230655403869E-2</c:v>
                </c:pt>
                <c:pt idx="2028">
                  <c:v>1.8234116059328231E-2</c:v>
                </c:pt>
                <c:pt idx="2029">
                  <c:v>1.8225942139632245E-2</c:v>
                </c:pt>
                <c:pt idx="2030">
                  <c:v>1.8217784794551273E-2</c:v>
                </c:pt>
                <c:pt idx="2031">
                  <c:v>1.8209644023688742E-2</c:v>
                </c:pt>
                <c:pt idx="2032">
                  <c:v>1.8201519826648305E-2</c:v>
                </c:pt>
                <c:pt idx="2033">
                  <c:v>1.8193059794863263E-2</c:v>
                </c:pt>
                <c:pt idx="2034">
                  <c:v>1.8184971097140467E-2</c:v>
                </c:pt>
                <c:pt idx="2035">
                  <c:v>1.8176898974952584E-2</c:v>
                </c:pt>
                <c:pt idx="2036">
                  <c:v>1.8168843427903418E-2</c:v>
                </c:pt>
                <c:pt idx="2037">
                  <c:v>1.8160690272859818E-2</c:v>
                </c:pt>
                <c:pt idx="2038">
                  <c:v>1.8152782057640378E-2</c:v>
                </c:pt>
                <c:pt idx="2039">
                  <c:v>1.8144776233637406E-2</c:v>
                </c:pt>
                <c:pt idx="2040">
                  <c:v>1.8136786983196269E-2</c:v>
                </c:pt>
                <c:pt idx="2041">
                  <c:v>1.8128703282483647E-2</c:v>
                </c:pt>
                <c:pt idx="2042">
                  <c:v>1.8120858201429009E-2</c:v>
                </c:pt>
                <c:pt idx="2043">
                  <c:v>1.8112918669321489E-2</c:v>
                </c:pt>
                <c:pt idx="2044">
                  <c:v>1.8104887065312904E-2</c:v>
                </c:pt>
                <c:pt idx="2045">
                  <c:v>1.8097413303978405E-2</c:v>
                </c:pt>
                <c:pt idx="2046">
                  <c:v>1.8089199503426495E-2</c:v>
                </c:pt>
                <c:pt idx="2047">
                  <c:v>1.8081326256976293E-2</c:v>
                </c:pt>
                <c:pt idx="2048">
                  <c:v>1.8073469580972265E-2</c:v>
                </c:pt>
                <c:pt idx="2049">
                  <c:v>1.8065629475028346E-2</c:v>
                </c:pt>
                <c:pt idx="2050">
                  <c:v>1.8057805938759563E-2</c:v>
                </c:pt>
                <c:pt idx="2051">
                  <c:v>1.804999897178183E-2</c:v>
                </c:pt>
                <c:pt idx="2052">
                  <c:v>1.8042208573711933E-2</c:v>
                </c:pt>
                <c:pt idx="2053">
                  <c:v>1.803443474416689E-2</c:v>
                </c:pt>
                <c:pt idx="2054">
                  <c:v>1.8026677482765475E-2</c:v>
                </c:pt>
                <c:pt idx="2055">
                  <c:v>1.801893678912668E-2</c:v>
                </c:pt>
                <c:pt idx="2056">
                  <c:v>1.8011212662870379E-2</c:v>
                </c:pt>
                <c:pt idx="2057">
                  <c:v>1.8003505103617333E-2</c:v>
                </c:pt>
                <c:pt idx="2058">
                  <c:v>1.7996106835369785E-2</c:v>
                </c:pt>
                <c:pt idx="2059">
                  <c:v>1.7988139684608644E-2</c:v>
                </c:pt>
                <c:pt idx="2060">
                  <c:v>1.798048182409848E-2</c:v>
                </c:pt>
                <c:pt idx="2061">
                  <c:v>1.7972840529082303E-2</c:v>
                </c:pt>
                <c:pt idx="2062">
                  <c:v>1.7965215799185932E-2</c:v>
                </c:pt>
                <c:pt idx="2063">
                  <c:v>1.795760763403409E-2</c:v>
                </c:pt>
                <c:pt idx="2064">
                  <c:v>1.795001603325392E-2</c:v>
                </c:pt>
                <c:pt idx="2065">
                  <c:v>1.7942440996472339E-2</c:v>
                </c:pt>
                <c:pt idx="2066">
                  <c:v>1.79348825233176E-2</c:v>
                </c:pt>
                <c:pt idx="2067">
                  <c:v>1.7927611416963307E-2</c:v>
                </c:pt>
                <c:pt idx="2068">
                  <c:v>1.7919815266404692E-2</c:v>
                </c:pt>
                <c:pt idx="2069">
                  <c:v>1.7912306481906757E-2</c:v>
                </c:pt>
                <c:pt idx="2070">
                  <c:v>1.7904814259555906E-2</c:v>
                </c:pt>
                <c:pt idx="2071">
                  <c:v>1.7897338598985006E-2</c:v>
                </c:pt>
                <c:pt idx="2072">
                  <c:v>1.7889879499826046E-2</c:v>
                </c:pt>
                <c:pt idx="2073">
                  <c:v>1.7882436961713655E-2</c:v>
                </c:pt>
                <c:pt idx="2074">
                  <c:v>1.7875010984282028E-2</c:v>
                </c:pt>
                <c:pt idx="2075">
                  <c:v>1.7866544430848383E-2</c:v>
                </c:pt>
                <c:pt idx="2076">
                  <c:v>1.7859236630466534E-2</c:v>
                </c:pt>
                <c:pt idx="2077">
                  <c:v>1.7851861873358778E-2</c:v>
                </c:pt>
                <c:pt idx="2078">
                  <c:v>1.7844503674503503E-2</c:v>
                </c:pt>
                <c:pt idx="2079">
                  <c:v>1.7837162033540976E-2</c:v>
                </c:pt>
                <c:pt idx="2080">
                  <c:v>1.7830075566336482E-2</c:v>
                </c:pt>
                <c:pt idx="2081">
                  <c:v>1.7822528423855649E-2</c:v>
                </c:pt>
                <c:pt idx="2082">
                  <c:v>1.7815236454416683E-2</c:v>
                </c:pt>
                <c:pt idx="2083">
                  <c:v>1.7807961041437025E-2</c:v>
                </c:pt>
                <c:pt idx="2084">
                  <c:v>1.7800930840854514E-2</c:v>
                </c:pt>
                <c:pt idx="2085">
                  <c:v>1.7793459883432356E-2</c:v>
                </c:pt>
                <c:pt idx="2086">
                  <c:v>1.7786234137697369E-2</c:v>
                </c:pt>
                <c:pt idx="2087">
                  <c:v>1.7779024947001721E-2</c:v>
                </c:pt>
                <c:pt idx="2088">
                  <c:v>1.7771832310992965E-2</c:v>
                </c:pt>
                <c:pt idx="2089">
                  <c:v>1.7760706105810264E-2</c:v>
                </c:pt>
                <c:pt idx="2090">
                  <c:v>1.7753554362508028E-2</c:v>
                </c:pt>
                <c:pt idx="2091">
                  <c:v>1.7746419170817429E-2</c:v>
                </c:pt>
                <c:pt idx="2092">
                  <c:v>1.7739300530390967E-2</c:v>
                </c:pt>
                <c:pt idx="2093">
                  <c:v>1.7732198440881808E-2</c:v>
                </c:pt>
                <c:pt idx="2094">
                  <c:v>1.7725112901944451E-2</c:v>
                </c:pt>
                <c:pt idx="2095">
                  <c:v>1.7718043913233616E-2</c:v>
                </c:pt>
                <c:pt idx="2096">
                  <c:v>1.7710991474405136E-2</c:v>
                </c:pt>
                <c:pt idx="2097">
                  <c:v>1.7703955585116171E-2</c:v>
                </c:pt>
                <c:pt idx="2098">
                  <c:v>1.7696936245023442E-2</c:v>
                </c:pt>
                <c:pt idx="2099">
                  <c:v>1.7689933453785667E-2</c:v>
                </c:pt>
                <c:pt idx="2100">
                  <c:v>1.7682947211061784E-2</c:v>
                </c:pt>
                <c:pt idx="2101">
                  <c:v>1.7675977516511177E-2</c:v>
                </c:pt>
                <c:pt idx="2102">
                  <c:v>1.7669024369795228E-2</c:v>
                </c:pt>
                <c:pt idx="2103">
                  <c:v>1.7662087770575319E-2</c:v>
                </c:pt>
                <c:pt idx="2104">
                  <c:v>1.7655167718513276E-2</c:v>
                </c:pt>
                <c:pt idx="2105">
                  <c:v>1.7648264213272036E-2</c:v>
                </c:pt>
                <c:pt idx="2106">
                  <c:v>1.7641377254516533E-2</c:v>
                </c:pt>
                <c:pt idx="2107">
                  <c:v>1.7634506841910369E-2</c:v>
                </c:pt>
                <c:pt idx="2108">
                  <c:v>1.762765297511959E-2</c:v>
                </c:pt>
                <c:pt idx="2109">
                  <c:v>1.7620815653810462E-2</c:v>
                </c:pt>
                <c:pt idx="2110">
                  <c:v>1.7613994877649919E-2</c:v>
                </c:pt>
                <c:pt idx="2111">
                  <c:v>1.7607190646306004E-2</c:v>
                </c:pt>
                <c:pt idx="2112">
                  <c:v>1.7600402959447425E-2</c:v>
                </c:pt>
                <c:pt idx="2113">
                  <c:v>1.7593631816743782E-2</c:v>
                </c:pt>
                <c:pt idx="2114">
                  <c:v>1.7586877217865338E-2</c:v>
                </c:pt>
                <c:pt idx="2115">
                  <c:v>1.7580139162483244E-2</c:v>
                </c:pt>
                <c:pt idx="2116">
                  <c:v>1.7573417650269763E-2</c:v>
                </c:pt>
                <c:pt idx="2117">
                  <c:v>1.7566712680897378E-2</c:v>
                </c:pt>
                <c:pt idx="2118">
                  <c:v>1.7560024254039241E-2</c:v>
                </c:pt>
                <c:pt idx="2119">
                  <c:v>1.7553352369370501E-2</c:v>
                </c:pt>
                <c:pt idx="2120">
                  <c:v>1.7546697026565861E-2</c:v>
                </c:pt>
                <c:pt idx="2121">
                  <c:v>1.7540058225301802E-2</c:v>
                </c:pt>
                <c:pt idx="2122">
                  <c:v>1.7533435965254585E-2</c:v>
                </c:pt>
                <c:pt idx="2123">
                  <c:v>1.7526830246102021E-2</c:v>
                </c:pt>
                <c:pt idx="2124">
                  <c:v>1.7520241067522369E-2</c:v>
                </c:pt>
                <c:pt idx="2125">
                  <c:v>1.7513668429195217E-2</c:v>
                </c:pt>
                <c:pt idx="2126">
                  <c:v>1.7507112330800156E-2</c:v>
                </c:pt>
                <c:pt idx="2127">
                  <c:v>1.7500572772018552E-2</c:v>
                </c:pt>
                <c:pt idx="2128">
                  <c:v>1.7494049752531549E-2</c:v>
                </c:pt>
                <c:pt idx="2129">
                  <c:v>1.7487543272021844E-2</c:v>
                </c:pt>
                <c:pt idx="2130">
                  <c:v>1.748105333017258E-2</c:v>
                </c:pt>
                <c:pt idx="2131">
                  <c:v>1.747457992666801E-2</c:v>
                </c:pt>
                <c:pt idx="2132">
                  <c:v>1.7468123061192831E-2</c:v>
                </c:pt>
                <c:pt idx="2133">
                  <c:v>1.7461682733432404E-2</c:v>
                </c:pt>
                <c:pt idx="2134">
                  <c:v>1.7455258943074092E-2</c:v>
                </c:pt>
                <c:pt idx="2135">
                  <c:v>1.7448851689804368E-2</c:v>
                </c:pt>
                <c:pt idx="2136">
                  <c:v>1.744246097331148E-2</c:v>
                </c:pt>
                <c:pt idx="2137">
                  <c:v>1.7436086793284566E-2</c:v>
                </c:pt>
                <c:pt idx="2138">
                  <c:v>1.7429729149413209E-2</c:v>
                </c:pt>
                <c:pt idx="2139">
                  <c:v>1.7423388041387655E-2</c:v>
                </c:pt>
                <c:pt idx="2140">
                  <c:v>1.7417063468899929E-2</c:v>
                </c:pt>
                <c:pt idx="2141">
                  <c:v>1.7410755431641389E-2</c:v>
                </c:pt>
                <c:pt idx="2142">
                  <c:v>1.7404463929305392E-2</c:v>
                </c:pt>
                <c:pt idx="2143">
                  <c:v>1.7398188961585515E-2</c:v>
                </c:pt>
                <c:pt idx="2144">
                  <c:v>1.7391930528176225E-2</c:v>
                </c:pt>
                <c:pt idx="2145">
                  <c:v>1.7385688628773099E-2</c:v>
                </c:pt>
                <c:pt idx="2146">
                  <c:v>1.7379463263072159E-2</c:v>
                </c:pt>
                <c:pt idx="2147">
                  <c:v>1.7373254430770535E-2</c:v>
                </c:pt>
                <c:pt idx="2148">
                  <c:v>1.736706213156558E-2</c:v>
                </c:pt>
                <c:pt idx="2149">
                  <c:v>1.7360886365156203E-2</c:v>
                </c:pt>
                <c:pt idx="2150">
                  <c:v>1.7354727131241976E-2</c:v>
                </c:pt>
                <c:pt idx="2151">
                  <c:v>1.7348584429522473E-2</c:v>
                </c:pt>
                <c:pt idx="2152">
                  <c:v>1.7342458259699267E-2</c:v>
                </c:pt>
                <c:pt idx="2153">
                  <c:v>1.7336348621473707E-2</c:v>
                </c:pt>
                <c:pt idx="2154">
                  <c:v>1.7330255514548698E-2</c:v>
                </c:pt>
                <c:pt idx="2155">
                  <c:v>1.7324178938627366E-2</c:v>
                </c:pt>
                <c:pt idx="2156">
                  <c:v>1.7318118893414391E-2</c:v>
                </c:pt>
                <c:pt idx="2157">
                  <c:v>1.7312075378614233E-2</c:v>
                </c:pt>
                <c:pt idx="2158">
                  <c:v>1.7306048393933127E-2</c:v>
                </c:pt>
                <c:pt idx="2159">
                  <c:v>1.730003793907775E-2</c:v>
                </c:pt>
                <c:pt idx="2160">
                  <c:v>1.7294044013755228E-2</c:v>
                </c:pt>
                <c:pt idx="2161">
                  <c:v>1.7288066617673792E-2</c:v>
                </c:pt>
                <c:pt idx="2162">
                  <c:v>1.7282105750542787E-2</c:v>
                </c:pt>
                <c:pt idx="2163">
                  <c:v>1.7276161412071778E-2</c:v>
                </c:pt>
                <c:pt idx="2164">
                  <c:v>1.7270233601971663E-2</c:v>
                </c:pt>
                <c:pt idx="2165">
                  <c:v>1.7264322319953784E-2</c:v>
                </c:pt>
                <c:pt idx="2166">
                  <c:v>1.7258427565730372E-2</c:v>
                </c:pt>
                <c:pt idx="2167">
                  <c:v>1.7252549339014323E-2</c:v>
                </c:pt>
                <c:pt idx="2168">
                  <c:v>1.7246687639520308E-2</c:v>
                </c:pt>
                <c:pt idx="2169">
                  <c:v>1.7240842466962114E-2</c:v>
                </c:pt>
                <c:pt idx="2170">
                  <c:v>1.7235013821055523E-2</c:v>
                </c:pt>
                <c:pt idx="2171">
                  <c:v>1.7229201701516983E-2</c:v>
                </c:pt>
                <c:pt idx="2172">
                  <c:v>1.722340610806361E-2</c:v>
                </c:pt>
                <c:pt idx="2173">
                  <c:v>1.7217627040413186E-2</c:v>
                </c:pt>
                <c:pt idx="2174">
                  <c:v>1.7211864498284157E-2</c:v>
                </c:pt>
                <c:pt idx="2175">
                  <c:v>1.7206118481396526E-2</c:v>
                </c:pt>
                <c:pt idx="2176">
                  <c:v>1.7200388989470294E-2</c:v>
                </c:pt>
                <c:pt idx="2177">
                  <c:v>1.7194676022227018E-2</c:v>
                </c:pt>
                <c:pt idx="2178">
                  <c:v>1.7188979579388253E-2</c:v>
                </c:pt>
                <c:pt idx="2179">
                  <c:v>1.7182489592610262E-2</c:v>
                </c:pt>
                <c:pt idx="2180">
                  <c:v>1.717682855827718E-2</c:v>
                </c:pt>
                <c:pt idx="2181">
                  <c:v>1.7171184047480192E-2</c:v>
                </c:pt>
                <c:pt idx="2182">
                  <c:v>1.7165556059944187E-2</c:v>
                </c:pt>
                <c:pt idx="2183">
                  <c:v>1.7159944595395604E-2</c:v>
                </c:pt>
                <c:pt idx="2184">
                  <c:v>1.7154349653561107E-2</c:v>
                </c:pt>
                <c:pt idx="2185">
                  <c:v>1.7148771234168469E-2</c:v>
                </c:pt>
                <c:pt idx="2186">
                  <c:v>1.714320933694613E-2</c:v>
                </c:pt>
                <c:pt idx="2187">
                  <c:v>1.7137663961623417E-2</c:v>
                </c:pt>
                <c:pt idx="2188">
                  <c:v>1.7132135107930768E-2</c:v>
                </c:pt>
                <c:pt idx="2189">
                  <c:v>1.7126622775598399E-2</c:v>
                </c:pt>
                <c:pt idx="2190">
                  <c:v>1.7121126964358524E-2</c:v>
                </c:pt>
                <c:pt idx="2191">
                  <c:v>1.7115647673943579E-2</c:v>
                </c:pt>
                <c:pt idx="2192">
                  <c:v>1.7110184904086667E-2</c:v>
                </c:pt>
                <c:pt idx="2193">
                  <c:v>1.7104738654522222E-2</c:v>
                </c:pt>
                <c:pt idx="2194">
                  <c:v>1.7099308924984902E-2</c:v>
                </c:pt>
                <c:pt idx="2195">
                  <c:v>1.7093895715210694E-2</c:v>
                </c:pt>
                <c:pt idx="2196">
                  <c:v>1.7088499024936032E-2</c:v>
                </c:pt>
                <c:pt idx="2197">
                  <c:v>1.7083118853898238E-2</c:v>
                </c:pt>
                <c:pt idx="2198">
                  <c:v>1.7077755201835521E-2</c:v>
                </c:pt>
                <c:pt idx="2199">
                  <c:v>1.7072408068486755E-2</c:v>
                </c:pt>
                <c:pt idx="2200">
                  <c:v>1.7067077453591706E-2</c:v>
                </c:pt>
                <c:pt idx="2201">
                  <c:v>1.7061763356891246E-2</c:v>
                </c:pt>
                <c:pt idx="2202">
                  <c:v>1.7056465778126251E-2</c:v>
                </c:pt>
                <c:pt idx="2203">
                  <c:v>1.7051184717039147E-2</c:v>
                </c:pt>
                <c:pt idx="2204">
                  <c:v>1.704592017337303E-2</c:v>
                </c:pt>
                <c:pt idx="2205">
                  <c:v>1.704067214687166E-2</c:v>
                </c:pt>
                <c:pt idx="2206">
                  <c:v>1.7035440637279242E-2</c:v>
                </c:pt>
                <c:pt idx="2207">
                  <c:v>1.7030225644341757E-2</c:v>
                </c:pt>
                <c:pt idx="2208">
                  <c:v>1.702502716780474E-2</c:v>
                </c:pt>
                <c:pt idx="2209">
                  <c:v>1.7019845207416173E-2</c:v>
                </c:pt>
                <c:pt idx="2210">
                  <c:v>1.7014679762922702E-2</c:v>
                </c:pt>
                <c:pt idx="2211">
                  <c:v>1.700953083407386E-2</c:v>
                </c:pt>
                <c:pt idx="2212">
                  <c:v>1.7004398420618516E-2</c:v>
                </c:pt>
                <c:pt idx="2213">
                  <c:v>1.6999282522307313E-2</c:v>
                </c:pt>
                <c:pt idx="2214">
                  <c:v>1.6994183138890673E-2</c:v>
                </c:pt>
                <c:pt idx="2215">
                  <c:v>1.6989100270121016E-2</c:v>
                </c:pt>
                <c:pt idx="2216">
                  <c:v>1.6984033915750762E-2</c:v>
                </c:pt>
                <c:pt idx="2217">
                  <c:v>1.6978984075533665E-2</c:v>
                </c:pt>
                <c:pt idx="2218">
                  <c:v>1.6973950749223476E-2</c:v>
                </c:pt>
                <c:pt idx="2219">
                  <c:v>1.6968933936575281E-2</c:v>
                </c:pt>
                <c:pt idx="2220">
                  <c:v>1.6963933637345274E-2</c:v>
                </c:pt>
                <c:pt idx="2221">
                  <c:v>1.6958949851289873E-2</c:v>
                </c:pt>
                <c:pt idx="2222">
                  <c:v>1.6953982578166604E-2</c:v>
                </c:pt>
                <c:pt idx="2223">
                  <c:v>1.6949031817733662E-2</c:v>
                </c:pt>
                <c:pt idx="2224">
                  <c:v>1.6944097569750571E-2</c:v>
                </c:pt>
                <c:pt idx="2225">
                  <c:v>1.6939179833976414E-2</c:v>
                </c:pt>
                <c:pt idx="2226">
                  <c:v>1.6934278610172493E-2</c:v>
                </c:pt>
                <c:pt idx="2227">
                  <c:v>1.6929393898100109E-2</c:v>
                </c:pt>
                <c:pt idx="2228">
                  <c:v>1.6924525697521675E-2</c:v>
                </c:pt>
                <c:pt idx="2229">
                  <c:v>1.6919674008200047E-2</c:v>
                </c:pt>
                <c:pt idx="2230">
                  <c:v>1.691483882989897E-2</c:v>
                </c:pt>
                <c:pt idx="2231">
                  <c:v>1.6910020162383521E-2</c:v>
                </c:pt>
                <c:pt idx="2232">
                  <c:v>1.690521800541922E-2</c:v>
                </c:pt>
                <c:pt idx="2233">
                  <c:v>1.6900432358772255E-2</c:v>
                </c:pt>
                <c:pt idx="2234">
                  <c:v>1.6895663222209922E-2</c:v>
                </c:pt>
                <c:pt idx="2235">
                  <c:v>1.6890910595499742E-2</c:v>
                </c:pt>
                <c:pt idx="2236">
                  <c:v>1.6886174478410565E-2</c:v>
                </c:pt>
                <c:pt idx="2237">
                  <c:v>1.6881454870712131E-2</c:v>
                </c:pt>
                <c:pt idx="2238">
                  <c:v>1.6876751772174625E-2</c:v>
                </c:pt>
                <c:pt idx="2239">
                  <c:v>1.687206518256934E-2</c:v>
                </c:pt>
                <c:pt idx="2240">
                  <c:v>1.6867459961049484E-2</c:v>
                </c:pt>
                <c:pt idx="2241">
                  <c:v>1.6862807354571345E-2</c:v>
                </c:pt>
                <c:pt idx="2242">
                  <c:v>1.6858171257141775E-2</c:v>
                </c:pt>
                <c:pt idx="2243">
                  <c:v>1.6853551668534458E-2</c:v>
                </c:pt>
                <c:pt idx="2244">
                  <c:v>1.6848948588524645E-2</c:v>
                </c:pt>
                <c:pt idx="2245">
                  <c:v>1.6844362016887344E-2</c:v>
                </c:pt>
                <c:pt idx="2246">
                  <c:v>1.6839791953398686E-2</c:v>
                </c:pt>
                <c:pt idx="2247">
                  <c:v>1.6835525901835822E-2</c:v>
                </c:pt>
                <c:pt idx="2248">
                  <c:v>1.6830701349976454E-2</c:v>
                </c:pt>
                <c:pt idx="2249">
                  <c:v>1.6826180809599342E-2</c:v>
                </c:pt>
                <c:pt idx="2250">
                  <c:v>1.6821676776483791E-2</c:v>
                </c:pt>
                <c:pt idx="2251">
                  <c:v>1.6817189250409915E-2</c:v>
                </c:pt>
                <c:pt idx="2252">
                  <c:v>1.6812718231159374E-2</c:v>
                </c:pt>
                <c:pt idx="2253">
                  <c:v>1.6808263718513169E-2</c:v>
                </c:pt>
                <c:pt idx="2254">
                  <c:v>1.6803825712254288E-2</c:v>
                </c:pt>
                <c:pt idx="2255">
                  <c:v>1.6799404212166393E-2</c:v>
                </c:pt>
                <c:pt idx="2256">
                  <c:v>1.6794999218033794E-2</c:v>
                </c:pt>
                <c:pt idx="2257">
                  <c:v>1.6790610729640814E-2</c:v>
                </c:pt>
                <c:pt idx="2258">
                  <c:v>1.678623874677421E-2</c:v>
                </c:pt>
                <c:pt idx="2259">
                  <c:v>1.6781883269220293E-2</c:v>
                </c:pt>
                <c:pt idx="2260">
                  <c:v>1.6777544296766485E-2</c:v>
                </c:pt>
                <c:pt idx="2261">
                  <c:v>1.6773221829200866E-2</c:v>
                </c:pt>
                <c:pt idx="2262">
                  <c:v>1.6768915866313294E-2</c:v>
                </c:pt>
                <c:pt idx="2263">
                  <c:v>1.6764626407893179E-2</c:v>
                </c:pt>
                <c:pt idx="2264">
                  <c:v>1.6760353453730822E-2</c:v>
                </c:pt>
                <c:pt idx="2265">
                  <c:v>1.6756097003618513E-2</c:v>
                </c:pt>
                <c:pt idx="2266">
                  <c:v>1.6751857057348322E-2</c:v>
                </c:pt>
                <c:pt idx="2267">
                  <c:v>1.6747633614712987E-2</c:v>
                </c:pt>
                <c:pt idx="2268">
                  <c:v>1.6743426675506785E-2</c:v>
                </c:pt>
                <c:pt idx="2269">
                  <c:v>1.6739236239524224E-2</c:v>
                </c:pt>
                <c:pt idx="2270">
                  <c:v>1.6735062306561362E-2</c:v>
                </c:pt>
                <c:pt idx="2271">
                  <c:v>1.6730904876414033E-2</c:v>
                </c:pt>
                <c:pt idx="2272">
                  <c:v>1.6726763948879616E-2</c:v>
                </c:pt>
                <c:pt idx="2273">
                  <c:v>1.6722639523755946E-2</c:v>
                </c:pt>
                <c:pt idx="2274">
                  <c:v>1.6718531600842173E-2</c:v>
                </c:pt>
                <c:pt idx="2275">
                  <c:v>1.6714440179937236E-2</c:v>
                </c:pt>
                <c:pt idx="2276">
                  <c:v>1.6710365260841836E-2</c:v>
                </c:pt>
                <c:pt idx="2277">
                  <c:v>1.6706306843357568E-2</c:v>
                </c:pt>
                <c:pt idx="2278">
                  <c:v>1.670226492728558E-2</c:v>
                </c:pt>
                <c:pt idx="2279">
                  <c:v>1.6698239512429013E-2</c:v>
                </c:pt>
                <c:pt idx="2280">
                  <c:v>1.6694230598591674E-2</c:v>
                </c:pt>
                <c:pt idx="2281">
                  <c:v>1.6690238185578254E-2</c:v>
                </c:pt>
                <c:pt idx="2282">
                  <c:v>1.6686262273193222E-2</c:v>
                </c:pt>
                <c:pt idx="2283">
                  <c:v>1.6682302861242823E-2</c:v>
                </c:pt>
                <c:pt idx="2284">
                  <c:v>1.6678359949533962E-2</c:v>
                </c:pt>
                <c:pt idx="2285">
                  <c:v>1.6674433537874428E-2</c:v>
                </c:pt>
                <c:pt idx="2286">
                  <c:v>1.6670523626072679E-2</c:v>
                </c:pt>
                <c:pt idx="2287">
                  <c:v>1.6666630213937397E-2</c:v>
                </c:pt>
                <c:pt idx="2288">
                  <c:v>1.6662753301279466E-2</c:v>
                </c:pt>
                <c:pt idx="2289">
                  <c:v>1.6658892887909341E-2</c:v>
                </c:pt>
                <c:pt idx="2290">
                  <c:v>1.6655048973638134E-2</c:v>
                </c:pt>
                <c:pt idx="2291">
                  <c:v>1.6651221558278952E-2</c:v>
                </c:pt>
                <c:pt idx="2292">
                  <c:v>1.6647410641645342E-2</c:v>
                </c:pt>
                <c:pt idx="2293">
                  <c:v>1.6643499081486102E-2</c:v>
                </c:pt>
                <c:pt idx="2294">
                  <c:v>1.6639720154216331E-2</c:v>
                </c:pt>
                <c:pt idx="2295">
                  <c:v>1.6635957724344674E-2</c:v>
                </c:pt>
                <c:pt idx="2296">
                  <c:v>1.6632211791688833E-2</c:v>
                </c:pt>
                <c:pt idx="2297">
                  <c:v>1.6628482356066288E-2</c:v>
                </c:pt>
                <c:pt idx="2298">
                  <c:v>1.6624769417295182E-2</c:v>
                </c:pt>
                <c:pt idx="2299">
                  <c:v>1.6621072975195439E-2</c:v>
                </c:pt>
                <c:pt idx="2300">
                  <c:v>1.6617393029586758E-2</c:v>
                </c:pt>
                <c:pt idx="2301">
                  <c:v>1.6613729580290393E-2</c:v>
                </c:pt>
                <c:pt idx="2302">
                  <c:v>1.6610082627128042E-2</c:v>
                </c:pt>
                <c:pt idx="2303">
                  <c:v>1.660645216992207E-2</c:v>
                </c:pt>
                <c:pt idx="2304">
                  <c:v>1.6602838208495951E-2</c:v>
                </c:pt>
                <c:pt idx="2305">
                  <c:v>1.6599240742674048E-2</c:v>
                </c:pt>
                <c:pt idx="2306">
                  <c:v>1.6595659772281168E-2</c:v>
                </c:pt>
                <c:pt idx="2307">
                  <c:v>1.6592095297143006E-2</c:v>
                </c:pt>
                <c:pt idx="2308">
                  <c:v>1.6588547317086144E-2</c:v>
                </c:pt>
                <c:pt idx="2309">
                  <c:v>1.6585015831938277E-2</c:v>
                </c:pt>
                <c:pt idx="2310">
                  <c:v>1.6581500841527097E-2</c:v>
                </c:pt>
                <c:pt idx="2311">
                  <c:v>1.6578002345682075E-2</c:v>
                </c:pt>
                <c:pt idx="2312">
                  <c:v>1.6574520344232457E-2</c:v>
                </c:pt>
                <c:pt idx="2313">
                  <c:v>1.6571054837009491E-2</c:v>
                </c:pt>
                <c:pt idx="2314">
                  <c:v>1.6567605823843978E-2</c:v>
                </c:pt>
                <c:pt idx="2315">
                  <c:v>1.6564173304568719E-2</c:v>
                </c:pt>
                <c:pt idx="2316">
                  <c:v>1.656075727901607E-2</c:v>
                </c:pt>
                <c:pt idx="2317">
                  <c:v>1.6557357747020385E-2</c:v>
                </c:pt>
                <c:pt idx="2318">
                  <c:v>1.6553974708415353E-2</c:v>
                </c:pt>
                <c:pt idx="2319">
                  <c:v>1.6550608163037772E-2</c:v>
                </c:pt>
                <c:pt idx="2320">
                  <c:v>1.6547258110722884E-2</c:v>
                </c:pt>
                <c:pt idx="2321">
                  <c:v>1.6543924551307709E-2</c:v>
                </c:pt>
                <c:pt idx="2322">
                  <c:v>1.654060748463082E-2</c:v>
                </c:pt>
                <c:pt idx="2323">
                  <c:v>1.6537306910529681E-2</c:v>
                </c:pt>
                <c:pt idx="2324">
                  <c:v>1.6534022828844863E-2</c:v>
                </c:pt>
                <c:pt idx="2325">
                  <c:v>1.6530755239416051E-2</c:v>
                </c:pt>
                <c:pt idx="2326">
                  <c:v>1.6527504142084037E-2</c:v>
                </c:pt>
                <c:pt idx="2327">
                  <c:v>1.652426953669095E-2</c:v>
                </c:pt>
                <c:pt idx="2328">
                  <c:v>1.6521051423079358E-2</c:v>
                </c:pt>
                <c:pt idx="2329">
                  <c:v>1.6517849801092943E-2</c:v>
                </c:pt>
                <c:pt idx="2330">
                  <c:v>1.6514664670575385E-2</c:v>
                </c:pt>
                <c:pt idx="2331">
                  <c:v>1.6511496031372364E-2</c:v>
                </c:pt>
                <c:pt idx="2332">
                  <c:v>1.6508343883329335E-2</c:v>
                </c:pt>
                <c:pt idx="2333">
                  <c:v>1.6505208226292867E-2</c:v>
                </c:pt>
                <c:pt idx="2334">
                  <c:v>1.6502089060110858E-2</c:v>
                </c:pt>
                <c:pt idx="2335">
                  <c:v>1.6498423867900253E-2</c:v>
                </c:pt>
                <c:pt idx="2336">
                  <c:v>1.6495344474180683E-2</c:v>
                </c:pt>
                <c:pt idx="2337">
                  <c:v>1.6492281572327863E-2</c:v>
                </c:pt>
                <c:pt idx="2338">
                  <c:v>1.6489235162191401E-2</c:v>
                </c:pt>
                <c:pt idx="2339">
                  <c:v>1.6486205243623341E-2</c:v>
                </c:pt>
                <c:pt idx="2340">
                  <c:v>1.648269495420061E-2</c:v>
                </c:pt>
                <c:pt idx="2341">
                  <c:v>1.6480194880598164E-2</c:v>
                </c:pt>
                <c:pt idx="2342">
                  <c:v>1.6477214435847553E-2</c:v>
                </c:pt>
                <c:pt idx="2343">
                  <c:v>1.6474250482077044E-2</c:v>
                </c:pt>
                <c:pt idx="2344">
                  <c:v>1.6470793620839939E-2</c:v>
                </c:pt>
                <c:pt idx="2345">
                  <c:v>1.6468372046895961E-2</c:v>
                </c:pt>
                <c:pt idx="2346">
                  <c:v>1.6465457565198086E-2</c:v>
                </c:pt>
                <c:pt idx="2347">
                  <c:v>1.6462559573905036E-2</c:v>
                </c:pt>
                <c:pt idx="2348">
                  <c:v>1.6459852274469531E-2</c:v>
                </c:pt>
                <c:pt idx="2349">
                  <c:v>1.6454831931155489E-2</c:v>
                </c:pt>
                <c:pt idx="2350">
                  <c:v>1.6451990731456867E-2</c:v>
                </c:pt>
                <c:pt idx="2351">
                  <c:v>1.6449166020023442E-2</c:v>
                </c:pt>
                <c:pt idx="2352">
                  <c:v>1.644635779671777E-2</c:v>
                </c:pt>
                <c:pt idx="2353">
                  <c:v>1.644356606140307E-2</c:v>
                </c:pt>
                <c:pt idx="2354">
                  <c:v>1.6440790813943673E-2</c:v>
                </c:pt>
                <c:pt idx="2355">
                  <c:v>1.6438032054204799E-2</c:v>
                </c:pt>
                <c:pt idx="2356">
                  <c:v>1.6435289782051887E-2</c:v>
                </c:pt>
                <c:pt idx="2357">
                  <c:v>1.6432563997351712E-2</c:v>
                </c:pt>
                <c:pt idx="2358">
                  <c:v>1.6429854699971491E-2</c:v>
                </c:pt>
                <c:pt idx="2359">
                  <c:v>1.6427161889779773E-2</c:v>
                </c:pt>
                <c:pt idx="2360">
                  <c:v>1.642448556664533E-2</c:v>
                </c:pt>
                <c:pt idx="2361">
                  <c:v>1.6421825730438044E-2</c:v>
                </c:pt>
                <c:pt idx="2362">
                  <c:v>1.6419182381028463E-2</c:v>
                </c:pt>
                <c:pt idx="2363">
                  <c:v>1.6416555518287579E-2</c:v>
                </c:pt>
                <c:pt idx="2364">
                  <c:v>1.6413945142088382E-2</c:v>
                </c:pt>
                <c:pt idx="2365">
                  <c:v>1.6411351252303419E-2</c:v>
                </c:pt>
                <c:pt idx="2366">
                  <c:v>1.640877384880679E-2</c:v>
                </c:pt>
                <c:pt idx="2367">
                  <c:v>1.6406212931472819E-2</c:v>
                </c:pt>
                <c:pt idx="2368">
                  <c:v>1.6403668500176716E-2</c:v>
                </c:pt>
                <c:pt idx="2369">
                  <c:v>1.6401140554795246E-2</c:v>
                </c:pt>
                <c:pt idx="2370">
                  <c:v>1.6398629095205397E-2</c:v>
                </c:pt>
                <c:pt idx="2371">
                  <c:v>1.63961341212846E-2</c:v>
                </c:pt>
                <c:pt idx="2372">
                  <c:v>1.6393655632911619E-2</c:v>
                </c:pt>
                <c:pt idx="2373">
                  <c:v>1.6391193629966105E-2</c:v>
                </c:pt>
                <c:pt idx="2374">
                  <c:v>1.6388748112327933E-2</c:v>
                </c:pt>
                <c:pt idx="2375">
                  <c:v>1.6386319079878531E-2</c:v>
                </c:pt>
                <c:pt idx="2376">
                  <c:v>1.6383906532499326E-2</c:v>
                </c:pt>
                <c:pt idx="2377">
                  <c:v>1.6381510470073302E-2</c:v>
                </c:pt>
                <c:pt idx="2378">
                  <c:v>1.6379130892483662E-2</c:v>
                </c:pt>
                <c:pt idx="2379">
                  <c:v>1.6376767799615166E-2</c:v>
                </c:pt>
                <c:pt idx="2380">
                  <c:v>1.6374421191351685E-2</c:v>
                </c:pt>
                <c:pt idx="2381">
                  <c:v>1.6372091067580419E-2</c:v>
                </c:pt>
                <c:pt idx="2382">
                  <c:v>1.6369777428187016E-2</c:v>
                </c:pt>
                <c:pt idx="2383">
                  <c:v>1.6367480273059787E-2</c:v>
                </c:pt>
                <c:pt idx="2384">
                  <c:v>1.6365199602086156E-2</c:v>
                </c:pt>
                <c:pt idx="2385">
                  <c:v>1.6362935415155544E-2</c:v>
                </c:pt>
                <c:pt idx="2386">
                  <c:v>1.636068771215804E-2</c:v>
                </c:pt>
                <c:pt idx="2387">
                  <c:v>1.6358456492983731E-2</c:v>
                </c:pt>
                <c:pt idx="2388">
                  <c:v>1.6356241757524925E-2</c:v>
                </c:pt>
                <c:pt idx="2389">
                  <c:v>1.6354043505673044E-2</c:v>
                </c:pt>
                <c:pt idx="2390">
                  <c:v>1.6351861737321505E-2</c:v>
                </c:pt>
                <c:pt idx="2391">
                  <c:v>1.6349696452364171E-2</c:v>
                </c:pt>
                <c:pt idx="2392">
                  <c:v>1.6347547650695793E-2</c:v>
                </c:pt>
                <c:pt idx="2393">
                  <c:v>1.6345415332211788E-2</c:v>
                </c:pt>
                <c:pt idx="2394">
                  <c:v>1.6343299496808239E-2</c:v>
                </c:pt>
                <c:pt idx="2395">
                  <c:v>1.6341200144382562E-2</c:v>
                </c:pt>
                <c:pt idx="2396">
                  <c:v>1.6339117274831949E-2</c:v>
                </c:pt>
                <c:pt idx="2397">
                  <c:v>1.6337050888056037E-2</c:v>
                </c:pt>
                <c:pt idx="2398">
                  <c:v>1.6335000983953796E-2</c:v>
                </c:pt>
                <c:pt idx="2399">
                  <c:v>1.6332967562425527E-2</c:v>
                </c:pt>
                <c:pt idx="2400">
                  <c:v>1.633095062337242E-2</c:v>
                </c:pt>
                <c:pt idx="2401">
                  <c:v>1.632895016669611E-2</c:v>
                </c:pt>
                <c:pt idx="2402">
                  <c:v>1.6326966192299563E-2</c:v>
                </c:pt>
                <c:pt idx="2403">
                  <c:v>1.6324998700085969E-2</c:v>
                </c:pt>
                <c:pt idx="2404">
                  <c:v>1.6323047689959846E-2</c:v>
                </c:pt>
                <c:pt idx="2405">
                  <c:v>1.6321113161826384E-2</c:v>
                </c:pt>
                <c:pt idx="2406">
                  <c:v>1.6319195115591434E-2</c:v>
                </c:pt>
                <c:pt idx="2407">
                  <c:v>1.6317293551161738E-2</c:v>
                </c:pt>
                <c:pt idx="2408">
                  <c:v>1.6315408468444259E-2</c:v>
                </c:pt>
                <c:pt idx="2409">
                  <c:v>1.6313539867347959E-2</c:v>
                </c:pt>
                <c:pt idx="2410">
                  <c:v>1.6311687747781578E-2</c:v>
                </c:pt>
                <c:pt idx="2411">
                  <c:v>1.6309852109654965E-2</c:v>
                </c:pt>
                <c:pt idx="2412">
                  <c:v>1.6308032952879303E-2</c:v>
                </c:pt>
                <c:pt idx="2413">
                  <c:v>1.6306230277365774E-2</c:v>
                </c:pt>
                <c:pt idx="2414">
                  <c:v>1.630444408302667E-2</c:v>
                </c:pt>
                <c:pt idx="2415">
                  <c:v>1.6302674369775172E-2</c:v>
                </c:pt>
                <c:pt idx="2416">
                  <c:v>1.6300921137525126E-2</c:v>
                </c:pt>
                <c:pt idx="2417">
                  <c:v>1.6299184386191046E-2</c:v>
                </c:pt>
                <c:pt idx="2418">
                  <c:v>1.6297464115688998E-2</c:v>
                </c:pt>
                <c:pt idx="2419">
                  <c:v>1.6295760325934827E-2</c:v>
                </c:pt>
                <c:pt idx="2420">
                  <c:v>1.6294073016846156E-2</c:v>
                </c:pt>
                <c:pt idx="2421">
                  <c:v>1.629240218834016E-2</c:v>
                </c:pt>
                <c:pt idx="2422">
                  <c:v>1.6290747840336239E-2</c:v>
                </c:pt>
                <c:pt idx="2423">
                  <c:v>1.6289109972753568E-2</c:v>
                </c:pt>
                <c:pt idx="2424">
                  <c:v>1.6287488585512433E-2</c:v>
                </c:pt>
                <c:pt idx="2425">
                  <c:v>1.6285883678534452E-2</c:v>
                </c:pt>
                <c:pt idx="2426">
                  <c:v>1.6284295251740577E-2</c:v>
                </c:pt>
                <c:pt idx="2427">
                  <c:v>1.6282723305054869E-2</c:v>
                </c:pt>
                <c:pt idx="2428">
                  <c:v>1.6281167838399613E-2</c:v>
                </c:pt>
                <c:pt idx="2429">
                  <c:v>1.6279628851699979E-2</c:v>
                </c:pt>
                <c:pt idx="2430">
                  <c:v>1.6278106344880694E-2</c:v>
                </c:pt>
                <c:pt idx="2431">
                  <c:v>1.627660031786804E-2</c:v>
                </c:pt>
                <c:pt idx="2432">
                  <c:v>1.6275110770588297E-2</c:v>
                </c:pt>
                <c:pt idx="2433">
                  <c:v>1.6273637702969301E-2</c:v>
                </c:pt>
                <c:pt idx="2434">
                  <c:v>1.6272181114939777E-2</c:v>
                </c:pt>
                <c:pt idx="2435">
                  <c:v>1.6270741006428002E-2</c:v>
                </c:pt>
                <c:pt idx="2436">
                  <c:v>1.6269317377364478E-2</c:v>
                </c:pt>
                <c:pt idx="2437">
                  <c:v>1.6267910227679705E-2</c:v>
                </c:pt>
                <c:pt idx="2438">
                  <c:v>1.6266519558107762E-2</c:v>
                </c:pt>
                <c:pt idx="2439">
                  <c:v>1.6265145377264867E-2</c:v>
                </c:pt>
                <c:pt idx="2440">
                  <c:v>1.6263787698241217E-2</c:v>
                </c:pt>
                <c:pt idx="2441">
                  <c:v>1.6262446534179853E-2</c:v>
                </c:pt>
                <c:pt idx="2442">
                  <c:v>1.6261121898223374E-2</c:v>
                </c:pt>
                <c:pt idx="2443">
                  <c:v>1.6259813803516598E-2</c:v>
                </c:pt>
                <c:pt idx="2444">
                  <c:v>1.6258522263203679E-2</c:v>
                </c:pt>
                <c:pt idx="2445">
                  <c:v>1.6257247290430099E-2</c:v>
                </c:pt>
                <c:pt idx="2446">
                  <c:v>1.6255988898342677E-2</c:v>
                </c:pt>
                <c:pt idx="2447">
                  <c:v>1.6254747100088007E-2</c:v>
                </c:pt>
                <c:pt idx="2448">
                  <c:v>1.6253805264016485E-2</c:v>
                </c:pt>
                <c:pt idx="2449">
                  <c:v>1.6252597835535555E-2</c:v>
                </c:pt>
                <c:pt idx="2450">
                  <c:v>1.6251407042526533E-2</c:v>
                </c:pt>
                <c:pt idx="2451">
                  <c:v>1.6250232898103859E-2</c:v>
                </c:pt>
                <c:pt idx="2452">
                  <c:v>1.6249075415382633E-2</c:v>
                </c:pt>
                <c:pt idx="2453">
                  <c:v>1.6247934607478851E-2</c:v>
                </c:pt>
                <c:pt idx="2454">
                  <c:v>1.6246810487509162E-2</c:v>
                </c:pt>
                <c:pt idx="2455">
                  <c:v>1.6245703068590661E-2</c:v>
                </c:pt>
                <c:pt idx="2456">
                  <c:v>1.6244612363842226E-2</c:v>
                </c:pt>
                <c:pt idx="2457">
                  <c:v>1.6243538386382053E-2</c:v>
                </c:pt>
                <c:pt idx="2458">
                  <c:v>1.6242481149330339E-2</c:v>
                </c:pt>
                <c:pt idx="2459">
                  <c:v>1.6241440665807953E-2</c:v>
                </c:pt>
                <c:pt idx="2460">
                  <c:v>1.6240416948935302E-2</c:v>
                </c:pt>
                <c:pt idx="2461">
                  <c:v>1.6239410011835032E-2</c:v>
                </c:pt>
                <c:pt idx="2462">
                  <c:v>1.6238419867629764E-2</c:v>
                </c:pt>
                <c:pt idx="2463">
                  <c:v>1.6237446529443689E-2</c:v>
                </c:pt>
                <c:pt idx="2464">
                  <c:v>1.6236490010400544E-2</c:v>
                </c:pt>
                <c:pt idx="2465">
                  <c:v>1.6235550323625839E-2</c:v>
                </c:pt>
                <c:pt idx="2466">
                  <c:v>1.623462748224553E-2</c:v>
                </c:pt>
                <c:pt idx="2467">
                  <c:v>1.6233721499386459E-2</c:v>
                </c:pt>
                <c:pt idx="2468">
                  <c:v>1.6232832388176129E-2</c:v>
                </c:pt>
                <c:pt idx="2469">
                  <c:v>1.623196016174271E-2</c:v>
                </c:pt>
                <c:pt idx="2470">
                  <c:v>1.6231104833216142E-2</c:v>
                </c:pt>
                <c:pt idx="2471">
                  <c:v>1.6230266415725475E-2</c:v>
                </c:pt>
                <c:pt idx="2472">
                  <c:v>1.6229444922401765E-2</c:v>
                </c:pt>
                <c:pt idx="2473">
                  <c:v>1.6228640366376938E-2</c:v>
                </c:pt>
                <c:pt idx="2474">
                  <c:v>1.6227852760783375E-2</c:v>
                </c:pt>
                <c:pt idx="2475">
                  <c:v>1.6227082118754111E-2</c:v>
                </c:pt>
                <c:pt idx="2476">
                  <c:v>1.6226328453422634E-2</c:v>
                </c:pt>
                <c:pt idx="2477">
                  <c:v>1.6225591777924642E-2</c:v>
                </c:pt>
                <c:pt idx="2478">
                  <c:v>1.6224872105395388E-2</c:v>
                </c:pt>
                <c:pt idx="2479">
                  <c:v>1.6224169448971235E-2</c:v>
                </c:pt>
                <c:pt idx="2480">
                  <c:v>1.6223483821789654E-2</c:v>
                </c:pt>
                <c:pt idx="2481">
                  <c:v>1.6222815236988552E-2</c:v>
                </c:pt>
                <c:pt idx="2482">
                  <c:v>1.6222163707707172E-2</c:v>
                </c:pt>
                <c:pt idx="2483">
                  <c:v>1.6221529247084757E-2</c:v>
                </c:pt>
                <c:pt idx="2484">
                  <c:v>1.6220911868262317E-2</c:v>
                </c:pt>
                <c:pt idx="2485">
                  <c:v>1.622031158438153E-2</c:v>
                </c:pt>
                <c:pt idx="2486">
                  <c:v>1.621972840858385E-2</c:v>
                </c:pt>
                <c:pt idx="2487">
                  <c:v>1.6219162354012724E-2</c:v>
                </c:pt>
                <c:pt idx="2488">
                  <c:v>1.6218613433812267E-2</c:v>
                </c:pt>
                <c:pt idx="2489">
                  <c:v>1.6218081661127256E-2</c:v>
                </c:pt>
                <c:pt idx="2490">
                  <c:v>1.621756704869325E-2</c:v>
                </c:pt>
                <c:pt idx="2491">
                  <c:v>1.6216999939933221E-2</c:v>
                </c:pt>
                <c:pt idx="2492">
                  <c:v>1.6216522112181279E-2</c:v>
                </c:pt>
                <c:pt idx="2493">
                  <c:v>1.6216061450656731E-2</c:v>
                </c:pt>
                <c:pt idx="2494">
                  <c:v>1.6215617955335881E-2</c:v>
                </c:pt>
                <c:pt idx="2495">
                  <c:v>1.62151916261957E-2</c:v>
                </c:pt>
                <c:pt idx="2496">
                  <c:v>1.6214782463215373E-2</c:v>
                </c:pt>
                <c:pt idx="2497">
                  <c:v>1.621439046637364E-2</c:v>
                </c:pt>
                <c:pt idx="2498">
                  <c:v>1.6214015635650576E-2</c:v>
                </c:pt>
                <c:pt idx="2499">
                  <c:v>1.621365797102713E-2</c:v>
                </c:pt>
                <c:pt idx="2500">
                  <c:v>1.6212972396464576E-2</c:v>
                </c:pt>
                <c:pt idx="2501">
                  <c:v>1.6212647852143602E-2</c:v>
                </c:pt>
                <c:pt idx="2502">
                  <c:v>1.621234047311515E-2</c:v>
                </c:pt>
                <c:pt idx="2503">
                  <c:v>1.6212050259363009E-2</c:v>
                </c:pt>
                <c:pt idx="2504">
                  <c:v>1.6211777210872969E-2</c:v>
                </c:pt>
                <c:pt idx="2505">
                  <c:v>1.6211521327630818E-2</c:v>
                </c:pt>
                <c:pt idx="2506">
                  <c:v>1.6211282609623678E-2</c:v>
                </c:pt>
                <c:pt idx="2507">
                  <c:v>1.6211061056839338E-2</c:v>
                </c:pt>
                <c:pt idx="2508">
                  <c:v>1.6210856669266915E-2</c:v>
                </c:pt>
                <c:pt idx="2509">
                  <c:v>1.6210669446895754E-2</c:v>
                </c:pt>
                <c:pt idx="2510">
                  <c:v>1.6210499389716304E-2</c:v>
                </c:pt>
                <c:pt idx="2511">
                  <c:v>1.6210346497720352E-2</c:v>
                </c:pt>
                <c:pt idx="2512">
                  <c:v>1.621021077089968E-2</c:v>
                </c:pt>
                <c:pt idx="2513">
                  <c:v>1.6210092209247851E-2</c:v>
                </c:pt>
                <c:pt idx="2514">
                  <c:v>1.6209990812758424E-2</c:v>
                </c:pt>
                <c:pt idx="2515">
                  <c:v>1.6209906581426514E-2</c:v>
                </c:pt>
                <c:pt idx="2516">
                  <c:v>1.6209839515248126E-2</c:v>
                </c:pt>
                <c:pt idx="2517">
                  <c:v>1.6209789614219039E-2</c:v>
                </c:pt>
                <c:pt idx="2518">
                  <c:v>1.6209756878337478E-2</c:v>
                </c:pt>
                <c:pt idx="2519">
                  <c:v>1.6209741307601444E-2</c:v>
                </c:pt>
                <c:pt idx="2520">
                  <c:v>1.6209742902010271E-2</c:v>
                </c:pt>
                <c:pt idx="2521">
                  <c:v>1.6209761661564182E-2</c:v>
                </c:pt>
                <c:pt idx="2522">
                  <c:v>1.6209797586263841E-2</c:v>
                </c:pt>
                <c:pt idx="2523">
                  <c:v>1.6209850676111026E-2</c:v>
                </c:pt>
                <c:pt idx="2524">
                  <c:v>1.6209920931108845E-2</c:v>
                </c:pt>
                <c:pt idx="2525">
                  <c:v>1.6210008351260408E-2</c:v>
                </c:pt>
                <c:pt idx="2526">
                  <c:v>1.6210112936570154E-2</c:v>
                </c:pt>
                <c:pt idx="2527">
                  <c:v>1.6210234687043856E-2</c:v>
                </c:pt>
                <c:pt idx="2528">
                  <c:v>1.6210373602687511E-2</c:v>
                </c:pt>
                <c:pt idx="2529">
                  <c:v>1.6210529683507557E-2</c:v>
                </c:pt>
                <c:pt idx="2530">
                  <c:v>1.6210702929512655E-2</c:v>
                </c:pt>
                <c:pt idx="2531">
                  <c:v>1.6210893340711463E-2</c:v>
                </c:pt>
                <c:pt idx="2532">
                  <c:v>1.6211100917113308E-2</c:v>
                </c:pt>
                <c:pt idx="2533">
                  <c:v>1.6211325658728848E-2</c:v>
                </c:pt>
                <c:pt idx="2534">
                  <c:v>1.6211567565569407E-2</c:v>
                </c:pt>
                <c:pt idx="2535">
                  <c:v>1.6211826637647642E-2</c:v>
                </c:pt>
                <c:pt idx="2536">
                  <c:v>1.6212102874976209E-2</c:v>
                </c:pt>
                <c:pt idx="2537">
                  <c:v>1.6212396277569319E-2</c:v>
                </c:pt>
                <c:pt idx="2538">
                  <c:v>1.6212706845441627E-2</c:v>
                </c:pt>
                <c:pt idx="2539">
                  <c:v>1.6213034578609342E-2</c:v>
                </c:pt>
                <c:pt idx="2540">
                  <c:v>1.6213379477088674E-2</c:v>
                </c:pt>
                <c:pt idx="2541">
                  <c:v>1.6213741540896942E-2</c:v>
                </c:pt>
                <c:pt idx="2542">
                  <c:v>1.621412077005302E-2</c:v>
                </c:pt>
                <c:pt idx="2543">
                  <c:v>1.6214517164575559E-2</c:v>
                </c:pt>
                <c:pt idx="2544">
                  <c:v>1.621493072448521E-2</c:v>
                </c:pt>
                <c:pt idx="2545">
                  <c:v>1.6215361449802401E-2</c:v>
                </c:pt>
                <c:pt idx="2546">
                  <c:v>1.6215809340549781E-2</c:v>
                </c:pt>
                <c:pt idx="2547">
                  <c:v>1.6216274396748886E-2</c:v>
                </c:pt>
                <c:pt idx="2548">
                  <c:v>1.6216756618424144E-2</c:v>
                </c:pt>
                <c:pt idx="2549">
                  <c:v>1.6217256005599534E-2</c:v>
                </c:pt>
                <c:pt idx="2550">
                  <c:v>1.6217772558300814E-2</c:v>
                </c:pt>
                <c:pt idx="2551">
                  <c:v>1.621830627655374E-2</c:v>
                </c:pt>
                <c:pt idx="2552">
                  <c:v>1.6218857160385403E-2</c:v>
                </c:pt>
                <c:pt idx="2553">
                  <c:v>1.6219425209824001E-2</c:v>
                </c:pt>
                <c:pt idx="2554">
                  <c:v>1.6220010424898179E-2</c:v>
                </c:pt>
                <c:pt idx="2555">
                  <c:v>1.6220612805637469E-2</c:v>
                </c:pt>
                <c:pt idx="2556">
                  <c:v>1.6221232352072512E-2</c:v>
                </c:pt>
                <c:pt idx="2557">
                  <c:v>1.622186906423484E-2</c:v>
                </c:pt>
                <c:pt idx="2558">
                  <c:v>1.6222522942156203E-2</c:v>
                </c:pt>
                <c:pt idx="2559">
                  <c:v>1.6223193985870354E-2</c:v>
                </c:pt>
                <c:pt idx="2560">
                  <c:v>1.6223882195411043E-2</c:v>
                </c:pt>
                <c:pt idx="2561">
                  <c:v>1.6224587570812909E-2</c:v>
                </c:pt>
                <c:pt idx="2562">
                  <c:v>1.6225310112112146E-2</c:v>
                </c:pt>
                <c:pt idx="2563">
                  <c:v>1.6226049819345167E-2</c:v>
                </c:pt>
                <c:pt idx="2564">
                  <c:v>1.6226806692549278E-2</c:v>
                </c:pt>
                <c:pt idx="2565">
                  <c:v>1.6227580731763114E-2</c:v>
                </c:pt>
                <c:pt idx="2566">
                  <c:v>1.6228371937025976E-2</c:v>
                </c:pt>
                <c:pt idx="2567">
                  <c:v>1.6229180308377389E-2</c:v>
                </c:pt>
                <c:pt idx="2568">
                  <c:v>1.6230005845858875E-2</c:v>
                </c:pt>
                <c:pt idx="2569">
                  <c:v>1.6230848549511956E-2</c:v>
                </c:pt>
                <c:pt idx="2570">
                  <c:v>1.6231708419379487E-2</c:v>
                </c:pt>
                <c:pt idx="2571">
                  <c:v>1.6232585455505211E-2</c:v>
                </c:pt>
                <c:pt idx="2572">
                  <c:v>1.6233479657933314E-2</c:v>
                </c:pt>
                <c:pt idx="2573">
                  <c:v>1.6234391026708872E-2</c:v>
                </c:pt>
                <c:pt idx="2574">
                  <c:v>1.6235319561878736E-2</c:v>
                </c:pt>
                <c:pt idx="2575">
                  <c:v>1.6236265263489535E-2</c:v>
                </c:pt>
                <c:pt idx="2576">
                  <c:v>1.623722813158901E-2</c:v>
                </c:pt>
                <c:pt idx="2577">
                  <c:v>1.6238208166226453E-2</c:v>
                </c:pt>
                <c:pt idx="2578">
                  <c:v>1.6239205367450937E-2</c:v>
                </c:pt>
                <c:pt idx="2579">
                  <c:v>1.6240219735313755E-2</c:v>
                </c:pt>
                <c:pt idx="2580">
                  <c:v>1.6241251269865531E-2</c:v>
                </c:pt>
                <c:pt idx="2581">
                  <c:v>1.6242299971159113E-2</c:v>
                </c:pt>
                <c:pt idx="2582">
                  <c:v>1.6243365839247348E-2</c:v>
                </c:pt>
                <c:pt idx="2583">
                  <c:v>1.6244448874184414E-2</c:v>
                </c:pt>
                <c:pt idx="2584">
                  <c:v>1.6245549076024934E-2</c:v>
                </c:pt>
                <c:pt idx="2585">
                  <c:v>1.6246666444824864E-2</c:v>
                </c:pt>
                <c:pt idx="2586">
                  <c:v>1.6247800980640825E-2</c:v>
                </c:pt>
                <c:pt idx="2587">
                  <c:v>1.6248952683530327E-2</c:v>
                </c:pt>
                <c:pt idx="2588">
                  <c:v>1.6250121553551544E-2</c:v>
                </c:pt>
                <c:pt idx="2589">
                  <c:v>1.6251307590763986E-2</c:v>
                </c:pt>
                <c:pt idx="2590">
                  <c:v>1.6252510795227382E-2</c:v>
                </c:pt>
                <c:pt idx="2591">
                  <c:v>1.6253731167003238E-2</c:v>
                </c:pt>
                <c:pt idx="2592">
                  <c:v>1.6254968706153061E-2</c:v>
                </c:pt>
                <c:pt idx="2593">
                  <c:v>1.6256223412739468E-2</c:v>
                </c:pt>
                <c:pt idx="2594">
                  <c:v>1.6257495286825963E-2</c:v>
                </c:pt>
                <c:pt idx="2595">
                  <c:v>1.6258969878722551E-2</c:v>
                </c:pt>
                <c:pt idx="2596">
                  <c:v>1.6260278540528139E-2</c:v>
                </c:pt>
                <c:pt idx="2597">
                  <c:v>1.6261604370039429E-2</c:v>
                </c:pt>
                <c:pt idx="2598">
                  <c:v>1.6262947367323699E-2</c:v>
                </c:pt>
                <c:pt idx="2599">
                  <c:v>1.6264307532449118E-2</c:v>
                </c:pt>
                <c:pt idx="2600">
                  <c:v>1.6265684865484298E-2</c:v>
                </c:pt>
                <c:pt idx="2601">
                  <c:v>1.6267079366499404E-2</c:v>
                </c:pt>
                <c:pt idx="2602">
                  <c:v>1.6268491035564825E-2</c:v>
                </c:pt>
                <c:pt idx="2603">
                  <c:v>1.6269919872752503E-2</c:v>
                </c:pt>
                <c:pt idx="2604">
                  <c:v>1.6271365878134381E-2</c:v>
                </c:pt>
                <c:pt idx="2605">
                  <c:v>1.6272829051783955E-2</c:v>
                </c:pt>
                <c:pt idx="2606">
                  <c:v>1.6274309393775166E-2</c:v>
                </c:pt>
                <c:pt idx="2607">
                  <c:v>1.627580690418351E-2</c:v>
                </c:pt>
                <c:pt idx="2608">
                  <c:v>1.6276841198185465E-2</c:v>
                </c:pt>
                <c:pt idx="2609">
                  <c:v>1.6278853430554685E-2</c:v>
                </c:pt>
                <c:pt idx="2610">
                  <c:v>1.6280402446671838E-2</c:v>
                </c:pt>
                <c:pt idx="2611">
                  <c:v>1.6281968631514987E-2</c:v>
                </c:pt>
                <c:pt idx="2612">
                  <c:v>1.6283551985162958E-2</c:v>
                </c:pt>
                <c:pt idx="2613">
                  <c:v>1.6285152507696354E-2</c:v>
                </c:pt>
                <c:pt idx="2614">
                  <c:v>1.6286770199195777E-2</c:v>
                </c:pt>
                <c:pt idx="2615">
                  <c:v>1.6288405059743383E-2</c:v>
                </c:pt>
                <c:pt idx="2616">
                  <c:v>1.6290057089422438E-2</c:v>
                </c:pt>
                <c:pt idx="2617">
                  <c:v>1.6291726288315989E-2</c:v>
                </c:pt>
                <c:pt idx="2618">
                  <c:v>1.6293412656509298E-2</c:v>
                </c:pt>
                <c:pt idx="2619">
                  <c:v>1.6295116194087411E-2</c:v>
                </c:pt>
                <c:pt idx="2620">
                  <c:v>1.6296836901136702E-2</c:v>
                </c:pt>
                <c:pt idx="2621">
                  <c:v>1.6298574777744657E-2</c:v>
                </c:pt>
                <c:pt idx="2622">
                  <c:v>1.6300329823998982E-2</c:v>
                </c:pt>
                <c:pt idx="2623">
                  <c:v>1.630210203998872E-2</c:v>
                </c:pt>
                <c:pt idx="2624">
                  <c:v>1.6303891425803796E-2</c:v>
                </c:pt>
                <c:pt idx="2625">
                  <c:v>1.6305697981534584E-2</c:v>
                </c:pt>
                <c:pt idx="2626">
                  <c:v>1.6307521707273231E-2</c:v>
                </c:pt>
                <c:pt idx="2627">
                  <c:v>1.6309362603111666E-2</c:v>
                </c:pt>
                <c:pt idx="2628">
                  <c:v>1.6311220669143145E-2</c:v>
                </c:pt>
                <c:pt idx="2629">
                  <c:v>1.6313095905462038E-2</c:v>
                </c:pt>
                <c:pt idx="2630">
                  <c:v>1.6314988312163381E-2</c:v>
                </c:pt>
                <c:pt idx="2631">
                  <c:v>1.6316897889342874E-2</c:v>
                </c:pt>
                <c:pt idx="2632">
                  <c:v>1.6318824637097551E-2</c:v>
                </c:pt>
                <c:pt idx="2633">
                  <c:v>1.6320768555525111E-2</c:v>
                </c:pt>
                <c:pt idx="2634">
                  <c:v>1.6322729644723699E-2</c:v>
                </c:pt>
                <c:pt idx="2635">
                  <c:v>1.6324707904793012E-2</c:v>
                </c:pt>
                <c:pt idx="2636">
                  <c:v>1.6326703335832971E-2</c:v>
                </c:pt>
                <c:pt idx="2637">
                  <c:v>1.6328715937945271E-2</c:v>
                </c:pt>
                <c:pt idx="2638">
                  <c:v>1.6330745711231387E-2</c:v>
                </c:pt>
                <c:pt idx="2639">
                  <c:v>1.6332792655794348E-2</c:v>
                </c:pt>
                <c:pt idx="2640">
                  <c:v>1.6334856771737849E-2</c:v>
                </c:pt>
                <c:pt idx="2641">
                  <c:v>1.6336938059166473E-2</c:v>
                </c:pt>
                <c:pt idx="2642">
                  <c:v>1.6339036518186134E-2</c:v>
                </c:pt>
                <c:pt idx="2643">
                  <c:v>1.6341152148902527E-2</c:v>
                </c:pt>
                <c:pt idx="2644">
                  <c:v>1.634328495142312E-2</c:v>
                </c:pt>
                <c:pt idx="2645">
                  <c:v>1.6345434925856051E-2</c:v>
                </c:pt>
                <c:pt idx="2646">
                  <c:v>1.6347602072310341E-2</c:v>
                </c:pt>
                <c:pt idx="2647">
                  <c:v>1.6351163499275675E-2</c:v>
                </c:pt>
                <c:pt idx="2648">
                  <c:v>1.6353370092621982E-2</c:v>
                </c:pt>
                <c:pt idx="2649">
                  <c:v>1.6355593859906845E-2</c:v>
                </c:pt>
                <c:pt idx="2650">
                  <c:v>1.635783480124333E-2</c:v>
                </c:pt>
                <c:pt idx="2651">
                  <c:v>1.6360092916746054E-2</c:v>
                </c:pt>
                <c:pt idx="2652">
                  <c:v>1.6360753036032894E-2</c:v>
                </c:pt>
                <c:pt idx="2653">
                  <c:v>1.636466067071109E-2</c:v>
                </c:pt>
                <c:pt idx="2654">
                  <c:v>1.6366970309405721E-2</c:v>
                </c:pt>
                <c:pt idx="2655">
                  <c:v>1.6369297122732111E-2</c:v>
                </c:pt>
                <c:pt idx="2656">
                  <c:v>1.6370009983733141E-2</c:v>
                </c:pt>
                <c:pt idx="2657">
                  <c:v>1.6374002273754733E-2</c:v>
                </c:pt>
                <c:pt idx="2658">
                  <c:v>1.6376380611690788E-2</c:v>
                </c:pt>
                <c:pt idx="2659">
                  <c:v>1.6378776124737815E-2</c:v>
                </c:pt>
                <c:pt idx="2660">
                  <c:v>1.6382025256165247E-2</c:v>
                </c:pt>
                <c:pt idx="2661">
                  <c:v>1.6384463598940899E-2</c:v>
                </c:pt>
                <c:pt idx="2662">
                  <c:v>1.6386919116477276E-2</c:v>
                </c:pt>
                <c:pt idx="2663">
                  <c:v>1.6389391808899711E-2</c:v>
                </c:pt>
                <c:pt idx="2664">
                  <c:v>1.639188167633376E-2</c:v>
                </c:pt>
                <c:pt idx="2665">
                  <c:v>1.6394388718905865E-2</c:v>
                </c:pt>
                <c:pt idx="2666">
                  <c:v>1.6396912936743346E-2</c:v>
                </c:pt>
                <c:pt idx="2667">
                  <c:v>1.6399454329974868E-2</c:v>
                </c:pt>
                <c:pt idx="2668">
                  <c:v>1.6402012898729303E-2</c:v>
                </c:pt>
                <c:pt idx="2669">
                  <c:v>1.6404588643136632E-2</c:v>
                </c:pt>
                <c:pt idx="2670">
                  <c:v>1.6407181563327732E-2</c:v>
                </c:pt>
                <c:pt idx="2671">
                  <c:v>1.6409791659434798E-2</c:v>
                </c:pt>
                <c:pt idx="2672">
                  <c:v>1.6412418931589803E-2</c:v>
                </c:pt>
                <c:pt idx="2673">
                  <c:v>1.6415063379926945E-2</c:v>
                </c:pt>
                <c:pt idx="2674">
                  <c:v>1.6417725004579747E-2</c:v>
                </c:pt>
                <c:pt idx="2675">
                  <c:v>1.6420403805684398E-2</c:v>
                </c:pt>
                <c:pt idx="2676">
                  <c:v>1.6423099783376631E-2</c:v>
                </c:pt>
                <c:pt idx="2677">
                  <c:v>1.6425812937793303E-2</c:v>
                </c:pt>
                <c:pt idx="2678">
                  <c:v>1.6428543269072587E-2</c:v>
                </c:pt>
                <c:pt idx="2679">
                  <c:v>1.6431290777353103E-2</c:v>
                </c:pt>
                <c:pt idx="2680">
                  <c:v>1.6434055462774582E-2</c:v>
                </c:pt>
                <c:pt idx="2681">
                  <c:v>1.643683732547719E-2</c:v>
                </c:pt>
                <c:pt idx="2682">
                  <c:v>1.6439636365602649E-2</c:v>
                </c:pt>
                <c:pt idx="2683">
                  <c:v>1.6442452583293122E-2</c:v>
                </c:pt>
                <c:pt idx="2684">
                  <c:v>1.6445285978691656E-2</c:v>
                </c:pt>
                <c:pt idx="2685">
                  <c:v>1.6448136551942188E-2</c:v>
                </c:pt>
                <c:pt idx="2686">
                  <c:v>1.6451004303189985E-2</c:v>
                </c:pt>
                <c:pt idx="2687">
                  <c:v>1.6453889232580302E-2</c:v>
                </c:pt>
                <c:pt idx="2688">
                  <c:v>1.6456791340259957E-2</c:v>
                </c:pt>
                <c:pt idx="2689">
                  <c:v>1.6459710626376651E-2</c:v>
                </c:pt>
                <c:pt idx="2690">
                  <c:v>1.6462647091078298E-2</c:v>
                </c:pt>
                <c:pt idx="2691">
                  <c:v>1.6465600734514595E-2</c:v>
                </c:pt>
                <c:pt idx="2692">
                  <c:v>1.6468571556835013E-2</c:v>
                </c:pt>
                <c:pt idx="2693">
                  <c:v>1.6471559558191236E-2</c:v>
                </c:pt>
                <c:pt idx="2694">
                  <c:v>1.647456473873473E-2</c:v>
                </c:pt>
                <c:pt idx="2695">
                  <c:v>1.6477587098618279E-2</c:v>
                </c:pt>
                <c:pt idx="2696">
                  <c:v>1.6480626637995571E-2</c:v>
                </c:pt>
                <c:pt idx="2697">
                  <c:v>1.648368335702094E-2</c:v>
                </c:pt>
                <c:pt idx="2698">
                  <c:v>1.6486757255850283E-2</c:v>
                </c:pt>
                <c:pt idx="2699">
                  <c:v>1.6489848334638606E-2</c:v>
                </c:pt>
                <c:pt idx="2700">
                  <c:v>1.6492956593544456E-2</c:v>
                </c:pt>
                <c:pt idx="2701">
                  <c:v>1.6496082032724839E-2</c:v>
                </c:pt>
                <c:pt idx="2702">
                  <c:v>1.6499224652338738E-2</c:v>
                </c:pt>
                <c:pt idx="2703">
                  <c:v>1.6502384452546037E-2</c:v>
                </c:pt>
                <c:pt idx="2704">
                  <c:v>1.6505561433507503E-2</c:v>
                </c:pt>
                <c:pt idx="2705">
                  <c:v>1.6508755595384113E-2</c:v>
                </c:pt>
                <c:pt idx="2706">
                  <c:v>1.6511966938338406E-2</c:v>
                </c:pt>
                <c:pt idx="2707">
                  <c:v>1.6515195462533806E-2</c:v>
                </c:pt>
                <c:pt idx="2708">
                  <c:v>1.6517826372646205E-2</c:v>
                </c:pt>
                <c:pt idx="2709">
                  <c:v>1.6521087886112396E-2</c:v>
                </c:pt>
                <c:pt idx="2710">
                  <c:v>1.6524366580502159E-2</c:v>
                </c:pt>
                <c:pt idx="2711">
                  <c:v>1.6527662455981806E-2</c:v>
                </c:pt>
                <c:pt idx="2712">
                  <c:v>1.6530975512718316E-2</c:v>
                </c:pt>
                <c:pt idx="2713">
                  <c:v>1.6534305750879552E-2</c:v>
                </c:pt>
                <c:pt idx="2714">
                  <c:v>1.653765317063427E-2</c:v>
                </c:pt>
                <c:pt idx="2715">
                  <c:v>1.6541017772152333E-2</c:v>
                </c:pt>
                <c:pt idx="2716">
                  <c:v>1.654439955560405E-2</c:v>
                </c:pt>
                <c:pt idx="2717">
                  <c:v>1.6547798521160839E-2</c:v>
                </c:pt>
                <c:pt idx="2718">
                  <c:v>1.6551214668995451E-2</c:v>
                </c:pt>
                <c:pt idx="2719">
                  <c:v>1.6554647999280414E-2</c:v>
                </c:pt>
                <c:pt idx="2720">
                  <c:v>1.6558098512189812E-2</c:v>
                </c:pt>
                <c:pt idx="2721">
                  <c:v>1.6561566207899281E-2</c:v>
                </c:pt>
                <c:pt idx="2722">
                  <c:v>1.6565051086583571E-2</c:v>
                </c:pt>
                <c:pt idx="2723">
                  <c:v>1.6568553148419651E-2</c:v>
                </c:pt>
                <c:pt idx="2724">
                  <c:v>1.6572072393585602E-2</c:v>
                </c:pt>
                <c:pt idx="2725">
                  <c:v>1.6575608822258836E-2</c:v>
                </c:pt>
                <c:pt idx="2726">
                  <c:v>1.6579162434619432E-2</c:v>
                </c:pt>
                <c:pt idx="2727">
                  <c:v>1.6582733230847246E-2</c:v>
                </c:pt>
                <c:pt idx="2728">
                  <c:v>1.6586321211122801E-2</c:v>
                </c:pt>
                <c:pt idx="2729">
                  <c:v>1.6589926375628616E-2</c:v>
                </c:pt>
                <c:pt idx="2730">
                  <c:v>1.6593548724546991E-2</c:v>
                </c:pt>
                <c:pt idx="2731">
                  <c:v>1.6597188258062223E-2</c:v>
                </c:pt>
                <c:pt idx="2732">
                  <c:v>1.6600844976357498E-2</c:v>
                </c:pt>
                <c:pt idx="2733">
                  <c:v>1.6604518879619556E-2</c:v>
                </c:pt>
                <c:pt idx="2734">
                  <c:v>1.6608209968033805E-2</c:v>
                </c:pt>
                <c:pt idx="2735">
                  <c:v>1.6611918241787427E-2</c:v>
                </c:pt>
                <c:pt idx="2736">
                  <c:v>1.6615643701068716E-2</c:v>
                </c:pt>
                <c:pt idx="2737">
                  <c:v>1.6619386346065967E-2</c:v>
                </c:pt>
                <c:pt idx="2738">
                  <c:v>1.6623146176969694E-2</c:v>
                </c:pt>
                <c:pt idx="2739">
                  <c:v>1.6626923193969523E-2</c:v>
                </c:pt>
                <c:pt idx="2740">
                  <c:v>1.66307173972573E-2</c:v>
                </c:pt>
                <c:pt idx="2741">
                  <c:v>1.663452878702576E-2</c:v>
                </c:pt>
                <c:pt idx="2742">
                  <c:v>1.6638357363467415E-2</c:v>
                </c:pt>
                <c:pt idx="2743">
                  <c:v>1.6642203126777E-2</c:v>
                </c:pt>
                <c:pt idx="2744">
                  <c:v>1.6646066077148802E-2</c:v>
                </c:pt>
                <c:pt idx="2745">
                  <c:v>1.664994621477911E-2</c:v>
                </c:pt>
                <c:pt idx="2746">
                  <c:v>1.665384353986421E-2</c:v>
                </c:pt>
                <c:pt idx="2747">
                  <c:v>1.6657758052601945E-2</c:v>
                </c:pt>
                <c:pt idx="2748">
                  <c:v>1.6661689753190823E-2</c:v>
                </c:pt>
                <c:pt idx="2749">
                  <c:v>1.6665638641829794E-2</c:v>
                </c:pt>
                <c:pt idx="2750">
                  <c:v>1.6669604718719144E-2</c:v>
                </c:pt>
                <c:pt idx="2751">
                  <c:v>1.6674158425116659E-2</c:v>
                </c:pt>
                <c:pt idx="2752">
                  <c:v>1.6678161334649388E-2</c:v>
                </c:pt>
                <c:pt idx="2753">
                  <c:v>1.6682181433067322E-2</c:v>
                </c:pt>
                <c:pt idx="2754">
                  <c:v>1.6686218720574297E-2</c:v>
                </c:pt>
                <c:pt idx="2755">
                  <c:v>1.6690273197375038E-2</c:v>
                </c:pt>
                <c:pt idx="2756">
                  <c:v>1.6694344863674493E-2</c:v>
                </c:pt>
                <c:pt idx="2757">
                  <c:v>1.6698433719679606E-2</c:v>
                </c:pt>
                <c:pt idx="2758">
                  <c:v>1.6702539765597768E-2</c:v>
                </c:pt>
                <c:pt idx="2759">
                  <c:v>1.6706663001636812E-2</c:v>
                </c:pt>
                <c:pt idx="2760">
                  <c:v>1.6710803428005683E-2</c:v>
                </c:pt>
                <c:pt idx="2761">
                  <c:v>1.6714961044914434E-2</c:v>
                </c:pt>
                <c:pt idx="2762">
                  <c:v>1.6719135852574007E-2</c:v>
                </c:pt>
                <c:pt idx="2763">
                  <c:v>1.6723327851195346E-2</c:v>
                </c:pt>
                <c:pt idx="2764">
                  <c:v>1.6727537040991836E-2</c:v>
                </c:pt>
                <c:pt idx="2765">
                  <c:v>1.6731763422176194E-2</c:v>
                </c:pt>
                <c:pt idx="2766">
                  <c:v>1.6736006994962693E-2</c:v>
                </c:pt>
                <c:pt idx="2767">
                  <c:v>1.674026775956694E-2</c:v>
                </c:pt>
                <c:pt idx="2768">
                  <c:v>1.6744545716204318E-2</c:v>
                </c:pt>
                <c:pt idx="2769">
                  <c:v>1.6748840865092207E-2</c:v>
                </c:pt>
                <c:pt idx="2770">
                  <c:v>1.675315320644799E-2</c:v>
                </c:pt>
                <c:pt idx="2771">
                  <c:v>1.6757482740490381E-2</c:v>
                </c:pt>
                <c:pt idx="2772">
                  <c:v>1.6761829467438982E-2</c:v>
                </c:pt>
                <c:pt idx="2773">
                  <c:v>1.6766193387513617E-2</c:v>
                </c:pt>
                <c:pt idx="2774">
                  <c:v>1.6770574500936108E-2</c:v>
                </c:pt>
                <c:pt idx="2775">
                  <c:v>1.6774972807928501E-2</c:v>
                </c:pt>
                <c:pt idx="2776">
                  <c:v>1.6779388308713505E-2</c:v>
                </c:pt>
                <c:pt idx="2777">
                  <c:v>1.6783821003514943E-2</c:v>
                </c:pt>
                <c:pt idx="2778">
                  <c:v>1.6788270892557744E-2</c:v>
                </c:pt>
                <c:pt idx="2779">
                  <c:v>1.6792737976067063E-2</c:v>
                </c:pt>
                <c:pt idx="2780">
                  <c:v>1.6797222254269828E-2</c:v>
                </c:pt>
                <c:pt idx="2781">
                  <c:v>1.6801723727393192E-2</c:v>
                </c:pt>
                <c:pt idx="2782">
                  <c:v>1.6806242395665416E-2</c:v>
                </c:pt>
                <c:pt idx="2783">
                  <c:v>1.6810778259315429E-2</c:v>
                </c:pt>
                <c:pt idx="2784">
                  <c:v>1.6815331318573268E-2</c:v>
                </c:pt>
                <c:pt idx="2785">
                  <c:v>1.6819901573669638E-2</c:v>
                </c:pt>
                <c:pt idx="2786">
                  <c:v>1.6824489024836131E-2</c:v>
                </c:pt>
                <c:pt idx="2787">
                  <c:v>1.6829093672305673E-2</c:v>
                </c:pt>
                <c:pt idx="2788">
                  <c:v>1.6833715516311631E-2</c:v>
                </c:pt>
                <c:pt idx="2789">
                  <c:v>1.6838354557088042E-2</c:v>
                </c:pt>
                <c:pt idx="2790">
                  <c:v>1.6843010794869828E-2</c:v>
                </c:pt>
                <c:pt idx="2791">
                  <c:v>1.6847684229893911E-2</c:v>
                </c:pt>
                <c:pt idx="2792">
                  <c:v>1.6852374862396546E-2</c:v>
                </c:pt>
                <c:pt idx="2793">
                  <c:v>1.6857082692615766E-2</c:v>
                </c:pt>
                <c:pt idx="2794">
                  <c:v>1.6861807720790267E-2</c:v>
                </c:pt>
                <c:pt idx="2795">
                  <c:v>1.6866549947159193E-2</c:v>
                </c:pt>
                <c:pt idx="2796">
                  <c:v>1.6871309371963461E-2</c:v>
                </c:pt>
                <c:pt idx="2797">
                  <c:v>1.687608599544399E-2</c:v>
                </c:pt>
                <c:pt idx="2798">
                  <c:v>1.6880879817843475E-2</c:v>
                </c:pt>
                <c:pt idx="2799">
                  <c:v>1.6885690839404166E-2</c:v>
                </c:pt>
                <c:pt idx="2800">
                  <c:v>1.6890519060370535E-2</c:v>
                </c:pt>
                <c:pt idx="2801">
                  <c:v>1.6895364480987052E-2</c:v>
                </c:pt>
                <c:pt idx="2802">
                  <c:v>1.6900227101499521E-2</c:v>
                </c:pt>
                <c:pt idx="2803">
                  <c:v>1.6905106922154411E-2</c:v>
                </c:pt>
                <c:pt idx="2804">
                  <c:v>1.6910003943199081E-2</c:v>
                </c:pt>
                <c:pt idx="2805">
                  <c:v>1.691491816488222E-2</c:v>
                </c:pt>
                <c:pt idx="2806">
                  <c:v>1.6919849587452074E-2</c:v>
                </c:pt>
                <c:pt idx="2807">
                  <c:v>1.6924798211159553E-2</c:v>
                </c:pt>
                <c:pt idx="2808">
                  <c:v>1.6929764036255124E-2</c:v>
                </c:pt>
                <c:pt idx="2809">
                  <c:v>1.6934747062990363E-2</c:v>
                </c:pt>
                <c:pt idx="2810">
                  <c:v>1.6939747291618401E-2</c:v>
                </c:pt>
                <c:pt idx="2811">
                  <c:v>1.6944764722392369E-2</c:v>
                </c:pt>
                <c:pt idx="2812">
                  <c:v>1.694979935556673E-2</c:v>
                </c:pt>
                <c:pt idx="2813">
                  <c:v>1.6954851191396614E-2</c:v>
                </c:pt>
                <c:pt idx="2814">
                  <c:v>1.6959920230138481E-2</c:v>
                </c:pt>
                <c:pt idx="2815">
                  <c:v>1.6965006472049016E-2</c:v>
                </c:pt>
                <c:pt idx="2816">
                  <c:v>1.6970109917386011E-2</c:v>
                </c:pt>
                <c:pt idx="2817">
                  <c:v>1.6975230566408595E-2</c:v>
                </c:pt>
                <c:pt idx="2818">
                  <c:v>1.6980368419376113E-2</c:v>
                </c:pt>
                <c:pt idx="2819">
                  <c:v>1.6985523476549247E-2</c:v>
                </c:pt>
                <c:pt idx="2820">
                  <c:v>1.6990695738188899E-2</c:v>
                </c:pt>
                <c:pt idx="2821">
                  <c:v>1.6995885204557748E-2</c:v>
                </c:pt>
                <c:pt idx="2822">
                  <c:v>1.7001091875918695E-2</c:v>
                </c:pt>
                <c:pt idx="2823">
                  <c:v>1.7006315752535972E-2</c:v>
                </c:pt>
                <c:pt idx="2824">
                  <c:v>1.7011556834674035E-2</c:v>
                </c:pt>
                <c:pt idx="2825">
                  <c:v>1.7016815122599116E-2</c:v>
                </c:pt>
                <c:pt idx="2826">
                  <c:v>1.7022090616577445E-2</c:v>
                </c:pt>
                <c:pt idx="2827">
                  <c:v>1.7027383316876366E-2</c:v>
                </c:pt>
                <c:pt idx="2828">
                  <c:v>1.703269322376455E-2</c:v>
                </c:pt>
                <c:pt idx="2829">
                  <c:v>1.7038020337511339E-2</c:v>
                </c:pt>
                <c:pt idx="2830">
                  <c:v>1.7043364658386295E-2</c:v>
                </c:pt>
                <c:pt idx="2831">
                  <c:v>1.7048726186660756E-2</c:v>
                </c:pt>
                <c:pt idx="2832">
                  <c:v>1.7054104922606506E-2</c:v>
                </c:pt>
                <c:pt idx="2833">
                  <c:v>1.7059500866495991E-2</c:v>
                </c:pt>
                <c:pt idx="2834">
                  <c:v>1.7064914018603217E-2</c:v>
                </c:pt>
                <c:pt idx="2835">
                  <c:v>1.7070344379202407E-2</c:v>
                </c:pt>
                <c:pt idx="2836">
                  <c:v>1.7075791948569119E-2</c:v>
                </c:pt>
                <c:pt idx="2837">
                  <c:v>1.7081256726979133E-2</c:v>
                </c:pt>
                <c:pt idx="2838">
                  <c:v>1.7086738714710004E-2</c:v>
                </c:pt>
                <c:pt idx="2839">
                  <c:v>1.709223791203951E-2</c:v>
                </c:pt>
                <c:pt idx="2840">
                  <c:v>1.7097754319246317E-2</c:v>
                </c:pt>
                <c:pt idx="2841">
                  <c:v>1.7103287936610201E-2</c:v>
                </c:pt>
                <c:pt idx="2842">
                  <c:v>1.7108838764412049E-2</c:v>
                </c:pt>
                <c:pt idx="2843">
                  <c:v>1.7114406802932747E-2</c:v>
                </c:pt>
                <c:pt idx="2844">
                  <c:v>1.7119992052454958E-2</c:v>
                </c:pt>
                <c:pt idx="2845">
                  <c:v>1.7125594513261788E-2</c:v>
                </c:pt>
                <c:pt idx="2846">
                  <c:v>1.7131214185637678E-2</c:v>
                </c:pt>
                <c:pt idx="2847">
                  <c:v>1.7136851069866843E-2</c:v>
                </c:pt>
                <c:pt idx="2848">
                  <c:v>1.7142505166235722E-2</c:v>
                </c:pt>
                <c:pt idx="2849">
                  <c:v>1.7148176475030752E-2</c:v>
                </c:pt>
                <c:pt idx="2850">
                  <c:v>1.7153864996539481E-2</c:v>
                </c:pt>
                <c:pt idx="2851">
                  <c:v>1.7159570731050344E-2</c:v>
                </c:pt>
                <c:pt idx="2852">
                  <c:v>1.7165293678852889E-2</c:v>
                </c:pt>
                <c:pt idx="2853">
                  <c:v>1.7171033840236882E-2</c:v>
                </c:pt>
                <c:pt idx="2854">
                  <c:v>1.717679121549387E-2</c:v>
                </c:pt>
                <c:pt idx="2855">
                  <c:v>1.7182565804915395E-2</c:v>
                </c:pt>
                <c:pt idx="2856">
                  <c:v>1.7188357608794336E-2</c:v>
                </c:pt>
                <c:pt idx="2857">
                  <c:v>1.7194166627424456E-2</c:v>
                </c:pt>
                <c:pt idx="2858">
                  <c:v>1.719999286110041E-2</c:v>
                </c:pt>
                <c:pt idx="2859">
                  <c:v>1.7205836310117517E-2</c:v>
                </c:pt>
                <c:pt idx="2860">
                  <c:v>1.7211696974771984E-2</c:v>
                </c:pt>
                <c:pt idx="2861">
                  <c:v>1.7217574855360906E-2</c:v>
                </c:pt>
                <c:pt idx="2862">
                  <c:v>1.7223469952182713E-2</c:v>
                </c:pt>
                <c:pt idx="2863">
                  <c:v>1.7229382265536275E-2</c:v>
                </c:pt>
                <c:pt idx="2864">
                  <c:v>1.7236151307792422E-2</c:v>
                </c:pt>
                <c:pt idx="2865">
                  <c:v>1.7242099563510582E-2</c:v>
                </c:pt>
                <c:pt idx="2866">
                  <c:v>1.7248065037585723E-2</c:v>
                </c:pt>
                <c:pt idx="2867">
                  <c:v>1.7254047730321433E-2</c:v>
                </c:pt>
                <c:pt idx="2868">
                  <c:v>1.7260047642022412E-2</c:v>
                </c:pt>
                <c:pt idx="2869">
                  <c:v>1.7269454738271326E-2</c:v>
                </c:pt>
                <c:pt idx="2870">
                  <c:v>1.7272099123539865E-2</c:v>
                </c:pt>
                <c:pt idx="2871">
                  <c:v>1.7278150693969496E-2</c:v>
                </c:pt>
                <c:pt idx="2872">
                  <c:v>1.7284219484589615E-2</c:v>
                </c:pt>
                <c:pt idx="2873">
                  <c:v>1.7290305495708463E-2</c:v>
                </c:pt>
                <c:pt idx="2874">
                  <c:v>1.7296408727636048E-2</c:v>
                </c:pt>
                <c:pt idx="2875">
                  <c:v>1.7302529180682612E-2</c:v>
                </c:pt>
                <c:pt idx="2876">
                  <c:v>1.7308666855159267E-2</c:v>
                </c:pt>
                <c:pt idx="2877">
                  <c:v>1.7314821751377805E-2</c:v>
                </c:pt>
                <c:pt idx="2878">
                  <c:v>1.7320993869651781E-2</c:v>
                </c:pt>
                <c:pt idx="2879">
                  <c:v>1.7327183210294746E-2</c:v>
                </c:pt>
                <c:pt idx="2880">
                  <c:v>1.7333389773621369E-2</c:v>
                </c:pt>
                <c:pt idx="2881">
                  <c:v>1.7339613559947419E-2</c:v>
                </c:pt>
                <c:pt idx="2882">
                  <c:v>1.7345854569589328E-2</c:v>
                </c:pt>
                <c:pt idx="2883">
                  <c:v>1.7352112802864195E-2</c:v>
                </c:pt>
                <c:pt idx="2884">
                  <c:v>1.7358388260090674E-2</c:v>
                </c:pt>
                <c:pt idx="2885">
                  <c:v>1.7364680941587635E-2</c:v>
                </c:pt>
                <c:pt idx="2886">
                  <c:v>1.737099084767527E-2</c:v>
                </c:pt>
                <c:pt idx="2887">
                  <c:v>1.7377317978674228E-2</c:v>
                </c:pt>
                <c:pt idx="2888">
                  <c:v>1.738366233490626E-2</c:v>
                </c:pt>
                <c:pt idx="2889">
                  <c:v>1.7390023916693993E-2</c:v>
                </c:pt>
                <c:pt idx="2890">
                  <c:v>1.7396402724361399E-2</c:v>
                </c:pt>
                <c:pt idx="2891">
                  <c:v>1.7402798758232214E-2</c:v>
                </c:pt>
                <c:pt idx="2892">
                  <c:v>1.7409212018631954E-2</c:v>
                </c:pt>
                <c:pt idx="2893">
                  <c:v>1.74156425058868E-2</c:v>
                </c:pt>
                <c:pt idx="2894">
                  <c:v>1.7422090220323587E-2</c:v>
                </c:pt>
                <c:pt idx="2895">
                  <c:v>1.7428555162270272E-2</c:v>
                </c:pt>
                <c:pt idx="2896">
                  <c:v>1.7435037332055689E-2</c:v>
                </c:pt>
                <c:pt idx="2897">
                  <c:v>1.7441536730009557E-2</c:v>
                </c:pt>
                <c:pt idx="2898">
                  <c:v>1.7448053356462261E-2</c:v>
                </c:pt>
                <c:pt idx="2899">
                  <c:v>1.7454587211745295E-2</c:v>
                </c:pt>
                <c:pt idx="2900">
                  <c:v>1.7461138296190594E-2</c:v>
                </c:pt>
                <c:pt idx="2901">
                  <c:v>1.7467706610131643E-2</c:v>
                </c:pt>
                <c:pt idx="2902">
                  <c:v>1.7474292153902594E-2</c:v>
                </c:pt>
                <c:pt idx="2903">
                  <c:v>1.7480894927837814E-2</c:v>
                </c:pt>
                <c:pt idx="2904">
                  <c:v>1.7487514932273893E-2</c:v>
                </c:pt>
                <c:pt idx="2905">
                  <c:v>1.749415216754675E-2</c:v>
                </c:pt>
                <c:pt idx="2906">
                  <c:v>1.7500806633994302E-2</c:v>
                </c:pt>
                <c:pt idx="2907">
                  <c:v>1.7510244249112735E-2</c:v>
                </c:pt>
                <c:pt idx="2908">
                  <c:v>1.7516938739315764E-2</c:v>
                </c:pt>
                <c:pt idx="2909">
                  <c:v>1.75236504636904E-2</c:v>
                </c:pt>
                <c:pt idx="2910">
                  <c:v>1.7530379422580216E-2</c:v>
                </c:pt>
                <c:pt idx="2911">
                  <c:v>1.7537125616328773E-2</c:v>
                </c:pt>
                <c:pt idx="2912">
                  <c:v>1.7541148926505601E-2</c:v>
                </c:pt>
                <c:pt idx="2913">
                  <c:v>1.7550669709784968E-2</c:v>
                </c:pt>
                <c:pt idx="2914">
                  <c:v>1.7557467610184143E-2</c:v>
                </c:pt>
                <c:pt idx="2915">
                  <c:v>1.7564282746827774E-2</c:v>
                </c:pt>
                <c:pt idx="2916">
                  <c:v>1.7568356334671575E-2</c:v>
                </c:pt>
                <c:pt idx="2917">
                  <c:v>1.7575201270903396E-2</c:v>
                </c:pt>
                <c:pt idx="2918">
                  <c:v>1.7582063441504481E-2</c:v>
                </c:pt>
                <c:pt idx="2919">
                  <c:v>1.7588942846822553E-2</c:v>
                </c:pt>
                <c:pt idx="2920">
                  <c:v>1.7599543176542901E-2</c:v>
                </c:pt>
                <c:pt idx="2921">
                  <c:v>1.7602753363007206E-2</c:v>
                </c:pt>
                <c:pt idx="2922">
                  <c:v>1.7609684474573672E-2</c:v>
                </c:pt>
                <c:pt idx="2923">
                  <c:v>1.7616632822258893E-2</c:v>
                </c:pt>
                <c:pt idx="2924">
                  <c:v>1.7623598406414143E-2</c:v>
                </c:pt>
                <c:pt idx="2925">
                  <c:v>1.7630581227393582E-2</c:v>
                </c:pt>
                <c:pt idx="2926">
                  <c:v>1.763758128555093E-2</c:v>
                </c:pt>
                <c:pt idx="2927">
                  <c:v>1.7644598581241455E-2</c:v>
                </c:pt>
                <c:pt idx="2928">
                  <c:v>1.7651633114821097E-2</c:v>
                </c:pt>
                <c:pt idx="2929">
                  <c:v>1.7658684886646236E-2</c:v>
                </c:pt>
                <c:pt idx="2930">
                  <c:v>1.7665753897075254E-2</c:v>
                </c:pt>
                <c:pt idx="2931">
                  <c:v>1.7672840146466084E-2</c:v>
                </c:pt>
                <c:pt idx="2932">
                  <c:v>1.7679943635178441E-2</c:v>
                </c:pt>
                <c:pt idx="2933">
                  <c:v>1.7687064363572924E-2</c:v>
                </c:pt>
                <c:pt idx="2934">
                  <c:v>1.7694202332009912E-2</c:v>
                </c:pt>
                <c:pt idx="2935">
                  <c:v>1.7701357540852003E-2</c:v>
                </c:pt>
                <c:pt idx="2936">
                  <c:v>1.7708529990462241E-2</c:v>
                </c:pt>
                <c:pt idx="2937">
                  <c:v>1.7715719681204112E-2</c:v>
                </c:pt>
                <c:pt idx="2938">
                  <c:v>1.772292661344288E-2</c:v>
                </c:pt>
                <c:pt idx="2939">
                  <c:v>1.7730150787543586E-2</c:v>
                </c:pt>
                <c:pt idx="2940">
                  <c:v>1.7737392203872382E-2</c:v>
                </c:pt>
                <c:pt idx="2941">
                  <c:v>1.7744650862797418E-2</c:v>
                </c:pt>
                <c:pt idx="2942">
                  <c:v>1.7751926764686399E-2</c:v>
                </c:pt>
                <c:pt idx="2943">
                  <c:v>1.7759219909908364E-2</c:v>
                </c:pt>
                <c:pt idx="2944">
                  <c:v>1.7766530298833239E-2</c:v>
                </c:pt>
                <c:pt idx="2945">
                  <c:v>1.777385793183206E-2</c:v>
                </c:pt>
                <c:pt idx="2946">
                  <c:v>1.7781202809276531E-2</c:v>
                </c:pt>
                <c:pt idx="2947">
                  <c:v>1.7788564931538797E-2</c:v>
                </c:pt>
                <c:pt idx="2948">
                  <c:v>1.7795944298993227E-2</c:v>
                </c:pt>
                <c:pt idx="2949">
                  <c:v>1.7803340912013077E-2</c:v>
                </c:pt>
                <c:pt idx="2950">
                  <c:v>1.7810754770974491E-2</c:v>
                </c:pt>
                <c:pt idx="2951">
                  <c:v>1.7818185876252501E-2</c:v>
                </c:pt>
                <c:pt idx="2952">
                  <c:v>1.7825634228225029E-2</c:v>
                </c:pt>
                <c:pt idx="2953">
                  <c:v>1.783309982726955E-2</c:v>
                </c:pt>
                <c:pt idx="2954">
                  <c:v>1.7840582673764871E-2</c:v>
                </c:pt>
                <c:pt idx="2955">
                  <c:v>1.7848082768090245E-2</c:v>
                </c:pt>
                <c:pt idx="2956">
                  <c:v>1.7855600110626701E-2</c:v>
                </c:pt>
                <c:pt idx="2957">
                  <c:v>1.7863134701755268E-2</c:v>
                </c:pt>
                <c:pt idx="2958">
                  <c:v>1.7870686541554548E-2</c:v>
                </c:pt>
                <c:pt idx="2959">
                  <c:v>1.7882588046070236E-2</c:v>
                </c:pt>
                <c:pt idx="2960">
                  <c:v>1.7890182686549627E-2</c:v>
                </c:pt>
                <c:pt idx="2961">
                  <c:v>1.7897792883482255E-2</c:v>
                </c:pt>
                <c:pt idx="2962">
                  <c:v>1.7905418013154817E-2</c:v>
                </c:pt>
                <c:pt idx="2963">
                  <c:v>1.7913057451835135E-2</c:v>
                </c:pt>
                <c:pt idx="2964">
                  <c:v>1.7920710575773269E-2</c:v>
                </c:pt>
                <c:pt idx="2965">
                  <c:v>1.7928376761200848E-2</c:v>
                </c:pt>
                <c:pt idx="2966">
                  <c:v>1.7936055384331517E-2</c:v>
                </c:pt>
                <c:pt idx="2967">
                  <c:v>1.7943745821360491E-2</c:v>
                </c:pt>
                <c:pt idx="2968">
                  <c:v>1.7951447448464775E-2</c:v>
                </c:pt>
                <c:pt idx="2969">
                  <c:v>1.7959159641801836E-2</c:v>
                </c:pt>
                <c:pt idx="2970">
                  <c:v>1.7966881777511823E-2</c:v>
                </c:pt>
                <c:pt idx="2971">
                  <c:v>1.7974613231715564E-2</c:v>
                </c:pt>
                <c:pt idx="2972">
                  <c:v>1.7983459789441714E-2</c:v>
                </c:pt>
                <c:pt idx="2973">
                  <c:v>1.7991209110942874E-2</c:v>
                </c:pt>
                <c:pt idx="2974">
                  <c:v>1.7998965790053001E-2</c:v>
                </c:pt>
                <c:pt idx="2975">
                  <c:v>1.8006729202815874E-2</c:v>
                </c:pt>
                <c:pt idx="2976">
                  <c:v>1.8014498725255956E-2</c:v>
                </c:pt>
                <c:pt idx="2977">
                  <c:v>1.8022273733378169E-2</c:v>
                </c:pt>
                <c:pt idx="2978">
                  <c:v>1.8030053603169227E-2</c:v>
                </c:pt>
                <c:pt idx="2979">
                  <c:v>1.8037837710596527E-2</c:v>
                </c:pt>
                <c:pt idx="2980">
                  <c:v>1.804562543160837E-2</c:v>
                </c:pt>
                <c:pt idx="2981">
                  <c:v>1.805341614213396E-2</c:v>
                </c:pt>
                <c:pt idx="2982">
                  <c:v>1.8061209218083851E-2</c:v>
                </c:pt>
                <c:pt idx="2983">
                  <c:v>1.8069004035349057E-2</c:v>
                </c:pt>
                <c:pt idx="2984">
                  <c:v>1.8076799969801716E-2</c:v>
                </c:pt>
                <c:pt idx="2985">
                  <c:v>1.8084596397295094E-2</c:v>
                </c:pt>
                <c:pt idx="2986">
                  <c:v>1.8092392693662473E-2</c:v>
                </c:pt>
                <c:pt idx="2987">
                  <c:v>1.8100188234718484E-2</c:v>
                </c:pt>
                <c:pt idx="2988">
                  <c:v>1.8107982396259548E-2</c:v>
                </c:pt>
                <c:pt idx="2989">
                  <c:v>1.8115774554061659E-2</c:v>
                </c:pt>
                <c:pt idx="2990">
                  <c:v>1.8123564083881716E-2</c:v>
                </c:pt>
                <c:pt idx="2991">
                  <c:v>1.8131350361458853E-2</c:v>
                </c:pt>
                <c:pt idx="2992">
                  <c:v>1.8139132762512E-2</c:v>
                </c:pt>
                <c:pt idx="2993">
                  <c:v>1.8146910662741433E-2</c:v>
                </c:pt>
                <c:pt idx="2994">
                  <c:v>1.815468343782789E-2</c:v>
                </c:pt>
                <c:pt idx="2995">
                  <c:v>1.8162450463434343E-2</c:v>
                </c:pt>
                <c:pt idx="2996">
                  <c:v>1.8170211115203339E-2</c:v>
                </c:pt>
                <c:pt idx="2997">
                  <c:v>1.8177964768759658E-2</c:v>
                </c:pt>
                <c:pt idx="2998">
                  <c:v>1.8185710799708321E-2</c:v>
                </c:pt>
                <c:pt idx="2999">
                  <c:v>1.819344858363614E-2</c:v>
                </c:pt>
                <c:pt idx="3000">
                  <c:v>1.8201177496110832E-2</c:v>
                </c:pt>
                <c:pt idx="3001">
                  <c:v>1.8208896912681904E-2</c:v>
                </c:pt>
                <c:pt idx="3002">
                  <c:v>1.8216606208879105E-2</c:v>
                </c:pt>
                <c:pt idx="3003">
                  <c:v>1.8224304760214416E-2</c:v>
                </c:pt>
                <c:pt idx="3004">
                  <c:v>1.8231991942181613E-2</c:v>
                </c:pt>
                <c:pt idx="3005">
                  <c:v>1.8239667130254933E-2</c:v>
                </c:pt>
                <c:pt idx="3006">
                  <c:v>1.8247329699890402E-2</c:v>
                </c:pt>
                <c:pt idx="3007">
                  <c:v>1.8254979026526952E-2</c:v>
                </c:pt>
                <c:pt idx="3008">
                  <c:v>1.826261448558375E-2</c:v>
                </c:pt>
                <c:pt idx="3009">
                  <c:v>1.8270235452462202E-2</c:v>
                </c:pt>
                <c:pt idx="3010">
                  <c:v>1.8277841340464729E-2</c:v>
                </c:pt>
                <c:pt idx="3011">
                  <c:v>1.828543193539045E-2</c:v>
                </c:pt>
                <c:pt idx="3012">
                  <c:v>1.8293007234469583E-2</c:v>
                </c:pt>
                <c:pt idx="3013">
                  <c:v>1.8300567237359733E-2</c:v>
                </c:pt>
                <c:pt idx="3014">
                  <c:v>1.8308111943720062E-2</c:v>
                </c:pt>
                <c:pt idx="3015">
                  <c:v>1.8315641353209067E-2</c:v>
                </c:pt>
                <c:pt idx="3016">
                  <c:v>1.8323155465487018E-2</c:v>
                </c:pt>
                <c:pt idx="3017">
                  <c:v>1.8330654280213965E-2</c:v>
                </c:pt>
                <c:pt idx="3018">
                  <c:v>1.8338137797052179E-2</c:v>
                </c:pt>
                <c:pt idx="3019">
                  <c:v>1.8345606015662597E-2</c:v>
                </c:pt>
                <c:pt idx="3020">
                  <c:v>1.8353058935707933E-2</c:v>
                </c:pt>
                <c:pt idx="3021">
                  <c:v>1.8360496556851791E-2</c:v>
                </c:pt>
                <c:pt idx="3022">
                  <c:v>1.8367918878757994E-2</c:v>
                </c:pt>
                <c:pt idx="3023">
                  <c:v>1.8375325901091699E-2</c:v>
                </c:pt>
                <c:pt idx="3024">
                  <c:v>1.8382717623517397E-2</c:v>
                </c:pt>
                <c:pt idx="3025">
                  <c:v>1.8390094045701799E-2</c:v>
                </c:pt>
                <c:pt idx="3026">
                  <c:v>1.8397455167311616E-2</c:v>
                </c:pt>
                <c:pt idx="3027">
                  <c:v>1.8404800988014003E-2</c:v>
                </c:pt>
                <c:pt idx="3028">
                  <c:v>1.8412131507477003E-2</c:v>
                </c:pt>
                <c:pt idx="3029">
                  <c:v>1.8419446725370436E-2</c:v>
                </c:pt>
                <c:pt idx="3030">
                  <c:v>1.8426746641362568E-2</c:v>
                </c:pt>
                <c:pt idx="3031">
                  <c:v>1.8434031255124106E-2</c:v>
                </c:pt>
                <c:pt idx="3032">
                  <c:v>1.844130056632598E-2</c:v>
                </c:pt>
                <c:pt idx="3033">
                  <c:v>1.8448554574639564E-2</c:v>
                </c:pt>
                <c:pt idx="3034">
                  <c:v>1.8455793279737787E-2</c:v>
                </c:pt>
                <c:pt idx="3035">
                  <c:v>1.8463016681292466E-2</c:v>
                </c:pt>
                <c:pt idx="3036">
                  <c:v>1.8470224778978084E-2</c:v>
                </c:pt>
                <c:pt idx="3037">
                  <c:v>1.8477417572468902E-2</c:v>
                </c:pt>
                <c:pt idx="3038">
                  <c:v>1.8484595061439846E-2</c:v>
                </c:pt>
                <c:pt idx="3039">
                  <c:v>1.8491757245566509E-2</c:v>
                </c:pt>
                <c:pt idx="3040">
                  <c:v>1.8498904124525595E-2</c:v>
                </c:pt>
                <c:pt idx="3041">
                  <c:v>1.8506035697994028E-2</c:v>
                </c:pt>
                <c:pt idx="3042">
                  <c:v>1.8513151965649399E-2</c:v>
                </c:pt>
                <c:pt idx="3043">
                  <c:v>1.8520252927170411E-2</c:v>
                </c:pt>
                <c:pt idx="3044">
                  <c:v>1.852733858223643E-2</c:v>
                </c:pt>
                <c:pt idx="3045">
                  <c:v>1.8534408930526824E-2</c:v>
                </c:pt>
                <c:pt idx="3046">
                  <c:v>1.8541463971722516E-2</c:v>
                </c:pt>
                <c:pt idx="3047">
                  <c:v>1.8548503705504649E-2</c:v>
                </c:pt>
                <c:pt idx="3048">
                  <c:v>1.8555528131555032E-2</c:v>
                </c:pt>
                <c:pt idx="3049">
                  <c:v>1.8562537249556366E-2</c:v>
                </c:pt>
                <c:pt idx="3050">
                  <c:v>1.8569531059192013E-2</c:v>
                </c:pt>
                <c:pt idx="3051">
                  <c:v>1.8576509560146448E-2</c:v>
                </c:pt>
                <c:pt idx="3052">
                  <c:v>1.8583472752103258E-2</c:v>
                </c:pt>
                <c:pt idx="3053">
                  <c:v>1.8590420634748472E-2</c:v>
                </c:pt>
                <c:pt idx="3054">
                  <c:v>1.8597353207768341E-2</c:v>
                </c:pt>
                <c:pt idx="3055">
                  <c:v>1.8604270470849338E-2</c:v>
                </c:pt>
                <c:pt idx="3056">
                  <c:v>1.8611172423679045E-2</c:v>
                </c:pt>
                <c:pt idx="3057">
                  <c:v>1.8618059065945491E-2</c:v>
                </c:pt>
                <c:pt idx="3058">
                  <c:v>1.8624930397337813E-2</c:v>
                </c:pt>
                <c:pt idx="3059">
                  <c:v>1.8631786417544483E-2</c:v>
                </c:pt>
                <c:pt idx="3060">
                  <c:v>1.8638627126257301E-2</c:v>
                </c:pt>
                <c:pt idx="3061">
                  <c:v>1.8645452523166073E-2</c:v>
                </c:pt>
                <c:pt idx="3062">
                  <c:v>1.86522626079626E-2</c:v>
                </c:pt>
                <c:pt idx="3063">
                  <c:v>1.866002681209622E-2</c:v>
                </c:pt>
                <c:pt idx="3064">
                  <c:v>1.8666804084188637E-2</c:v>
                </c:pt>
                <c:pt idx="3065">
                  <c:v>1.867356604320447E-2</c:v>
                </c:pt>
                <c:pt idx="3066">
                  <c:v>1.8680312688837519E-2</c:v>
                </c:pt>
                <c:pt idx="3067">
                  <c:v>1.8687044020783139E-2</c:v>
                </c:pt>
                <c:pt idx="3068">
                  <c:v>1.8693760038737572E-2</c:v>
                </c:pt>
                <c:pt idx="3069">
                  <c:v>1.8700460742397063E-2</c:v>
                </c:pt>
                <c:pt idx="3070">
                  <c:v>1.8707146131458519E-2</c:v>
                </c:pt>
                <c:pt idx="3071">
                  <c:v>1.8713816205620182E-2</c:v>
                </c:pt>
                <c:pt idx="3072">
                  <c:v>1.872141331186538E-2</c:v>
                </c:pt>
                <c:pt idx="3073">
                  <c:v>1.8728051998688641E-2</c:v>
                </c:pt>
                <c:pt idx="3074">
                  <c:v>1.8734675369028137E-2</c:v>
                </c:pt>
                <c:pt idx="3075">
                  <c:v>1.8741283422583594E-2</c:v>
                </c:pt>
                <c:pt idx="3076">
                  <c:v>1.8747876159056293E-2</c:v>
                </c:pt>
                <c:pt idx="3077">
                  <c:v>1.8754453578147073E-2</c:v>
                </c:pt>
                <c:pt idx="3078">
                  <c:v>1.87610156795581E-2</c:v>
                </c:pt>
                <c:pt idx="3079">
                  <c:v>1.8771310195217661E-2</c:v>
                </c:pt>
                <c:pt idx="3080">
                  <c:v>1.8774093928151995E-2</c:v>
                </c:pt>
                <c:pt idx="3081">
                  <c:v>1.8780610074741848E-2</c:v>
                </c:pt>
                <c:pt idx="3082">
                  <c:v>1.8787110902466812E-2</c:v>
                </c:pt>
                <c:pt idx="3083">
                  <c:v>1.8793596411031933E-2</c:v>
                </c:pt>
                <c:pt idx="3084">
                  <c:v>1.8800066600144025E-2</c:v>
                </c:pt>
                <c:pt idx="3085">
                  <c:v>1.8806521469509462E-2</c:v>
                </c:pt>
                <c:pt idx="3086">
                  <c:v>1.8812961018835062E-2</c:v>
                </c:pt>
                <c:pt idx="3087">
                  <c:v>1.8819385247830292E-2</c:v>
                </c:pt>
                <c:pt idx="3088">
                  <c:v>1.8825794156203085E-2</c:v>
                </c:pt>
                <c:pt idx="3089">
                  <c:v>1.8832187743663346E-2</c:v>
                </c:pt>
                <c:pt idx="3090">
                  <c:v>1.8838566009921665E-2</c:v>
                </c:pt>
                <c:pt idx="3091">
                  <c:v>1.8844928954688398E-2</c:v>
                </c:pt>
                <c:pt idx="3092">
                  <c:v>1.8851276577675678E-2</c:v>
                </c:pt>
                <c:pt idx="3093">
                  <c:v>1.885760887859541E-2</c:v>
                </c:pt>
                <c:pt idx="3094">
                  <c:v>1.8863925857161495E-2</c:v>
                </c:pt>
                <c:pt idx="3095">
                  <c:v>1.8870227513086955E-2</c:v>
                </c:pt>
                <c:pt idx="3096">
                  <c:v>1.8876513846086355E-2</c:v>
                </c:pt>
                <c:pt idx="3097">
                  <c:v>1.8882784855874701E-2</c:v>
                </c:pt>
                <c:pt idx="3098">
                  <c:v>1.8889040542168115E-2</c:v>
                </c:pt>
                <c:pt idx="3099">
                  <c:v>1.8895280904683152E-2</c:v>
                </c:pt>
                <c:pt idx="3100">
                  <c:v>1.8901505943136814E-2</c:v>
                </c:pt>
                <c:pt idx="3101">
                  <c:v>1.8907715657246773E-2</c:v>
                </c:pt>
                <c:pt idx="3102">
                  <c:v>1.8913910046732461E-2</c:v>
                </c:pt>
                <c:pt idx="3103">
                  <c:v>1.8920089111311992E-2</c:v>
                </c:pt>
                <c:pt idx="3104">
                  <c:v>1.892625285070635E-2</c:v>
                </c:pt>
                <c:pt idx="3105">
                  <c:v>1.8932401264636085E-2</c:v>
                </c:pt>
                <c:pt idx="3106">
                  <c:v>1.8938534352821959E-2</c:v>
                </c:pt>
                <c:pt idx="3107">
                  <c:v>1.8944652114986294E-2</c:v>
                </c:pt>
                <c:pt idx="3108">
                  <c:v>1.8950754550852066E-2</c:v>
                </c:pt>
                <c:pt idx="3109">
                  <c:v>1.8956841660142703E-2</c:v>
                </c:pt>
                <c:pt idx="3110">
                  <c:v>1.8962913442582292E-2</c:v>
                </c:pt>
                <c:pt idx="3111">
                  <c:v>1.8968969897895583E-2</c:v>
                </c:pt>
                <c:pt idx="3112">
                  <c:v>1.897501102580822E-2</c:v>
                </c:pt>
                <c:pt idx="3113">
                  <c:v>1.8981036826046502E-2</c:v>
                </c:pt>
                <c:pt idx="3114">
                  <c:v>1.8987047298336952E-2</c:v>
                </c:pt>
                <c:pt idx="3115">
                  <c:v>1.8993042442407647E-2</c:v>
                </c:pt>
                <c:pt idx="3116">
                  <c:v>1.8999022257986439E-2</c:v>
                </c:pt>
                <c:pt idx="3117">
                  <c:v>1.9004986744802728E-2</c:v>
                </c:pt>
                <c:pt idx="3118">
                  <c:v>1.9010935902586366E-2</c:v>
                </c:pt>
                <c:pt idx="3119">
                  <c:v>1.9016869731066751E-2</c:v>
                </c:pt>
                <c:pt idx="3120">
                  <c:v>1.9022788229976387E-2</c:v>
                </c:pt>
                <c:pt idx="3121">
                  <c:v>1.9028691399046005E-2</c:v>
                </c:pt>
                <c:pt idx="3122">
                  <c:v>1.9034579238008331E-2</c:v>
                </c:pt>
                <c:pt idx="3123">
                  <c:v>1.9040451746596753E-2</c:v>
                </c:pt>
                <c:pt idx="3124">
                  <c:v>1.904540684293976E-2</c:v>
                </c:pt>
                <c:pt idx="3125">
                  <c:v>1.9051249483059474E-2</c:v>
                </c:pt>
                <c:pt idx="3126">
                  <c:v>1.9057076792728722E-2</c:v>
                </c:pt>
                <c:pt idx="3127">
                  <c:v>1.9062888771683495E-2</c:v>
                </c:pt>
                <c:pt idx="3128">
                  <c:v>1.9068685419661779E-2</c:v>
                </c:pt>
                <c:pt idx="3129">
                  <c:v>1.9074466736401785E-2</c:v>
                </c:pt>
                <c:pt idx="3130">
                  <c:v>1.9080232721641943E-2</c:v>
                </c:pt>
                <c:pt idx="3131">
                  <c:v>1.9085983375121129E-2</c:v>
                </c:pt>
                <c:pt idx="3132">
                  <c:v>1.9091718696579996E-2</c:v>
                </c:pt>
                <c:pt idx="3133">
                  <c:v>1.909743868575986E-2</c:v>
                </c:pt>
                <c:pt idx="3134">
                  <c:v>1.9103143342400708E-2</c:v>
                </c:pt>
                <c:pt idx="3135">
                  <c:v>1.9108832666246078E-2</c:v>
                </c:pt>
                <c:pt idx="3136">
                  <c:v>1.9114506657037733E-2</c:v>
                </c:pt>
                <c:pt idx="3137">
                  <c:v>1.9120165314519877E-2</c:v>
                </c:pt>
                <c:pt idx="3138">
                  <c:v>1.9125808638436714E-2</c:v>
                </c:pt>
                <c:pt idx="3139">
                  <c:v>1.9131436628533116E-2</c:v>
                </c:pt>
                <c:pt idx="3140">
                  <c:v>1.9137049284554175E-2</c:v>
                </c:pt>
                <c:pt idx="3141">
                  <c:v>1.9142646606247204E-2</c:v>
                </c:pt>
                <c:pt idx="3142">
                  <c:v>1.9148228593358185E-2</c:v>
                </c:pt>
                <c:pt idx="3143">
                  <c:v>1.9153795245635763E-2</c:v>
                </c:pt>
                <c:pt idx="3144">
                  <c:v>1.9159346562827695E-2</c:v>
                </c:pt>
                <c:pt idx="3145">
                  <c:v>1.9164882544683293E-2</c:v>
                </c:pt>
                <c:pt idx="3146">
                  <c:v>1.917040319095209E-2</c:v>
                </c:pt>
                <c:pt idx="3147">
                  <c:v>1.9175908501384731E-2</c:v>
                </c:pt>
                <c:pt idx="3148">
                  <c:v>1.9181398475732525E-2</c:v>
                </c:pt>
                <c:pt idx="3149">
                  <c:v>1.9186873113747005E-2</c:v>
                </c:pt>
                <c:pt idx="3150">
                  <c:v>1.9192332415180591E-2</c:v>
                </c:pt>
                <c:pt idx="3151">
                  <c:v>1.9197776379787479E-2</c:v>
                </c:pt>
                <c:pt idx="3152">
                  <c:v>1.9203205007320312E-2</c:v>
                </c:pt>
                <c:pt idx="3153">
                  <c:v>1.9208618297534397E-2</c:v>
                </c:pt>
                <c:pt idx="3154">
                  <c:v>1.921401625018504E-2</c:v>
                </c:pt>
                <c:pt idx="3155">
                  <c:v>1.9219398865028436E-2</c:v>
                </c:pt>
                <c:pt idx="3156">
                  <c:v>1.9224766141820337E-2</c:v>
                </c:pt>
                <c:pt idx="3157">
                  <c:v>1.9230118080319381E-2</c:v>
                </c:pt>
                <c:pt idx="3158">
                  <c:v>1.9235454680282871E-2</c:v>
                </c:pt>
                <c:pt idx="3159">
                  <c:v>1.9240775941469668E-2</c:v>
                </c:pt>
                <c:pt idx="3160">
                  <c:v>1.9246081863639297E-2</c:v>
                </c:pt>
                <c:pt idx="3161">
                  <c:v>1.9251372446551951E-2</c:v>
                </c:pt>
                <c:pt idx="3162">
                  <c:v>1.9256647689968931E-2</c:v>
                </c:pt>
                <c:pt idx="3163">
                  <c:v>1.9261907593650429E-2</c:v>
                </c:pt>
                <c:pt idx="3164">
                  <c:v>1.926715215736019E-2</c:v>
                </c:pt>
                <c:pt idx="3165">
                  <c:v>1.9272381380860626E-2</c:v>
                </c:pt>
                <c:pt idx="3166">
                  <c:v>1.9277595263914815E-2</c:v>
                </c:pt>
                <c:pt idx="3167">
                  <c:v>1.928353520288395E-2</c:v>
                </c:pt>
                <c:pt idx="3168">
                  <c:v>1.9288716212761514E-2</c:v>
                </c:pt>
                <c:pt idx="3169">
                  <c:v>1.9293881881455199E-2</c:v>
                </c:pt>
                <c:pt idx="3170">
                  <c:v>1.9299032208731193E-2</c:v>
                </c:pt>
                <c:pt idx="3171">
                  <c:v>1.930416719435657E-2</c:v>
                </c:pt>
                <c:pt idx="3172">
                  <c:v>1.9309286838099515E-2</c:v>
                </c:pt>
                <c:pt idx="3173">
                  <c:v>1.9314391139727771E-2</c:v>
                </c:pt>
                <c:pt idx="3174">
                  <c:v>1.9319480099011743E-2</c:v>
                </c:pt>
                <c:pt idx="3175">
                  <c:v>1.9324553715720505E-2</c:v>
                </c:pt>
                <c:pt idx="3176">
                  <c:v>1.932961198962535E-2</c:v>
                </c:pt>
                <c:pt idx="3177">
                  <c:v>1.9334654920496908E-2</c:v>
                </c:pt>
                <c:pt idx="3178">
                  <c:v>1.9339682508108025E-2</c:v>
                </c:pt>
                <c:pt idx="3179">
                  <c:v>1.9344694752230662E-2</c:v>
                </c:pt>
                <c:pt idx="3180">
                  <c:v>1.9348835179261923E-2</c:v>
                </c:pt>
                <c:pt idx="3181">
                  <c:v>1.9354673209106554E-2</c:v>
                </c:pt>
                <c:pt idx="3182">
                  <c:v>1.935963942140817E-2</c:v>
                </c:pt>
                <c:pt idx="3183">
                  <c:v>1.9364590289319805E-2</c:v>
                </c:pt>
                <c:pt idx="3184">
                  <c:v>1.9369525812617194E-2</c:v>
                </c:pt>
                <c:pt idx="3185">
                  <c:v>1.9374445991076961E-2</c:v>
                </c:pt>
                <c:pt idx="3186">
                  <c:v>1.9379350824477726E-2</c:v>
                </c:pt>
                <c:pt idx="3187">
                  <c:v>1.9384240312596335E-2</c:v>
                </c:pt>
                <c:pt idx="3188">
                  <c:v>1.9389114455213186E-2</c:v>
                </c:pt>
                <c:pt idx="3189">
                  <c:v>1.9393973252107344E-2</c:v>
                </c:pt>
                <c:pt idx="3190">
                  <c:v>1.9398816703058541E-2</c:v>
                </c:pt>
                <c:pt idx="3191">
                  <c:v>1.9403644807848508E-2</c:v>
                </c:pt>
                <c:pt idx="3192">
                  <c:v>1.9408457566258974E-2</c:v>
                </c:pt>
                <c:pt idx="3193">
                  <c:v>1.9413254978072114E-2</c:v>
                </c:pt>
                <c:pt idx="3194">
                  <c:v>1.9418037043071212E-2</c:v>
                </c:pt>
                <c:pt idx="3195">
                  <c:v>1.9422803761039997E-2</c:v>
                </c:pt>
                <c:pt idx="3196">
                  <c:v>1.9427555131763086E-2</c:v>
                </c:pt>
                <c:pt idx="3197">
                  <c:v>1.943229115502576E-2</c:v>
                </c:pt>
                <c:pt idx="3198">
                  <c:v>1.9437011830613304E-2</c:v>
                </c:pt>
                <c:pt idx="3199">
                  <c:v>1.9441717158313221E-2</c:v>
                </c:pt>
                <c:pt idx="3200">
                  <c:v>1.9446407137912125E-2</c:v>
                </c:pt>
                <c:pt idx="3201">
                  <c:v>1.9451081769197964E-2</c:v>
                </c:pt>
                <c:pt idx="3202">
                  <c:v>1.9455741051959796E-2</c:v>
                </c:pt>
                <c:pt idx="3203">
                  <c:v>1.9460384985986678E-2</c:v>
                </c:pt>
                <c:pt idx="3204">
                  <c:v>1.9465013571069223E-2</c:v>
                </c:pt>
                <c:pt idx="3205">
                  <c:v>1.9469626806997153E-2</c:v>
                </c:pt>
                <c:pt idx="3206">
                  <c:v>1.9474224693562858E-2</c:v>
                </c:pt>
                <c:pt idx="3207">
                  <c:v>1.9478807230557837E-2</c:v>
                </c:pt>
                <c:pt idx="3208">
                  <c:v>1.948337441777559E-2</c:v>
                </c:pt>
                <c:pt idx="3209">
                  <c:v>1.9487926255008725E-2</c:v>
                </c:pt>
                <c:pt idx="3210">
                  <c:v>1.9492462742052075E-2</c:v>
                </c:pt>
                <c:pt idx="3211">
                  <c:v>1.9496983878700469E-2</c:v>
                </c:pt>
                <c:pt idx="3212">
                  <c:v>1.9501489664749627E-2</c:v>
                </c:pt>
                <c:pt idx="3213">
                  <c:v>1.9505980099995712E-2</c:v>
                </c:pt>
                <c:pt idx="3214">
                  <c:v>1.9510455184235331E-2</c:v>
                </c:pt>
                <c:pt idx="3215">
                  <c:v>1.9514914917266646E-2</c:v>
                </c:pt>
                <c:pt idx="3216">
                  <c:v>1.9519359298888039E-2</c:v>
                </c:pt>
                <c:pt idx="3217">
                  <c:v>1.9523788328898339E-2</c:v>
                </c:pt>
                <c:pt idx="3218">
                  <c:v>1.9528202007097484E-2</c:v>
                </c:pt>
                <c:pt idx="3219">
                  <c:v>1.9534873737426295E-2</c:v>
                </c:pt>
                <c:pt idx="3220">
                  <c:v>1.9539252789159207E-2</c:v>
                </c:pt>
                <c:pt idx="3221">
                  <c:v>1.9543616486903007E-2</c:v>
                </c:pt>
                <c:pt idx="3222">
                  <c:v>1.954796483045872E-2</c:v>
                </c:pt>
                <c:pt idx="3223">
                  <c:v>1.9552297819629586E-2</c:v>
                </c:pt>
                <c:pt idx="3224">
                  <c:v>1.9554158876293429E-2</c:v>
                </c:pt>
                <c:pt idx="3225">
                  <c:v>1.9560917734028394E-2</c:v>
                </c:pt>
                <c:pt idx="3226">
                  <c:v>1.9565204658864136E-2</c:v>
                </c:pt>
                <c:pt idx="3227">
                  <c:v>1.9569476228531509E-2</c:v>
                </c:pt>
                <c:pt idx="3228">
                  <c:v>1.9571286299342076E-2</c:v>
                </c:pt>
                <c:pt idx="3229">
                  <c:v>1.957797330158292E-2</c:v>
                </c:pt>
                <c:pt idx="3230">
                  <c:v>1.9582198804580505E-2</c:v>
                </c:pt>
                <c:pt idx="3231">
                  <c:v>1.9586408951637459E-2</c:v>
                </c:pt>
                <c:pt idx="3232">
                  <c:v>1.9591371144804803E-2</c:v>
                </c:pt>
                <c:pt idx="3233">
                  <c:v>1.9595543554496331E-2</c:v>
                </c:pt>
                <c:pt idx="3234">
                  <c:v>1.9599700609132631E-2</c:v>
                </c:pt>
                <c:pt idx="3235">
                  <c:v>1.960384230852541E-2</c:v>
                </c:pt>
                <c:pt idx="3236">
                  <c:v>1.9607968652487928E-2</c:v>
                </c:pt>
                <c:pt idx="3237">
                  <c:v>1.9612079640832336E-2</c:v>
                </c:pt>
                <c:pt idx="3238">
                  <c:v>1.9616175273374115E-2</c:v>
                </c:pt>
                <c:pt idx="3239">
                  <c:v>1.9620255549927412E-2</c:v>
                </c:pt>
                <c:pt idx="3240">
                  <c:v>1.9624320470308376E-2</c:v>
                </c:pt>
                <c:pt idx="3241">
                  <c:v>1.9628370034332487E-2</c:v>
                </c:pt>
                <c:pt idx="3242">
                  <c:v>1.9632404241816781E-2</c:v>
                </c:pt>
                <c:pt idx="3243">
                  <c:v>1.9636423092579181E-2</c:v>
                </c:pt>
                <c:pt idx="3244">
                  <c:v>1.9640426586437609E-2</c:v>
                </c:pt>
                <c:pt idx="3245">
                  <c:v>1.9644414723211545E-2</c:v>
                </c:pt>
                <c:pt idx="3246">
                  <c:v>1.9648387502720244E-2</c:v>
                </c:pt>
                <c:pt idx="3247">
                  <c:v>1.9652344924784515E-2</c:v>
                </c:pt>
                <c:pt idx="3248">
                  <c:v>1.9656286989224503E-2</c:v>
                </c:pt>
                <c:pt idx="3249">
                  <c:v>1.9660213695862572E-2</c:v>
                </c:pt>
                <c:pt idx="3250">
                  <c:v>1.9664125044521974E-2</c:v>
                </c:pt>
                <c:pt idx="3251">
                  <c:v>1.9668021035024408E-2</c:v>
                </c:pt>
                <c:pt idx="3252">
                  <c:v>1.9671901667194236E-2</c:v>
                </c:pt>
                <c:pt idx="3253">
                  <c:v>1.9675766940856487E-2</c:v>
                </c:pt>
                <c:pt idx="3254">
                  <c:v>1.9679616855835969E-2</c:v>
                </c:pt>
                <c:pt idx="3255">
                  <c:v>1.9683451411958819E-2</c:v>
                </c:pt>
                <c:pt idx="3256">
                  <c:v>1.9687270609051177E-2</c:v>
                </c:pt>
                <c:pt idx="3257">
                  <c:v>1.9691074446940515E-2</c:v>
                </c:pt>
                <c:pt idx="3258">
                  <c:v>1.9694862925455636E-2</c:v>
                </c:pt>
                <c:pt idx="3259">
                  <c:v>1.9698636044424012E-2</c:v>
                </c:pt>
                <c:pt idx="3260">
                  <c:v>1.9702393803675999E-2</c:v>
                </c:pt>
                <c:pt idx="3261">
                  <c:v>1.9706136203041069E-2</c:v>
                </c:pt>
                <c:pt idx="3262">
                  <c:v>1.9709863242350467E-2</c:v>
                </c:pt>
                <c:pt idx="3263">
                  <c:v>1.9713574921435439E-2</c:v>
                </c:pt>
                <c:pt idx="3264">
                  <c:v>1.9717271240127898E-2</c:v>
                </c:pt>
                <c:pt idx="3265">
                  <c:v>1.972095219826131E-2</c:v>
                </c:pt>
                <c:pt idx="3266">
                  <c:v>1.9724617795668475E-2</c:v>
                </c:pt>
                <c:pt idx="3267">
                  <c:v>1.9728268032184415E-2</c:v>
                </c:pt>
                <c:pt idx="3268">
                  <c:v>1.9731902907643928E-2</c:v>
                </c:pt>
                <c:pt idx="3269">
                  <c:v>1.9735522421881813E-2</c:v>
                </c:pt>
                <c:pt idx="3270">
                  <c:v>1.9739126574735755E-2</c:v>
                </c:pt>
                <c:pt idx="3271">
                  <c:v>1.9742715366041663E-2</c:v>
                </c:pt>
                <c:pt idx="3272">
                  <c:v>1.9746288795637668E-2</c:v>
                </c:pt>
                <c:pt idx="3273">
                  <c:v>1.9749846863362341E-2</c:v>
                </c:pt>
                <c:pt idx="3274">
                  <c:v>1.9753389569054702E-2</c:v>
                </c:pt>
                <c:pt idx="3275">
                  <c:v>1.9756916912554212E-2</c:v>
                </c:pt>
                <c:pt idx="3276">
                  <c:v>1.9760428893702109E-2</c:v>
                </c:pt>
                <c:pt idx="3277">
                  <c:v>1.9763925512338965E-2</c:v>
                </c:pt>
                <c:pt idx="3278">
                  <c:v>1.9767406768306683E-2</c:v>
                </c:pt>
                <c:pt idx="3279">
                  <c:v>1.977087266144828E-2</c:v>
                </c:pt>
                <c:pt idx="3280">
                  <c:v>1.9775091688370026E-2</c:v>
                </c:pt>
                <c:pt idx="3281">
                  <c:v>1.9778525942236478E-2</c:v>
                </c:pt>
                <c:pt idx="3282">
                  <c:v>1.9781944832004475E-2</c:v>
                </c:pt>
                <c:pt idx="3283">
                  <c:v>1.9785348357519227E-2</c:v>
                </c:pt>
                <c:pt idx="3284">
                  <c:v>1.9788736518626837E-2</c:v>
                </c:pt>
                <c:pt idx="3285">
                  <c:v>1.9792109315172966E-2</c:v>
                </c:pt>
                <c:pt idx="3286">
                  <c:v>1.9795466747004817E-2</c:v>
                </c:pt>
                <c:pt idx="3287">
                  <c:v>1.9798808813970482E-2</c:v>
                </c:pt>
                <c:pt idx="3288">
                  <c:v>1.9802135515918286E-2</c:v>
                </c:pt>
                <c:pt idx="3289">
                  <c:v>1.9805446852697417E-2</c:v>
                </c:pt>
                <c:pt idx="3290">
                  <c:v>1.9808742824157084E-2</c:v>
                </c:pt>
                <c:pt idx="3291">
                  <c:v>1.9812023430148921E-2</c:v>
                </c:pt>
                <c:pt idx="3292">
                  <c:v>1.981528867052346E-2</c:v>
                </c:pt>
                <c:pt idx="3293">
                  <c:v>1.9818538545132998E-2</c:v>
                </c:pt>
                <c:pt idx="3294">
                  <c:v>1.9821773053830063E-2</c:v>
                </c:pt>
                <c:pt idx="3295">
                  <c:v>1.9824992196467613E-2</c:v>
                </c:pt>
                <c:pt idx="3296">
                  <c:v>1.9828195972900607E-2</c:v>
                </c:pt>
                <c:pt idx="3297">
                  <c:v>1.9831384382982459E-2</c:v>
                </c:pt>
                <c:pt idx="3298">
                  <c:v>1.9834557426569675E-2</c:v>
                </c:pt>
                <c:pt idx="3299">
                  <c:v>1.9837715103517874E-2</c:v>
                </c:pt>
                <c:pt idx="3300">
                  <c:v>1.9840857413684011E-2</c:v>
                </c:pt>
                <c:pt idx="3301">
                  <c:v>1.9843984356925696E-2</c:v>
                </c:pt>
                <c:pt idx="3302">
                  <c:v>1.9847095933101438E-2</c:v>
                </c:pt>
                <c:pt idx="3303">
                  <c:v>1.985019214206929E-2</c:v>
                </c:pt>
                <c:pt idx="3304">
                  <c:v>1.9853272983689305E-2</c:v>
                </c:pt>
                <c:pt idx="3305">
                  <c:v>1.9856338457821754E-2</c:v>
                </c:pt>
                <c:pt idx="3306">
                  <c:v>1.985938856432802E-2</c:v>
                </c:pt>
                <c:pt idx="3307">
                  <c:v>1.9862423303069258E-2</c:v>
                </c:pt>
                <c:pt idx="3308">
                  <c:v>1.9865442673907736E-2</c:v>
                </c:pt>
                <c:pt idx="3309">
                  <c:v>1.986844667670749E-2</c:v>
                </c:pt>
                <c:pt idx="3310">
                  <c:v>1.9871435311331228E-2</c:v>
                </c:pt>
                <c:pt idx="3311">
                  <c:v>1.9874408577644095E-2</c:v>
                </c:pt>
                <c:pt idx="3312">
                  <c:v>1.9877366475510569E-2</c:v>
                </c:pt>
                <c:pt idx="3313">
                  <c:v>1.9880309004797571E-2</c:v>
                </c:pt>
                <c:pt idx="3314">
                  <c:v>1.9883236165371129E-2</c:v>
                </c:pt>
                <c:pt idx="3315">
                  <c:v>1.9886147957097932E-2</c:v>
                </c:pt>
                <c:pt idx="3316">
                  <c:v>1.9889044379847117E-2</c:v>
                </c:pt>
                <c:pt idx="3317">
                  <c:v>1.9891925433486262E-2</c:v>
                </c:pt>
                <c:pt idx="3318">
                  <c:v>1.9894791117885158E-2</c:v>
                </c:pt>
                <c:pt idx="3319">
                  <c:v>1.9897641432914049E-2</c:v>
                </c:pt>
                <c:pt idx="3320">
                  <c:v>1.9900476378443388E-2</c:v>
                </c:pt>
                <c:pt idx="3321">
                  <c:v>1.9903295954344966E-2</c:v>
                </c:pt>
                <c:pt idx="3322">
                  <c:v>1.9906100160490568E-2</c:v>
                </c:pt>
                <c:pt idx="3323">
                  <c:v>1.9908888996753089E-2</c:v>
                </c:pt>
                <c:pt idx="3324">
                  <c:v>1.991166246300631E-2</c:v>
                </c:pt>
                <c:pt idx="3325">
                  <c:v>1.9914420559124457E-2</c:v>
                </c:pt>
                <c:pt idx="3326">
                  <c:v>1.9917163284981748E-2</c:v>
                </c:pt>
                <c:pt idx="3327">
                  <c:v>1.9919890640454845E-2</c:v>
                </c:pt>
                <c:pt idx="3328">
                  <c:v>1.9922602625419301E-2</c:v>
                </c:pt>
                <c:pt idx="3329">
                  <c:v>1.9925299239752881E-2</c:v>
                </c:pt>
                <c:pt idx="3330">
                  <c:v>1.9927980483332684E-2</c:v>
                </c:pt>
                <c:pt idx="3331">
                  <c:v>1.9930646356037147E-2</c:v>
                </c:pt>
                <c:pt idx="3332">
                  <c:v>1.993257691863648E-2</c:v>
                </c:pt>
                <c:pt idx="3333">
                  <c:v>1.9935213004641072E-2</c:v>
                </c:pt>
                <c:pt idx="3334">
                  <c:v>1.9937833720230946E-2</c:v>
                </c:pt>
                <c:pt idx="3335">
                  <c:v>1.9940439065287086E-2</c:v>
                </c:pt>
                <c:pt idx="3336">
                  <c:v>1.9943029039692473E-2</c:v>
                </c:pt>
                <c:pt idx="3337">
                  <c:v>1.9945603643329868E-2</c:v>
                </c:pt>
                <c:pt idx="3338">
                  <c:v>1.9948162876082476E-2</c:v>
                </c:pt>
                <c:pt idx="3339">
                  <c:v>1.9950706737834611E-2</c:v>
                </c:pt>
                <c:pt idx="3340">
                  <c:v>1.9953235228471256E-2</c:v>
                </c:pt>
                <c:pt idx="3341">
                  <c:v>1.9955748347878499E-2</c:v>
                </c:pt>
                <c:pt idx="3342">
                  <c:v>1.9958246095942433E-2</c:v>
                </c:pt>
                <c:pt idx="3343">
                  <c:v>1.9960728472549372E-2</c:v>
                </c:pt>
                <c:pt idx="3344">
                  <c:v>1.9963195477588291E-2</c:v>
                </c:pt>
                <c:pt idx="3345">
                  <c:v>1.9965647110946838E-2</c:v>
                </c:pt>
                <c:pt idx="3346">
                  <c:v>1.9968083372514212E-2</c:v>
                </c:pt>
                <c:pt idx="3347">
                  <c:v>1.9970504262180722E-2</c:v>
                </c:pt>
                <c:pt idx="3348">
                  <c:v>1.9972909779836234E-2</c:v>
                </c:pt>
                <c:pt idx="3349">
                  <c:v>1.997529992537217E-2</c:v>
                </c:pt>
                <c:pt idx="3350">
                  <c:v>1.9977674698680614E-2</c:v>
                </c:pt>
                <c:pt idx="3351">
                  <c:v>1.9980034099654098E-2</c:v>
                </c:pt>
                <c:pt idx="3352">
                  <c:v>1.9982378128185596E-2</c:v>
                </c:pt>
                <c:pt idx="3353">
                  <c:v>1.9984706784169859E-2</c:v>
                </c:pt>
                <c:pt idx="3354">
                  <c:v>1.9987020067500971E-2</c:v>
                </c:pt>
                <c:pt idx="3355">
                  <c:v>1.998931797807435E-2</c:v>
                </c:pt>
                <c:pt idx="3356">
                  <c:v>1.9991600515786301E-2</c:v>
                </c:pt>
                <c:pt idx="3357">
                  <c:v>1.999386768053335E-2</c:v>
                </c:pt>
                <c:pt idx="3358">
                  <c:v>1.9996119472212914E-2</c:v>
                </c:pt>
                <c:pt idx="3359">
                  <c:v>1.9998355890723518E-2</c:v>
                </c:pt>
                <c:pt idx="3360">
                  <c:v>2.0000576935964132E-2</c:v>
                </c:pt>
                <c:pt idx="3361">
                  <c:v>2.000278260783328E-2</c:v>
                </c:pt>
                <c:pt idx="3362">
                  <c:v>2.0004972906232377E-2</c:v>
                </c:pt>
                <c:pt idx="3363">
                  <c:v>2.0007147831061944E-2</c:v>
                </c:pt>
                <c:pt idx="3364">
                  <c:v>2.0009307382223396E-2</c:v>
                </c:pt>
                <c:pt idx="3365">
                  <c:v>2.0011451559619475E-2</c:v>
                </c:pt>
                <c:pt idx="3366">
                  <c:v>2.0013580363153149E-2</c:v>
                </c:pt>
                <c:pt idx="3367">
                  <c:v>2.0015693792727385E-2</c:v>
                </c:pt>
                <c:pt idx="3368">
                  <c:v>2.0017791848248034E-2</c:v>
                </c:pt>
                <c:pt idx="3369">
                  <c:v>2.0019874529618731E-2</c:v>
                </c:pt>
                <c:pt idx="3370">
                  <c:v>2.0021941836746215E-2</c:v>
                </c:pt>
                <c:pt idx="3371">
                  <c:v>2.0023993769536341E-2</c:v>
                </c:pt>
                <c:pt idx="3372">
                  <c:v>2.0026030327897182E-2</c:v>
                </c:pt>
                <c:pt idx="3373">
                  <c:v>2.0028051511735923E-2</c:v>
                </c:pt>
                <c:pt idx="3374">
                  <c:v>2.0030057320961303E-2</c:v>
                </c:pt>
                <c:pt idx="3375">
                  <c:v>2.0032330848188451E-2</c:v>
                </c:pt>
                <c:pt idx="3376">
                  <c:v>2.0034303711509382E-2</c:v>
                </c:pt>
                <c:pt idx="3377">
                  <c:v>2.0036261199934291E-2</c:v>
                </c:pt>
                <c:pt idx="3378">
                  <c:v>2.0038203313374803E-2</c:v>
                </c:pt>
                <c:pt idx="3379">
                  <c:v>2.0040130051742544E-2</c:v>
                </c:pt>
                <c:pt idx="3380">
                  <c:v>2.0042041414950695E-2</c:v>
                </c:pt>
                <c:pt idx="3381">
                  <c:v>2.0043937402913103E-2</c:v>
                </c:pt>
                <c:pt idx="3382">
                  <c:v>2.0045818015543615E-2</c:v>
                </c:pt>
                <c:pt idx="3383">
                  <c:v>2.0047683252757409E-2</c:v>
                </c:pt>
                <c:pt idx="3384">
                  <c:v>2.0049533114470108E-2</c:v>
                </c:pt>
                <c:pt idx="3385">
                  <c:v>2.0051367600597558E-2</c:v>
                </c:pt>
                <c:pt idx="3386">
                  <c:v>2.0053186711057602E-2</c:v>
                </c:pt>
                <c:pt idx="3387">
                  <c:v>2.0054990445767418E-2</c:v>
                </c:pt>
                <c:pt idx="3388">
                  <c:v>2.0056778804645736E-2</c:v>
                </c:pt>
                <c:pt idx="3389">
                  <c:v>2.0058551787611512E-2</c:v>
                </c:pt>
                <c:pt idx="3390">
                  <c:v>2.0060309394584142E-2</c:v>
                </c:pt>
                <c:pt idx="3391">
                  <c:v>2.0062051625485022E-2</c:v>
                </c:pt>
                <c:pt idx="3392">
                  <c:v>2.0063778480234884E-2</c:v>
                </c:pt>
                <c:pt idx="3393">
                  <c:v>2.0065489958755567E-2</c:v>
                </c:pt>
                <c:pt idx="3394">
                  <c:v>2.0067186060969577E-2</c:v>
                </c:pt>
                <c:pt idx="3395">
                  <c:v>2.0068866786800532E-2</c:v>
                </c:pt>
                <c:pt idx="3396">
                  <c:v>2.007053213617227E-2</c:v>
                </c:pt>
                <c:pt idx="3397">
                  <c:v>2.0072182109009296E-2</c:v>
                </c:pt>
                <c:pt idx="3398">
                  <c:v>2.0073816705237002E-2</c:v>
                </c:pt>
                <c:pt idx="3399">
                  <c:v>2.0075435924781893E-2</c:v>
                </c:pt>
                <c:pt idx="3400">
                  <c:v>2.007703976757047E-2</c:v>
                </c:pt>
                <c:pt idx="3401">
                  <c:v>2.0078628233530349E-2</c:v>
                </c:pt>
                <c:pt idx="3402">
                  <c:v>2.0080201322589142E-2</c:v>
                </c:pt>
                <c:pt idx="3403">
                  <c:v>2.0081759034676017E-2</c:v>
                </c:pt>
                <c:pt idx="3404">
                  <c:v>2.0083301369720807E-2</c:v>
                </c:pt>
                <c:pt idx="3405">
                  <c:v>2.0084828327653348E-2</c:v>
                </c:pt>
                <c:pt idx="3406">
                  <c:v>2.0086339908405026E-2</c:v>
                </c:pt>
                <c:pt idx="3407">
                  <c:v>2.0087836111907009E-2</c:v>
                </c:pt>
                <c:pt idx="3408">
                  <c:v>2.0089316938091795E-2</c:v>
                </c:pt>
                <c:pt idx="3409">
                  <c:v>2.0090782386892325E-2</c:v>
                </c:pt>
                <c:pt idx="3410">
                  <c:v>2.0092232458242654E-2</c:v>
                </c:pt>
                <c:pt idx="3411">
                  <c:v>2.0093667152076833E-2</c:v>
                </c:pt>
                <c:pt idx="3412">
                  <c:v>2.0095086468330248E-2</c:v>
                </c:pt>
                <c:pt idx="3413">
                  <c:v>2.0096490406938505E-2</c:v>
                </c:pt>
                <c:pt idx="3414">
                  <c:v>2.0097878967838101E-2</c:v>
                </c:pt>
                <c:pt idx="3415">
                  <c:v>2.009925215096664E-2</c:v>
                </c:pt>
                <c:pt idx="3416">
                  <c:v>2.0100609956261284E-2</c:v>
                </c:pt>
                <c:pt idx="3417">
                  <c:v>2.010195238366097E-2</c:v>
                </c:pt>
                <c:pt idx="3418">
                  <c:v>2.0103279433105303E-2</c:v>
                </c:pt>
                <c:pt idx="3419">
                  <c:v>2.0104591104534109E-2</c:v>
                </c:pt>
                <c:pt idx="3420">
                  <c:v>2.0105887397887656E-2</c:v>
                </c:pt>
                <c:pt idx="3421">
                  <c:v>2.0107168313107771E-2</c:v>
                </c:pt>
                <c:pt idx="3422">
                  <c:v>2.0108433850136498E-2</c:v>
                </c:pt>
                <c:pt idx="3423">
                  <c:v>2.0109684008916107E-2</c:v>
                </c:pt>
                <c:pt idx="3424">
                  <c:v>2.0110918789390642E-2</c:v>
                </c:pt>
                <c:pt idx="3425">
                  <c:v>2.0112138191503925E-2</c:v>
                </c:pt>
                <c:pt idx="3426">
                  <c:v>2.0113342215200669E-2</c:v>
                </c:pt>
                <c:pt idx="3427">
                  <c:v>2.0114530860427138E-2</c:v>
                </c:pt>
                <c:pt idx="3428">
                  <c:v>2.0115704127129153E-2</c:v>
                </c:pt>
                <c:pt idx="3429">
                  <c:v>2.0116862015253201E-2</c:v>
                </c:pt>
                <c:pt idx="3430">
                  <c:v>2.011800452474688E-2</c:v>
                </c:pt>
                <c:pt idx="3431">
                  <c:v>2.0119131655559785E-2</c:v>
                </c:pt>
                <c:pt idx="3432">
                  <c:v>2.0120243407639515E-2</c:v>
                </c:pt>
                <c:pt idx="3433">
                  <c:v>2.0121339780936554E-2</c:v>
                </c:pt>
                <c:pt idx="3434">
                  <c:v>2.0122420775401162E-2</c:v>
                </c:pt>
                <c:pt idx="3435">
                  <c:v>2.0123486390984269E-2</c:v>
                </c:pt>
                <c:pt idx="3436">
                  <c:v>2.0124536627637912E-2</c:v>
                </c:pt>
                <c:pt idx="3437">
                  <c:v>2.0125571485314575E-2</c:v>
                </c:pt>
                <c:pt idx="3438">
                  <c:v>2.0126590963967406E-2</c:v>
                </c:pt>
                <c:pt idx="3439">
                  <c:v>2.0127595063549997E-2</c:v>
                </c:pt>
                <c:pt idx="3440">
                  <c:v>2.0128583784017051E-2</c:v>
                </c:pt>
                <c:pt idx="3441">
                  <c:v>2.012955712532416E-2</c:v>
                </c:pt>
                <c:pt idx="3442">
                  <c:v>2.0130515087427359E-2</c:v>
                </c:pt>
                <c:pt idx="3443">
                  <c:v>2.013145767028246E-2</c:v>
                </c:pt>
                <c:pt idx="3444">
                  <c:v>2.0132384873847942E-2</c:v>
                </c:pt>
                <c:pt idx="3445">
                  <c:v>2.0133296698081393E-2</c:v>
                </c:pt>
                <c:pt idx="3446">
                  <c:v>2.0134193142941514E-2</c:v>
                </c:pt>
                <c:pt idx="3447">
                  <c:v>2.0135074208387893E-2</c:v>
                </c:pt>
                <c:pt idx="3448">
                  <c:v>2.0135939894380561E-2</c:v>
                </c:pt>
                <c:pt idx="3449">
                  <c:v>2.0136790200880217E-2</c:v>
                </c:pt>
                <c:pt idx="3450">
                  <c:v>2.0137625127848446E-2</c:v>
                </c:pt>
                <c:pt idx="3451">
                  <c:v>2.0138444675248168E-2</c:v>
                </c:pt>
                <c:pt idx="3452">
                  <c:v>2.0139248843041413E-2</c:v>
                </c:pt>
                <c:pt idx="3453">
                  <c:v>2.0140037631191987E-2</c:v>
                </c:pt>
                <c:pt idx="3454">
                  <c:v>2.0140811039664808E-2</c:v>
                </c:pt>
                <c:pt idx="3455">
                  <c:v>2.0141569068424348E-2</c:v>
                </c:pt>
                <c:pt idx="3456">
                  <c:v>2.0142311717436412E-2</c:v>
                </c:pt>
                <c:pt idx="3457">
                  <c:v>2.014303898666725E-2</c:v>
                </c:pt>
                <c:pt idx="3458">
                  <c:v>2.0143750876084665E-2</c:v>
                </c:pt>
                <c:pt idx="3459">
                  <c:v>2.0144447385655351E-2</c:v>
                </c:pt>
                <c:pt idx="3460">
                  <c:v>2.0145128515348665E-2</c:v>
                </c:pt>
                <c:pt idx="3461">
                  <c:v>2.0145794265133521E-2</c:v>
                </c:pt>
                <c:pt idx="3462">
                  <c:v>2.0146444634980165E-2</c:v>
                </c:pt>
                <c:pt idx="3463">
                  <c:v>2.0147079624858399E-2</c:v>
                </c:pt>
                <c:pt idx="3464">
                  <c:v>2.0147699234740468E-2</c:v>
                </c:pt>
                <c:pt idx="3465">
                  <c:v>2.0148303464597728E-2</c:v>
                </c:pt>
                <c:pt idx="3466">
                  <c:v>2.0148892314402644E-2</c:v>
                </c:pt>
                <c:pt idx="3467">
                  <c:v>2.0149465784129017E-2</c:v>
                </c:pt>
                <c:pt idx="3468">
                  <c:v>2.0150023873750866E-2</c:v>
                </c:pt>
                <c:pt idx="3469">
                  <c:v>2.0150566583242435E-2</c:v>
                </c:pt>
                <c:pt idx="3470">
                  <c:v>2.0151093912580409E-2</c:v>
                </c:pt>
                <c:pt idx="3471">
                  <c:v>2.0151605861739696E-2</c:v>
                </c:pt>
                <c:pt idx="3472">
                  <c:v>2.0152102430697427E-2</c:v>
                </c:pt>
                <c:pt idx="3473">
                  <c:v>2.0152583619431841E-2</c:v>
                </c:pt>
                <c:pt idx="3474">
                  <c:v>2.0153049427920067E-2</c:v>
                </c:pt>
                <c:pt idx="3475">
                  <c:v>2.0153499856141899E-2</c:v>
                </c:pt>
                <c:pt idx="3476">
                  <c:v>2.0153934904076465E-2</c:v>
                </c:pt>
                <c:pt idx="3477">
                  <c:v>2.0154354571704447E-2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794240"/>
        <c:axId val="62479641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42387</c:v>
                </c:pt>
                <c:pt idx="1">
                  <c:v>42417</c:v>
                </c:pt>
                <c:pt idx="2">
                  <c:v>42446</c:v>
                </c:pt>
                <c:pt idx="3">
                  <c:v>42478</c:v>
                </c:pt>
                <c:pt idx="4">
                  <c:v>42507</c:v>
                </c:pt>
                <c:pt idx="5">
                  <c:v>42538</c:v>
                </c:pt>
                <c:pt idx="6">
                  <c:v>42569</c:v>
                </c:pt>
                <c:pt idx="7">
                  <c:v>42599</c:v>
                </c:pt>
                <c:pt idx="8">
                  <c:v>42632</c:v>
                </c:pt>
                <c:pt idx="9">
                  <c:v>42660</c:v>
                </c:pt>
                <c:pt idx="10">
                  <c:v>42691</c:v>
                </c:pt>
                <c:pt idx="11">
                  <c:v>42723</c:v>
                </c:pt>
                <c:pt idx="12">
                  <c:v>42752</c:v>
                </c:pt>
                <c:pt idx="13">
                  <c:v>42783</c:v>
                </c:pt>
                <c:pt idx="14">
                  <c:v>42811</c:v>
                </c:pt>
                <c:pt idx="15">
                  <c:v>42843</c:v>
                </c:pt>
                <c:pt idx="16">
                  <c:v>42872</c:v>
                </c:pt>
                <c:pt idx="17">
                  <c:v>42905</c:v>
                </c:pt>
                <c:pt idx="18">
                  <c:v>42933</c:v>
                </c:pt>
                <c:pt idx="19">
                  <c:v>42964</c:v>
                </c:pt>
                <c:pt idx="20">
                  <c:v>42996</c:v>
                </c:pt>
                <c:pt idx="21">
                  <c:v>43025</c:v>
                </c:pt>
                <c:pt idx="22">
                  <c:v>43056</c:v>
                </c:pt>
                <c:pt idx="23">
                  <c:v>43087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1.1200000000000002E-2</c:v>
                </c:pt>
                <c:pt idx="1">
                  <c:v>1.15E-2</c:v>
                </c:pt>
                <c:pt idx="2">
                  <c:v>1.18E-2</c:v>
                </c:pt>
                <c:pt idx="3">
                  <c:v>1.2150000000000001E-2</c:v>
                </c:pt>
                <c:pt idx="4">
                  <c:v>1.2500000000000001E-2</c:v>
                </c:pt>
                <c:pt idx="5">
                  <c:v>1.2749999999999999E-2</c:v>
                </c:pt>
                <c:pt idx="6">
                  <c:v>#N/A</c:v>
                </c:pt>
                <c:pt idx="7">
                  <c:v>#N/A</c:v>
                </c:pt>
                <c:pt idx="8">
                  <c:v>1.38E-2</c:v>
                </c:pt>
                <c:pt idx="9">
                  <c:v>#N/A</c:v>
                </c:pt>
                <c:pt idx="10">
                  <c:v>#N/A</c:v>
                </c:pt>
                <c:pt idx="11">
                  <c:v>1.4849999999999999E-2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794240"/>
        <c:axId val="624796416"/>
      </c:scatterChart>
      <c:dateAx>
        <c:axId val="624794240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7964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4796416"/>
        <c:scaling>
          <c:orientation val="minMax"/>
          <c:max val="1.7000000000000001E-2"/>
          <c:min val="8.9999999999999993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479424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42401</c:v>
                </c:pt>
                <c:pt idx="30">
                  <c:v>42402</c:v>
                </c:pt>
                <c:pt idx="31">
                  <c:v>42403</c:v>
                </c:pt>
                <c:pt idx="32">
                  <c:v>42404</c:v>
                </c:pt>
                <c:pt idx="33">
                  <c:v>42405</c:v>
                </c:pt>
                <c:pt idx="34">
                  <c:v>42408</c:v>
                </c:pt>
                <c:pt idx="35">
                  <c:v>42409</c:v>
                </c:pt>
                <c:pt idx="36">
                  <c:v>42410</c:v>
                </c:pt>
                <c:pt idx="37">
                  <c:v>42411</c:v>
                </c:pt>
                <c:pt idx="38">
                  <c:v>42412</c:v>
                </c:pt>
                <c:pt idx="39">
                  <c:v>42415</c:v>
                </c:pt>
                <c:pt idx="40">
                  <c:v>42416</c:v>
                </c:pt>
                <c:pt idx="41">
                  <c:v>42417</c:v>
                </c:pt>
                <c:pt idx="42">
                  <c:v>42418</c:v>
                </c:pt>
                <c:pt idx="43">
                  <c:v>42419</c:v>
                </c:pt>
                <c:pt idx="44">
                  <c:v>42422</c:v>
                </c:pt>
                <c:pt idx="45">
                  <c:v>42423</c:v>
                </c:pt>
                <c:pt idx="46">
                  <c:v>42424</c:v>
                </c:pt>
                <c:pt idx="47">
                  <c:v>42425</c:v>
                </c:pt>
                <c:pt idx="48">
                  <c:v>42426</c:v>
                </c:pt>
                <c:pt idx="49">
                  <c:v>42429</c:v>
                </c:pt>
                <c:pt idx="50">
                  <c:v>42430</c:v>
                </c:pt>
                <c:pt idx="51">
                  <c:v>42431</c:v>
                </c:pt>
                <c:pt idx="52">
                  <c:v>42432</c:v>
                </c:pt>
                <c:pt idx="53">
                  <c:v>42433</c:v>
                </c:pt>
                <c:pt idx="54">
                  <c:v>42436</c:v>
                </c:pt>
                <c:pt idx="55">
                  <c:v>42437</c:v>
                </c:pt>
                <c:pt idx="56">
                  <c:v>42438</c:v>
                </c:pt>
                <c:pt idx="57">
                  <c:v>42439</c:v>
                </c:pt>
                <c:pt idx="58">
                  <c:v>42440</c:v>
                </c:pt>
                <c:pt idx="59">
                  <c:v>42443</c:v>
                </c:pt>
                <c:pt idx="60">
                  <c:v>42444</c:v>
                </c:pt>
                <c:pt idx="61">
                  <c:v>42445</c:v>
                </c:pt>
                <c:pt idx="62">
                  <c:v>42446</c:v>
                </c:pt>
                <c:pt idx="63">
                  <c:v>42447</c:v>
                </c:pt>
                <c:pt idx="64">
                  <c:v>42450</c:v>
                </c:pt>
                <c:pt idx="65">
                  <c:v>42451</c:v>
                </c:pt>
                <c:pt idx="66">
                  <c:v>42452</c:v>
                </c:pt>
                <c:pt idx="67">
                  <c:v>42453</c:v>
                </c:pt>
                <c:pt idx="68">
                  <c:v>42458</c:v>
                </c:pt>
                <c:pt idx="69">
                  <c:v>42459</c:v>
                </c:pt>
                <c:pt idx="70">
                  <c:v>42460</c:v>
                </c:pt>
                <c:pt idx="71">
                  <c:v>42461</c:v>
                </c:pt>
                <c:pt idx="72">
                  <c:v>42464</c:v>
                </c:pt>
                <c:pt idx="73">
                  <c:v>42465</c:v>
                </c:pt>
                <c:pt idx="74">
                  <c:v>42466</c:v>
                </c:pt>
                <c:pt idx="75">
                  <c:v>42467</c:v>
                </c:pt>
                <c:pt idx="76">
                  <c:v>42468</c:v>
                </c:pt>
                <c:pt idx="77">
                  <c:v>42471</c:v>
                </c:pt>
                <c:pt idx="78">
                  <c:v>42472</c:v>
                </c:pt>
                <c:pt idx="79">
                  <c:v>42473</c:v>
                </c:pt>
                <c:pt idx="80">
                  <c:v>42474</c:v>
                </c:pt>
                <c:pt idx="81">
                  <c:v>42475</c:v>
                </c:pt>
                <c:pt idx="82">
                  <c:v>42478</c:v>
                </c:pt>
                <c:pt idx="83">
                  <c:v>42479</c:v>
                </c:pt>
                <c:pt idx="84">
                  <c:v>42480</c:v>
                </c:pt>
                <c:pt idx="85">
                  <c:v>42481</c:v>
                </c:pt>
                <c:pt idx="86">
                  <c:v>42482</c:v>
                </c:pt>
                <c:pt idx="87">
                  <c:v>42485</c:v>
                </c:pt>
                <c:pt idx="88">
                  <c:v>42486</c:v>
                </c:pt>
                <c:pt idx="89">
                  <c:v>42487</c:v>
                </c:pt>
                <c:pt idx="90">
                  <c:v>42488</c:v>
                </c:pt>
                <c:pt idx="91">
                  <c:v>42489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42521</c:v>
                </c:pt>
                <c:pt idx="112">
                  <c:v>42522</c:v>
                </c:pt>
                <c:pt idx="113">
                  <c:v>42523</c:v>
                </c:pt>
                <c:pt idx="114">
                  <c:v>42524</c:v>
                </c:pt>
                <c:pt idx="115">
                  <c:v>42527</c:v>
                </c:pt>
                <c:pt idx="116">
                  <c:v>42528</c:v>
                </c:pt>
                <c:pt idx="117">
                  <c:v>42529</c:v>
                </c:pt>
                <c:pt idx="118">
                  <c:v>42530</c:v>
                </c:pt>
                <c:pt idx="119">
                  <c:v>42531</c:v>
                </c:pt>
                <c:pt idx="120">
                  <c:v>42534</c:v>
                </c:pt>
                <c:pt idx="121">
                  <c:v>42535</c:v>
                </c:pt>
                <c:pt idx="122">
                  <c:v>42536</c:v>
                </c:pt>
                <c:pt idx="123">
                  <c:v>42537</c:v>
                </c:pt>
                <c:pt idx="124">
                  <c:v>42538</c:v>
                </c:pt>
                <c:pt idx="125">
                  <c:v>42541</c:v>
                </c:pt>
                <c:pt idx="126">
                  <c:v>42542</c:v>
                </c:pt>
                <c:pt idx="127">
                  <c:v>42543</c:v>
                </c:pt>
                <c:pt idx="128">
                  <c:v>42544</c:v>
                </c:pt>
                <c:pt idx="129">
                  <c:v>42545</c:v>
                </c:pt>
                <c:pt idx="130">
                  <c:v>42548</c:v>
                </c:pt>
                <c:pt idx="131">
                  <c:v>42549</c:v>
                </c:pt>
                <c:pt idx="132">
                  <c:v>42550</c:v>
                </c:pt>
                <c:pt idx="133">
                  <c:v>42551</c:v>
                </c:pt>
                <c:pt idx="134">
                  <c:v>42552</c:v>
                </c:pt>
                <c:pt idx="135">
                  <c:v>42555</c:v>
                </c:pt>
                <c:pt idx="136">
                  <c:v>42556</c:v>
                </c:pt>
                <c:pt idx="137">
                  <c:v>42557</c:v>
                </c:pt>
                <c:pt idx="138">
                  <c:v>42558</c:v>
                </c:pt>
                <c:pt idx="139">
                  <c:v>42559</c:v>
                </c:pt>
                <c:pt idx="140">
                  <c:v>42562</c:v>
                </c:pt>
                <c:pt idx="141">
                  <c:v>42563</c:v>
                </c:pt>
                <c:pt idx="142">
                  <c:v>42564</c:v>
                </c:pt>
                <c:pt idx="143">
                  <c:v>42565</c:v>
                </c:pt>
                <c:pt idx="144">
                  <c:v>42566</c:v>
                </c:pt>
                <c:pt idx="145">
                  <c:v>42569</c:v>
                </c:pt>
                <c:pt idx="146">
                  <c:v>42570</c:v>
                </c:pt>
                <c:pt idx="147">
                  <c:v>42571</c:v>
                </c:pt>
                <c:pt idx="148">
                  <c:v>42572</c:v>
                </c:pt>
                <c:pt idx="149">
                  <c:v>42573</c:v>
                </c:pt>
                <c:pt idx="150">
                  <c:v>42576</c:v>
                </c:pt>
                <c:pt idx="151">
                  <c:v>42577</c:v>
                </c:pt>
                <c:pt idx="152">
                  <c:v>42578</c:v>
                </c:pt>
                <c:pt idx="153">
                  <c:v>42579</c:v>
                </c:pt>
                <c:pt idx="154">
                  <c:v>42580</c:v>
                </c:pt>
                <c:pt idx="155">
                  <c:v>42583</c:v>
                </c:pt>
                <c:pt idx="156">
                  <c:v>42584</c:v>
                </c:pt>
                <c:pt idx="157">
                  <c:v>42585</c:v>
                </c:pt>
                <c:pt idx="158">
                  <c:v>42586</c:v>
                </c:pt>
                <c:pt idx="159">
                  <c:v>42587</c:v>
                </c:pt>
                <c:pt idx="160">
                  <c:v>42590</c:v>
                </c:pt>
                <c:pt idx="161">
                  <c:v>42591</c:v>
                </c:pt>
                <c:pt idx="162">
                  <c:v>42592</c:v>
                </c:pt>
                <c:pt idx="163">
                  <c:v>42593</c:v>
                </c:pt>
                <c:pt idx="164">
                  <c:v>42594</c:v>
                </c:pt>
                <c:pt idx="165">
                  <c:v>42597</c:v>
                </c:pt>
                <c:pt idx="166">
                  <c:v>42598</c:v>
                </c:pt>
                <c:pt idx="167">
                  <c:v>42599</c:v>
                </c:pt>
                <c:pt idx="168">
                  <c:v>42600</c:v>
                </c:pt>
                <c:pt idx="169">
                  <c:v>42601</c:v>
                </c:pt>
                <c:pt idx="170">
                  <c:v>42604</c:v>
                </c:pt>
                <c:pt idx="171">
                  <c:v>42605</c:v>
                </c:pt>
                <c:pt idx="172">
                  <c:v>42606</c:v>
                </c:pt>
                <c:pt idx="173">
                  <c:v>42607</c:v>
                </c:pt>
                <c:pt idx="174">
                  <c:v>42608</c:v>
                </c:pt>
                <c:pt idx="175">
                  <c:v>42612</c:v>
                </c:pt>
                <c:pt idx="176">
                  <c:v>42613</c:v>
                </c:pt>
                <c:pt idx="177">
                  <c:v>42614</c:v>
                </c:pt>
                <c:pt idx="178">
                  <c:v>42615</c:v>
                </c:pt>
                <c:pt idx="179">
                  <c:v>42618</c:v>
                </c:pt>
                <c:pt idx="180">
                  <c:v>42619</c:v>
                </c:pt>
                <c:pt idx="181">
                  <c:v>42620</c:v>
                </c:pt>
                <c:pt idx="182">
                  <c:v>42621</c:v>
                </c:pt>
                <c:pt idx="183">
                  <c:v>42622</c:v>
                </c:pt>
                <c:pt idx="184">
                  <c:v>42625</c:v>
                </c:pt>
                <c:pt idx="185">
                  <c:v>42626</c:v>
                </c:pt>
                <c:pt idx="186">
                  <c:v>42627</c:v>
                </c:pt>
                <c:pt idx="187">
                  <c:v>42628</c:v>
                </c:pt>
                <c:pt idx="188">
                  <c:v>42629</c:v>
                </c:pt>
                <c:pt idx="189">
                  <c:v>42632</c:v>
                </c:pt>
                <c:pt idx="190">
                  <c:v>42633</c:v>
                </c:pt>
                <c:pt idx="191">
                  <c:v>42634</c:v>
                </c:pt>
                <c:pt idx="192">
                  <c:v>42635</c:v>
                </c:pt>
                <c:pt idx="193">
                  <c:v>42636</c:v>
                </c:pt>
                <c:pt idx="194">
                  <c:v>42639</c:v>
                </c:pt>
                <c:pt idx="195">
                  <c:v>42640</c:v>
                </c:pt>
                <c:pt idx="196">
                  <c:v>42641</c:v>
                </c:pt>
                <c:pt idx="197">
                  <c:v>42642</c:v>
                </c:pt>
                <c:pt idx="198">
                  <c:v>42643</c:v>
                </c:pt>
                <c:pt idx="199">
                  <c:v>42646</c:v>
                </c:pt>
                <c:pt idx="200">
                  <c:v>42647</c:v>
                </c:pt>
                <c:pt idx="201">
                  <c:v>42648</c:v>
                </c:pt>
                <c:pt idx="202">
                  <c:v>42649</c:v>
                </c:pt>
                <c:pt idx="203">
                  <c:v>42650</c:v>
                </c:pt>
                <c:pt idx="204">
                  <c:v>42653</c:v>
                </c:pt>
                <c:pt idx="205">
                  <c:v>42654</c:v>
                </c:pt>
                <c:pt idx="206">
                  <c:v>42655</c:v>
                </c:pt>
                <c:pt idx="207">
                  <c:v>42656</c:v>
                </c:pt>
                <c:pt idx="208">
                  <c:v>42657</c:v>
                </c:pt>
                <c:pt idx="209">
                  <c:v>42660</c:v>
                </c:pt>
                <c:pt idx="210">
                  <c:v>42661</c:v>
                </c:pt>
                <c:pt idx="211">
                  <c:v>42662</c:v>
                </c:pt>
                <c:pt idx="212">
                  <c:v>42663</c:v>
                </c:pt>
                <c:pt idx="213">
                  <c:v>42664</c:v>
                </c:pt>
                <c:pt idx="214">
                  <c:v>42667</c:v>
                </c:pt>
                <c:pt idx="215">
                  <c:v>42668</c:v>
                </c:pt>
                <c:pt idx="216">
                  <c:v>42669</c:v>
                </c:pt>
                <c:pt idx="217">
                  <c:v>42670</c:v>
                </c:pt>
                <c:pt idx="218">
                  <c:v>42671</c:v>
                </c:pt>
                <c:pt idx="219">
                  <c:v>42674</c:v>
                </c:pt>
                <c:pt idx="220">
                  <c:v>42675</c:v>
                </c:pt>
                <c:pt idx="221">
                  <c:v>42676</c:v>
                </c:pt>
                <c:pt idx="222">
                  <c:v>42677</c:v>
                </c:pt>
                <c:pt idx="223">
                  <c:v>42678</c:v>
                </c:pt>
                <c:pt idx="224">
                  <c:v>42681</c:v>
                </c:pt>
                <c:pt idx="225">
                  <c:v>42682</c:v>
                </c:pt>
                <c:pt idx="226">
                  <c:v>42683</c:v>
                </c:pt>
                <c:pt idx="227">
                  <c:v>42684</c:v>
                </c:pt>
                <c:pt idx="228">
                  <c:v>42685</c:v>
                </c:pt>
                <c:pt idx="229">
                  <c:v>42688</c:v>
                </c:pt>
                <c:pt idx="230">
                  <c:v>42689</c:v>
                </c:pt>
                <c:pt idx="231">
                  <c:v>42690</c:v>
                </c:pt>
                <c:pt idx="232">
                  <c:v>42691</c:v>
                </c:pt>
                <c:pt idx="233">
                  <c:v>42692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42702</c:v>
                </c:pt>
                <c:pt idx="240">
                  <c:v>42703</c:v>
                </c:pt>
                <c:pt idx="241">
                  <c:v>42704</c:v>
                </c:pt>
                <c:pt idx="242">
                  <c:v>42705</c:v>
                </c:pt>
                <c:pt idx="243">
                  <c:v>42706</c:v>
                </c:pt>
                <c:pt idx="244">
                  <c:v>42709</c:v>
                </c:pt>
                <c:pt idx="245">
                  <c:v>42710</c:v>
                </c:pt>
                <c:pt idx="246">
                  <c:v>42711</c:v>
                </c:pt>
                <c:pt idx="247">
                  <c:v>42712</c:v>
                </c:pt>
                <c:pt idx="248">
                  <c:v>42713</c:v>
                </c:pt>
                <c:pt idx="249">
                  <c:v>42716</c:v>
                </c:pt>
                <c:pt idx="250">
                  <c:v>42717</c:v>
                </c:pt>
                <c:pt idx="251">
                  <c:v>42718</c:v>
                </c:pt>
                <c:pt idx="252">
                  <c:v>42719</c:v>
                </c:pt>
                <c:pt idx="253">
                  <c:v>42720</c:v>
                </c:pt>
                <c:pt idx="254">
                  <c:v>42723</c:v>
                </c:pt>
                <c:pt idx="255">
                  <c:v>42724</c:v>
                </c:pt>
                <c:pt idx="256">
                  <c:v>42725</c:v>
                </c:pt>
                <c:pt idx="257">
                  <c:v>42726</c:v>
                </c:pt>
                <c:pt idx="258">
                  <c:v>42727</c:v>
                </c:pt>
                <c:pt idx="259">
                  <c:v>42732</c:v>
                </c:pt>
                <c:pt idx="260">
                  <c:v>42733</c:v>
                </c:pt>
                <c:pt idx="261">
                  <c:v>42734</c:v>
                </c:pt>
                <c:pt idx="262">
                  <c:v>42738</c:v>
                </c:pt>
                <c:pt idx="263">
                  <c:v>42739</c:v>
                </c:pt>
                <c:pt idx="264">
                  <c:v>42740</c:v>
                </c:pt>
                <c:pt idx="265">
                  <c:v>42741</c:v>
                </c:pt>
                <c:pt idx="266">
                  <c:v>42744</c:v>
                </c:pt>
                <c:pt idx="267">
                  <c:v>42745</c:v>
                </c:pt>
                <c:pt idx="268">
                  <c:v>42746</c:v>
                </c:pt>
                <c:pt idx="269">
                  <c:v>42747</c:v>
                </c:pt>
                <c:pt idx="270">
                  <c:v>42748</c:v>
                </c:pt>
                <c:pt idx="271">
                  <c:v>42751</c:v>
                </c:pt>
                <c:pt idx="272">
                  <c:v>42752</c:v>
                </c:pt>
                <c:pt idx="273">
                  <c:v>42753</c:v>
                </c:pt>
                <c:pt idx="274">
                  <c:v>42754</c:v>
                </c:pt>
                <c:pt idx="275">
                  <c:v>42755</c:v>
                </c:pt>
                <c:pt idx="276">
                  <c:v>42758</c:v>
                </c:pt>
                <c:pt idx="277">
                  <c:v>42759</c:v>
                </c:pt>
                <c:pt idx="278">
                  <c:v>42760</c:v>
                </c:pt>
                <c:pt idx="279">
                  <c:v>42761</c:v>
                </c:pt>
                <c:pt idx="280">
                  <c:v>42762</c:v>
                </c:pt>
                <c:pt idx="281">
                  <c:v>42765</c:v>
                </c:pt>
                <c:pt idx="282">
                  <c:v>42766</c:v>
                </c:pt>
                <c:pt idx="283">
                  <c:v>42767</c:v>
                </c:pt>
                <c:pt idx="284">
                  <c:v>42768</c:v>
                </c:pt>
                <c:pt idx="285">
                  <c:v>42769</c:v>
                </c:pt>
                <c:pt idx="286">
                  <c:v>42772</c:v>
                </c:pt>
                <c:pt idx="287">
                  <c:v>42773</c:v>
                </c:pt>
                <c:pt idx="288">
                  <c:v>42774</c:v>
                </c:pt>
                <c:pt idx="289">
                  <c:v>42775</c:v>
                </c:pt>
                <c:pt idx="290">
                  <c:v>42776</c:v>
                </c:pt>
                <c:pt idx="291">
                  <c:v>42779</c:v>
                </c:pt>
                <c:pt idx="292">
                  <c:v>42780</c:v>
                </c:pt>
                <c:pt idx="293">
                  <c:v>42781</c:v>
                </c:pt>
                <c:pt idx="294">
                  <c:v>42782</c:v>
                </c:pt>
                <c:pt idx="295">
                  <c:v>42783</c:v>
                </c:pt>
                <c:pt idx="296">
                  <c:v>42786</c:v>
                </c:pt>
                <c:pt idx="297">
                  <c:v>42787</c:v>
                </c:pt>
                <c:pt idx="298">
                  <c:v>42788</c:v>
                </c:pt>
                <c:pt idx="299">
                  <c:v>42789</c:v>
                </c:pt>
                <c:pt idx="300">
                  <c:v>42790</c:v>
                </c:pt>
                <c:pt idx="301">
                  <c:v>42793</c:v>
                </c:pt>
                <c:pt idx="302">
                  <c:v>42794</c:v>
                </c:pt>
                <c:pt idx="303">
                  <c:v>42795</c:v>
                </c:pt>
                <c:pt idx="304">
                  <c:v>42796</c:v>
                </c:pt>
                <c:pt idx="305">
                  <c:v>42797</c:v>
                </c:pt>
                <c:pt idx="306">
                  <c:v>42800</c:v>
                </c:pt>
                <c:pt idx="307">
                  <c:v>42801</c:v>
                </c:pt>
                <c:pt idx="308">
                  <c:v>42802</c:v>
                </c:pt>
                <c:pt idx="309">
                  <c:v>42803</c:v>
                </c:pt>
                <c:pt idx="310">
                  <c:v>42804</c:v>
                </c:pt>
                <c:pt idx="311">
                  <c:v>42807</c:v>
                </c:pt>
                <c:pt idx="312">
                  <c:v>42808</c:v>
                </c:pt>
                <c:pt idx="313">
                  <c:v>42809</c:v>
                </c:pt>
                <c:pt idx="314">
                  <c:v>42810</c:v>
                </c:pt>
                <c:pt idx="315">
                  <c:v>42811</c:v>
                </c:pt>
                <c:pt idx="316">
                  <c:v>42814</c:v>
                </c:pt>
                <c:pt idx="317">
                  <c:v>42815</c:v>
                </c:pt>
                <c:pt idx="318">
                  <c:v>42816</c:v>
                </c:pt>
                <c:pt idx="319">
                  <c:v>42817</c:v>
                </c:pt>
                <c:pt idx="320">
                  <c:v>42818</c:v>
                </c:pt>
                <c:pt idx="321">
                  <c:v>42821</c:v>
                </c:pt>
                <c:pt idx="322">
                  <c:v>42822</c:v>
                </c:pt>
                <c:pt idx="323">
                  <c:v>42823</c:v>
                </c:pt>
                <c:pt idx="324">
                  <c:v>42824</c:v>
                </c:pt>
                <c:pt idx="325">
                  <c:v>42825</c:v>
                </c:pt>
                <c:pt idx="326">
                  <c:v>42828</c:v>
                </c:pt>
                <c:pt idx="327">
                  <c:v>42829</c:v>
                </c:pt>
                <c:pt idx="328">
                  <c:v>42830</c:v>
                </c:pt>
                <c:pt idx="329">
                  <c:v>42831</c:v>
                </c:pt>
                <c:pt idx="330">
                  <c:v>42832</c:v>
                </c:pt>
                <c:pt idx="331">
                  <c:v>42835</c:v>
                </c:pt>
                <c:pt idx="332">
                  <c:v>42836</c:v>
                </c:pt>
                <c:pt idx="333">
                  <c:v>42837</c:v>
                </c:pt>
                <c:pt idx="334">
                  <c:v>42838</c:v>
                </c:pt>
                <c:pt idx="335">
                  <c:v>42843</c:v>
                </c:pt>
                <c:pt idx="336">
                  <c:v>42844</c:v>
                </c:pt>
                <c:pt idx="337">
                  <c:v>42845</c:v>
                </c:pt>
                <c:pt idx="338">
                  <c:v>42846</c:v>
                </c:pt>
                <c:pt idx="339">
                  <c:v>42849</c:v>
                </c:pt>
                <c:pt idx="340">
                  <c:v>42850</c:v>
                </c:pt>
                <c:pt idx="341">
                  <c:v>42851</c:v>
                </c:pt>
                <c:pt idx="342">
                  <c:v>42852</c:v>
                </c:pt>
                <c:pt idx="343">
                  <c:v>42853</c:v>
                </c:pt>
                <c:pt idx="344">
                  <c:v>42857</c:v>
                </c:pt>
                <c:pt idx="345">
                  <c:v>42858</c:v>
                </c:pt>
                <c:pt idx="346">
                  <c:v>42859</c:v>
                </c:pt>
                <c:pt idx="347">
                  <c:v>42860</c:v>
                </c:pt>
                <c:pt idx="348">
                  <c:v>42863</c:v>
                </c:pt>
                <c:pt idx="349">
                  <c:v>42864</c:v>
                </c:pt>
                <c:pt idx="350">
                  <c:v>42865</c:v>
                </c:pt>
                <c:pt idx="351">
                  <c:v>42866</c:v>
                </c:pt>
                <c:pt idx="352">
                  <c:v>42867</c:v>
                </c:pt>
                <c:pt idx="353">
                  <c:v>42870</c:v>
                </c:pt>
                <c:pt idx="354">
                  <c:v>42871</c:v>
                </c:pt>
                <c:pt idx="355">
                  <c:v>42872</c:v>
                </c:pt>
                <c:pt idx="356">
                  <c:v>42873</c:v>
                </c:pt>
                <c:pt idx="357">
                  <c:v>42874</c:v>
                </c:pt>
                <c:pt idx="358">
                  <c:v>42877</c:v>
                </c:pt>
                <c:pt idx="359">
                  <c:v>42878</c:v>
                </c:pt>
                <c:pt idx="360">
                  <c:v>42879</c:v>
                </c:pt>
                <c:pt idx="361">
                  <c:v>42880</c:v>
                </c:pt>
                <c:pt idx="362">
                  <c:v>42881</c:v>
                </c:pt>
                <c:pt idx="363">
                  <c:v>42885</c:v>
                </c:pt>
                <c:pt idx="364">
                  <c:v>42886</c:v>
                </c:pt>
                <c:pt idx="365">
                  <c:v>42887</c:v>
                </c:pt>
                <c:pt idx="366">
                  <c:v>42888</c:v>
                </c:pt>
                <c:pt idx="367">
                  <c:v>42891</c:v>
                </c:pt>
                <c:pt idx="368">
                  <c:v>42892</c:v>
                </c:pt>
                <c:pt idx="369">
                  <c:v>42893</c:v>
                </c:pt>
                <c:pt idx="370">
                  <c:v>42894</c:v>
                </c:pt>
                <c:pt idx="371">
                  <c:v>42895</c:v>
                </c:pt>
                <c:pt idx="372">
                  <c:v>42898</c:v>
                </c:pt>
                <c:pt idx="373">
                  <c:v>42899</c:v>
                </c:pt>
                <c:pt idx="374">
                  <c:v>42900</c:v>
                </c:pt>
                <c:pt idx="375">
                  <c:v>42901</c:v>
                </c:pt>
                <c:pt idx="376">
                  <c:v>42902</c:v>
                </c:pt>
                <c:pt idx="377">
                  <c:v>42905</c:v>
                </c:pt>
                <c:pt idx="378">
                  <c:v>42906</c:v>
                </c:pt>
                <c:pt idx="379">
                  <c:v>42907</c:v>
                </c:pt>
                <c:pt idx="380">
                  <c:v>42908</c:v>
                </c:pt>
                <c:pt idx="381">
                  <c:v>42909</c:v>
                </c:pt>
                <c:pt idx="382">
                  <c:v>42912</c:v>
                </c:pt>
                <c:pt idx="383">
                  <c:v>42913</c:v>
                </c:pt>
                <c:pt idx="384">
                  <c:v>42914</c:v>
                </c:pt>
                <c:pt idx="385">
                  <c:v>42915</c:v>
                </c:pt>
                <c:pt idx="386">
                  <c:v>42916</c:v>
                </c:pt>
                <c:pt idx="387">
                  <c:v>42919</c:v>
                </c:pt>
                <c:pt idx="388">
                  <c:v>42920</c:v>
                </c:pt>
                <c:pt idx="389">
                  <c:v>42921</c:v>
                </c:pt>
                <c:pt idx="390">
                  <c:v>42922</c:v>
                </c:pt>
                <c:pt idx="391">
                  <c:v>42923</c:v>
                </c:pt>
                <c:pt idx="392">
                  <c:v>42926</c:v>
                </c:pt>
                <c:pt idx="393">
                  <c:v>42927</c:v>
                </c:pt>
                <c:pt idx="394">
                  <c:v>42928</c:v>
                </c:pt>
                <c:pt idx="395">
                  <c:v>42929</c:v>
                </c:pt>
                <c:pt idx="396">
                  <c:v>42930</c:v>
                </c:pt>
                <c:pt idx="397">
                  <c:v>42933</c:v>
                </c:pt>
                <c:pt idx="398">
                  <c:v>42934</c:v>
                </c:pt>
                <c:pt idx="399">
                  <c:v>42935</c:v>
                </c:pt>
                <c:pt idx="400">
                  <c:v>42936</c:v>
                </c:pt>
                <c:pt idx="401">
                  <c:v>42937</c:v>
                </c:pt>
                <c:pt idx="402">
                  <c:v>42940</c:v>
                </c:pt>
                <c:pt idx="403">
                  <c:v>42941</c:v>
                </c:pt>
                <c:pt idx="404">
                  <c:v>42942</c:v>
                </c:pt>
                <c:pt idx="405">
                  <c:v>42943</c:v>
                </c:pt>
                <c:pt idx="406">
                  <c:v>42944</c:v>
                </c:pt>
                <c:pt idx="407">
                  <c:v>42947</c:v>
                </c:pt>
                <c:pt idx="408">
                  <c:v>42948</c:v>
                </c:pt>
                <c:pt idx="409">
                  <c:v>42949</c:v>
                </c:pt>
                <c:pt idx="410">
                  <c:v>42950</c:v>
                </c:pt>
                <c:pt idx="411">
                  <c:v>42951</c:v>
                </c:pt>
                <c:pt idx="412">
                  <c:v>42954</c:v>
                </c:pt>
                <c:pt idx="413">
                  <c:v>42955</c:v>
                </c:pt>
                <c:pt idx="414">
                  <c:v>42956</c:v>
                </c:pt>
                <c:pt idx="415">
                  <c:v>42957</c:v>
                </c:pt>
                <c:pt idx="416">
                  <c:v>42958</c:v>
                </c:pt>
                <c:pt idx="417">
                  <c:v>42961</c:v>
                </c:pt>
                <c:pt idx="418">
                  <c:v>42962</c:v>
                </c:pt>
                <c:pt idx="419">
                  <c:v>42963</c:v>
                </c:pt>
                <c:pt idx="420">
                  <c:v>42964</c:v>
                </c:pt>
                <c:pt idx="421">
                  <c:v>42965</c:v>
                </c:pt>
                <c:pt idx="422">
                  <c:v>42968</c:v>
                </c:pt>
                <c:pt idx="423">
                  <c:v>42969</c:v>
                </c:pt>
                <c:pt idx="424">
                  <c:v>42970</c:v>
                </c:pt>
                <c:pt idx="425">
                  <c:v>42971</c:v>
                </c:pt>
                <c:pt idx="426">
                  <c:v>42972</c:v>
                </c:pt>
                <c:pt idx="427">
                  <c:v>42976</c:v>
                </c:pt>
                <c:pt idx="428">
                  <c:v>42977</c:v>
                </c:pt>
                <c:pt idx="429">
                  <c:v>42978</c:v>
                </c:pt>
                <c:pt idx="430">
                  <c:v>42979</c:v>
                </c:pt>
                <c:pt idx="431">
                  <c:v>42982</c:v>
                </c:pt>
                <c:pt idx="432">
                  <c:v>42983</c:v>
                </c:pt>
                <c:pt idx="433">
                  <c:v>42984</c:v>
                </c:pt>
                <c:pt idx="434">
                  <c:v>42985</c:v>
                </c:pt>
                <c:pt idx="435">
                  <c:v>42986</c:v>
                </c:pt>
                <c:pt idx="436">
                  <c:v>42989</c:v>
                </c:pt>
                <c:pt idx="437">
                  <c:v>42990</c:v>
                </c:pt>
                <c:pt idx="438">
                  <c:v>42991</c:v>
                </c:pt>
                <c:pt idx="439">
                  <c:v>42992</c:v>
                </c:pt>
                <c:pt idx="440">
                  <c:v>42993</c:v>
                </c:pt>
                <c:pt idx="441">
                  <c:v>42996</c:v>
                </c:pt>
                <c:pt idx="442">
                  <c:v>42997</c:v>
                </c:pt>
                <c:pt idx="443">
                  <c:v>42998</c:v>
                </c:pt>
                <c:pt idx="444">
                  <c:v>42999</c:v>
                </c:pt>
                <c:pt idx="445">
                  <c:v>43000</c:v>
                </c:pt>
                <c:pt idx="446">
                  <c:v>43003</c:v>
                </c:pt>
                <c:pt idx="447">
                  <c:v>43004</c:v>
                </c:pt>
                <c:pt idx="448">
                  <c:v>43005</c:v>
                </c:pt>
                <c:pt idx="449">
                  <c:v>43006</c:v>
                </c:pt>
                <c:pt idx="450">
                  <c:v>43007</c:v>
                </c:pt>
                <c:pt idx="451">
                  <c:v>43010</c:v>
                </c:pt>
                <c:pt idx="452">
                  <c:v>43011</c:v>
                </c:pt>
                <c:pt idx="453">
                  <c:v>43012</c:v>
                </c:pt>
                <c:pt idx="454">
                  <c:v>43013</c:v>
                </c:pt>
                <c:pt idx="455">
                  <c:v>43014</c:v>
                </c:pt>
                <c:pt idx="456">
                  <c:v>43017</c:v>
                </c:pt>
                <c:pt idx="457">
                  <c:v>43018</c:v>
                </c:pt>
                <c:pt idx="458">
                  <c:v>43019</c:v>
                </c:pt>
                <c:pt idx="459">
                  <c:v>43020</c:v>
                </c:pt>
                <c:pt idx="460">
                  <c:v>43021</c:v>
                </c:pt>
                <c:pt idx="461">
                  <c:v>43024</c:v>
                </c:pt>
                <c:pt idx="462">
                  <c:v>43025</c:v>
                </c:pt>
                <c:pt idx="463">
                  <c:v>43026</c:v>
                </c:pt>
                <c:pt idx="464">
                  <c:v>43027</c:v>
                </c:pt>
                <c:pt idx="465">
                  <c:v>43028</c:v>
                </c:pt>
                <c:pt idx="466">
                  <c:v>43031</c:v>
                </c:pt>
                <c:pt idx="467">
                  <c:v>43032</c:v>
                </c:pt>
                <c:pt idx="468">
                  <c:v>43033</c:v>
                </c:pt>
                <c:pt idx="469">
                  <c:v>43034</c:v>
                </c:pt>
                <c:pt idx="470">
                  <c:v>43035</c:v>
                </c:pt>
                <c:pt idx="471">
                  <c:v>43038</c:v>
                </c:pt>
                <c:pt idx="472">
                  <c:v>43039</c:v>
                </c:pt>
                <c:pt idx="473">
                  <c:v>43040</c:v>
                </c:pt>
                <c:pt idx="474">
                  <c:v>43041</c:v>
                </c:pt>
                <c:pt idx="475">
                  <c:v>43042</c:v>
                </c:pt>
                <c:pt idx="476">
                  <c:v>43045</c:v>
                </c:pt>
                <c:pt idx="477">
                  <c:v>43046</c:v>
                </c:pt>
                <c:pt idx="478">
                  <c:v>43047</c:v>
                </c:pt>
                <c:pt idx="479">
                  <c:v>43048</c:v>
                </c:pt>
                <c:pt idx="480">
                  <c:v>43049</c:v>
                </c:pt>
                <c:pt idx="481">
                  <c:v>43052</c:v>
                </c:pt>
                <c:pt idx="482">
                  <c:v>43053</c:v>
                </c:pt>
                <c:pt idx="483">
                  <c:v>43054</c:v>
                </c:pt>
                <c:pt idx="484">
                  <c:v>43055</c:v>
                </c:pt>
                <c:pt idx="485">
                  <c:v>43056</c:v>
                </c:pt>
                <c:pt idx="486">
                  <c:v>43059</c:v>
                </c:pt>
                <c:pt idx="487">
                  <c:v>43060</c:v>
                </c:pt>
                <c:pt idx="488">
                  <c:v>43061</c:v>
                </c:pt>
                <c:pt idx="489">
                  <c:v>43062</c:v>
                </c:pt>
                <c:pt idx="490">
                  <c:v>43063</c:v>
                </c:pt>
                <c:pt idx="491">
                  <c:v>43066</c:v>
                </c:pt>
                <c:pt idx="492">
                  <c:v>43067</c:v>
                </c:pt>
                <c:pt idx="493">
                  <c:v>43068</c:v>
                </c:pt>
                <c:pt idx="494">
                  <c:v>43069</c:v>
                </c:pt>
                <c:pt idx="495">
                  <c:v>43070</c:v>
                </c:pt>
                <c:pt idx="496">
                  <c:v>43073</c:v>
                </c:pt>
                <c:pt idx="497">
                  <c:v>43074</c:v>
                </c:pt>
                <c:pt idx="498">
                  <c:v>43075</c:v>
                </c:pt>
                <c:pt idx="499">
                  <c:v>43076</c:v>
                </c:pt>
                <c:pt idx="500">
                  <c:v>43077</c:v>
                </c:pt>
                <c:pt idx="501">
                  <c:v>43080</c:v>
                </c:pt>
                <c:pt idx="502">
                  <c:v>43081</c:v>
                </c:pt>
                <c:pt idx="503">
                  <c:v>43082</c:v>
                </c:pt>
                <c:pt idx="504">
                  <c:v>43083</c:v>
                </c:pt>
                <c:pt idx="505">
                  <c:v>43084</c:v>
                </c:pt>
                <c:pt idx="506">
                  <c:v>43087</c:v>
                </c:pt>
                <c:pt idx="507">
                  <c:v>43088</c:v>
                </c:pt>
                <c:pt idx="508">
                  <c:v>43089</c:v>
                </c:pt>
                <c:pt idx="509">
                  <c:v>43090</c:v>
                </c:pt>
                <c:pt idx="510">
                  <c:v>43091</c:v>
                </c:pt>
                <c:pt idx="511">
                  <c:v>43096</c:v>
                </c:pt>
                <c:pt idx="512">
                  <c:v>43097</c:v>
                </c:pt>
                <c:pt idx="513">
                  <c:v>43098</c:v>
                </c:pt>
                <c:pt idx="514">
                  <c:v>43102</c:v>
                </c:pt>
                <c:pt idx="515">
                  <c:v>43103</c:v>
                </c:pt>
                <c:pt idx="516">
                  <c:v>43104</c:v>
                </c:pt>
                <c:pt idx="517">
                  <c:v>43105</c:v>
                </c:pt>
                <c:pt idx="518">
                  <c:v>43112</c:v>
                </c:pt>
                <c:pt idx="519">
                  <c:v>43119</c:v>
                </c:pt>
                <c:pt idx="520">
                  <c:v>43126</c:v>
                </c:pt>
                <c:pt idx="521">
                  <c:v>43133</c:v>
                </c:pt>
                <c:pt idx="522">
                  <c:v>43140</c:v>
                </c:pt>
                <c:pt idx="523">
                  <c:v>43147</c:v>
                </c:pt>
                <c:pt idx="524">
                  <c:v>43154</c:v>
                </c:pt>
                <c:pt idx="525">
                  <c:v>43161</c:v>
                </c:pt>
                <c:pt idx="526">
                  <c:v>43168</c:v>
                </c:pt>
                <c:pt idx="527">
                  <c:v>43175</c:v>
                </c:pt>
                <c:pt idx="528">
                  <c:v>43182</c:v>
                </c:pt>
                <c:pt idx="529">
                  <c:v>43193</c:v>
                </c:pt>
                <c:pt idx="530">
                  <c:v>43200</c:v>
                </c:pt>
                <c:pt idx="531">
                  <c:v>43207</c:v>
                </c:pt>
                <c:pt idx="532">
                  <c:v>43214</c:v>
                </c:pt>
                <c:pt idx="533">
                  <c:v>43221</c:v>
                </c:pt>
                <c:pt idx="534">
                  <c:v>43228</c:v>
                </c:pt>
                <c:pt idx="535">
                  <c:v>43235</c:v>
                </c:pt>
                <c:pt idx="536">
                  <c:v>43242</c:v>
                </c:pt>
                <c:pt idx="537">
                  <c:v>43249</c:v>
                </c:pt>
                <c:pt idx="538">
                  <c:v>43256</c:v>
                </c:pt>
                <c:pt idx="539">
                  <c:v>43263</c:v>
                </c:pt>
                <c:pt idx="540">
                  <c:v>43270</c:v>
                </c:pt>
                <c:pt idx="541">
                  <c:v>43277</c:v>
                </c:pt>
                <c:pt idx="542">
                  <c:v>43284</c:v>
                </c:pt>
                <c:pt idx="543">
                  <c:v>43291</c:v>
                </c:pt>
                <c:pt idx="544">
                  <c:v>43298</c:v>
                </c:pt>
                <c:pt idx="545">
                  <c:v>43305</c:v>
                </c:pt>
                <c:pt idx="546">
                  <c:v>43312</c:v>
                </c:pt>
                <c:pt idx="547">
                  <c:v>43319</c:v>
                </c:pt>
                <c:pt idx="548">
                  <c:v>43326</c:v>
                </c:pt>
                <c:pt idx="549">
                  <c:v>43333</c:v>
                </c:pt>
                <c:pt idx="550">
                  <c:v>43340</c:v>
                </c:pt>
                <c:pt idx="551">
                  <c:v>43347</c:v>
                </c:pt>
                <c:pt idx="552">
                  <c:v>43354</c:v>
                </c:pt>
                <c:pt idx="553">
                  <c:v>43361</c:v>
                </c:pt>
                <c:pt idx="554">
                  <c:v>43368</c:v>
                </c:pt>
                <c:pt idx="555">
                  <c:v>43375</c:v>
                </c:pt>
                <c:pt idx="556">
                  <c:v>43382</c:v>
                </c:pt>
                <c:pt idx="557">
                  <c:v>43389</c:v>
                </c:pt>
                <c:pt idx="558">
                  <c:v>43396</c:v>
                </c:pt>
                <c:pt idx="559">
                  <c:v>43403</c:v>
                </c:pt>
                <c:pt idx="560">
                  <c:v>43410</c:v>
                </c:pt>
                <c:pt idx="561">
                  <c:v>43417</c:v>
                </c:pt>
                <c:pt idx="562">
                  <c:v>43424</c:v>
                </c:pt>
                <c:pt idx="563">
                  <c:v>43431</c:v>
                </c:pt>
                <c:pt idx="564">
                  <c:v>43438</c:v>
                </c:pt>
                <c:pt idx="565">
                  <c:v>43445</c:v>
                </c:pt>
                <c:pt idx="566">
                  <c:v>43452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43580</c:v>
                </c:pt>
                <c:pt idx="585">
                  <c:v>43587</c:v>
                </c:pt>
                <c:pt idx="586">
                  <c:v>43594</c:v>
                </c:pt>
                <c:pt idx="587">
                  <c:v>43601</c:v>
                </c:pt>
                <c:pt idx="588">
                  <c:v>43608</c:v>
                </c:pt>
                <c:pt idx="589">
                  <c:v>43615</c:v>
                </c:pt>
                <c:pt idx="590">
                  <c:v>43622</c:v>
                </c:pt>
                <c:pt idx="591">
                  <c:v>43629</c:v>
                </c:pt>
                <c:pt idx="592">
                  <c:v>43636</c:v>
                </c:pt>
                <c:pt idx="593">
                  <c:v>43643</c:v>
                </c:pt>
                <c:pt idx="594">
                  <c:v>43650</c:v>
                </c:pt>
                <c:pt idx="595">
                  <c:v>43657</c:v>
                </c:pt>
                <c:pt idx="596">
                  <c:v>43664</c:v>
                </c:pt>
                <c:pt idx="597">
                  <c:v>43671</c:v>
                </c:pt>
                <c:pt idx="598">
                  <c:v>43678</c:v>
                </c:pt>
                <c:pt idx="599">
                  <c:v>43685</c:v>
                </c:pt>
                <c:pt idx="600">
                  <c:v>43692</c:v>
                </c:pt>
                <c:pt idx="601">
                  <c:v>43699</c:v>
                </c:pt>
                <c:pt idx="602">
                  <c:v>43706</c:v>
                </c:pt>
                <c:pt idx="603">
                  <c:v>43713</c:v>
                </c:pt>
                <c:pt idx="604">
                  <c:v>43720</c:v>
                </c:pt>
                <c:pt idx="605">
                  <c:v>43727</c:v>
                </c:pt>
                <c:pt idx="606">
                  <c:v>43734</c:v>
                </c:pt>
                <c:pt idx="607">
                  <c:v>43741</c:v>
                </c:pt>
                <c:pt idx="608">
                  <c:v>43748</c:v>
                </c:pt>
                <c:pt idx="609">
                  <c:v>43755</c:v>
                </c:pt>
                <c:pt idx="610">
                  <c:v>43762</c:v>
                </c:pt>
                <c:pt idx="611">
                  <c:v>43769</c:v>
                </c:pt>
                <c:pt idx="612">
                  <c:v>43776</c:v>
                </c:pt>
                <c:pt idx="613">
                  <c:v>43783</c:v>
                </c:pt>
                <c:pt idx="614">
                  <c:v>43790</c:v>
                </c:pt>
                <c:pt idx="615">
                  <c:v>43797</c:v>
                </c:pt>
                <c:pt idx="616">
                  <c:v>43804</c:v>
                </c:pt>
                <c:pt idx="617">
                  <c:v>43811</c:v>
                </c:pt>
                <c:pt idx="618">
                  <c:v>43818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44222</c:v>
                </c:pt>
                <c:pt idx="676">
                  <c:v>44229</c:v>
                </c:pt>
                <c:pt idx="677">
                  <c:v>44236</c:v>
                </c:pt>
                <c:pt idx="678">
                  <c:v>44243</c:v>
                </c:pt>
                <c:pt idx="679">
                  <c:v>44250</c:v>
                </c:pt>
                <c:pt idx="680">
                  <c:v>44257</c:v>
                </c:pt>
                <c:pt idx="681">
                  <c:v>44264</c:v>
                </c:pt>
                <c:pt idx="682">
                  <c:v>44271</c:v>
                </c:pt>
                <c:pt idx="683">
                  <c:v>44278</c:v>
                </c:pt>
                <c:pt idx="684">
                  <c:v>44285</c:v>
                </c:pt>
                <c:pt idx="685">
                  <c:v>44292</c:v>
                </c:pt>
                <c:pt idx="686">
                  <c:v>44299</c:v>
                </c:pt>
                <c:pt idx="687">
                  <c:v>44306</c:v>
                </c:pt>
                <c:pt idx="688">
                  <c:v>44313</c:v>
                </c:pt>
                <c:pt idx="689">
                  <c:v>44320</c:v>
                </c:pt>
                <c:pt idx="690">
                  <c:v>44327</c:v>
                </c:pt>
                <c:pt idx="691">
                  <c:v>44334</c:v>
                </c:pt>
                <c:pt idx="692">
                  <c:v>44341</c:v>
                </c:pt>
                <c:pt idx="693">
                  <c:v>44348</c:v>
                </c:pt>
                <c:pt idx="694">
                  <c:v>44355</c:v>
                </c:pt>
                <c:pt idx="695">
                  <c:v>44362</c:v>
                </c:pt>
                <c:pt idx="696">
                  <c:v>44369</c:v>
                </c:pt>
                <c:pt idx="697">
                  <c:v>44376</c:v>
                </c:pt>
                <c:pt idx="698">
                  <c:v>44383</c:v>
                </c:pt>
                <c:pt idx="699">
                  <c:v>44390</c:v>
                </c:pt>
                <c:pt idx="700">
                  <c:v>44397</c:v>
                </c:pt>
                <c:pt idx="701">
                  <c:v>44404</c:v>
                </c:pt>
                <c:pt idx="702">
                  <c:v>44411</c:v>
                </c:pt>
                <c:pt idx="703">
                  <c:v>44418</c:v>
                </c:pt>
                <c:pt idx="704">
                  <c:v>44425</c:v>
                </c:pt>
                <c:pt idx="705">
                  <c:v>44432</c:v>
                </c:pt>
                <c:pt idx="706">
                  <c:v>44439</c:v>
                </c:pt>
                <c:pt idx="707">
                  <c:v>44446</c:v>
                </c:pt>
                <c:pt idx="708">
                  <c:v>44453</c:v>
                </c:pt>
                <c:pt idx="709">
                  <c:v>44460</c:v>
                </c:pt>
                <c:pt idx="710">
                  <c:v>44467</c:v>
                </c:pt>
                <c:pt idx="711">
                  <c:v>44474</c:v>
                </c:pt>
                <c:pt idx="712">
                  <c:v>44481</c:v>
                </c:pt>
                <c:pt idx="713">
                  <c:v>44488</c:v>
                </c:pt>
                <c:pt idx="714">
                  <c:v>44495</c:v>
                </c:pt>
                <c:pt idx="715">
                  <c:v>44502</c:v>
                </c:pt>
                <c:pt idx="716">
                  <c:v>44509</c:v>
                </c:pt>
                <c:pt idx="717">
                  <c:v>44516</c:v>
                </c:pt>
                <c:pt idx="718">
                  <c:v>44523</c:v>
                </c:pt>
                <c:pt idx="719">
                  <c:v>44530</c:v>
                </c:pt>
                <c:pt idx="720">
                  <c:v>44537</c:v>
                </c:pt>
                <c:pt idx="721">
                  <c:v>44544</c:v>
                </c:pt>
                <c:pt idx="722">
                  <c:v>44551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44587</c:v>
                </c:pt>
                <c:pt idx="728">
                  <c:v>44594</c:v>
                </c:pt>
                <c:pt idx="729">
                  <c:v>44601</c:v>
                </c:pt>
                <c:pt idx="730">
                  <c:v>44608</c:v>
                </c:pt>
                <c:pt idx="731">
                  <c:v>44615</c:v>
                </c:pt>
                <c:pt idx="732">
                  <c:v>44622</c:v>
                </c:pt>
                <c:pt idx="733">
                  <c:v>44629</c:v>
                </c:pt>
                <c:pt idx="734">
                  <c:v>44636</c:v>
                </c:pt>
                <c:pt idx="735">
                  <c:v>44643</c:v>
                </c:pt>
                <c:pt idx="736">
                  <c:v>44650</c:v>
                </c:pt>
                <c:pt idx="737">
                  <c:v>44657</c:v>
                </c:pt>
                <c:pt idx="738">
                  <c:v>44664</c:v>
                </c:pt>
                <c:pt idx="739">
                  <c:v>44671</c:v>
                </c:pt>
                <c:pt idx="740">
                  <c:v>44678</c:v>
                </c:pt>
                <c:pt idx="741">
                  <c:v>44685</c:v>
                </c:pt>
                <c:pt idx="742">
                  <c:v>44692</c:v>
                </c:pt>
                <c:pt idx="743">
                  <c:v>44699</c:v>
                </c:pt>
                <c:pt idx="744">
                  <c:v>44706</c:v>
                </c:pt>
                <c:pt idx="745">
                  <c:v>44713</c:v>
                </c:pt>
                <c:pt idx="746">
                  <c:v>44720</c:v>
                </c:pt>
                <c:pt idx="747">
                  <c:v>44727</c:v>
                </c:pt>
                <c:pt idx="748">
                  <c:v>44734</c:v>
                </c:pt>
                <c:pt idx="749">
                  <c:v>44741</c:v>
                </c:pt>
                <c:pt idx="750">
                  <c:v>44748</c:v>
                </c:pt>
                <c:pt idx="751">
                  <c:v>44755</c:v>
                </c:pt>
                <c:pt idx="752">
                  <c:v>44762</c:v>
                </c:pt>
                <c:pt idx="753">
                  <c:v>44769</c:v>
                </c:pt>
                <c:pt idx="754">
                  <c:v>44776</c:v>
                </c:pt>
                <c:pt idx="755">
                  <c:v>44783</c:v>
                </c:pt>
                <c:pt idx="756">
                  <c:v>44790</c:v>
                </c:pt>
                <c:pt idx="757">
                  <c:v>44797</c:v>
                </c:pt>
                <c:pt idx="758">
                  <c:v>44804</c:v>
                </c:pt>
                <c:pt idx="759">
                  <c:v>44811</c:v>
                </c:pt>
                <c:pt idx="760">
                  <c:v>44818</c:v>
                </c:pt>
                <c:pt idx="761">
                  <c:v>44825</c:v>
                </c:pt>
                <c:pt idx="762">
                  <c:v>44832</c:v>
                </c:pt>
                <c:pt idx="763">
                  <c:v>44839</c:v>
                </c:pt>
                <c:pt idx="764">
                  <c:v>44846</c:v>
                </c:pt>
                <c:pt idx="765">
                  <c:v>44853</c:v>
                </c:pt>
                <c:pt idx="766">
                  <c:v>44860</c:v>
                </c:pt>
                <c:pt idx="767">
                  <c:v>44867</c:v>
                </c:pt>
                <c:pt idx="768">
                  <c:v>44874</c:v>
                </c:pt>
                <c:pt idx="769">
                  <c:v>44881</c:v>
                </c:pt>
                <c:pt idx="770">
                  <c:v>44888</c:v>
                </c:pt>
                <c:pt idx="771">
                  <c:v>44895</c:v>
                </c:pt>
                <c:pt idx="772">
                  <c:v>44902</c:v>
                </c:pt>
                <c:pt idx="773">
                  <c:v>44909</c:v>
                </c:pt>
                <c:pt idx="774">
                  <c:v>44916</c:v>
                </c:pt>
                <c:pt idx="775">
                  <c:v>44923</c:v>
                </c:pt>
                <c:pt idx="776">
                  <c:v>44930</c:v>
                </c:pt>
                <c:pt idx="777">
                  <c:v>44937</c:v>
                </c:pt>
                <c:pt idx="778">
                  <c:v>44944</c:v>
                </c:pt>
                <c:pt idx="779">
                  <c:v>44951</c:v>
                </c:pt>
                <c:pt idx="780">
                  <c:v>44958</c:v>
                </c:pt>
                <c:pt idx="781">
                  <c:v>44965</c:v>
                </c:pt>
                <c:pt idx="782">
                  <c:v>44972</c:v>
                </c:pt>
                <c:pt idx="783">
                  <c:v>44979</c:v>
                </c:pt>
                <c:pt idx="784">
                  <c:v>44986</c:v>
                </c:pt>
                <c:pt idx="785">
                  <c:v>44993</c:v>
                </c:pt>
                <c:pt idx="786">
                  <c:v>45000</c:v>
                </c:pt>
                <c:pt idx="787">
                  <c:v>45007</c:v>
                </c:pt>
                <c:pt idx="788">
                  <c:v>45014</c:v>
                </c:pt>
                <c:pt idx="789">
                  <c:v>45021</c:v>
                </c:pt>
                <c:pt idx="790">
                  <c:v>45028</c:v>
                </c:pt>
                <c:pt idx="791">
                  <c:v>45035</c:v>
                </c:pt>
                <c:pt idx="792">
                  <c:v>45042</c:v>
                </c:pt>
                <c:pt idx="793">
                  <c:v>45049</c:v>
                </c:pt>
                <c:pt idx="794">
                  <c:v>45056</c:v>
                </c:pt>
                <c:pt idx="795">
                  <c:v>45063</c:v>
                </c:pt>
                <c:pt idx="796">
                  <c:v>45070</c:v>
                </c:pt>
                <c:pt idx="797">
                  <c:v>45077</c:v>
                </c:pt>
                <c:pt idx="798">
                  <c:v>45084</c:v>
                </c:pt>
                <c:pt idx="799">
                  <c:v>45091</c:v>
                </c:pt>
                <c:pt idx="800">
                  <c:v>45098</c:v>
                </c:pt>
                <c:pt idx="801">
                  <c:v>45105</c:v>
                </c:pt>
                <c:pt idx="802">
                  <c:v>45112</c:v>
                </c:pt>
                <c:pt idx="803">
                  <c:v>45119</c:v>
                </c:pt>
                <c:pt idx="804">
                  <c:v>45126</c:v>
                </c:pt>
                <c:pt idx="805">
                  <c:v>45133</c:v>
                </c:pt>
                <c:pt idx="806">
                  <c:v>45140</c:v>
                </c:pt>
                <c:pt idx="807">
                  <c:v>45147</c:v>
                </c:pt>
                <c:pt idx="808">
                  <c:v>45154</c:v>
                </c:pt>
                <c:pt idx="809">
                  <c:v>45161</c:v>
                </c:pt>
                <c:pt idx="810">
                  <c:v>45168</c:v>
                </c:pt>
                <c:pt idx="811">
                  <c:v>45175</c:v>
                </c:pt>
                <c:pt idx="812">
                  <c:v>45182</c:v>
                </c:pt>
                <c:pt idx="813">
                  <c:v>45189</c:v>
                </c:pt>
                <c:pt idx="814">
                  <c:v>45196</c:v>
                </c:pt>
                <c:pt idx="815">
                  <c:v>45203</c:v>
                </c:pt>
                <c:pt idx="816">
                  <c:v>45210</c:v>
                </c:pt>
                <c:pt idx="817">
                  <c:v>45217</c:v>
                </c:pt>
                <c:pt idx="818">
                  <c:v>45224</c:v>
                </c:pt>
                <c:pt idx="819">
                  <c:v>45231</c:v>
                </c:pt>
                <c:pt idx="820">
                  <c:v>45238</c:v>
                </c:pt>
                <c:pt idx="821">
                  <c:v>45245</c:v>
                </c:pt>
                <c:pt idx="822">
                  <c:v>45252</c:v>
                </c:pt>
                <c:pt idx="823">
                  <c:v>45259</c:v>
                </c:pt>
                <c:pt idx="824">
                  <c:v>45266</c:v>
                </c:pt>
                <c:pt idx="825">
                  <c:v>45273</c:v>
                </c:pt>
                <c:pt idx="826">
                  <c:v>45280</c:v>
                </c:pt>
                <c:pt idx="827">
                  <c:v>45287</c:v>
                </c:pt>
                <c:pt idx="828">
                  <c:v>45294</c:v>
                </c:pt>
                <c:pt idx="829">
                  <c:v>45301</c:v>
                </c:pt>
                <c:pt idx="830">
                  <c:v>45308</c:v>
                </c:pt>
                <c:pt idx="831">
                  <c:v>45315</c:v>
                </c:pt>
                <c:pt idx="832">
                  <c:v>45322</c:v>
                </c:pt>
                <c:pt idx="833">
                  <c:v>45329</c:v>
                </c:pt>
                <c:pt idx="834">
                  <c:v>45336</c:v>
                </c:pt>
                <c:pt idx="835">
                  <c:v>45343</c:v>
                </c:pt>
                <c:pt idx="836">
                  <c:v>45350</c:v>
                </c:pt>
                <c:pt idx="837">
                  <c:v>45357</c:v>
                </c:pt>
                <c:pt idx="838">
                  <c:v>45364</c:v>
                </c:pt>
                <c:pt idx="839">
                  <c:v>45371</c:v>
                </c:pt>
                <c:pt idx="840">
                  <c:v>45378</c:v>
                </c:pt>
                <c:pt idx="841">
                  <c:v>45385</c:v>
                </c:pt>
                <c:pt idx="842">
                  <c:v>45392</c:v>
                </c:pt>
                <c:pt idx="843">
                  <c:v>45399</c:v>
                </c:pt>
                <c:pt idx="844">
                  <c:v>45406</c:v>
                </c:pt>
                <c:pt idx="845">
                  <c:v>45413</c:v>
                </c:pt>
                <c:pt idx="846">
                  <c:v>45420</c:v>
                </c:pt>
                <c:pt idx="847">
                  <c:v>45427</c:v>
                </c:pt>
                <c:pt idx="848">
                  <c:v>45434</c:v>
                </c:pt>
                <c:pt idx="849">
                  <c:v>45441</c:v>
                </c:pt>
                <c:pt idx="850">
                  <c:v>45448</c:v>
                </c:pt>
                <c:pt idx="851">
                  <c:v>45455</c:v>
                </c:pt>
                <c:pt idx="852">
                  <c:v>45462</c:v>
                </c:pt>
                <c:pt idx="853">
                  <c:v>45469</c:v>
                </c:pt>
                <c:pt idx="854">
                  <c:v>45476</c:v>
                </c:pt>
                <c:pt idx="855">
                  <c:v>45483</c:v>
                </c:pt>
                <c:pt idx="856">
                  <c:v>45490</c:v>
                </c:pt>
                <c:pt idx="857">
                  <c:v>45497</c:v>
                </c:pt>
                <c:pt idx="858">
                  <c:v>45504</c:v>
                </c:pt>
                <c:pt idx="859">
                  <c:v>45511</c:v>
                </c:pt>
                <c:pt idx="860">
                  <c:v>45518</c:v>
                </c:pt>
                <c:pt idx="861">
                  <c:v>45525</c:v>
                </c:pt>
                <c:pt idx="862">
                  <c:v>45532</c:v>
                </c:pt>
                <c:pt idx="863">
                  <c:v>45539</c:v>
                </c:pt>
                <c:pt idx="864">
                  <c:v>45546</c:v>
                </c:pt>
                <c:pt idx="865">
                  <c:v>45553</c:v>
                </c:pt>
                <c:pt idx="866">
                  <c:v>45560</c:v>
                </c:pt>
                <c:pt idx="867">
                  <c:v>45567</c:v>
                </c:pt>
                <c:pt idx="868">
                  <c:v>45574</c:v>
                </c:pt>
                <c:pt idx="869">
                  <c:v>45581</c:v>
                </c:pt>
                <c:pt idx="870">
                  <c:v>45588</c:v>
                </c:pt>
                <c:pt idx="871">
                  <c:v>45595</c:v>
                </c:pt>
                <c:pt idx="872">
                  <c:v>45602</c:v>
                </c:pt>
                <c:pt idx="873">
                  <c:v>45609</c:v>
                </c:pt>
                <c:pt idx="874">
                  <c:v>45616</c:v>
                </c:pt>
                <c:pt idx="875">
                  <c:v>45623</c:v>
                </c:pt>
                <c:pt idx="876">
                  <c:v>45630</c:v>
                </c:pt>
                <c:pt idx="877">
                  <c:v>45637</c:v>
                </c:pt>
                <c:pt idx="878">
                  <c:v>45644</c:v>
                </c:pt>
                <c:pt idx="879">
                  <c:v>45653</c:v>
                </c:pt>
                <c:pt idx="880">
                  <c:v>45660</c:v>
                </c:pt>
                <c:pt idx="881">
                  <c:v>45667</c:v>
                </c:pt>
                <c:pt idx="882">
                  <c:v>45674</c:v>
                </c:pt>
                <c:pt idx="883">
                  <c:v>45681</c:v>
                </c:pt>
                <c:pt idx="884">
                  <c:v>45688</c:v>
                </c:pt>
                <c:pt idx="885">
                  <c:v>45695</c:v>
                </c:pt>
                <c:pt idx="886">
                  <c:v>45702</c:v>
                </c:pt>
                <c:pt idx="887">
                  <c:v>45709</c:v>
                </c:pt>
                <c:pt idx="888">
                  <c:v>45716</c:v>
                </c:pt>
                <c:pt idx="889">
                  <c:v>45723</c:v>
                </c:pt>
                <c:pt idx="890">
                  <c:v>45730</c:v>
                </c:pt>
                <c:pt idx="891">
                  <c:v>45737</c:v>
                </c:pt>
                <c:pt idx="892">
                  <c:v>45744</c:v>
                </c:pt>
                <c:pt idx="893">
                  <c:v>45751</c:v>
                </c:pt>
                <c:pt idx="894">
                  <c:v>45758</c:v>
                </c:pt>
                <c:pt idx="895">
                  <c:v>45769</c:v>
                </c:pt>
                <c:pt idx="896">
                  <c:v>45776</c:v>
                </c:pt>
                <c:pt idx="897">
                  <c:v>45783</c:v>
                </c:pt>
                <c:pt idx="898">
                  <c:v>45790</c:v>
                </c:pt>
                <c:pt idx="899">
                  <c:v>45797</c:v>
                </c:pt>
                <c:pt idx="900">
                  <c:v>45804</c:v>
                </c:pt>
                <c:pt idx="901">
                  <c:v>45811</c:v>
                </c:pt>
                <c:pt idx="902">
                  <c:v>45818</c:v>
                </c:pt>
                <c:pt idx="903">
                  <c:v>45825</c:v>
                </c:pt>
                <c:pt idx="904">
                  <c:v>45832</c:v>
                </c:pt>
                <c:pt idx="905">
                  <c:v>45839</c:v>
                </c:pt>
                <c:pt idx="906">
                  <c:v>45846</c:v>
                </c:pt>
                <c:pt idx="907">
                  <c:v>45853</c:v>
                </c:pt>
                <c:pt idx="908">
                  <c:v>45860</c:v>
                </c:pt>
                <c:pt idx="909">
                  <c:v>45867</c:v>
                </c:pt>
                <c:pt idx="910">
                  <c:v>45874</c:v>
                </c:pt>
                <c:pt idx="911">
                  <c:v>45881</c:v>
                </c:pt>
                <c:pt idx="912">
                  <c:v>45888</c:v>
                </c:pt>
                <c:pt idx="913">
                  <c:v>45895</c:v>
                </c:pt>
                <c:pt idx="914">
                  <c:v>45902</c:v>
                </c:pt>
                <c:pt idx="915">
                  <c:v>45909</c:v>
                </c:pt>
                <c:pt idx="916">
                  <c:v>45916</c:v>
                </c:pt>
                <c:pt idx="917">
                  <c:v>45923</c:v>
                </c:pt>
                <c:pt idx="918">
                  <c:v>45930</c:v>
                </c:pt>
                <c:pt idx="919">
                  <c:v>45937</c:v>
                </c:pt>
                <c:pt idx="920">
                  <c:v>45944</c:v>
                </c:pt>
                <c:pt idx="921">
                  <c:v>45951</c:v>
                </c:pt>
                <c:pt idx="922">
                  <c:v>45958</c:v>
                </c:pt>
                <c:pt idx="923">
                  <c:v>45965</c:v>
                </c:pt>
                <c:pt idx="924">
                  <c:v>45972</c:v>
                </c:pt>
                <c:pt idx="925">
                  <c:v>45979</c:v>
                </c:pt>
                <c:pt idx="926">
                  <c:v>45986</c:v>
                </c:pt>
                <c:pt idx="927">
                  <c:v>45993</c:v>
                </c:pt>
                <c:pt idx="928">
                  <c:v>46000</c:v>
                </c:pt>
                <c:pt idx="929">
                  <c:v>46007</c:v>
                </c:pt>
                <c:pt idx="930">
                  <c:v>46014</c:v>
                </c:pt>
                <c:pt idx="931">
                  <c:v>46021</c:v>
                </c:pt>
                <c:pt idx="932">
                  <c:v>46028</c:v>
                </c:pt>
                <c:pt idx="933">
                  <c:v>46035</c:v>
                </c:pt>
                <c:pt idx="934">
                  <c:v>46042</c:v>
                </c:pt>
                <c:pt idx="935">
                  <c:v>46049</c:v>
                </c:pt>
                <c:pt idx="936">
                  <c:v>46056</c:v>
                </c:pt>
                <c:pt idx="937">
                  <c:v>46063</c:v>
                </c:pt>
                <c:pt idx="938">
                  <c:v>46070</c:v>
                </c:pt>
                <c:pt idx="939">
                  <c:v>46077</c:v>
                </c:pt>
                <c:pt idx="940">
                  <c:v>46084</c:v>
                </c:pt>
                <c:pt idx="941">
                  <c:v>46091</c:v>
                </c:pt>
                <c:pt idx="942">
                  <c:v>46098</c:v>
                </c:pt>
                <c:pt idx="943">
                  <c:v>46105</c:v>
                </c:pt>
                <c:pt idx="944">
                  <c:v>46112</c:v>
                </c:pt>
                <c:pt idx="945">
                  <c:v>46119</c:v>
                </c:pt>
                <c:pt idx="946">
                  <c:v>46126</c:v>
                </c:pt>
                <c:pt idx="947">
                  <c:v>46133</c:v>
                </c:pt>
                <c:pt idx="948">
                  <c:v>46140</c:v>
                </c:pt>
                <c:pt idx="949">
                  <c:v>46147</c:v>
                </c:pt>
                <c:pt idx="950">
                  <c:v>46154</c:v>
                </c:pt>
                <c:pt idx="951">
                  <c:v>46161</c:v>
                </c:pt>
                <c:pt idx="952">
                  <c:v>46168</c:v>
                </c:pt>
                <c:pt idx="953">
                  <c:v>46175</c:v>
                </c:pt>
                <c:pt idx="954">
                  <c:v>46182</c:v>
                </c:pt>
                <c:pt idx="955">
                  <c:v>46189</c:v>
                </c:pt>
                <c:pt idx="956">
                  <c:v>46196</c:v>
                </c:pt>
                <c:pt idx="957">
                  <c:v>46203</c:v>
                </c:pt>
                <c:pt idx="958">
                  <c:v>46210</c:v>
                </c:pt>
                <c:pt idx="959">
                  <c:v>46217</c:v>
                </c:pt>
                <c:pt idx="960">
                  <c:v>46224</c:v>
                </c:pt>
                <c:pt idx="961">
                  <c:v>46231</c:v>
                </c:pt>
                <c:pt idx="962">
                  <c:v>46238</c:v>
                </c:pt>
                <c:pt idx="963">
                  <c:v>46245</c:v>
                </c:pt>
                <c:pt idx="964">
                  <c:v>46252</c:v>
                </c:pt>
                <c:pt idx="965">
                  <c:v>46259</c:v>
                </c:pt>
                <c:pt idx="966">
                  <c:v>46266</c:v>
                </c:pt>
                <c:pt idx="967">
                  <c:v>46273</c:v>
                </c:pt>
                <c:pt idx="968">
                  <c:v>46280</c:v>
                </c:pt>
                <c:pt idx="969">
                  <c:v>46287</c:v>
                </c:pt>
                <c:pt idx="970">
                  <c:v>46294</c:v>
                </c:pt>
                <c:pt idx="971">
                  <c:v>46301</c:v>
                </c:pt>
                <c:pt idx="972">
                  <c:v>46308</c:v>
                </c:pt>
                <c:pt idx="973">
                  <c:v>46315</c:v>
                </c:pt>
                <c:pt idx="974">
                  <c:v>46322</c:v>
                </c:pt>
                <c:pt idx="975">
                  <c:v>46329</c:v>
                </c:pt>
                <c:pt idx="976">
                  <c:v>46336</c:v>
                </c:pt>
                <c:pt idx="977">
                  <c:v>46343</c:v>
                </c:pt>
                <c:pt idx="978">
                  <c:v>46350</c:v>
                </c:pt>
                <c:pt idx="979">
                  <c:v>46357</c:v>
                </c:pt>
                <c:pt idx="980">
                  <c:v>46364</c:v>
                </c:pt>
                <c:pt idx="981">
                  <c:v>46371</c:v>
                </c:pt>
                <c:pt idx="982">
                  <c:v>46378</c:v>
                </c:pt>
                <c:pt idx="983">
                  <c:v>46385</c:v>
                </c:pt>
                <c:pt idx="984">
                  <c:v>46392</c:v>
                </c:pt>
                <c:pt idx="985">
                  <c:v>46399</c:v>
                </c:pt>
                <c:pt idx="986">
                  <c:v>46406</c:v>
                </c:pt>
                <c:pt idx="987">
                  <c:v>46413</c:v>
                </c:pt>
                <c:pt idx="988">
                  <c:v>46420</c:v>
                </c:pt>
                <c:pt idx="989">
                  <c:v>46427</c:v>
                </c:pt>
                <c:pt idx="990">
                  <c:v>46434</c:v>
                </c:pt>
                <c:pt idx="991">
                  <c:v>46441</c:v>
                </c:pt>
                <c:pt idx="992">
                  <c:v>46448</c:v>
                </c:pt>
                <c:pt idx="993">
                  <c:v>46455</c:v>
                </c:pt>
                <c:pt idx="994">
                  <c:v>46462</c:v>
                </c:pt>
                <c:pt idx="995">
                  <c:v>46469</c:v>
                </c:pt>
                <c:pt idx="996">
                  <c:v>46476</c:v>
                </c:pt>
                <c:pt idx="997">
                  <c:v>46483</c:v>
                </c:pt>
                <c:pt idx="998">
                  <c:v>46490</c:v>
                </c:pt>
                <c:pt idx="999">
                  <c:v>46497</c:v>
                </c:pt>
                <c:pt idx="1000">
                  <c:v>46504</c:v>
                </c:pt>
                <c:pt idx="1001">
                  <c:v>46511</c:v>
                </c:pt>
                <c:pt idx="1002">
                  <c:v>46518</c:v>
                </c:pt>
                <c:pt idx="1003">
                  <c:v>46525</c:v>
                </c:pt>
                <c:pt idx="1004">
                  <c:v>46532</c:v>
                </c:pt>
                <c:pt idx="1005">
                  <c:v>46539</c:v>
                </c:pt>
                <c:pt idx="1006">
                  <c:v>46546</c:v>
                </c:pt>
                <c:pt idx="1007">
                  <c:v>46553</c:v>
                </c:pt>
                <c:pt idx="1008">
                  <c:v>46560</c:v>
                </c:pt>
                <c:pt idx="1009">
                  <c:v>46567</c:v>
                </c:pt>
                <c:pt idx="1010">
                  <c:v>46574</c:v>
                </c:pt>
                <c:pt idx="1011">
                  <c:v>46581</c:v>
                </c:pt>
                <c:pt idx="1012">
                  <c:v>46588</c:v>
                </c:pt>
                <c:pt idx="1013">
                  <c:v>46595</c:v>
                </c:pt>
                <c:pt idx="1014">
                  <c:v>46602</c:v>
                </c:pt>
                <c:pt idx="1015">
                  <c:v>46609</c:v>
                </c:pt>
                <c:pt idx="1016">
                  <c:v>46616</c:v>
                </c:pt>
                <c:pt idx="1017">
                  <c:v>46623</c:v>
                </c:pt>
                <c:pt idx="1018">
                  <c:v>46630</c:v>
                </c:pt>
                <c:pt idx="1019">
                  <c:v>46637</c:v>
                </c:pt>
                <c:pt idx="1020">
                  <c:v>46644</c:v>
                </c:pt>
                <c:pt idx="1021">
                  <c:v>46651</c:v>
                </c:pt>
                <c:pt idx="1022">
                  <c:v>46658</c:v>
                </c:pt>
                <c:pt idx="1023">
                  <c:v>46665</c:v>
                </c:pt>
                <c:pt idx="1024">
                  <c:v>46672</c:v>
                </c:pt>
                <c:pt idx="1025">
                  <c:v>46679</c:v>
                </c:pt>
                <c:pt idx="1026">
                  <c:v>46686</c:v>
                </c:pt>
                <c:pt idx="1027">
                  <c:v>46693</c:v>
                </c:pt>
                <c:pt idx="1028">
                  <c:v>46700</c:v>
                </c:pt>
                <c:pt idx="1029">
                  <c:v>46707</c:v>
                </c:pt>
                <c:pt idx="1030">
                  <c:v>46714</c:v>
                </c:pt>
                <c:pt idx="1031">
                  <c:v>46721</c:v>
                </c:pt>
                <c:pt idx="1032">
                  <c:v>46728</c:v>
                </c:pt>
                <c:pt idx="1033">
                  <c:v>46735</c:v>
                </c:pt>
                <c:pt idx="1034">
                  <c:v>46742</c:v>
                </c:pt>
                <c:pt idx="1035">
                  <c:v>46750</c:v>
                </c:pt>
                <c:pt idx="1036">
                  <c:v>46757</c:v>
                </c:pt>
                <c:pt idx="1037">
                  <c:v>46764</c:v>
                </c:pt>
                <c:pt idx="1038">
                  <c:v>46771</c:v>
                </c:pt>
                <c:pt idx="1039">
                  <c:v>46778</c:v>
                </c:pt>
                <c:pt idx="1040">
                  <c:v>46785</c:v>
                </c:pt>
                <c:pt idx="1041">
                  <c:v>46792</c:v>
                </c:pt>
                <c:pt idx="1042">
                  <c:v>46799</c:v>
                </c:pt>
                <c:pt idx="1043">
                  <c:v>46806</c:v>
                </c:pt>
                <c:pt idx="1044">
                  <c:v>46813</c:v>
                </c:pt>
                <c:pt idx="1045">
                  <c:v>46820</c:v>
                </c:pt>
                <c:pt idx="1046">
                  <c:v>46827</c:v>
                </c:pt>
                <c:pt idx="1047">
                  <c:v>46834</c:v>
                </c:pt>
                <c:pt idx="1048">
                  <c:v>46841</c:v>
                </c:pt>
                <c:pt idx="1049">
                  <c:v>46848</c:v>
                </c:pt>
                <c:pt idx="1050">
                  <c:v>46855</c:v>
                </c:pt>
                <c:pt idx="1051">
                  <c:v>46862</c:v>
                </c:pt>
                <c:pt idx="1052">
                  <c:v>46869</c:v>
                </c:pt>
                <c:pt idx="1053">
                  <c:v>46876</c:v>
                </c:pt>
                <c:pt idx="1054">
                  <c:v>46883</c:v>
                </c:pt>
                <c:pt idx="1055">
                  <c:v>46890</c:v>
                </c:pt>
                <c:pt idx="1056">
                  <c:v>46897</c:v>
                </c:pt>
                <c:pt idx="1057">
                  <c:v>46904</c:v>
                </c:pt>
                <c:pt idx="1058">
                  <c:v>46911</c:v>
                </c:pt>
                <c:pt idx="1059">
                  <c:v>46918</c:v>
                </c:pt>
                <c:pt idx="1060">
                  <c:v>46925</c:v>
                </c:pt>
                <c:pt idx="1061">
                  <c:v>46932</c:v>
                </c:pt>
                <c:pt idx="1062">
                  <c:v>46939</c:v>
                </c:pt>
                <c:pt idx="1063">
                  <c:v>46946</c:v>
                </c:pt>
                <c:pt idx="1064">
                  <c:v>46953</c:v>
                </c:pt>
                <c:pt idx="1065">
                  <c:v>46960</c:v>
                </c:pt>
                <c:pt idx="1066">
                  <c:v>46967</c:v>
                </c:pt>
                <c:pt idx="1067">
                  <c:v>46974</c:v>
                </c:pt>
                <c:pt idx="1068">
                  <c:v>46981</c:v>
                </c:pt>
                <c:pt idx="1069">
                  <c:v>46988</c:v>
                </c:pt>
                <c:pt idx="1070">
                  <c:v>46995</c:v>
                </c:pt>
                <c:pt idx="1071">
                  <c:v>47002</c:v>
                </c:pt>
                <c:pt idx="1072">
                  <c:v>47009</c:v>
                </c:pt>
                <c:pt idx="1073">
                  <c:v>47016</c:v>
                </c:pt>
                <c:pt idx="1074">
                  <c:v>47023</c:v>
                </c:pt>
                <c:pt idx="1075">
                  <c:v>47030</c:v>
                </c:pt>
                <c:pt idx="1076">
                  <c:v>47037</c:v>
                </c:pt>
                <c:pt idx="1077">
                  <c:v>47044</c:v>
                </c:pt>
                <c:pt idx="1078">
                  <c:v>47051</c:v>
                </c:pt>
                <c:pt idx="1079">
                  <c:v>47058</c:v>
                </c:pt>
                <c:pt idx="1080">
                  <c:v>47065</c:v>
                </c:pt>
                <c:pt idx="1081">
                  <c:v>47072</c:v>
                </c:pt>
                <c:pt idx="1082">
                  <c:v>47079</c:v>
                </c:pt>
                <c:pt idx="1083">
                  <c:v>47086</c:v>
                </c:pt>
                <c:pt idx="1084">
                  <c:v>47093</c:v>
                </c:pt>
                <c:pt idx="1085">
                  <c:v>47100</c:v>
                </c:pt>
                <c:pt idx="1086">
                  <c:v>47107</c:v>
                </c:pt>
                <c:pt idx="1087">
                  <c:v>47114</c:v>
                </c:pt>
                <c:pt idx="1088">
                  <c:v>47121</c:v>
                </c:pt>
                <c:pt idx="1089">
                  <c:v>47128</c:v>
                </c:pt>
                <c:pt idx="1090">
                  <c:v>47135</c:v>
                </c:pt>
                <c:pt idx="1091">
                  <c:v>47142</c:v>
                </c:pt>
                <c:pt idx="1092">
                  <c:v>47149</c:v>
                </c:pt>
                <c:pt idx="1093">
                  <c:v>47156</c:v>
                </c:pt>
                <c:pt idx="1094">
                  <c:v>47163</c:v>
                </c:pt>
                <c:pt idx="1095">
                  <c:v>47170</c:v>
                </c:pt>
                <c:pt idx="1096">
                  <c:v>47177</c:v>
                </c:pt>
                <c:pt idx="1097">
                  <c:v>47184</c:v>
                </c:pt>
                <c:pt idx="1098">
                  <c:v>47191</c:v>
                </c:pt>
                <c:pt idx="1099">
                  <c:v>47198</c:v>
                </c:pt>
                <c:pt idx="1100">
                  <c:v>47205</c:v>
                </c:pt>
                <c:pt idx="1101">
                  <c:v>47212</c:v>
                </c:pt>
                <c:pt idx="1102">
                  <c:v>47219</c:v>
                </c:pt>
                <c:pt idx="1103">
                  <c:v>47226</c:v>
                </c:pt>
                <c:pt idx="1104">
                  <c:v>47233</c:v>
                </c:pt>
                <c:pt idx="1105">
                  <c:v>47240</c:v>
                </c:pt>
                <c:pt idx="1106">
                  <c:v>47247</c:v>
                </c:pt>
                <c:pt idx="1107">
                  <c:v>47254</c:v>
                </c:pt>
                <c:pt idx="1108">
                  <c:v>47261</c:v>
                </c:pt>
                <c:pt idx="1109">
                  <c:v>47268</c:v>
                </c:pt>
                <c:pt idx="1110">
                  <c:v>47275</c:v>
                </c:pt>
                <c:pt idx="1111">
                  <c:v>47282</c:v>
                </c:pt>
                <c:pt idx="1112">
                  <c:v>47289</c:v>
                </c:pt>
                <c:pt idx="1113">
                  <c:v>47296</c:v>
                </c:pt>
                <c:pt idx="1114">
                  <c:v>47303</c:v>
                </c:pt>
                <c:pt idx="1115">
                  <c:v>47310</c:v>
                </c:pt>
                <c:pt idx="1116">
                  <c:v>47317</c:v>
                </c:pt>
                <c:pt idx="1117">
                  <c:v>47324</c:v>
                </c:pt>
                <c:pt idx="1118">
                  <c:v>47331</c:v>
                </c:pt>
                <c:pt idx="1119">
                  <c:v>47338</c:v>
                </c:pt>
                <c:pt idx="1120">
                  <c:v>47345</c:v>
                </c:pt>
                <c:pt idx="1121">
                  <c:v>47352</c:v>
                </c:pt>
                <c:pt idx="1122">
                  <c:v>47359</c:v>
                </c:pt>
                <c:pt idx="1123">
                  <c:v>47366</c:v>
                </c:pt>
                <c:pt idx="1124">
                  <c:v>47373</c:v>
                </c:pt>
                <c:pt idx="1125">
                  <c:v>47380</c:v>
                </c:pt>
                <c:pt idx="1126">
                  <c:v>47387</c:v>
                </c:pt>
                <c:pt idx="1127">
                  <c:v>47394</c:v>
                </c:pt>
                <c:pt idx="1128">
                  <c:v>47401</c:v>
                </c:pt>
                <c:pt idx="1129">
                  <c:v>47408</c:v>
                </c:pt>
                <c:pt idx="1130">
                  <c:v>47415</c:v>
                </c:pt>
                <c:pt idx="1131">
                  <c:v>47422</c:v>
                </c:pt>
                <c:pt idx="1132">
                  <c:v>47429</c:v>
                </c:pt>
                <c:pt idx="1133">
                  <c:v>47436</c:v>
                </c:pt>
                <c:pt idx="1134">
                  <c:v>47443</c:v>
                </c:pt>
                <c:pt idx="1135">
                  <c:v>47450</c:v>
                </c:pt>
                <c:pt idx="1136">
                  <c:v>47457</c:v>
                </c:pt>
                <c:pt idx="1137">
                  <c:v>47464</c:v>
                </c:pt>
                <c:pt idx="1138">
                  <c:v>47471</c:v>
                </c:pt>
                <c:pt idx="1139">
                  <c:v>47479</c:v>
                </c:pt>
                <c:pt idx="1140">
                  <c:v>47486</c:v>
                </c:pt>
                <c:pt idx="1141">
                  <c:v>47493</c:v>
                </c:pt>
                <c:pt idx="1142">
                  <c:v>47500</c:v>
                </c:pt>
                <c:pt idx="1143">
                  <c:v>47507</c:v>
                </c:pt>
                <c:pt idx="1144">
                  <c:v>47514</c:v>
                </c:pt>
                <c:pt idx="1145">
                  <c:v>47521</c:v>
                </c:pt>
                <c:pt idx="1146">
                  <c:v>47528</c:v>
                </c:pt>
                <c:pt idx="1147">
                  <c:v>47535</c:v>
                </c:pt>
                <c:pt idx="1148">
                  <c:v>47542</c:v>
                </c:pt>
                <c:pt idx="1149">
                  <c:v>47549</c:v>
                </c:pt>
                <c:pt idx="1150">
                  <c:v>47556</c:v>
                </c:pt>
                <c:pt idx="1151">
                  <c:v>47563</c:v>
                </c:pt>
                <c:pt idx="1152">
                  <c:v>47570</c:v>
                </c:pt>
                <c:pt idx="1153">
                  <c:v>47577</c:v>
                </c:pt>
                <c:pt idx="1154">
                  <c:v>47584</c:v>
                </c:pt>
                <c:pt idx="1155">
                  <c:v>47591</c:v>
                </c:pt>
                <c:pt idx="1156">
                  <c:v>47598</c:v>
                </c:pt>
                <c:pt idx="1157">
                  <c:v>47605</c:v>
                </c:pt>
                <c:pt idx="1158">
                  <c:v>47612</c:v>
                </c:pt>
                <c:pt idx="1159">
                  <c:v>47619</c:v>
                </c:pt>
                <c:pt idx="1160">
                  <c:v>47626</c:v>
                </c:pt>
                <c:pt idx="1161">
                  <c:v>47633</c:v>
                </c:pt>
                <c:pt idx="1162">
                  <c:v>47640</c:v>
                </c:pt>
                <c:pt idx="1163">
                  <c:v>47647</c:v>
                </c:pt>
                <c:pt idx="1164">
                  <c:v>47654</c:v>
                </c:pt>
                <c:pt idx="1165">
                  <c:v>47661</c:v>
                </c:pt>
                <c:pt idx="1166">
                  <c:v>47668</c:v>
                </c:pt>
                <c:pt idx="1167">
                  <c:v>47675</c:v>
                </c:pt>
                <c:pt idx="1168">
                  <c:v>47682</c:v>
                </c:pt>
                <c:pt idx="1169">
                  <c:v>47689</c:v>
                </c:pt>
                <c:pt idx="1170">
                  <c:v>47696</c:v>
                </c:pt>
                <c:pt idx="1171">
                  <c:v>47703</c:v>
                </c:pt>
                <c:pt idx="1172">
                  <c:v>47710</c:v>
                </c:pt>
                <c:pt idx="1173">
                  <c:v>47717</c:v>
                </c:pt>
                <c:pt idx="1174">
                  <c:v>47724</c:v>
                </c:pt>
                <c:pt idx="1175">
                  <c:v>47731</c:v>
                </c:pt>
                <c:pt idx="1176">
                  <c:v>47738</c:v>
                </c:pt>
                <c:pt idx="1177">
                  <c:v>47745</c:v>
                </c:pt>
                <c:pt idx="1178">
                  <c:v>47752</c:v>
                </c:pt>
                <c:pt idx="1179">
                  <c:v>47759</c:v>
                </c:pt>
                <c:pt idx="1180">
                  <c:v>47766</c:v>
                </c:pt>
                <c:pt idx="1181">
                  <c:v>47773</c:v>
                </c:pt>
                <c:pt idx="1182">
                  <c:v>47780</c:v>
                </c:pt>
                <c:pt idx="1183">
                  <c:v>47787</c:v>
                </c:pt>
                <c:pt idx="1184">
                  <c:v>47794</c:v>
                </c:pt>
                <c:pt idx="1185">
                  <c:v>47801</c:v>
                </c:pt>
                <c:pt idx="1186">
                  <c:v>47808</c:v>
                </c:pt>
                <c:pt idx="1187">
                  <c:v>47815</c:v>
                </c:pt>
                <c:pt idx="1188">
                  <c:v>47822</c:v>
                </c:pt>
                <c:pt idx="1189">
                  <c:v>47829</c:v>
                </c:pt>
                <c:pt idx="1190">
                  <c:v>47836</c:v>
                </c:pt>
                <c:pt idx="1191">
                  <c:v>47844</c:v>
                </c:pt>
                <c:pt idx="1192">
                  <c:v>47851</c:v>
                </c:pt>
                <c:pt idx="1193">
                  <c:v>47858</c:v>
                </c:pt>
                <c:pt idx="1194">
                  <c:v>47865</c:v>
                </c:pt>
                <c:pt idx="1195">
                  <c:v>47872</c:v>
                </c:pt>
                <c:pt idx="1196">
                  <c:v>47879</c:v>
                </c:pt>
                <c:pt idx="1197">
                  <c:v>47886</c:v>
                </c:pt>
                <c:pt idx="1198">
                  <c:v>47893</c:v>
                </c:pt>
                <c:pt idx="1199">
                  <c:v>47900</c:v>
                </c:pt>
                <c:pt idx="1200">
                  <c:v>47907</c:v>
                </c:pt>
                <c:pt idx="1201">
                  <c:v>47914</c:v>
                </c:pt>
                <c:pt idx="1202">
                  <c:v>47921</c:v>
                </c:pt>
                <c:pt idx="1203">
                  <c:v>47928</c:v>
                </c:pt>
                <c:pt idx="1204">
                  <c:v>47935</c:v>
                </c:pt>
                <c:pt idx="1205">
                  <c:v>47942</c:v>
                </c:pt>
                <c:pt idx="1206">
                  <c:v>47953</c:v>
                </c:pt>
                <c:pt idx="1207">
                  <c:v>47960</c:v>
                </c:pt>
                <c:pt idx="1208">
                  <c:v>47967</c:v>
                </c:pt>
                <c:pt idx="1209">
                  <c:v>47974</c:v>
                </c:pt>
                <c:pt idx="1210">
                  <c:v>47981</c:v>
                </c:pt>
                <c:pt idx="1211">
                  <c:v>47988</c:v>
                </c:pt>
                <c:pt idx="1212">
                  <c:v>47995</c:v>
                </c:pt>
                <c:pt idx="1213">
                  <c:v>48002</c:v>
                </c:pt>
                <c:pt idx="1214">
                  <c:v>48009</c:v>
                </c:pt>
                <c:pt idx="1215">
                  <c:v>48016</c:v>
                </c:pt>
                <c:pt idx="1216">
                  <c:v>48023</c:v>
                </c:pt>
                <c:pt idx="1217">
                  <c:v>48030</c:v>
                </c:pt>
                <c:pt idx="1218">
                  <c:v>48037</c:v>
                </c:pt>
                <c:pt idx="1219">
                  <c:v>48044</c:v>
                </c:pt>
                <c:pt idx="1220">
                  <c:v>48051</c:v>
                </c:pt>
                <c:pt idx="1221">
                  <c:v>48058</c:v>
                </c:pt>
                <c:pt idx="1222">
                  <c:v>48065</c:v>
                </c:pt>
                <c:pt idx="1223">
                  <c:v>48072</c:v>
                </c:pt>
                <c:pt idx="1224">
                  <c:v>48079</c:v>
                </c:pt>
                <c:pt idx="1225">
                  <c:v>48086</c:v>
                </c:pt>
                <c:pt idx="1226">
                  <c:v>48093</c:v>
                </c:pt>
                <c:pt idx="1227">
                  <c:v>48100</c:v>
                </c:pt>
                <c:pt idx="1228">
                  <c:v>48107</c:v>
                </c:pt>
                <c:pt idx="1229">
                  <c:v>48114</c:v>
                </c:pt>
                <c:pt idx="1230">
                  <c:v>48121</c:v>
                </c:pt>
                <c:pt idx="1231">
                  <c:v>48128</c:v>
                </c:pt>
                <c:pt idx="1232">
                  <c:v>48135</c:v>
                </c:pt>
                <c:pt idx="1233">
                  <c:v>48142</c:v>
                </c:pt>
                <c:pt idx="1234">
                  <c:v>48149</c:v>
                </c:pt>
                <c:pt idx="1235">
                  <c:v>48156</c:v>
                </c:pt>
                <c:pt idx="1236">
                  <c:v>48163</c:v>
                </c:pt>
                <c:pt idx="1237">
                  <c:v>48170</c:v>
                </c:pt>
                <c:pt idx="1238">
                  <c:v>48177</c:v>
                </c:pt>
                <c:pt idx="1239">
                  <c:v>48184</c:v>
                </c:pt>
                <c:pt idx="1240">
                  <c:v>48191</c:v>
                </c:pt>
                <c:pt idx="1241">
                  <c:v>48198</c:v>
                </c:pt>
                <c:pt idx="1242">
                  <c:v>48205</c:v>
                </c:pt>
                <c:pt idx="1243">
                  <c:v>48212</c:v>
                </c:pt>
                <c:pt idx="1244">
                  <c:v>48219</c:v>
                </c:pt>
                <c:pt idx="1245">
                  <c:v>48226</c:v>
                </c:pt>
                <c:pt idx="1246">
                  <c:v>48233</c:v>
                </c:pt>
                <c:pt idx="1247">
                  <c:v>48240</c:v>
                </c:pt>
                <c:pt idx="1248">
                  <c:v>48247</c:v>
                </c:pt>
                <c:pt idx="1249">
                  <c:v>48254</c:v>
                </c:pt>
                <c:pt idx="1250">
                  <c:v>48261</c:v>
                </c:pt>
                <c:pt idx="1251">
                  <c:v>48268</c:v>
                </c:pt>
                <c:pt idx="1252">
                  <c:v>48275</c:v>
                </c:pt>
                <c:pt idx="1253">
                  <c:v>48282</c:v>
                </c:pt>
                <c:pt idx="1254">
                  <c:v>48289</c:v>
                </c:pt>
                <c:pt idx="1255">
                  <c:v>48296</c:v>
                </c:pt>
                <c:pt idx="1256">
                  <c:v>48303</c:v>
                </c:pt>
                <c:pt idx="1257">
                  <c:v>48310</c:v>
                </c:pt>
                <c:pt idx="1258">
                  <c:v>48317</c:v>
                </c:pt>
                <c:pt idx="1259">
                  <c:v>48324</c:v>
                </c:pt>
                <c:pt idx="1260">
                  <c:v>48331</c:v>
                </c:pt>
                <c:pt idx="1261">
                  <c:v>48338</c:v>
                </c:pt>
                <c:pt idx="1262">
                  <c:v>48345</c:v>
                </c:pt>
                <c:pt idx="1263">
                  <c:v>48352</c:v>
                </c:pt>
                <c:pt idx="1264">
                  <c:v>48359</c:v>
                </c:pt>
                <c:pt idx="1265">
                  <c:v>48366</c:v>
                </c:pt>
                <c:pt idx="1266">
                  <c:v>48373</c:v>
                </c:pt>
                <c:pt idx="1267">
                  <c:v>48380</c:v>
                </c:pt>
                <c:pt idx="1268">
                  <c:v>48387</c:v>
                </c:pt>
                <c:pt idx="1269">
                  <c:v>48394</c:v>
                </c:pt>
                <c:pt idx="1270">
                  <c:v>48401</c:v>
                </c:pt>
                <c:pt idx="1271">
                  <c:v>48408</c:v>
                </c:pt>
                <c:pt idx="1272">
                  <c:v>48415</c:v>
                </c:pt>
                <c:pt idx="1273">
                  <c:v>48422</c:v>
                </c:pt>
                <c:pt idx="1274">
                  <c:v>48429</c:v>
                </c:pt>
                <c:pt idx="1275">
                  <c:v>48436</c:v>
                </c:pt>
                <c:pt idx="1276">
                  <c:v>48443</c:v>
                </c:pt>
                <c:pt idx="1277">
                  <c:v>48450</c:v>
                </c:pt>
                <c:pt idx="1278">
                  <c:v>48457</c:v>
                </c:pt>
                <c:pt idx="1279">
                  <c:v>48464</c:v>
                </c:pt>
                <c:pt idx="1280">
                  <c:v>48471</c:v>
                </c:pt>
                <c:pt idx="1281">
                  <c:v>48478</c:v>
                </c:pt>
                <c:pt idx="1282">
                  <c:v>48485</c:v>
                </c:pt>
                <c:pt idx="1283">
                  <c:v>48492</c:v>
                </c:pt>
                <c:pt idx="1284">
                  <c:v>48499</c:v>
                </c:pt>
                <c:pt idx="1285">
                  <c:v>48506</c:v>
                </c:pt>
                <c:pt idx="1286">
                  <c:v>48513</c:v>
                </c:pt>
                <c:pt idx="1287">
                  <c:v>48520</c:v>
                </c:pt>
                <c:pt idx="1288">
                  <c:v>48527</c:v>
                </c:pt>
                <c:pt idx="1289">
                  <c:v>48534</c:v>
                </c:pt>
                <c:pt idx="1290">
                  <c:v>48541</c:v>
                </c:pt>
                <c:pt idx="1291">
                  <c:v>48548</c:v>
                </c:pt>
                <c:pt idx="1292">
                  <c:v>48555</c:v>
                </c:pt>
                <c:pt idx="1293">
                  <c:v>48562</c:v>
                </c:pt>
                <c:pt idx="1294">
                  <c:v>48569</c:v>
                </c:pt>
                <c:pt idx="1295">
                  <c:v>48577</c:v>
                </c:pt>
                <c:pt idx="1296">
                  <c:v>48584</c:v>
                </c:pt>
                <c:pt idx="1297">
                  <c:v>48591</c:v>
                </c:pt>
                <c:pt idx="1298">
                  <c:v>48598</c:v>
                </c:pt>
                <c:pt idx="1299">
                  <c:v>48605</c:v>
                </c:pt>
                <c:pt idx="1300">
                  <c:v>48612</c:v>
                </c:pt>
                <c:pt idx="1301">
                  <c:v>48619</c:v>
                </c:pt>
                <c:pt idx="1302">
                  <c:v>48626</c:v>
                </c:pt>
                <c:pt idx="1303">
                  <c:v>48633</c:v>
                </c:pt>
                <c:pt idx="1304">
                  <c:v>48640</c:v>
                </c:pt>
                <c:pt idx="1305">
                  <c:v>48647</c:v>
                </c:pt>
                <c:pt idx="1306">
                  <c:v>48654</c:v>
                </c:pt>
                <c:pt idx="1307">
                  <c:v>48661</c:v>
                </c:pt>
                <c:pt idx="1308">
                  <c:v>48668</c:v>
                </c:pt>
                <c:pt idx="1309">
                  <c:v>48675</c:v>
                </c:pt>
                <c:pt idx="1310">
                  <c:v>48682</c:v>
                </c:pt>
                <c:pt idx="1311">
                  <c:v>48689</c:v>
                </c:pt>
                <c:pt idx="1312">
                  <c:v>48696</c:v>
                </c:pt>
                <c:pt idx="1313">
                  <c:v>48703</c:v>
                </c:pt>
                <c:pt idx="1314">
                  <c:v>48710</c:v>
                </c:pt>
                <c:pt idx="1315">
                  <c:v>48717</c:v>
                </c:pt>
                <c:pt idx="1316">
                  <c:v>48724</c:v>
                </c:pt>
                <c:pt idx="1317">
                  <c:v>48731</c:v>
                </c:pt>
                <c:pt idx="1318">
                  <c:v>48738</c:v>
                </c:pt>
                <c:pt idx="1319">
                  <c:v>48745</c:v>
                </c:pt>
                <c:pt idx="1320">
                  <c:v>48752</c:v>
                </c:pt>
                <c:pt idx="1321">
                  <c:v>48759</c:v>
                </c:pt>
                <c:pt idx="1322">
                  <c:v>48766</c:v>
                </c:pt>
                <c:pt idx="1323">
                  <c:v>48773</c:v>
                </c:pt>
                <c:pt idx="1324">
                  <c:v>48780</c:v>
                </c:pt>
                <c:pt idx="1325">
                  <c:v>48787</c:v>
                </c:pt>
                <c:pt idx="1326">
                  <c:v>48794</c:v>
                </c:pt>
                <c:pt idx="1327">
                  <c:v>48801</c:v>
                </c:pt>
                <c:pt idx="1328">
                  <c:v>48808</c:v>
                </c:pt>
                <c:pt idx="1329">
                  <c:v>48815</c:v>
                </c:pt>
                <c:pt idx="1330">
                  <c:v>48822</c:v>
                </c:pt>
                <c:pt idx="1331">
                  <c:v>48829</c:v>
                </c:pt>
                <c:pt idx="1332">
                  <c:v>48836</c:v>
                </c:pt>
                <c:pt idx="1333">
                  <c:v>48843</c:v>
                </c:pt>
                <c:pt idx="1334">
                  <c:v>48850</c:v>
                </c:pt>
                <c:pt idx="1335">
                  <c:v>48857</c:v>
                </c:pt>
                <c:pt idx="1336">
                  <c:v>48864</c:v>
                </c:pt>
                <c:pt idx="1337">
                  <c:v>48871</c:v>
                </c:pt>
                <c:pt idx="1338">
                  <c:v>48878</c:v>
                </c:pt>
                <c:pt idx="1339">
                  <c:v>48885</c:v>
                </c:pt>
                <c:pt idx="1340">
                  <c:v>48892</c:v>
                </c:pt>
                <c:pt idx="1341">
                  <c:v>48899</c:v>
                </c:pt>
                <c:pt idx="1342">
                  <c:v>48906</c:v>
                </c:pt>
                <c:pt idx="1343">
                  <c:v>48913</c:v>
                </c:pt>
                <c:pt idx="1344">
                  <c:v>48920</c:v>
                </c:pt>
                <c:pt idx="1345">
                  <c:v>48927</c:v>
                </c:pt>
                <c:pt idx="1346">
                  <c:v>48934</c:v>
                </c:pt>
                <c:pt idx="1347">
                  <c:v>48941</c:v>
                </c:pt>
                <c:pt idx="1348">
                  <c:v>48948</c:v>
                </c:pt>
                <c:pt idx="1349">
                  <c:v>48955</c:v>
                </c:pt>
                <c:pt idx="1350">
                  <c:v>48962</c:v>
                </c:pt>
                <c:pt idx="1351">
                  <c:v>48969</c:v>
                </c:pt>
                <c:pt idx="1352">
                  <c:v>48976</c:v>
                </c:pt>
                <c:pt idx="1353">
                  <c:v>48983</c:v>
                </c:pt>
                <c:pt idx="1354">
                  <c:v>48990</c:v>
                </c:pt>
                <c:pt idx="1355">
                  <c:v>48997</c:v>
                </c:pt>
                <c:pt idx="1356">
                  <c:v>49004</c:v>
                </c:pt>
                <c:pt idx="1357">
                  <c:v>49011</c:v>
                </c:pt>
                <c:pt idx="1358">
                  <c:v>49018</c:v>
                </c:pt>
                <c:pt idx="1359">
                  <c:v>49025</c:v>
                </c:pt>
                <c:pt idx="1360">
                  <c:v>49032</c:v>
                </c:pt>
                <c:pt idx="1361">
                  <c:v>49039</c:v>
                </c:pt>
                <c:pt idx="1362">
                  <c:v>49046</c:v>
                </c:pt>
                <c:pt idx="1363">
                  <c:v>49053</c:v>
                </c:pt>
                <c:pt idx="1364">
                  <c:v>49060</c:v>
                </c:pt>
                <c:pt idx="1365">
                  <c:v>49067</c:v>
                </c:pt>
                <c:pt idx="1366">
                  <c:v>49074</c:v>
                </c:pt>
                <c:pt idx="1367">
                  <c:v>49081</c:v>
                </c:pt>
                <c:pt idx="1368">
                  <c:v>49088</c:v>
                </c:pt>
                <c:pt idx="1369">
                  <c:v>49095</c:v>
                </c:pt>
                <c:pt idx="1370">
                  <c:v>49102</c:v>
                </c:pt>
                <c:pt idx="1371">
                  <c:v>49109</c:v>
                </c:pt>
                <c:pt idx="1372">
                  <c:v>49116</c:v>
                </c:pt>
                <c:pt idx="1373">
                  <c:v>49123</c:v>
                </c:pt>
                <c:pt idx="1374">
                  <c:v>49130</c:v>
                </c:pt>
                <c:pt idx="1375">
                  <c:v>49137</c:v>
                </c:pt>
                <c:pt idx="1376">
                  <c:v>49144</c:v>
                </c:pt>
                <c:pt idx="1377">
                  <c:v>49151</c:v>
                </c:pt>
                <c:pt idx="1378">
                  <c:v>49158</c:v>
                </c:pt>
                <c:pt idx="1379">
                  <c:v>49165</c:v>
                </c:pt>
                <c:pt idx="1380">
                  <c:v>49172</c:v>
                </c:pt>
                <c:pt idx="1381">
                  <c:v>49179</c:v>
                </c:pt>
                <c:pt idx="1382">
                  <c:v>49186</c:v>
                </c:pt>
                <c:pt idx="1383">
                  <c:v>49193</c:v>
                </c:pt>
                <c:pt idx="1384">
                  <c:v>49200</c:v>
                </c:pt>
                <c:pt idx="1385">
                  <c:v>49207</c:v>
                </c:pt>
                <c:pt idx="1386">
                  <c:v>49214</c:v>
                </c:pt>
                <c:pt idx="1387">
                  <c:v>49221</c:v>
                </c:pt>
                <c:pt idx="1388">
                  <c:v>49228</c:v>
                </c:pt>
                <c:pt idx="1389">
                  <c:v>49235</c:v>
                </c:pt>
                <c:pt idx="1390">
                  <c:v>49242</c:v>
                </c:pt>
                <c:pt idx="1391">
                  <c:v>49249</c:v>
                </c:pt>
                <c:pt idx="1392">
                  <c:v>49256</c:v>
                </c:pt>
                <c:pt idx="1393">
                  <c:v>49263</c:v>
                </c:pt>
                <c:pt idx="1394">
                  <c:v>49270</c:v>
                </c:pt>
                <c:pt idx="1395">
                  <c:v>49277</c:v>
                </c:pt>
                <c:pt idx="1396">
                  <c:v>49284</c:v>
                </c:pt>
                <c:pt idx="1397">
                  <c:v>49291</c:v>
                </c:pt>
                <c:pt idx="1398">
                  <c:v>49298</c:v>
                </c:pt>
                <c:pt idx="1399">
                  <c:v>49305</c:v>
                </c:pt>
                <c:pt idx="1400">
                  <c:v>49312</c:v>
                </c:pt>
                <c:pt idx="1401">
                  <c:v>49319</c:v>
                </c:pt>
                <c:pt idx="1402">
                  <c:v>49326</c:v>
                </c:pt>
                <c:pt idx="1403">
                  <c:v>49333</c:v>
                </c:pt>
                <c:pt idx="1404">
                  <c:v>49340</c:v>
                </c:pt>
                <c:pt idx="1405">
                  <c:v>49347</c:v>
                </c:pt>
                <c:pt idx="1406">
                  <c:v>49354</c:v>
                </c:pt>
                <c:pt idx="1407">
                  <c:v>49361</c:v>
                </c:pt>
                <c:pt idx="1408">
                  <c:v>49368</c:v>
                </c:pt>
                <c:pt idx="1409">
                  <c:v>49375</c:v>
                </c:pt>
                <c:pt idx="1410">
                  <c:v>49382</c:v>
                </c:pt>
                <c:pt idx="1411">
                  <c:v>49389</c:v>
                </c:pt>
                <c:pt idx="1412">
                  <c:v>49396</c:v>
                </c:pt>
                <c:pt idx="1413">
                  <c:v>49403</c:v>
                </c:pt>
                <c:pt idx="1414">
                  <c:v>49410</c:v>
                </c:pt>
                <c:pt idx="1415">
                  <c:v>49417</c:v>
                </c:pt>
                <c:pt idx="1416">
                  <c:v>49424</c:v>
                </c:pt>
                <c:pt idx="1417">
                  <c:v>49431</c:v>
                </c:pt>
                <c:pt idx="1418">
                  <c:v>49438</c:v>
                </c:pt>
                <c:pt idx="1419">
                  <c:v>49445</c:v>
                </c:pt>
                <c:pt idx="1420">
                  <c:v>49452</c:v>
                </c:pt>
                <c:pt idx="1421">
                  <c:v>49459</c:v>
                </c:pt>
                <c:pt idx="1422">
                  <c:v>49466</c:v>
                </c:pt>
                <c:pt idx="1423">
                  <c:v>49473</c:v>
                </c:pt>
                <c:pt idx="1424">
                  <c:v>49480</c:v>
                </c:pt>
                <c:pt idx="1425">
                  <c:v>49487</c:v>
                </c:pt>
                <c:pt idx="1426">
                  <c:v>49494</c:v>
                </c:pt>
                <c:pt idx="1427">
                  <c:v>49501</c:v>
                </c:pt>
                <c:pt idx="1428">
                  <c:v>49508</c:v>
                </c:pt>
                <c:pt idx="1429">
                  <c:v>49515</c:v>
                </c:pt>
                <c:pt idx="1430">
                  <c:v>49522</c:v>
                </c:pt>
                <c:pt idx="1431">
                  <c:v>49529</c:v>
                </c:pt>
                <c:pt idx="1432">
                  <c:v>49536</c:v>
                </c:pt>
                <c:pt idx="1433">
                  <c:v>49543</c:v>
                </c:pt>
                <c:pt idx="1434">
                  <c:v>49550</c:v>
                </c:pt>
                <c:pt idx="1435">
                  <c:v>49557</c:v>
                </c:pt>
                <c:pt idx="1436">
                  <c:v>49564</c:v>
                </c:pt>
                <c:pt idx="1437">
                  <c:v>49571</c:v>
                </c:pt>
                <c:pt idx="1438">
                  <c:v>49578</c:v>
                </c:pt>
                <c:pt idx="1439">
                  <c:v>49585</c:v>
                </c:pt>
                <c:pt idx="1440">
                  <c:v>49592</c:v>
                </c:pt>
                <c:pt idx="1441">
                  <c:v>49599</c:v>
                </c:pt>
                <c:pt idx="1442">
                  <c:v>49606</c:v>
                </c:pt>
                <c:pt idx="1443">
                  <c:v>49613</c:v>
                </c:pt>
                <c:pt idx="1444">
                  <c:v>49620</c:v>
                </c:pt>
                <c:pt idx="1445">
                  <c:v>49627</c:v>
                </c:pt>
                <c:pt idx="1446">
                  <c:v>49634</c:v>
                </c:pt>
                <c:pt idx="1447">
                  <c:v>49641</c:v>
                </c:pt>
                <c:pt idx="1448">
                  <c:v>49648</c:v>
                </c:pt>
                <c:pt idx="1449">
                  <c:v>49655</c:v>
                </c:pt>
                <c:pt idx="1450">
                  <c:v>49662</c:v>
                </c:pt>
                <c:pt idx="1451">
                  <c:v>49670</c:v>
                </c:pt>
                <c:pt idx="1452">
                  <c:v>49677</c:v>
                </c:pt>
                <c:pt idx="1453">
                  <c:v>49684</c:v>
                </c:pt>
                <c:pt idx="1454">
                  <c:v>49691</c:v>
                </c:pt>
                <c:pt idx="1455">
                  <c:v>49698</c:v>
                </c:pt>
                <c:pt idx="1456">
                  <c:v>49705</c:v>
                </c:pt>
                <c:pt idx="1457">
                  <c:v>49712</c:v>
                </c:pt>
                <c:pt idx="1458">
                  <c:v>49719</c:v>
                </c:pt>
                <c:pt idx="1459">
                  <c:v>49726</c:v>
                </c:pt>
                <c:pt idx="1460">
                  <c:v>49733</c:v>
                </c:pt>
                <c:pt idx="1461">
                  <c:v>49740</c:v>
                </c:pt>
                <c:pt idx="1462">
                  <c:v>49747</c:v>
                </c:pt>
                <c:pt idx="1463">
                  <c:v>49754</c:v>
                </c:pt>
                <c:pt idx="1464">
                  <c:v>49761</c:v>
                </c:pt>
                <c:pt idx="1465">
                  <c:v>49768</c:v>
                </c:pt>
                <c:pt idx="1466">
                  <c:v>49775</c:v>
                </c:pt>
                <c:pt idx="1467">
                  <c:v>49782</c:v>
                </c:pt>
                <c:pt idx="1468">
                  <c:v>49789</c:v>
                </c:pt>
                <c:pt idx="1469">
                  <c:v>49796</c:v>
                </c:pt>
                <c:pt idx="1470">
                  <c:v>49803</c:v>
                </c:pt>
                <c:pt idx="1471">
                  <c:v>49810</c:v>
                </c:pt>
                <c:pt idx="1472">
                  <c:v>49817</c:v>
                </c:pt>
                <c:pt idx="1473">
                  <c:v>49824</c:v>
                </c:pt>
                <c:pt idx="1474">
                  <c:v>49831</c:v>
                </c:pt>
                <c:pt idx="1475">
                  <c:v>49838</c:v>
                </c:pt>
                <c:pt idx="1476">
                  <c:v>49845</c:v>
                </c:pt>
                <c:pt idx="1477">
                  <c:v>49852</c:v>
                </c:pt>
                <c:pt idx="1478">
                  <c:v>49859</c:v>
                </c:pt>
                <c:pt idx="1479">
                  <c:v>49866</c:v>
                </c:pt>
                <c:pt idx="1480">
                  <c:v>49873</c:v>
                </c:pt>
                <c:pt idx="1481">
                  <c:v>49880</c:v>
                </c:pt>
                <c:pt idx="1482">
                  <c:v>49887</c:v>
                </c:pt>
                <c:pt idx="1483">
                  <c:v>49894</c:v>
                </c:pt>
                <c:pt idx="1484">
                  <c:v>49901</c:v>
                </c:pt>
                <c:pt idx="1485">
                  <c:v>49908</c:v>
                </c:pt>
                <c:pt idx="1486">
                  <c:v>49915</c:v>
                </c:pt>
                <c:pt idx="1487">
                  <c:v>49922</c:v>
                </c:pt>
                <c:pt idx="1488">
                  <c:v>49929</c:v>
                </c:pt>
                <c:pt idx="1489">
                  <c:v>49936</c:v>
                </c:pt>
                <c:pt idx="1490">
                  <c:v>49943</c:v>
                </c:pt>
                <c:pt idx="1491">
                  <c:v>49950</c:v>
                </c:pt>
                <c:pt idx="1492">
                  <c:v>49957</c:v>
                </c:pt>
                <c:pt idx="1493">
                  <c:v>49964</c:v>
                </c:pt>
                <c:pt idx="1494">
                  <c:v>49971</c:v>
                </c:pt>
                <c:pt idx="1495">
                  <c:v>49978</c:v>
                </c:pt>
                <c:pt idx="1496">
                  <c:v>49985</c:v>
                </c:pt>
                <c:pt idx="1497">
                  <c:v>49992</c:v>
                </c:pt>
                <c:pt idx="1498">
                  <c:v>49999</c:v>
                </c:pt>
                <c:pt idx="1499">
                  <c:v>50006</c:v>
                </c:pt>
                <c:pt idx="1500">
                  <c:v>50013</c:v>
                </c:pt>
                <c:pt idx="1501">
                  <c:v>50020</c:v>
                </c:pt>
                <c:pt idx="1502">
                  <c:v>50027</c:v>
                </c:pt>
                <c:pt idx="1503">
                  <c:v>50038</c:v>
                </c:pt>
                <c:pt idx="1504">
                  <c:v>50045</c:v>
                </c:pt>
                <c:pt idx="1505">
                  <c:v>50052</c:v>
                </c:pt>
                <c:pt idx="1506">
                  <c:v>50059</c:v>
                </c:pt>
                <c:pt idx="1507">
                  <c:v>50066</c:v>
                </c:pt>
                <c:pt idx="1508">
                  <c:v>50073</c:v>
                </c:pt>
                <c:pt idx="1509">
                  <c:v>50080</c:v>
                </c:pt>
                <c:pt idx="1510">
                  <c:v>50087</c:v>
                </c:pt>
                <c:pt idx="1511">
                  <c:v>50094</c:v>
                </c:pt>
                <c:pt idx="1512">
                  <c:v>50101</c:v>
                </c:pt>
                <c:pt idx="1513">
                  <c:v>50108</c:v>
                </c:pt>
                <c:pt idx="1514">
                  <c:v>50115</c:v>
                </c:pt>
                <c:pt idx="1515">
                  <c:v>50122</c:v>
                </c:pt>
                <c:pt idx="1516">
                  <c:v>50129</c:v>
                </c:pt>
                <c:pt idx="1517">
                  <c:v>50137</c:v>
                </c:pt>
                <c:pt idx="1518">
                  <c:v>50144</c:v>
                </c:pt>
                <c:pt idx="1519">
                  <c:v>50151</c:v>
                </c:pt>
                <c:pt idx="1520">
                  <c:v>50158</c:v>
                </c:pt>
                <c:pt idx="1521">
                  <c:v>50165</c:v>
                </c:pt>
                <c:pt idx="1522">
                  <c:v>50172</c:v>
                </c:pt>
                <c:pt idx="1523">
                  <c:v>50179</c:v>
                </c:pt>
                <c:pt idx="1524">
                  <c:v>50186</c:v>
                </c:pt>
                <c:pt idx="1525">
                  <c:v>50193</c:v>
                </c:pt>
                <c:pt idx="1526">
                  <c:v>50200</c:v>
                </c:pt>
                <c:pt idx="1527">
                  <c:v>50207</c:v>
                </c:pt>
                <c:pt idx="1528">
                  <c:v>50214</c:v>
                </c:pt>
                <c:pt idx="1529">
                  <c:v>50221</c:v>
                </c:pt>
                <c:pt idx="1530">
                  <c:v>50228</c:v>
                </c:pt>
                <c:pt idx="1531">
                  <c:v>50235</c:v>
                </c:pt>
                <c:pt idx="1532">
                  <c:v>50242</c:v>
                </c:pt>
                <c:pt idx="1533">
                  <c:v>50249</c:v>
                </c:pt>
                <c:pt idx="1534">
                  <c:v>50256</c:v>
                </c:pt>
                <c:pt idx="1535">
                  <c:v>50263</c:v>
                </c:pt>
                <c:pt idx="1536">
                  <c:v>50270</c:v>
                </c:pt>
                <c:pt idx="1537">
                  <c:v>50277</c:v>
                </c:pt>
                <c:pt idx="1538">
                  <c:v>50284</c:v>
                </c:pt>
                <c:pt idx="1539">
                  <c:v>50291</c:v>
                </c:pt>
                <c:pt idx="1540">
                  <c:v>50298</c:v>
                </c:pt>
                <c:pt idx="1541">
                  <c:v>50305</c:v>
                </c:pt>
                <c:pt idx="1542">
                  <c:v>50312</c:v>
                </c:pt>
                <c:pt idx="1543">
                  <c:v>50319</c:v>
                </c:pt>
                <c:pt idx="1544">
                  <c:v>50326</c:v>
                </c:pt>
                <c:pt idx="1545">
                  <c:v>50333</c:v>
                </c:pt>
                <c:pt idx="1546">
                  <c:v>50340</c:v>
                </c:pt>
                <c:pt idx="1547">
                  <c:v>50347</c:v>
                </c:pt>
                <c:pt idx="1548">
                  <c:v>50354</c:v>
                </c:pt>
                <c:pt idx="1549">
                  <c:v>50361</c:v>
                </c:pt>
                <c:pt idx="1550">
                  <c:v>50368</c:v>
                </c:pt>
                <c:pt idx="1551">
                  <c:v>50375</c:v>
                </c:pt>
                <c:pt idx="1552">
                  <c:v>50382</c:v>
                </c:pt>
                <c:pt idx="1553">
                  <c:v>50389</c:v>
                </c:pt>
                <c:pt idx="1554">
                  <c:v>50396</c:v>
                </c:pt>
                <c:pt idx="1555">
                  <c:v>50403</c:v>
                </c:pt>
                <c:pt idx="1556">
                  <c:v>50410</c:v>
                </c:pt>
                <c:pt idx="1557">
                  <c:v>50417</c:v>
                </c:pt>
                <c:pt idx="1558">
                  <c:v>50424</c:v>
                </c:pt>
                <c:pt idx="1559">
                  <c:v>50431</c:v>
                </c:pt>
                <c:pt idx="1560">
                  <c:v>50438</c:v>
                </c:pt>
                <c:pt idx="1561">
                  <c:v>50445</c:v>
                </c:pt>
                <c:pt idx="1562">
                  <c:v>50452</c:v>
                </c:pt>
                <c:pt idx="1563">
                  <c:v>50459</c:v>
                </c:pt>
                <c:pt idx="1564">
                  <c:v>50466</c:v>
                </c:pt>
                <c:pt idx="1565">
                  <c:v>50473</c:v>
                </c:pt>
                <c:pt idx="1566">
                  <c:v>50480</c:v>
                </c:pt>
                <c:pt idx="1567">
                  <c:v>50487</c:v>
                </c:pt>
                <c:pt idx="1568">
                  <c:v>50494</c:v>
                </c:pt>
                <c:pt idx="1569">
                  <c:v>50501</c:v>
                </c:pt>
                <c:pt idx="1570">
                  <c:v>50508</c:v>
                </c:pt>
                <c:pt idx="1571">
                  <c:v>50515</c:v>
                </c:pt>
                <c:pt idx="1572">
                  <c:v>50522</c:v>
                </c:pt>
                <c:pt idx="1573">
                  <c:v>50529</c:v>
                </c:pt>
                <c:pt idx="1574">
                  <c:v>50536</c:v>
                </c:pt>
                <c:pt idx="1575">
                  <c:v>50543</c:v>
                </c:pt>
                <c:pt idx="1576">
                  <c:v>50550</c:v>
                </c:pt>
                <c:pt idx="1577">
                  <c:v>50557</c:v>
                </c:pt>
                <c:pt idx="1578">
                  <c:v>50564</c:v>
                </c:pt>
                <c:pt idx="1579">
                  <c:v>50571</c:v>
                </c:pt>
                <c:pt idx="1580">
                  <c:v>50578</c:v>
                </c:pt>
                <c:pt idx="1581">
                  <c:v>50585</c:v>
                </c:pt>
                <c:pt idx="1582">
                  <c:v>50592</c:v>
                </c:pt>
                <c:pt idx="1583">
                  <c:v>50599</c:v>
                </c:pt>
                <c:pt idx="1584">
                  <c:v>50606</c:v>
                </c:pt>
                <c:pt idx="1585">
                  <c:v>50613</c:v>
                </c:pt>
                <c:pt idx="1586">
                  <c:v>50620</c:v>
                </c:pt>
                <c:pt idx="1587">
                  <c:v>50627</c:v>
                </c:pt>
                <c:pt idx="1588">
                  <c:v>50634</c:v>
                </c:pt>
                <c:pt idx="1589">
                  <c:v>50641</c:v>
                </c:pt>
                <c:pt idx="1590">
                  <c:v>50648</c:v>
                </c:pt>
                <c:pt idx="1591">
                  <c:v>50655</c:v>
                </c:pt>
                <c:pt idx="1592">
                  <c:v>50662</c:v>
                </c:pt>
                <c:pt idx="1593">
                  <c:v>50669</c:v>
                </c:pt>
                <c:pt idx="1594">
                  <c:v>50676</c:v>
                </c:pt>
                <c:pt idx="1595">
                  <c:v>50683</c:v>
                </c:pt>
                <c:pt idx="1596">
                  <c:v>50690</c:v>
                </c:pt>
                <c:pt idx="1597">
                  <c:v>50697</c:v>
                </c:pt>
                <c:pt idx="1598">
                  <c:v>50704</c:v>
                </c:pt>
                <c:pt idx="1599">
                  <c:v>50711</c:v>
                </c:pt>
                <c:pt idx="1600">
                  <c:v>50718</c:v>
                </c:pt>
                <c:pt idx="1601">
                  <c:v>50725</c:v>
                </c:pt>
                <c:pt idx="1602">
                  <c:v>50732</c:v>
                </c:pt>
                <c:pt idx="1603">
                  <c:v>50739</c:v>
                </c:pt>
                <c:pt idx="1604">
                  <c:v>50746</c:v>
                </c:pt>
                <c:pt idx="1605">
                  <c:v>50753</c:v>
                </c:pt>
                <c:pt idx="1606">
                  <c:v>50760</c:v>
                </c:pt>
                <c:pt idx="1607">
                  <c:v>50768</c:v>
                </c:pt>
                <c:pt idx="1608">
                  <c:v>50775</c:v>
                </c:pt>
                <c:pt idx="1609">
                  <c:v>50782</c:v>
                </c:pt>
                <c:pt idx="1610">
                  <c:v>50789</c:v>
                </c:pt>
                <c:pt idx="1611">
                  <c:v>50796</c:v>
                </c:pt>
                <c:pt idx="1612">
                  <c:v>50803</c:v>
                </c:pt>
                <c:pt idx="1613">
                  <c:v>50810</c:v>
                </c:pt>
                <c:pt idx="1614">
                  <c:v>50817</c:v>
                </c:pt>
                <c:pt idx="1615">
                  <c:v>50824</c:v>
                </c:pt>
                <c:pt idx="1616">
                  <c:v>50831</c:v>
                </c:pt>
                <c:pt idx="1617">
                  <c:v>50838</c:v>
                </c:pt>
                <c:pt idx="1618">
                  <c:v>50845</c:v>
                </c:pt>
                <c:pt idx="1619">
                  <c:v>50852</c:v>
                </c:pt>
                <c:pt idx="1620">
                  <c:v>50859</c:v>
                </c:pt>
                <c:pt idx="1621">
                  <c:v>50866</c:v>
                </c:pt>
                <c:pt idx="1622">
                  <c:v>50873</c:v>
                </c:pt>
                <c:pt idx="1623">
                  <c:v>50880</c:v>
                </c:pt>
                <c:pt idx="1624">
                  <c:v>50887</c:v>
                </c:pt>
                <c:pt idx="1625">
                  <c:v>50894</c:v>
                </c:pt>
                <c:pt idx="1626">
                  <c:v>50901</c:v>
                </c:pt>
                <c:pt idx="1627">
                  <c:v>50908</c:v>
                </c:pt>
                <c:pt idx="1628">
                  <c:v>50915</c:v>
                </c:pt>
                <c:pt idx="1629">
                  <c:v>50922</c:v>
                </c:pt>
                <c:pt idx="1630">
                  <c:v>50929</c:v>
                </c:pt>
                <c:pt idx="1631">
                  <c:v>50936</c:v>
                </c:pt>
                <c:pt idx="1632">
                  <c:v>50943</c:v>
                </c:pt>
                <c:pt idx="1633">
                  <c:v>50950</c:v>
                </c:pt>
                <c:pt idx="1634">
                  <c:v>50957</c:v>
                </c:pt>
                <c:pt idx="1635">
                  <c:v>50964</c:v>
                </c:pt>
                <c:pt idx="1636">
                  <c:v>50971</c:v>
                </c:pt>
                <c:pt idx="1637">
                  <c:v>50978</c:v>
                </c:pt>
                <c:pt idx="1638">
                  <c:v>50985</c:v>
                </c:pt>
                <c:pt idx="1639">
                  <c:v>50992</c:v>
                </c:pt>
                <c:pt idx="1640">
                  <c:v>50999</c:v>
                </c:pt>
                <c:pt idx="1641">
                  <c:v>51006</c:v>
                </c:pt>
                <c:pt idx="1642">
                  <c:v>51013</c:v>
                </c:pt>
                <c:pt idx="1643">
                  <c:v>51020</c:v>
                </c:pt>
                <c:pt idx="1644">
                  <c:v>51027</c:v>
                </c:pt>
                <c:pt idx="1645">
                  <c:v>51034</c:v>
                </c:pt>
                <c:pt idx="1646">
                  <c:v>51041</c:v>
                </c:pt>
                <c:pt idx="1647">
                  <c:v>51048</c:v>
                </c:pt>
                <c:pt idx="1648">
                  <c:v>51055</c:v>
                </c:pt>
                <c:pt idx="1649">
                  <c:v>51062</c:v>
                </c:pt>
                <c:pt idx="1650">
                  <c:v>51069</c:v>
                </c:pt>
                <c:pt idx="1651">
                  <c:v>51076</c:v>
                </c:pt>
                <c:pt idx="1652">
                  <c:v>51083</c:v>
                </c:pt>
                <c:pt idx="1653">
                  <c:v>51090</c:v>
                </c:pt>
                <c:pt idx="1654">
                  <c:v>51097</c:v>
                </c:pt>
                <c:pt idx="1655">
                  <c:v>51104</c:v>
                </c:pt>
                <c:pt idx="1656">
                  <c:v>51111</c:v>
                </c:pt>
                <c:pt idx="1657">
                  <c:v>51118</c:v>
                </c:pt>
                <c:pt idx="1658">
                  <c:v>51125</c:v>
                </c:pt>
                <c:pt idx="1659">
                  <c:v>51132</c:v>
                </c:pt>
                <c:pt idx="1660">
                  <c:v>51139</c:v>
                </c:pt>
                <c:pt idx="1661">
                  <c:v>51146</c:v>
                </c:pt>
                <c:pt idx="1662">
                  <c:v>51153</c:v>
                </c:pt>
                <c:pt idx="1663">
                  <c:v>51160</c:v>
                </c:pt>
                <c:pt idx="1664">
                  <c:v>51167</c:v>
                </c:pt>
                <c:pt idx="1665">
                  <c:v>51174</c:v>
                </c:pt>
                <c:pt idx="1666">
                  <c:v>51181</c:v>
                </c:pt>
                <c:pt idx="1667">
                  <c:v>51188</c:v>
                </c:pt>
                <c:pt idx="1668">
                  <c:v>51195</c:v>
                </c:pt>
                <c:pt idx="1669">
                  <c:v>51202</c:v>
                </c:pt>
                <c:pt idx="1670">
                  <c:v>51209</c:v>
                </c:pt>
                <c:pt idx="1671">
                  <c:v>51216</c:v>
                </c:pt>
                <c:pt idx="1672">
                  <c:v>51223</c:v>
                </c:pt>
                <c:pt idx="1673">
                  <c:v>51230</c:v>
                </c:pt>
                <c:pt idx="1674">
                  <c:v>51237</c:v>
                </c:pt>
                <c:pt idx="1675">
                  <c:v>51244</c:v>
                </c:pt>
                <c:pt idx="1676">
                  <c:v>51251</c:v>
                </c:pt>
                <c:pt idx="1677">
                  <c:v>51258</c:v>
                </c:pt>
                <c:pt idx="1678">
                  <c:v>51265</c:v>
                </c:pt>
                <c:pt idx="1679">
                  <c:v>51272</c:v>
                </c:pt>
                <c:pt idx="1680">
                  <c:v>51279</c:v>
                </c:pt>
                <c:pt idx="1681">
                  <c:v>51286</c:v>
                </c:pt>
                <c:pt idx="1682">
                  <c:v>51293</c:v>
                </c:pt>
                <c:pt idx="1683">
                  <c:v>51300</c:v>
                </c:pt>
                <c:pt idx="1684">
                  <c:v>51307</c:v>
                </c:pt>
                <c:pt idx="1685">
                  <c:v>51314</c:v>
                </c:pt>
                <c:pt idx="1686">
                  <c:v>51321</c:v>
                </c:pt>
                <c:pt idx="1687">
                  <c:v>51328</c:v>
                </c:pt>
                <c:pt idx="1688">
                  <c:v>51335</c:v>
                </c:pt>
                <c:pt idx="1689">
                  <c:v>51342</c:v>
                </c:pt>
                <c:pt idx="1690">
                  <c:v>51349</c:v>
                </c:pt>
                <c:pt idx="1691">
                  <c:v>51356</c:v>
                </c:pt>
                <c:pt idx="1692">
                  <c:v>51363</c:v>
                </c:pt>
                <c:pt idx="1693">
                  <c:v>51370</c:v>
                </c:pt>
                <c:pt idx="1694">
                  <c:v>51377</c:v>
                </c:pt>
                <c:pt idx="1695">
                  <c:v>51384</c:v>
                </c:pt>
                <c:pt idx="1696">
                  <c:v>51391</c:v>
                </c:pt>
                <c:pt idx="1697">
                  <c:v>51398</c:v>
                </c:pt>
                <c:pt idx="1698">
                  <c:v>51405</c:v>
                </c:pt>
                <c:pt idx="1699">
                  <c:v>51412</c:v>
                </c:pt>
                <c:pt idx="1700">
                  <c:v>51419</c:v>
                </c:pt>
                <c:pt idx="1701">
                  <c:v>51426</c:v>
                </c:pt>
                <c:pt idx="1702">
                  <c:v>51433</c:v>
                </c:pt>
                <c:pt idx="1703">
                  <c:v>51440</c:v>
                </c:pt>
                <c:pt idx="1704">
                  <c:v>51447</c:v>
                </c:pt>
                <c:pt idx="1705">
                  <c:v>51454</c:v>
                </c:pt>
                <c:pt idx="1706">
                  <c:v>51461</c:v>
                </c:pt>
                <c:pt idx="1707">
                  <c:v>51468</c:v>
                </c:pt>
                <c:pt idx="1708">
                  <c:v>51475</c:v>
                </c:pt>
                <c:pt idx="1709">
                  <c:v>51482</c:v>
                </c:pt>
                <c:pt idx="1710">
                  <c:v>51489</c:v>
                </c:pt>
                <c:pt idx="1711">
                  <c:v>51497</c:v>
                </c:pt>
                <c:pt idx="1712">
                  <c:v>51504</c:v>
                </c:pt>
                <c:pt idx="1713">
                  <c:v>51511</c:v>
                </c:pt>
                <c:pt idx="1714">
                  <c:v>51518</c:v>
                </c:pt>
                <c:pt idx="1715">
                  <c:v>51525</c:v>
                </c:pt>
                <c:pt idx="1716">
                  <c:v>51532</c:v>
                </c:pt>
                <c:pt idx="1717">
                  <c:v>51539</c:v>
                </c:pt>
                <c:pt idx="1718">
                  <c:v>51546</c:v>
                </c:pt>
                <c:pt idx="1719">
                  <c:v>51553</c:v>
                </c:pt>
                <c:pt idx="1720">
                  <c:v>51560</c:v>
                </c:pt>
                <c:pt idx="1721">
                  <c:v>51567</c:v>
                </c:pt>
                <c:pt idx="1722">
                  <c:v>51574</c:v>
                </c:pt>
                <c:pt idx="1723">
                  <c:v>51581</c:v>
                </c:pt>
                <c:pt idx="1724">
                  <c:v>51588</c:v>
                </c:pt>
                <c:pt idx="1725">
                  <c:v>51595</c:v>
                </c:pt>
                <c:pt idx="1726">
                  <c:v>51602</c:v>
                </c:pt>
                <c:pt idx="1727">
                  <c:v>51609</c:v>
                </c:pt>
                <c:pt idx="1728">
                  <c:v>51616</c:v>
                </c:pt>
                <c:pt idx="1729">
                  <c:v>51623</c:v>
                </c:pt>
                <c:pt idx="1730">
                  <c:v>51630</c:v>
                </c:pt>
                <c:pt idx="1731">
                  <c:v>51637</c:v>
                </c:pt>
                <c:pt idx="1732">
                  <c:v>51644</c:v>
                </c:pt>
                <c:pt idx="1733">
                  <c:v>51651</c:v>
                </c:pt>
                <c:pt idx="1734">
                  <c:v>51658</c:v>
                </c:pt>
                <c:pt idx="1735">
                  <c:v>51665</c:v>
                </c:pt>
                <c:pt idx="1736">
                  <c:v>51672</c:v>
                </c:pt>
                <c:pt idx="1737">
                  <c:v>51679</c:v>
                </c:pt>
                <c:pt idx="1738">
                  <c:v>51686</c:v>
                </c:pt>
                <c:pt idx="1739">
                  <c:v>51693</c:v>
                </c:pt>
                <c:pt idx="1740">
                  <c:v>51700</c:v>
                </c:pt>
                <c:pt idx="1741">
                  <c:v>51707</c:v>
                </c:pt>
                <c:pt idx="1742">
                  <c:v>51714</c:v>
                </c:pt>
                <c:pt idx="1743">
                  <c:v>51721</c:v>
                </c:pt>
                <c:pt idx="1744">
                  <c:v>51728</c:v>
                </c:pt>
                <c:pt idx="1745">
                  <c:v>51735</c:v>
                </c:pt>
                <c:pt idx="1746">
                  <c:v>51742</c:v>
                </c:pt>
                <c:pt idx="1747">
                  <c:v>51749</c:v>
                </c:pt>
                <c:pt idx="1748">
                  <c:v>51756</c:v>
                </c:pt>
                <c:pt idx="1749">
                  <c:v>51763</c:v>
                </c:pt>
                <c:pt idx="1750">
                  <c:v>51770</c:v>
                </c:pt>
                <c:pt idx="1751">
                  <c:v>51777</c:v>
                </c:pt>
                <c:pt idx="1752">
                  <c:v>51784</c:v>
                </c:pt>
                <c:pt idx="1753">
                  <c:v>51791</c:v>
                </c:pt>
                <c:pt idx="1754">
                  <c:v>51798</c:v>
                </c:pt>
                <c:pt idx="1755">
                  <c:v>51805</c:v>
                </c:pt>
                <c:pt idx="1756">
                  <c:v>51812</c:v>
                </c:pt>
                <c:pt idx="1757">
                  <c:v>51819</c:v>
                </c:pt>
                <c:pt idx="1758">
                  <c:v>51826</c:v>
                </c:pt>
                <c:pt idx="1759">
                  <c:v>51833</c:v>
                </c:pt>
                <c:pt idx="1760">
                  <c:v>51840</c:v>
                </c:pt>
                <c:pt idx="1761">
                  <c:v>51847</c:v>
                </c:pt>
                <c:pt idx="1762">
                  <c:v>51854</c:v>
                </c:pt>
                <c:pt idx="1763">
                  <c:v>51862</c:v>
                </c:pt>
                <c:pt idx="1764">
                  <c:v>51869</c:v>
                </c:pt>
                <c:pt idx="1765">
                  <c:v>51876</c:v>
                </c:pt>
                <c:pt idx="1766">
                  <c:v>51883</c:v>
                </c:pt>
                <c:pt idx="1767">
                  <c:v>51890</c:v>
                </c:pt>
                <c:pt idx="1768">
                  <c:v>51897</c:v>
                </c:pt>
                <c:pt idx="1769">
                  <c:v>51904</c:v>
                </c:pt>
                <c:pt idx="1770">
                  <c:v>51911</c:v>
                </c:pt>
                <c:pt idx="1771">
                  <c:v>51918</c:v>
                </c:pt>
                <c:pt idx="1772">
                  <c:v>51925</c:v>
                </c:pt>
                <c:pt idx="1773">
                  <c:v>51932</c:v>
                </c:pt>
                <c:pt idx="1774">
                  <c:v>51939</c:v>
                </c:pt>
                <c:pt idx="1775">
                  <c:v>51946</c:v>
                </c:pt>
                <c:pt idx="1776">
                  <c:v>51953</c:v>
                </c:pt>
                <c:pt idx="1777">
                  <c:v>51964</c:v>
                </c:pt>
                <c:pt idx="1778">
                  <c:v>51971</c:v>
                </c:pt>
                <c:pt idx="1779">
                  <c:v>51978</c:v>
                </c:pt>
                <c:pt idx="1780">
                  <c:v>51985</c:v>
                </c:pt>
                <c:pt idx="1781">
                  <c:v>51992</c:v>
                </c:pt>
                <c:pt idx="1782">
                  <c:v>51999</c:v>
                </c:pt>
                <c:pt idx="1783">
                  <c:v>52006</c:v>
                </c:pt>
                <c:pt idx="1784">
                  <c:v>52013</c:v>
                </c:pt>
                <c:pt idx="1785">
                  <c:v>52020</c:v>
                </c:pt>
                <c:pt idx="1786">
                  <c:v>52027</c:v>
                </c:pt>
                <c:pt idx="1787">
                  <c:v>52034</c:v>
                </c:pt>
                <c:pt idx="1788">
                  <c:v>52041</c:v>
                </c:pt>
                <c:pt idx="1789">
                  <c:v>52048</c:v>
                </c:pt>
                <c:pt idx="1790">
                  <c:v>52055</c:v>
                </c:pt>
                <c:pt idx="1791">
                  <c:v>52062</c:v>
                </c:pt>
                <c:pt idx="1792">
                  <c:v>52069</c:v>
                </c:pt>
                <c:pt idx="1793">
                  <c:v>52076</c:v>
                </c:pt>
                <c:pt idx="1794">
                  <c:v>52083</c:v>
                </c:pt>
                <c:pt idx="1795">
                  <c:v>52090</c:v>
                </c:pt>
                <c:pt idx="1796">
                  <c:v>52097</c:v>
                </c:pt>
                <c:pt idx="1797">
                  <c:v>52104</c:v>
                </c:pt>
                <c:pt idx="1798">
                  <c:v>52111</c:v>
                </c:pt>
                <c:pt idx="1799">
                  <c:v>52118</c:v>
                </c:pt>
                <c:pt idx="1800">
                  <c:v>52125</c:v>
                </c:pt>
                <c:pt idx="1801">
                  <c:v>52132</c:v>
                </c:pt>
                <c:pt idx="1802">
                  <c:v>52139</c:v>
                </c:pt>
                <c:pt idx="1803">
                  <c:v>52146</c:v>
                </c:pt>
                <c:pt idx="1804">
                  <c:v>52153</c:v>
                </c:pt>
                <c:pt idx="1805">
                  <c:v>52160</c:v>
                </c:pt>
                <c:pt idx="1806">
                  <c:v>52167</c:v>
                </c:pt>
                <c:pt idx="1807">
                  <c:v>52174</c:v>
                </c:pt>
                <c:pt idx="1808">
                  <c:v>52181</c:v>
                </c:pt>
                <c:pt idx="1809">
                  <c:v>52188</c:v>
                </c:pt>
                <c:pt idx="1810">
                  <c:v>52195</c:v>
                </c:pt>
                <c:pt idx="1811">
                  <c:v>52202</c:v>
                </c:pt>
                <c:pt idx="1812">
                  <c:v>52209</c:v>
                </c:pt>
                <c:pt idx="1813">
                  <c:v>52216</c:v>
                </c:pt>
                <c:pt idx="1814">
                  <c:v>52223</c:v>
                </c:pt>
                <c:pt idx="1815">
                  <c:v>52230</c:v>
                </c:pt>
                <c:pt idx="1816">
                  <c:v>52237</c:v>
                </c:pt>
                <c:pt idx="1817">
                  <c:v>52244</c:v>
                </c:pt>
                <c:pt idx="1818">
                  <c:v>52251</c:v>
                </c:pt>
                <c:pt idx="1819">
                  <c:v>52258</c:v>
                </c:pt>
                <c:pt idx="1820">
                  <c:v>52265</c:v>
                </c:pt>
                <c:pt idx="1821">
                  <c:v>52272</c:v>
                </c:pt>
                <c:pt idx="1822">
                  <c:v>52279</c:v>
                </c:pt>
                <c:pt idx="1823">
                  <c:v>52286</c:v>
                </c:pt>
                <c:pt idx="1824">
                  <c:v>52293</c:v>
                </c:pt>
                <c:pt idx="1825">
                  <c:v>52300</c:v>
                </c:pt>
                <c:pt idx="1826">
                  <c:v>52307</c:v>
                </c:pt>
                <c:pt idx="1827">
                  <c:v>52314</c:v>
                </c:pt>
                <c:pt idx="1828">
                  <c:v>52321</c:v>
                </c:pt>
                <c:pt idx="1829">
                  <c:v>52328</c:v>
                </c:pt>
                <c:pt idx="1830">
                  <c:v>52335</c:v>
                </c:pt>
                <c:pt idx="1831">
                  <c:v>52342</c:v>
                </c:pt>
                <c:pt idx="1832">
                  <c:v>52349</c:v>
                </c:pt>
                <c:pt idx="1833">
                  <c:v>52356</c:v>
                </c:pt>
                <c:pt idx="1834">
                  <c:v>52363</c:v>
                </c:pt>
                <c:pt idx="1835">
                  <c:v>52370</c:v>
                </c:pt>
                <c:pt idx="1836">
                  <c:v>52377</c:v>
                </c:pt>
                <c:pt idx="1837">
                  <c:v>52384</c:v>
                </c:pt>
                <c:pt idx="1838">
                  <c:v>52391</c:v>
                </c:pt>
                <c:pt idx="1839">
                  <c:v>52398</c:v>
                </c:pt>
                <c:pt idx="1840">
                  <c:v>52405</c:v>
                </c:pt>
                <c:pt idx="1841">
                  <c:v>52412</c:v>
                </c:pt>
                <c:pt idx="1842">
                  <c:v>52419</c:v>
                </c:pt>
                <c:pt idx="1843">
                  <c:v>52426</c:v>
                </c:pt>
                <c:pt idx="1844">
                  <c:v>52433</c:v>
                </c:pt>
                <c:pt idx="1845">
                  <c:v>52440</c:v>
                </c:pt>
                <c:pt idx="1846">
                  <c:v>52447</c:v>
                </c:pt>
                <c:pt idx="1847">
                  <c:v>52454</c:v>
                </c:pt>
                <c:pt idx="1848">
                  <c:v>52461</c:v>
                </c:pt>
                <c:pt idx="1849">
                  <c:v>52468</c:v>
                </c:pt>
                <c:pt idx="1850">
                  <c:v>52475</c:v>
                </c:pt>
                <c:pt idx="1851">
                  <c:v>52482</c:v>
                </c:pt>
                <c:pt idx="1852">
                  <c:v>52489</c:v>
                </c:pt>
                <c:pt idx="1853">
                  <c:v>52496</c:v>
                </c:pt>
                <c:pt idx="1854">
                  <c:v>52503</c:v>
                </c:pt>
                <c:pt idx="1855">
                  <c:v>52510</c:v>
                </c:pt>
                <c:pt idx="1856">
                  <c:v>52517</c:v>
                </c:pt>
                <c:pt idx="1857">
                  <c:v>52524</c:v>
                </c:pt>
                <c:pt idx="1858">
                  <c:v>52531</c:v>
                </c:pt>
                <c:pt idx="1859">
                  <c:v>52538</c:v>
                </c:pt>
                <c:pt idx="1860">
                  <c:v>52545</c:v>
                </c:pt>
                <c:pt idx="1861">
                  <c:v>52552</c:v>
                </c:pt>
                <c:pt idx="1862">
                  <c:v>52559</c:v>
                </c:pt>
                <c:pt idx="1863">
                  <c:v>52566</c:v>
                </c:pt>
                <c:pt idx="1864">
                  <c:v>52573</c:v>
                </c:pt>
                <c:pt idx="1865">
                  <c:v>52580</c:v>
                </c:pt>
                <c:pt idx="1866">
                  <c:v>52587</c:v>
                </c:pt>
                <c:pt idx="1867">
                  <c:v>52594</c:v>
                </c:pt>
                <c:pt idx="1868">
                  <c:v>52601</c:v>
                </c:pt>
                <c:pt idx="1869">
                  <c:v>52608</c:v>
                </c:pt>
                <c:pt idx="1870">
                  <c:v>52615</c:v>
                </c:pt>
                <c:pt idx="1871">
                  <c:v>52622</c:v>
                </c:pt>
                <c:pt idx="1872">
                  <c:v>52629</c:v>
                </c:pt>
                <c:pt idx="1873">
                  <c:v>52636</c:v>
                </c:pt>
                <c:pt idx="1874">
                  <c:v>52643</c:v>
                </c:pt>
                <c:pt idx="1875">
                  <c:v>52650</c:v>
                </c:pt>
                <c:pt idx="1876">
                  <c:v>52657</c:v>
                </c:pt>
                <c:pt idx="1877">
                  <c:v>52664</c:v>
                </c:pt>
                <c:pt idx="1878">
                  <c:v>52671</c:v>
                </c:pt>
                <c:pt idx="1879">
                  <c:v>52678</c:v>
                </c:pt>
                <c:pt idx="1880">
                  <c:v>52685</c:v>
                </c:pt>
                <c:pt idx="1881">
                  <c:v>52692</c:v>
                </c:pt>
                <c:pt idx="1882">
                  <c:v>52699</c:v>
                </c:pt>
                <c:pt idx="1883">
                  <c:v>52706</c:v>
                </c:pt>
                <c:pt idx="1884">
                  <c:v>52713</c:v>
                </c:pt>
                <c:pt idx="1885">
                  <c:v>52720</c:v>
                </c:pt>
                <c:pt idx="1886">
                  <c:v>52727</c:v>
                </c:pt>
                <c:pt idx="1887">
                  <c:v>52734</c:v>
                </c:pt>
                <c:pt idx="1888">
                  <c:v>52741</c:v>
                </c:pt>
                <c:pt idx="1889">
                  <c:v>52748</c:v>
                </c:pt>
                <c:pt idx="1890">
                  <c:v>52755</c:v>
                </c:pt>
                <c:pt idx="1891">
                  <c:v>52762</c:v>
                </c:pt>
                <c:pt idx="1892">
                  <c:v>52769</c:v>
                </c:pt>
                <c:pt idx="1893">
                  <c:v>52776</c:v>
                </c:pt>
                <c:pt idx="1894">
                  <c:v>52783</c:v>
                </c:pt>
                <c:pt idx="1895">
                  <c:v>52790</c:v>
                </c:pt>
                <c:pt idx="1896">
                  <c:v>52797</c:v>
                </c:pt>
                <c:pt idx="1897">
                  <c:v>52804</c:v>
                </c:pt>
                <c:pt idx="1898">
                  <c:v>52811</c:v>
                </c:pt>
                <c:pt idx="1899">
                  <c:v>52818</c:v>
                </c:pt>
                <c:pt idx="1900">
                  <c:v>52825</c:v>
                </c:pt>
                <c:pt idx="1901">
                  <c:v>52832</c:v>
                </c:pt>
                <c:pt idx="1902">
                  <c:v>52839</c:v>
                </c:pt>
                <c:pt idx="1903">
                  <c:v>52846</c:v>
                </c:pt>
                <c:pt idx="1904">
                  <c:v>52853</c:v>
                </c:pt>
                <c:pt idx="1905">
                  <c:v>52860</c:v>
                </c:pt>
                <c:pt idx="1906">
                  <c:v>52867</c:v>
                </c:pt>
                <c:pt idx="1907">
                  <c:v>52874</c:v>
                </c:pt>
                <c:pt idx="1908">
                  <c:v>52881</c:v>
                </c:pt>
                <c:pt idx="1909">
                  <c:v>52888</c:v>
                </c:pt>
                <c:pt idx="1910">
                  <c:v>52895</c:v>
                </c:pt>
                <c:pt idx="1911">
                  <c:v>52902</c:v>
                </c:pt>
                <c:pt idx="1912">
                  <c:v>52909</c:v>
                </c:pt>
                <c:pt idx="1913">
                  <c:v>52916</c:v>
                </c:pt>
                <c:pt idx="1914">
                  <c:v>52923</c:v>
                </c:pt>
                <c:pt idx="1915">
                  <c:v>52930</c:v>
                </c:pt>
                <c:pt idx="1916">
                  <c:v>52937</c:v>
                </c:pt>
                <c:pt idx="1917">
                  <c:v>52944</c:v>
                </c:pt>
                <c:pt idx="1918">
                  <c:v>52951</c:v>
                </c:pt>
                <c:pt idx="1919">
                  <c:v>52959</c:v>
                </c:pt>
                <c:pt idx="1920">
                  <c:v>52966</c:v>
                </c:pt>
                <c:pt idx="1921">
                  <c:v>52973</c:v>
                </c:pt>
                <c:pt idx="1922">
                  <c:v>52980</c:v>
                </c:pt>
                <c:pt idx="1923">
                  <c:v>52987</c:v>
                </c:pt>
                <c:pt idx="1924">
                  <c:v>52994</c:v>
                </c:pt>
                <c:pt idx="1925">
                  <c:v>53001</c:v>
                </c:pt>
                <c:pt idx="1926">
                  <c:v>53008</c:v>
                </c:pt>
                <c:pt idx="1927">
                  <c:v>53015</c:v>
                </c:pt>
                <c:pt idx="1928">
                  <c:v>53022</c:v>
                </c:pt>
                <c:pt idx="1929">
                  <c:v>53029</c:v>
                </c:pt>
                <c:pt idx="1930">
                  <c:v>53036</c:v>
                </c:pt>
                <c:pt idx="1931">
                  <c:v>53043</c:v>
                </c:pt>
                <c:pt idx="1932">
                  <c:v>53050</c:v>
                </c:pt>
                <c:pt idx="1933">
                  <c:v>53057</c:v>
                </c:pt>
                <c:pt idx="1934">
                  <c:v>53064</c:v>
                </c:pt>
                <c:pt idx="1935">
                  <c:v>53071</c:v>
                </c:pt>
                <c:pt idx="1936">
                  <c:v>53078</c:v>
                </c:pt>
                <c:pt idx="1937">
                  <c:v>53085</c:v>
                </c:pt>
                <c:pt idx="1938">
                  <c:v>53092</c:v>
                </c:pt>
                <c:pt idx="1939">
                  <c:v>53099</c:v>
                </c:pt>
                <c:pt idx="1940">
                  <c:v>53106</c:v>
                </c:pt>
                <c:pt idx="1941">
                  <c:v>53113</c:v>
                </c:pt>
                <c:pt idx="1942">
                  <c:v>53120</c:v>
                </c:pt>
                <c:pt idx="1943">
                  <c:v>53127</c:v>
                </c:pt>
                <c:pt idx="1944">
                  <c:v>53134</c:v>
                </c:pt>
                <c:pt idx="1945">
                  <c:v>53141</c:v>
                </c:pt>
                <c:pt idx="1946">
                  <c:v>53148</c:v>
                </c:pt>
                <c:pt idx="1947">
                  <c:v>53155</c:v>
                </c:pt>
                <c:pt idx="1948">
                  <c:v>53162</c:v>
                </c:pt>
                <c:pt idx="1949">
                  <c:v>53169</c:v>
                </c:pt>
                <c:pt idx="1950">
                  <c:v>53176</c:v>
                </c:pt>
                <c:pt idx="1951">
                  <c:v>53183</c:v>
                </c:pt>
                <c:pt idx="1952">
                  <c:v>53190</c:v>
                </c:pt>
                <c:pt idx="1953">
                  <c:v>53197</c:v>
                </c:pt>
                <c:pt idx="1954">
                  <c:v>53204</c:v>
                </c:pt>
                <c:pt idx="1955">
                  <c:v>53211</c:v>
                </c:pt>
                <c:pt idx="1956">
                  <c:v>53218</c:v>
                </c:pt>
                <c:pt idx="1957">
                  <c:v>53225</c:v>
                </c:pt>
                <c:pt idx="1958">
                  <c:v>53232</c:v>
                </c:pt>
                <c:pt idx="1959">
                  <c:v>53239</c:v>
                </c:pt>
                <c:pt idx="1960">
                  <c:v>53246</c:v>
                </c:pt>
                <c:pt idx="1961">
                  <c:v>53253</c:v>
                </c:pt>
                <c:pt idx="1962">
                  <c:v>53260</c:v>
                </c:pt>
                <c:pt idx="1963">
                  <c:v>53267</c:v>
                </c:pt>
                <c:pt idx="1964">
                  <c:v>53274</c:v>
                </c:pt>
                <c:pt idx="1965">
                  <c:v>53281</c:v>
                </c:pt>
                <c:pt idx="1966">
                  <c:v>53288</c:v>
                </c:pt>
                <c:pt idx="1967">
                  <c:v>53295</c:v>
                </c:pt>
                <c:pt idx="1968">
                  <c:v>53302</c:v>
                </c:pt>
                <c:pt idx="1969">
                  <c:v>53309</c:v>
                </c:pt>
                <c:pt idx="1970">
                  <c:v>53316</c:v>
                </c:pt>
                <c:pt idx="1971">
                  <c:v>53323</c:v>
                </c:pt>
                <c:pt idx="1972">
                  <c:v>53330</c:v>
                </c:pt>
                <c:pt idx="1973">
                  <c:v>53337</c:v>
                </c:pt>
                <c:pt idx="1974">
                  <c:v>53344</c:v>
                </c:pt>
                <c:pt idx="1975">
                  <c:v>53351</c:v>
                </c:pt>
                <c:pt idx="1976">
                  <c:v>53358</c:v>
                </c:pt>
                <c:pt idx="1977">
                  <c:v>53365</c:v>
                </c:pt>
                <c:pt idx="1978">
                  <c:v>53372</c:v>
                </c:pt>
                <c:pt idx="1979">
                  <c:v>53379</c:v>
                </c:pt>
                <c:pt idx="1980">
                  <c:v>53386</c:v>
                </c:pt>
                <c:pt idx="1981">
                  <c:v>53393</c:v>
                </c:pt>
                <c:pt idx="1982">
                  <c:v>53400</c:v>
                </c:pt>
                <c:pt idx="1983">
                  <c:v>53407</c:v>
                </c:pt>
                <c:pt idx="1984">
                  <c:v>53414</c:v>
                </c:pt>
                <c:pt idx="1985">
                  <c:v>53421</c:v>
                </c:pt>
                <c:pt idx="1986">
                  <c:v>53428</c:v>
                </c:pt>
                <c:pt idx="1987">
                  <c:v>53435</c:v>
                </c:pt>
                <c:pt idx="1988">
                  <c:v>53442</c:v>
                </c:pt>
                <c:pt idx="1989">
                  <c:v>53449</c:v>
                </c:pt>
                <c:pt idx="1990">
                  <c:v>53456</c:v>
                </c:pt>
                <c:pt idx="1991">
                  <c:v>53463</c:v>
                </c:pt>
                <c:pt idx="1992">
                  <c:v>53470</c:v>
                </c:pt>
                <c:pt idx="1993">
                  <c:v>53477</c:v>
                </c:pt>
                <c:pt idx="1994">
                  <c:v>53484</c:v>
                </c:pt>
                <c:pt idx="1995">
                  <c:v>53491</c:v>
                </c:pt>
                <c:pt idx="1996">
                  <c:v>53498</c:v>
                </c:pt>
                <c:pt idx="1997">
                  <c:v>53505</c:v>
                </c:pt>
                <c:pt idx="1998">
                  <c:v>53512</c:v>
                </c:pt>
                <c:pt idx="1999">
                  <c:v>53519</c:v>
                </c:pt>
                <c:pt idx="2000">
                  <c:v>53526</c:v>
                </c:pt>
                <c:pt idx="2001">
                  <c:v>53533</c:v>
                </c:pt>
                <c:pt idx="2002">
                  <c:v>53540</c:v>
                </c:pt>
                <c:pt idx="2003">
                  <c:v>53547</c:v>
                </c:pt>
                <c:pt idx="2004">
                  <c:v>53554</c:v>
                </c:pt>
                <c:pt idx="2005">
                  <c:v>53561</c:v>
                </c:pt>
                <c:pt idx="2006">
                  <c:v>53568</c:v>
                </c:pt>
                <c:pt idx="2007">
                  <c:v>53575</c:v>
                </c:pt>
                <c:pt idx="2008">
                  <c:v>53582</c:v>
                </c:pt>
                <c:pt idx="2009">
                  <c:v>53589</c:v>
                </c:pt>
                <c:pt idx="2010">
                  <c:v>53596</c:v>
                </c:pt>
                <c:pt idx="2011">
                  <c:v>53603</c:v>
                </c:pt>
                <c:pt idx="2012">
                  <c:v>53610</c:v>
                </c:pt>
                <c:pt idx="2013">
                  <c:v>53617</c:v>
                </c:pt>
                <c:pt idx="2014">
                  <c:v>53624</c:v>
                </c:pt>
                <c:pt idx="2015">
                  <c:v>53631</c:v>
                </c:pt>
                <c:pt idx="2016">
                  <c:v>53638</c:v>
                </c:pt>
                <c:pt idx="2017">
                  <c:v>53645</c:v>
                </c:pt>
                <c:pt idx="2018">
                  <c:v>53652</c:v>
                </c:pt>
                <c:pt idx="2019">
                  <c:v>53659</c:v>
                </c:pt>
                <c:pt idx="2020">
                  <c:v>53666</c:v>
                </c:pt>
                <c:pt idx="2021">
                  <c:v>53673</c:v>
                </c:pt>
                <c:pt idx="2022">
                  <c:v>53680</c:v>
                </c:pt>
                <c:pt idx="2023">
                  <c:v>53688</c:v>
                </c:pt>
                <c:pt idx="2024">
                  <c:v>53695</c:v>
                </c:pt>
                <c:pt idx="2025">
                  <c:v>53702</c:v>
                </c:pt>
                <c:pt idx="2026">
                  <c:v>53709</c:v>
                </c:pt>
                <c:pt idx="2027">
                  <c:v>53716</c:v>
                </c:pt>
                <c:pt idx="2028">
                  <c:v>53723</c:v>
                </c:pt>
                <c:pt idx="2029">
                  <c:v>53730</c:v>
                </c:pt>
                <c:pt idx="2030">
                  <c:v>53737</c:v>
                </c:pt>
                <c:pt idx="2031">
                  <c:v>53744</c:v>
                </c:pt>
                <c:pt idx="2032">
                  <c:v>53751</c:v>
                </c:pt>
                <c:pt idx="2033">
                  <c:v>53758</c:v>
                </c:pt>
                <c:pt idx="2034">
                  <c:v>53765</c:v>
                </c:pt>
                <c:pt idx="2035">
                  <c:v>53772</c:v>
                </c:pt>
                <c:pt idx="2036">
                  <c:v>53779</c:v>
                </c:pt>
                <c:pt idx="2037">
                  <c:v>53786</c:v>
                </c:pt>
                <c:pt idx="2038">
                  <c:v>53793</c:v>
                </c:pt>
                <c:pt idx="2039">
                  <c:v>53800</c:v>
                </c:pt>
                <c:pt idx="2040">
                  <c:v>53807</c:v>
                </c:pt>
                <c:pt idx="2041">
                  <c:v>53814</c:v>
                </c:pt>
                <c:pt idx="2042">
                  <c:v>53821</c:v>
                </c:pt>
                <c:pt idx="2043">
                  <c:v>53828</c:v>
                </c:pt>
                <c:pt idx="2044">
                  <c:v>53835</c:v>
                </c:pt>
                <c:pt idx="2045">
                  <c:v>53842</c:v>
                </c:pt>
                <c:pt idx="2046">
                  <c:v>53849</c:v>
                </c:pt>
                <c:pt idx="2047">
                  <c:v>53856</c:v>
                </c:pt>
                <c:pt idx="2048">
                  <c:v>53863</c:v>
                </c:pt>
                <c:pt idx="2049">
                  <c:v>53870</c:v>
                </c:pt>
                <c:pt idx="2050">
                  <c:v>53877</c:v>
                </c:pt>
                <c:pt idx="2051">
                  <c:v>53884</c:v>
                </c:pt>
                <c:pt idx="2052">
                  <c:v>53891</c:v>
                </c:pt>
                <c:pt idx="2053">
                  <c:v>53898</c:v>
                </c:pt>
                <c:pt idx="2054">
                  <c:v>53905</c:v>
                </c:pt>
                <c:pt idx="2055">
                  <c:v>53912</c:v>
                </c:pt>
                <c:pt idx="2056">
                  <c:v>53919</c:v>
                </c:pt>
                <c:pt idx="2057">
                  <c:v>53926</c:v>
                </c:pt>
                <c:pt idx="2058">
                  <c:v>53933</c:v>
                </c:pt>
                <c:pt idx="2059">
                  <c:v>53940</c:v>
                </c:pt>
                <c:pt idx="2060">
                  <c:v>53947</c:v>
                </c:pt>
                <c:pt idx="2061">
                  <c:v>53954</c:v>
                </c:pt>
                <c:pt idx="2062">
                  <c:v>53961</c:v>
                </c:pt>
                <c:pt idx="2063">
                  <c:v>53968</c:v>
                </c:pt>
                <c:pt idx="2064">
                  <c:v>53975</c:v>
                </c:pt>
                <c:pt idx="2065">
                  <c:v>53982</c:v>
                </c:pt>
                <c:pt idx="2066">
                  <c:v>53989</c:v>
                </c:pt>
                <c:pt idx="2067">
                  <c:v>53996</c:v>
                </c:pt>
                <c:pt idx="2068">
                  <c:v>54003</c:v>
                </c:pt>
                <c:pt idx="2069">
                  <c:v>54010</c:v>
                </c:pt>
                <c:pt idx="2070">
                  <c:v>54017</c:v>
                </c:pt>
                <c:pt idx="2071">
                  <c:v>54024</c:v>
                </c:pt>
                <c:pt idx="2072">
                  <c:v>54031</c:v>
                </c:pt>
                <c:pt idx="2073">
                  <c:v>54038</c:v>
                </c:pt>
                <c:pt idx="2074">
                  <c:v>54045</c:v>
                </c:pt>
                <c:pt idx="2075">
                  <c:v>54053</c:v>
                </c:pt>
                <c:pt idx="2076">
                  <c:v>54060</c:v>
                </c:pt>
                <c:pt idx="2077">
                  <c:v>54067</c:v>
                </c:pt>
                <c:pt idx="2078">
                  <c:v>54074</c:v>
                </c:pt>
                <c:pt idx="2079">
                  <c:v>54081</c:v>
                </c:pt>
                <c:pt idx="2080">
                  <c:v>54088</c:v>
                </c:pt>
                <c:pt idx="2081">
                  <c:v>54095</c:v>
                </c:pt>
                <c:pt idx="2082">
                  <c:v>54102</c:v>
                </c:pt>
                <c:pt idx="2083">
                  <c:v>54109</c:v>
                </c:pt>
                <c:pt idx="2084">
                  <c:v>54116</c:v>
                </c:pt>
                <c:pt idx="2085">
                  <c:v>54123</c:v>
                </c:pt>
                <c:pt idx="2086">
                  <c:v>54130</c:v>
                </c:pt>
                <c:pt idx="2087">
                  <c:v>54137</c:v>
                </c:pt>
                <c:pt idx="2088">
                  <c:v>54144</c:v>
                </c:pt>
                <c:pt idx="2089">
                  <c:v>54155</c:v>
                </c:pt>
                <c:pt idx="2090">
                  <c:v>54162</c:v>
                </c:pt>
                <c:pt idx="2091">
                  <c:v>54169</c:v>
                </c:pt>
                <c:pt idx="2092">
                  <c:v>54176</c:v>
                </c:pt>
                <c:pt idx="2093">
                  <c:v>54183</c:v>
                </c:pt>
                <c:pt idx="2094">
                  <c:v>54190</c:v>
                </c:pt>
                <c:pt idx="2095">
                  <c:v>54197</c:v>
                </c:pt>
                <c:pt idx="2096">
                  <c:v>54204</c:v>
                </c:pt>
                <c:pt idx="2097">
                  <c:v>54211</c:v>
                </c:pt>
                <c:pt idx="2098">
                  <c:v>54218</c:v>
                </c:pt>
                <c:pt idx="2099">
                  <c:v>54225</c:v>
                </c:pt>
                <c:pt idx="2100">
                  <c:v>54232</c:v>
                </c:pt>
                <c:pt idx="2101">
                  <c:v>54239</c:v>
                </c:pt>
                <c:pt idx="2102">
                  <c:v>54246</c:v>
                </c:pt>
                <c:pt idx="2103">
                  <c:v>54253</c:v>
                </c:pt>
                <c:pt idx="2104">
                  <c:v>54260</c:v>
                </c:pt>
                <c:pt idx="2105">
                  <c:v>54267</c:v>
                </c:pt>
                <c:pt idx="2106">
                  <c:v>54274</c:v>
                </c:pt>
                <c:pt idx="2107">
                  <c:v>54281</c:v>
                </c:pt>
                <c:pt idx="2108">
                  <c:v>54288</c:v>
                </c:pt>
                <c:pt idx="2109">
                  <c:v>54295</c:v>
                </c:pt>
                <c:pt idx="2110">
                  <c:v>54302</c:v>
                </c:pt>
                <c:pt idx="2111">
                  <c:v>54309</c:v>
                </c:pt>
                <c:pt idx="2112">
                  <c:v>54316</c:v>
                </c:pt>
                <c:pt idx="2113">
                  <c:v>54323</c:v>
                </c:pt>
                <c:pt idx="2114">
                  <c:v>54330</c:v>
                </c:pt>
                <c:pt idx="2115">
                  <c:v>54337</c:v>
                </c:pt>
                <c:pt idx="2116">
                  <c:v>54344</c:v>
                </c:pt>
                <c:pt idx="2117">
                  <c:v>54351</c:v>
                </c:pt>
                <c:pt idx="2118">
                  <c:v>54358</c:v>
                </c:pt>
                <c:pt idx="2119">
                  <c:v>54365</c:v>
                </c:pt>
                <c:pt idx="2120">
                  <c:v>54372</c:v>
                </c:pt>
                <c:pt idx="2121">
                  <c:v>54379</c:v>
                </c:pt>
                <c:pt idx="2122">
                  <c:v>54386</c:v>
                </c:pt>
                <c:pt idx="2123">
                  <c:v>54393</c:v>
                </c:pt>
                <c:pt idx="2124">
                  <c:v>54400</c:v>
                </c:pt>
                <c:pt idx="2125">
                  <c:v>54407</c:v>
                </c:pt>
                <c:pt idx="2126">
                  <c:v>54414</c:v>
                </c:pt>
                <c:pt idx="2127">
                  <c:v>54421</c:v>
                </c:pt>
                <c:pt idx="2128">
                  <c:v>54428</c:v>
                </c:pt>
                <c:pt idx="2129">
                  <c:v>54435</c:v>
                </c:pt>
                <c:pt idx="2130">
                  <c:v>54442</c:v>
                </c:pt>
                <c:pt idx="2131">
                  <c:v>54449</c:v>
                </c:pt>
                <c:pt idx="2132">
                  <c:v>54456</c:v>
                </c:pt>
                <c:pt idx="2133">
                  <c:v>54463</c:v>
                </c:pt>
                <c:pt idx="2134">
                  <c:v>54470</c:v>
                </c:pt>
                <c:pt idx="2135">
                  <c:v>54477</c:v>
                </c:pt>
                <c:pt idx="2136">
                  <c:v>54484</c:v>
                </c:pt>
                <c:pt idx="2137">
                  <c:v>54491</c:v>
                </c:pt>
                <c:pt idx="2138">
                  <c:v>54498</c:v>
                </c:pt>
                <c:pt idx="2139">
                  <c:v>54505</c:v>
                </c:pt>
                <c:pt idx="2140">
                  <c:v>54512</c:v>
                </c:pt>
                <c:pt idx="2141">
                  <c:v>54519</c:v>
                </c:pt>
                <c:pt idx="2142">
                  <c:v>54526</c:v>
                </c:pt>
                <c:pt idx="2143">
                  <c:v>54533</c:v>
                </c:pt>
                <c:pt idx="2144">
                  <c:v>54540</c:v>
                </c:pt>
                <c:pt idx="2145">
                  <c:v>54547</c:v>
                </c:pt>
                <c:pt idx="2146">
                  <c:v>54554</c:v>
                </c:pt>
                <c:pt idx="2147">
                  <c:v>54561</c:v>
                </c:pt>
                <c:pt idx="2148">
                  <c:v>54568</c:v>
                </c:pt>
                <c:pt idx="2149">
                  <c:v>54575</c:v>
                </c:pt>
                <c:pt idx="2150">
                  <c:v>54582</c:v>
                </c:pt>
                <c:pt idx="2151">
                  <c:v>54589</c:v>
                </c:pt>
                <c:pt idx="2152">
                  <c:v>54596</c:v>
                </c:pt>
                <c:pt idx="2153">
                  <c:v>54603</c:v>
                </c:pt>
                <c:pt idx="2154">
                  <c:v>54610</c:v>
                </c:pt>
                <c:pt idx="2155">
                  <c:v>54617</c:v>
                </c:pt>
                <c:pt idx="2156">
                  <c:v>54624</c:v>
                </c:pt>
                <c:pt idx="2157">
                  <c:v>54631</c:v>
                </c:pt>
                <c:pt idx="2158">
                  <c:v>54638</c:v>
                </c:pt>
                <c:pt idx="2159">
                  <c:v>54645</c:v>
                </c:pt>
                <c:pt idx="2160">
                  <c:v>54652</c:v>
                </c:pt>
                <c:pt idx="2161">
                  <c:v>54659</c:v>
                </c:pt>
                <c:pt idx="2162">
                  <c:v>54666</c:v>
                </c:pt>
                <c:pt idx="2163">
                  <c:v>54673</c:v>
                </c:pt>
                <c:pt idx="2164">
                  <c:v>54680</c:v>
                </c:pt>
                <c:pt idx="2165">
                  <c:v>54687</c:v>
                </c:pt>
                <c:pt idx="2166">
                  <c:v>54694</c:v>
                </c:pt>
                <c:pt idx="2167">
                  <c:v>54701</c:v>
                </c:pt>
                <c:pt idx="2168">
                  <c:v>54708</c:v>
                </c:pt>
                <c:pt idx="2169">
                  <c:v>54715</c:v>
                </c:pt>
                <c:pt idx="2170">
                  <c:v>54722</c:v>
                </c:pt>
                <c:pt idx="2171">
                  <c:v>54729</c:v>
                </c:pt>
                <c:pt idx="2172">
                  <c:v>54736</c:v>
                </c:pt>
                <c:pt idx="2173">
                  <c:v>54743</c:v>
                </c:pt>
                <c:pt idx="2174">
                  <c:v>54750</c:v>
                </c:pt>
                <c:pt idx="2175">
                  <c:v>54757</c:v>
                </c:pt>
                <c:pt idx="2176">
                  <c:v>54764</c:v>
                </c:pt>
                <c:pt idx="2177">
                  <c:v>54771</c:v>
                </c:pt>
                <c:pt idx="2178">
                  <c:v>54778</c:v>
                </c:pt>
                <c:pt idx="2179">
                  <c:v>54786</c:v>
                </c:pt>
                <c:pt idx="2180">
                  <c:v>54793</c:v>
                </c:pt>
                <c:pt idx="2181">
                  <c:v>54800</c:v>
                </c:pt>
                <c:pt idx="2182">
                  <c:v>54807</c:v>
                </c:pt>
                <c:pt idx="2183">
                  <c:v>54814</c:v>
                </c:pt>
                <c:pt idx="2184">
                  <c:v>54821</c:v>
                </c:pt>
                <c:pt idx="2185">
                  <c:v>54828</c:v>
                </c:pt>
                <c:pt idx="2186">
                  <c:v>54835</c:v>
                </c:pt>
                <c:pt idx="2187">
                  <c:v>54842</c:v>
                </c:pt>
                <c:pt idx="2188">
                  <c:v>54849</c:v>
                </c:pt>
                <c:pt idx="2189">
                  <c:v>54856</c:v>
                </c:pt>
                <c:pt idx="2190">
                  <c:v>54863</c:v>
                </c:pt>
                <c:pt idx="2191">
                  <c:v>54870</c:v>
                </c:pt>
                <c:pt idx="2192">
                  <c:v>54877</c:v>
                </c:pt>
                <c:pt idx="2193">
                  <c:v>54884</c:v>
                </c:pt>
                <c:pt idx="2194">
                  <c:v>54891</c:v>
                </c:pt>
                <c:pt idx="2195">
                  <c:v>54898</c:v>
                </c:pt>
                <c:pt idx="2196">
                  <c:v>54905</c:v>
                </c:pt>
                <c:pt idx="2197">
                  <c:v>54912</c:v>
                </c:pt>
                <c:pt idx="2198">
                  <c:v>54919</c:v>
                </c:pt>
                <c:pt idx="2199">
                  <c:v>54926</c:v>
                </c:pt>
                <c:pt idx="2200">
                  <c:v>54933</c:v>
                </c:pt>
                <c:pt idx="2201">
                  <c:v>54940</c:v>
                </c:pt>
                <c:pt idx="2202">
                  <c:v>54947</c:v>
                </c:pt>
                <c:pt idx="2203">
                  <c:v>54954</c:v>
                </c:pt>
                <c:pt idx="2204">
                  <c:v>54961</c:v>
                </c:pt>
                <c:pt idx="2205">
                  <c:v>54968</c:v>
                </c:pt>
                <c:pt idx="2206">
                  <c:v>54975</c:v>
                </c:pt>
                <c:pt idx="2207">
                  <c:v>54982</c:v>
                </c:pt>
                <c:pt idx="2208">
                  <c:v>54989</c:v>
                </c:pt>
                <c:pt idx="2209">
                  <c:v>54996</c:v>
                </c:pt>
                <c:pt idx="2210">
                  <c:v>55003</c:v>
                </c:pt>
                <c:pt idx="2211">
                  <c:v>55010</c:v>
                </c:pt>
                <c:pt idx="2212">
                  <c:v>55017</c:v>
                </c:pt>
                <c:pt idx="2213">
                  <c:v>55024</c:v>
                </c:pt>
                <c:pt idx="2214">
                  <c:v>55031</c:v>
                </c:pt>
                <c:pt idx="2215">
                  <c:v>55038</c:v>
                </c:pt>
                <c:pt idx="2216">
                  <c:v>55045</c:v>
                </c:pt>
                <c:pt idx="2217">
                  <c:v>55052</c:v>
                </c:pt>
                <c:pt idx="2218">
                  <c:v>55059</c:v>
                </c:pt>
                <c:pt idx="2219">
                  <c:v>55066</c:v>
                </c:pt>
                <c:pt idx="2220">
                  <c:v>55073</c:v>
                </c:pt>
                <c:pt idx="2221">
                  <c:v>55080</c:v>
                </c:pt>
                <c:pt idx="2222">
                  <c:v>55087</c:v>
                </c:pt>
                <c:pt idx="2223">
                  <c:v>55094</c:v>
                </c:pt>
                <c:pt idx="2224">
                  <c:v>55101</c:v>
                </c:pt>
                <c:pt idx="2225">
                  <c:v>55108</c:v>
                </c:pt>
                <c:pt idx="2226">
                  <c:v>55115</c:v>
                </c:pt>
                <c:pt idx="2227">
                  <c:v>55122</c:v>
                </c:pt>
                <c:pt idx="2228">
                  <c:v>55129</c:v>
                </c:pt>
                <c:pt idx="2229">
                  <c:v>55136</c:v>
                </c:pt>
                <c:pt idx="2230">
                  <c:v>55143</c:v>
                </c:pt>
                <c:pt idx="2231">
                  <c:v>55150</c:v>
                </c:pt>
                <c:pt idx="2232">
                  <c:v>55157</c:v>
                </c:pt>
                <c:pt idx="2233">
                  <c:v>55164</c:v>
                </c:pt>
                <c:pt idx="2234">
                  <c:v>55171</c:v>
                </c:pt>
                <c:pt idx="2235">
                  <c:v>55178</c:v>
                </c:pt>
                <c:pt idx="2236">
                  <c:v>55185</c:v>
                </c:pt>
                <c:pt idx="2237">
                  <c:v>55192</c:v>
                </c:pt>
                <c:pt idx="2238">
                  <c:v>55199</c:v>
                </c:pt>
                <c:pt idx="2239">
                  <c:v>55206</c:v>
                </c:pt>
                <c:pt idx="2240">
                  <c:v>55213</c:v>
                </c:pt>
                <c:pt idx="2241">
                  <c:v>55220</c:v>
                </c:pt>
                <c:pt idx="2242">
                  <c:v>55227</c:v>
                </c:pt>
                <c:pt idx="2243">
                  <c:v>55234</c:v>
                </c:pt>
                <c:pt idx="2244">
                  <c:v>55241</c:v>
                </c:pt>
                <c:pt idx="2245">
                  <c:v>55248</c:v>
                </c:pt>
                <c:pt idx="2246">
                  <c:v>55255</c:v>
                </c:pt>
                <c:pt idx="2247">
                  <c:v>55262</c:v>
                </c:pt>
                <c:pt idx="2248">
                  <c:v>55269</c:v>
                </c:pt>
                <c:pt idx="2249">
                  <c:v>55276</c:v>
                </c:pt>
                <c:pt idx="2250">
                  <c:v>55283</c:v>
                </c:pt>
                <c:pt idx="2251">
                  <c:v>55290</c:v>
                </c:pt>
                <c:pt idx="2252">
                  <c:v>55297</c:v>
                </c:pt>
                <c:pt idx="2253">
                  <c:v>55304</c:v>
                </c:pt>
                <c:pt idx="2254">
                  <c:v>55311</c:v>
                </c:pt>
                <c:pt idx="2255">
                  <c:v>55318</c:v>
                </c:pt>
                <c:pt idx="2256">
                  <c:v>55325</c:v>
                </c:pt>
                <c:pt idx="2257">
                  <c:v>55332</c:v>
                </c:pt>
                <c:pt idx="2258">
                  <c:v>55339</c:v>
                </c:pt>
                <c:pt idx="2259">
                  <c:v>55346</c:v>
                </c:pt>
                <c:pt idx="2260">
                  <c:v>55353</c:v>
                </c:pt>
                <c:pt idx="2261">
                  <c:v>55360</c:v>
                </c:pt>
                <c:pt idx="2262">
                  <c:v>55367</c:v>
                </c:pt>
                <c:pt idx="2263">
                  <c:v>55374</c:v>
                </c:pt>
                <c:pt idx="2264">
                  <c:v>55381</c:v>
                </c:pt>
                <c:pt idx="2265">
                  <c:v>55388</c:v>
                </c:pt>
                <c:pt idx="2266">
                  <c:v>55395</c:v>
                </c:pt>
                <c:pt idx="2267">
                  <c:v>55402</c:v>
                </c:pt>
                <c:pt idx="2268">
                  <c:v>55409</c:v>
                </c:pt>
                <c:pt idx="2269">
                  <c:v>55416</c:v>
                </c:pt>
                <c:pt idx="2270">
                  <c:v>55423</c:v>
                </c:pt>
                <c:pt idx="2271">
                  <c:v>55430</c:v>
                </c:pt>
                <c:pt idx="2272">
                  <c:v>55437</c:v>
                </c:pt>
                <c:pt idx="2273">
                  <c:v>55444</c:v>
                </c:pt>
                <c:pt idx="2274">
                  <c:v>55451</c:v>
                </c:pt>
                <c:pt idx="2275">
                  <c:v>55458</c:v>
                </c:pt>
                <c:pt idx="2276">
                  <c:v>55465</c:v>
                </c:pt>
                <c:pt idx="2277">
                  <c:v>55472</c:v>
                </c:pt>
                <c:pt idx="2278">
                  <c:v>55479</c:v>
                </c:pt>
                <c:pt idx="2279">
                  <c:v>55486</c:v>
                </c:pt>
                <c:pt idx="2280">
                  <c:v>55493</c:v>
                </c:pt>
                <c:pt idx="2281">
                  <c:v>55500</c:v>
                </c:pt>
                <c:pt idx="2282">
                  <c:v>55507</c:v>
                </c:pt>
                <c:pt idx="2283">
                  <c:v>55514</c:v>
                </c:pt>
                <c:pt idx="2284">
                  <c:v>55521</c:v>
                </c:pt>
                <c:pt idx="2285">
                  <c:v>55528</c:v>
                </c:pt>
                <c:pt idx="2286">
                  <c:v>55535</c:v>
                </c:pt>
                <c:pt idx="2287">
                  <c:v>55542</c:v>
                </c:pt>
                <c:pt idx="2288">
                  <c:v>55549</c:v>
                </c:pt>
                <c:pt idx="2289">
                  <c:v>55556</c:v>
                </c:pt>
                <c:pt idx="2290">
                  <c:v>55563</c:v>
                </c:pt>
                <c:pt idx="2291">
                  <c:v>55570</c:v>
                </c:pt>
                <c:pt idx="2292">
                  <c:v>55577</c:v>
                </c:pt>
                <c:pt idx="2293">
                  <c:v>55584</c:v>
                </c:pt>
                <c:pt idx="2294">
                  <c:v>55591</c:v>
                </c:pt>
                <c:pt idx="2295">
                  <c:v>55598</c:v>
                </c:pt>
                <c:pt idx="2296">
                  <c:v>55605</c:v>
                </c:pt>
                <c:pt idx="2297">
                  <c:v>55612</c:v>
                </c:pt>
                <c:pt idx="2298">
                  <c:v>55619</c:v>
                </c:pt>
                <c:pt idx="2299">
                  <c:v>55626</c:v>
                </c:pt>
                <c:pt idx="2300">
                  <c:v>55633</c:v>
                </c:pt>
                <c:pt idx="2301">
                  <c:v>55640</c:v>
                </c:pt>
                <c:pt idx="2302">
                  <c:v>55647</c:v>
                </c:pt>
                <c:pt idx="2303">
                  <c:v>55654</c:v>
                </c:pt>
                <c:pt idx="2304">
                  <c:v>55661</c:v>
                </c:pt>
                <c:pt idx="2305">
                  <c:v>55668</c:v>
                </c:pt>
                <c:pt idx="2306">
                  <c:v>55675</c:v>
                </c:pt>
                <c:pt idx="2307">
                  <c:v>55682</c:v>
                </c:pt>
                <c:pt idx="2308">
                  <c:v>55689</c:v>
                </c:pt>
                <c:pt idx="2309">
                  <c:v>55696</c:v>
                </c:pt>
                <c:pt idx="2310">
                  <c:v>55703</c:v>
                </c:pt>
                <c:pt idx="2311">
                  <c:v>55710</c:v>
                </c:pt>
                <c:pt idx="2312">
                  <c:v>55717</c:v>
                </c:pt>
                <c:pt idx="2313">
                  <c:v>55724</c:v>
                </c:pt>
                <c:pt idx="2314">
                  <c:v>55731</c:v>
                </c:pt>
                <c:pt idx="2315">
                  <c:v>55738</c:v>
                </c:pt>
                <c:pt idx="2316">
                  <c:v>55745</c:v>
                </c:pt>
                <c:pt idx="2317">
                  <c:v>55752</c:v>
                </c:pt>
                <c:pt idx="2318">
                  <c:v>55759</c:v>
                </c:pt>
                <c:pt idx="2319">
                  <c:v>55766</c:v>
                </c:pt>
                <c:pt idx="2320">
                  <c:v>55773</c:v>
                </c:pt>
                <c:pt idx="2321">
                  <c:v>55780</c:v>
                </c:pt>
                <c:pt idx="2322">
                  <c:v>55787</c:v>
                </c:pt>
                <c:pt idx="2323">
                  <c:v>55794</c:v>
                </c:pt>
                <c:pt idx="2324">
                  <c:v>55801</c:v>
                </c:pt>
                <c:pt idx="2325">
                  <c:v>55808</c:v>
                </c:pt>
                <c:pt idx="2326">
                  <c:v>55815</c:v>
                </c:pt>
                <c:pt idx="2327">
                  <c:v>55822</c:v>
                </c:pt>
                <c:pt idx="2328">
                  <c:v>55829</c:v>
                </c:pt>
                <c:pt idx="2329">
                  <c:v>55836</c:v>
                </c:pt>
                <c:pt idx="2330">
                  <c:v>55843</c:v>
                </c:pt>
                <c:pt idx="2331">
                  <c:v>55850</c:v>
                </c:pt>
                <c:pt idx="2332">
                  <c:v>55857</c:v>
                </c:pt>
                <c:pt idx="2333">
                  <c:v>55864</c:v>
                </c:pt>
                <c:pt idx="2334">
                  <c:v>55871</c:v>
                </c:pt>
                <c:pt idx="2335">
                  <c:v>55880</c:v>
                </c:pt>
                <c:pt idx="2336">
                  <c:v>55887</c:v>
                </c:pt>
                <c:pt idx="2337">
                  <c:v>55894</c:v>
                </c:pt>
                <c:pt idx="2338">
                  <c:v>55901</c:v>
                </c:pt>
                <c:pt idx="2339">
                  <c:v>55908</c:v>
                </c:pt>
                <c:pt idx="2340">
                  <c:v>55915</c:v>
                </c:pt>
                <c:pt idx="2341">
                  <c:v>55922</c:v>
                </c:pt>
                <c:pt idx="2342">
                  <c:v>55929</c:v>
                </c:pt>
                <c:pt idx="2343">
                  <c:v>55936</c:v>
                </c:pt>
                <c:pt idx="2344">
                  <c:v>55943</c:v>
                </c:pt>
                <c:pt idx="2345">
                  <c:v>55950</c:v>
                </c:pt>
                <c:pt idx="2346">
                  <c:v>55957</c:v>
                </c:pt>
                <c:pt idx="2347">
                  <c:v>55964</c:v>
                </c:pt>
                <c:pt idx="2348">
                  <c:v>55971</c:v>
                </c:pt>
                <c:pt idx="2349">
                  <c:v>55982</c:v>
                </c:pt>
                <c:pt idx="2350">
                  <c:v>55989</c:v>
                </c:pt>
                <c:pt idx="2351">
                  <c:v>55996</c:v>
                </c:pt>
                <c:pt idx="2352">
                  <c:v>56003</c:v>
                </c:pt>
                <c:pt idx="2353">
                  <c:v>56010</c:v>
                </c:pt>
                <c:pt idx="2354">
                  <c:v>56017</c:v>
                </c:pt>
                <c:pt idx="2355">
                  <c:v>56024</c:v>
                </c:pt>
                <c:pt idx="2356">
                  <c:v>56031</c:v>
                </c:pt>
                <c:pt idx="2357">
                  <c:v>56038</c:v>
                </c:pt>
                <c:pt idx="2358">
                  <c:v>56045</c:v>
                </c:pt>
                <c:pt idx="2359">
                  <c:v>56052</c:v>
                </c:pt>
                <c:pt idx="2360">
                  <c:v>56059</c:v>
                </c:pt>
                <c:pt idx="2361">
                  <c:v>56066</c:v>
                </c:pt>
                <c:pt idx="2362">
                  <c:v>56073</c:v>
                </c:pt>
                <c:pt idx="2363">
                  <c:v>56080</c:v>
                </c:pt>
                <c:pt idx="2364">
                  <c:v>56087</c:v>
                </c:pt>
                <c:pt idx="2365">
                  <c:v>56094</c:v>
                </c:pt>
                <c:pt idx="2366">
                  <c:v>56101</c:v>
                </c:pt>
                <c:pt idx="2367">
                  <c:v>56108</c:v>
                </c:pt>
                <c:pt idx="2368">
                  <c:v>56115</c:v>
                </c:pt>
                <c:pt idx="2369">
                  <c:v>56122</c:v>
                </c:pt>
                <c:pt idx="2370">
                  <c:v>56129</c:v>
                </c:pt>
                <c:pt idx="2371">
                  <c:v>56136</c:v>
                </c:pt>
                <c:pt idx="2372">
                  <c:v>56143</c:v>
                </c:pt>
                <c:pt idx="2373">
                  <c:v>56150</c:v>
                </c:pt>
                <c:pt idx="2374">
                  <c:v>56157</c:v>
                </c:pt>
                <c:pt idx="2375">
                  <c:v>56164</c:v>
                </c:pt>
                <c:pt idx="2376">
                  <c:v>56171</c:v>
                </c:pt>
                <c:pt idx="2377">
                  <c:v>56178</c:v>
                </c:pt>
                <c:pt idx="2378">
                  <c:v>56185</c:v>
                </c:pt>
                <c:pt idx="2379">
                  <c:v>56192</c:v>
                </c:pt>
                <c:pt idx="2380">
                  <c:v>56199</c:v>
                </c:pt>
                <c:pt idx="2381">
                  <c:v>56206</c:v>
                </c:pt>
                <c:pt idx="2382">
                  <c:v>56213</c:v>
                </c:pt>
                <c:pt idx="2383">
                  <c:v>56220</c:v>
                </c:pt>
                <c:pt idx="2384">
                  <c:v>56227</c:v>
                </c:pt>
                <c:pt idx="2385">
                  <c:v>56234</c:v>
                </c:pt>
                <c:pt idx="2386">
                  <c:v>56241</c:v>
                </c:pt>
                <c:pt idx="2387">
                  <c:v>56248</c:v>
                </c:pt>
                <c:pt idx="2388">
                  <c:v>56255</c:v>
                </c:pt>
                <c:pt idx="2389">
                  <c:v>56262</c:v>
                </c:pt>
                <c:pt idx="2390">
                  <c:v>56269</c:v>
                </c:pt>
                <c:pt idx="2391">
                  <c:v>56276</c:v>
                </c:pt>
                <c:pt idx="2392">
                  <c:v>56283</c:v>
                </c:pt>
                <c:pt idx="2393">
                  <c:v>56290</c:v>
                </c:pt>
                <c:pt idx="2394">
                  <c:v>56297</c:v>
                </c:pt>
                <c:pt idx="2395">
                  <c:v>56304</c:v>
                </c:pt>
                <c:pt idx="2396">
                  <c:v>56311</c:v>
                </c:pt>
                <c:pt idx="2397">
                  <c:v>56318</c:v>
                </c:pt>
                <c:pt idx="2398">
                  <c:v>56325</c:v>
                </c:pt>
                <c:pt idx="2399">
                  <c:v>56332</c:v>
                </c:pt>
                <c:pt idx="2400">
                  <c:v>56339</c:v>
                </c:pt>
                <c:pt idx="2401">
                  <c:v>56346</c:v>
                </c:pt>
                <c:pt idx="2402">
                  <c:v>56353</c:v>
                </c:pt>
                <c:pt idx="2403">
                  <c:v>56360</c:v>
                </c:pt>
                <c:pt idx="2404">
                  <c:v>56367</c:v>
                </c:pt>
                <c:pt idx="2405">
                  <c:v>56374</c:v>
                </c:pt>
                <c:pt idx="2406">
                  <c:v>56381</c:v>
                </c:pt>
                <c:pt idx="2407">
                  <c:v>56388</c:v>
                </c:pt>
                <c:pt idx="2408">
                  <c:v>56395</c:v>
                </c:pt>
                <c:pt idx="2409">
                  <c:v>56402</c:v>
                </c:pt>
                <c:pt idx="2410">
                  <c:v>56409</c:v>
                </c:pt>
                <c:pt idx="2411">
                  <c:v>56416</c:v>
                </c:pt>
                <c:pt idx="2412">
                  <c:v>56423</c:v>
                </c:pt>
                <c:pt idx="2413">
                  <c:v>56430</c:v>
                </c:pt>
                <c:pt idx="2414">
                  <c:v>56437</c:v>
                </c:pt>
                <c:pt idx="2415">
                  <c:v>56444</c:v>
                </c:pt>
                <c:pt idx="2416">
                  <c:v>56451</c:v>
                </c:pt>
                <c:pt idx="2417">
                  <c:v>56458</c:v>
                </c:pt>
                <c:pt idx="2418">
                  <c:v>56465</c:v>
                </c:pt>
                <c:pt idx="2419">
                  <c:v>56472</c:v>
                </c:pt>
                <c:pt idx="2420">
                  <c:v>56479</c:v>
                </c:pt>
                <c:pt idx="2421">
                  <c:v>56486</c:v>
                </c:pt>
                <c:pt idx="2422">
                  <c:v>56493</c:v>
                </c:pt>
                <c:pt idx="2423">
                  <c:v>56500</c:v>
                </c:pt>
                <c:pt idx="2424">
                  <c:v>56507</c:v>
                </c:pt>
                <c:pt idx="2425">
                  <c:v>56514</c:v>
                </c:pt>
                <c:pt idx="2426">
                  <c:v>56521</c:v>
                </c:pt>
                <c:pt idx="2427">
                  <c:v>56528</c:v>
                </c:pt>
                <c:pt idx="2428">
                  <c:v>56535</c:v>
                </c:pt>
                <c:pt idx="2429">
                  <c:v>56542</c:v>
                </c:pt>
                <c:pt idx="2430">
                  <c:v>56549</c:v>
                </c:pt>
                <c:pt idx="2431">
                  <c:v>56556</c:v>
                </c:pt>
                <c:pt idx="2432">
                  <c:v>56563</c:v>
                </c:pt>
                <c:pt idx="2433">
                  <c:v>56570</c:v>
                </c:pt>
                <c:pt idx="2434">
                  <c:v>56577</c:v>
                </c:pt>
                <c:pt idx="2435">
                  <c:v>56584</c:v>
                </c:pt>
                <c:pt idx="2436">
                  <c:v>56591</c:v>
                </c:pt>
                <c:pt idx="2437">
                  <c:v>56598</c:v>
                </c:pt>
                <c:pt idx="2438">
                  <c:v>56605</c:v>
                </c:pt>
                <c:pt idx="2439">
                  <c:v>56612</c:v>
                </c:pt>
                <c:pt idx="2440">
                  <c:v>56619</c:v>
                </c:pt>
                <c:pt idx="2441">
                  <c:v>56626</c:v>
                </c:pt>
                <c:pt idx="2442">
                  <c:v>56633</c:v>
                </c:pt>
                <c:pt idx="2443">
                  <c:v>56640</c:v>
                </c:pt>
                <c:pt idx="2444">
                  <c:v>56647</c:v>
                </c:pt>
                <c:pt idx="2445">
                  <c:v>56654</c:v>
                </c:pt>
                <c:pt idx="2446">
                  <c:v>56661</c:v>
                </c:pt>
                <c:pt idx="2447">
                  <c:v>56668</c:v>
                </c:pt>
                <c:pt idx="2448">
                  <c:v>56675</c:v>
                </c:pt>
                <c:pt idx="2449">
                  <c:v>56682</c:v>
                </c:pt>
                <c:pt idx="2450">
                  <c:v>56689</c:v>
                </c:pt>
                <c:pt idx="2451">
                  <c:v>56696</c:v>
                </c:pt>
                <c:pt idx="2452">
                  <c:v>56703</c:v>
                </c:pt>
                <c:pt idx="2453">
                  <c:v>56710</c:v>
                </c:pt>
                <c:pt idx="2454">
                  <c:v>56717</c:v>
                </c:pt>
                <c:pt idx="2455">
                  <c:v>56724</c:v>
                </c:pt>
                <c:pt idx="2456">
                  <c:v>56731</c:v>
                </c:pt>
                <c:pt idx="2457">
                  <c:v>56738</c:v>
                </c:pt>
                <c:pt idx="2458">
                  <c:v>56745</c:v>
                </c:pt>
                <c:pt idx="2459">
                  <c:v>56752</c:v>
                </c:pt>
                <c:pt idx="2460">
                  <c:v>56759</c:v>
                </c:pt>
                <c:pt idx="2461">
                  <c:v>56766</c:v>
                </c:pt>
                <c:pt idx="2462">
                  <c:v>56773</c:v>
                </c:pt>
                <c:pt idx="2463">
                  <c:v>56780</c:v>
                </c:pt>
                <c:pt idx="2464">
                  <c:v>56787</c:v>
                </c:pt>
                <c:pt idx="2465">
                  <c:v>56794</c:v>
                </c:pt>
                <c:pt idx="2466">
                  <c:v>56801</c:v>
                </c:pt>
                <c:pt idx="2467">
                  <c:v>56808</c:v>
                </c:pt>
                <c:pt idx="2468">
                  <c:v>56815</c:v>
                </c:pt>
                <c:pt idx="2469">
                  <c:v>56822</c:v>
                </c:pt>
                <c:pt idx="2470">
                  <c:v>56829</c:v>
                </c:pt>
                <c:pt idx="2471">
                  <c:v>56836</c:v>
                </c:pt>
                <c:pt idx="2472">
                  <c:v>56843</c:v>
                </c:pt>
                <c:pt idx="2473">
                  <c:v>56850</c:v>
                </c:pt>
                <c:pt idx="2474">
                  <c:v>56857</c:v>
                </c:pt>
                <c:pt idx="2475">
                  <c:v>56864</c:v>
                </c:pt>
                <c:pt idx="2476">
                  <c:v>56871</c:v>
                </c:pt>
                <c:pt idx="2477">
                  <c:v>56878</c:v>
                </c:pt>
                <c:pt idx="2478">
                  <c:v>56885</c:v>
                </c:pt>
                <c:pt idx="2479">
                  <c:v>56892</c:v>
                </c:pt>
                <c:pt idx="2480">
                  <c:v>56899</c:v>
                </c:pt>
                <c:pt idx="2481">
                  <c:v>56906</c:v>
                </c:pt>
                <c:pt idx="2482">
                  <c:v>56913</c:v>
                </c:pt>
                <c:pt idx="2483">
                  <c:v>56920</c:v>
                </c:pt>
                <c:pt idx="2484">
                  <c:v>56927</c:v>
                </c:pt>
                <c:pt idx="2485">
                  <c:v>56934</c:v>
                </c:pt>
                <c:pt idx="2486">
                  <c:v>56941</c:v>
                </c:pt>
                <c:pt idx="2487">
                  <c:v>56948</c:v>
                </c:pt>
                <c:pt idx="2488">
                  <c:v>56955</c:v>
                </c:pt>
                <c:pt idx="2489">
                  <c:v>56962</c:v>
                </c:pt>
                <c:pt idx="2490">
                  <c:v>56969</c:v>
                </c:pt>
                <c:pt idx="2491">
                  <c:v>56977</c:v>
                </c:pt>
                <c:pt idx="2492">
                  <c:v>56984</c:v>
                </c:pt>
                <c:pt idx="2493">
                  <c:v>56991</c:v>
                </c:pt>
                <c:pt idx="2494">
                  <c:v>56998</c:v>
                </c:pt>
                <c:pt idx="2495">
                  <c:v>57005</c:v>
                </c:pt>
                <c:pt idx="2496">
                  <c:v>57012</c:v>
                </c:pt>
                <c:pt idx="2497">
                  <c:v>57019</c:v>
                </c:pt>
                <c:pt idx="2498">
                  <c:v>57026</c:v>
                </c:pt>
                <c:pt idx="2499">
                  <c:v>57033</c:v>
                </c:pt>
                <c:pt idx="2500">
                  <c:v>57040</c:v>
                </c:pt>
                <c:pt idx="2501">
                  <c:v>57047</c:v>
                </c:pt>
                <c:pt idx="2502">
                  <c:v>57054</c:v>
                </c:pt>
                <c:pt idx="2503">
                  <c:v>57061</c:v>
                </c:pt>
                <c:pt idx="2504">
                  <c:v>57068</c:v>
                </c:pt>
                <c:pt idx="2505">
                  <c:v>57075</c:v>
                </c:pt>
                <c:pt idx="2506">
                  <c:v>57082</c:v>
                </c:pt>
                <c:pt idx="2507">
                  <c:v>57089</c:v>
                </c:pt>
                <c:pt idx="2508">
                  <c:v>57096</c:v>
                </c:pt>
                <c:pt idx="2509">
                  <c:v>57103</c:v>
                </c:pt>
                <c:pt idx="2510">
                  <c:v>57110</c:v>
                </c:pt>
                <c:pt idx="2511">
                  <c:v>57117</c:v>
                </c:pt>
                <c:pt idx="2512">
                  <c:v>57124</c:v>
                </c:pt>
                <c:pt idx="2513">
                  <c:v>57131</c:v>
                </c:pt>
                <c:pt idx="2514">
                  <c:v>57138</c:v>
                </c:pt>
                <c:pt idx="2515">
                  <c:v>57145</c:v>
                </c:pt>
                <c:pt idx="2516">
                  <c:v>57152</c:v>
                </c:pt>
                <c:pt idx="2517">
                  <c:v>57159</c:v>
                </c:pt>
                <c:pt idx="2518">
                  <c:v>57166</c:v>
                </c:pt>
                <c:pt idx="2519">
                  <c:v>57173</c:v>
                </c:pt>
                <c:pt idx="2520">
                  <c:v>57180</c:v>
                </c:pt>
                <c:pt idx="2521">
                  <c:v>57187</c:v>
                </c:pt>
                <c:pt idx="2522">
                  <c:v>57194</c:v>
                </c:pt>
                <c:pt idx="2523">
                  <c:v>57201</c:v>
                </c:pt>
                <c:pt idx="2524">
                  <c:v>57208</c:v>
                </c:pt>
                <c:pt idx="2525">
                  <c:v>57215</c:v>
                </c:pt>
                <c:pt idx="2526">
                  <c:v>57222</c:v>
                </c:pt>
                <c:pt idx="2527">
                  <c:v>57229</c:v>
                </c:pt>
                <c:pt idx="2528">
                  <c:v>57236</c:v>
                </c:pt>
                <c:pt idx="2529">
                  <c:v>57243</c:v>
                </c:pt>
                <c:pt idx="2530">
                  <c:v>57250</c:v>
                </c:pt>
                <c:pt idx="2531">
                  <c:v>57257</c:v>
                </c:pt>
                <c:pt idx="2532">
                  <c:v>57264</c:v>
                </c:pt>
                <c:pt idx="2533">
                  <c:v>57271</c:v>
                </c:pt>
                <c:pt idx="2534">
                  <c:v>57278</c:v>
                </c:pt>
                <c:pt idx="2535">
                  <c:v>57285</c:v>
                </c:pt>
                <c:pt idx="2536">
                  <c:v>57292</c:v>
                </c:pt>
                <c:pt idx="2537">
                  <c:v>57299</c:v>
                </c:pt>
                <c:pt idx="2538">
                  <c:v>57306</c:v>
                </c:pt>
                <c:pt idx="2539">
                  <c:v>57313</c:v>
                </c:pt>
                <c:pt idx="2540">
                  <c:v>57320</c:v>
                </c:pt>
                <c:pt idx="2541">
                  <c:v>57327</c:v>
                </c:pt>
                <c:pt idx="2542">
                  <c:v>57334</c:v>
                </c:pt>
                <c:pt idx="2543">
                  <c:v>57341</c:v>
                </c:pt>
                <c:pt idx="2544">
                  <c:v>57348</c:v>
                </c:pt>
                <c:pt idx="2545">
                  <c:v>57355</c:v>
                </c:pt>
                <c:pt idx="2546">
                  <c:v>57362</c:v>
                </c:pt>
                <c:pt idx="2547">
                  <c:v>57369</c:v>
                </c:pt>
                <c:pt idx="2548">
                  <c:v>57376</c:v>
                </c:pt>
                <c:pt idx="2549">
                  <c:v>57383</c:v>
                </c:pt>
                <c:pt idx="2550">
                  <c:v>57390</c:v>
                </c:pt>
                <c:pt idx="2551">
                  <c:v>57397</c:v>
                </c:pt>
                <c:pt idx="2552">
                  <c:v>57404</c:v>
                </c:pt>
                <c:pt idx="2553">
                  <c:v>57411</c:v>
                </c:pt>
                <c:pt idx="2554">
                  <c:v>57418</c:v>
                </c:pt>
                <c:pt idx="2555">
                  <c:v>57425</c:v>
                </c:pt>
                <c:pt idx="2556">
                  <c:v>57432</c:v>
                </c:pt>
                <c:pt idx="2557">
                  <c:v>57439</c:v>
                </c:pt>
                <c:pt idx="2558">
                  <c:v>57446</c:v>
                </c:pt>
                <c:pt idx="2559">
                  <c:v>57453</c:v>
                </c:pt>
                <c:pt idx="2560">
                  <c:v>57460</c:v>
                </c:pt>
                <c:pt idx="2561">
                  <c:v>57467</c:v>
                </c:pt>
                <c:pt idx="2562">
                  <c:v>57474</c:v>
                </c:pt>
                <c:pt idx="2563">
                  <c:v>57481</c:v>
                </c:pt>
                <c:pt idx="2564">
                  <c:v>57488</c:v>
                </c:pt>
                <c:pt idx="2565">
                  <c:v>57495</c:v>
                </c:pt>
                <c:pt idx="2566">
                  <c:v>57502</c:v>
                </c:pt>
                <c:pt idx="2567">
                  <c:v>57509</c:v>
                </c:pt>
                <c:pt idx="2568">
                  <c:v>57516</c:v>
                </c:pt>
                <c:pt idx="2569">
                  <c:v>57523</c:v>
                </c:pt>
                <c:pt idx="2570">
                  <c:v>57530</c:v>
                </c:pt>
                <c:pt idx="2571">
                  <c:v>57537</c:v>
                </c:pt>
                <c:pt idx="2572">
                  <c:v>57544</c:v>
                </c:pt>
                <c:pt idx="2573">
                  <c:v>57551</c:v>
                </c:pt>
                <c:pt idx="2574">
                  <c:v>57558</c:v>
                </c:pt>
                <c:pt idx="2575">
                  <c:v>57565</c:v>
                </c:pt>
                <c:pt idx="2576">
                  <c:v>57572</c:v>
                </c:pt>
                <c:pt idx="2577">
                  <c:v>57579</c:v>
                </c:pt>
                <c:pt idx="2578">
                  <c:v>57586</c:v>
                </c:pt>
                <c:pt idx="2579">
                  <c:v>57593</c:v>
                </c:pt>
                <c:pt idx="2580">
                  <c:v>57600</c:v>
                </c:pt>
                <c:pt idx="2581">
                  <c:v>57607</c:v>
                </c:pt>
                <c:pt idx="2582">
                  <c:v>57614</c:v>
                </c:pt>
                <c:pt idx="2583">
                  <c:v>57621</c:v>
                </c:pt>
                <c:pt idx="2584">
                  <c:v>57628</c:v>
                </c:pt>
                <c:pt idx="2585">
                  <c:v>57635</c:v>
                </c:pt>
                <c:pt idx="2586">
                  <c:v>57642</c:v>
                </c:pt>
                <c:pt idx="2587">
                  <c:v>57649</c:v>
                </c:pt>
                <c:pt idx="2588">
                  <c:v>57656</c:v>
                </c:pt>
                <c:pt idx="2589">
                  <c:v>57663</c:v>
                </c:pt>
                <c:pt idx="2590">
                  <c:v>57670</c:v>
                </c:pt>
                <c:pt idx="2591">
                  <c:v>57677</c:v>
                </c:pt>
                <c:pt idx="2592">
                  <c:v>57684</c:v>
                </c:pt>
                <c:pt idx="2593">
                  <c:v>57691</c:v>
                </c:pt>
                <c:pt idx="2594">
                  <c:v>57698</c:v>
                </c:pt>
                <c:pt idx="2595">
                  <c:v>57706</c:v>
                </c:pt>
                <c:pt idx="2596">
                  <c:v>57713</c:v>
                </c:pt>
                <c:pt idx="2597">
                  <c:v>57720</c:v>
                </c:pt>
                <c:pt idx="2598">
                  <c:v>57727</c:v>
                </c:pt>
                <c:pt idx="2599">
                  <c:v>57734</c:v>
                </c:pt>
                <c:pt idx="2600">
                  <c:v>57741</c:v>
                </c:pt>
                <c:pt idx="2601">
                  <c:v>57748</c:v>
                </c:pt>
                <c:pt idx="2602">
                  <c:v>57755</c:v>
                </c:pt>
                <c:pt idx="2603">
                  <c:v>57762</c:v>
                </c:pt>
                <c:pt idx="2604">
                  <c:v>57769</c:v>
                </c:pt>
                <c:pt idx="2605">
                  <c:v>57776</c:v>
                </c:pt>
                <c:pt idx="2606">
                  <c:v>57783</c:v>
                </c:pt>
                <c:pt idx="2607">
                  <c:v>57790</c:v>
                </c:pt>
                <c:pt idx="2608">
                  <c:v>57797</c:v>
                </c:pt>
                <c:pt idx="2609">
                  <c:v>57804</c:v>
                </c:pt>
                <c:pt idx="2610">
                  <c:v>57811</c:v>
                </c:pt>
                <c:pt idx="2611">
                  <c:v>57818</c:v>
                </c:pt>
                <c:pt idx="2612">
                  <c:v>57825</c:v>
                </c:pt>
                <c:pt idx="2613">
                  <c:v>57832</c:v>
                </c:pt>
                <c:pt idx="2614">
                  <c:v>57839</c:v>
                </c:pt>
                <c:pt idx="2615">
                  <c:v>57846</c:v>
                </c:pt>
                <c:pt idx="2616">
                  <c:v>57853</c:v>
                </c:pt>
                <c:pt idx="2617">
                  <c:v>57860</c:v>
                </c:pt>
                <c:pt idx="2618">
                  <c:v>57867</c:v>
                </c:pt>
                <c:pt idx="2619">
                  <c:v>57874</c:v>
                </c:pt>
                <c:pt idx="2620">
                  <c:v>57881</c:v>
                </c:pt>
                <c:pt idx="2621">
                  <c:v>57888</c:v>
                </c:pt>
                <c:pt idx="2622">
                  <c:v>57895</c:v>
                </c:pt>
                <c:pt idx="2623">
                  <c:v>57902</c:v>
                </c:pt>
                <c:pt idx="2624">
                  <c:v>57909</c:v>
                </c:pt>
                <c:pt idx="2625">
                  <c:v>57916</c:v>
                </c:pt>
                <c:pt idx="2626">
                  <c:v>57923</c:v>
                </c:pt>
                <c:pt idx="2627">
                  <c:v>57930</c:v>
                </c:pt>
                <c:pt idx="2628">
                  <c:v>57937</c:v>
                </c:pt>
                <c:pt idx="2629">
                  <c:v>57944</c:v>
                </c:pt>
                <c:pt idx="2630">
                  <c:v>57951</c:v>
                </c:pt>
                <c:pt idx="2631">
                  <c:v>57958</c:v>
                </c:pt>
                <c:pt idx="2632">
                  <c:v>57965</c:v>
                </c:pt>
                <c:pt idx="2633">
                  <c:v>57972</c:v>
                </c:pt>
                <c:pt idx="2634">
                  <c:v>57979</c:v>
                </c:pt>
                <c:pt idx="2635">
                  <c:v>57986</c:v>
                </c:pt>
                <c:pt idx="2636">
                  <c:v>57993</c:v>
                </c:pt>
                <c:pt idx="2637">
                  <c:v>58000</c:v>
                </c:pt>
                <c:pt idx="2638">
                  <c:v>58007</c:v>
                </c:pt>
                <c:pt idx="2639">
                  <c:v>58014</c:v>
                </c:pt>
                <c:pt idx="2640">
                  <c:v>58021</c:v>
                </c:pt>
                <c:pt idx="2641">
                  <c:v>58028</c:v>
                </c:pt>
                <c:pt idx="2642">
                  <c:v>58035</c:v>
                </c:pt>
                <c:pt idx="2643">
                  <c:v>58042</c:v>
                </c:pt>
                <c:pt idx="2644">
                  <c:v>58049</c:v>
                </c:pt>
                <c:pt idx="2645">
                  <c:v>58056</c:v>
                </c:pt>
                <c:pt idx="2646">
                  <c:v>58063</c:v>
                </c:pt>
                <c:pt idx="2647">
                  <c:v>58071</c:v>
                </c:pt>
                <c:pt idx="2648">
                  <c:v>58078</c:v>
                </c:pt>
                <c:pt idx="2649">
                  <c:v>58085</c:v>
                </c:pt>
                <c:pt idx="2650">
                  <c:v>58092</c:v>
                </c:pt>
                <c:pt idx="2651">
                  <c:v>58099</c:v>
                </c:pt>
                <c:pt idx="2652">
                  <c:v>58106</c:v>
                </c:pt>
                <c:pt idx="2653">
                  <c:v>58113</c:v>
                </c:pt>
                <c:pt idx="2654">
                  <c:v>58120</c:v>
                </c:pt>
                <c:pt idx="2655">
                  <c:v>58127</c:v>
                </c:pt>
                <c:pt idx="2656">
                  <c:v>58134</c:v>
                </c:pt>
                <c:pt idx="2657">
                  <c:v>58141</c:v>
                </c:pt>
                <c:pt idx="2658">
                  <c:v>58148</c:v>
                </c:pt>
                <c:pt idx="2659">
                  <c:v>58155</c:v>
                </c:pt>
                <c:pt idx="2660">
                  <c:v>58166</c:v>
                </c:pt>
                <c:pt idx="2661">
                  <c:v>58173</c:v>
                </c:pt>
                <c:pt idx="2662">
                  <c:v>58180</c:v>
                </c:pt>
                <c:pt idx="2663">
                  <c:v>58187</c:v>
                </c:pt>
                <c:pt idx="2664">
                  <c:v>58194</c:v>
                </c:pt>
                <c:pt idx="2665">
                  <c:v>58201</c:v>
                </c:pt>
                <c:pt idx="2666">
                  <c:v>58208</c:v>
                </c:pt>
                <c:pt idx="2667">
                  <c:v>58215</c:v>
                </c:pt>
                <c:pt idx="2668">
                  <c:v>58222</c:v>
                </c:pt>
                <c:pt idx="2669">
                  <c:v>58229</c:v>
                </c:pt>
                <c:pt idx="2670">
                  <c:v>58236</c:v>
                </c:pt>
                <c:pt idx="2671">
                  <c:v>58243</c:v>
                </c:pt>
                <c:pt idx="2672">
                  <c:v>58250</c:v>
                </c:pt>
                <c:pt idx="2673">
                  <c:v>58257</c:v>
                </c:pt>
                <c:pt idx="2674">
                  <c:v>58264</c:v>
                </c:pt>
                <c:pt idx="2675">
                  <c:v>58271</c:v>
                </c:pt>
                <c:pt idx="2676">
                  <c:v>58278</c:v>
                </c:pt>
                <c:pt idx="2677">
                  <c:v>58285</c:v>
                </c:pt>
                <c:pt idx="2678">
                  <c:v>58292</c:v>
                </c:pt>
                <c:pt idx="2679">
                  <c:v>58299</c:v>
                </c:pt>
                <c:pt idx="2680">
                  <c:v>58306</c:v>
                </c:pt>
                <c:pt idx="2681">
                  <c:v>58313</c:v>
                </c:pt>
                <c:pt idx="2682">
                  <c:v>58320</c:v>
                </c:pt>
                <c:pt idx="2683">
                  <c:v>58327</c:v>
                </c:pt>
                <c:pt idx="2684">
                  <c:v>58334</c:v>
                </c:pt>
                <c:pt idx="2685">
                  <c:v>58341</c:v>
                </c:pt>
                <c:pt idx="2686">
                  <c:v>58348</c:v>
                </c:pt>
                <c:pt idx="2687">
                  <c:v>58355</c:v>
                </c:pt>
                <c:pt idx="2688">
                  <c:v>58362</c:v>
                </c:pt>
                <c:pt idx="2689">
                  <c:v>58369</c:v>
                </c:pt>
                <c:pt idx="2690">
                  <c:v>58376</c:v>
                </c:pt>
                <c:pt idx="2691">
                  <c:v>58383</c:v>
                </c:pt>
                <c:pt idx="2692">
                  <c:v>58390</c:v>
                </c:pt>
                <c:pt idx="2693">
                  <c:v>58397</c:v>
                </c:pt>
                <c:pt idx="2694">
                  <c:v>58404</c:v>
                </c:pt>
                <c:pt idx="2695">
                  <c:v>58411</c:v>
                </c:pt>
                <c:pt idx="2696">
                  <c:v>58418</c:v>
                </c:pt>
                <c:pt idx="2697">
                  <c:v>58425</c:v>
                </c:pt>
                <c:pt idx="2698">
                  <c:v>58432</c:v>
                </c:pt>
                <c:pt idx="2699">
                  <c:v>58439</c:v>
                </c:pt>
                <c:pt idx="2700">
                  <c:v>58446</c:v>
                </c:pt>
                <c:pt idx="2701">
                  <c:v>58453</c:v>
                </c:pt>
                <c:pt idx="2702">
                  <c:v>58460</c:v>
                </c:pt>
                <c:pt idx="2703">
                  <c:v>58467</c:v>
                </c:pt>
                <c:pt idx="2704">
                  <c:v>58474</c:v>
                </c:pt>
                <c:pt idx="2705">
                  <c:v>58481</c:v>
                </c:pt>
                <c:pt idx="2706">
                  <c:v>58488</c:v>
                </c:pt>
                <c:pt idx="2707">
                  <c:v>58495</c:v>
                </c:pt>
                <c:pt idx="2708">
                  <c:v>58502</c:v>
                </c:pt>
                <c:pt idx="2709">
                  <c:v>58509</c:v>
                </c:pt>
                <c:pt idx="2710">
                  <c:v>58516</c:v>
                </c:pt>
                <c:pt idx="2711">
                  <c:v>58523</c:v>
                </c:pt>
                <c:pt idx="2712">
                  <c:v>58530</c:v>
                </c:pt>
                <c:pt idx="2713">
                  <c:v>58537</c:v>
                </c:pt>
                <c:pt idx="2714">
                  <c:v>58544</c:v>
                </c:pt>
                <c:pt idx="2715">
                  <c:v>58551</c:v>
                </c:pt>
                <c:pt idx="2716">
                  <c:v>58558</c:v>
                </c:pt>
                <c:pt idx="2717">
                  <c:v>58565</c:v>
                </c:pt>
                <c:pt idx="2718">
                  <c:v>58572</c:v>
                </c:pt>
                <c:pt idx="2719">
                  <c:v>58579</c:v>
                </c:pt>
                <c:pt idx="2720">
                  <c:v>58586</c:v>
                </c:pt>
                <c:pt idx="2721">
                  <c:v>58593</c:v>
                </c:pt>
                <c:pt idx="2722">
                  <c:v>58600</c:v>
                </c:pt>
                <c:pt idx="2723">
                  <c:v>58607</c:v>
                </c:pt>
                <c:pt idx="2724">
                  <c:v>58614</c:v>
                </c:pt>
                <c:pt idx="2725">
                  <c:v>58621</c:v>
                </c:pt>
                <c:pt idx="2726">
                  <c:v>58628</c:v>
                </c:pt>
                <c:pt idx="2727">
                  <c:v>58635</c:v>
                </c:pt>
                <c:pt idx="2728">
                  <c:v>58642</c:v>
                </c:pt>
                <c:pt idx="2729">
                  <c:v>58649</c:v>
                </c:pt>
                <c:pt idx="2730">
                  <c:v>58656</c:v>
                </c:pt>
                <c:pt idx="2731">
                  <c:v>58663</c:v>
                </c:pt>
                <c:pt idx="2732">
                  <c:v>58670</c:v>
                </c:pt>
                <c:pt idx="2733">
                  <c:v>58677</c:v>
                </c:pt>
                <c:pt idx="2734">
                  <c:v>58684</c:v>
                </c:pt>
                <c:pt idx="2735">
                  <c:v>58691</c:v>
                </c:pt>
                <c:pt idx="2736">
                  <c:v>58698</c:v>
                </c:pt>
                <c:pt idx="2737">
                  <c:v>58705</c:v>
                </c:pt>
                <c:pt idx="2738">
                  <c:v>58712</c:v>
                </c:pt>
                <c:pt idx="2739">
                  <c:v>58719</c:v>
                </c:pt>
                <c:pt idx="2740">
                  <c:v>58726</c:v>
                </c:pt>
                <c:pt idx="2741">
                  <c:v>58733</c:v>
                </c:pt>
                <c:pt idx="2742">
                  <c:v>58740</c:v>
                </c:pt>
                <c:pt idx="2743">
                  <c:v>58747</c:v>
                </c:pt>
                <c:pt idx="2744">
                  <c:v>58754</c:v>
                </c:pt>
                <c:pt idx="2745">
                  <c:v>58761</c:v>
                </c:pt>
                <c:pt idx="2746">
                  <c:v>58768</c:v>
                </c:pt>
                <c:pt idx="2747">
                  <c:v>58775</c:v>
                </c:pt>
                <c:pt idx="2748">
                  <c:v>58782</c:v>
                </c:pt>
                <c:pt idx="2749">
                  <c:v>58789</c:v>
                </c:pt>
                <c:pt idx="2750">
                  <c:v>58796</c:v>
                </c:pt>
                <c:pt idx="2751">
                  <c:v>58804</c:v>
                </c:pt>
                <c:pt idx="2752">
                  <c:v>58811</c:v>
                </c:pt>
                <c:pt idx="2753">
                  <c:v>58818</c:v>
                </c:pt>
                <c:pt idx="2754">
                  <c:v>58825</c:v>
                </c:pt>
                <c:pt idx="2755">
                  <c:v>58832</c:v>
                </c:pt>
                <c:pt idx="2756">
                  <c:v>58839</c:v>
                </c:pt>
                <c:pt idx="2757">
                  <c:v>58846</c:v>
                </c:pt>
                <c:pt idx="2758">
                  <c:v>58853</c:v>
                </c:pt>
                <c:pt idx="2759">
                  <c:v>58860</c:v>
                </c:pt>
                <c:pt idx="2760">
                  <c:v>58867</c:v>
                </c:pt>
                <c:pt idx="2761">
                  <c:v>58874</c:v>
                </c:pt>
                <c:pt idx="2762">
                  <c:v>58881</c:v>
                </c:pt>
                <c:pt idx="2763">
                  <c:v>58888</c:v>
                </c:pt>
                <c:pt idx="2764">
                  <c:v>58895</c:v>
                </c:pt>
                <c:pt idx="2765">
                  <c:v>58902</c:v>
                </c:pt>
                <c:pt idx="2766">
                  <c:v>58909</c:v>
                </c:pt>
                <c:pt idx="2767">
                  <c:v>58916</c:v>
                </c:pt>
                <c:pt idx="2768">
                  <c:v>58923</c:v>
                </c:pt>
                <c:pt idx="2769">
                  <c:v>58930</c:v>
                </c:pt>
                <c:pt idx="2770">
                  <c:v>58937</c:v>
                </c:pt>
                <c:pt idx="2771">
                  <c:v>58944</c:v>
                </c:pt>
                <c:pt idx="2772">
                  <c:v>58951</c:v>
                </c:pt>
                <c:pt idx="2773">
                  <c:v>58958</c:v>
                </c:pt>
                <c:pt idx="2774">
                  <c:v>58965</c:v>
                </c:pt>
                <c:pt idx="2775">
                  <c:v>58972</c:v>
                </c:pt>
                <c:pt idx="2776">
                  <c:v>58979</c:v>
                </c:pt>
                <c:pt idx="2777">
                  <c:v>58986</c:v>
                </c:pt>
                <c:pt idx="2778">
                  <c:v>58993</c:v>
                </c:pt>
                <c:pt idx="2779">
                  <c:v>59000</c:v>
                </c:pt>
                <c:pt idx="2780">
                  <c:v>59007</c:v>
                </c:pt>
                <c:pt idx="2781">
                  <c:v>59014</c:v>
                </c:pt>
                <c:pt idx="2782">
                  <c:v>59021</c:v>
                </c:pt>
                <c:pt idx="2783">
                  <c:v>59028</c:v>
                </c:pt>
                <c:pt idx="2784">
                  <c:v>59035</c:v>
                </c:pt>
                <c:pt idx="2785">
                  <c:v>59042</c:v>
                </c:pt>
                <c:pt idx="2786">
                  <c:v>59049</c:v>
                </c:pt>
                <c:pt idx="2787">
                  <c:v>59056</c:v>
                </c:pt>
                <c:pt idx="2788">
                  <c:v>59063</c:v>
                </c:pt>
                <c:pt idx="2789">
                  <c:v>59070</c:v>
                </c:pt>
                <c:pt idx="2790">
                  <c:v>59077</c:v>
                </c:pt>
                <c:pt idx="2791">
                  <c:v>59084</c:v>
                </c:pt>
                <c:pt idx="2792">
                  <c:v>59091</c:v>
                </c:pt>
                <c:pt idx="2793">
                  <c:v>59098</c:v>
                </c:pt>
                <c:pt idx="2794">
                  <c:v>59105</c:v>
                </c:pt>
                <c:pt idx="2795">
                  <c:v>59112</c:v>
                </c:pt>
                <c:pt idx="2796">
                  <c:v>59119</c:v>
                </c:pt>
                <c:pt idx="2797">
                  <c:v>59126</c:v>
                </c:pt>
                <c:pt idx="2798">
                  <c:v>59133</c:v>
                </c:pt>
                <c:pt idx="2799">
                  <c:v>59140</c:v>
                </c:pt>
                <c:pt idx="2800">
                  <c:v>59147</c:v>
                </c:pt>
                <c:pt idx="2801">
                  <c:v>59154</c:v>
                </c:pt>
                <c:pt idx="2802">
                  <c:v>59161</c:v>
                </c:pt>
                <c:pt idx="2803">
                  <c:v>59168</c:v>
                </c:pt>
                <c:pt idx="2804">
                  <c:v>59175</c:v>
                </c:pt>
                <c:pt idx="2805">
                  <c:v>59182</c:v>
                </c:pt>
                <c:pt idx="2806">
                  <c:v>59189</c:v>
                </c:pt>
                <c:pt idx="2807">
                  <c:v>59196</c:v>
                </c:pt>
                <c:pt idx="2808">
                  <c:v>59203</c:v>
                </c:pt>
                <c:pt idx="2809">
                  <c:v>59210</c:v>
                </c:pt>
                <c:pt idx="2810">
                  <c:v>59217</c:v>
                </c:pt>
                <c:pt idx="2811">
                  <c:v>59224</c:v>
                </c:pt>
                <c:pt idx="2812">
                  <c:v>59231</c:v>
                </c:pt>
                <c:pt idx="2813">
                  <c:v>59238</c:v>
                </c:pt>
                <c:pt idx="2814">
                  <c:v>59245</c:v>
                </c:pt>
                <c:pt idx="2815">
                  <c:v>59252</c:v>
                </c:pt>
                <c:pt idx="2816">
                  <c:v>59259</c:v>
                </c:pt>
                <c:pt idx="2817">
                  <c:v>59266</c:v>
                </c:pt>
                <c:pt idx="2818">
                  <c:v>59273</c:v>
                </c:pt>
                <c:pt idx="2819">
                  <c:v>59280</c:v>
                </c:pt>
                <c:pt idx="2820">
                  <c:v>59287</c:v>
                </c:pt>
                <c:pt idx="2821">
                  <c:v>59294</c:v>
                </c:pt>
                <c:pt idx="2822">
                  <c:v>59301</c:v>
                </c:pt>
                <c:pt idx="2823">
                  <c:v>59308</c:v>
                </c:pt>
                <c:pt idx="2824">
                  <c:v>59315</c:v>
                </c:pt>
                <c:pt idx="2825">
                  <c:v>59322</c:v>
                </c:pt>
                <c:pt idx="2826">
                  <c:v>59329</c:v>
                </c:pt>
                <c:pt idx="2827">
                  <c:v>59336</c:v>
                </c:pt>
                <c:pt idx="2828">
                  <c:v>59343</c:v>
                </c:pt>
                <c:pt idx="2829">
                  <c:v>59350</c:v>
                </c:pt>
                <c:pt idx="2830">
                  <c:v>59357</c:v>
                </c:pt>
                <c:pt idx="2831">
                  <c:v>59364</c:v>
                </c:pt>
                <c:pt idx="2832">
                  <c:v>59371</c:v>
                </c:pt>
                <c:pt idx="2833">
                  <c:v>59378</c:v>
                </c:pt>
                <c:pt idx="2834">
                  <c:v>59385</c:v>
                </c:pt>
                <c:pt idx="2835">
                  <c:v>59392</c:v>
                </c:pt>
                <c:pt idx="2836">
                  <c:v>59399</c:v>
                </c:pt>
                <c:pt idx="2837">
                  <c:v>59406</c:v>
                </c:pt>
                <c:pt idx="2838">
                  <c:v>59413</c:v>
                </c:pt>
                <c:pt idx="2839">
                  <c:v>59420</c:v>
                </c:pt>
                <c:pt idx="2840">
                  <c:v>59427</c:v>
                </c:pt>
                <c:pt idx="2841">
                  <c:v>59434</c:v>
                </c:pt>
                <c:pt idx="2842">
                  <c:v>59441</c:v>
                </c:pt>
                <c:pt idx="2843">
                  <c:v>59448</c:v>
                </c:pt>
                <c:pt idx="2844">
                  <c:v>59455</c:v>
                </c:pt>
                <c:pt idx="2845">
                  <c:v>59462</c:v>
                </c:pt>
                <c:pt idx="2846">
                  <c:v>59469</c:v>
                </c:pt>
                <c:pt idx="2847">
                  <c:v>59476</c:v>
                </c:pt>
                <c:pt idx="2848">
                  <c:v>59483</c:v>
                </c:pt>
                <c:pt idx="2849">
                  <c:v>59490</c:v>
                </c:pt>
                <c:pt idx="2850">
                  <c:v>59497</c:v>
                </c:pt>
                <c:pt idx="2851">
                  <c:v>59504</c:v>
                </c:pt>
                <c:pt idx="2852">
                  <c:v>59511</c:v>
                </c:pt>
                <c:pt idx="2853">
                  <c:v>59518</c:v>
                </c:pt>
                <c:pt idx="2854">
                  <c:v>59525</c:v>
                </c:pt>
                <c:pt idx="2855">
                  <c:v>59532</c:v>
                </c:pt>
                <c:pt idx="2856">
                  <c:v>59539</c:v>
                </c:pt>
                <c:pt idx="2857">
                  <c:v>59546</c:v>
                </c:pt>
                <c:pt idx="2858">
                  <c:v>59553</c:v>
                </c:pt>
                <c:pt idx="2859">
                  <c:v>59560</c:v>
                </c:pt>
                <c:pt idx="2860">
                  <c:v>59567</c:v>
                </c:pt>
                <c:pt idx="2861">
                  <c:v>59574</c:v>
                </c:pt>
                <c:pt idx="2862">
                  <c:v>59581</c:v>
                </c:pt>
                <c:pt idx="2863">
                  <c:v>59588</c:v>
                </c:pt>
                <c:pt idx="2864">
                  <c:v>59595</c:v>
                </c:pt>
                <c:pt idx="2865">
                  <c:v>59602</c:v>
                </c:pt>
                <c:pt idx="2866">
                  <c:v>59609</c:v>
                </c:pt>
                <c:pt idx="2867">
                  <c:v>59616</c:v>
                </c:pt>
                <c:pt idx="2868">
                  <c:v>59623</c:v>
                </c:pt>
                <c:pt idx="2869">
                  <c:v>59630</c:v>
                </c:pt>
                <c:pt idx="2870">
                  <c:v>59637</c:v>
                </c:pt>
                <c:pt idx="2871">
                  <c:v>59644</c:v>
                </c:pt>
                <c:pt idx="2872">
                  <c:v>59651</c:v>
                </c:pt>
                <c:pt idx="2873">
                  <c:v>59658</c:v>
                </c:pt>
                <c:pt idx="2874">
                  <c:v>59665</c:v>
                </c:pt>
                <c:pt idx="2875">
                  <c:v>59672</c:v>
                </c:pt>
                <c:pt idx="2876">
                  <c:v>59679</c:v>
                </c:pt>
                <c:pt idx="2877">
                  <c:v>59686</c:v>
                </c:pt>
                <c:pt idx="2878">
                  <c:v>59693</c:v>
                </c:pt>
                <c:pt idx="2879">
                  <c:v>59700</c:v>
                </c:pt>
                <c:pt idx="2880">
                  <c:v>59707</c:v>
                </c:pt>
                <c:pt idx="2881">
                  <c:v>59714</c:v>
                </c:pt>
                <c:pt idx="2882">
                  <c:v>59721</c:v>
                </c:pt>
                <c:pt idx="2883">
                  <c:v>59728</c:v>
                </c:pt>
                <c:pt idx="2884">
                  <c:v>59735</c:v>
                </c:pt>
                <c:pt idx="2885">
                  <c:v>59742</c:v>
                </c:pt>
                <c:pt idx="2886">
                  <c:v>59749</c:v>
                </c:pt>
                <c:pt idx="2887">
                  <c:v>59756</c:v>
                </c:pt>
                <c:pt idx="2888">
                  <c:v>59763</c:v>
                </c:pt>
                <c:pt idx="2889">
                  <c:v>59770</c:v>
                </c:pt>
                <c:pt idx="2890">
                  <c:v>59777</c:v>
                </c:pt>
                <c:pt idx="2891">
                  <c:v>59784</c:v>
                </c:pt>
                <c:pt idx="2892">
                  <c:v>59791</c:v>
                </c:pt>
                <c:pt idx="2893">
                  <c:v>59798</c:v>
                </c:pt>
                <c:pt idx="2894">
                  <c:v>59805</c:v>
                </c:pt>
                <c:pt idx="2895">
                  <c:v>59812</c:v>
                </c:pt>
                <c:pt idx="2896">
                  <c:v>59819</c:v>
                </c:pt>
                <c:pt idx="2897">
                  <c:v>59826</c:v>
                </c:pt>
                <c:pt idx="2898">
                  <c:v>59833</c:v>
                </c:pt>
                <c:pt idx="2899">
                  <c:v>59840</c:v>
                </c:pt>
                <c:pt idx="2900">
                  <c:v>59847</c:v>
                </c:pt>
                <c:pt idx="2901">
                  <c:v>59854</c:v>
                </c:pt>
                <c:pt idx="2902">
                  <c:v>59861</c:v>
                </c:pt>
                <c:pt idx="2903">
                  <c:v>59868</c:v>
                </c:pt>
                <c:pt idx="2904">
                  <c:v>59875</c:v>
                </c:pt>
                <c:pt idx="2905">
                  <c:v>59882</c:v>
                </c:pt>
                <c:pt idx="2906">
                  <c:v>59889</c:v>
                </c:pt>
                <c:pt idx="2907">
                  <c:v>59897</c:v>
                </c:pt>
                <c:pt idx="2908">
                  <c:v>59904</c:v>
                </c:pt>
                <c:pt idx="2909">
                  <c:v>59911</c:v>
                </c:pt>
                <c:pt idx="2910">
                  <c:v>59918</c:v>
                </c:pt>
                <c:pt idx="2911">
                  <c:v>59925</c:v>
                </c:pt>
                <c:pt idx="2912">
                  <c:v>59932</c:v>
                </c:pt>
                <c:pt idx="2913">
                  <c:v>59939</c:v>
                </c:pt>
                <c:pt idx="2914">
                  <c:v>59946</c:v>
                </c:pt>
                <c:pt idx="2915">
                  <c:v>59953</c:v>
                </c:pt>
                <c:pt idx="2916">
                  <c:v>59960</c:v>
                </c:pt>
                <c:pt idx="2917">
                  <c:v>59967</c:v>
                </c:pt>
                <c:pt idx="2918">
                  <c:v>59974</c:v>
                </c:pt>
                <c:pt idx="2919">
                  <c:v>59981</c:v>
                </c:pt>
                <c:pt idx="2920">
                  <c:v>59988</c:v>
                </c:pt>
                <c:pt idx="2921">
                  <c:v>59995</c:v>
                </c:pt>
                <c:pt idx="2922">
                  <c:v>60002</c:v>
                </c:pt>
                <c:pt idx="2923">
                  <c:v>60009</c:v>
                </c:pt>
                <c:pt idx="2924">
                  <c:v>60016</c:v>
                </c:pt>
                <c:pt idx="2925">
                  <c:v>60023</c:v>
                </c:pt>
                <c:pt idx="2926">
                  <c:v>60030</c:v>
                </c:pt>
                <c:pt idx="2927">
                  <c:v>60037</c:v>
                </c:pt>
                <c:pt idx="2928">
                  <c:v>60044</c:v>
                </c:pt>
                <c:pt idx="2929">
                  <c:v>60051</c:v>
                </c:pt>
                <c:pt idx="2930">
                  <c:v>60058</c:v>
                </c:pt>
                <c:pt idx="2931">
                  <c:v>60065</c:v>
                </c:pt>
                <c:pt idx="2932">
                  <c:v>60072</c:v>
                </c:pt>
                <c:pt idx="2933">
                  <c:v>60079</c:v>
                </c:pt>
                <c:pt idx="2934">
                  <c:v>60086</c:v>
                </c:pt>
                <c:pt idx="2935">
                  <c:v>60093</c:v>
                </c:pt>
                <c:pt idx="2936">
                  <c:v>60100</c:v>
                </c:pt>
                <c:pt idx="2937">
                  <c:v>60107</c:v>
                </c:pt>
                <c:pt idx="2938">
                  <c:v>60114</c:v>
                </c:pt>
                <c:pt idx="2939">
                  <c:v>60121</c:v>
                </c:pt>
                <c:pt idx="2940">
                  <c:v>60128</c:v>
                </c:pt>
                <c:pt idx="2941">
                  <c:v>60135</c:v>
                </c:pt>
                <c:pt idx="2942">
                  <c:v>60142</c:v>
                </c:pt>
                <c:pt idx="2943">
                  <c:v>60149</c:v>
                </c:pt>
                <c:pt idx="2944">
                  <c:v>60156</c:v>
                </c:pt>
                <c:pt idx="2945">
                  <c:v>60163</c:v>
                </c:pt>
                <c:pt idx="2946">
                  <c:v>60170</c:v>
                </c:pt>
                <c:pt idx="2947">
                  <c:v>60177</c:v>
                </c:pt>
                <c:pt idx="2948">
                  <c:v>60184</c:v>
                </c:pt>
                <c:pt idx="2949">
                  <c:v>60191</c:v>
                </c:pt>
                <c:pt idx="2950">
                  <c:v>60198</c:v>
                </c:pt>
                <c:pt idx="2951">
                  <c:v>60205</c:v>
                </c:pt>
                <c:pt idx="2952">
                  <c:v>60212</c:v>
                </c:pt>
                <c:pt idx="2953">
                  <c:v>60219</c:v>
                </c:pt>
                <c:pt idx="2954">
                  <c:v>60226</c:v>
                </c:pt>
                <c:pt idx="2955">
                  <c:v>60233</c:v>
                </c:pt>
                <c:pt idx="2956">
                  <c:v>60240</c:v>
                </c:pt>
                <c:pt idx="2957">
                  <c:v>60247</c:v>
                </c:pt>
                <c:pt idx="2958">
                  <c:v>60254</c:v>
                </c:pt>
                <c:pt idx="2959">
                  <c:v>60265</c:v>
                </c:pt>
                <c:pt idx="2960">
                  <c:v>60272</c:v>
                </c:pt>
                <c:pt idx="2961">
                  <c:v>60279</c:v>
                </c:pt>
                <c:pt idx="2962">
                  <c:v>60286</c:v>
                </c:pt>
                <c:pt idx="2963">
                  <c:v>60293</c:v>
                </c:pt>
                <c:pt idx="2964">
                  <c:v>60300</c:v>
                </c:pt>
                <c:pt idx="2965">
                  <c:v>60307</c:v>
                </c:pt>
                <c:pt idx="2966">
                  <c:v>60314</c:v>
                </c:pt>
                <c:pt idx="2967">
                  <c:v>60321</c:v>
                </c:pt>
                <c:pt idx="2968">
                  <c:v>60328</c:v>
                </c:pt>
                <c:pt idx="2969">
                  <c:v>60335</c:v>
                </c:pt>
                <c:pt idx="2970">
                  <c:v>60342</c:v>
                </c:pt>
                <c:pt idx="2971">
                  <c:v>60349</c:v>
                </c:pt>
                <c:pt idx="2972">
                  <c:v>60357</c:v>
                </c:pt>
                <c:pt idx="2973">
                  <c:v>60364</c:v>
                </c:pt>
                <c:pt idx="2974">
                  <c:v>60371</c:v>
                </c:pt>
                <c:pt idx="2975">
                  <c:v>60378</c:v>
                </c:pt>
                <c:pt idx="2976">
                  <c:v>60385</c:v>
                </c:pt>
                <c:pt idx="2977">
                  <c:v>60392</c:v>
                </c:pt>
                <c:pt idx="2978">
                  <c:v>60399</c:v>
                </c:pt>
                <c:pt idx="2979">
                  <c:v>60406</c:v>
                </c:pt>
                <c:pt idx="2980">
                  <c:v>60413</c:v>
                </c:pt>
                <c:pt idx="2981">
                  <c:v>60420</c:v>
                </c:pt>
                <c:pt idx="2982">
                  <c:v>60427</c:v>
                </c:pt>
                <c:pt idx="2983">
                  <c:v>60434</c:v>
                </c:pt>
                <c:pt idx="2984">
                  <c:v>60441</c:v>
                </c:pt>
                <c:pt idx="2985">
                  <c:v>60448</c:v>
                </c:pt>
                <c:pt idx="2986">
                  <c:v>60455</c:v>
                </c:pt>
                <c:pt idx="2987">
                  <c:v>60462</c:v>
                </c:pt>
                <c:pt idx="2988">
                  <c:v>60469</c:v>
                </c:pt>
                <c:pt idx="2989">
                  <c:v>60476</c:v>
                </c:pt>
                <c:pt idx="2990">
                  <c:v>60483</c:v>
                </c:pt>
                <c:pt idx="2991">
                  <c:v>60490</c:v>
                </c:pt>
                <c:pt idx="2992">
                  <c:v>60497</c:v>
                </c:pt>
                <c:pt idx="2993">
                  <c:v>60504</c:v>
                </c:pt>
                <c:pt idx="2994">
                  <c:v>60511</c:v>
                </c:pt>
                <c:pt idx="2995">
                  <c:v>60518</c:v>
                </c:pt>
                <c:pt idx="2996">
                  <c:v>60525</c:v>
                </c:pt>
                <c:pt idx="2997">
                  <c:v>60532</c:v>
                </c:pt>
                <c:pt idx="2998">
                  <c:v>60539</c:v>
                </c:pt>
                <c:pt idx="2999">
                  <c:v>60546</c:v>
                </c:pt>
                <c:pt idx="3000">
                  <c:v>60553</c:v>
                </c:pt>
                <c:pt idx="3001">
                  <c:v>60560</c:v>
                </c:pt>
                <c:pt idx="3002">
                  <c:v>60567</c:v>
                </c:pt>
                <c:pt idx="3003">
                  <c:v>60574</c:v>
                </c:pt>
                <c:pt idx="3004">
                  <c:v>60581</c:v>
                </c:pt>
                <c:pt idx="3005">
                  <c:v>60588</c:v>
                </c:pt>
                <c:pt idx="3006">
                  <c:v>60595</c:v>
                </c:pt>
                <c:pt idx="3007">
                  <c:v>60602</c:v>
                </c:pt>
                <c:pt idx="3008">
                  <c:v>60609</c:v>
                </c:pt>
                <c:pt idx="3009">
                  <c:v>60616</c:v>
                </c:pt>
                <c:pt idx="3010">
                  <c:v>60623</c:v>
                </c:pt>
                <c:pt idx="3011">
                  <c:v>60630</c:v>
                </c:pt>
                <c:pt idx="3012">
                  <c:v>60637</c:v>
                </c:pt>
                <c:pt idx="3013">
                  <c:v>60644</c:v>
                </c:pt>
                <c:pt idx="3014">
                  <c:v>60651</c:v>
                </c:pt>
                <c:pt idx="3015">
                  <c:v>60658</c:v>
                </c:pt>
                <c:pt idx="3016">
                  <c:v>60665</c:v>
                </c:pt>
                <c:pt idx="3017">
                  <c:v>60672</c:v>
                </c:pt>
                <c:pt idx="3018">
                  <c:v>60679</c:v>
                </c:pt>
                <c:pt idx="3019">
                  <c:v>60686</c:v>
                </c:pt>
                <c:pt idx="3020">
                  <c:v>60693</c:v>
                </c:pt>
                <c:pt idx="3021">
                  <c:v>60700</c:v>
                </c:pt>
                <c:pt idx="3022">
                  <c:v>60707</c:v>
                </c:pt>
                <c:pt idx="3023">
                  <c:v>60714</c:v>
                </c:pt>
                <c:pt idx="3024">
                  <c:v>60721</c:v>
                </c:pt>
                <c:pt idx="3025">
                  <c:v>60728</c:v>
                </c:pt>
                <c:pt idx="3026">
                  <c:v>60735</c:v>
                </c:pt>
                <c:pt idx="3027">
                  <c:v>60742</c:v>
                </c:pt>
                <c:pt idx="3028">
                  <c:v>60749</c:v>
                </c:pt>
                <c:pt idx="3029">
                  <c:v>60756</c:v>
                </c:pt>
                <c:pt idx="3030">
                  <c:v>60763</c:v>
                </c:pt>
                <c:pt idx="3031">
                  <c:v>60770</c:v>
                </c:pt>
                <c:pt idx="3032">
                  <c:v>60777</c:v>
                </c:pt>
                <c:pt idx="3033">
                  <c:v>60784</c:v>
                </c:pt>
                <c:pt idx="3034">
                  <c:v>60791</c:v>
                </c:pt>
                <c:pt idx="3035">
                  <c:v>60798</c:v>
                </c:pt>
                <c:pt idx="3036">
                  <c:v>60805</c:v>
                </c:pt>
                <c:pt idx="3037">
                  <c:v>60812</c:v>
                </c:pt>
                <c:pt idx="3038">
                  <c:v>60819</c:v>
                </c:pt>
                <c:pt idx="3039">
                  <c:v>60826</c:v>
                </c:pt>
                <c:pt idx="3040">
                  <c:v>60833</c:v>
                </c:pt>
                <c:pt idx="3041">
                  <c:v>60840</c:v>
                </c:pt>
                <c:pt idx="3042">
                  <c:v>60847</c:v>
                </c:pt>
                <c:pt idx="3043">
                  <c:v>60854</c:v>
                </c:pt>
                <c:pt idx="3044">
                  <c:v>60861</c:v>
                </c:pt>
                <c:pt idx="3045">
                  <c:v>60868</c:v>
                </c:pt>
                <c:pt idx="3046">
                  <c:v>60875</c:v>
                </c:pt>
                <c:pt idx="3047">
                  <c:v>60882</c:v>
                </c:pt>
                <c:pt idx="3048">
                  <c:v>60889</c:v>
                </c:pt>
                <c:pt idx="3049">
                  <c:v>60896</c:v>
                </c:pt>
                <c:pt idx="3050">
                  <c:v>60903</c:v>
                </c:pt>
                <c:pt idx="3051">
                  <c:v>60910</c:v>
                </c:pt>
                <c:pt idx="3052">
                  <c:v>60917</c:v>
                </c:pt>
                <c:pt idx="3053">
                  <c:v>60924</c:v>
                </c:pt>
                <c:pt idx="3054">
                  <c:v>60931</c:v>
                </c:pt>
                <c:pt idx="3055">
                  <c:v>60938</c:v>
                </c:pt>
                <c:pt idx="3056">
                  <c:v>60945</c:v>
                </c:pt>
                <c:pt idx="3057">
                  <c:v>60952</c:v>
                </c:pt>
                <c:pt idx="3058">
                  <c:v>60959</c:v>
                </c:pt>
                <c:pt idx="3059">
                  <c:v>60966</c:v>
                </c:pt>
                <c:pt idx="3060">
                  <c:v>60973</c:v>
                </c:pt>
                <c:pt idx="3061">
                  <c:v>60980</c:v>
                </c:pt>
                <c:pt idx="3062">
                  <c:v>60987</c:v>
                </c:pt>
                <c:pt idx="3063">
                  <c:v>60995</c:v>
                </c:pt>
                <c:pt idx="3064">
                  <c:v>61002</c:v>
                </c:pt>
                <c:pt idx="3065">
                  <c:v>61009</c:v>
                </c:pt>
                <c:pt idx="3066">
                  <c:v>61016</c:v>
                </c:pt>
                <c:pt idx="3067">
                  <c:v>61023</c:v>
                </c:pt>
                <c:pt idx="3068">
                  <c:v>61030</c:v>
                </c:pt>
                <c:pt idx="3069">
                  <c:v>61037</c:v>
                </c:pt>
                <c:pt idx="3070">
                  <c:v>61044</c:v>
                </c:pt>
                <c:pt idx="3071">
                  <c:v>61051</c:v>
                </c:pt>
                <c:pt idx="3072">
                  <c:v>61058</c:v>
                </c:pt>
                <c:pt idx="3073">
                  <c:v>61065</c:v>
                </c:pt>
                <c:pt idx="3074">
                  <c:v>61072</c:v>
                </c:pt>
                <c:pt idx="3075">
                  <c:v>61079</c:v>
                </c:pt>
                <c:pt idx="3076">
                  <c:v>61086</c:v>
                </c:pt>
                <c:pt idx="3077">
                  <c:v>61093</c:v>
                </c:pt>
                <c:pt idx="3078">
                  <c:v>61100</c:v>
                </c:pt>
                <c:pt idx="3079">
                  <c:v>61107</c:v>
                </c:pt>
                <c:pt idx="3080">
                  <c:v>61114</c:v>
                </c:pt>
                <c:pt idx="3081">
                  <c:v>61121</c:v>
                </c:pt>
                <c:pt idx="3082">
                  <c:v>61128</c:v>
                </c:pt>
                <c:pt idx="3083">
                  <c:v>61135</c:v>
                </c:pt>
                <c:pt idx="3084">
                  <c:v>61142</c:v>
                </c:pt>
                <c:pt idx="3085">
                  <c:v>61149</c:v>
                </c:pt>
                <c:pt idx="3086">
                  <c:v>61156</c:v>
                </c:pt>
                <c:pt idx="3087">
                  <c:v>61163</c:v>
                </c:pt>
                <c:pt idx="3088">
                  <c:v>61170</c:v>
                </c:pt>
                <c:pt idx="3089">
                  <c:v>61177</c:v>
                </c:pt>
                <c:pt idx="3090">
                  <c:v>61184</c:v>
                </c:pt>
                <c:pt idx="3091">
                  <c:v>61191</c:v>
                </c:pt>
                <c:pt idx="3092">
                  <c:v>61198</c:v>
                </c:pt>
                <c:pt idx="3093">
                  <c:v>61205</c:v>
                </c:pt>
                <c:pt idx="3094">
                  <c:v>61212</c:v>
                </c:pt>
                <c:pt idx="3095">
                  <c:v>61219</c:v>
                </c:pt>
                <c:pt idx="3096">
                  <c:v>61226</c:v>
                </c:pt>
                <c:pt idx="3097">
                  <c:v>61233</c:v>
                </c:pt>
                <c:pt idx="3098">
                  <c:v>61240</c:v>
                </c:pt>
                <c:pt idx="3099">
                  <c:v>61247</c:v>
                </c:pt>
                <c:pt idx="3100">
                  <c:v>61254</c:v>
                </c:pt>
                <c:pt idx="3101">
                  <c:v>61261</c:v>
                </c:pt>
                <c:pt idx="3102">
                  <c:v>61268</c:v>
                </c:pt>
                <c:pt idx="3103">
                  <c:v>61275</c:v>
                </c:pt>
                <c:pt idx="3104">
                  <c:v>61282</c:v>
                </c:pt>
                <c:pt idx="3105">
                  <c:v>61289</c:v>
                </c:pt>
                <c:pt idx="3106">
                  <c:v>61296</c:v>
                </c:pt>
                <c:pt idx="3107">
                  <c:v>61303</c:v>
                </c:pt>
                <c:pt idx="3108">
                  <c:v>61310</c:v>
                </c:pt>
                <c:pt idx="3109">
                  <c:v>61317</c:v>
                </c:pt>
                <c:pt idx="3110">
                  <c:v>61324</c:v>
                </c:pt>
                <c:pt idx="3111">
                  <c:v>61331</c:v>
                </c:pt>
                <c:pt idx="3112">
                  <c:v>61338</c:v>
                </c:pt>
                <c:pt idx="3113">
                  <c:v>61345</c:v>
                </c:pt>
                <c:pt idx="3114">
                  <c:v>61352</c:v>
                </c:pt>
                <c:pt idx="3115">
                  <c:v>61359</c:v>
                </c:pt>
                <c:pt idx="3116">
                  <c:v>61366</c:v>
                </c:pt>
                <c:pt idx="3117">
                  <c:v>61373</c:v>
                </c:pt>
                <c:pt idx="3118">
                  <c:v>61380</c:v>
                </c:pt>
                <c:pt idx="3119">
                  <c:v>61387</c:v>
                </c:pt>
                <c:pt idx="3120">
                  <c:v>61394</c:v>
                </c:pt>
                <c:pt idx="3121">
                  <c:v>61401</c:v>
                </c:pt>
                <c:pt idx="3122">
                  <c:v>61408</c:v>
                </c:pt>
                <c:pt idx="3123">
                  <c:v>61415</c:v>
                </c:pt>
                <c:pt idx="3124">
                  <c:v>61422</c:v>
                </c:pt>
                <c:pt idx="3125">
                  <c:v>61429</c:v>
                </c:pt>
                <c:pt idx="3126">
                  <c:v>61436</c:v>
                </c:pt>
                <c:pt idx="3127">
                  <c:v>61443</c:v>
                </c:pt>
                <c:pt idx="3128">
                  <c:v>61450</c:v>
                </c:pt>
                <c:pt idx="3129">
                  <c:v>61457</c:v>
                </c:pt>
                <c:pt idx="3130">
                  <c:v>61464</c:v>
                </c:pt>
                <c:pt idx="3131">
                  <c:v>61471</c:v>
                </c:pt>
                <c:pt idx="3132">
                  <c:v>61478</c:v>
                </c:pt>
                <c:pt idx="3133">
                  <c:v>61485</c:v>
                </c:pt>
                <c:pt idx="3134">
                  <c:v>61492</c:v>
                </c:pt>
                <c:pt idx="3135">
                  <c:v>61499</c:v>
                </c:pt>
                <c:pt idx="3136">
                  <c:v>61506</c:v>
                </c:pt>
                <c:pt idx="3137">
                  <c:v>61513</c:v>
                </c:pt>
                <c:pt idx="3138">
                  <c:v>61520</c:v>
                </c:pt>
                <c:pt idx="3139">
                  <c:v>61527</c:v>
                </c:pt>
                <c:pt idx="3140">
                  <c:v>61534</c:v>
                </c:pt>
                <c:pt idx="3141">
                  <c:v>61541</c:v>
                </c:pt>
                <c:pt idx="3142">
                  <c:v>61548</c:v>
                </c:pt>
                <c:pt idx="3143">
                  <c:v>61555</c:v>
                </c:pt>
                <c:pt idx="3144">
                  <c:v>61562</c:v>
                </c:pt>
                <c:pt idx="3145">
                  <c:v>61569</c:v>
                </c:pt>
                <c:pt idx="3146">
                  <c:v>61576</c:v>
                </c:pt>
                <c:pt idx="3147">
                  <c:v>61583</c:v>
                </c:pt>
                <c:pt idx="3148">
                  <c:v>61590</c:v>
                </c:pt>
                <c:pt idx="3149">
                  <c:v>61597</c:v>
                </c:pt>
                <c:pt idx="3150">
                  <c:v>61604</c:v>
                </c:pt>
                <c:pt idx="3151">
                  <c:v>61611</c:v>
                </c:pt>
                <c:pt idx="3152">
                  <c:v>61618</c:v>
                </c:pt>
                <c:pt idx="3153">
                  <c:v>61625</c:v>
                </c:pt>
                <c:pt idx="3154">
                  <c:v>61632</c:v>
                </c:pt>
                <c:pt idx="3155">
                  <c:v>61639</c:v>
                </c:pt>
                <c:pt idx="3156">
                  <c:v>61646</c:v>
                </c:pt>
                <c:pt idx="3157">
                  <c:v>61653</c:v>
                </c:pt>
                <c:pt idx="3158">
                  <c:v>61660</c:v>
                </c:pt>
                <c:pt idx="3159">
                  <c:v>61667</c:v>
                </c:pt>
                <c:pt idx="3160">
                  <c:v>61674</c:v>
                </c:pt>
                <c:pt idx="3161">
                  <c:v>61681</c:v>
                </c:pt>
                <c:pt idx="3162">
                  <c:v>61688</c:v>
                </c:pt>
                <c:pt idx="3163">
                  <c:v>61695</c:v>
                </c:pt>
                <c:pt idx="3164">
                  <c:v>61702</c:v>
                </c:pt>
                <c:pt idx="3165">
                  <c:v>61709</c:v>
                </c:pt>
                <c:pt idx="3166">
                  <c:v>61716</c:v>
                </c:pt>
                <c:pt idx="3167">
                  <c:v>61724</c:v>
                </c:pt>
                <c:pt idx="3168">
                  <c:v>61731</c:v>
                </c:pt>
                <c:pt idx="3169">
                  <c:v>61738</c:v>
                </c:pt>
                <c:pt idx="3170">
                  <c:v>61745</c:v>
                </c:pt>
                <c:pt idx="3171">
                  <c:v>61752</c:v>
                </c:pt>
                <c:pt idx="3172">
                  <c:v>61759</c:v>
                </c:pt>
                <c:pt idx="3173">
                  <c:v>61766</c:v>
                </c:pt>
                <c:pt idx="3174">
                  <c:v>61773</c:v>
                </c:pt>
                <c:pt idx="3175">
                  <c:v>61780</c:v>
                </c:pt>
                <c:pt idx="3176">
                  <c:v>61787</c:v>
                </c:pt>
                <c:pt idx="3177">
                  <c:v>61794</c:v>
                </c:pt>
                <c:pt idx="3178">
                  <c:v>61801</c:v>
                </c:pt>
                <c:pt idx="3179">
                  <c:v>61808</c:v>
                </c:pt>
                <c:pt idx="3180">
                  <c:v>61815</c:v>
                </c:pt>
                <c:pt idx="3181">
                  <c:v>61822</c:v>
                </c:pt>
                <c:pt idx="3182">
                  <c:v>61829</c:v>
                </c:pt>
                <c:pt idx="3183">
                  <c:v>61836</c:v>
                </c:pt>
                <c:pt idx="3184">
                  <c:v>61843</c:v>
                </c:pt>
                <c:pt idx="3185">
                  <c:v>61850</c:v>
                </c:pt>
                <c:pt idx="3186">
                  <c:v>61857</c:v>
                </c:pt>
                <c:pt idx="3187">
                  <c:v>61864</c:v>
                </c:pt>
                <c:pt idx="3188">
                  <c:v>61871</c:v>
                </c:pt>
                <c:pt idx="3189">
                  <c:v>61878</c:v>
                </c:pt>
                <c:pt idx="3190">
                  <c:v>61885</c:v>
                </c:pt>
                <c:pt idx="3191">
                  <c:v>61892</c:v>
                </c:pt>
                <c:pt idx="3192">
                  <c:v>61899</c:v>
                </c:pt>
                <c:pt idx="3193">
                  <c:v>61906</c:v>
                </c:pt>
                <c:pt idx="3194">
                  <c:v>61913</c:v>
                </c:pt>
                <c:pt idx="3195">
                  <c:v>61920</c:v>
                </c:pt>
                <c:pt idx="3196">
                  <c:v>61927</c:v>
                </c:pt>
                <c:pt idx="3197">
                  <c:v>61934</c:v>
                </c:pt>
                <c:pt idx="3198">
                  <c:v>61941</c:v>
                </c:pt>
                <c:pt idx="3199">
                  <c:v>61948</c:v>
                </c:pt>
                <c:pt idx="3200">
                  <c:v>61955</c:v>
                </c:pt>
                <c:pt idx="3201">
                  <c:v>61962</c:v>
                </c:pt>
                <c:pt idx="3202">
                  <c:v>61969</c:v>
                </c:pt>
                <c:pt idx="3203">
                  <c:v>61976</c:v>
                </c:pt>
                <c:pt idx="3204">
                  <c:v>61983</c:v>
                </c:pt>
                <c:pt idx="3205">
                  <c:v>61990</c:v>
                </c:pt>
                <c:pt idx="3206">
                  <c:v>61997</c:v>
                </c:pt>
                <c:pt idx="3207">
                  <c:v>62004</c:v>
                </c:pt>
                <c:pt idx="3208">
                  <c:v>62011</c:v>
                </c:pt>
                <c:pt idx="3209">
                  <c:v>62018</c:v>
                </c:pt>
                <c:pt idx="3210">
                  <c:v>62025</c:v>
                </c:pt>
                <c:pt idx="3211">
                  <c:v>62032</c:v>
                </c:pt>
                <c:pt idx="3212">
                  <c:v>62039</c:v>
                </c:pt>
                <c:pt idx="3213">
                  <c:v>62046</c:v>
                </c:pt>
                <c:pt idx="3214">
                  <c:v>62053</c:v>
                </c:pt>
                <c:pt idx="3215">
                  <c:v>62060</c:v>
                </c:pt>
                <c:pt idx="3216">
                  <c:v>62067</c:v>
                </c:pt>
                <c:pt idx="3217">
                  <c:v>62074</c:v>
                </c:pt>
                <c:pt idx="3218">
                  <c:v>62081</c:v>
                </c:pt>
                <c:pt idx="3219">
                  <c:v>62089</c:v>
                </c:pt>
                <c:pt idx="3220">
                  <c:v>62096</c:v>
                </c:pt>
                <c:pt idx="3221">
                  <c:v>62103</c:v>
                </c:pt>
                <c:pt idx="3222">
                  <c:v>62110</c:v>
                </c:pt>
                <c:pt idx="3223">
                  <c:v>62117</c:v>
                </c:pt>
                <c:pt idx="3224">
                  <c:v>62124</c:v>
                </c:pt>
                <c:pt idx="3225">
                  <c:v>62131</c:v>
                </c:pt>
                <c:pt idx="3226">
                  <c:v>62138</c:v>
                </c:pt>
                <c:pt idx="3227">
                  <c:v>62145</c:v>
                </c:pt>
                <c:pt idx="3228">
                  <c:v>62152</c:v>
                </c:pt>
                <c:pt idx="3229">
                  <c:v>62159</c:v>
                </c:pt>
                <c:pt idx="3230">
                  <c:v>62166</c:v>
                </c:pt>
                <c:pt idx="3231">
                  <c:v>62173</c:v>
                </c:pt>
                <c:pt idx="3232">
                  <c:v>62184</c:v>
                </c:pt>
                <c:pt idx="3233">
                  <c:v>62191</c:v>
                </c:pt>
                <c:pt idx="3234">
                  <c:v>62198</c:v>
                </c:pt>
                <c:pt idx="3235">
                  <c:v>62205</c:v>
                </c:pt>
                <c:pt idx="3236">
                  <c:v>62212</c:v>
                </c:pt>
                <c:pt idx="3237">
                  <c:v>62219</c:v>
                </c:pt>
                <c:pt idx="3238">
                  <c:v>62226</c:v>
                </c:pt>
                <c:pt idx="3239">
                  <c:v>62233</c:v>
                </c:pt>
                <c:pt idx="3240">
                  <c:v>62240</c:v>
                </c:pt>
                <c:pt idx="3241">
                  <c:v>62247</c:v>
                </c:pt>
                <c:pt idx="3242">
                  <c:v>62254</c:v>
                </c:pt>
                <c:pt idx="3243">
                  <c:v>62261</c:v>
                </c:pt>
                <c:pt idx="3244">
                  <c:v>62268</c:v>
                </c:pt>
                <c:pt idx="3245">
                  <c:v>62275</c:v>
                </c:pt>
                <c:pt idx="3246">
                  <c:v>62282</c:v>
                </c:pt>
                <c:pt idx="3247">
                  <c:v>62289</c:v>
                </c:pt>
                <c:pt idx="3248">
                  <c:v>62296</c:v>
                </c:pt>
                <c:pt idx="3249">
                  <c:v>62303</c:v>
                </c:pt>
                <c:pt idx="3250">
                  <c:v>62310</c:v>
                </c:pt>
                <c:pt idx="3251">
                  <c:v>62317</c:v>
                </c:pt>
                <c:pt idx="3252">
                  <c:v>62324</c:v>
                </c:pt>
                <c:pt idx="3253">
                  <c:v>62331</c:v>
                </c:pt>
                <c:pt idx="3254">
                  <c:v>62338</c:v>
                </c:pt>
                <c:pt idx="3255">
                  <c:v>62345</c:v>
                </c:pt>
                <c:pt idx="3256">
                  <c:v>62352</c:v>
                </c:pt>
                <c:pt idx="3257">
                  <c:v>62359</c:v>
                </c:pt>
                <c:pt idx="3258">
                  <c:v>62366</c:v>
                </c:pt>
                <c:pt idx="3259">
                  <c:v>62373</c:v>
                </c:pt>
                <c:pt idx="3260">
                  <c:v>62380</c:v>
                </c:pt>
                <c:pt idx="3261">
                  <c:v>62387</c:v>
                </c:pt>
                <c:pt idx="3262">
                  <c:v>62394</c:v>
                </c:pt>
                <c:pt idx="3263">
                  <c:v>62401</c:v>
                </c:pt>
                <c:pt idx="3264">
                  <c:v>62408</c:v>
                </c:pt>
                <c:pt idx="3265">
                  <c:v>62415</c:v>
                </c:pt>
                <c:pt idx="3266">
                  <c:v>62422</c:v>
                </c:pt>
                <c:pt idx="3267">
                  <c:v>62429</c:v>
                </c:pt>
                <c:pt idx="3268">
                  <c:v>62436</c:v>
                </c:pt>
                <c:pt idx="3269">
                  <c:v>62443</c:v>
                </c:pt>
                <c:pt idx="3270">
                  <c:v>62450</c:v>
                </c:pt>
                <c:pt idx="3271">
                  <c:v>62457</c:v>
                </c:pt>
                <c:pt idx="3272">
                  <c:v>62464</c:v>
                </c:pt>
                <c:pt idx="3273">
                  <c:v>62471</c:v>
                </c:pt>
                <c:pt idx="3274">
                  <c:v>62478</c:v>
                </c:pt>
                <c:pt idx="3275">
                  <c:v>62485</c:v>
                </c:pt>
                <c:pt idx="3276">
                  <c:v>62492</c:v>
                </c:pt>
                <c:pt idx="3277">
                  <c:v>62499</c:v>
                </c:pt>
                <c:pt idx="3278">
                  <c:v>62506</c:v>
                </c:pt>
                <c:pt idx="3279">
                  <c:v>62513</c:v>
                </c:pt>
                <c:pt idx="3280">
                  <c:v>62520</c:v>
                </c:pt>
                <c:pt idx="3281">
                  <c:v>62527</c:v>
                </c:pt>
                <c:pt idx="3282">
                  <c:v>62534</c:v>
                </c:pt>
                <c:pt idx="3283">
                  <c:v>62541</c:v>
                </c:pt>
                <c:pt idx="3284">
                  <c:v>62548</c:v>
                </c:pt>
                <c:pt idx="3285">
                  <c:v>62555</c:v>
                </c:pt>
                <c:pt idx="3286">
                  <c:v>62562</c:v>
                </c:pt>
                <c:pt idx="3287">
                  <c:v>62569</c:v>
                </c:pt>
                <c:pt idx="3288">
                  <c:v>62576</c:v>
                </c:pt>
                <c:pt idx="3289">
                  <c:v>62583</c:v>
                </c:pt>
                <c:pt idx="3290">
                  <c:v>62590</c:v>
                </c:pt>
                <c:pt idx="3291">
                  <c:v>62597</c:v>
                </c:pt>
                <c:pt idx="3292">
                  <c:v>62604</c:v>
                </c:pt>
                <c:pt idx="3293">
                  <c:v>62611</c:v>
                </c:pt>
                <c:pt idx="3294">
                  <c:v>62618</c:v>
                </c:pt>
                <c:pt idx="3295">
                  <c:v>62625</c:v>
                </c:pt>
                <c:pt idx="3296">
                  <c:v>62632</c:v>
                </c:pt>
                <c:pt idx="3297">
                  <c:v>62639</c:v>
                </c:pt>
                <c:pt idx="3298">
                  <c:v>62646</c:v>
                </c:pt>
                <c:pt idx="3299">
                  <c:v>62653</c:v>
                </c:pt>
                <c:pt idx="3300">
                  <c:v>62660</c:v>
                </c:pt>
                <c:pt idx="3301">
                  <c:v>62667</c:v>
                </c:pt>
                <c:pt idx="3302">
                  <c:v>62674</c:v>
                </c:pt>
                <c:pt idx="3303">
                  <c:v>62681</c:v>
                </c:pt>
                <c:pt idx="3304">
                  <c:v>62688</c:v>
                </c:pt>
                <c:pt idx="3305">
                  <c:v>62695</c:v>
                </c:pt>
                <c:pt idx="3306">
                  <c:v>62702</c:v>
                </c:pt>
                <c:pt idx="3307">
                  <c:v>62709</c:v>
                </c:pt>
                <c:pt idx="3308">
                  <c:v>62716</c:v>
                </c:pt>
                <c:pt idx="3309">
                  <c:v>62723</c:v>
                </c:pt>
                <c:pt idx="3310">
                  <c:v>62730</c:v>
                </c:pt>
                <c:pt idx="3311">
                  <c:v>62737</c:v>
                </c:pt>
                <c:pt idx="3312">
                  <c:v>62744</c:v>
                </c:pt>
                <c:pt idx="3313">
                  <c:v>62751</c:v>
                </c:pt>
                <c:pt idx="3314">
                  <c:v>62758</c:v>
                </c:pt>
                <c:pt idx="3315">
                  <c:v>62765</c:v>
                </c:pt>
                <c:pt idx="3316">
                  <c:v>62772</c:v>
                </c:pt>
                <c:pt idx="3317">
                  <c:v>62779</c:v>
                </c:pt>
                <c:pt idx="3318">
                  <c:v>62786</c:v>
                </c:pt>
                <c:pt idx="3319">
                  <c:v>62793</c:v>
                </c:pt>
                <c:pt idx="3320">
                  <c:v>62800</c:v>
                </c:pt>
                <c:pt idx="3321">
                  <c:v>62807</c:v>
                </c:pt>
                <c:pt idx="3322">
                  <c:v>62814</c:v>
                </c:pt>
                <c:pt idx="3323">
                  <c:v>62821</c:v>
                </c:pt>
                <c:pt idx="3324">
                  <c:v>62828</c:v>
                </c:pt>
                <c:pt idx="3325">
                  <c:v>62835</c:v>
                </c:pt>
                <c:pt idx="3326">
                  <c:v>62842</c:v>
                </c:pt>
                <c:pt idx="3327">
                  <c:v>62849</c:v>
                </c:pt>
                <c:pt idx="3328">
                  <c:v>62856</c:v>
                </c:pt>
                <c:pt idx="3329">
                  <c:v>62863</c:v>
                </c:pt>
                <c:pt idx="3330">
                  <c:v>62870</c:v>
                </c:pt>
                <c:pt idx="3331">
                  <c:v>62877</c:v>
                </c:pt>
                <c:pt idx="3332">
                  <c:v>62884</c:v>
                </c:pt>
                <c:pt idx="3333">
                  <c:v>62891</c:v>
                </c:pt>
                <c:pt idx="3334">
                  <c:v>62898</c:v>
                </c:pt>
                <c:pt idx="3335">
                  <c:v>62905</c:v>
                </c:pt>
                <c:pt idx="3336">
                  <c:v>62912</c:v>
                </c:pt>
                <c:pt idx="3337">
                  <c:v>62919</c:v>
                </c:pt>
                <c:pt idx="3338">
                  <c:v>62926</c:v>
                </c:pt>
                <c:pt idx="3339">
                  <c:v>62933</c:v>
                </c:pt>
                <c:pt idx="3340">
                  <c:v>62940</c:v>
                </c:pt>
                <c:pt idx="3341">
                  <c:v>62947</c:v>
                </c:pt>
                <c:pt idx="3342">
                  <c:v>62954</c:v>
                </c:pt>
                <c:pt idx="3343">
                  <c:v>62961</c:v>
                </c:pt>
                <c:pt idx="3344">
                  <c:v>62968</c:v>
                </c:pt>
                <c:pt idx="3345">
                  <c:v>62975</c:v>
                </c:pt>
                <c:pt idx="3346">
                  <c:v>62982</c:v>
                </c:pt>
                <c:pt idx="3347">
                  <c:v>62989</c:v>
                </c:pt>
                <c:pt idx="3348">
                  <c:v>62996</c:v>
                </c:pt>
                <c:pt idx="3349">
                  <c:v>63003</c:v>
                </c:pt>
                <c:pt idx="3350">
                  <c:v>63010</c:v>
                </c:pt>
                <c:pt idx="3351">
                  <c:v>63017</c:v>
                </c:pt>
                <c:pt idx="3352">
                  <c:v>63024</c:v>
                </c:pt>
                <c:pt idx="3353">
                  <c:v>63031</c:v>
                </c:pt>
                <c:pt idx="3354">
                  <c:v>63038</c:v>
                </c:pt>
                <c:pt idx="3355">
                  <c:v>63045</c:v>
                </c:pt>
                <c:pt idx="3356">
                  <c:v>63052</c:v>
                </c:pt>
                <c:pt idx="3357">
                  <c:v>63059</c:v>
                </c:pt>
                <c:pt idx="3358">
                  <c:v>63066</c:v>
                </c:pt>
                <c:pt idx="3359">
                  <c:v>63073</c:v>
                </c:pt>
                <c:pt idx="3360">
                  <c:v>63080</c:v>
                </c:pt>
                <c:pt idx="3361">
                  <c:v>63087</c:v>
                </c:pt>
                <c:pt idx="3362">
                  <c:v>63094</c:v>
                </c:pt>
                <c:pt idx="3363">
                  <c:v>63101</c:v>
                </c:pt>
                <c:pt idx="3364">
                  <c:v>63108</c:v>
                </c:pt>
                <c:pt idx="3365">
                  <c:v>63115</c:v>
                </c:pt>
                <c:pt idx="3366">
                  <c:v>63122</c:v>
                </c:pt>
                <c:pt idx="3367">
                  <c:v>63129</c:v>
                </c:pt>
                <c:pt idx="3368">
                  <c:v>63136</c:v>
                </c:pt>
                <c:pt idx="3369">
                  <c:v>63143</c:v>
                </c:pt>
                <c:pt idx="3370">
                  <c:v>63150</c:v>
                </c:pt>
                <c:pt idx="3371">
                  <c:v>63157</c:v>
                </c:pt>
                <c:pt idx="3372">
                  <c:v>63164</c:v>
                </c:pt>
                <c:pt idx="3373">
                  <c:v>63171</c:v>
                </c:pt>
                <c:pt idx="3374">
                  <c:v>63178</c:v>
                </c:pt>
                <c:pt idx="3375">
                  <c:v>63186</c:v>
                </c:pt>
                <c:pt idx="3376">
                  <c:v>63193</c:v>
                </c:pt>
                <c:pt idx="3377">
                  <c:v>63200</c:v>
                </c:pt>
                <c:pt idx="3378">
                  <c:v>63207</c:v>
                </c:pt>
                <c:pt idx="3379">
                  <c:v>63214</c:v>
                </c:pt>
                <c:pt idx="3380">
                  <c:v>63221</c:v>
                </c:pt>
                <c:pt idx="3381">
                  <c:v>63228</c:v>
                </c:pt>
                <c:pt idx="3382">
                  <c:v>63235</c:v>
                </c:pt>
                <c:pt idx="3383">
                  <c:v>63242</c:v>
                </c:pt>
                <c:pt idx="3384">
                  <c:v>63249</c:v>
                </c:pt>
                <c:pt idx="3385">
                  <c:v>63256</c:v>
                </c:pt>
                <c:pt idx="3386">
                  <c:v>63263</c:v>
                </c:pt>
                <c:pt idx="3387">
                  <c:v>63270</c:v>
                </c:pt>
                <c:pt idx="3388">
                  <c:v>63277</c:v>
                </c:pt>
                <c:pt idx="3389">
                  <c:v>63284</c:v>
                </c:pt>
                <c:pt idx="3390">
                  <c:v>63291</c:v>
                </c:pt>
                <c:pt idx="3391">
                  <c:v>63298</c:v>
                </c:pt>
                <c:pt idx="3392">
                  <c:v>63305</c:v>
                </c:pt>
                <c:pt idx="3393">
                  <c:v>63312</c:v>
                </c:pt>
                <c:pt idx="3394">
                  <c:v>63319</c:v>
                </c:pt>
                <c:pt idx="3395">
                  <c:v>63326</c:v>
                </c:pt>
                <c:pt idx="3396">
                  <c:v>63333</c:v>
                </c:pt>
                <c:pt idx="3397">
                  <c:v>63340</c:v>
                </c:pt>
                <c:pt idx="3398">
                  <c:v>63347</c:v>
                </c:pt>
                <c:pt idx="3399">
                  <c:v>63354</c:v>
                </c:pt>
                <c:pt idx="3400">
                  <c:v>63361</c:v>
                </c:pt>
                <c:pt idx="3401">
                  <c:v>63368</c:v>
                </c:pt>
                <c:pt idx="3402">
                  <c:v>63375</c:v>
                </c:pt>
                <c:pt idx="3403">
                  <c:v>63382</c:v>
                </c:pt>
                <c:pt idx="3404">
                  <c:v>63389</c:v>
                </c:pt>
                <c:pt idx="3405">
                  <c:v>63396</c:v>
                </c:pt>
                <c:pt idx="3406">
                  <c:v>63403</c:v>
                </c:pt>
                <c:pt idx="3407">
                  <c:v>63410</c:v>
                </c:pt>
                <c:pt idx="3408">
                  <c:v>63417</c:v>
                </c:pt>
                <c:pt idx="3409">
                  <c:v>63424</c:v>
                </c:pt>
                <c:pt idx="3410">
                  <c:v>63431</c:v>
                </c:pt>
                <c:pt idx="3411">
                  <c:v>63438</c:v>
                </c:pt>
                <c:pt idx="3412">
                  <c:v>63445</c:v>
                </c:pt>
                <c:pt idx="3413">
                  <c:v>63452</c:v>
                </c:pt>
                <c:pt idx="3414">
                  <c:v>63459</c:v>
                </c:pt>
                <c:pt idx="3415">
                  <c:v>63466</c:v>
                </c:pt>
                <c:pt idx="3416">
                  <c:v>63473</c:v>
                </c:pt>
                <c:pt idx="3417">
                  <c:v>63480</c:v>
                </c:pt>
                <c:pt idx="3418">
                  <c:v>63487</c:v>
                </c:pt>
                <c:pt idx="3419">
                  <c:v>63494</c:v>
                </c:pt>
                <c:pt idx="3420">
                  <c:v>63501</c:v>
                </c:pt>
                <c:pt idx="3421">
                  <c:v>63508</c:v>
                </c:pt>
                <c:pt idx="3422">
                  <c:v>63515</c:v>
                </c:pt>
                <c:pt idx="3423">
                  <c:v>63522</c:v>
                </c:pt>
                <c:pt idx="3424">
                  <c:v>63529</c:v>
                </c:pt>
                <c:pt idx="3425">
                  <c:v>63536</c:v>
                </c:pt>
                <c:pt idx="3426">
                  <c:v>63543</c:v>
                </c:pt>
                <c:pt idx="3427">
                  <c:v>63550</c:v>
                </c:pt>
                <c:pt idx="3428">
                  <c:v>63557</c:v>
                </c:pt>
                <c:pt idx="3429">
                  <c:v>63564</c:v>
                </c:pt>
                <c:pt idx="3430">
                  <c:v>63571</c:v>
                </c:pt>
                <c:pt idx="3431">
                  <c:v>63578</c:v>
                </c:pt>
                <c:pt idx="3432">
                  <c:v>63585</c:v>
                </c:pt>
                <c:pt idx="3433">
                  <c:v>63592</c:v>
                </c:pt>
                <c:pt idx="3434">
                  <c:v>63599</c:v>
                </c:pt>
                <c:pt idx="3435">
                  <c:v>63606</c:v>
                </c:pt>
                <c:pt idx="3436">
                  <c:v>63613</c:v>
                </c:pt>
                <c:pt idx="3437">
                  <c:v>63620</c:v>
                </c:pt>
                <c:pt idx="3438">
                  <c:v>63627</c:v>
                </c:pt>
                <c:pt idx="3439">
                  <c:v>63634</c:v>
                </c:pt>
                <c:pt idx="3440">
                  <c:v>63641</c:v>
                </c:pt>
                <c:pt idx="3441">
                  <c:v>63648</c:v>
                </c:pt>
                <c:pt idx="3442">
                  <c:v>63655</c:v>
                </c:pt>
                <c:pt idx="3443">
                  <c:v>63662</c:v>
                </c:pt>
                <c:pt idx="3444">
                  <c:v>63669</c:v>
                </c:pt>
                <c:pt idx="3445">
                  <c:v>63676</c:v>
                </c:pt>
                <c:pt idx="3446">
                  <c:v>63683</c:v>
                </c:pt>
                <c:pt idx="3447">
                  <c:v>63690</c:v>
                </c:pt>
                <c:pt idx="3448">
                  <c:v>63697</c:v>
                </c:pt>
                <c:pt idx="3449">
                  <c:v>63704</c:v>
                </c:pt>
                <c:pt idx="3450">
                  <c:v>63711</c:v>
                </c:pt>
                <c:pt idx="3451">
                  <c:v>63718</c:v>
                </c:pt>
                <c:pt idx="3452">
                  <c:v>63725</c:v>
                </c:pt>
                <c:pt idx="3453">
                  <c:v>63732</c:v>
                </c:pt>
                <c:pt idx="3454">
                  <c:v>63739</c:v>
                </c:pt>
                <c:pt idx="3455">
                  <c:v>63746</c:v>
                </c:pt>
                <c:pt idx="3456">
                  <c:v>63753</c:v>
                </c:pt>
                <c:pt idx="3457">
                  <c:v>63760</c:v>
                </c:pt>
                <c:pt idx="3458">
                  <c:v>63767</c:v>
                </c:pt>
                <c:pt idx="3459">
                  <c:v>63774</c:v>
                </c:pt>
                <c:pt idx="3460">
                  <c:v>63781</c:v>
                </c:pt>
                <c:pt idx="3461">
                  <c:v>63788</c:v>
                </c:pt>
                <c:pt idx="3462">
                  <c:v>63795</c:v>
                </c:pt>
                <c:pt idx="3463">
                  <c:v>63802</c:v>
                </c:pt>
                <c:pt idx="3464">
                  <c:v>63809</c:v>
                </c:pt>
                <c:pt idx="3465">
                  <c:v>63816</c:v>
                </c:pt>
                <c:pt idx="3466">
                  <c:v>63823</c:v>
                </c:pt>
                <c:pt idx="3467">
                  <c:v>63830</c:v>
                </c:pt>
                <c:pt idx="3468">
                  <c:v>63837</c:v>
                </c:pt>
                <c:pt idx="3469">
                  <c:v>63844</c:v>
                </c:pt>
                <c:pt idx="3470">
                  <c:v>63851</c:v>
                </c:pt>
                <c:pt idx="3471">
                  <c:v>63858</c:v>
                </c:pt>
                <c:pt idx="3472">
                  <c:v>63865</c:v>
                </c:pt>
                <c:pt idx="3473">
                  <c:v>63872</c:v>
                </c:pt>
                <c:pt idx="3474">
                  <c:v>63879</c:v>
                </c:pt>
                <c:pt idx="3475">
                  <c:v>63886</c:v>
                </c:pt>
                <c:pt idx="3476">
                  <c:v>63893</c:v>
                </c:pt>
                <c:pt idx="3477">
                  <c:v>63900</c:v>
                </c:pt>
                <c:pt idx="3478">
                  <c:v>63907</c:v>
                </c:pt>
                <c:pt idx="3479">
                  <c:v>63915</c:v>
                </c:pt>
                <c:pt idx="3480">
                  <c:v>63922</c:v>
                </c:pt>
                <c:pt idx="3481">
                  <c:v>63929</c:v>
                </c:pt>
                <c:pt idx="3482">
                  <c:v>63936</c:v>
                </c:pt>
                <c:pt idx="3483">
                  <c:v>63943</c:v>
                </c:pt>
                <c:pt idx="3484">
                  <c:v>63950</c:v>
                </c:pt>
                <c:pt idx="3485">
                  <c:v>63957</c:v>
                </c:pt>
                <c:pt idx="3486">
                  <c:v>63964</c:v>
                </c:pt>
                <c:pt idx="3487">
                  <c:v>63971</c:v>
                </c:pt>
                <c:pt idx="3488">
                  <c:v>63978</c:v>
                </c:pt>
                <c:pt idx="3489">
                  <c:v>63985</c:v>
                </c:pt>
                <c:pt idx="3490">
                  <c:v>63992</c:v>
                </c:pt>
                <c:pt idx="3491">
                  <c:v>63999</c:v>
                </c:pt>
                <c:pt idx="3492">
                  <c:v>64006</c:v>
                </c:pt>
                <c:pt idx="3493">
                  <c:v>64013</c:v>
                </c:pt>
                <c:pt idx="3494">
                  <c:v>64020</c:v>
                </c:pt>
                <c:pt idx="3495">
                  <c:v>64027</c:v>
                </c:pt>
                <c:pt idx="3496">
                  <c:v>64034</c:v>
                </c:pt>
                <c:pt idx="3497">
                  <c:v>64041</c:v>
                </c:pt>
                <c:pt idx="3498">
                  <c:v>64048</c:v>
                </c:pt>
                <c:pt idx="3499">
                  <c:v>64055</c:v>
                </c:pt>
                <c:pt idx="3500">
                  <c:v>64062</c:v>
                </c:pt>
                <c:pt idx="3501">
                  <c:v>64069</c:v>
                </c:pt>
                <c:pt idx="3502">
                  <c:v>64076</c:v>
                </c:pt>
                <c:pt idx="3503">
                  <c:v>64083</c:v>
                </c:pt>
                <c:pt idx="3504">
                  <c:v>64090</c:v>
                </c:pt>
                <c:pt idx="3505">
                  <c:v>64097</c:v>
                </c:pt>
                <c:pt idx="3506">
                  <c:v>64104</c:v>
                </c:pt>
                <c:pt idx="3507">
                  <c:v>64111</c:v>
                </c:pt>
                <c:pt idx="3508">
                  <c:v>64118</c:v>
                </c:pt>
                <c:pt idx="3509">
                  <c:v>64125</c:v>
                </c:pt>
                <c:pt idx="3510">
                  <c:v>64132</c:v>
                </c:pt>
                <c:pt idx="3511">
                  <c:v>64139</c:v>
                </c:pt>
                <c:pt idx="3512">
                  <c:v>64146</c:v>
                </c:pt>
                <c:pt idx="3513">
                  <c:v>64153</c:v>
                </c:pt>
                <c:pt idx="3514">
                  <c:v>64160</c:v>
                </c:pt>
                <c:pt idx="3515">
                  <c:v>64167</c:v>
                </c:pt>
                <c:pt idx="3516">
                  <c:v>64174</c:v>
                </c:pt>
                <c:pt idx="3517">
                  <c:v>64181</c:v>
                </c:pt>
                <c:pt idx="3518">
                  <c:v>64188</c:v>
                </c:pt>
                <c:pt idx="3519">
                  <c:v>64195</c:v>
                </c:pt>
                <c:pt idx="3520">
                  <c:v>64202</c:v>
                </c:pt>
                <c:pt idx="3521">
                  <c:v>64209</c:v>
                </c:pt>
                <c:pt idx="3522">
                  <c:v>64216</c:v>
                </c:pt>
                <c:pt idx="3523">
                  <c:v>64223</c:v>
                </c:pt>
                <c:pt idx="3524">
                  <c:v>64230</c:v>
                </c:pt>
                <c:pt idx="3525">
                  <c:v>64237</c:v>
                </c:pt>
                <c:pt idx="3526">
                  <c:v>64244</c:v>
                </c:pt>
                <c:pt idx="3527">
                  <c:v>64251</c:v>
                </c:pt>
                <c:pt idx="3528">
                  <c:v>64258</c:v>
                </c:pt>
                <c:pt idx="3529">
                  <c:v>64265</c:v>
                </c:pt>
                <c:pt idx="3530">
                  <c:v>64272</c:v>
                </c:pt>
                <c:pt idx="3531">
                  <c:v>64280</c:v>
                </c:pt>
                <c:pt idx="3532">
                  <c:v>64287</c:v>
                </c:pt>
                <c:pt idx="3533">
                  <c:v>64294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8.3776112441258377E-3</c:v>
                </c:pt>
                <c:pt idx="1">
                  <c:v>8.3796870717637688E-3</c:v>
                </c:pt>
                <c:pt idx="2">
                  <c:v>8.383261605551251E-3</c:v>
                </c:pt>
                <c:pt idx="3">
                  <c:v>8.3860867862639576E-3</c:v>
                </c:pt>
                <c:pt idx="4">
                  <c:v>8.3894770031678334E-3</c:v>
                </c:pt>
                <c:pt idx="5">
                  <c:v>8.4039898781813616E-3</c:v>
                </c:pt>
                <c:pt idx="6">
                  <c:v>8.4216840655781944E-3</c:v>
                </c:pt>
                <c:pt idx="7">
                  <c:v>8.4290295363875778E-3</c:v>
                </c:pt>
                <c:pt idx="8">
                  <c:v>8.4505118497593679E-3</c:v>
                </c:pt>
                <c:pt idx="9">
                  <c:v>8.4742324365438826E-3</c:v>
                </c:pt>
                <c:pt idx="10">
                  <c:v>8.4849681262832988E-3</c:v>
                </c:pt>
                <c:pt idx="11">
                  <c:v>8.4962688524570229E-3</c:v>
                </c:pt>
                <c:pt idx="12">
                  <c:v>8.5081346154702864E-3</c:v>
                </c:pt>
                <c:pt idx="13">
                  <c:v>8.5339491189295735E-3</c:v>
                </c:pt>
                <c:pt idx="14">
                  <c:v>8.5612480353514098E-3</c:v>
                </c:pt>
                <c:pt idx="15">
                  <c:v>8.5759389827244625E-3</c:v>
                </c:pt>
                <c:pt idx="16">
                  <c:v>8.5911949670181009E-3</c:v>
                </c:pt>
                <c:pt idx="17">
                  <c:v>8.6070159885565101E-3</c:v>
                </c:pt>
                <c:pt idx="18">
                  <c:v>8.6407460353673162E-3</c:v>
                </c:pt>
                <c:pt idx="19">
                  <c:v>8.6758085074833957E-3</c:v>
                </c:pt>
                <c:pt idx="20">
                  <c:v>8.693603077442047E-3</c:v>
                </c:pt>
                <c:pt idx="21">
                  <c:v>8.7111110462745334E-3</c:v>
                </c:pt>
                <c:pt idx="22">
                  <c:v>8.7283324142239938E-3</c:v>
                </c:pt>
                <c:pt idx="23">
                  <c:v>8.7620301421013451E-3</c:v>
                </c:pt>
                <c:pt idx="24">
                  <c:v>8.7943518753275107E-3</c:v>
                </c:pt>
                <c:pt idx="25">
                  <c:v>8.8101402378082394E-3</c:v>
                </c:pt>
                <c:pt idx="26">
                  <c:v>8.8256419990007107E-3</c:v>
                </c:pt>
                <c:pt idx="27">
                  <c:v>8.8408571589049245E-3</c:v>
                </c:pt>
                <c:pt idx="28">
                  <c:v>8.8705477119817768E-3</c:v>
                </c:pt>
                <c:pt idx="29">
                  <c:v>8.8988517853960669E-3</c:v>
                </c:pt>
                <c:pt idx="30">
                  <c:v>8.9126339386158548E-3</c:v>
                </c:pt>
                <c:pt idx="31">
                  <c:v>8.9261294903042465E-3</c:v>
                </c:pt>
                <c:pt idx="32">
                  <c:v>8.9393384404612419E-3</c:v>
                </c:pt>
                <c:pt idx="33">
                  <c:v>8.9650211894942728E-3</c:v>
                </c:pt>
                <c:pt idx="34">
                  <c:v>8.9893082258563073E-3</c:v>
                </c:pt>
                <c:pt idx="35">
                  <c:v>9.0010841681131826E-3</c:v>
                </c:pt>
                <c:pt idx="36">
                  <c:v>9.0125735087576153E-3</c:v>
                </c:pt>
                <c:pt idx="37">
                  <c:v>9.023776247627513E-3</c:v>
                </c:pt>
                <c:pt idx="38">
                  <c:v>9.0454505419501636E-3</c:v>
                </c:pt>
                <c:pt idx="39">
                  <c:v>9.0657211859290765E-3</c:v>
                </c:pt>
                <c:pt idx="40">
                  <c:v>9.0754909160073449E-3</c:v>
                </c:pt>
                <c:pt idx="41">
                  <c:v>9.0849939590842421E-3</c:v>
                </c:pt>
                <c:pt idx="42">
                  <c:v>9.094309974090331E-3</c:v>
                </c:pt>
                <c:pt idx="43">
                  <c:v>9.1126124566331974E-3</c:v>
                </c:pt>
                <c:pt idx="44">
                  <c:v>9.129902902110798E-3</c:v>
                </c:pt>
                <c:pt idx="45">
                  <c:v>9.13838335095285E-3</c:v>
                </c:pt>
                <c:pt idx="46">
                  <c:v>9.1466966865783039E-3</c:v>
                </c:pt>
                <c:pt idx="47">
                  <c:v>9.1548429089871597E-3</c:v>
                </c:pt>
                <c:pt idx="48">
                  <c:v>9.1708087208408635E-3</c:v>
                </c:pt>
                <c:pt idx="49">
                  <c:v>9.1857566654029998E-3</c:v>
                </c:pt>
                <c:pt idx="50">
                  <c:v>9.193067321161541E-3</c:v>
                </c:pt>
                <c:pt idx="51">
                  <c:v>9.2002108636224378E-3</c:v>
                </c:pt>
                <c:pt idx="52">
                  <c:v>9.2071872927856901E-3</c:v>
                </c:pt>
                <c:pt idx="53">
                  <c:v>9.2208160374988406E-3</c:v>
                </c:pt>
                <c:pt idx="54">
                  <c:v>9.2334218754897002E-3</c:v>
                </c:pt>
                <c:pt idx="55">
                  <c:v>9.2395627376784528E-3</c:v>
                </c:pt>
                <c:pt idx="56">
                  <c:v>9.2455364864885148E-3</c:v>
                </c:pt>
                <c:pt idx="57">
                  <c:v>9.2513431218388398E-3</c:v>
                </c:pt>
                <c:pt idx="58">
                  <c:v>9.262634396530375E-3</c:v>
                </c:pt>
                <c:pt idx="59">
                  <c:v>9.2728985291290478E-3</c:v>
                </c:pt>
                <c:pt idx="60">
                  <c:v>9.2778695973427805E-3</c:v>
                </c:pt>
                <c:pt idx="61">
                  <c:v>9.2826735520967762E-3</c:v>
                </c:pt>
                <c:pt idx="62">
                  <c:v>9.2873371201851462E-3</c:v>
                </c:pt>
                <c:pt idx="63">
                  <c:v>9.2968250810624813E-3</c:v>
                </c:pt>
                <c:pt idx="64">
                  <c:v>9.3058169588977613E-3</c:v>
                </c:pt>
                <c:pt idx="65">
                  <c:v>9.3104200370408563E-3</c:v>
                </c:pt>
                <c:pt idx="66">
                  <c:v>9.3150163624888815E-3</c:v>
                </c:pt>
                <c:pt idx="67">
                  <c:v>9.3292349356990378E-3</c:v>
                </c:pt>
                <c:pt idx="68">
                  <c:v>9.342452509553123E-3</c:v>
                </c:pt>
                <c:pt idx="69">
                  <c:v>9.3470015665408912E-3</c:v>
                </c:pt>
                <c:pt idx="70">
                  <c:v>9.3515438708335896E-3</c:v>
                </c:pt>
                <c:pt idx="71">
                  <c:v>9.3608460300054225E-3</c:v>
                </c:pt>
                <c:pt idx="72">
                  <c:v>9.3696455615399632E-3</c:v>
                </c:pt>
                <c:pt idx="73">
                  <c:v>9.3741541026004516E-3</c:v>
                </c:pt>
                <c:pt idx="74">
                  <c:v>9.3786558909658702E-3</c:v>
                </c:pt>
                <c:pt idx="75">
                  <c:v>9.3831509267983115E-3</c:v>
                </c:pt>
                <c:pt idx="76">
                  <c:v>9.3923601679761042E-3</c:v>
                </c:pt>
                <c:pt idx="77">
                  <c:v>9.4010635434205181E-3</c:v>
                </c:pt>
                <c:pt idx="78">
                  <c:v>9.4055248159397031E-3</c:v>
                </c:pt>
                <c:pt idx="79">
                  <c:v>9.4099793358448647E-3</c:v>
                </c:pt>
                <c:pt idx="80">
                  <c:v>9.4144271030549564E-3</c:v>
                </c:pt>
                <c:pt idx="81">
                  <c:v>9.4235434146490906E-3</c:v>
                </c:pt>
                <c:pt idx="82">
                  <c:v>9.4323236635984742E-3</c:v>
                </c:pt>
                <c:pt idx="83">
                  <c:v>9.4377757756092251E-3</c:v>
                </c:pt>
                <c:pt idx="84">
                  <c:v>9.4442592430388217E-3</c:v>
                </c:pt>
                <c:pt idx="85">
                  <c:v>9.4517740659683103E-3</c:v>
                </c:pt>
                <c:pt idx="86">
                  <c:v>9.470487279364578E-3</c:v>
                </c:pt>
                <c:pt idx="87">
                  <c:v>9.4921469137387859E-3</c:v>
                </c:pt>
                <c:pt idx="88">
                  <c:v>9.5048185151402897E-3</c:v>
                </c:pt>
                <c:pt idx="89">
                  <c:v>9.5185214724469169E-3</c:v>
                </c:pt>
                <c:pt idx="90">
                  <c:v>9.5332557859828526E-3</c:v>
                </c:pt>
                <c:pt idx="91">
                  <c:v>9.5756251465561881E-3</c:v>
                </c:pt>
                <c:pt idx="92">
                  <c:v>9.622397699533547E-3</c:v>
                </c:pt>
                <c:pt idx="93">
                  <c:v>9.6433201524714907E-3</c:v>
                </c:pt>
                <c:pt idx="94">
                  <c:v>9.6652739626923445E-3</c:v>
                </c:pt>
                <c:pt idx="95">
                  <c:v>9.7128778948748131E-3</c:v>
                </c:pt>
                <c:pt idx="96">
                  <c:v>9.7634027787552036E-3</c:v>
                </c:pt>
                <c:pt idx="97">
                  <c:v>9.790513377659904E-3</c:v>
                </c:pt>
                <c:pt idx="98">
                  <c:v>9.8186553349821626E-3</c:v>
                </c:pt>
                <c:pt idx="99">
                  <c:v>9.8478286509651181E-3</c:v>
                </c:pt>
                <c:pt idx="100">
                  <c:v>9.909882190122234E-3</c:v>
                </c:pt>
                <c:pt idx="101">
                  <c:v>9.974835506366686E-3</c:v>
                </c:pt>
                <c:pt idx="102">
                  <c:v>1.0008783567132529E-2</c:v>
                </c:pt>
                <c:pt idx="103">
                  <c:v>1.0041852726125899E-2</c:v>
                </c:pt>
                <c:pt idx="104">
                  <c:v>1.0073660930773887E-2</c:v>
                </c:pt>
                <c:pt idx="105">
                  <c:v>1.0133355472045082E-2</c:v>
                </c:pt>
                <c:pt idx="106">
                  <c:v>1.0188284199509345E-2</c:v>
                </c:pt>
                <c:pt idx="107">
                  <c:v>1.0213787627729731E-2</c:v>
                </c:pt>
                <c:pt idx="108">
                  <c:v>1.0238030099821716E-2</c:v>
                </c:pt>
                <c:pt idx="109">
                  <c:v>1.0261011615542159E-2</c:v>
                </c:pt>
                <c:pt idx="110">
                  <c:v>1.0312597644793198E-2</c:v>
                </c:pt>
                <c:pt idx="111">
                  <c:v>1.0357004840304551E-2</c:v>
                </c:pt>
                <c:pt idx="112">
                  <c:v>1.0372420613176114E-2</c:v>
                </c:pt>
                <c:pt idx="113">
                  <c:v>1.0386575428136258E-2</c:v>
                </c:pt>
                <c:pt idx="114">
                  <c:v>1.0410978805434809E-2</c:v>
                </c:pt>
                <c:pt idx="115">
                  <c:v>1.0430585107809032E-2</c:v>
                </c:pt>
                <c:pt idx="116">
                  <c:v>1.0438435131915336E-2</c:v>
                </c:pt>
                <c:pt idx="117">
                  <c:v>1.0445024197704988E-2</c:v>
                </c:pt>
                <c:pt idx="118">
                  <c:v>1.0450352304934851E-2</c:v>
                </c:pt>
                <c:pt idx="119">
                  <c:v>1.0457104901560415E-2</c:v>
                </c:pt>
                <c:pt idx="120">
                  <c:v>1.0459055147526986E-2</c:v>
                </c:pt>
                <c:pt idx="121">
                  <c:v>1.045807846147162E-2</c:v>
                </c:pt>
                <c:pt idx="122">
                  <c:v>1.0455840816775419E-2</c:v>
                </c:pt>
                <c:pt idx="123">
                  <c:v>1.0452342213438381E-2</c:v>
                </c:pt>
                <c:pt idx="124">
                  <c:v>1.0444289270679087E-2</c:v>
                </c:pt>
                <c:pt idx="125">
                  <c:v>1.043744918891587E-2</c:v>
                </c:pt>
                <c:pt idx="126">
                  <c:v>1.0435242100531594E-2</c:v>
                </c:pt>
                <c:pt idx="127">
                  <c:v>1.0433673130525456E-2</c:v>
                </c:pt>
                <c:pt idx="128">
                  <c:v>1.0432742278897456E-2</c:v>
                </c:pt>
                <c:pt idx="129">
                  <c:v>1.0433305852230273E-2</c:v>
                </c:pt>
                <c:pt idx="130">
                  <c:v>1.0435400055599509E-2</c:v>
                </c:pt>
                <c:pt idx="131">
                  <c:v>1.0437659795700105E-2</c:v>
                </c:pt>
                <c:pt idx="132">
                  <c:v>1.0440557654097793E-2</c:v>
                </c:pt>
                <c:pt idx="133">
                  <c:v>1.0444093630954665E-2</c:v>
                </c:pt>
                <c:pt idx="134">
                  <c:v>1.0453592022299231E-2</c:v>
                </c:pt>
                <c:pt idx="135">
                  <c:v>1.0464618722487717E-2</c:v>
                </c:pt>
                <c:pt idx="136">
                  <c:v>1.0471345291559464E-2</c:v>
                </c:pt>
                <c:pt idx="137">
                  <c:v>1.0478709979171441E-2</c:v>
                </c:pt>
                <c:pt idx="138">
                  <c:v>1.0486712785485741E-2</c:v>
                </c:pt>
                <c:pt idx="139">
                  <c:v>1.0505147796527893E-2</c:v>
                </c:pt>
                <c:pt idx="140">
                  <c:v>1.0525105197117801E-2</c:v>
                </c:pt>
                <c:pt idx="141">
                  <c:v>1.0536298596943716E-2</c:v>
                </c:pt>
                <c:pt idx="142">
                  <c:v>1.0548130115634047E-2</c:v>
                </c:pt>
                <c:pt idx="143">
                  <c:v>1.0560599753350886E-2</c:v>
                </c:pt>
                <c:pt idx="144">
                  <c:v>1.0587973214655952E-2</c:v>
                </c:pt>
                <c:pt idx="145">
                  <c:v>1.0616856648948403E-2</c:v>
                </c:pt>
                <c:pt idx="146">
                  <c:v>1.0632499806481066E-2</c:v>
                </c:pt>
                <c:pt idx="147">
                  <c:v>1.0648764007399336E-2</c:v>
                </c:pt>
                <c:pt idx="148">
                  <c:v>1.0665649251784259E-2</c:v>
                </c:pt>
                <c:pt idx="149">
                  <c:v>1.0701803647528154E-2</c:v>
                </c:pt>
                <c:pt idx="150">
                  <c:v>1.0739400666421872E-2</c:v>
                </c:pt>
                <c:pt idx="151">
                  <c:v>1.0759391129842033E-2</c:v>
                </c:pt>
                <c:pt idx="152">
                  <c:v>1.0780002637215125E-2</c:v>
                </c:pt>
                <c:pt idx="153">
                  <c:v>1.0801235188784286E-2</c:v>
                </c:pt>
                <c:pt idx="154">
                  <c:v>1.0846092718454678E-2</c:v>
                </c:pt>
                <c:pt idx="155">
                  <c:v>1.0892375839128832E-2</c:v>
                </c:pt>
                <c:pt idx="156">
                  <c:v>1.0916713613218221E-2</c:v>
                </c:pt>
                <c:pt idx="157">
                  <c:v>1.0941672432314142E-2</c:v>
                </c:pt>
                <c:pt idx="158">
                  <c:v>1.096725229633555E-2</c:v>
                </c:pt>
                <c:pt idx="159">
                  <c:v>1.1020814920306895E-2</c:v>
                </c:pt>
                <c:pt idx="160">
                  <c:v>1.1075782205161033E-2</c:v>
                </c:pt>
                <c:pt idx="161">
                  <c:v>1.110446729624126E-2</c:v>
                </c:pt>
                <c:pt idx="162">
                  <c:v>1.1133773433138483E-2</c:v>
                </c:pt>
                <c:pt idx="163">
                  <c:v>1.116370061609584E-2</c:v>
                </c:pt>
                <c:pt idx="164">
                  <c:v>1.1225970384163658E-2</c:v>
                </c:pt>
                <c:pt idx="165">
                  <c:v>1.1289619810552765E-2</c:v>
                </c:pt>
                <c:pt idx="166">
                  <c:v>1.1322652225755903E-2</c:v>
                </c:pt>
                <c:pt idx="167">
                  <c:v>1.1355974134221736E-2</c:v>
                </c:pt>
                <c:pt idx="168">
                  <c:v>1.1388259321680749E-2</c:v>
                </c:pt>
                <c:pt idx="169">
                  <c:v>1.1448627858600496E-2</c:v>
                </c:pt>
                <c:pt idx="170">
                  <c:v>1.1503717317994377E-2</c:v>
                </c:pt>
                <c:pt idx="171">
                  <c:v>1.1529161127111776E-2</c:v>
                </c:pt>
                <c:pt idx="172">
                  <c:v>1.1553236659588295E-2</c:v>
                </c:pt>
                <c:pt idx="173">
                  <c:v>1.1575943915261844E-2</c:v>
                </c:pt>
                <c:pt idx="174">
                  <c:v>1.1626426134732082E-2</c:v>
                </c:pt>
                <c:pt idx="175">
                  <c:v>1.1668956032183653E-2</c:v>
                </c:pt>
                <c:pt idx="176">
                  <c:v>1.1683453621852413E-2</c:v>
                </c:pt>
                <c:pt idx="177">
                  <c:v>1.1696582933178323E-2</c:v>
                </c:pt>
                <c:pt idx="178">
                  <c:v>1.1718656845369399E-2</c:v>
                </c:pt>
                <c:pt idx="179">
                  <c:v>1.1735417392622072E-2</c:v>
                </c:pt>
                <c:pt idx="180">
                  <c:v>1.1741705310450712E-2</c:v>
                </c:pt>
                <c:pt idx="181">
                  <c:v>1.1746624949369178E-2</c:v>
                </c:pt>
                <c:pt idx="182">
                  <c:v>1.175017630913433E-2</c:v>
                </c:pt>
                <c:pt idx="183">
                  <c:v>1.175309653098348E-2</c:v>
                </c:pt>
                <c:pt idx="184">
                  <c:v>1.1750698957472272E-2</c:v>
                </c:pt>
                <c:pt idx="185">
                  <c:v>1.174740892187609E-2</c:v>
                </c:pt>
                <c:pt idx="186">
                  <c:v>1.1742750607207642E-2</c:v>
                </c:pt>
                <c:pt idx="187">
                  <c:v>1.1736724013466926E-2</c:v>
                </c:pt>
                <c:pt idx="188">
                  <c:v>1.1720486231934226E-2</c:v>
                </c:pt>
                <c:pt idx="189">
                  <c:v>1.1699458930881645E-2</c:v>
                </c:pt>
                <c:pt idx="190">
                  <c:v>1.1689735426116954E-2</c:v>
                </c:pt>
                <c:pt idx="191">
                  <c:v>1.1681788125239567E-2</c:v>
                </c:pt>
                <c:pt idx="192">
                  <c:v>1.1675617028087393E-2</c:v>
                </c:pt>
                <c:pt idx="193">
                  <c:v>1.1669568585458054E-2</c:v>
                </c:pt>
                <c:pt idx="194">
                  <c:v>1.1668694675839308E-2</c:v>
                </c:pt>
                <c:pt idx="195">
                  <c:v>1.1671404596745871E-2</c:v>
                </c:pt>
                <c:pt idx="196">
                  <c:v>1.1675890721215554E-2</c:v>
                </c:pt>
                <c:pt idx="197">
                  <c:v>1.1682153049410449E-2</c:v>
                </c:pt>
                <c:pt idx="198">
                  <c:v>1.1700973468665722E-2</c:v>
                </c:pt>
                <c:pt idx="199">
                  <c:v>1.1724964401306215E-2</c:v>
                </c:pt>
                <c:pt idx="200">
                  <c:v>1.1740107749829143E-2</c:v>
                </c:pt>
                <c:pt idx="201">
                  <c:v>1.1757027302968792E-2</c:v>
                </c:pt>
                <c:pt idx="202">
                  <c:v>1.1775723060968302E-2</c:v>
                </c:pt>
                <c:pt idx="203">
                  <c:v>1.1819417976175474E-2</c:v>
                </c:pt>
                <c:pt idx="204">
                  <c:v>1.1868268147562366E-2</c:v>
                </c:pt>
                <c:pt idx="205">
                  <c:v>1.1895844934480815E-2</c:v>
                </c:pt>
                <c:pt idx="206">
                  <c:v>1.1925197928366327E-2</c:v>
                </c:pt>
                <c:pt idx="207">
                  <c:v>1.1956327129624134E-2</c:v>
                </c:pt>
                <c:pt idx="208">
                  <c:v>1.2024902362148445E-2</c:v>
                </c:pt>
                <c:pt idx="209">
                  <c:v>1.2097919602301888E-2</c:v>
                </c:pt>
                <c:pt idx="210">
                  <c:v>1.2133811358333579E-2</c:v>
                </c:pt>
                <c:pt idx="211">
                  <c:v>1.2167360834300922E-2</c:v>
                </c:pt>
                <c:pt idx="212">
                  <c:v>1.2198568029717638E-2</c:v>
                </c:pt>
                <c:pt idx="213">
                  <c:v>1.2253586163062382E-2</c:v>
                </c:pt>
                <c:pt idx="214">
                  <c:v>1.2299973994369662E-2</c:v>
                </c:pt>
                <c:pt idx="215">
                  <c:v>1.2319469778685477E-2</c:v>
                </c:pt>
                <c:pt idx="216">
                  <c:v>1.2336623279614045E-2</c:v>
                </c:pt>
                <c:pt idx="217">
                  <c:v>1.2351434496669089E-2</c:v>
                </c:pt>
                <c:pt idx="218">
                  <c:v>1.2373668765842673E-2</c:v>
                </c:pt>
                <c:pt idx="219">
                  <c:v>1.2387256521210199E-2</c:v>
                </c:pt>
                <c:pt idx="220">
                  <c:v>1.2390356315655771E-2</c:v>
                </c:pt>
                <c:pt idx="221">
                  <c:v>1.2391113825174216E-2</c:v>
                </c:pt>
                <c:pt idx="222">
                  <c:v>1.2389529049846582E-2</c:v>
                </c:pt>
                <c:pt idx="223">
                  <c:v>1.2378971691993092E-2</c:v>
                </c:pt>
                <c:pt idx="224">
                  <c:v>1.2359767100723618E-2</c:v>
                </c:pt>
                <c:pt idx="225">
                  <c:v>1.2346470902300233E-2</c:v>
                </c:pt>
                <c:pt idx="226">
                  <c:v>1.2330832419760185E-2</c:v>
                </c:pt>
                <c:pt idx="227">
                  <c:v>1.2312851653508705E-2</c:v>
                </c:pt>
                <c:pt idx="228">
                  <c:v>1.226949492649306E-2</c:v>
                </c:pt>
                <c:pt idx="229">
                  <c:v>1.221750575876368E-2</c:v>
                </c:pt>
                <c:pt idx="230">
                  <c:v>1.2187813579952467E-2</c:v>
                </c:pt>
                <c:pt idx="231">
                  <c:v>1.2155779120104349E-2</c:v>
                </c:pt>
                <c:pt idx="232">
                  <c:v>1.2123133763864979E-2</c:v>
                </c:pt>
                <c:pt idx="233">
                  <c:v>1.2081600237718872E-2</c:v>
                </c:pt>
                <c:pt idx="234">
                  <c:v>1.2066087013421489E-2</c:v>
                </c:pt>
                <c:pt idx="235">
                  <c:v>1.2071940373897805E-2</c:v>
                </c:pt>
                <c:pt idx="236">
                  <c:v>1.2085839753592786E-2</c:v>
                </c:pt>
                <c:pt idx="237">
                  <c:v>1.2107785153316897E-2</c:v>
                </c:pt>
                <c:pt idx="238">
                  <c:v>1.2178902375612108E-2</c:v>
                </c:pt>
                <c:pt idx="239">
                  <c:v>1.2276026990434286E-2</c:v>
                </c:pt>
                <c:pt idx="240">
                  <c:v>1.2338202523127784E-2</c:v>
                </c:pt>
                <c:pt idx="241">
                  <c:v>1.2408424092626991E-2</c:v>
                </c:pt>
                <c:pt idx="242">
                  <c:v>1.2486691703551545E-2</c:v>
                </c:pt>
                <c:pt idx="243">
                  <c:v>1.2670486895275392E-2</c:v>
                </c:pt>
                <c:pt idx="244">
                  <c:v>1.2880222673266051E-2</c:v>
                </c:pt>
                <c:pt idx="245">
                  <c:v>1.2998720579738832E-2</c:v>
                </c:pt>
                <c:pt idx="246">
                  <c:v>1.3125264566701267E-2</c:v>
                </c:pt>
                <c:pt idx="247">
                  <c:v>1.3259854642339031E-2</c:v>
                </c:pt>
                <c:pt idx="248">
                  <c:v>1.3556358575386545E-2</c:v>
                </c:pt>
                <c:pt idx="249">
                  <c:v>1.3878676019913883E-2</c:v>
                </c:pt>
                <c:pt idx="250">
                  <c:v>1.4053496684001132E-2</c:v>
                </c:pt>
                <c:pt idx="251">
                  <c:v>1.423636349843993E-2</c:v>
                </c:pt>
                <c:pt idx="252">
                  <c:v>1.442727647514408E-2</c:v>
                </c:pt>
                <c:pt idx="253">
                  <c:v>1.4836526027599183E-2</c:v>
                </c:pt>
                <c:pt idx="254">
                  <c:v>1.5267312432176716E-2</c:v>
                </c:pt>
                <c:pt idx="255">
                  <c:v>1.5473989403014254E-2</c:v>
                </c:pt>
                <c:pt idx="256">
                  <c:v>1.5664245561775036E-2</c:v>
                </c:pt>
                <c:pt idx="257">
                  <c:v>1.5838080882686345E-2</c:v>
                </c:pt>
                <c:pt idx="258">
                  <c:v>1.6246086667853987E-2</c:v>
                </c:pt>
                <c:pt idx="259">
                  <c:v>1.6536254055974364E-2</c:v>
                </c:pt>
                <c:pt idx="260">
                  <c:v>1.6595142979465294E-2</c:v>
                </c:pt>
                <c:pt idx="261">
                  <c:v>1.6661401162692824E-2</c:v>
                </c:pt>
                <c:pt idx="262">
                  <c:v>1.6643273064534947E-2</c:v>
                </c:pt>
                <c:pt idx="263">
                  <c:v>1.6603636165865021E-2</c:v>
                </c:pt>
                <c:pt idx="264">
                  <c:v>1.6547578302670285E-2</c:v>
                </c:pt>
                <c:pt idx="265">
                  <c:v>1.6381461217966908E-2</c:v>
                </c:pt>
                <c:pt idx="266">
                  <c:v>1.6159137388537248E-2</c:v>
                </c:pt>
                <c:pt idx="267">
                  <c:v>1.602097486027243E-2</c:v>
                </c:pt>
                <c:pt idx="268">
                  <c:v>1.5866391446016648E-2</c:v>
                </c:pt>
                <c:pt idx="269">
                  <c:v>1.5695387166760888E-2</c:v>
                </c:pt>
                <c:pt idx="270">
                  <c:v>1.5299283707560878E-2</c:v>
                </c:pt>
                <c:pt idx="271">
                  <c:v>1.4847161893634109E-2</c:v>
                </c:pt>
                <c:pt idx="272">
                  <c:v>1.4598643808751977E-2</c:v>
                </c:pt>
                <c:pt idx="273">
                  <c:v>1.4356655654889083E-2</c:v>
                </c:pt>
                <c:pt idx="274">
                  <c:v>1.4125787542216273E-2</c:v>
                </c:pt>
                <c:pt idx="275">
                  <c:v>1.3701632289924531E-2</c:v>
                </c:pt>
                <c:pt idx="276">
                  <c:v>1.3313515098437589E-2</c:v>
                </c:pt>
                <c:pt idx="277">
                  <c:v>1.3138246896301498E-2</c:v>
                </c:pt>
                <c:pt idx="278">
                  <c:v>1.2974098624159991E-2</c:v>
                </c:pt>
                <c:pt idx="279">
                  <c:v>1.2821070267019508E-2</c:v>
                </c:pt>
                <c:pt idx="280">
                  <c:v>1.2552511515355008E-2</c:v>
                </c:pt>
                <c:pt idx="281">
                  <c:v>1.2320155723608561E-2</c:v>
                </c:pt>
                <c:pt idx="282">
                  <c:v>1.2222726751824897E-2</c:v>
                </c:pt>
                <c:pt idx="283">
                  <c:v>1.213641762631501E-2</c:v>
                </c:pt>
                <c:pt idx="284">
                  <c:v>1.2061228339298458E-2</c:v>
                </c:pt>
                <c:pt idx="285">
                  <c:v>1.1948306966384308E-2</c:v>
                </c:pt>
                <c:pt idx="286">
                  <c:v>1.1871669453056288E-2</c:v>
                </c:pt>
                <c:pt idx="287">
                  <c:v>1.1852079275271876E-2</c:v>
                </c:pt>
                <c:pt idx="288">
                  <c:v>1.1843608909964942E-2</c:v>
                </c:pt>
                <c:pt idx="289">
                  <c:v>1.1846258356325023E-2</c:v>
                </c:pt>
                <c:pt idx="290">
                  <c:v>1.1889010525606055E-2</c:v>
                </c:pt>
                <c:pt idx="291">
                  <c:v>1.1968054278372886E-2</c:v>
                </c:pt>
                <c:pt idx="292">
                  <c:v>1.202630280689565E-2</c:v>
                </c:pt>
                <c:pt idx="293">
                  <c:v>1.209567116386201E-2</c:v>
                </c:pt>
                <c:pt idx="294">
                  <c:v>1.2176159355512528E-2</c:v>
                </c:pt>
                <c:pt idx="295">
                  <c:v>1.2351969126835154E-2</c:v>
                </c:pt>
                <c:pt idx="296">
                  <c:v>1.2516190891230794E-2</c:v>
                </c:pt>
                <c:pt idx="297">
                  <c:v>1.2591876348927444E-2</c:v>
                </c:pt>
                <c:pt idx="298">
                  <c:v>1.2663581156380221E-2</c:v>
                </c:pt>
                <c:pt idx="299">
                  <c:v>1.2731305310995644E-2</c:v>
                </c:pt>
                <c:pt idx="300">
                  <c:v>1.2853937405298648E-2</c:v>
                </c:pt>
                <c:pt idx="301">
                  <c:v>1.296239536039856E-2</c:v>
                </c:pt>
                <c:pt idx="302">
                  <c:v>1.301021622100218E-2</c:v>
                </c:pt>
                <c:pt idx="303">
                  <c:v>1.3054056417503013E-2</c:v>
                </c:pt>
                <c:pt idx="304">
                  <c:v>1.3093915948685364E-2</c:v>
                </c:pt>
                <c:pt idx="305">
                  <c:v>1.316084063207046E-2</c:v>
                </c:pt>
                <c:pt idx="306">
                  <c:v>1.3213547394214098E-2</c:v>
                </c:pt>
                <c:pt idx="307">
                  <c:v>1.3233503581054906E-2</c:v>
                </c:pt>
                <c:pt idx="308">
                  <c:v>1.3249479096498762E-2</c:v>
                </c:pt>
                <c:pt idx="309">
                  <c:v>1.3261473940059387E-2</c:v>
                </c:pt>
                <c:pt idx="310">
                  <c:v>1.3272677331162738E-2</c:v>
                </c:pt>
                <c:pt idx="311">
                  <c:v>1.3269646590039486E-2</c:v>
                </c:pt>
                <c:pt idx="312">
                  <c:v>1.3261738071023155E-2</c:v>
                </c:pt>
                <c:pt idx="313">
                  <c:v>1.3249848879799409E-2</c:v>
                </c:pt>
                <c:pt idx="314">
                  <c:v>1.3233979016692432E-2</c:v>
                </c:pt>
                <c:pt idx="315">
                  <c:v>1.3198899277531153E-2</c:v>
                </c:pt>
                <c:pt idx="316">
                  <c:v>1.3169549552566329E-2</c:v>
                </c:pt>
                <c:pt idx="317">
                  <c:v>1.3158980678927845E-2</c:v>
                </c:pt>
                <c:pt idx="318">
                  <c:v>1.3150732219877614E-2</c:v>
                </c:pt>
                <c:pt idx="319">
                  <c:v>1.3144804175253544E-2</c:v>
                </c:pt>
                <c:pt idx="320">
                  <c:v>1.3141155895293929E-2</c:v>
                </c:pt>
                <c:pt idx="321">
                  <c:v>1.3144296139803169E-2</c:v>
                </c:pt>
                <c:pt idx="322">
                  <c:v>1.3149970166661529E-2</c:v>
                </c:pt>
                <c:pt idx="323">
                  <c:v>1.3157964607865003E-2</c:v>
                </c:pt>
                <c:pt idx="324">
                  <c:v>1.3168279463737775E-2</c:v>
                </c:pt>
                <c:pt idx="325">
                  <c:v>1.3197121024442668E-2</c:v>
                </c:pt>
                <c:pt idx="326">
                  <c:v>1.3232743037568939E-2</c:v>
                </c:pt>
                <c:pt idx="327">
                  <c:v>1.3254659970192151E-2</c:v>
                </c:pt>
                <c:pt idx="328">
                  <c:v>1.3278897319186633E-2</c:v>
                </c:pt>
                <c:pt idx="329">
                  <c:v>1.3305455085200757E-2</c:v>
                </c:pt>
                <c:pt idx="330">
                  <c:v>1.3366794821909982E-2</c:v>
                </c:pt>
                <c:pt idx="331">
                  <c:v>1.3434890328611893E-2</c:v>
                </c:pt>
                <c:pt idx="332">
                  <c:v>1.3473050187423619E-2</c:v>
                </c:pt>
                <c:pt idx="333">
                  <c:v>1.3513530466902068E-2</c:v>
                </c:pt>
                <c:pt idx="334">
                  <c:v>1.3652235419332248E-2</c:v>
                </c:pt>
                <c:pt idx="335">
                  <c:v>1.3804069257254969E-2</c:v>
                </c:pt>
                <c:pt idx="336">
                  <c:v>1.3854361912473134E-2</c:v>
                </c:pt>
                <c:pt idx="337">
                  <c:v>1.3900544400627934E-2</c:v>
                </c:pt>
                <c:pt idx="338">
                  <c:v>1.3979744210439831E-2</c:v>
                </c:pt>
                <c:pt idx="339">
                  <c:v>1.4044172652869502E-2</c:v>
                </c:pt>
                <c:pt idx="340">
                  <c:v>1.4069804284716492E-2</c:v>
                </c:pt>
                <c:pt idx="341">
                  <c:v>1.4091325742286998E-2</c:v>
                </c:pt>
                <c:pt idx="342">
                  <c:v>1.4108737024770557E-2</c:v>
                </c:pt>
                <c:pt idx="343">
                  <c:v>1.4132535078913155E-2</c:v>
                </c:pt>
                <c:pt idx="344">
                  <c:v>1.4134140794512806E-2</c:v>
                </c:pt>
                <c:pt idx="345">
                  <c:v>1.4126891018775289E-2</c:v>
                </c:pt>
                <c:pt idx="346">
                  <c:v>1.4115531066654086E-2</c:v>
                </c:pt>
                <c:pt idx="347">
                  <c:v>1.4079653655841112E-2</c:v>
                </c:pt>
                <c:pt idx="348">
                  <c:v>1.4028989505111555E-2</c:v>
                </c:pt>
                <c:pt idx="349">
                  <c:v>1.3997078679987007E-2</c:v>
                </c:pt>
                <c:pt idx="350">
                  <c:v>1.3961057682936318E-2</c:v>
                </c:pt>
                <c:pt idx="351">
                  <c:v>1.392092651517518E-2</c:v>
                </c:pt>
                <c:pt idx="352">
                  <c:v>1.382748741632393E-2</c:v>
                </c:pt>
                <c:pt idx="353">
                  <c:v>1.3719300166283865E-2</c:v>
                </c:pt>
                <c:pt idx="354">
                  <c:v>1.3658618168068681E-2</c:v>
                </c:pt>
                <c:pt idx="355">
                  <c:v>1.3595091681971594E-2</c:v>
                </c:pt>
                <c:pt idx="356">
                  <c:v>1.3533783398702592E-2</c:v>
                </c:pt>
                <c:pt idx="357">
                  <c:v>1.3423273365496721E-2</c:v>
                </c:pt>
                <c:pt idx="358">
                  <c:v>1.3323388989358032E-2</c:v>
                </c:pt>
                <c:pt idx="359">
                  <c:v>1.3279500060295879E-2</c:v>
                </c:pt>
                <c:pt idx="360">
                  <c:v>1.3239094997925527E-2</c:v>
                </c:pt>
                <c:pt idx="361">
                  <c:v>1.3202173801031281E-2</c:v>
                </c:pt>
                <c:pt idx="362">
                  <c:v>1.3127998331524948E-2</c:v>
                </c:pt>
                <c:pt idx="363">
                  <c:v>1.3069825765958942E-2</c:v>
                </c:pt>
                <c:pt idx="364">
                  <c:v>1.305380774344278E-2</c:v>
                </c:pt>
                <c:pt idx="365">
                  <c:v>1.3041273581134716E-2</c:v>
                </c:pt>
                <c:pt idx="366">
                  <c:v>1.3028283125213019E-2</c:v>
                </c:pt>
                <c:pt idx="367">
                  <c:v>1.3025975528391243E-2</c:v>
                </c:pt>
                <c:pt idx="368">
                  <c:v>1.3030860663719723E-2</c:v>
                </c:pt>
                <c:pt idx="369">
                  <c:v>1.3039229658607931E-2</c:v>
                </c:pt>
                <c:pt idx="370">
                  <c:v>1.3051082513299006E-2</c:v>
                </c:pt>
                <c:pt idx="371">
                  <c:v>1.3086870284494031E-2</c:v>
                </c:pt>
                <c:pt idx="372">
                  <c:v>1.3133332538196596E-2</c:v>
                </c:pt>
                <c:pt idx="373">
                  <c:v>1.3162604698871982E-2</c:v>
                </c:pt>
                <c:pt idx="374">
                  <c:v>1.3195360722916272E-2</c:v>
                </c:pt>
                <c:pt idx="375">
                  <c:v>1.3231600611220973E-2</c:v>
                </c:pt>
                <c:pt idx="376">
                  <c:v>1.3316179052595228E-2</c:v>
                </c:pt>
                <c:pt idx="377">
                  <c:v>1.3410749135032152E-2</c:v>
                </c:pt>
                <c:pt idx="378">
                  <c:v>1.3460510196591224E-2</c:v>
                </c:pt>
                <c:pt idx="379">
                  <c:v>1.3509856962935496E-2</c:v>
                </c:pt>
                <c:pt idx="380">
                  <c:v>1.3558789433821827E-2</c:v>
                </c:pt>
                <c:pt idx="381">
                  <c:v>1.3655784261346062E-2</c:v>
                </c:pt>
                <c:pt idx="382">
                  <c:v>1.3750376359870087E-2</c:v>
                </c:pt>
                <c:pt idx="383">
                  <c:v>1.3797237351278469E-2</c:v>
                </c:pt>
                <c:pt idx="384">
                  <c:v>1.3843684046175309E-2</c:v>
                </c:pt>
                <c:pt idx="385">
                  <c:v>1.3889716444641653E-2</c:v>
                </c:pt>
                <c:pt idx="386">
                  <c:v>1.3980935740973329E-2</c:v>
                </c:pt>
                <c:pt idx="387">
                  <c:v>1.4069703069663486E-2</c:v>
                </c:pt>
                <c:pt idx="388">
                  <c:v>1.4113663983059688E-2</c:v>
                </c:pt>
                <c:pt idx="389">
                  <c:v>1.4157210598890746E-2</c:v>
                </c:pt>
                <c:pt idx="390">
                  <c:v>1.4200342917156661E-2</c:v>
                </c:pt>
                <c:pt idx="391">
                  <c:v>1.4285785656222851E-2</c:v>
                </c:pt>
                <c:pt idx="392">
                  <c:v>1.4368729211164943E-2</c:v>
                </c:pt>
                <c:pt idx="393">
                  <c:v>1.4409790039173753E-2</c:v>
                </c:pt>
                <c:pt idx="394">
                  <c:v>1.4450436568725911E-2</c:v>
                </c:pt>
                <c:pt idx="395">
                  <c:v>1.4490668799659323E-2</c:v>
                </c:pt>
                <c:pt idx="396">
                  <c:v>1.4570333854511491E-2</c:v>
                </c:pt>
                <c:pt idx="397">
                  <c:v>1.4647454734612042E-2</c:v>
                </c:pt>
                <c:pt idx="398">
                  <c:v>1.4685615470344526E-2</c:v>
                </c:pt>
                <c:pt idx="399">
                  <c:v>1.4723361906809895E-2</c:v>
                </c:pt>
                <c:pt idx="400">
                  <c:v>1.4760694043683964E-2</c:v>
                </c:pt>
                <c:pt idx="401">
                  <c:v>1.4834580193440937E-2</c:v>
                </c:pt>
                <c:pt idx="402">
                  <c:v>1.4905879593241078E-2</c:v>
                </c:pt>
                <c:pt idx="403">
                  <c:v>1.4941140230456673E-2</c:v>
                </c:pt>
                <c:pt idx="404">
                  <c:v>1.4975986567513644E-2</c:v>
                </c:pt>
                <c:pt idx="405">
                  <c:v>1.5010418604087805E-2</c:v>
                </c:pt>
                <c:pt idx="406">
                  <c:v>1.5078524540743656E-2</c:v>
                </c:pt>
                <c:pt idx="407">
                  <c:v>1.5144003744016477E-2</c:v>
                </c:pt>
                <c:pt idx="408">
                  <c:v>1.5176364276960896E-2</c:v>
                </c:pt>
                <c:pt idx="409">
                  <c:v>1.520831050869309E-2</c:v>
                </c:pt>
                <c:pt idx="410">
                  <c:v>1.5239842439213058E-2</c:v>
                </c:pt>
                <c:pt idx="411">
                  <c:v>1.5302166774282904E-2</c:v>
                </c:pt>
                <c:pt idx="412">
                  <c:v>1.5361827147387652E-2</c:v>
                </c:pt>
                <c:pt idx="413">
                  <c:v>1.5391287570387657E-2</c:v>
                </c:pt>
                <c:pt idx="414">
                  <c:v>1.5420333691608112E-2</c:v>
                </c:pt>
                <c:pt idx="415">
                  <c:v>1.5448965510886925E-2</c:v>
                </c:pt>
                <c:pt idx="416">
                  <c:v>1.5505506782187799E-2</c:v>
                </c:pt>
                <c:pt idx="417">
                  <c:v>1.5559349766883779E-2</c:v>
                </c:pt>
                <c:pt idx="418">
                  <c:v>1.5585910075157638E-2</c:v>
                </c:pt>
                <c:pt idx="419">
                  <c:v>1.5612056080841485E-2</c:v>
                </c:pt>
                <c:pt idx="420">
                  <c:v>1.5637787784097412E-2</c:v>
                </c:pt>
                <c:pt idx="421">
                  <c:v>1.5688544462610182E-2</c:v>
                </c:pt>
                <c:pt idx="422">
                  <c:v>1.573657156951902E-2</c:v>
                </c:pt>
                <c:pt idx="423">
                  <c:v>1.5760231758528143E-2</c:v>
                </c:pt>
                <c:pt idx="424">
                  <c:v>1.5783477644542021E-2</c:v>
                </c:pt>
                <c:pt idx="425">
                  <c:v>1.5806309227479609E-2</c:v>
                </c:pt>
                <c:pt idx="426">
                  <c:v>1.5862350593278396E-2</c:v>
                </c:pt>
                <c:pt idx="427">
                  <c:v>1.5914252591646694E-2</c:v>
                </c:pt>
                <c:pt idx="428">
                  <c:v>1.5934598354019336E-2</c:v>
                </c:pt>
                <c:pt idx="429">
                  <c:v>1.5954529812748364E-2</c:v>
                </c:pt>
                <c:pt idx="430">
                  <c:v>1.5993712484727956E-2</c:v>
                </c:pt>
                <c:pt idx="431">
                  <c:v>1.6030112609364267E-2</c:v>
                </c:pt>
                <c:pt idx="432">
                  <c:v>1.6047972548740574E-2</c:v>
                </c:pt>
                <c:pt idx="433">
                  <c:v>1.6065418184068037E-2</c:v>
                </c:pt>
                <c:pt idx="434">
                  <c:v>1.608244951518456E-2</c:v>
                </c:pt>
                <c:pt idx="435">
                  <c:v>1.6115842673678125E-2</c:v>
                </c:pt>
                <c:pt idx="436">
                  <c:v>1.6146431797622318E-2</c:v>
                </c:pt>
                <c:pt idx="437">
                  <c:v>1.6161391607441011E-2</c:v>
                </c:pt>
                <c:pt idx="438">
                  <c:v>1.6175937112805627E-2</c:v>
                </c:pt>
                <c:pt idx="439">
                  <c:v>1.619006831363512E-2</c:v>
                </c:pt>
                <c:pt idx="440">
                  <c:v>1.6217670229682346E-2</c:v>
                </c:pt>
                <c:pt idx="441">
                  <c:v>1.624248480836199E-2</c:v>
                </c:pt>
                <c:pt idx="442">
                  <c:v>1.6254752909345971E-2</c:v>
                </c:pt>
                <c:pt idx="443">
                  <c:v>1.6266815128787027E-2</c:v>
                </c:pt>
                <c:pt idx="444">
                  <c:v>1.627867146684725E-2</c:v>
                </c:pt>
                <c:pt idx="445">
                  <c:v>1.6302425951177923E-2</c:v>
                </c:pt>
                <c:pt idx="446">
                  <c:v>1.6324038003334707E-2</c:v>
                </c:pt>
                <c:pt idx="447">
                  <c:v>1.6334864933518212E-2</c:v>
                </c:pt>
                <c:pt idx="448">
                  <c:v>1.6345485982158792E-2</c:v>
                </c:pt>
                <c:pt idx="449">
                  <c:v>1.6355901149013308E-2</c:v>
                </c:pt>
                <c:pt idx="450">
                  <c:v>1.6376779947263609E-2</c:v>
                </c:pt>
                <c:pt idx="451">
                  <c:v>1.6395503000110612E-2</c:v>
                </c:pt>
                <c:pt idx="452">
                  <c:v>1.6404888758683178E-2</c:v>
                </c:pt>
                <c:pt idx="453">
                  <c:v>1.6414068635469681E-2</c:v>
                </c:pt>
                <c:pt idx="454">
                  <c:v>1.6423042630470119E-2</c:v>
                </c:pt>
                <c:pt idx="455">
                  <c:v>1.6441044862072207E-2</c:v>
                </c:pt>
                <c:pt idx="456">
                  <c:v>1.6456879792854373E-2</c:v>
                </c:pt>
                <c:pt idx="457">
                  <c:v>1.6464824378924492E-2</c:v>
                </c:pt>
                <c:pt idx="458">
                  <c:v>1.6472563083127501E-2</c:v>
                </c:pt>
                <c:pt idx="459">
                  <c:v>1.6480095905544445E-2</c:v>
                </c:pt>
                <c:pt idx="460">
                  <c:v>1.6495220679637601E-2</c:v>
                </c:pt>
                <c:pt idx="461">
                  <c:v>1.6508168376460075E-2</c:v>
                </c:pt>
                <c:pt idx="462">
                  <c:v>1.6514671789379376E-2</c:v>
                </c:pt>
                <c:pt idx="463">
                  <c:v>1.6520969320431567E-2</c:v>
                </c:pt>
                <c:pt idx="464">
                  <c:v>1.6527060969535601E-2</c:v>
                </c:pt>
                <c:pt idx="465">
                  <c:v>1.6539307386479095E-2</c:v>
                </c:pt>
                <c:pt idx="466">
                  <c:v>1.6549368746551218E-2</c:v>
                </c:pt>
                <c:pt idx="467">
                  <c:v>1.6554430985833424E-2</c:v>
                </c:pt>
                <c:pt idx="468">
                  <c:v>1.6559287343167473E-2</c:v>
                </c:pt>
                <c:pt idx="469">
                  <c:v>1.6563937818472318E-2</c:v>
                </c:pt>
                <c:pt idx="470">
                  <c:v>1.6573304971601404E-2</c:v>
                </c:pt>
                <c:pt idx="471">
                  <c:v>1.6580480899804906E-2</c:v>
                </c:pt>
                <c:pt idx="472">
                  <c:v>1.6584101965044784E-2</c:v>
                </c:pt>
                <c:pt idx="473">
                  <c:v>1.658751714825546E-2</c:v>
                </c:pt>
                <c:pt idx="474">
                  <c:v>1.6590726449436932E-2</c:v>
                </c:pt>
                <c:pt idx="475">
                  <c:v>1.6597213426575719E-2</c:v>
                </c:pt>
                <c:pt idx="476">
                  <c:v>1.6601504833627656E-2</c:v>
                </c:pt>
                <c:pt idx="477">
                  <c:v>1.6603684724582068E-2</c:v>
                </c:pt>
                <c:pt idx="478">
                  <c:v>1.6605658733345185E-2</c:v>
                </c:pt>
                <c:pt idx="479">
                  <c:v>1.66074268600791E-2</c:v>
                </c:pt>
                <c:pt idx="480">
                  <c:v>1.6611032745458647E-2</c:v>
                </c:pt>
                <c:pt idx="481">
                  <c:v>1.6612440546317497E-2</c:v>
                </c:pt>
                <c:pt idx="482">
                  <c:v>1.6613179262662259E-2</c:v>
                </c:pt>
                <c:pt idx="483">
                  <c:v>1.6613712096977817E-2</c:v>
                </c:pt>
                <c:pt idx="484">
                  <c:v>1.6614039049102081E-2</c:v>
                </c:pt>
                <c:pt idx="485">
                  <c:v>1.6614762924765197E-2</c:v>
                </c:pt>
                <c:pt idx="486">
                  <c:v>1.6613288036901874E-2</c:v>
                </c:pt>
                <c:pt idx="487">
                  <c:v>1.6612585578718031E-2</c:v>
                </c:pt>
                <c:pt idx="488">
                  <c:v>1.6611677238342892E-2</c:v>
                </c:pt>
                <c:pt idx="489">
                  <c:v>1.6610563015857505E-2</c:v>
                </c:pt>
                <c:pt idx="490">
                  <c:v>1.660840396365789E-2</c:v>
                </c:pt>
                <c:pt idx="491">
                  <c:v>1.6604047305380787E-2</c:v>
                </c:pt>
                <c:pt idx="492">
                  <c:v>1.6601903672587293E-2</c:v>
                </c:pt>
                <c:pt idx="493">
                  <c:v>1.6599554157764596E-2</c:v>
                </c:pt>
                <c:pt idx="494">
                  <c:v>1.6596998760831649E-2</c:v>
                </c:pt>
                <c:pt idx="495">
                  <c:v>1.6591955863649588E-2</c:v>
                </c:pt>
                <c:pt idx="496">
                  <c:v>1.6584718352483652E-2</c:v>
                </c:pt>
                <c:pt idx="497">
                  <c:v>1.6581133545323645E-2</c:v>
                </c:pt>
                <c:pt idx="498">
                  <c:v>1.657734285605339E-2</c:v>
                </c:pt>
                <c:pt idx="499">
                  <c:v>1.6573346284916024E-2</c:v>
                </c:pt>
                <c:pt idx="500">
                  <c:v>1.6565418628819627E-2</c:v>
                </c:pt>
                <c:pt idx="501">
                  <c:v>1.6555301179831394E-2</c:v>
                </c:pt>
                <c:pt idx="502">
                  <c:v>1.6550275198548015E-2</c:v>
                </c:pt>
                <c:pt idx="503">
                  <c:v>1.6545043335316478E-2</c:v>
                </c:pt>
                <c:pt idx="504">
                  <c:v>1.6539605590136786E-2</c:v>
                </c:pt>
                <c:pt idx="505">
                  <c:v>1.6528792265840808E-2</c:v>
                </c:pt>
                <c:pt idx="506">
                  <c:v>1.6515838142129313E-2</c:v>
                </c:pt>
                <c:pt idx="507">
                  <c:v>1.650962510125753E-2</c:v>
                </c:pt>
                <c:pt idx="508">
                  <c:v>1.6503460292486283E-2</c:v>
                </c:pt>
                <c:pt idx="509">
                  <c:v>1.6497343715896617E-2</c:v>
                </c:pt>
                <c:pt idx="510">
                  <c:v>1.6480819723718731E-2</c:v>
                </c:pt>
                <c:pt idx="511">
                  <c:v>1.6461657130388829E-2</c:v>
                </c:pt>
                <c:pt idx="512">
                  <c:v>1.6455878178502914E-2</c:v>
                </c:pt>
                <c:pt idx="513">
                  <c:v>1.6442782931941902E-2</c:v>
                </c:pt>
                <c:pt idx="514">
                  <c:v>1.6427706900500327E-2</c:v>
                </c:pt>
                <c:pt idx="515">
                  <c:v>1.6422217341217626E-2</c:v>
                </c:pt>
                <c:pt idx="516">
                  <c:v>1.6416776013954415E-2</c:v>
                </c:pt>
                <c:pt idx="517">
                  <c:v>1.6406791564911687E-2</c:v>
                </c:pt>
                <c:pt idx="518">
                  <c:v>1.6370724782898881E-2</c:v>
                </c:pt>
                <c:pt idx="519">
                  <c:v>1.6337021590638139E-2</c:v>
                </c:pt>
                <c:pt idx="520">
                  <c:v>1.6305681986238385E-2</c:v>
                </c:pt>
                <c:pt idx="521">
                  <c:v>1.6276705967835557E-2</c:v>
                </c:pt>
                <c:pt idx="522">
                  <c:v>1.6250093533727677E-2</c:v>
                </c:pt>
                <c:pt idx="523">
                  <c:v>1.6225844682428901E-2</c:v>
                </c:pt>
                <c:pt idx="524">
                  <c:v>1.6203959412426361E-2</c:v>
                </c:pt>
                <c:pt idx="525">
                  <c:v>1.6184437722504368E-2</c:v>
                </c:pt>
                <c:pt idx="526">
                  <c:v>1.6167279611555285E-2</c:v>
                </c:pt>
                <c:pt idx="527">
                  <c:v>1.6152485078498501E-2</c:v>
                </c:pt>
                <c:pt idx="528">
                  <c:v>1.6140054122550561E-2</c:v>
                </c:pt>
                <c:pt idx="529">
                  <c:v>1.612566717550834E-2</c:v>
                </c:pt>
                <c:pt idx="530">
                  <c:v>1.6118976923599204E-2</c:v>
                </c:pt>
                <c:pt idx="531">
                  <c:v>1.6114650037889477E-2</c:v>
                </c:pt>
                <c:pt idx="532">
                  <c:v>1.6112686518460206E-2</c:v>
                </c:pt>
                <c:pt idx="533">
                  <c:v>1.6113086365068252E-2</c:v>
                </c:pt>
                <c:pt idx="534">
                  <c:v>1.6115849577794661E-2</c:v>
                </c:pt>
                <c:pt idx="535">
                  <c:v>1.6120976156720479E-2</c:v>
                </c:pt>
                <c:pt idx="536">
                  <c:v>1.6128466101926753E-2</c:v>
                </c:pt>
                <c:pt idx="537">
                  <c:v>1.6138319413575575E-2</c:v>
                </c:pt>
                <c:pt idx="538">
                  <c:v>1.6150536091829037E-2</c:v>
                </c:pt>
                <c:pt idx="539">
                  <c:v>1.6165116136849234E-2</c:v>
                </c:pt>
                <c:pt idx="540">
                  <c:v>1.6182059549122441E-2</c:v>
                </c:pt>
                <c:pt idx="541">
                  <c:v>1.6201366328891798E-2</c:v>
                </c:pt>
                <c:pt idx="542">
                  <c:v>1.6223036476481489E-2</c:v>
                </c:pt>
                <c:pt idx="543">
                  <c:v>1.6247069992296748E-2</c:v>
                </c:pt>
                <c:pt idx="544">
                  <c:v>1.6273466876904896E-2</c:v>
                </c:pt>
                <c:pt idx="545">
                  <c:v>1.6302227130711167E-2</c:v>
                </c:pt>
                <c:pt idx="546">
                  <c:v>1.6333350754282883E-2</c:v>
                </c:pt>
                <c:pt idx="547">
                  <c:v>1.6366837748268415E-2</c:v>
                </c:pt>
                <c:pt idx="548">
                  <c:v>1.6402688113397179E-2</c:v>
                </c:pt>
                <c:pt idx="549">
                  <c:v>1.64409018502365E-2</c:v>
                </c:pt>
                <c:pt idx="550">
                  <c:v>1.648147895959684E-2</c:v>
                </c:pt>
                <c:pt idx="551">
                  <c:v>1.6524419442207616E-2</c:v>
                </c:pt>
                <c:pt idx="552">
                  <c:v>1.6569723298960337E-2</c:v>
                </c:pt>
                <c:pt idx="553">
                  <c:v>1.6617390530665466E-2</c:v>
                </c:pt>
                <c:pt idx="554">
                  <c:v>1.6667421138376604E-2</c:v>
                </c:pt>
                <c:pt idx="555">
                  <c:v>1.6719815122904214E-2</c:v>
                </c:pt>
                <c:pt idx="556">
                  <c:v>1.6774572485382944E-2</c:v>
                </c:pt>
                <c:pt idx="557">
                  <c:v>1.6831693226866395E-2</c:v>
                </c:pt>
                <c:pt idx="558">
                  <c:v>1.6891177348408171E-2</c:v>
                </c:pt>
                <c:pt idx="559">
                  <c:v>1.6953024851142917E-2</c:v>
                </c:pt>
                <c:pt idx="560">
                  <c:v>1.7017235736448422E-2</c:v>
                </c:pt>
                <c:pt idx="561">
                  <c:v>1.7083810005378286E-2</c:v>
                </c:pt>
                <c:pt idx="562">
                  <c:v>1.7152747659310297E-2</c:v>
                </c:pt>
                <c:pt idx="563">
                  <c:v>1.7224048699541195E-2</c:v>
                </c:pt>
                <c:pt idx="564">
                  <c:v>1.7297713127448766E-2</c:v>
                </c:pt>
                <c:pt idx="565">
                  <c:v>1.7373740944572891E-2</c:v>
                </c:pt>
                <c:pt idx="566">
                  <c:v>1.7452053622821762E-2</c:v>
                </c:pt>
                <c:pt idx="567">
                  <c:v>1.7552680263457354E-2</c:v>
                </c:pt>
                <c:pt idx="568">
                  <c:v>1.7629877031269947E-2</c:v>
                </c:pt>
                <c:pt idx="569">
                  <c:v>1.7706138950819295E-2</c:v>
                </c:pt>
                <c:pt idx="570">
                  <c:v>1.7781466021700165E-2</c:v>
                </c:pt>
                <c:pt idx="571">
                  <c:v>1.7855858243183143E-2</c:v>
                </c:pt>
                <c:pt idx="572">
                  <c:v>1.7929315614781949E-2</c:v>
                </c:pt>
                <c:pt idx="573">
                  <c:v>1.8001838135767168E-2</c:v>
                </c:pt>
                <c:pt idx="574">
                  <c:v>1.8073425805814614E-2</c:v>
                </c:pt>
                <c:pt idx="575">
                  <c:v>1.8144078624356963E-2</c:v>
                </c:pt>
                <c:pt idx="576">
                  <c:v>1.8213796590664799E-2</c:v>
                </c:pt>
                <c:pt idx="577">
                  <c:v>1.8282579704332891E-2</c:v>
                </c:pt>
                <c:pt idx="578">
                  <c:v>1.8350427964793914E-2</c:v>
                </c:pt>
                <c:pt idx="579">
                  <c:v>1.8417341371561591E-2</c:v>
                </c:pt>
                <c:pt idx="580">
                  <c:v>1.8483319924068597E-2</c:v>
                </c:pt>
                <c:pt idx="581">
                  <c:v>1.8548363621828656E-2</c:v>
                </c:pt>
                <c:pt idx="582">
                  <c:v>1.861247246435549E-2</c:v>
                </c:pt>
                <c:pt idx="583">
                  <c:v>1.8695420251453321E-2</c:v>
                </c:pt>
                <c:pt idx="584">
                  <c:v>1.8737885581764369E-2</c:v>
                </c:pt>
                <c:pt idx="585">
                  <c:v>1.8799189855673859E-2</c:v>
                </c:pt>
                <c:pt idx="586">
                  <c:v>1.8859559272405013E-2</c:v>
                </c:pt>
                <c:pt idx="587">
                  <c:v>1.8918993831471553E-2</c:v>
                </c:pt>
                <c:pt idx="588">
                  <c:v>1.8977493532549294E-2</c:v>
                </c:pt>
                <c:pt idx="589">
                  <c:v>1.9035058374989866E-2</c:v>
                </c:pt>
                <c:pt idx="590">
                  <c:v>1.9091688358469083E-2</c:v>
                </c:pt>
                <c:pt idx="591">
                  <c:v>1.9147383482662761E-2</c:v>
                </c:pt>
                <c:pt idx="592">
                  <c:v>1.9202143746841482E-2</c:v>
                </c:pt>
                <c:pt idx="593">
                  <c:v>1.9255969150843155E-2</c:v>
                </c:pt>
                <c:pt idx="594">
                  <c:v>1.9308859694181502E-2</c:v>
                </c:pt>
                <c:pt idx="595">
                  <c:v>1.936081537645129E-2</c:v>
                </c:pt>
                <c:pt idx="596">
                  <c:v>1.9411836197166243E-2</c:v>
                </c:pt>
                <c:pt idx="597">
                  <c:v>1.9461922156083222E-2</c:v>
                </c:pt>
                <c:pt idx="598">
                  <c:v>1.9511073252715949E-2</c:v>
                </c:pt>
                <c:pt idx="599">
                  <c:v>1.9559289486659193E-2</c:v>
                </c:pt>
                <c:pt idx="600">
                  <c:v>1.9606570857669814E-2</c:v>
                </c:pt>
                <c:pt idx="601">
                  <c:v>1.9652917365261535E-2</c:v>
                </c:pt>
                <c:pt idx="602">
                  <c:v>1.9698329009110171E-2</c:v>
                </c:pt>
                <c:pt idx="603">
                  <c:v>1.9742805788972584E-2</c:v>
                </c:pt>
                <c:pt idx="604">
                  <c:v>1.9786347704362495E-2</c:v>
                </c:pt>
                <c:pt idx="605">
                  <c:v>1.9828954755036765E-2</c:v>
                </c:pt>
                <c:pt idx="606">
                  <c:v>1.9870626940590164E-2</c:v>
                </c:pt>
                <c:pt idx="607">
                  <c:v>1.9911364260779552E-2</c:v>
                </c:pt>
                <c:pt idx="608">
                  <c:v>1.9951166715199697E-2</c:v>
                </c:pt>
                <c:pt idx="609">
                  <c:v>1.9990034303688509E-2</c:v>
                </c:pt>
                <c:pt idx="610">
                  <c:v>2.0027967025840754E-2</c:v>
                </c:pt>
                <c:pt idx="611">
                  <c:v>2.0064964881332248E-2</c:v>
                </c:pt>
                <c:pt idx="612">
                  <c:v>2.0101027870000898E-2</c:v>
                </c:pt>
                <c:pt idx="613">
                  <c:v>2.0136155991441473E-2</c:v>
                </c:pt>
                <c:pt idx="614">
                  <c:v>2.0170349245491881E-2</c:v>
                </c:pt>
                <c:pt idx="615">
                  <c:v>2.0203607631827936E-2</c:v>
                </c:pt>
                <c:pt idx="616">
                  <c:v>2.0235931150206499E-2</c:v>
                </c:pt>
                <c:pt idx="617">
                  <c:v>2.0267319800303385E-2</c:v>
                </c:pt>
                <c:pt idx="618">
                  <c:v>2.0297835966034405E-2</c:v>
                </c:pt>
                <c:pt idx="619">
                  <c:v>2.0337991600992332E-2</c:v>
                </c:pt>
                <c:pt idx="620">
                  <c:v>2.0368380448581396E-2</c:v>
                </c:pt>
                <c:pt idx="621">
                  <c:v>2.0398799745285173E-2</c:v>
                </c:pt>
                <c:pt idx="622">
                  <c:v>2.0429249491049632E-2</c:v>
                </c:pt>
                <c:pt idx="623">
                  <c:v>2.0459729685982829E-2</c:v>
                </c:pt>
                <c:pt idx="624">
                  <c:v>2.0490240330057755E-2</c:v>
                </c:pt>
                <c:pt idx="625">
                  <c:v>2.0520781423328437E-2</c:v>
                </c:pt>
                <c:pt idx="626">
                  <c:v>2.055135296576786E-2</c:v>
                </c:pt>
                <c:pt idx="627">
                  <c:v>2.0581954957457075E-2</c:v>
                </c:pt>
                <c:pt idx="628">
                  <c:v>2.0612587398396075E-2</c:v>
                </c:pt>
                <c:pt idx="629">
                  <c:v>2.0643250288611879E-2</c:v>
                </c:pt>
                <c:pt idx="630">
                  <c:v>2.0673943628104489E-2</c:v>
                </c:pt>
                <c:pt idx="631">
                  <c:v>2.0704667416927929E-2</c:v>
                </c:pt>
                <c:pt idx="632">
                  <c:v>2.0735421655055191E-2</c:v>
                </c:pt>
                <c:pt idx="633">
                  <c:v>2.0766206342594334E-2</c:v>
                </c:pt>
                <c:pt idx="634">
                  <c:v>2.0809050711502186E-2</c:v>
                </c:pt>
                <c:pt idx="635">
                  <c:v>2.0839905826719463E-2</c:v>
                </c:pt>
                <c:pt idx="636">
                  <c:v>2.0870791382676668E-2</c:v>
                </c:pt>
                <c:pt idx="637">
                  <c:v>2.0901707379373802E-2</c:v>
                </c:pt>
                <c:pt idx="638">
                  <c:v>2.0932653816810864E-2</c:v>
                </c:pt>
                <c:pt idx="639">
                  <c:v>2.0963630694987856E-2</c:v>
                </c:pt>
                <c:pt idx="640">
                  <c:v>2.0994638013985822E-2</c:v>
                </c:pt>
                <c:pt idx="641">
                  <c:v>2.1025675773723718E-2</c:v>
                </c:pt>
                <c:pt idx="642">
                  <c:v>2.1056743974363634E-2</c:v>
                </c:pt>
                <c:pt idx="643">
                  <c:v>2.108784261574348E-2</c:v>
                </c:pt>
                <c:pt idx="644">
                  <c:v>2.1118971697863254E-2</c:v>
                </c:pt>
                <c:pt idx="645">
                  <c:v>2.1150131220885049E-2</c:v>
                </c:pt>
                <c:pt idx="646">
                  <c:v>2.1181321184646773E-2</c:v>
                </c:pt>
                <c:pt idx="647">
                  <c:v>2.1212541589310518E-2</c:v>
                </c:pt>
                <c:pt idx="648">
                  <c:v>2.1243792434795239E-2</c:v>
                </c:pt>
                <c:pt idx="649">
                  <c:v>2.1275073721100934E-2</c:v>
                </c:pt>
                <c:pt idx="650">
                  <c:v>2.1306385448308651E-2</c:v>
                </c:pt>
                <c:pt idx="651">
                  <c:v>2.1337727616256297E-2</c:v>
                </c:pt>
                <c:pt idx="652">
                  <c:v>2.1369100225268056E-2</c:v>
                </c:pt>
                <c:pt idx="653">
                  <c:v>2.1400503275019744E-2</c:v>
                </c:pt>
                <c:pt idx="654">
                  <c:v>2.1431936765673454E-2</c:v>
                </c:pt>
                <c:pt idx="655">
                  <c:v>2.1463400697229185E-2</c:v>
                </c:pt>
                <c:pt idx="656">
                  <c:v>2.1494895069686937E-2</c:v>
                </c:pt>
                <c:pt idx="657">
                  <c:v>2.152641988304671E-2</c:v>
                </c:pt>
                <c:pt idx="658">
                  <c:v>2.1557975137389551E-2</c:v>
                </c:pt>
                <c:pt idx="659">
                  <c:v>2.1589560832634414E-2</c:v>
                </c:pt>
                <c:pt idx="660">
                  <c:v>2.1621176968700251E-2</c:v>
                </c:pt>
                <c:pt idx="661">
                  <c:v>2.1652823545749156E-2</c:v>
                </c:pt>
                <c:pt idx="662">
                  <c:v>2.1684500563781128E-2</c:v>
                </c:pt>
                <c:pt idx="663">
                  <c:v>2.1716208022796168E-2</c:v>
                </c:pt>
                <c:pt idx="664">
                  <c:v>2.174794592271323E-2</c:v>
                </c:pt>
                <c:pt idx="665">
                  <c:v>2.1779714263694405E-2</c:v>
                </c:pt>
                <c:pt idx="666">
                  <c:v>2.1811513045577602E-2</c:v>
                </c:pt>
                <c:pt idx="667">
                  <c:v>2.1843342268443866E-2</c:v>
                </c:pt>
                <c:pt idx="668">
                  <c:v>2.1875201932293198E-2</c:v>
                </c:pt>
                <c:pt idx="669">
                  <c:v>2.1907092037125597E-2</c:v>
                </c:pt>
                <c:pt idx="670">
                  <c:v>2.1939007845218628E-2</c:v>
                </c:pt>
                <c:pt idx="671">
                  <c:v>2.1970939151791935E-2</c:v>
                </c:pt>
                <c:pt idx="672">
                  <c:v>2.2002885592461441E-2</c:v>
                </c:pt>
                <c:pt idx="673">
                  <c:v>2.2034847167146099E-2</c:v>
                </c:pt>
                <c:pt idx="674">
                  <c:v>2.2066823876008002E-2</c:v>
                </c:pt>
                <c:pt idx="675">
                  <c:v>2.2098815718885056E-2</c:v>
                </c:pt>
                <c:pt idx="676">
                  <c:v>2.2130822695939356E-2</c:v>
                </c:pt>
                <c:pt idx="677">
                  <c:v>2.2162844807089854E-2</c:v>
                </c:pt>
                <c:pt idx="678">
                  <c:v>2.2194882052255505E-2</c:v>
                </c:pt>
                <c:pt idx="679">
                  <c:v>2.22269344315984E-2</c:v>
                </c:pt>
                <c:pt idx="680">
                  <c:v>2.2259001945037493E-2</c:v>
                </c:pt>
                <c:pt idx="681">
                  <c:v>2.2291084592653831E-2</c:v>
                </c:pt>
                <c:pt idx="682">
                  <c:v>2.2323182374285322E-2</c:v>
                </c:pt>
                <c:pt idx="683">
                  <c:v>2.2355295290175103E-2</c:v>
                </c:pt>
                <c:pt idx="684">
                  <c:v>2.2387423340080037E-2</c:v>
                </c:pt>
                <c:pt idx="685">
                  <c:v>2.2419566524162216E-2</c:v>
                </c:pt>
                <c:pt idx="686">
                  <c:v>2.2451724842340592E-2</c:v>
                </c:pt>
                <c:pt idx="687">
                  <c:v>2.248389829477726E-2</c:v>
                </c:pt>
                <c:pt idx="688">
                  <c:v>2.251608688122908E-2</c:v>
                </c:pt>
                <c:pt idx="689">
                  <c:v>2.2548290601858145E-2</c:v>
                </c:pt>
                <c:pt idx="690">
                  <c:v>2.2580509456664455E-2</c:v>
                </c:pt>
                <c:pt idx="691">
                  <c:v>2.2612743445729055E-2</c:v>
                </c:pt>
                <c:pt idx="692">
                  <c:v>2.2644992568808808E-2</c:v>
                </c:pt>
                <c:pt idx="693">
                  <c:v>2.2677256826146852E-2</c:v>
                </c:pt>
                <c:pt idx="694">
                  <c:v>2.2709536217581094E-2</c:v>
                </c:pt>
                <c:pt idx="695">
                  <c:v>2.2741830743192581E-2</c:v>
                </c:pt>
                <c:pt idx="696">
                  <c:v>2.277414040306236E-2</c:v>
                </c:pt>
                <c:pt idx="697">
                  <c:v>2.2806465197028336E-2</c:v>
                </c:pt>
                <c:pt idx="698">
                  <c:v>2.2838805125252604E-2</c:v>
                </c:pt>
                <c:pt idx="699">
                  <c:v>2.287116018757307E-2</c:v>
                </c:pt>
                <c:pt idx="700">
                  <c:v>2.2903530384232873E-2</c:v>
                </c:pt>
                <c:pt idx="701">
                  <c:v>2.2935915714988875E-2</c:v>
                </c:pt>
                <c:pt idx="702">
                  <c:v>2.2968316179922121E-2</c:v>
                </c:pt>
                <c:pt idx="703">
                  <c:v>2.3000731779113659E-2</c:v>
                </c:pt>
                <c:pt idx="704">
                  <c:v>2.3033162512563488E-2</c:v>
                </c:pt>
                <c:pt idx="705">
                  <c:v>2.3065608380109515E-2</c:v>
                </c:pt>
                <c:pt idx="706">
                  <c:v>2.3098069381994879E-2</c:v>
                </c:pt>
                <c:pt idx="707">
                  <c:v>2.3130545518057488E-2</c:v>
                </c:pt>
                <c:pt idx="708">
                  <c:v>2.3163036788297342E-2</c:v>
                </c:pt>
                <c:pt idx="709">
                  <c:v>2.3195543192795487E-2</c:v>
                </c:pt>
                <c:pt idx="710">
                  <c:v>2.3228064731470877E-2</c:v>
                </c:pt>
                <c:pt idx="711">
                  <c:v>2.3260601404485604E-2</c:v>
                </c:pt>
                <c:pt idx="712">
                  <c:v>2.3293153211758622E-2</c:v>
                </c:pt>
                <c:pt idx="713">
                  <c:v>2.3325720153208884E-2</c:v>
                </c:pt>
                <c:pt idx="714">
                  <c:v>2.3358302228917438E-2</c:v>
                </c:pt>
                <c:pt idx="715">
                  <c:v>2.3390899438884283E-2</c:v>
                </c:pt>
                <c:pt idx="716">
                  <c:v>2.3423511783109419E-2</c:v>
                </c:pt>
                <c:pt idx="717">
                  <c:v>2.3456139261673892E-2</c:v>
                </c:pt>
                <c:pt idx="718">
                  <c:v>2.348878187441561E-2</c:v>
                </c:pt>
                <c:pt idx="719">
                  <c:v>2.3521439621496665E-2</c:v>
                </c:pt>
                <c:pt idx="720">
                  <c:v>2.3554112502754965E-2</c:v>
                </c:pt>
                <c:pt idx="721">
                  <c:v>2.3586800518352602E-2</c:v>
                </c:pt>
                <c:pt idx="722">
                  <c:v>2.3619392355842539E-2</c:v>
                </c:pt>
                <c:pt idx="723">
                  <c:v>2.3656041400541561E-2</c:v>
                </c:pt>
                <c:pt idx="724">
                  <c:v>2.3687550719878603E-2</c:v>
                </c:pt>
                <c:pt idx="725">
                  <c:v>2.3718538684133206E-2</c:v>
                </c:pt>
                <c:pt idx="726">
                  <c:v>2.3749005293062231E-2</c:v>
                </c:pt>
                <c:pt idx="727">
                  <c:v>2.3778950546584632E-2</c:v>
                </c:pt>
                <c:pt idx="728">
                  <c:v>2.3808374444538316E-2</c:v>
                </c:pt>
                <c:pt idx="729">
                  <c:v>2.3837276986761191E-2</c:v>
                </c:pt>
                <c:pt idx="730">
                  <c:v>2.3865658173253257E-2</c:v>
                </c:pt>
                <c:pt idx="731">
                  <c:v>2.3893518003771375E-2</c:v>
                </c:pt>
                <c:pt idx="732">
                  <c:v>2.3920856478315544E-2</c:v>
                </c:pt>
                <c:pt idx="733">
                  <c:v>2.3947673596642627E-2</c:v>
                </c:pt>
                <c:pt idx="734">
                  <c:v>2.3973969358671576E-2</c:v>
                </c:pt>
                <c:pt idx="735">
                  <c:v>2.3999743764321346E-2</c:v>
                </c:pt>
                <c:pt idx="736">
                  <c:v>2.402499681351089E-2</c:v>
                </c:pt>
                <c:pt idx="737">
                  <c:v>2.404972850599707E-2</c:v>
                </c:pt>
                <c:pt idx="738">
                  <c:v>2.4073938841941978E-2</c:v>
                </c:pt>
                <c:pt idx="739">
                  <c:v>2.4097627820940382E-2</c:v>
                </c:pt>
                <c:pt idx="740">
                  <c:v>2.4120795442992282E-2</c:v>
                </c:pt>
                <c:pt idx="741">
                  <c:v>2.4143441708097679E-2</c:v>
                </c:pt>
                <c:pt idx="742">
                  <c:v>2.416556661609448E-2</c:v>
                </c:pt>
                <c:pt idx="743">
                  <c:v>2.4187170166820593E-2</c:v>
                </c:pt>
                <c:pt idx="744">
                  <c:v>2.4208252360276017E-2</c:v>
                </c:pt>
                <c:pt idx="745">
                  <c:v>2.422881319629866E-2</c:v>
                </c:pt>
                <c:pt idx="746">
                  <c:v>2.4248852674888521E-2</c:v>
                </c:pt>
                <c:pt idx="747">
                  <c:v>2.4268370795883509E-2</c:v>
                </c:pt>
                <c:pt idx="748">
                  <c:v>2.4287367559202577E-2</c:v>
                </c:pt>
                <c:pt idx="749">
                  <c:v>2.4305842964845725E-2</c:v>
                </c:pt>
                <c:pt idx="750">
                  <c:v>2.4323797012650861E-2</c:v>
                </c:pt>
                <c:pt idx="751">
                  <c:v>2.4341229702536937E-2</c:v>
                </c:pt>
                <c:pt idx="752">
                  <c:v>2.4358141034585001E-2</c:v>
                </c:pt>
                <c:pt idx="753">
                  <c:v>2.4374531008470868E-2</c:v>
                </c:pt>
                <c:pt idx="754">
                  <c:v>2.4390399624194536E-2</c:v>
                </c:pt>
                <c:pt idx="755">
                  <c:v>2.44057468819181E-2</c:v>
                </c:pt>
                <c:pt idx="756">
                  <c:v>2.4420572781236327E-2</c:v>
                </c:pt>
                <c:pt idx="757">
                  <c:v>2.443487732231131E-2</c:v>
                </c:pt>
                <c:pt idx="758">
                  <c:v>2.4448660505062003E-2</c:v>
                </c:pt>
                <c:pt idx="759">
                  <c:v>2.446192232940736E-2</c:v>
                </c:pt>
                <c:pt idx="760">
                  <c:v>2.4474662795185287E-2</c:v>
                </c:pt>
                <c:pt idx="761">
                  <c:v>2.4486881902476831E-2</c:v>
                </c:pt>
                <c:pt idx="762">
                  <c:v>2.4498579651119901E-2</c:v>
                </c:pt>
                <c:pt idx="763">
                  <c:v>2.4509756041195541E-2</c:v>
                </c:pt>
                <c:pt idx="764">
                  <c:v>2.4520411072541659E-2</c:v>
                </c:pt>
                <c:pt idx="765">
                  <c:v>2.4530544745239302E-2</c:v>
                </c:pt>
                <c:pt idx="766">
                  <c:v>2.4540157059045331E-2</c:v>
                </c:pt>
                <c:pt idx="767">
                  <c:v>2.4549248014121838E-2</c:v>
                </c:pt>
                <c:pt idx="768">
                  <c:v>2.4557817610306731E-2</c:v>
                </c:pt>
                <c:pt idx="769">
                  <c:v>2.456586584760001E-2</c:v>
                </c:pt>
                <c:pt idx="770">
                  <c:v>2.4573392725920629E-2</c:v>
                </c:pt>
                <c:pt idx="771">
                  <c:v>2.4580398245430679E-2</c:v>
                </c:pt>
                <c:pt idx="772">
                  <c:v>2.458688240572493E-2</c:v>
                </c:pt>
                <c:pt idx="773">
                  <c:v>2.4592845207127567E-2</c:v>
                </c:pt>
                <c:pt idx="774">
                  <c:v>2.4598324208511269E-2</c:v>
                </c:pt>
                <c:pt idx="775">
                  <c:v>2.4603742442528276E-2</c:v>
                </c:pt>
                <c:pt idx="776">
                  <c:v>2.4609220493239103E-2</c:v>
                </c:pt>
                <c:pt idx="777">
                  <c:v>2.4614758360724798E-2</c:v>
                </c:pt>
                <c:pt idx="778">
                  <c:v>2.4620356044904312E-2</c:v>
                </c:pt>
                <c:pt idx="779">
                  <c:v>2.462601354593974E-2</c:v>
                </c:pt>
                <c:pt idx="780">
                  <c:v>2.4631730863587942E-2</c:v>
                </c:pt>
                <c:pt idx="781">
                  <c:v>2.463750799801101E-2</c:v>
                </c:pt>
                <c:pt idx="782">
                  <c:v>2.4643344949208945E-2</c:v>
                </c:pt>
                <c:pt idx="783">
                  <c:v>2.4649241717181747E-2</c:v>
                </c:pt>
                <c:pt idx="784">
                  <c:v>2.4655198301929415E-2</c:v>
                </c:pt>
                <c:pt idx="785">
                  <c:v>2.466121470345195E-2</c:v>
                </c:pt>
                <c:pt idx="786">
                  <c:v>2.4667290921668306E-2</c:v>
                </c:pt>
                <c:pt idx="787">
                  <c:v>2.4673426956740574E-2</c:v>
                </c:pt>
                <c:pt idx="788">
                  <c:v>2.4679622808587709E-2</c:v>
                </c:pt>
                <c:pt idx="789">
                  <c:v>2.4685878477128664E-2</c:v>
                </c:pt>
                <c:pt idx="790">
                  <c:v>2.4692193962525533E-2</c:v>
                </c:pt>
                <c:pt idx="791">
                  <c:v>2.4698569264616221E-2</c:v>
                </c:pt>
                <c:pt idx="792">
                  <c:v>2.4705004383562823E-2</c:v>
                </c:pt>
                <c:pt idx="793">
                  <c:v>2.4711499319284291E-2</c:v>
                </c:pt>
                <c:pt idx="794">
                  <c:v>2.4718054071780626E-2</c:v>
                </c:pt>
                <c:pt idx="795">
                  <c:v>2.4724668641132874E-2</c:v>
                </c:pt>
                <c:pt idx="796">
                  <c:v>2.4731343027178943E-2</c:v>
                </c:pt>
                <c:pt idx="797">
                  <c:v>2.4738077230080924E-2</c:v>
                </c:pt>
                <c:pt idx="798">
                  <c:v>2.4744871249838818E-2</c:v>
                </c:pt>
                <c:pt idx="799">
                  <c:v>2.4751725086290532E-2</c:v>
                </c:pt>
                <c:pt idx="800">
                  <c:v>2.4758638739679206E-2</c:v>
                </c:pt>
                <c:pt idx="801">
                  <c:v>2.47656122097617E-2</c:v>
                </c:pt>
                <c:pt idx="802">
                  <c:v>2.4772645496781154E-2</c:v>
                </c:pt>
                <c:pt idx="803">
                  <c:v>2.4779738600494428E-2</c:v>
                </c:pt>
                <c:pt idx="804">
                  <c:v>2.4786891521144661E-2</c:v>
                </c:pt>
                <c:pt idx="805">
                  <c:v>2.479410425856976E-2</c:v>
                </c:pt>
                <c:pt idx="806">
                  <c:v>2.4801376812850773E-2</c:v>
                </c:pt>
                <c:pt idx="807">
                  <c:v>2.4808709183987698E-2</c:v>
                </c:pt>
                <c:pt idx="808">
                  <c:v>2.4816101371980537E-2</c:v>
                </c:pt>
                <c:pt idx="809">
                  <c:v>2.4823553376748242E-2</c:v>
                </c:pt>
                <c:pt idx="810">
                  <c:v>2.4831065198290814E-2</c:v>
                </c:pt>
                <c:pt idx="811">
                  <c:v>2.4838636836851391E-2</c:v>
                </c:pt>
                <c:pt idx="812">
                  <c:v>2.4846268292186835E-2</c:v>
                </c:pt>
                <c:pt idx="813">
                  <c:v>2.4853959564378192E-2</c:v>
                </c:pt>
                <c:pt idx="814">
                  <c:v>2.4861710653425462E-2</c:v>
                </c:pt>
                <c:pt idx="815">
                  <c:v>2.4869521559409691E-2</c:v>
                </c:pt>
                <c:pt idx="816">
                  <c:v>2.4877392282168787E-2</c:v>
                </c:pt>
                <c:pt idx="817">
                  <c:v>2.4885322821783795E-2</c:v>
                </c:pt>
                <c:pt idx="818">
                  <c:v>2.4893313178335763E-2</c:v>
                </c:pt>
                <c:pt idx="819">
                  <c:v>2.4901363351743644E-2</c:v>
                </c:pt>
                <c:pt idx="820">
                  <c:v>2.4909473342088484E-2</c:v>
                </c:pt>
                <c:pt idx="821">
                  <c:v>2.4917643149289237E-2</c:v>
                </c:pt>
                <c:pt idx="822">
                  <c:v>2.4925872773345903E-2</c:v>
                </c:pt>
                <c:pt idx="823">
                  <c:v>2.4934162214339528E-2</c:v>
                </c:pt>
                <c:pt idx="824">
                  <c:v>2.4942511472270112E-2</c:v>
                </c:pt>
                <c:pt idx="825">
                  <c:v>2.495092054705661E-2</c:v>
                </c:pt>
                <c:pt idx="826">
                  <c:v>2.495938127677122E-2</c:v>
                </c:pt>
                <c:pt idx="827">
                  <c:v>2.4967801730779726E-2</c:v>
                </c:pt>
                <c:pt idx="828">
                  <c:v>2.4976155704712344E-2</c:v>
                </c:pt>
                <c:pt idx="829">
                  <c:v>2.4984443198488027E-2</c:v>
                </c:pt>
                <c:pt idx="830">
                  <c:v>2.4992664212106774E-2</c:v>
                </c:pt>
                <c:pt idx="831">
                  <c:v>2.5000818745649633E-2</c:v>
                </c:pt>
                <c:pt idx="832">
                  <c:v>2.5008906799116604E-2</c:v>
                </c:pt>
                <c:pt idx="833">
                  <c:v>2.5016928372426639E-2</c:v>
                </c:pt>
                <c:pt idx="834">
                  <c:v>2.5024883465660785E-2</c:v>
                </c:pt>
                <c:pt idx="835">
                  <c:v>2.5032772078656951E-2</c:v>
                </c:pt>
                <c:pt idx="836">
                  <c:v>2.5040594211496181E-2</c:v>
                </c:pt>
                <c:pt idx="837">
                  <c:v>2.5048349864259523E-2</c:v>
                </c:pt>
                <c:pt idx="838">
                  <c:v>2.5056039036865929E-2</c:v>
                </c:pt>
                <c:pt idx="839">
                  <c:v>2.5063661729234354E-2</c:v>
                </c:pt>
                <c:pt idx="840">
                  <c:v>2.5071217941607937E-2</c:v>
                </c:pt>
                <c:pt idx="841">
                  <c:v>2.5078707673662493E-2</c:v>
                </c:pt>
                <c:pt idx="842">
                  <c:v>2.5086130925560113E-2</c:v>
                </c:pt>
                <c:pt idx="843">
                  <c:v>2.5093487697381844E-2</c:v>
                </c:pt>
                <c:pt idx="844">
                  <c:v>2.5100777988965595E-2</c:v>
                </c:pt>
                <c:pt idx="845">
                  <c:v>2.5108001800311364E-2</c:v>
                </c:pt>
                <c:pt idx="846">
                  <c:v>2.5115159131500198E-2</c:v>
                </c:pt>
                <c:pt idx="847">
                  <c:v>2.5122249982613143E-2</c:v>
                </c:pt>
                <c:pt idx="848">
                  <c:v>2.5129274353407061E-2</c:v>
                </c:pt>
                <c:pt idx="849">
                  <c:v>2.5136232243962997E-2</c:v>
                </c:pt>
                <c:pt idx="850">
                  <c:v>2.5143123654443045E-2</c:v>
                </c:pt>
                <c:pt idx="851">
                  <c:v>2.5149948584685111E-2</c:v>
                </c:pt>
                <c:pt idx="852">
                  <c:v>2.5156707034689196E-2</c:v>
                </c:pt>
                <c:pt idx="853">
                  <c:v>2.5163399004536346E-2</c:v>
                </c:pt>
                <c:pt idx="854">
                  <c:v>2.5170024494145515E-2</c:v>
                </c:pt>
                <c:pt idx="855">
                  <c:v>2.5176583503516703E-2</c:v>
                </c:pt>
                <c:pt idx="856">
                  <c:v>2.5183076032649909E-2</c:v>
                </c:pt>
                <c:pt idx="857">
                  <c:v>2.5189502081545134E-2</c:v>
                </c:pt>
                <c:pt idx="858">
                  <c:v>2.5195861650202378E-2</c:v>
                </c:pt>
                <c:pt idx="859">
                  <c:v>2.5202154738702687E-2</c:v>
                </c:pt>
                <c:pt idx="860">
                  <c:v>2.5208381346883968E-2</c:v>
                </c:pt>
                <c:pt idx="861">
                  <c:v>2.5214541474908314E-2</c:v>
                </c:pt>
                <c:pt idx="862">
                  <c:v>2.5220635122613633E-2</c:v>
                </c:pt>
                <c:pt idx="863">
                  <c:v>2.5226662290162016E-2</c:v>
                </c:pt>
                <c:pt idx="864">
                  <c:v>2.5232622977391372E-2</c:v>
                </c:pt>
                <c:pt idx="865">
                  <c:v>2.5238517184301701E-2</c:v>
                </c:pt>
                <c:pt idx="866">
                  <c:v>2.5244344911055094E-2</c:v>
                </c:pt>
                <c:pt idx="867">
                  <c:v>2.5250106157570507E-2</c:v>
                </c:pt>
                <c:pt idx="868">
                  <c:v>2.5255800923766891E-2</c:v>
                </c:pt>
                <c:pt idx="869">
                  <c:v>2.5261429209644248E-2</c:v>
                </c:pt>
                <c:pt idx="870">
                  <c:v>2.526699101536467E-2</c:v>
                </c:pt>
                <c:pt idx="871">
                  <c:v>2.5272486340766065E-2</c:v>
                </c:pt>
                <c:pt idx="872">
                  <c:v>2.5277915185929478E-2</c:v>
                </c:pt>
                <c:pt idx="873">
                  <c:v>2.5283277550692818E-2</c:v>
                </c:pt>
                <c:pt idx="874">
                  <c:v>2.5288573435299222E-2</c:v>
                </c:pt>
                <c:pt idx="875">
                  <c:v>2.5293802839505553E-2</c:v>
                </c:pt>
                <c:pt idx="876">
                  <c:v>2.5298965763554948E-2</c:v>
                </c:pt>
                <c:pt idx="877">
                  <c:v>2.530406220720427E-2</c:v>
                </c:pt>
                <c:pt idx="878">
                  <c:v>2.5309091026971542E-2</c:v>
                </c:pt>
                <c:pt idx="879">
                  <c:v>2.5317852817792568E-2</c:v>
                </c:pt>
                <c:pt idx="880">
                  <c:v>2.5322619068628059E-2</c:v>
                </c:pt>
                <c:pt idx="881">
                  <c:v>2.532727079328834E-2</c:v>
                </c:pt>
                <c:pt idx="882">
                  <c:v>2.5331807991800424E-2</c:v>
                </c:pt>
                <c:pt idx="883">
                  <c:v>2.5336230664137298E-2</c:v>
                </c:pt>
                <c:pt idx="884">
                  <c:v>2.5340538810244933E-2</c:v>
                </c:pt>
                <c:pt idx="885">
                  <c:v>2.5344732430204374E-2</c:v>
                </c:pt>
                <c:pt idx="886">
                  <c:v>2.5348811523907559E-2</c:v>
                </c:pt>
                <c:pt idx="887">
                  <c:v>2.5352776091408517E-2</c:v>
                </c:pt>
                <c:pt idx="888">
                  <c:v>2.5356626132653218E-2</c:v>
                </c:pt>
                <c:pt idx="889">
                  <c:v>2.5360361647668677E-2</c:v>
                </c:pt>
                <c:pt idx="890">
                  <c:v>2.5363982636427883E-2</c:v>
                </c:pt>
                <c:pt idx="891">
                  <c:v>2.5367489098930832E-2</c:v>
                </c:pt>
                <c:pt idx="892">
                  <c:v>2.5370881035123492E-2</c:v>
                </c:pt>
                <c:pt idx="893">
                  <c:v>2.5374158445059896E-2</c:v>
                </c:pt>
                <c:pt idx="894">
                  <c:v>2.5377321328686014E-2</c:v>
                </c:pt>
                <c:pt idx="895">
                  <c:v>2.5379877041915577E-2</c:v>
                </c:pt>
                <c:pt idx="896">
                  <c:v>2.5382761389087793E-2</c:v>
                </c:pt>
                <c:pt idx="897">
                  <c:v>2.5385531225726732E-2</c:v>
                </c:pt>
                <c:pt idx="898">
                  <c:v>2.5388186551994485E-2</c:v>
                </c:pt>
                <c:pt idx="899">
                  <c:v>2.5390727367810006E-2</c:v>
                </c:pt>
                <c:pt idx="900">
                  <c:v>2.5393153673173297E-2</c:v>
                </c:pt>
                <c:pt idx="901">
                  <c:v>2.5395465468084355E-2</c:v>
                </c:pt>
                <c:pt idx="902">
                  <c:v>2.5397662752543182E-2</c:v>
                </c:pt>
                <c:pt idx="903">
                  <c:v>2.5399745526549777E-2</c:v>
                </c:pt>
                <c:pt idx="904">
                  <c:v>2.5401713790023095E-2</c:v>
                </c:pt>
                <c:pt idx="905">
                  <c:v>2.5403567543125227E-2</c:v>
                </c:pt>
                <c:pt idx="906">
                  <c:v>2.5405306785775128E-2</c:v>
                </c:pt>
                <c:pt idx="907">
                  <c:v>2.5406931517891751E-2</c:v>
                </c:pt>
                <c:pt idx="908">
                  <c:v>2.5408441739556142E-2</c:v>
                </c:pt>
                <c:pt idx="909">
                  <c:v>2.5409837450849349E-2</c:v>
                </c:pt>
                <c:pt idx="910">
                  <c:v>2.5411118651609277E-2</c:v>
                </c:pt>
                <c:pt idx="911">
                  <c:v>2.5412285341835927E-2</c:v>
                </c:pt>
                <c:pt idx="912">
                  <c:v>2.5413337521691393E-2</c:v>
                </c:pt>
                <c:pt idx="913">
                  <c:v>2.541427519101358E-2</c:v>
                </c:pt>
                <c:pt idx="914">
                  <c:v>2.5415098349883536E-2</c:v>
                </c:pt>
                <c:pt idx="915">
                  <c:v>2.541580699830126E-2</c:v>
                </c:pt>
                <c:pt idx="916">
                  <c:v>2.5416401136185707E-2</c:v>
                </c:pt>
                <c:pt idx="917">
                  <c:v>2.5416880763617922E-2</c:v>
                </c:pt>
                <c:pt idx="918">
                  <c:v>2.5417245880597905E-2</c:v>
                </c:pt>
                <c:pt idx="919">
                  <c:v>2.5417496487125657E-2</c:v>
                </c:pt>
                <c:pt idx="920">
                  <c:v>2.5417632583120131E-2</c:v>
                </c:pt>
                <c:pt idx="921">
                  <c:v>2.5417654168662374E-2</c:v>
                </c:pt>
                <c:pt idx="922">
                  <c:v>2.5417561243752385E-2</c:v>
                </c:pt>
                <c:pt idx="923">
                  <c:v>2.5417353808390164E-2</c:v>
                </c:pt>
                <c:pt idx="924">
                  <c:v>2.5417031862494666E-2</c:v>
                </c:pt>
                <c:pt idx="925">
                  <c:v>2.5416595406227982E-2</c:v>
                </c:pt>
                <c:pt idx="926">
                  <c:v>2.5416044439346974E-2</c:v>
                </c:pt>
                <c:pt idx="927">
                  <c:v>2.5415378962013735E-2</c:v>
                </c:pt>
                <c:pt idx="928">
                  <c:v>2.541459897430931E-2</c:v>
                </c:pt>
                <c:pt idx="929">
                  <c:v>2.5413704475990562E-2</c:v>
                </c:pt>
                <c:pt idx="930">
                  <c:v>2.5412740532598788E-2</c:v>
                </c:pt>
                <c:pt idx="931">
                  <c:v>2.5411766048327733E-2</c:v>
                </c:pt>
                <c:pt idx="932">
                  <c:v>2.5410781377998015E-2</c:v>
                </c:pt>
                <c:pt idx="933">
                  <c:v>2.5409786521609634E-2</c:v>
                </c:pt>
                <c:pt idx="934">
                  <c:v>2.540878147916259E-2</c:v>
                </c:pt>
                <c:pt idx="935">
                  <c:v>2.5407766250575836E-2</c:v>
                </c:pt>
                <c:pt idx="936">
                  <c:v>2.5406740836092512E-2</c:v>
                </c:pt>
                <c:pt idx="937">
                  <c:v>2.5405705235469478E-2</c:v>
                </c:pt>
                <c:pt idx="938">
                  <c:v>2.5404659448868827E-2</c:v>
                </c:pt>
                <c:pt idx="939">
                  <c:v>2.5403603476128467E-2</c:v>
                </c:pt>
                <c:pt idx="940">
                  <c:v>2.540253731741049E-2</c:v>
                </c:pt>
                <c:pt idx="941">
                  <c:v>2.5401460972552803E-2</c:v>
                </c:pt>
                <c:pt idx="942">
                  <c:v>2.5400374441717499E-2</c:v>
                </c:pt>
                <c:pt idx="943">
                  <c:v>2.5399277724823532E-2</c:v>
                </c:pt>
                <c:pt idx="944">
                  <c:v>2.5398170821870902E-2</c:v>
                </c:pt>
                <c:pt idx="945">
                  <c:v>2.5397053732859609E-2</c:v>
                </c:pt>
                <c:pt idx="946">
                  <c:v>2.5395926457870699E-2</c:v>
                </c:pt>
                <c:pt idx="947">
                  <c:v>2.5394788996661033E-2</c:v>
                </c:pt>
                <c:pt idx="948">
                  <c:v>2.5393641349554796E-2</c:v>
                </c:pt>
                <c:pt idx="949">
                  <c:v>2.539248351630885E-2</c:v>
                </c:pt>
                <c:pt idx="950">
                  <c:v>2.5391315497166334E-2</c:v>
                </c:pt>
                <c:pt idx="951">
                  <c:v>2.5390137291803061E-2</c:v>
                </c:pt>
                <c:pt idx="952">
                  <c:v>2.5388948900543218E-2</c:v>
                </c:pt>
                <c:pt idx="953">
                  <c:v>2.5387750323062619E-2</c:v>
                </c:pt>
                <c:pt idx="954">
                  <c:v>2.5386541559685449E-2</c:v>
                </c:pt>
                <c:pt idx="955">
                  <c:v>2.538532261016857E-2</c:v>
                </c:pt>
                <c:pt idx="956">
                  <c:v>2.5384093474593028E-2</c:v>
                </c:pt>
                <c:pt idx="957">
                  <c:v>2.5382854153039869E-2</c:v>
                </c:pt>
                <c:pt idx="958">
                  <c:v>2.5381604645347E-2</c:v>
                </c:pt>
                <c:pt idx="959">
                  <c:v>2.5380344951757561E-2</c:v>
                </c:pt>
                <c:pt idx="960">
                  <c:v>2.5379075072028412E-2</c:v>
                </c:pt>
                <c:pt idx="961">
                  <c:v>2.53777950062406E-2</c:v>
                </c:pt>
                <c:pt idx="962">
                  <c:v>2.5376504754394125E-2</c:v>
                </c:pt>
                <c:pt idx="963">
                  <c:v>2.5375204316488986E-2</c:v>
                </c:pt>
                <c:pt idx="964">
                  <c:v>2.5373893692606231E-2</c:v>
                </c:pt>
                <c:pt idx="965">
                  <c:v>2.5372572882583766E-2</c:v>
                </c:pt>
                <c:pt idx="966">
                  <c:v>2.5371241886583684E-2</c:v>
                </c:pt>
                <c:pt idx="967">
                  <c:v>2.5369900704524939E-2</c:v>
                </c:pt>
                <c:pt idx="968">
                  <c:v>2.5368549336407531E-2</c:v>
                </c:pt>
                <c:pt idx="969">
                  <c:v>2.5367187782312506E-2</c:v>
                </c:pt>
                <c:pt idx="970">
                  <c:v>2.5365816042077771E-2</c:v>
                </c:pt>
                <c:pt idx="971">
                  <c:v>2.5364434115784373E-2</c:v>
                </c:pt>
                <c:pt idx="972">
                  <c:v>2.5363042003513359E-2</c:v>
                </c:pt>
                <c:pt idx="973">
                  <c:v>2.5361639705183681E-2</c:v>
                </c:pt>
                <c:pt idx="974">
                  <c:v>2.5360227220795339E-2</c:v>
                </c:pt>
                <c:pt idx="975">
                  <c:v>2.5358804550348335E-2</c:v>
                </c:pt>
                <c:pt idx="976">
                  <c:v>2.5357371693842667E-2</c:v>
                </c:pt>
                <c:pt idx="977">
                  <c:v>2.5355928651278337E-2</c:v>
                </c:pt>
                <c:pt idx="978">
                  <c:v>2.5354475422817435E-2</c:v>
                </c:pt>
                <c:pt idx="979">
                  <c:v>2.5353012008135778E-2</c:v>
                </c:pt>
                <c:pt idx="980">
                  <c:v>2.5351538407476504E-2</c:v>
                </c:pt>
                <c:pt idx="981">
                  <c:v>2.5350054620758566E-2</c:v>
                </c:pt>
                <c:pt idx="982">
                  <c:v>2.5348560647981966E-2</c:v>
                </c:pt>
                <c:pt idx="983">
                  <c:v>2.5347056489146702E-2</c:v>
                </c:pt>
                <c:pt idx="984">
                  <c:v>2.5345542144333821E-2</c:v>
                </c:pt>
                <c:pt idx="985">
                  <c:v>2.5344017613462277E-2</c:v>
                </c:pt>
                <c:pt idx="986">
                  <c:v>2.534248289653207E-2</c:v>
                </c:pt>
                <c:pt idx="987">
                  <c:v>2.53409379935432E-2</c:v>
                </c:pt>
                <c:pt idx="988">
                  <c:v>2.5339382904495666E-2</c:v>
                </c:pt>
                <c:pt idx="989">
                  <c:v>2.5337817629470516E-2</c:v>
                </c:pt>
                <c:pt idx="990">
                  <c:v>2.5336242168305656E-2</c:v>
                </c:pt>
                <c:pt idx="991">
                  <c:v>2.5334656521163179E-2</c:v>
                </c:pt>
                <c:pt idx="992">
                  <c:v>2.5333060687962039E-2</c:v>
                </c:pt>
                <c:pt idx="993">
                  <c:v>2.5331454668621189E-2</c:v>
                </c:pt>
                <c:pt idx="994">
                  <c:v>2.5329838463383769E-2</c:v>
                </c:pt>
                <c:pt idx="995">
                  <c:v>2.5328212072087686E-2</c:v>
                </c:pt>
                <c:pt idx="996">
                  <c:v>2.5326575494651893E-2</c:v>
                </c:pt>
                <c:pt idx="997">
                  <c:v>2.5324928731238483E-2</c:v>
                </c:pt>
                <c:pt idx="998">
                  <c:v>2.532327178176641E-2</c:v>
                </c:pt>
                <c:pt idx="999">
                  <c:v>2.5321604646235674E-2</c:v>
                </c:pt>
                <c:pt idx="1000">
                  <c:v>2.5319927324646274E-2</c:v>
                </c:pt>
                <c:pt idx="1001">
                  <c:v>2.5318239817079258E-2</c:v>
                </c:pt>
                <c:pt idx="1002">
                  <c:v>2.5316542123453578E-2</c:v>
                </c:pt>
                <c:pt idx="1003">
                  <c:v>2.5314834243769235E-2</c:v>
                </c:pt>
                <c:pt idx="1004">
                  <c:v>2.5313116178107276E-2</c:v>
                </c:pt>
                <c:pt idx="1005">
                  <c:v>2.5311387926305606E-2</c:v>
                </c:pt>
                <c:pt idx="1006">
                  <c:v>2.530964948852632E-2</c:v>
                </c:pt>
                <c:pt idx="1007">
                  <c:v>2.5307900864688371E-2</c:v>
                </c:pt>
                <c:pt idx="1008">
                  <c:v>2.5306142054710712E-2</c:v>
                </c:pt>
                <c:pt idx="1009">
                  <c:v>2.5304373058836482E-2</c:v>
                </c:pt>
                <c:pt idx="1010">
                  <c:v>2.5302593876822543E-2</c:v>
                </c:pt>
                <c:pt idx="1011">
                  <c:v>2.5300804508830987E-2</c:v>
                </c:pt>
                <c:pt idx="1012">
                  <c:v>2.5299004954780768E-2</c:v>
                </c:pt>
                <c:pt idx="1013">
                  <c:v>2.5297195214671886E-2</c:v>
                </c:pt>
                <c:pt idx="1014">
                  <c:v>2.529537528850434E-2</c:v>
                </c:pt>
                <c:pt idx="1015">
                  <c:v>2.5293545176359178E-2</c:v>
                </c:pt>
                <c:pt idx="1016">
                  <c:v>2.5291704878074306E-2</c:v>
                </c:pt>
                <c:pt idx="1017">
                  <c:v>2.5289854393811817E-2</c:v>
                </c:pt>
                <c:pt idx="1018">
                  <c:v>2.5287993723490665E-2</c:v>
                </c:pt>
                <c:pt idx="1019">
                  <c:v>2.5286122867191896E-2</c:v>
                </c:pt>
                <c:pt idx="1020">
                  <c:v>2.5284241824834464E-2</c:v>
                </c:pt>
                <c:pt idx="1021">
                  <c:v>2.5282350596337322E-2</c:v>
                </c:pt>
                <c:pt idx="1022">
                  <c:v>2.5280449181943609E-2</c:v>
                </c:pt>
                <c:pt idx="1023">
                  <c:v>2.5278537581410188E-2</c:v>
                </c:pt>
                <c:pt idx="1024">
                  <c:v>2.5276615794899149E-2</c:v>
                </c:pt>
                <c:pt idx="1025">
                  <c:v>2.5274683822329447E-2</c:v>
                </c:pt>
                <c:pt idx="1026">
                  <c:v>2.5272741663620035E-2</c:v>
                </c:pt>
                <c:pt idx="1027">
                  <c:v>2.5270789319014053E-2</c:v>
                </c:pt>
                <c:pt idx="1028">
                  <c:v>2.5268826788268361E-2</c:v>
                </c:pt>
                <c:pt idx="1029">
                  <c:v>2.5266854071545053E-2</c:v>
                </c:pt>
                <c:pt idx="1030">
                  <c:v>2.5264871168763081E-2</c:v>
                </c:pt>
                <c:pt idx="1031">
                  <c:v>2.5262878079922446E-2</c:v>
                </c:pt>
                <c:pt idx="1032">
                  <c:v>2.5260874805104194E-2</c:v>
                </c:pt>
                <c:pt idx="1033">
                  <c:v>2.5258861344227279E-2</c:v>
                </c:pt>
                <c:pt idx="1034">
                  <c:v>2.5256836142013572E-2</c:v>
                </c:pt>
                <c:pt idx="1035">
                  <c:v>2.525450052776268E-2</c:v>
                </c:pt>
                <c:pt idx="1036">
                  <c:v>2.5252437920421089E-2</c:v>
                </c:pt>
                <c:pt idx="1037">
                  <c:v>2.5250357631374509E-2</c:v>
                </c:pt>
                <c:pt idx="1038">
                  <c:v>2.5248259660541894E-2</c:v>
                </c:pt>
                <c:pt idx="1039">
                  <c:v>2.524614400800429E-2</c:v>
                </c:pt>
                <c:pt idx="1040">
                  <c:v>2.5244010673599604E-2</c:v>
                </c:pt>
                <c:pt idx="1041">
                  <c:v>2.5241859657408883E-2</c:v>
                </c:pt>
                <c:pt idx="1042">
                  <c:v>2.5239690959513172E-2</c:v>
                </c:pt>
                <c:pt idx="1043">
                  <c:v>2.5237504579750381E-2</c:v>
                </c:pt>
                <c:pt idx="1044">
                  <c:v>2.52353005182826E-2</c:v>
                </c:pt>
                <c:pt idx="1045">
                  <c:v>2.5233078775028783E-2</c:v>
                </c:pt>
                <c:pt idx="1046">
                  <c:v>2.5230839349988932E-2</c:v>
                </c:pt>
                <c:pt idx="1047">
                  <c:v>2.5228582243163045E-2</c:v>
                </c:pt>
                <c:pt idx="1048">
                  <c:v>2.5226307454551122E-2</c:v>
                </c:pt>
                <c:pt idx="1049">
                  <c:v>2.5224014984234211E-2</c:v>
                </c:pt>
                <c:pt idx="1050">
                  <c:v>2.5221704832131264E-2</c:v>
                </c:pt>
                <c:pt idx="1051">
                  <c:v>2.5219376998242282E-2</c:v>
                </c:pt>
                <c:pt idx="1052">
                  <c:v>2.5217031482567265E-2</c:v>
                </c:pt>
                <c:pt idx="1053">
                  <c:v>2.5214668285106212E-2</c:v>
                </c:pt>
                <c:pt idx="1054">
                  <c:v>2.521228740594017E-2</c:v>
                </c:pt>
                <c:pt idx="1055">
                  <c:v>2.5209888844907047E-2</c:v>
                </c:pt>
                <c:pt idx="1056">
                  <c:v>2.5207472602168934E-2</c:v>
                </c:pt>
                <c:pt idx="1057">
                  <c:v>2.5205038677644787E-2</c:v>
                </c:pt>
                <c:pt idx="1058">
                  <c:v>2.5202587071334603E-2</c:v>
                </c:pt>
                <c:pt idx="1059">
                  <c:v>2.5200117783238385E-2</c:v>
                </c:pt>
                <c:pt idx="1060">
                  <c:v>2.5197630813437177E-2</c:v>
                </c:pt>
                <c:pt idx="1061">
                  <c:v>2.5195126161849934E-2</c:v>
                </c:pt>
                <c:pt idx="1062">
                  <c:v>2.519260382839561E-2</c:v>
                </c:pt>
                <c:pt idx="1063">
                  <c:v>2.5190063813236296E-2</c:v>
                </c:pt>
                <c:pt idx="1064">
                  <c:v>2.5187506116371994E-2</c:v>
                </c:pt>
                <c:pt idx="1065">
                  <c:v>2.518493073764061E-2</c:v>
                </c:pt>
                <c:pt idx="1066">
                  <c:v>2.5182337677204236E-2</c:v>
                </c:pt>
                <c:pt idx="1067">
                  <c:v>2.5179726935062874E-2</c:v>
                </c:pt>
                <c:pt idx="1068">
                  <c:v>2.517709851105443E-2</c:v>
                </c:pt>
                <c:pt idx="1069">
                  <c:v>2.5174452405259951E-2</c:v>
                </c:pt>
                <c:pt idx="1070">
                  <c:v>2.5171788617760482E-2</c:v>
                </c:pt>
                <c:pt idx="1071">
                  <c:v>2.5169107148393932E-2</c:v>
                </c:pt>
                <c:pt idx="1072">
                  <c:v>2.5166407997403439E-2</c:v>
                </c:pt>
                <c:pt idx="1073">
                  <c:v>2.5163691164626911E-2</c:v>
                </c:pt>
                <c:pt idx="1074">
                  <c:v>2.5160956650064348E-2</c:v>
                </c:pt>
                <c:pt idx="1075">
                  <c:v>2.5158204453634703E-2</c:v>
                </c:pt>
                <c:pt idx="1076">
                  <c:v>2.5155434575581115E-2</c:v>
                </c:pt>
                <c:pt idx="1077">
                  <c:v>2.5152647015741492E-2</c:v>
                </c:pt>
                <c:pt idx="1078">
                  <c:v>2.5149841774115833E-2</c:v>
                </c:pt>
                <c:pt idx="1079">
                  <c:v>2.5147018850785186E-2</c:v>
                </c:pt>
                <c:pt idx="1080">
                  <c:v>2.5144178245587456E-2</c:v>
                </c:pt>
                <c:pt idx="1081">
                  <c:v>2.5141319958603692E-2</c:v>
                </c:pt>
                <c:pt idx="1082">
                  <c:v>2.5138443989995984E-2</c:v>
                </c:pt>
                <c:pt idx="1083">
                  <c:v>2.5135550339602242E-2</c:v>
                </c:pt>
                <c:pt idx="1084">
                  <c:v>2.5132639007341417E-2</c:v>
                </c:pt>
                <c:pt idx="1085">
                  <c:v>2.5129709993375604E-2</c:v>
                </c:pt>
                <c:pt idx="1086">
                  <c:v>2.5126763297704802E-2</c:v>
                </c:pt>
                <c:pt idx="1087">
                  <c:v>2.5123798920166918E-2</c:v>
                </c:pt>
                <c:pt idx="1088">
                  <c:v>2.5120816861005091E-2</c:v>
                </c:pt>
                <c:pt idx="1089">
                  <c:v>2.5117817119976182E-2</c:v>
                </c:pt>
                <c:pt idx="1090">
                  <c:v>2.5114799697161239E-2</c:v>
                </c:pt>
                <c:pt idx="1091">
                  <c:v>2.5111764592722352E-2</c:v>
                </c:pt>
                <c:pt idx="1092">
                  <c:v>2.5108711806416384E-2</c:v>
                </c:pt>
                <c:pt idx="1093">
                  <c:v>2.5105641338405427E-2</c:v>
                </c:pt>
                <c:pt idx="1094">
                  <c:v>2.510255318868948E-2</c:v>
                </c:pt>
                <c:pt idx="1095">
                  <c:v>2.5099447357106452E-2</c:v>
                </c:pt>
                <c:pt idx="1096">
                  <c:v>2.5096323843818436E-2</c:v>
                </c:pt>
                <c:pt idx="1097">
                  <c:v>2.5093182648825429E-2</c:v>
                </c:pt>
                <c:pt idx="1098">
                  <c:v>2.5090023771965342E-2</c:v>
                </c:pt>
                <c:pt idx="1099">
                  <c:v>2.5086847213481311E-2</c:v>
                </c:pt>
                <c:pt idx="1100">
                  <c:v>2.5083652973211246E-2</c:v>
                </c:pt>
                <c:pt idx="1101">
                  <c:v>2.5080441051074098E-2</c:v>
                </c:pt>
                <c:pt idx="1102">
                  <c:v>2.5077211447231962E-2</c:v>
                </c:pt>
                <c:pt idx="1103">
                  <c:v>2.5073964161684836E-2</c:v>
                </c:pt>
                <c:pt idx="1104">
                  <c:v>2.5070699194432722E-2</c:v>
                </c:pt>
                <c:pt idx="1105">
                  <c:v>2.5067416545394572E-2</c:v>
                </c:pt>
                <c:pt idx="1106">
                  <c:v>2.5064116214570387E-2</c:v>
                </c:pt>
                <c:pt idx="1107">
                  <c:v>2.5060798202041212E-2</c:v>
                </c:pt>
                <c:pt idx="1108">
                  <c:v>2.5057462507644956E-2</c:v>
                </c:pt>
                <c:pt idx="1109">
                  <c:v>2.5054109131624758E-2</c:v>
                </c:pt>
                <c:pt idx="1110">
                  <c:v>2.5050738073818524E-2</c:v>
                </c:pt>
                <c:pt idx="1111">
                  <c:v>2.5047349334307301E-2</c:v>
                </c:pt>
                <c:pt idx="1112">
                  <c:v>2.5043942912928996E-2</c:v>
                </c:pt>
                <c:pt idx="1113">
                  <c:v>2.5040518809926748E-2</c:v>
                </c:pt>
                <c:pt idx="1114">
                  <c:v>2.5037077025138466E-2</c:v>
                </c:pt>
                <c:pt idx="1115">
                  <c:v>2.5033617558564147E-2</c:v>
                </c:pt>
                <c:pt idx="1116">
                  <c:v>2.503014041028484E-2</c:v>
                </c:pt>
                <c:pt idx="1117">
                  <c:v>2.5026645580300544E-2</c:v>
                </c:pt>
                <c:pt idx="1118">
                  <c:v>2.5023133068449166E-2</c:v>
                </c:pt>
                <c:pt idx="1119">
                  <c:v>2.5019602874973845E-2</c:v>
                </c:pt>
                <c:pt idx="1120">
                  <c:v>2.5016054999712489E-2</c:v>
                </c:pt>
                <c:pt idx="1121">
                  <c:v>2.5012489442665098E-2</c:v>
                </c:pt>
                <c:pt idx="1122">
                  <c:v>2.5008906203912717E-2</c:v>
                </c:pt>
                <c:pt idx="1123">
                  <c:v>2.5005305283455348E-2</c:v>
                </c:pt>
                <c:pt idx="1124">
                  <c:v>2.5001686681292989E-2</c:v>
                </c:pt>
                <c:pt idx="1125">
                  <c:v>2.4998050397263549E-2</c:v>
                </c:pt>
                <c:pt idx="1126">
                  <c:v>2.499439643152912E-2</c:v>
                </c:pt>
                <c:pt idx="1127">
                  <c:v>2.4990724784170748E-2</c:v>
                </c:pt>
                <c:pt idx="1128">
                  <c:v>2.4987035454864248E-2</c:v>
                </c:pt>
                <c:pt idx="1129">
                  <c:v>2.4983328444014852E-2</c:v>
                </c:pt>
                <c:pt idx="1130">
                  <c:v>2.4979603751298374E-2</c:v>
                </c:pt>
                <c:pt idx="1131">
                  <c:v>2.4975861376876907E-2</c:v>
                </c:pt>
                <c:pt idx="1132">
                  <c:v>2.4972101320750451E-2</c:v>
                </c:pt>
                <c:pt idx="1133">
                  <c:v>2.4968323582837959E-2</c:v>
                </c:pt>
                <c:pt idx="1134">
                  <c:v>2.4964528163301525E-2</c:v>
                </c:pt>
                <c:pt idx="1135">
                  <c:v>2.4960715061898009E-2</c:v>
                </c:pt>
                <c:pt idx="1136">
                  <c:v>2.495688427887055E-2</c:v>
                </c:pt>
                <c:pt idx="1137">
                  <c:v>2.495303581397601E-2</c:v>
                </c:pt>
                <c:pt idx="1138">
                  <c:v>2.4949169667457527E-2</c:v>
                </c:pt>
                <c:pt idx="1139">
                  <c:v>2.4944729563173285E-2</c:v>
                </c:pt>
                <c:pt idx="1140">
                  <c:v>2.4940825527113297E-2</c:v>
                </c:pt>
                <c:pt idx="1141">
                  <c:v>2.4936903809429367E-2</c:v>
                </c:pt>
                <c:pt idx="1142">
                  <c:v>2.4932964410040448E-2</c:v>
                </c:pt>
                <c:pt idx="1143">
                  <c:v>2.4929007328784447E-2</c:v>
                </c:pt>
                <c:pt idx="1144">
                  <c:v>2.4925032565904504E-2</c:v>
                </c:pt>
                <c:pt idx="1145">
                  <c:v>2.4921040121319571E-2</c:v>
                </c:pt>
                <c:pt idx="1146">
                  <c:v>2.4917029994948603E-2</c:v>
                </c:pt>
                <c:pt idx="1147">
                  <c:v>2.4913002186872646E-2</c:v>
                </c:pt>
                <c:pt idx="1148">
                  <c:v>2.4908956697010654E-2</c:v>
                </c:pt>
                <c:pt idx="1149">
                  <c:v>2.4904893525524718E-2</c:v>
                </c:pt>
                <c:pt idx="1150">
                  <c:v>2.4900812672252748E-2</c:v>
                </c:pt>
                <c:pt idx="1151">
                  <c:v>2.4896714137194742E-2</c:v>
                </c:pt>
                <c:pt idx="1152">
                  <c:v>2.4892597920431747E-2</c:v>
                </c:pt>
                <c:pt idx="1153">
                  <c:v>2.4888464021963763E-2</c:v>
                </c:pt>
                <c:pt idx="1154">
                  <c:v>2.488431244179079E-2</c:v>
                </c:pt>
                <c:pt idx="1155">
                  <c:v>2.4882340157903249E-2</c:v>
                </c:pt>
                <c:pt idx="1156">
                  <c:v>2.4875956236329877E-2</c:v>
                </c:pt>
                <c:pt idx="1157">
                  <c:v>2.487175161096089E-2</c:v>
                </c:pt>
                <c:pt idx="1158">
                  <c:v>2.4867529303967961E-2</c:v>
                </c:pt>
                <c:pt idx="1159">
                  <c:v>2.4863289315188997E-2</c:v>
                </c:pt>
                <c:pt idx="1160">
                  <c:v>2.4859031644623997E-2</c:v>
                </c:pt>
                <c:pt idx="1161">
                  <c:v>2.4854756292354008E-2</c:v>
                </c:pt>
                <c:pt idx="1162">
                  <c:v>2.4850463258460076E-2</c:v>
                </c:pt>
                <c:pt idx="1163">
                  <c:v>2.4846152542780109E-2</c:v>
                </c:pt>
                <c:pt idx="1164">
                  <c:v>2.4841824145395153E-2</c:v>
                </c:pt>
                <c:pt idx="1165">
                  <c:v>2.4837478066224161E-2</c:v>
                </c:pt>
                <c:pt idx="1166">
                  <c:v>2.4833114305429227E-2</c:v>
                </c:pt>
                <c:pt idx="1167">
                  <c:v>2.482873286301035E-2</c:v>
                </c:pt>
                <c:pt idx="1168">
                  <c:v>2.4824333738724391E-2</c:v>
                </c:pt>
                <c:pt idx="1169">
                  <c:v>2.4819916932652397E-2</c:v>
                </c:pt>
                <c:pt idx="1170">
                  <c:v>2.481548244495646E-2</c:v>
                </c:pt>
                <c:pt idx="1171">
                  <c:v>2.4811030275636581E-2</c:v>
                </c:pt>
                <c:pt idx="1172">
                  <c:v>2.480656042444962E-2</c:v>
                </c:pt>
                <c:pt idx="1173">
                  <c:v>2.4802072891719762E-2</c:v>
                </c:pt>
                <c:pt idx="1174">
                  <c:v>2.4797567677122823E-2</c:v>
                </c:pt>
                <c:pt idx="1175">
                  <c:v>2.4793044780820894E-2</c:v>
                </c:pt>
                <c:pt idx="1176">
                  <c:v>2.4788504202976069E-2</c:v>
                </c:pt>
                <c:pt idx="1177">
                  <c:v>2.4783945943264163E-2</c:v>
                </c:pt>
                <c:pt idx="1178">
                  <c:v>2.477937000200936E-2</c:v>
                </c:pt>
                <c:pt idx="1179">
                  <c:v>2.4774776378887475E-2</c:v>
                </c:pt>
                <c:pt idx="1180">
                  <c:v>2.4770165074060602E-2</c:v>
                </c:pt>
                <c:pt idx="1181">
                  <c:v>2.4765536087528739E-2</c:v>
                </c:pt>
                <c:pt idx="1182">
                  <c:v>2.4760889419372933E-2</c:v>
                </c:pt>
                <c:pt idx="1183">
                  <c:v>2.4756225069431093E-2</c:v>
                </c:pt>
                <c:pt idx="1184">
                  <c:v>2.4751543037784263E-2</c:v>
                </c:pt>
                <c:pt idx="1185">
                  <c:v>2.474684332451349E-2</c:v>
                </c:pt>
                <c:pt idx="1186">
                  <c:v>2.4742125929456682E-2</c:v>
                </c:pt>
                <c:pt idx="1187">
                  <c:v>2.4737390852775931E-2</c:v>
                </c:pt>
                <c:pt idx="1188">
                  <c:v>2.4732638094309145E-2</c:v>
                </c:pt>
                <c:pt idx="1189">
                  <c:v>2.472786765413737E-2</c:v>
                </c:pt>
                <c:pt idx="1190">
                  <c:v>2.4723077005804894E-2</c:v>
                </c:pt>
                <c:pt idx="1191">
                  <c:v>2.4718518014001937E-2</c:v>
                </c:pt>
                <c:pt idx="1192">
                  <c:v>2.4713605035926088E-2</c:v>
                </c:pt>
                <c:pt idx="1193">
                  <c:v>2.4708635273286893E-2</c:v>
                </c:pt>
                <c:pt idx="1194">
                  <c:v>2.4703608726111364E-2</c:v>
                </c:pt>
                <c:pt idx="1195">
                  <c:v>2.4698525394345475E-2</c:v>
                </c:pt>
                <c:pt idx="1196">
                  <c:v>2.4693385278016237E-2</c:v>
                </c:pt>
                <c:pt idx="1197">
                  <c:v>2.4688188377177681E-2</c:v>
                </c:pt>
                <c:pt idx="1198">
                  <c:v>2.4682934691829809E-2</c:v>
                </c:pt>
                <c:pt idx="1199">
                  <c:v>2.4677624221945603E-2</c:v>
                </c:pt>
                <c:pt idx="1200">
                  <c:v>2.4672256967525067E-2</c:v>
                </c:pt>
                <c:pt idx="1201">
                  <c:v>2.4666832928622227E-2</c:v>
                </c:pt>
                <c:pt idx="1202">
                  <c:v>2.4661352105210071E-2</c:v>
                </c:pt>
                <c:pt idx="1203">
                  <c:v>2.4655814497315614E-2</c:v>
                </c:pt>
                <c:pt idx="1204">
                  <c:v>2.465022010491184E-2</c:v>
                </c:pt>
                <c:pt idx="1205">
                  <c:v>2.4644568928052783E-2</c:v>
                </c:pt>
                <c:pt idx="1206">
                  <c:v>2.4634735005429897E-2</c:v>
                </c:pt>
                <c:pt idx="1207">
                  <c:v>2.46289467046934E-2</c:v>
                </c:pt>
                <c:pt idx="1208">
                  <c:v>2.4623101626984889E-2</c:v>
                </c:pt>
                <c:pt idx="1209">
                  <c:v>2.4617199772304366E-2</c:v>
                </c:pt>
                <c:pt idx="1210">
                  <c:v>2.4611241140651829E-2</c:v>
                </c:pt>
                <c:pt idx="1211">
                  <c:v>2.460522573202728E-2</c:v>
                </c:pt>
                <c:pt idx="1212">
                  <c:v>2.4599153546511765E-2</c:v>
                </c:pt>
                <c:pt idx="1213">
                  <c:v>2.4593024584024237E-2</c:v>
                </c:pt>
                <c:pt idx="1214">
                  <c:v>2.4586838844564696E-2</c:v>
                </c:pt>
                <c:pt idx="1215">
                  <c:v>2.4580596328052096E-2</c:v>
                </c:pt>
                <c:pt idx="1216">
                  <c:v>2.4574297034648529E-2</c:v>
                </c:pt>
                <c:pt idx="1217">
                  <c:v>2.456794096427295E-2</c:v>
                </c:pt>
                <c:pt idx="1218">
                  <c:v>2.4561528117006404E-2</c:v>
                </c:pt>
                <c:pt idx="1219">
                  <c:v>2.4555058492767845E-2</c:v>
                </c:pt>
                <c:pt idx="1220">
                  <c:v>2.4548532091719366E-2</c:v>
                </c:pt>
                <c:pt idx="1221">
                  <c:v>2.4541948913617828E-2</c:v>
                </c:pt>
                <c:pt idx="1222">
                  <c:v>2.4535308958544277E-2</c:v>
                </c:pt>
                <c:pt idx="1223">
                  <c:v>2.452861222657976E-2</c:v>
                </c:pt>
                <c:pt idx="1224">
                  <c:v>2.4521858717724276E-2</c:v>
                </c:pt>
                <c:pt idx="1225">
                  <c:v>2.451504843189678E-2</c:v>
                </c:pt>
                <c:pt idx="1226">
                  <c:v>2.4508181369178317E-2</c:v>
                </c:pt>
                <c:pt idx="1227">
                  <c:v>2.4501257529487841E-2</c:v>
                </c:pt>
                <c:pt idx="1228">
                  <c:v>2.4494276912987445E-2</c:v>
                </c:pt>
                <c:pt idx="1229">
                  <c:v>2.4487239519515036E-2</c:v>
                </c:pt>
                <c:pt idx="1230">
                  <c:v>2.4480145349151661E-2</c:v>
                </c:pt>
                <c:pt idx="1231">
                  <c:v>2.4472994401897319E-2</c:v>
                </c:pt>
                <c:pt idx="1232">
                  <c:v>2.4465786677670964E-2</c:v>
                </c:pt>
                <c:pt idx="1233">
                  <c:v>2.4458522176634689E-2</c:v>
                </c:pt>
                <c:pt idx="1234">
                  <c:v>2.4451200898626402E-2</c:v>
                </c:pt>
                <c:pt idx="1235">
                  <c:v>2.4443822843727148E-2</c:v>
                </c:pt>
                <c:pt idx="1236">
                  <c:v>2.4436388011936927E-2</c:v>
                </c:pt>
                <c:pt idx="1237">
                  <c:v>2.4428896403336786E-2</c:v>
                </c:pt>
                <c:pt idx="1238">
                  <c:v>2.4421348017845679E-2</c:v>
                </c:pt>
                <c:pt idx="1239">
                  <c:v>2.4413742855463605E-2</c:v>
                </c:pt>
                <c:pt idx="1240">
                  <c:v>2.4406080916271611E-2</c:v>
                </c:pt>
                <c:pt idx="1241">
                  <c:v>2.439836220018865E-2</c:v>
                </c:pt>
                <c:pt idx="1242">
                  <c:v>2.4390586707133677E-2</c:v>
                </c:pt>
                <c:pt idx="1243">
                  <c:v>2.4382754437187737E-2</c:v>
                </c:pt>
                <c:pt idx="1244">
                  <c:v>2.4374865390593969E-2</c:v>
                </c:pt>
                <c:pt idx="1245">
                  <c:v>2.4366919566947143E-2</c:v>
                </c:pt>
                <c:pt idx="1246">
                  <c:v>2.4358916966571442E-2</c:v>
                </c:pt>
                <c:pt idx="1247">
                  <c:v>2.4350857589304775E-2</c:v>
                </c:pt>
                <c:pt idx="1248">
                  <c:v>2.4342741435147142E-2</c:v>
                </c:pt>
                <c:pt idx="1249">
                  <c:v>2.4334568504179588E-2</c:v>
                </c:pt>
                <c:pt idx="1250">
                  <c:v>2.432633879648316E-2</c:v>
                </c:pt>
                <c:pt idx="1251">
                  <c:v>2.431805231181472E-2</c:v>
                </c:pt>
                <c:pt idx="1252">
                  <c:v>2.4309709050417405E-2</c:v>
                </c:pt>
                <c:pt idx="1253">
                  <c:v>2.4301309012129124E-2</c:v>
                </c:pt>
                <c:pt idx="1254">
                  <c:v>2.4292852197030923E-2</c:v>
                </c:pt>
                <c:pt idx="1255">
                  <c:v>2.4284338605122802E-2</c:v>
                </c:pt>
                <c:pt idx="1256">
                  <c:v>2.427576823640476E-2</c:v>
                </c:pt>
                <c:pt idx="1257">
                  <c:v>2.4267141090957844E-2</c:v>
                </c:pt>
                <c:pt idx="1258">
                  <c:v>2.4258457168538916E-2</c:v>
                </c:pt>
                <c:pt idx="1259">
                  <c:v>2.424971646947216E-2</c:v>
                </c:pt>
                <c:pt idx="1260">
                  <c:v>2.4240918993514438E-2</c:v>
                </c:pt>
                <c:pt idx="1261">
                  <c:v>2.4232064740827841E-2</c:v>
                </c:pt>
                <c:pt idx="1262">
                  <c:v>2.4223153711250278E-2</c:v>
                </c:pt>
                <c:pt idx="1263">
                  <c:v>2.4214185905024888E-2</c:v>
                </c:pt>
                <c:pt idx="1264">
                  <c:v>2.4205161321989577E-2</c:v>
                </c:pt>
                <c:pt idx="1265">
                  <c:v>2.4196079962063299E-2</c:v>
                </c:pt>
                <c:pt idx="1266">
                  <c:v>2.4186941825489194E-2</c:v>
                </c:pt>
                <c:pt idx="1267">
                  <c:v>2.4177746912105169E-2</c:v>
                </c:pt>
                <c:pt idx="1268">
                  <c:v>2.416849522199227E-2</c:v>
                </c:pt>
                <c:pt idx="1269">
                  <c:v>2.4159186755069451E-2</c:v>
                </c:pt>
                <c:pt idx="1270">
                  <c:v>2.4149821511336711E-2</c:v>
                </c:pt>
                <c:pt idx="1271">
                  <c:v>2.414039949103719E-2</c:v>
                </c:pt>
                <c:pt idx="1272">
                  <c:v>2.4130920693846702E-2</c:v>
                </c:pt>
                <c:pt idx="1273">
                  <c:v>2.4121385119927341E-2</c:v>
                </c:pt>
                <c:pt idx="1274">
                  <c:v>2.4111792769279106E-2</c:v>
                </c:pt>
                <c:pt idx="1275">
                  <c:v>2.4102143641983043E-2</c:v>
                </c:pt>
                <c:pt idx="1276">
                  <c:v>2.4092437737877059E-2</c:v>
                </c:pt>
                <c:pt idx="1277">
                  <c:v>2.4082675057042202E-2</c:v>
                </c:pt>
                <c:pt idx="1278">
                  <c:v>2.4072855599478471E-2</c:v>
                </c:pt>
                <c:pt idx="1279">
                  <c:v>2.4062979365266912E-2</c:v>
                </c:pt>
                <c:pt idx="1280">
                  <c:v>2.4053046354326479E-2</c:v>
                </c:pt>
                <c:pt idx="1281">
                  <c:v>2.4043056566738219E-2</c:v>
                </c:pt>
                <c:pt idx="1282">
                  <c:v>2.4033010002340038E-2</c:v>
                </c:pt>
                <c:pt idx="1283">
                  <c:v>2.402290666129403E-2</c:v>
                </c:pt>
                <c:pt idx="1284">
                  <c:v>2.4012746543600194E-2</c:v>
                </c:pt>
                <c:pt idx="1285">
                  <c:v>2.4002529649096438E-2</c:v>
                </c:pt>
                <c:pt idx="1286">
                  <c:v>2.39922559780259E-2</c:v>
                </c:pt>
                <c:pt idx="1287">
                  <c:v>2.3981925530145443E-2</c:v>
                </c:pt>
                <c:pt idx="1288">
                  <c:v>2.397153830577925E-2</c:v>
                </c:pt>
                <c:pt idx="1289">
                  <c:v>2.3961094304684183E-2</c:v>
                </c:pt>
                <c:pt idx="1290">
                  <c:v>2.3950593526860242E-2</c:v>
                </c:pt>
                <c:pt idx="1291">
                  <c:v>2.394003597246952E-2</c:v>
                </c:pt>
                <c:pt idx="1292">
                  <c:v>2.3929421641268878E-2</c:v>
                </c:pt>
                <c:pt idx="1293">
                  <c:v>2.3918750533663546E-2</c:v>
                </c:pt>
                <c:pt idx="1294">
                  <c:v>2.3908022649248295E-2</c:v>
                </c:pt>
                <c:pt idx="1295">
                  <c:v>2.3895692687502246E-2</c:v>
                </c:pt>
                <c:pt idx="1296">
                  <c:v>2.3884843138922696E-2</c:v>
                </c:pt>
                <c:pt idx="1297">
                  <c:v>2.3873936813695318E-2</c:v>
                </c:pt>
                <c:pt idx="1298">
                  <c:v>2.3862973711901159E-2</c:v>
                </c:pt>
                <c:pt idx="1299">
                  <c:v>2.3851953833459172E-2</c:v>
                </c:pt>
                <c:pt idx="1300">
                  <c:v>2.3840877178288311E-2</c:v>
                </c:pt>
                <c:pt idx="1301">
                  <c:v>2.3829743746631715E-2</c:v>
                </c:pt>
                <c:pt idx="1302">
                  <c:v>2.3818553538489384E-2</c:v>
                </c:pt>
                <c:pt idx="1303">
                  <c:v>2.3807306553537133E-2</c:v>
                </c:pt>
                <c:pt idx="1304">
                  <c:v>2.3796002792099147E-2</c:v>
                </c:pt>
                <c:pt idx="1305">
                  <c:v>2.3784642254094379E-2</c:v>
                </c:pt>
                <c:pt idx="1306">
                  <c:v>2.3773224939441784E-2</c:v>
                </c:pt>
                <c:pt idx="1307">
                  <c:v>2.3761750848303453E-2</c:v>
                </c:pt>
                <c:pt idx="1308">
                  <c:v>2.3750219980436249E-2</c:v>
                </c:pt>
                <c:pt idx="1309">
                  <c:v>2.3738632336164356E-2</c:v>
                </c:pt>
                <c:pt idx="1310">
                  <c:v>2.3726987915244635E-2</c:v>
                </c:pt>
                <c:pt idx="1311">
                  <c:v>2.3715286717839179E-2</c:v>
                </c:pt>
                <c:pt idx="1312">
                  <c:v>2.3703528743866942E-2</c:v>
                </c:pt>
                <c:pt idx="1313">
                  <c:v>2.3691713993408969E-2</c:v>
                </c:pt>
                <c:pt idx="1314">
                  <c:v>2.3679842466303169E-2</c:v>
                </c:pt>
                <c:pt idx="1315">
                  <c:v>2.3667914162711634E-2</c:v>
                </c:pt>
                <c:pt idx="1316">
                  <c:v>2.3655929082553317E-2</c:v>
                </c:pt>
                <c:pt idx="1317">
                  <c:v>2.3643887225909266E-2</c:v>
                </c:pt>
                <c:pt idx="1318">
                  <c:v>2.3631788592779479E-2</c:v>
                </c:pt>
                <c:pt idx="1319">
                  <c:v>2.3619633183163957E-2</c:v>
                </c:pt>
                <c:pt idx="1320">
                  <c:v>2.3607420996981654E-2</c:v>
                </c:pt>
                <c:pt idx="1321">
                  <c:v>2.3595152034394662E-2</c:v>
                </c:pt>
                <c:pt idx="1322">
                  <c:v>2.3582826295240888E-2</c:v>
                </c:pt>
                <c:pt idx="1323">
                  <c:v>2.3570443779520334E-2</c:v>
                </c:pt>
                <c:pt idx="1324">
                  <c:v>2.3558004487476136E-2</c:v>
                </c:pt>
                <c:pt idx="1325">
                  <c:v>2.3545508418946204E-2</c:v>
                </c:pt>
                <c:pt idx="1326">
                  <c:v>2.353295557384949E-2</c:v>
                </c:pt>
                <c:pt idx="1327">
                  <c:v>2.3520345952348087E-2</c:v>
                </c:pt>
                <c:pt idx="1328">
                  <c:v>2.350767955436095E-2</c:v>
                </c:pt>
                <c:pt idx="1329">
                  <c:v>2.3494956379969123E-2</c:v>
                </c:pt>
                <c:pt idx="1330">
                  <c:v>2.3482176429091561E-2</c:v>
                </c:pt>
                <c:pt idx="1331">
                  <c:v>2.3469339701809311E-2</c:v>
                </c:pt>
                <c:pt idx="1332">
                  <c:v>2.3456446198041325E-2</c:v>
                </c:pt>
                <c:pt idx="1333">
                  <c:v>2.3443495917868651E-2</c:v>
                </c:pt>
                <c:pt idx="1334">
                  <c:v>2.3430488861291288E-2</c:v>
                </c:pt>
                <c:pt idx="1335">
                  <c:v>2.3417425028390282E-2</c:v>
                </c:pt>
                <c:pt idx="1336">
                  <c:v>2.3404304418922495E-2</c:v>
                </c:pt>
                <c:pt idx="1337">
                  <c:v>2.3391127033131065E-2</c:v>
                </c:pt>
                <c:pt idx="1338">
                  <c:v>2.3377892870934947E-2</c:v>
                </c:pt>
                <c:pt idx="1339">
                  <c:v>2.3364601932334139E-2</c:v>
                </c:pt>
                <c:pt idx="1340">
                  <c:v>2.3351254217409689E-2</c:v>
                </c:pt>
                <c:pt idx="1341">
                  <c:v>2.3337849726080551E-2</c:v>
                </c:pt>
                <c:pt idx="1342">
                  <c:v>2.3324388458427769E-2</c:v>
                </c:pt>
                <c:pt idx="1343">
                  <c:v>2.3310870414289253E-2</c:v>
                </c:pt>
                <c:pt idx="1344">
                  <c:v>2.3297295593908141E-2</c:v>
                </c:pt>
                <c:pt idx="1345">
                  <c:v>2.3283663997041293E-2</c:v>
                </c:pt>
                <c:pt idx="1346">
                  <c:v>2.3269975623931849E-2</c:v>
                </c:pt>
                <c:pt idx="1347">
                  <c:v>2.3256230474498762E-2</c:v>
                </c:pt>
                <c:pt idx="1348">
                  <c:v>2.3242428548660987E-2</c:v>
                </c:pt>
                <c:pt idx="1349">
                  <c:v>2.3228569846499569E-2</c:v>
                </c:pt>
                <c:pt idx="1350">
                  <c:v>2.3214654368095555E-2</c:v>
                </c:pt>
                <c:pt idx="1351">
                  <c:v>2.3200682113286852E-2</c:v>
                </c:pt>
                <c:pt idx="1352">
                  <c:v>2.3186653082235553E-2</c:v>
                </c:pt>
                <c:pt idx="1353">
                  <c:v>2.3172567274860612E-2</c:v>
                </c:pt>
                <c:pt idx="1354">
                  <c:v>2.3158424691243074E-2</c:v>
                </c:pt>
                <c:pt idx="1355">
                  <c:v>2.3144225331220847E-2</c:v>
                </c:pt>
                <c:pt idx="1356">
                  <c:v>2.312996919503707E-2</c:v>
                </c:pt>
                <c:pt idx="1357">
                  <c:v>2.3115656282448604E-2</c:v>
                </c:pt>
                <c:pt idx="1358">
                  <c:v>2.3101286593779635E-2</c:v>
                </c:pt>
                <c:pt idx="1359">
                  <c:v>2.3086860128705977E-2</c:v>
                </c:pt>
                <c:pt idx="1360">
                  <c:v>2.3072376887470769E-2</c:v>
                </c:pt>
                <c:pt idx="1361">
                  <c:v>2.3057836869992965E-2</c:v>
                </c:pt>
                <c:pt idx="1362">
                  <c:v>2.3043240076110472E-2</c:v>
                </c:pt>
                <c:pt idx="1363">
                  <c:v>2.3028586506147475E-2</c:v>
                </c:pt>
                <c:pt idx="1364">
                  <c:v>2.3013876159860835E-2</c:v>
                </c:pt>
                <c:pt idx="1365">
                  <c:v>2.2999109037412646E-2</c:v>
                </c:pt>
                <c:pt idx="1366">
                  <c:v>2.2984285138802907E-2</c:v>
                </c:pt>
                <c:pt idx="1367">
                  <c:v>2.2969404463950571E-2</c:v>
                </c:pt>
                <c:pt idx="1368">
                  <c:v>2.2954467012855639E-2</c:v>
                </c:pt>
                <c:pt idx="1369">
                  <c:v>2.2939472785599158E-2</c:v>
                </c:pt>
                <c:pt idx="1370">
                  <c:v>2.2924421782262172E-2</c:v>
                </c:pt>
                <c:pt idx="1371">
                  <c:v>2.2909314002520498E-2</c:v>
                </c:pt>
                <c:pt idx="1372">
                  <c:v>2.2894149446779366E-2</c:v>
                </c:pt>
                <c:pt idx="1373">
                  <c:v>2.2878928114795638E-2</c:v>
                </c:pt>
                <c:pt idx="1374">
                  <c:v>2.286365000665036E-2</c:v>
                </c:pt>
                <c:pt idx="1375">
                  <c:v>2.2848315122424578E-2</c:v>
                </c:pt>
                <c:pt idx="1376">
                  <c:v>2.2832923462037247E-2</c:v>
                </c:pt>
                <c:pt idx="1377">
                  <c:v>2.2817475025488365E-2</c:v>
                </c:pt>
                <c:pt idx="1378">
                  <c:v>2.2801969812777934E-2</c:v>
                </c:pt>
                <c:pt idx="1379">
                  <c:v>2.2786407823986998E-2</c:v>
                </c:pt>
                <c:pt idx="1380">
                  <c:v>2.2770789059196606E-2</c:v>
                </c:pt>
                <c:pt idx="1381">
                  <c:v>2.2755113518163617E-2</c:v>
                </c:pt>
                <c:pt idx="1382">
                  <c:v>2.2739381201050124E-2</c:v>
                </c:pt>
                <c:pt idx="1383">
                  <c:v>2.2723592107856128E-2</c:v>
                </c:pt>
                <c:pt idx="1384">
                  <c:v>2.2707746238500581E-2</c:v>
                </c:pt>
                <c:pt idx="1385">
                  <c:v>2.2691843593226624E-2</c:v>
                </c:pt>
                <c:pt idx="1386">
                  <c:v>2.267588417171007E-2</c:v>
                </c:pt>
                <c:pt idx="1387">
                  <c:v>2.2659867974275105E-2</c:v>
                </c:pt>
                <c:pt idx="1388">
                  <c:v>2.2643795000759637E-2</c:v>
                </c:pt>
                <c:pt idx="1389">
                  <c:v>2.2627665251163664E-2</c:v>
                </c:pt>
                <c:pt idx="1390">
                  <c:v>2.2611478725568235E-2</c:v>
                </c:pt>
                <c:pt idx="1391">
                  <c:v>2.2595235423811255E-2</c:v>
                </c:pt>
                <c:pt idx="1392">
                  <c:v>2.2578935346216911E-2</c:v>
                </c:pt>
                <c:pt idx="1393">
                  <c:v>2.2562578492461016E-2</c:v>
                </c:pt>
                <c:pt idx="1394">
                  <c:v>2.2546164862786711E-2</c:v>
                </c:pt>
                <c:pt idx="1395">
                  <c:v>2.2529694457031901E-2</c:v>
                </c:pt>
                <c:pt idx="1396">
                  <c:v>2.2513167275358681E-2</c:v>
                </c:pt>
                <c:pt idx="1397">
                  <c:v>2.2496583317686003E-2</c:v>
                </c:pt>
                <c:pt idx="1398">
                  <c:v>2.2479942584013868E-2</c:v>
                </c:pt>
                <c:pt idx="1399">
                  <c:v>2.2463245074423321E-2</c:v>
                </c:pt>
                <c:pt idx="1400">
                  <c:v>2.2446490788671225E-2</c:v>
                </c:pt>
                <c:pt idx="1401">
                  <c:v>2.242967972716281E-2</c:v>
                </c:pt>
                <c:pt idx="1402">
                  <c:v>2.2412811889735984E-2</c:v>
                </c:pt>
                <c:pt idx="1403">
                  <c:v>2.2395887276228654E-2</c:v>
                </c:pt>
                <c:pt idx="1404">
                  <c:v>2.237890588688396E-2</c:v>
                </c:pt>
                <c:pt idx="1405">
                  <c:v>2.2361867721620854E-2</c:v>
                </c:pt>
                <c:pt idx="1406">
                  <c:v>2.2344772780439337E-2</c:v>
                </c:pt>
                <c:pt idx="1407">
                  <c:v>2.2327621063258363E-2</c:v>
                </c:pt>
                <c:pt idx="1408">
                  <c:v>2.231041257032107E-2</c:v>
                </c:pt>
                <c:pt idx="1409">
                  <c:v>2.2293147301303273E-2</c:v>
                </c:pt>
                <c:pt idx="1410">
                  <c:v>2.2275825256610204E-2</c:v>
                </c:pt>
                <c:pt idx="1411">
                  <c:v>2.2258446435917678E-2</c:v>
                </c:pt>
                <c:pt idx="1412">
                  <c:v>2.2241010839387787E-2</c:v>
                </c:pt>
                <c:pt idx="1413">
                  <c:v>2.2223518466939485E-2</c:v>
                </c:pt>
                <c:pt idx="1414">
                  <c:v>2.2205969318734864E-2</c:v>
                </c:pt>
                <c:pt idx="1415">
                  <c:v>2.2188363394611832E-2</c:v>
                </c:pt>
                <c:pt idx="1416">
                  <c:v>2.2170700694732481E-2</c:v>
                </c:pt>
                <c:pt idx="1417">
                  <c:v>2.2152981219015766E-2</c:v>
                </c:pt>
                <c:pt idx="1418">
                  <c:v>2.2135204967380639E-2</c:v>
                </c:pt>
                <c:pt idx="1419">
                  <c:v>2.2117371940070241E-2</c:v>
                </c:pt>
                <c:pt idx="1420">
                  <c:v>2.2099482136841431E-2</c:v>
                </c:pt>
                <c:pt idx="1421">
                  <c:v>2.2081535557937348E-2</c:v>
                </c:pt>
                <c:pt idx="1422">
                  <c:v>2.2063532203195901E-2</c:v>
                </c:pt>
                <c:pt idx="1423">
                  <c:v>2.2045472072617089E-2</c:v>
                </c:pt>
                <c:pt idx="1424">
                  <c:v>2.2027355166281959E-2</c:v>
                </c:pt>
                <c:pt idx="1425">
                  <c:v>2.2009181484271556E-2</c:v>
                </c:pt>
                <c:pt idx="1426">
                  <c:v>2.1990951026423788E-2</c:v>
                </c:pt>
                <c:pt idx="1427">
                  <c:v>2.1972663792900748E-2</c:v>
                </c:pt>
                <c:pt idx="1428">
                  <c:v>2.1954319783702436E-2</c:v>
                </c:pt>
                <c:pt idx="1429">
                  <c:v>2.1935918998666759E-2</c:v>
                </c:pt>
                <c:pt idx="1430">
                  <c:v>2.191746143795581E-2</c:v>
                </c:pt>
                <c:pt idx="1431">
                  <c:v>2.1898947101488542E-2</c:v>
                </c:pt>
                <c:pt idx="1432">
                  <c:v>2.1880375989346001E-2</c:v>
                </c:pt>
                <c:pt idx="1433">
                  <c:v>2.1861748101528189E-2</c:v>
                </c:pt>
                <c:pt idx="1434">
                  <c:v>2.1843063438035104E-2</c:v>
                </c:pt>
                <c:pt idx="1435">
                  <c:v>2.1824321998866747E-2</c:v>
                </c:pt>
                <c:pt idx="1436">
                  <c:v>2.1805523784023118E-2</c:v>
                </c:pt>
                <c:pt idx="1437">
                  <c:v>2.1786668793504216E-2</c:v>
                </c:pt>
                <c:pt idx="1438">
                  <c:v>2.1767757027472134E-2</c:v>
                </c:pt>
                <c:pt idx="1439">
                  <c:v>2.1748788485683734E-2</c:v>
                </c:pt>
                <c:pt idx="1440">
                  <c:v>2.1729763168220062E-2</c:v>
                </c:pt>
                <c:pt idx="1441">
                  <c:v>2.1710681075162164E-2</c:v>
                </c:pt>
                <c:pt idx="1442">
                  <c:v>2.1691542206510039E-2</c:v>
                </c:pt>
                <c:pt idx="1443">
                  <c:v>2.1672346562263689E-2</c:v>
                </c:pt>
                <c:pt idx="1444">
                  <c:v>2.1653094142423113E-2</c:v>
                </c:pt>
                <c:pt idx="1445">
                  <c:v>2.1633784947069357E-2</c:v>
                </c:pt>
                <c:pt idx="1446">
                  <c:v>2.1614418976121375E-2</c:v>
                </c:pt>
                <c:pt idx="1447">
                  <c:v>2.159499622949812E-2</c:v>
                </c:pt>
                <c:pt idx="1448">
                  <c:v>2.1575516707442732E-2</c:v>
                </c:pt>
                <c:pt idx="1449">
                  <c:v>2.1555980409712072E-2</c:v>
                </c:pt>
                <c:pt idx="1450">
                  <c:v>2.1536396852922524E-2</c:v>
                </c:pt>
                <c:pt idx="1451">
                  <c:v>2.1514091517507161E-2</c:v>
                </c:pt>
                <c:pt idx="1452">
                  <c:v>2.1494671290045453E-2</c:v>
                </c:pt>
                <c:pt idx="1453">
                  <c:v>2.1475341540787563E-2</c:v>
                </c:pt>
                <c:pt idx="1454">
                  <c:v>2.145610226973349E-2</c:v>
                </c:pt>
                <c:pt idx="1455">
                  <c:v>2.1436953476883236E-2</c:v>
                </c:pt>
                <c:pt idx="1456">
                  <c:v>2.14178951622368E-2</c:v>
                </c:pt>
                <c:pt idx="1457">
                  <c:v>2.1398927325794181E-2</c:v>
                </c:pt>
                <c:pt idx="1458">
                  <c:v>2.1380049967474335E-2</c:v>
                </c:pt>
                <c:pt idx="1459">
                  <c:v>2.136126308727726E-2</c:v>
                </c:pt>
                <c:pt idx="1460">
                  <c:v>2.1342566685284003E-2</c:v>
                </c:pt>
                <c:pt idx="1461">
                  <c:v>2.1323960761332472E-2</c:v>
                </c:pt>
                <c:pt idx="1462">
                  <c:v>2.1305445315584759E-2</c:v>
                </c:pt>
                <c:pt idx="1463">
                  <c:v>2.1287020347797725E-2</c:v>
                </c:pt>
                <c:pt idx="1464">
                  <c:v>2.1268685858214509E-2</c:v>
                </c:pt>
                <c:pt idx="1465">
                  <c:v>2.1250441846673018E-2</c:v>
                </c:pt>
                <c:pt idx="1466">
                  <c:v>2.1229589187404363E-2</c:v>
                </c:pt>
                <c:pt idx="1467">
                  <c:v>2.1214225257634167E-2</c:v>
                </c:pt>
                <c:pt idx="1468">
                  <c:v>2.1196252680136807E-2</c:v>
                </c:pt>
                <c:pt idx="1469">
                  <c:v>2.1178370580681172E-2</c:v>
                </c:pt>
                <c:pt idx="1470">
                  <c:v>2.1160578959186216E-2</c:v>
                </c:pt>
                <c:pt idx="1471">
                  <c:v>2.1142877815651939E-2</c:v>
                </c:pt>
                <c:pt idx="1472">
                  <c:v>2.1125267150159388E-2</c:v>
                </c:pt>
                <c:pt idx="1473">
                  <c:v>2.1107746962708562E-2</c:v>
                </c:pt>
                <c:pt idx="1474">
                  <c:v>2.1090317252975277E-2</c:v>
                </c:pt>
                <c:pt idx="1475">
                  <c:v>2.1072978021283717E-2</c:v>
                </c:pt>
                <c:pt idx="1476">
                  <c:v>2.1055729267552836E-2</c:v>
                </c:pt>
                <c:pt idx="1477">
                  <c:v>2.1038570991701588E-2</c:v>
                </c:pt>
                <c:pt idx="1478">
                  <c:v>2.1021503193892066E-2</c:v>
                </c:pt>
                <c:pt idx="1479">
                  <c:v>2.1004525873719038E-2</c:v>
                </c:pt>
                <c:pt idx="1480">
                  <c:v>2.0987639031506689E-2</c:v>
                </c:pt>
                <c:pt idx="1481">
                  <c:v>2.0970842667092926E-2</c:v>
                </c:pt>
                <c:pt idx="1482">
                  <c:v>2.0954136780639843E-2</c:v>
                </c:pt>
                <c:pt idx="1483">
                  <c:v>2.09375213719043E-2</c:v>
                </c:pt>
                <c:pt idx="1484">
                  <c:v>2.092099644104839E-2</c:v>
                </c:pt>
                <c:pt idx="1485">
                  <c:v>2.0904561987991066E-2</c:v>
                </c:pt>
                <c:pt idx="1486">
                  <c:v>2.0888218012732329E-2</c:v>
                </c:pt>
                <c:pt idx="1487">
                  <c:v>2.0871964515272179E-2</c:v>
                </c:pt>
                <c:pt idx="1488">
                  <c:v>2.0855801495529569E-2</c:v>
                </c:pt>
                <c:pt idx="1489">
                  <c:v>2.0839728953585546E-2</c:v>
                </c:pt>
                <c:pt idx="1490">
                  <c:v>2.0823746889278016E-2</c:v>
                </c:pt>
                <c:pt idx="1491">
                  <c:v>2.0807855302931166E-2</c:v>
                </c:pt>
                <c:pt idx="1492">
                  <c:v>2.0792054194058718E-2</c:v>
                </c:pt>
                <c:pt idx="1493">
                  <c:v>2.0776343563065902E-2</c:v>
                </c:pt>
                <c:pt idx="1494">
                  <c:v>2.0760723409628534E-2</c:v>
                </c:pt>
                <c:pt idx="1495">
                  <c:v>2.0745193733989753E-2</c:v>
                </c:pt>
                <c:pt idx="1496">
                  <c:v>2.0729754535987466E-2</c:v>
                </c:pt>
                <c:pt idx="1497">
                  <c:v>2.0714405815702719E-2</c:v>
                </c:pt>
                <c:pt idx="1498">
                  <c:v>2.0699147573054466E-2</c:v>
                </c:pt>
                <c:pt idx="1499">
                  <c:v>2.0683979807961661E-2</c:v>
                </c:pt>
                <c:pt idx="1500">
                  <c:v>2.0668902520586396E-2</c:v>
                </c:pt>
                <c:pt idx="1501">
                  <c:v>2.0653915710685533E-2</c:v>
                </c:pt>
                <c:pt idx="1502">
                  <c:v>2.0639019378583257E-2</c:v>
                </c:pt>
                <c:pt idx="1503">
                  <c:v>2.0615793658261827E-2</c:v>
                </c:pt>
                <c:pt idx="1504">
                  <c:v>2.0601129982719124E-2</c:v>
                </c:pt>
                <c:pt idx="1505">
                  <c:v>2.0586556784731869E-2</c:v>
                </c:pt>
                <c:pt idx="1506">
                  <c:v>2.0572074064300061E-2</c:v>
                </c:pt>
                <c:pt idx="1507">
                  <c:v>2.0557681821423701E-2</c:v>
                </c:pt>
                <c:pt idx="1508">
                  <c:v>2.0543380056102789E-2</c:v>
                </c:pt>
                <c:pt idx="1509">
                  <c:v>2.0529168768256278E-2</c:v>
                </c:pt>
                <c:pt idx="1510">
                  <c:v>2.0515047957965216E-2</c:v>
                </c:pt>
                <c:pt idx="1511">
                  <c:v>2.0501017625229601E-2</c:v>
                </c:pt>
                <c:pt idx="1512">
                  <c:v>2.0487077769887341E-2</c:v>
                </c:pt>
                <c:pt idx="1513">
                  <c:v>2.0473228392100529E-2</c:v>
                </c:pt>
                <c:pt idx="1514">
                  <c:v>2.0459469491707072E-2</c:v>
                </c:pt>
                <c:pt idx="1515">
                  <c:v>2.0445801068869063E-2</c:v>
                </c:pt>
                <c:pt idx="1516">
                  <c:v>2.0432223123424409E-2</c:v>
                </c:pt>
                <c:pt idx="1517">
                  <c:v>2.0416816260213633E-2</c:v>
                </c:pt>
                <c:pt idx="1518">
                  <c:v>2.040343219505969E-2</c:v>
                </c:pt>
                <c:pt idx="1519">
                  <c:v>2.0390138607218056E-2</c:v>
                </c:pt>
                <c:pt idx="1520">
                  <c:v>2.0376935496850823E-2</c:v>
                </c:pt>
                <c:pt idx="1521">
                  <c:v>2.03638228637959E-2</c:v>
                </c:pt>
                <c:pt idx="1522">
                  <c:v>2.0350800708296424E-2</c:v>
                </c:pt>
                <c:pt idx="1523">
                  <c:v>2.0337869030109257E-2</c:v>
                </c:pt>
                <c:pt idx="1524">
                  <c:v>2.0325027829234399E-2</c:v>
                </c:pt>
                <c:pt idx="1525">
                  <c:v>2.0312277105833942E-2</c:v>
                </c:pt>
                <c:pt idx="1526">
                  <c:v>2.0299616859664749E-2</c:v>
                </c:pt>
                <c:pt idx="1527">
                  <c:v>2.0287047090807864E-2</c:v>
                </c:pt>
                <c:pt idx="1528">
                  <c:v>2.027456779942538E-2</c:v>
                </c:pt>
                <c:pt idx="1529">
                  <c:v>2.0262178985355206E-2</c:v>
                </c:pt>
                <c:pt idx="1530">
                  <c:v>2.0249880648516294E-2</c:v>
                </c:pt>
                <c:pt idx="1531">
                  <c:v>2.0237672789070738E-2</c:v>
                </c:pt>
                <c:pt idx="1532">
                  <c:v>2.0225555406775397E-2</c:v>
                </c:pt>
                <c:pt idx="1533">
                  <c:v>2.0213528501873412E-2</c:v>
                </c:pt>
                <c:pt idx="1534">
                  <c:v>2.0201592074364783E-2</c:v>
                </c:pt>
                <c:pt idx="1535">
                  <c:v>2.0189746123844277E-2</c:v>
                </c:pt>
                <c:pt idx="1536">
                  <c:v>2.0177990650879218E-2</c:v>
                </c:pt>
                <c:pt idx="1537">
                  <c:v>2.016632565498333E-2</c:v>
                </c:pt>
                <c:pt idx="1538">
                  <c:v>2.0154751136399751E-2</c:v>
                </c:pt>
                <c:pt idx="1539">
                  <c:v>2.0143267094966388E-2</c:v>
                </c:pt>
                <c:pt idx="1540">
                  <c:v>2.0131873530845334E-2</c:v>
                </c:pt>
                <c:pt idx="1541">
                  <c:v>2.0120570443874497E-2</c:v>
                </c:pt>
                <c:pt idx="1542">
                  <c:v>2.0109357834297015E-2</c:v>
                </c:pt>
                <c:pt idx="1543">
                  <c:v>2.0098235701707656E-2</c:v>
                </c:pt>
                <c:pt idx="1544">
                  <c:v>2.008720404634956E-2</c:v>
                </c:pt>
                <c:pt idx="1545">
                  <c:v>2.0076262868303774E-2</c:v>
                </c:pt>
                <c:pt idx="1546">
                  <c:v>2.0065412167327157E-2</c:v>
                </c:pt>
                <c:pt idx="1547">
                  <c:v>2.0054651943500756E-2</c:v>
                </c:pt>
                <c:pt idx="1548">
                  <c:v>2.0043982196905619E-2</c:v>
                </c:pt>
                <c:pt idx="1549">
                  <c:v>2.0033402927460697E-2</c:v>
                </c:pt>
                <c:pt idx="1550">
                  <c:v>2.0022914135084946E-2</c:v>
                </c:pt>
                <c:pt idx="1551">
                  <c:v>2.0012515819940457E-2</c:v>
                </c:pt>
                <c:pt idx="1552">
                  <c:v>2.0002207981784093E-2</c:v>
                </c:pt>
                <c:pt idx="1553">
                  <c:v>1.9991990620940037E-2</c:v>
                </c:pt>
                <c:pt idx="1554">
                  <c:v>1.9981863737003058E-2</c:v>
                </c:pt>
                <c:pt idx="1555">
                  <c:v>1.9971827330378389E-2</c:v>
                </c:pt>
                <c:pt idx="1556">
                  <c:v>1.9961881400741843E-2</c:v>
                </c:pt>
                <c:pt idx="1557">
                  <c:v>1.9952025948174468E-2</c:v>
                </c:pt>
                <c:pt idx="1558">
                  <c:v>1.9942260972757309E-2</c:v>
                </c:pt>
                <c:pt idx="1559">
                  <c:v>1.9932586474490366E-2</c:v>
                </c:pt>
                <c:pt idx="1560">
                  <c:v>1.9923002453130501E-2</c:v>
                </c:pt>
                <c:pt idx="1561">
                  <c:v>1.9913508908920852E-2</c:v>
                </c:pt>
                <c:pt idx="1562">
                  <c:v>1.9904105841699327E-2</c:v>
                </c:pt>
                <c:pt idx="1563">
                  <c:v>1.9894793251628018E-2</c:v>
                </c:pt>
                <c:pt idx="1564">
                  <c:v>1.9885571138544833E-2</c:v>
                </c:pt>
                <c:pt idx="1565">
                  <c:v>1.9876439502449772E-2</c:v>
                </c:pt>
                <c:pt idx="1566">
                  <c:v>1.9867398343423881E-2</c:v>
                </c:pt>
                <c:pt idx="1567">
                  <c:v>1.9858447661386114E-2</c:v>
                </c:pt>
                <c:pt idx="1568">
                  <c:v>1.9849587456417517E-2</c:v>
                </c:pt>
                <c:pt idx="1569">
                  <c:v>1.984081772851809E-2</c:v>
                </c:pt>
                <c:pt idx="1570">
                  <c:v>1.983213847752574E-2</c:v>
                </c:pt>
                <c:pt idx="1571">
                  <c:v>1.9823549703521515E-2</c:v>
                </c:pt>
                <c:pt idx="1572">
                  <c:v>1.9815051406586459E-2</c:v>
                </c:pt>
                <c:pt idx="1573">
                  <c:v>1.9806643586558481E-2</c:v>
                </c:pt>
                <c:pt idx="1574">
                  <c:v>1.9798326243518627E-2</c:v>
                </c:pt>
                <c:pt idx="1575">
                  <c:v>1.9790099377466897E-2</c:v>
                </c:pt>
                <c:pt idx="1576">
                  <c:v>1.9781962988322244E-2</c:v>
                </c:pt>
                <c:pt idx="1577">
                  <c:v>1.9773917076246761E-2</c:v>
                </c:pt>
                <c:pt idx="1578">
                  <c:v>1.9765961640997309E-2</c:v>
                </c:pt>
                <c:pt idx="1579">
                  <c:v>1.9758096682735982E-2</c:v>
                </c:pt>
                <c:pt idx="1580">
                  <c:v>1.9750322201462778E-2</c:v>
                </c:pt>
                <c:pt idx="1581">
                  <c:v>1.9742638197177698E-2</c:v>
                </c:pt>
                <c:pt idx="1582">
                  <c:v>1.9735044669718649E-2</c:v>
                </c:pt>
                <c:pt idx="1583">
                  <c:v>1.972754161932877E-2</c:v>
                </c:pt>
                <c:pt idx="1584">
                  <c:v>1.972012904560283E-2</c:v>
                </c:pt>
                <c:pt idx="1585">
                  <c:v>1.971280694894606E-2</c:v>
                </c:pt>
                <c:pt idx="1586">
                  <c:v>1.9705575329196368E-2</c:v>
                </c:pt>
                <c:pt idx="1587">
                  <c:v>1.9698434186272706E-2</c:v>
                </c:pt>
                <c:pt idx="1588">
                  <c:v>1.9691383520337169E-2</c:v>
                </c:pt>
                <c:pt idx="1589">
                  <c:v>1.9684423331227663E-2</c:v>
                </c:pt>
                <c:pt idx="1590">
                  <c:v>1.9677553619025234E-2</c:v>
                </c:pt>
                <c:pt idx="1591">
                  <c:v>1.9670774383729883E-2</c:v>
                </c:pt>
                <c:pt idx="1592">
                  <c:v>1.966408562534161E-2</c:v>
                </c:pt>
                <c:pt idx="1593">
                  <c:v>1.9657487343779367E-2</c:v>
                </c:pt>
                <c:pt idx="1594">
                  <c:v>1.9650979539043156E-2</c:v>
                </c:pt>
                <c:pt idx="1595">
                  <c:v>1.9644562211132977E-2</c:v>
                </c:pt>
                <c:pt idx="1596">
                  <c:v>1.9638235360210921E-2</c:v>
                </c:pt>
                <c:pt idx="1597">
                  <c:v>1.9631998986114896E-2</c:v>
                </c:pt>
                <c:pt idx="1598">
                  <c:v>1.9625853088763856E-2</c:v>
                </c:pt>
                <c:pt idx="1599">
                  <c:v>1.9619797668319894E-2</c:v>
                </c:pt>
                <c:pt idx="1600">
                  <c:v>1.9613832724783009E-2</c:v>
                </c:pt>
                <c:pt idx="1601">
                  <c:v>1.9607958257991109E-2</c:v>
                </c:pt>
                <c:pt idx="1602">
                  <c:v>1.9602174267944195E-2</c:v>
                </c:pt>
                <c:pt idx="1603">
                  <c:v>1.9596480754804357E-2</c:v>
                </c:pt>
                <c:pt idx="1604">
                  <c:v>1.9590877718490551E-2</c:v>
                </c:pt>
                <c:pt idx="1605">
                  <c:v>1.9585365159002777E-2</c:v>
                </c:pt>
                <c:pt idx="1606">
                  <c:v>1.9579943076341033E-2</c:v>
                </c:pt>
                <c:pt idx="1607">
                  <c:v>1.9573857198461608E-2</c:v>
                </c:pt>
                <c:pt idx="1608">
                  <c:v>1.9568628994550696E-2</c:v>
                </c:pt>
                <c:pt idx="1609">
                  <c:v>1.9563491267627908E-2</c:v>
                </c:pt>
                <c:pt idx="1610">
                  <c:v>1.9558444017369059E-2</c:v>
                </c:pt>
                <c:pt idx="1611">
                  <c:v>1.9553487243936241E-2</c:v>
                </c:pt>
                <c:pt idx="1612">
                  <c:v>1.9548620947248407E-2</c:v>
                </c:pt>
                <c:pt idx="1613">
                  <c:v>1.9543845127467652E-2</c:v>
                </c:pt>
                <c:pt idx="1614">
                  <c:v>1.9539159784431881E-2</c:v>
                </c:pt>
                <c:pt idx="1615">
                  <c:v>1.9534564918141095E-2</c:v>
                </c:pt>
                <c:pt idx="1616">
                  <c:v>1.9530060528514248E-2</c:v>
                </c:pt>
                <c:pt idx="1617">
                  <c:v>1.9525646615875525E-2</c:v>
                </c:pt>
                <c:pt idx="1618">
                  <c:v>1.9521323179819694E-2</c:v>
                </c:pt>
                <c:pt idx="1619">
                  <c:v>1.9517090220670941E-2</c:v>
                </c:pt>
                <c:pt idx="1620">
                  <c:v>1.9512947738186126E-2</c:v>
                </c:pt>
                <c:pt idx="1621">
                  <c:v>1.9508895732527343E-2</c:v>
                </c:pt>
                <c:pt idx="1622">
                  <c:v>1.9504934203613544E-2</c:v>
                </c:pt>
                <c:pt idx="1623">
                  <c:v>1.9501063151363685E-2</c:v>
                </c:pt>
                <c:pt idx="1624">
                  <c:v>1.9497282576020902E-2</c:v>
                </c:pt>
                <c:pt idx="1625">
                  <c:v>1.9493592477342059E-2</c:v>
                </c:pt>
                <c:pt idx="1626">
                  <c:v>1.9489992855327154E-2</c:v>
                </c:pt>
                <c:pt idx="1627">
                  <c:v>1.948648371013828E-2</c:v>
                </c:pt>
                <c:pt idx="1628">
                  <c:v>1.9483065041694392E-2</c:v>
                </c:pt>
                <c:pt idx="1629">
                  <c:v>1.9479736849914442E-2</c:v>
                </c:pt>
                <c:pt idx="1630">
                  <c:v>1.9476499134960523E-2</c:v>
                </c:pt>
                <c:pt idx="1631">
                  <c:v>1.947335189675159E-2</c:v>
                </c:pt>
                <c:pt idx="1632">
                  <c:v>1.9470295135206594E-2</c:v>
                </c:pt>
                <c:pt idx="1633">
                  <c:v>1.9467328850406584E-2</c:v>
                </c:pt>
                <c:pt idx="1634">
                  <c:v>1.9464453042270513E-2</c:v>
                </c:pt>
                <c:pt idx="1635">
                  <c:v>1.9461667710960473E-2</c:v>
                </c:pt>
                <c:pt idx="1636">
                  <c:v>1.9458972856314372E-2</c:v>
                </c:pt>
                <c:pt idx="1637">
                  <c:v>1.9456368478332209E-2</c:v>
                </c:pt>
                <c:pt idx="1638">
                  <c:v>1.9453854577176077E-2</c:v>
                </c:pt>
                <c:pt idx="1639">
                  <c:v>1.9451431152602838E-2</c:v>
                </c:pt>
                <c:pt idx="1640">
                  <c:v>1.944909820485563E-2</c:v>
                </c:pt>
                <c:pt idx="1641">
                  <c:v>1.9446855733772361E-2</c:v>
                </c:pt>
                <c:pt idx="1642">
                  <c:v>1.9444703739434077E-2</c:v>
                </c:pt>
                <c:pt idx="1643">
                  <c:v>1.9442642221759732E-2</c:v>
                </c:pt>
                <c:pt idx="1644">
                  <c:v>1.9440671180911417E-2</c:v>
                </c:pt>
                <c:pt idx="1645">
                  <c:v>1.9438790616645996E-2</c:v>
                </c:pt>
                <c:pt idx="1646">
                  <c:v>1.9437000529044512E-2</c:v>
                </c:pt>
                <c:pt idx="1647">
                  <c:v>1.9435300918269061E-2</c:v>
                </c:pt>
                <c:pt idx="1648">
                  <c:v>1.9433691784076501E-2</c:v>
                </c:pt>
                <c:pt idx="1649">
                  <c:v>1.9432173126628927E-2</c:v>
                </c:pt>
                <c:pt idx="1650">
                  <c:v>1.9430744945926337E-2</c:v>
                </c:pt>
                <c:pt idx="1651">
                  <c:v>1.9429407241887686E-2</c:v>
                </c:pt>
                <c:pt idx="1652">
                  <c:v>1.9428160014512974E-2</c:v>
                </c:pt>
                <c:pt idx="1653">
                  <c:v>1.9427003263883247E-2</c:v>
                </c:pt>
                <c:pt idx="1654">
                  <c:v>1.9425936989917458E-2</c:v>
                </c:pt>
                <c:pt idx="1655">
                  <c:v>1.9424961192615608E-2</c:v>
                </c:pt>
                <c:pt idx="1656">
                  <c:v>1.9424075872058744E-2</c:v>
                </c:pt>
                <c:pt idx="1657">
                  <c:v>1.9423281028165817E-2</c:v>
                </c:pt>
                <c:pt idx="1658">
                  <c:v>1.9422576661017876E-2</c:v>
                </c:pt>
                <c:pt idx="1659">
                  <c:v>1.9421962770533874E-2</c:v>
                </c:pt>
                <c:pt idx="1660">
                  <c:v>1.942143935671381E-2</c:v>
                </c:pt>
                <c:pt idx="1661">
                  <c:v>1.9421006419476639E-2</c:v>
                </c:pt>
                <c:pt idx="1662">
                  <c:v>1.9420663959146545E-2</c:v>
                </c:pt>
                <c:pt idx="1663">
                  <c:v>1.9420411975480389E-2</c:v>
                </c:pt>
                <c:pt idx="1664">
                  <c:v>1.9420250468397127E-2</c:v>
                </c:pt>
                <c:pt idx="1665">
                  <c:v>1.9420179437977803E-2</c:v>
                </c:pt>
                <c:pt idx="1666">
                  <c:v>1.9420198884303463E-2</c:v>
                </c:pt>
                <c:pt idx="1667">
                  <c:v>1.9420308807455156E-2</c:v>
                </c:pt>
                <c:pt idx="1668">
                  <c:v>1.9420509207027647E-2</c:v>
                </c:pt>
                <c:pt idx="1669">
                  <c:v>1.9420800083426171E-2</c:v>
                </c:pt>
                <c:pt idx="1670">
                  <c:v>1.9421181436569679E-2</c:v>
                </c:pt>
                <c:pt idx="1671">
                  <c:v>1.9421653266377126E-2</c:v>
                </c:pt>
                <c:pt idx="1672">
                  <c:v>1.9422215572767465E-2</c:v>
                </c:pt>
                <c:pt idx="1673">
                  <c:v>1.9422868355983836E-2</c:v>
                </c:pt>
                <c:pt idx="1674">
                  <c:v>1.9423611615783098E-2</c:v>
                </c:pt>
                <c:pt idx="1675">
                  <c:v>1.9424445352408393E-2</c:v>
                </c:pt>
                <c:pt idx="1676">
                  <c:v>1.9425369565616579E-2</c:v>
                </c:pt>
                <c:pt idx="1677">
                  <c:v>1.9426384255488705E-2</c:v>
                </c:pt>
                <c:pt idx="1678">
                  <c:v>1.9427489422186861E-2</c:v>
                </c:pt>
                <c:pt idx="1679">
                  <c:v>1.9428685065386864E-2</c:v>
                </c:pt>
                <c:pt idx="1680">
                  <c:v>1.9429971185493944E-2</c:v>
                </c:pt>
                <c:pt idx="1681">
                  <c:v>1.9431347782183916E-2</c:v>
                </c:pt>
                <c:pt idx="1682">
                  <c:v>1.9432814855537828E-2</c:v>
                </c:pt>
                <c:pt idx="1683">
                  <c:v>1.9434372405636724E-2</c:v>
                </c:pt>
                <c:pt idx="1684">
                  <c:v>1.9436020432561651E-2</c:v>
                </c:pt>
                <c:pt idx="1685">
                  <c:v>1.9437758935988425E-2</c:v>
                </c:pt>
                <c:pt idx="1686">
                  <c:v>1.9439587916160184E-2</c:v>
                </c:pt>
                <c:pt idx="1687">
                  <c:v>1.9441507373076927E-2</c:v>
                </c:pt>
                <c:pt idx="1688">
                  <c:v>1.9443517306738656E-2</c:v>
                </c:pt>
                <c:pt idx="1689">
                  <c:v>1.9445617716983277E-2</c:v>
                </c:pt>
                <c:pt idx="1690">
                  <c:v>1.9447808604053929E-2</c:v>
                </c:pt>
                <c:pt idx="1691">
                  <c:v>1.945008996778852E-2</c:v>
                </c:pt>
                <c:pt idx="1692">
                  <c:v>1.9452461808268096E-2</c:v>
                </c:pt>
                <c:pt idx="1693">
                  <c:v>1.945492412541161E-2</c:v>
                </c:pt>
                <c:pt idx="1694">
                  <c:v>1.945747691930011E-2</c:v>
                </c:pt>
                <c:pt idx="1695">
                  <c:v>1.9460120189933594E-2</c:v>
                </c:pt>
                <c:pt idx="1696">
                  <c:v>1.9462853937231017E-2</c:v>
                </c:pt>
                <c:pt idx="1697">
                  <c:v>1.9465678161273425E-2</c:v>
                </c:pt>
                <c:pt idx="1698">
                  <c:v>1.9468592862060818E-2</c:v>
                </c:pt>
                <c:pt idx="1699">
                  <c:v>1.947159803951215E-2</c:v>
                </c:pt>
                <c:pt idx="1700">
                  <c:v>1.9474693693708467E-2</c:v>
                </c:pt>
                <c:pt idx="1701">
                  <c:v>1.9477879824649769E-2</c:v>
                </c:pt>
                <c:pt idx="1702">
                  <c:v>1.9481156432336055E-2</c:v>
                </c:pt>
                <c:pt idx="1703">
                  <c:v>1.9484523516686281E-2</c:v>
                </c:pt>
                <c:pt idx="1704">
                  <c:v>1.9487981077862537E-2</c:v>
                </c:pt>
                <c:pt idx="1705">
                  <c:v>1.9491529115783779E-2</c:v>
                </c:pt>
                <c:pt idx="1706">
                  <c:v>1.9495167630450005E-2</c:v>
                </c:pt>
                <c:pt idx="1707">
                  <c:v>1.9498896621699124E-2</c:v>
                </c:pt>
                <c:pt idx="1708">
                  <c:v>1.9502716089855321E-2</c:v>
                </c:pt>
                <c:pt idx="1709">
                  <c:v>1.9506626034756502E-2</c:v>
                </c:pt>
                <c:pt idx="1710">
                  <c:v>1.9510617286502274E-2</c:v>
                </c:pt>
                <c:pt idx="1711">
                  <c:v>1.9515149404655263E-2</c:v>
                </c:pt>
                <c:pt idx="1712">
                  <c:v>1.9519059919554937E-2</c:v>
                </c:pt>
                <c:pt idx="1713">
                  <c:v>1.9522919018531981E-2</c:v>
                </c:pt>
                <c:pt idx="1714">
                  <c:v>1.9526726701424302E-2</c:v>
                </c:pt>
                <c:pt idx="1715">
                  <c:v>1.9530482968231899E-2</c:v>
                </c:pt>
                <c:pt idx="1716">
                  <c:v>1.9534187819197912E-2</c:v>
                </c:pt>
                <c:pt idx="1717">
                  <c:v>1.9537841254160249E-2</c:v>
                </c:pt>
                <c:pt idx="1718">
                  <c:v>1.9541443273037862E-2</c:v>
                </c:pt>
                <c:pt idx="1719">
                  <c:v>1.9544993875992844E-2</c:v>
                </c:pt>
                <c:pt idx="1720">
                  <c:v>1.954849306294415E-2</c:v>
                </c:pt>
                <c:pt idx="1721">
                  <c:v>1.9551940833810733E-2</c:v>
                </c:pt>
                <c:pt idx="1722">
                  <c:v>1.9555337188754685E-2</c:v>
                </c:pt>
                <c:pt idx="1723">
                  <c:v>1.9558682127613913E-2</c:v>
                </c:pt>
                <c:pt idx="1724">
                  <c:v>1.9561975650469465E-2</c:v>
                </c:pt>
                <c:pt idx="1725">
                  <c:v>1.9565217757402387E-2</c:v>
                </c:pt>
                <c:pt idx="1726">
                  <c:v>1.9568408448331631E-2</c:v>
                </c:pt>
                <c:pt idx="1727">
                  <c:v>1.9574533347774592E-2</c:v>
                </c:pt>
                <c:pt idx="1728">
                  <c:v>1.9574635582016997E-2</c:v>
                </c:pt>
                <c:pt idx="1729">
                  <c:v>1.9577672024773118E-2</c:v>
                </c:pt>
                <c:pt idx="1730">
                  <c:v>1.9580657051606609E-2</c:v>
                </c:pt>
                <c:pt idx="1731">
                  <c:v>1.9583590662355377E-2</c:v>
                </c:pt>
                <c:pt idx="1732">
                  <c:v>1.9586472857181514E-2</c:v>
                </c:pt>
                <c:pt idx="1733">
                  <c:v>1.9589303635922928E-2</c:v>
                </c:pt>
                <c:pt idx="1734">
                  <c:v>1.9592082998579619E-2</c:v>
                </c:pt>
                <c:pt idx="1735">
                  <c:v>1.9594810945394725E-2</c:v>
                </c:pt>
                <c:pt idx="1736">
                  <c:v>1.9597487476044062E-2</c:v>
                </c:pt>
                <c:pt idx="1737">
                  <c:v>1.9600112590689722E-2</c:v>
                </c:pt>
                <c:pt idx="1738">
                  <c:v>1.9602686289331706E-2</c:v>
                </c:pt>
                <c:pt idx="1739">
                  <c:v>1.9605208571970012E-2</c:v>
                </c:pt>
                <c:pt idx="1740">
                  <c:v>1.9607679438604642E-2</c:v>
                </c:pt>
                <c:pt idx="1741">
                  <c:v>1.9610098889073502E-2</c:v>
                </c:pt>
                <c:pt idx="1742">
                  <c:v>1.9612466923619731E-2</c:v>
                </c:pt>
                <c:pt idx="1743">
                  <c:v>1.9614783542081238E-2</c:v>
                </c:pt>
                <c:pt idx="1744">
                  <c:v>1.9617048744539067E-2</c:v>
                </c:pt>
                <c:pt idx="1745">
                  <c:v>1.9619262530912174E-2</c:v>
                </c:pt>
                <c:pt idx="1746">
                  <c:v>1.9621424901443696E-2</c:v>
                </c:pt>
                <c:pt idx="1747">
                  <c:v>1.9623535855728402E-2</c:v>
                </c:pt>
                <c:pt idx="1748">
                  <c:v>1.9625595394090478E-2</c:v>
                </c:pt>
                <c:pt idx="1749">
                  <c:v>1.9627603516286785E-2</c:v>
                </c:pt>
                <c:pt idx="1750">
                  <c:v>1.9629560222641507E-2</c:v>
                </c:pt>
                <c:pt idx="1751">
                  <c:v>1.9631465512749413E-2</c:v>
                </c:pt>
                <c:pt idx="1752">
                  <c:v>1.9633319387015735E-2</c:v>
                </c:pt>
                <c:pt idx="1753">
                  <c:v>1.9635121845035242E-2</c:v>
                </c:pt>
                <c:pt idx="1754">
                  <c:v>1.9636872887132117E-2</c:v>
                </c:pt>
                <c:pt idx="1755">
                  <c:v>1.9638572513225316E-2</c:v>
                </c:pt>
                <c:pt idx="1756">
                  <c:v>1.9640220723152746E-2</c:v>
                </c:pt>
                <c:pt idx="1757">
                  <c:v>1.9641817517157545E-2</c:v>
                </c:pt>
                <c:pt idx="1758">
                  <c:v>1.9643362895077621E-2</c:v>
                </c:pt>
                <c:pt idx="1759">
                  <c:v>1.9644856856912973E-2</c:v>
                </c:pt>
                <c:pt idx="1760">
                  <c:v>1.9646299402744649E-2</c:v>
                </c:pt>
                <c:pt idx="1761">
                  <c:v>1.9647690532491602E-2</c:v>
                </c:pt>
                <c:pt idx="1762">
                  <c:v>1.9649030246234878E-2</c:v>
                </c:pt>
                <c:pt idx="1763">
                  <c:v>1.9651734797149954E-2</c:v>
                </c:pt>
                <c:pt idx="1764">
                  <c:v>1.9652957120110209E-2</c:v>
                </c:pt>
                <c:pt idx="1765">
                  <c:v>1.9654128021501609E-2</c:v>
                </c:pt>
                <c:pt idx="1766">
                  <c:v>1.965524750124311E-2</c:v>
                </c:pt>
                <c:pt idx="1767">
                  <c:v>1.96563155594968E-2</c:v>
                </c:pt>
                <c:pt idx="1768">
                  <c:v>1.9657332196127607E-2</c:v>
                </c:pt>
                <c:pt idx="1769">
                  <c:v>1.9658297411162543E-2</c:v>
                </c:pt>
                <c:pt idx="1770">
                  <c:v>1.9659211204628622E-2</c:v>
                </c:pt>
                <c:pt idx="1771">
                  <c:v>1.9660073576525848E-2</c:v>
                </c:pt>
                <c:pt idx="1772">
                  <c:v>1.9660884526773174E-2</c:v>
                </c:pt>
                <c:pt idx="1773">
                  <c:v>1.9661644055505672E-2</c:v>
                </c:pt>
                <c:pt idx="1774">
                  <c:v>1.9662352162615287E-2</c:v>
                </c:pt>
                <c:pt idx="1775">
                  <c:v>1.9663008848129031E-2</c:v>
                </c:pt>
                <c:pt idx="1776">
                  <c:v>1.9663614112073922E-2</c:v>
                </c:pt>
                <c:pt idx="1777">
                  <c:v>1.9663330599324347E-2</c:v>
                </c:pt>
                <c:pt idx="1778">
                  <c:v>1.9663810930481418E-2</c:v>
                </c:pt>
                <c:pt idx="1779">
                  <c:v>1.9664239845553766E-2</c:v>
                </c:pt>
                <c:pt idx="1780">
                  <c:v>1.9664617344622437E-2</c:v>
                </c:pt>
                <c:pt idx="1781">
                  <c:v>1.9664943427687431E-2</c:v>
                </c:pt>
                <c:pt idx="1782">
                  <c:v>1.9665218094667702E-2</c:v>
                </c:pt>
                <c:pt idx="1783">
                  <c:v>1.9665441345482204E-2</c:v>
                </c:pt>
                <c:pt idx="1784">
                  <c:v>1.9665613180374075E-2</c:v>
                </c:pt>
                <c:pt idx="1785">
                  <c:v>1.9665733599181223E-2</c:v>
                </c:pt>
                <c:pt idx="1786">
                  <c:v>1.9665802601903648E-2</c:v>
                </c:pt>
                <c:pt idx="1787">
                  <c:v>1.9665820188622396E-2</c:v>
                </c:pt>
                <c:pt idx="1788">
                  <c:v>1.9665786359337467E-2</c:v>
                </c:pt>
                <c:pt idx="1789">
                  <c:v>1.9665701113805722E-2</c:v>
                </c:pt>
                <c:pt idx="1790">
                  <c:v>1.9665564452351347E-2</c:v>
                </c:pt>
                <c:pt idx="1791">
                  <c:v>1.9665376374893295E-2</c:v>
                </c:pt>
                <c:pt idx="1792">
                  <c:v>1.9665136881269474E-2</c:v>
                </c:pt>
                <c:pt idx="1793">
                  <c:v>1.9664845971641975E-2</c:v>
                </c:pt>
                <c:pt idx="1794">
                  <c:v>1.96645036460108E-2</c:v>
                </c:pt>
                <c:pt idx="1795">
                  <c:v>1.9664109904213856E-2</c:v>
                </c:pt>
                <c:pt idx="1796">
                  <c:v>1.9663664746413234E-2</c:v>
                </c:pt>
                <c:pt idx="1797">
                  <c:v>1.9663168172608936E-2</c:v>
                </c:pt>
                <c:pt idx="1798">
                  <c:v>1.9662620182719914E-2</c:v>
                </c:pt>
                <c:pt idx="1799">
                  <c:v>1.9662020776827216E-2</c:v>
                </c:pt>
                <c:pt idx="1800">
                  <c:v>1.9661369954768748E-2</c:v>
                </c:pt>
                <c:pt idx="1801">
                  <c:v>1.9660667716706604E-2</c:v>
                </c:pt>
                <c:pt idx="1802">
                  <c:v>1.9659914062640782E-2</c:v>
                </c:pt>
                <c:pt idx="1803">
                  <c:v>1.9659108992571284E-2</c:v>
                </c:pt>
                <c:pt idx="1804">
                  <c:v>1.9658252506336016E-2</c:v>
                </c:pt>
                <c:pt idx="1805">
                  <c:v>1.9657344604016025E-2</c:v>
                </c:pt>
                <c:pt idx="1806">
                  <c:v>1.9656385285692357E-2</c:v>
                </c:pt>
                <c:pt idx="1807">
                  <c:v>1.9655374551365012E-2</c:v>
                </c:pt>
                <c:pt idx="1808">
                  <c:v>1.9654312400952945E-2</c:v>
                </c:pt>
                <c:pt idx="1809">
                  <c:v>1.96531988345372E-2</c:v>
                </c:pt>
                <c:pt idx="1810">
                  <c:v>1.9652033852036732E-2</c:v>
                </c:pt>
                <c:pt idx="1811">
                  <c:v>1.9650817453532587E-2</c:v>
                </c:pt>
                <c:pt idx="1812">
                  <c:v>1.9649549638862673E-2</c:v>
                </c:pt>
                <c:pt idx="1813">
                  <c:v>1.9648230408270129E-2</c:v>
                </c:pt>
                <c:pt idx="1814">
                  <c:v>1.9646859761511815E-2</c:v>
                </c:pt>
                <c:pt idx="1815">
                  <c:v>1.964543769883087E-2</c:v>
                </c:pt>
                <c:pt idx="1816">
                  <c:v>1.9643964219903109E-2</c:v>
                </c:pt>
                <c:pt idx="1817">
                  <c:v>1.9642439325214811E-2</c:v>
                </c:pt>
                <c:pt idx="1818">
                  <c:v>1.9640863014360743E-2</c:v>
                </c:pt>
                <c:pt idx="1819">
                  <c:v>1.9639235287502999E-2</c:v>
                </c:pt>
                <c:pt idx="1820">
                  <c:v>1.9637556144479484E-2</c:v>
                </c:pt>
                <c:pt idx="1821">
                  <c:v>1.9635825585452293E-2</c:v>
                </c:pt>
                <c:pt idx="1822">
                  <c:v>1.9634043610502472E-2</c:v>
                </c:pt>
                <c:pt idx="1823">
                  <c:v>1.9632210219386881E-2</c:v>
                </c:pt>
                <c:pt idx="1824">
                  <c:v>1.9630325412267613E-2</c:v>
                </c:pt>
                <c:pt idx="1825">
                  <c:v>1.9628389189063622E-2</c:v>
                </c:pt>
                <c:pt idx="1826">
                  <c:v>1.9626401549855954E-2</c:v>
                </c:pt>
                <c:pt idx="1827">
                  <c:v>1.9624362494644609E-2</c:v>
                </c:pt>
                <c:pt idx="1828">
                  <c:v>1.9622272023348541E-2</c:v>
                </c:pt>
                <c:pt idx="1829">
                  <c:v>1.9620130136048797E-2</c:v>
                </c:pt>
                <c:pt idx="1830">
                  <c:v>1.9617936832745375E-2</c:v>
                </c:pt>
                <c:pt idx="1831">
                  <c:v>1.9615692113276184E-2</c:v>
                </c:pt>
                <c:pt idx="1832">
                  <c:v>1.9613395977965409E-2</c:v>
                </c:pt>
                <c:pt idx="1833">
                  <c:v>1.9611048426488864E-2</c:v>
                </c:pt>
                <c:pt idx="1834">
                  <c:v>1.9608649459089689E-2</c:v>
                </c:pt>
                <c:pt idx="1835">
                  <c:v>1.9606199075524744E-2</c:v>
                </c:pt>
                <c:pt idx="1836">
                  <c:v>1.9603697276037169E-2</c:v>
                </c:pt>
                <c:pt idx="1837">
                  <c:v>1.960114406046487E-2</c:v>
                </c:pt>
                <c:pt idx="1838">
                  <c:v>1.9598539428888895E-2</c:v>
                </c:pt>
                <c:pt idx="1839">
                  <c:v>1.9595883381228196E-2</c:v>
                </c:pt>
                <c:pt idx="1840">
                  <c:v>1.9593175917644867E-2</c:v>
                </c:pt>
                <c:pt idx="1841">
                  <c:v>1.9590417037895769E-2</c:v>
                </c:pt>
                <c:pt idx="1842">
                  <c:v>1.9587606742305086E-2</c:v>
                </c:pt>
                <c:pt idx="1843">
                  <c:v>1.958474503062968E-2</c:v>
                </c:pt>
                <c:pt idx="1844">
                  <c:v>1.9581831902950597E-2</c:v>
                </c:pt>
                <c:pt idx="1845">
                  <c:v>1.9578867359186791E-2</c:v>
                </c:pt>
                <c:pt idx="1846">
                  <c:v>1.9575851399419308E-2</c:v>
                </c:pt>
                <c:pt idx="1847">
                  <c:v>1.9572784023648149E-2</c:v>
                </c:pt>
                <c:pt idx="1848">
                  <c:v>1.9569665231792266E-2</c:v>
                </c:pt>
                <c:pt idx="1849">
                  <c:v>1.9566495024094799E-2</c:v>
                </c:pt>
                <c:pt idx="1850">
                  <c:v>1.9563273400231562E-2</c:v>
                </c:pt>
                <c:pt idx="1851">
                  <c:v>1.9560000360445695E-2</c:v>
                </c:pt>
                <c:pt idx="1852">
                  <c:v>1.9556675904575105E-2</c:v>
                </c:pt>
                <c:pt idx="1853">
                  <c:v>1.955330003286293E-2</c:v>
                </c:pt>
                <c:pt idx="1854">
                  <c:v>1.954987274490394E-2</c:v>
                </c:pt>
                <c:pt idx="1855">
                  <c:v>1.9546394041103365E-2</c:v>
                </c:pt>
                <c:pt idx="1856">
                  <c:v>1.9542863921218068E-2</c:v>
                </c:pt>
                <c:pt idx="1857">
                  <c:v>1.9539282385410139E-2</c:v>
                </c:pt>
                <c:pt idx="1858">
                  <c:v>1.9535649433598534E-2</c:v>
                </c:pt>
                <c:pt idx="1859">
                  <c:v>1.9531965065702206E-2</c:v>
                </c:pt>
                <c:pt idx="1860">
                  <c:v>1.9528229281883247E-2</c:v>
                </c:pt>
                <c:pt idx="1861">
                  <c:v>1.9524442081979565E-2</c:v>
                </c:pt>
                <c:pt idx="1862">
                  <c:v>1.9520603466153252E-2</c:v>
                </c:pt>
                <c:pt idx="1863">
                  <c:v>1.9516713434242217E-2</c:v>
                </c:pt>
                <c:pt idx="1864">
                  <c:v>1.9512771986489597E-2</c:v>
                </c:pt>
                <c:pt idx="1865">
                  <c:v>1.9508779122652253E-2</c:v>
                </c:pt>
                <c:pt idx="1866">
                  <c:v>1.950473484289228E-2</c:v>
                </c:pt>
                <c:pt idx="1867">
                  <c:v>1.9500639147047583E-2</c:v>
                </c:pt>
                <c:pt idx="1868">
                  <c:v>1.9496492035361301E-2</c:v>
                </c:pt>
                <c:pt idx="1869">
                  <c:v>1.9492293507590297E-2</c:v>
                </c:pt>
                <c:pt idx="1870">
                  <c:v>1.9488043563896662E-2</c:v>
                </c:pt>
                <c:pt idx="1871">
                  <c:v>1.948374220419935E-2</c:v>
                </c:pt>
                <c:pt idx="1872">
                  <c:v>1.9479389428417315E-2</c:v>
                </c:pt>
                <c:pt idx="1873">
                  <c:v>1.9474985236793696E-2</c:v>
                </c:pt>
                <c:pt idx="1874">
                  <c:v>1.94705296291664E-2</c:v>
                </c:pt>
                <c:pt idx="1875">
                  <c:v>1.9466022605535427E-2</c:v>
                </c:pt>
                <c:pt idx="1876">
                  <c:v>1.9461464165981823E-2</c:v>
                </c:pt>
                <c:pt idx="1877">
                  <c:v>1.9456854310424543E-2</c:v>
                </c:pt>
                <c:pt idx="1878">
                  <c:v>1.9452193038944632E-2</c:v>
                </c:pt>
                <c:pt idx="1879">
                  <c:v>1.9447480351461044E-2</c:v>
                </c:pt>
                <c:pt idx="1880">
                  <c:v>1.9442716248054825E-2</c:v>
                </c:pt>
                <c:pt idx="1881">
                  <c:v>1.943790072864493E-2</c:v>
                </c:pt>
                <c:pt idx="1882">
                  <c:v>1.9433033793312404E-2</c:v>
                </c:pt>
                <c:pt idx="1883">
                  <c:v>1.9428115441895155E-2</c:v>
                </c:pt>
                <c:pt idx="1884">
                  <c:v>1.9423145674717368E-2</c:v>
                </c:pt>
                <c:pt idx="1885">
                  <c:v>1.9418124491454858E-2</c:v>
                </c:pt>
                <c:pt idx="1886">
                  <c:v>1.9413051892269717E-2</c:v>
                </c:pt>
                <c:pt idx="1887">
                  <c:v>1.9407927877242992E-2</c:v>
                </c:pt>
                <c:pt idx="1888">
                  <c:v>1.940275244621259E-2</c:v>
                </c:pt>
                <c:pt idx="1889">
                  <c:v>1.9397525599178511E-2</c:v>
                </c:pt>
                <c:pt idx="1890">
                  <c:v>1.9392247336221802E-2</c:v>
                </c:pt>
                <c:pt idx="1891">
                  <c:v>1.9386917657423508E-2</c:v>
                </c:pt>
                <c:pt idx="1892">
                  <c:v>1.9381536562621537E-2</c:v>
                </c:pt>
                <c:pt idx="1893">
                  <c:v>1.937610405181589E-2</c:v>
                </c:pt>
                <c:pt idx="1894">
                  <c:v>1.9370620125087612E-2</c:v>
                </c:pt>
                <c:pt idx="1895">
                  <c:v>1.936508478251775E-2</c:v>
                </c:pt>
                <c:pt idx="1896">
                  <c:v>1.935949802394421E-2</c:v>
                </c:pt>
                <c:pt idx="1897">
                  <c:v>1.9353859849610133E-2</c:v>
                </c:pt>
                <c:pt idx="1898">
                  <c:v>1.9348170259191333E-2</c:v>
                </c:pt>
                <c:pt idx="1899">
                  <c:v>1.9342429252930948E-2</c:v>
                </c:pt>
                <c:pt idx="1900">
                  <c:v>1.9336636830747933E-2</c:v>
                </c:pt>
                <c:pt idx="1901">
                  <c:v>1.9330792992561241E-2</c:v>
                </c:pt>
                <c:pt idx="1902">
                  <c:v>1.9324897738451918E-2</c:v>
                </c:pt>
                <c:pt idx="1903">
                  <c:v>1.9318951068501011E-2</c:v>
                </c:pt>
                <c:pt idx="1904">
                  <c:v>1.931295298270852E-2</c:v>
                </c:pt>
                <c:pt idx="1905">
                  <c:v>1.9306903480912352E-2</c:v>
                </c:pt>
                <c:pt idx="1906">
                  <c:v>1.9300802563274599E-2</c:v>
                </c:pt>
                <c:pt idx="1907">
                  <c:v>1.9294650229714216E-2</c:v>
                </c:pt>
                <c:pt idx="1908">
                  <c:v>1.9288446480150157E-2</c:v>
                </c:pt>
                <c:pt idx="1909">
                  <c:v>1.9282191314906605E-2</c:v>
                </c:pt>
                <c:pt idx="1910">
                  <c:v>1.9275884733659376E-2</c:v>
                </c:pt>
                <c:pt idx="1911">
                  <c:v>1.9269526736489517E-2</c:v>
                </c:pt>
                <c:pt idx="1912">
                  <c:v>1.9263117323478074E-2</c:v>
                </c:pt>
                <c:pt idx="1913">
                  <c:v>1.9256656494625046E-2</c:v>
                </c:pt>
                <c:pt idx="1914">
                  <c:v>1.9250144249849388E-2</c:v>
                </c:pt>
                <c:pt idx="1915">
                  <c:v>1.9243580589151099E-2</c:v>
                </c:pt>
                <c:pt idx="1916">
                  <c:v>1.923696551253018E-2</c:v>
                </c:pt>
                <c:pt idx="1917">
                  <c:v>1.9230299020148722E-2</c:v>
                </c:pt>
                <c:pt idx="1918">
                  <c:v>1.9223581111844634E-2</c:v>
                </c:pt>
                <c:pt idx="1919">
                  <c:v>1.9215840544225538E-2</c:v>
                </c:pt>
                <c:pt idx="1920">
                  <c:v>1.9209012459013852E-2</c:v>
                </c:pt>
                <c:pt idx="1921">
                  <c:v>1.9202132958041629E-2</c:v>
                </c:pt>
                <c:pt idx="1922">
                  <c:v>1.9195202041146775E-2</c:v>
                </c:pt>
                <c:pt idx="1923">
                  <c:v>1.9188219708491383E-2</c:v>
                </c:pt>
                <c:pt idx="1924">
                  <c:v>1.9181185959832314E-2</c:v>
                </c:pt>
                <c:pt idx="1925">
                  <c:v>1.91741007955748E-2</c:v>
                </c:pt>
                <c:pt idx="1926">
                  <c:v>1.9166964215232563E-2</c:v>
                </c:pt>
                <c:pt idx="1927">
                  <c:v>1.9159776219048741E-2</c:v>
                </c:pt>
                <c:pt idx="1928">
                  <c:v>1.9152536807185427E-2</c:v>
                </c:pt>
                <c:pt idx="1929">
                  <c:v>1.9145245979399483E-2</c:v>
                </c:pt>
                <c:pt idx="1930">
                  <c:v>1.9137903735771955E-2</c:v>
                </c:pt>
                <c:pt idx="1931">
                  <c:v>1.9130510076302842E-2</c:v>
                </c:pt>
                <c:pt idx="1932">
                  <c:v>1.9123065001154238E-2</c:v>
                </c:pt>
                <c:pt idx="1933">
                  <c:v>1.9115568510001957E-2</c:v>
                </c:pt>
                <c:pt idx="1934">
                  <c:v>1.9108020603089138E-2</c:v>
                </c:pt>
                <c:pt idx="1935">
                  <c:v>1.910042128041578E-2</c:v>
                </c:pt>
                <c:pt idx="1936">
                  <c:v>1.9092770541738746E-2</c:v>
                </c:pt>
                <c:pt idx="1937">
                  <c:v>1.908506838738222E-2</c:v>
                </c:pt>
                <c:pt idx="1938">
                  <c:v>1.907731481718411E-2</c:v>
                </c:pt>
                <c:pt idx="1939">
                  <c:v>1.9069509831306508E-2</c:v>
                </c:pt>
                <c:pt idx="1940">
                  <c:v>1.9061653429425229E-2</c:v>
                </c:pt>
                <c:pt idx="1941">
                  <c:v>1.9053745611945505E-2</c:v>
                </c:pt>
                <c:pt idx="1942">
                  <c:v>1.9045786378462104E-2</c:v>
                </c:pt>
                <c:pt idx="1943">
                  <c:v>1.9037775729380257E-2</c:v>
                </c:pt>
                <c:pt idx="1944">
                  <c:v>1.902971366437578E-2</c:v>
                </c:pt>
                <c:pt idx="1945">
                  <c:v>1.9021600183691811E-2</c:v>
                </c:pt>
                <c:pt idx="1946">
                  <c:v>1.9013435287166258E-2</c:v>
                </c:pt>
                <c:pt idx="1947">
                  <c:v>1.9005218974880167E-2</c:v>
                </c:pt>
                <c:pt idx="1948">
                  <c:v>1.8996951246833538E-2</c:v>
                </c:pt>
                <c:pt idx="1949">
                  <c:v>1.8988632103026371E-2</c:v>
                </c:pt>
                <c:pt idx="1950">
                  <c:v>1.8980261543296573E-2</c:v>
                </c:pt>
                <c:pt idx="1951">
                  <c:v>1.8971839567968329E-2</c:v>
                </c:pt>
                <c:pt idx="1952">
                  <c:v>1.8963366176879548E-2</c:v>
                </c:pt>
                <c:pt idx="1953">
                  <c:v>1.8954841369949182E-2</c:v>
                </c:pt>
                <c:pt idx="1954">
                  <c:v>1.8946265147258279E-2</c:v>
                </c:pt>
                <c:pt idx="1955">
                  <c:v>1.8937637508887883E-2</c:v>
                </c:pt>
                <c:pt idx="1956">
                  <c:v>1.892895845475695E-2</c:v>
                </c:pt>
                <c:pt idx="1957">
                  <c:v>1.8920227984865479E-2</c:v>
                </c:pt>
                <c:pt idx="1958">
                  <c:v>1.8911446099213469E-2</c:v>
                </c:pt>
                <c:pt idx="1959">
                  <c:v>1.8902612797881968E-2</c:v>
                </c:pt>
                <c:pt idx="1960">
                  <c:v>1.8893728080708883E-2</c:v>
                </c:pt>
                <c:pt idx="1961">
                  <c:v>1.8884791948018398E-2</c:v>
                </c:pt>
                <c:pt idx="1962">
                  <c:v>1.8875804399486329E-2</c:v>
                </c:pt>
                <c:pt idx="1963">
                  <c:v>1.8866765435193722E-2</c:v>
                </c:pt>
                <c:pt idx="1964">
                  <c:v>1.8857675055140577E-2</c:v>
                </c:pt>
                <c:pt idx="1965">
                  <c:v>1.8848533259488987E-2</c:v>
                </c:pt>
                <c:pt idx="1966">
                  <c:v>1.8839340048157904E-2</c:v>
                </c:pt>
                <c:pt idx="1967">
                  <c:v>1.8830095420985238E-2</c:v>
                </c:pt>
                <c:pt idx="1968">
                  <c:v>1.8820799378214126E-2</c:v>
                </c:pt>
                <c:pt idx="1969">
                  <c:v>1.8811451919682476E-2</c:v>
                </c:pt>
                <c:pt idx="1970">
                  <c:v>1.8802057416216211E-2</c:v>
                </c:pt>
                <c:pt idx="1971">
                  <c:v>1.8792665095164196E-2</c:v>
                </c:pt>
                <c:pt idx="1972">
                  <c:v>1.8783288988879487E-2</c:v>
                </c:pt>
                <c:pt idx="1973">
                  <c:v>1.8773929097362085E-2</c:v>
                </c:pt>
                <c:pt idx="1974">
                  <c:v>1.8764585420530944E-2</c:v>
                </c:pt>
                <c:pt idx="1975">
                  <c:v>1.875525795822397E-2</c:v>
                </c:pt>
                <c:pt idx="1976">
                  <c:v>1.8745946710765349E-2</c:v>
                </c:pt>
                <c:pt idx="1977">
                  <c:v>1.8736651677911942E-2</c:v>
                </c:pt>
                <c:pt idx="1978">
                  <c:v>1.8727372859825842E-2</c:v>
                </c:pt>
                <c:pt idx="1979">
                  <c:v>1.8718110256507048E-2</c:v>
                </c:pt>
                <c:pt idx="1980">
                  <c:v>1.8708863867712422E-2</c:v>
                </c:pt>
                <c:pt idx="1981">
                  <c:v>1.8699633693685103E-2</c:v>
                </c:pt>
                <c:pt idx="1982">
                  <c:v>1.8690419734262997E-2</c:v>
                </c:pt>
                <c:pt idx="1983">
                  <c:v>1.8681221989608199E-2</c:v>
                </c:pt>
                <c:pt idx="1984">
                  <c:v>1.8672040459639661E-2</c:v>
                </c:pt>
                <c:pt idx="1985">
                  <c:v>1.8662875144276336E-2</c:v>
                </c:pt>
                <c:pt idx="1986">
                  <c:v>1.8653726043680319E-2</c:v>
                </c:pt>
                <c:pt idx="1987">
                  <c:v>1.8644593157689515E-2</c:v>
                </c:pt>
                <c:pt idx="1988">
                  <c:v>1.8635476486547065E-2</c:v>
                </c:pt>
                <c:pt idx="1989">
                  <c:v>1.8626376029928782E-2</c:v>
                </c:pt>
                <c:pt idx="1990">
                  <c:v>1.8617291787996759E-2</c:v>
                </c:pt>
                <c:pt idx="1991">
                  <c:v>1.8608223760750997E-2</c:v>
                </c:pt>
                <c:pt idx="1992">
                  <c:v>1.8599171948191495E-2</c:v>
                </c:pt>
                <c:pt idx="1993">
                  <c:v>1.8590136350318254E-2</c:v>
                </c:pt>
                <c:pt idx="1994">
                  <c:v>1.8581116967050226E-2</c:v>
                </c:pt>
                <c:pt idx="1995">
                  <c:v>1.8572113798549506E-2</c:v>
                </c:pt>
                <c:pt idx="1996">
                  <c:v>1.8563126844735045E-2</c:v>
                </c:pt>
                <c:pt idx="1997">
                  <c:v>1.8554156105525799E-2</c:v>
                </c:pt>
                <c:pt idx="1998">
                  <c:v>1.8545201580921766E-2</c:v>
                </c:pt>
                <c:pt idx="1999">
                  <c:v>1.8536263271085041E-2</c:v>
                </c:pt>
                <c:pt idx="2000">
                  <c:v>1.8527341175934575E-2</c:v>
                </c:pt>
                <c:pt idx="2001">
                  <c:v>1.8518435295389324E-2</c:v>
                </c:pt>
                <c:pt idx="2002">
                  <c:v>1.8509545629530333E-2</c:v>
                </c:pt>
                <c:pt idx="2003">
                  <c:v>1.8500672178276556E-2</c:v>
                </c:pt>
                <c:pt idx="2004">
                  <c:v>1.8491814941709039E-2</c:v>
                </c:pt>
                <c:pt idx="2005">
                  <c:v>1.8482973919827783E-2</c:v>
                </c:pt>
                <c:pt idx="2006">
                  <c:v>1.8474149112551741E-2</c:v>
                </c:pt>
                <c:pt idx="2007">
                  <c:v>1.8465340519961959E-2</c:v>
                </c:pt>
                <c:pt idx="2008">
                  <c:v>1.8456548142058438E-2</c:v>
                </c:pt>
                <c:pt idx="2009">
                  <c:v>1.844777197876013E-2</c:v>
                </c:pt>
                <c:pt idx="2010">
                  <c:v>1.8439012030148083E-2</c:v>
                </c:pt>
                <c:pt idx="2011">
                  <c:v>1.843026829614125E-2</c:v>
                </c:pt>
                <c:pt idx="2012">
                  <c:v>1.8421540776820677E-2</c:v>
                </c:pt>
                <c:pt idx="2013">
                  <c:v>1.8412829472186365E-2</c:v>
                </c:pt>
                <c:pt idx="2014">
                  <c:v>1.8404134382157267E-2</c:v>
                </c:pt>
                <c:pt idx="2015">
                  <c:v>1.8395455506733382E-2</c:v>
                </c:pt>
                <c:pt idx="2016">
                  <c:v>1.8386792846076805E-2</c:v>
                </c:pt>
                <c:pt idx="2017">
                  <c:v>1.8378146400025441E-2</c:v>
                </c:pt>
                <c:pt idx="2018">
                  <c:v>1.8369516168498246E-2</c:v>
                </c:pt>
                <c:pt idx="2019">
                  <c:v>1.836090215165731E-2</c:v>
                </c:pt>
                <c:pt idx="2020">
                  <c:v>1.8352304349583681E-2</c:v>
                </c:pt>
                <c:pt idx="2021">
                  <c:v>1.834372276203422E-2</c:v>
                </c:pt>
                <c:pt idx="2022">
                  <c:v>1.833515738917102E-2</c:v>
                </c:pt>
                <c:pt idx="2023">
                  <c:v>1.8325388246273056E-2</c:v>
                </c:pt>
                <c:pt idx="2024">
                  <c:v>1.8316857619085081E-2</c:v>
                </c:pt>
                <c:pt idx="2025">
                  <c:v>1.8308343206421274E-2</c:v>
                </c:pt>
                <c:pt idx="2026">
                  <c:v>1.829984500860582E-2</c:v>
                </c:pt>
                <c:pt idx="2027">
                  <c:v>1.8291363025152441E-2</c:v>
                </c:pt>
                <c:pt idx="2028">
                  <c:v>1.8282897256466368E-2</c:v>
                </c:pt>
                <c:pt idx="2029">
                  <c:v>1.8274447702466556E-2</c:v>
                </c:pt>
                <c:pt idx="2030">
                  <c:v>1.8266014363071958E-2</c:v>
                </c:pt>
                <c:pt idx="2031">
                  <c:v>1.8257597238201528E-2</c:v>
                </c:pt>
                <c:pt idx="2032">
                  <c:v>1.8249196328017359E-2</c:v>
                </c:pt>
                <c:pt idx="2033">
                  <c:v>1.8240811632519449E-2</c:v>
                </c:pt>
                <c:pt idx="2034">
                  <c:v>1.8232443151545707E-2</c:v>
                </c:pt>
                <c:pt idx="2035">
                  <c:v>1.8224090885339272E-2</c:v>
                </c:pt>
                <c:pt idx="2036">
                  <c:v>1.8215754833657005E-2</c:v>
                </c:pt>
                <c:pt idx="2037">
                  <c:v>1.8207434996579952E-2</c:v>
                </c:pt>
                <c:pt idx="2038">
                  <c:v>1.8198576678141842E-2</c:v>
                </c:pt>
                <c:pt idx="2039">
                  <c:v>1.8190843966322534E-2</c:v>
                </c:pt>
                <c:pt idx="2040">
                  <c:v>1.8182572773223216E-2</c:v>
                </c:pt>
                <c:pt idx="2041">
                  <c:v>1.8174317794567019E-2</c:v>
                </c:pt>
                <c:pt idx="2042">
                  <c:v>1.8166079030516036E-2</c:v>
                </c:pt>
                <c:pt idx="2043">
                  <c:v>1.8157856481313406E-2</c:v>
                </c:pt>
                <c:pt idx="2044">
                  <c:v>1.8149650146553897E-2</c:v>
                </c:pt>
                <c:pt idx="2045">
                  <c:v>1.8141460026399603E-2</c:v>
                </c:pt>
                <c:pt idx="2046">
                  <c:v>1.8133286121012615E-2</c:v>
                </c:pt>
                <c:pt idx="2047">
                  <c:v>1.8125128429987702E-2</c:v>
                </c:pt>
                <c:pt idx="2048">
                  <c:v>1.8116986953730096E-2</c:v>
                </c:pt>
                <c:pt idx="2049">
                  <c:v>1.8108861692158751E-2</c:v>
                </c:pt>
                <c:pt idx="2050">
                  <c:v>1.8100752645111573E-2</c:v>
                </c:pt>
                <c:pt idx="2051">
                  <c:v>1.8092659812588563E-2</c:v>
                </c:pt>
                <c:pt idx="2052">
                  <c:v>1.8084583194751813E-2</c:v>
                </c:pt>
                <c:pt idx="2053">
                  <c:v>1.8076522791601324E-2</c:v>
                </c:pt>
                <c:pt idx="2054">
                  <c:v>1.8068478602893956E-2</c:v>
                </c:pt>
                <c:pt idx="2055">
                  <c:v>1.8060450628791802E-2</c:v>
                </c:pt>
                <c:pt idx="2056">
                  <c:v>1.8052438869456955E-2</c:v>
                </c:pt>
                <c:pt idx="2057">
                  <c:v>1.8044443324565229E-2</c:v>
                </c:pt>
                <c:pt idx="2058">
                  <c:v>1.8036463994359764E-2</c:v>
                </c:pt>
                <c:pt idx="2059">
                  <c:v>1.8028500878678466E-2</c:v>
                </c:pt>
                <c:pt idx="2060">
                  <c:v>1.8020553977683429E-2</c:v>
                </c:pt>
                <c:pt idx="2061">
                  <c:v>1.8012623291212559E-2</c:v>
                </c:pt>
                <c:pt idx="2062">
                  <c:v>1.8004708819346904E-2</c:v>
                </c:pt>
                <c:pt idx="2063">
                  <c:v>1.7996810562086463E-2</c:v>
                </c:pt>
                <c:pt idx="2064">
                  <c:v>1.7988928519431235E-2</c:v>
                </c:pt>
                <c:pt idx="2065">
                  <c:v>1.7981062691381222E-2</c:v>
                </c:pt>
                <c:pt idx="2066">
                  <c:v>1.7973213077855377E-2</c:v>
                </c:pt>
                <c:pt idx="2067">
                  <c:v>1.7965379679096838E-2</c:v>
                </c:pt>
                <c:pt idx="2068">
                  <c:v>1.7957562494781421E-2</c:v>
                </c:pt>
                <c:pt idx="2069">
                  <c:v>1.7949761524990171E-2</c:v>
                </c:pt>
                <c:pt idx="2070">
                  <c:v>1.7941976769804135E-2</c:v>
                </c:pt>
                <c:pt idx="2071">
                  <c:v>1.793420822930436E-2</c:v>
                </c:pt>
                <c:pt idx="2072">
                  <c:v>1.7926455903328753E-2</c:v>
                </c:pt>
                <c:pt idx="2073">
                  <c:v>1.791871979195836E-2</c:v>
                </c:pt>
                <c:pt idx="2074">
                  <c:v>1.7910999895274227E-2</c:v>
                </c:pt>
                <c:pt idx="2075">
                  <c:v>1.7901976207151952E-2</c:v>
                </c:pt>
                <c:pt idx="2076">
                  <c:v>1.7894292618796385E-2</c:v>
                </c:pt>
                <c:pt idx="2077">
                  <c:v>1.7886625246910096E-2</c:v>
                </c:pt>
                <c:pt idx="2078">
                  <c:v>1.7878974091547116E-2</c:v>
                </c:pt>
                <c:pt idx="2079">
                  <c:v>1.7871339152707447E-2</c:v>
                </c:pt>
                <c:pt idx="2080">
                  <c:v>1.7863720430283024E-2</c:v>
                </c:pt>
                <c:pt idx="2081">
                  <c:v>1.7856117924381913E-2</c:v>
                </c:pt>
                <c:pt idx="2082">
                  <c:v>1.7848531634977093E-2</c:v>
                </c:pt>
                <c:pt idx="2083">
                  <c:v>1.7840961561987521E-2</c:v>
                </c:pt>
                <c:pt idx="2084">
                  <c:v>1.7833407705494245E-2</c:v>
                </c:pt>
                <c:pt idx="2085">
                  <c:v>1.7825870065470244E-2</c:v>
                </c:pt>
                <c:pt idx="2086">
                  <c:v>1.7818348641915525E-2</c:v>
                </c:pt>
                <c:pt idx="2087">
                  <c:v>1.7810843434776052E-2</c:v>
                </c:pt>
                <c:pt idx="2088">
                  <c:v>1.7803354444132873E-2</c:v>
                </c:pt>
                <c:pt idx="2089">
                  <c:v>1.7791816635435165E-2</c:v>
                </c:pt>
                <c:pt idx="2090">
                  <c:v>1.7784367753623798E-2</c:v>
                </c:pt>
                <c:pt idx="2091">
                  <c:v>1.7776935086417645E-2</c:v>
                </c:pt>
                <c:pt idx="2092">
                  <c:v>1.7769518633897752E-2</c:v>
                </c:pt>
                <c:pt idx="2093">
                  <c:v>1.7762118395820981E-2</c:v>
                </c:pt>
                <c:pt idx="2094">
                  <c:v>1.7754734372187331E-2</c:v>
                </c:pt>
                <c:pt idx="2095">
                  <c:v>1.7747366563239941E-2</c:v>
                </c:pt>
                <c:pt idx="2096">
                  <c:v>1.774001496881672E-2</c:v>
                </c:pt>
                <c:pt idx="2097">
                  <c:v>1.7732679588917666E-2</c:v>
                </c:pt>
                <c:pt idx="2098">
                  <c:v>1.7725360423704872E-2</c:v>
                </c:pt>
                <c:pt idx="2099">
                  <c:v>1.7718057473016247E-2</c:v>
                </c:pt>
                <c:pt idx="2100">
                  <c:v>1.7710770736932835E-2</c:v>
                </c:pt>
                <c:pt idx="2101">
                  <c:v>1.7703500215130452E-2</c:v>
                </c:pt>
                <c:pt idx="2102">
                  <c:v>1.7696245908176422E-2</c:v>
                </c:pt>
                <c:pt idx="2103">
                  <c:v>1.7689007815665514E-2</c:v>
                </c:pt>
                <c:pt idx="2104">
                  <c:v>1.7681785937678773E-2</c:v>
                </c:pt>
                <c:pt idx="2105">
                  <c:v>1.7674580274216201E-2</c:v>
                </c:pt>
                <c:pt idx="2106">
                  <c:v>1.7667390825439888E-2</c:v>
                </c:pt>
                <c:pt idx="2107">
                  <c:v>1.7660217591187743E-2</c:v>
                </c:pt>
                <c:pt idx="2108">
                  <c:v>1.7653060571297674E-2</c:v>
                </c:pt>
                <c:pt idx="2109">
                  <c:v>1.7645919766093865E-2</c:v>
                </c:pt>
                <c:pt idx="2110">
                  <c:v>1.763879517549527E-2</c:v>
                </c:pt>
                <c:pt idx="2111">
                  <c:v>1.7631686799339796E-2</c:v>
                </c:pt>
                <c:pt idx="2112">
                  <c:v>1.7624594637708491E-2</c:v>
                </c:pt>
                <c:pt idx="2113">
                  <c:v>1.7617518690763445E-2</c:v>
                </c:pt>
                <c:pt idx="2114">
                  <c:v>1.7610458958261521E-2</c:v>
                </c:pt>
                <c:pt idx="2115">
                  <c:v>1.7603415440202719E-2</c:v>
                </c:pt>
                <c:pt idx="2116">
                  <c:v>1.7596388136830177E-2</c:v>
                </c:pt>
                <c:pt idx="2117">
                  <c:v>1.7589377047981802E-2</c:v>
                </c:pt>
                <c:pt idx="2118">
                  <c:v>1.7582382173657596E-2</c:v>
                </c:pt>
                <c:pt idx="2119">
                  <c:v>1.7575403513857557E-2</c:v>
                </c:pt>
                <c:pt idx="2120">
                  <c:v>1.7568441068581686E-2</c:v>
                </c:pt>
                <c:pt idx="2121">
                  <c:v>1.7561494837911029E-2</c:v>
                </c:pt>
                <c:pt idx="2122">
                  <c:v>1.7554564821683494E-2</c:v>
                </c:pt>
                <c:pt idx="2123">
                  <c:v>1.7547651020061172E-2</c:v>
                </c:pt>
                <c:pt idx="2124">
                  <c:v>1.7540753432963019E-2</c:v>
                </c:pt>
                <c:pt idx="2125">
                  <c:v>1.7533872060389033E-2</c:v>
                </c:pt>
                <c:pt idx="2126">
                  <c:v>1.7527006902258169E-2</c:v>
                </c:pt>
                <c:pt idx="2127">
                  <c:v>1.7520157958732518E-2</c:v>
                </c:pt>
                <c:pt idx="2128">
                  <c:v>1.7513325229731036E-2</c:v>
                </c:pt>
                <c:pt idx="2129">
                  <c:v>1.7506508715334768E-2</c:v>
                </c:pt>
                <c:pt idx="2130">
                  <c:v>1.7499708415381621E-2</c:v>
                </c:pt>
                <c:pt idx="2131">
                  <c:v>1.7492924329952642E-2</c:v>
                </c:pt>
                <c:pt idx="2132">
                  <c:v>1.7486156459128877E-2</c:v>
                </c:pt>
                <c:pt idx="2133">
                  <c:v>1.7479404802667187E-2</c:v>
                </c:pt>
                <c:pt idx="2134">
                  <c:v>1.7472669360891757E-2</c:v>
                </c:pt>
                <c:pt idx="2135">
                  <c:v>1.7465950133559449E-2</c:v>
                </c:pt>
                <c:pt idx="2136">
                  <c:v>1.7459247120751309E-2</c:v>
                </c:pt>
                <c:pt idx="2137">
                  <c:v>1.7452560322467336E-2</c:v>
                </c:pt>
                <c:pt idx="2138">
                  <c:v>1.7445889738788578E-2</c:v>
                </c:pt>
                <c:pt idx="2139">
                  <c:v>1.7439235369471895E-2</c:v>
                </c:pt>
                <c:pt idx="2140">
                  <c:v>1.7432597214841472E-2</c:v>
                </c:pt>
                <c:pt idx="2141">
                  <c:v>1.7425975274573124E-2</c:v>
                </c:pt>
                <c:pt idx="2142">
                  <c:v>1.7419369548991037E-2</c:v>
                </c:pt>
                <c:pt idx="2143">
                  <c:v>1.7412780037852071E-2</c:v>
                </c:pt>
                <c:pt idx="2144">
                  <c:v>1.7406206741156227E-2</c:v>
                </c:pt>
                <c:pt idx="2145">
                  <c:v>1.7399649658903504E-2</c:v>
                </c:pt>
                <c:pt idx="2146">
                  <c:v>1.7393108791337042E-2</c:v>
                </c:pt>
                <c:pt idx="2147">
                  <c:v>1.7386584138294747E-2</c:v>
                </c:pt>
                <c:pt idx="2148">
                  <c:v>1.7380075699614528E-2</c:v>
                </c:pt>
                <c:pt idx="2149">
                  <c:v>1.7373583475620569E-2</c:v>
                </c:pt>
                <c:pt idx="2150">
                  <c:v>1.7367107465988685E-2</c:v>
                </c:pt>
                <c:pt idx="2151">
                  <c:v>1.7360647670962015E-2</c:v>
                </c:pt>
                <c:pt idx="2152">
                  <c:v>1.7354204090378467E-2</c:v>
                </c:pt>
                <c:pt idx="2153">
                  <c:v>1.7347776724319086E-2</c:v>
                </c:pt>
                <c:pt idx="2154">
                  <c:v>1.7341365572783873E-2</c:v>
                </c:pt>
                <c:pt idx="2155">
                  <c:v>1.7334970635772828E-2</c:v>
                </c:pt>
                <c:pt idx="2156">
                  <c:v>1.7328591913123859E-2</c:v>
                </c:pt>
                <c:pt idx="2157">
                  <c:v>1.7322229405161149E-2</c:v>
                </c:pt>
                <c:pt idx="2158">
                  <c:v>1.7315883111722608E-2</c:v>
                </c:pt>
                <c:pt idx="2159">
                  <c:v>1.7309553032646141E-2</c:v>
                </c:pt>
                <c:pt idx="2160">
                  <c:v>1.7303239168174889E-2</c:v>
                </c:pt>
                <c:pt idx="2161">
                  <c:v>1.7296941518146758E-2</c:v>
                </c:pt>
                <c:pt idx="2162">
                  <c:v>1.7290660082561748E-2</c:v>
                </c:pt>
                <c:pt idx="2163">
                  <c:v>1.7284394861581953E-2</c:v>
                </c:pt>
                <c:pt idx="2164">
                  <c:v>1.7278145855045279E-2</c:v>
                </c:pt>
                <c:pt idx="2165">
                  <c:v>1.727191306311382E-2</c:v>
                </c:pt>
                <c:pt idx="2166">
                  <c:v>1.7265696485463389E-2</c:v>
                </c:pt>
                <c:pt idx="2167">
                  <c:v>1.7259496122418172E-2</c:v>
                </c:pt>
                <c:pt idx="2168">
                  <c:v>1.7253311973978169E-2</c:v>
                </c:pt>
                <c:pt idx="2169">
                  <c:v>1.7247144039900242E-2</c:v>
                </c:pt>
                <c:pt idx="2170">
                  <c:v>1.7240992320265436E-2</c:v>
                </c:pt>
                <c:pt idx="2171">
                  <c:v>1.723485681531689E-2</c:v>
                </c:pt>
                <c:pt idx="2172">
                  <c:v>1.7228737524649373E-2</c:v>
                </c:pt>
                <c:pt idx="2173">
                  <c:v>1.7222634448668117E-2</c:v>
                </c:pt>
                <c:pt idx="2174">
                  <c:v>1.721654758696789E-2</c:v>
                </c:pt>
                <c:pt idx="2175">
                  <c:v>1.7210476939953923E-2</c:v>
                </c:pt>
                <c:pt idx="2176">
                  <c:v>1.7204422507302031E-2</c:v>
                </c:pt>
                <c:pt idx="2177">
                  <c:v>1.7198384289174307E-2</c:v>
                </c:pt>
                <c:pt idx="2178">
                  <c:v>1.719236228557075E-2</c:v>
                </c:pt>
                <c:pt idx="2179">
                  <c:v>1.7185499850108643E-2</c:v>
                </c:pt>
                <c:pt idx="2180">
                  <c:v>1.7179512591856128E-2</c:v>
                </c:pt>
                <c:pt idx="2181">
                  <c:v>1.7173541548046733E-2</c:v>
                </c:pt>
                <c:pt idx="2182">
                  <c:v>1.7167586718599415E-2</c:v>
                </c:pt>
                <c:pt idx="2183">
                  <c:v>1.716164810375731E-2</c:v>
                </c:pt>
                <c:pt idx="2184">
                  <c:v>1.7155725703439373E-2</c:v>
                </c:pt>
                <c:pt idx="2185">
                  <c:v>1.7149819517564557E-2</c:v>
                </c:pt>
                <c:pt idx="2186">
                  <c:v>1.7143929546051817E-2</c:v>
                </c:pt>
                <c:pt idx="2187">
                  <c:v>1.7138055789144291E-2</c:v>
                </c:pt>
                <c:pt idx="2188">
                  <c:v>1.7132198246679886E-2</c:v>
                </c:pt>
                <c:pt idx="2189">
                  <c:v>1.7126356918658603E-2</c:v>
                </c:pt>
                <c:pt idx="2190">
                  <c:v>1.7120531805161487E-2</c:v>
                </c:pt>
                <c:pt idx="2191">
                  <c:v>1.711472290618854E-2</c:v>
                </c:pt>
                <c:pt idx="2192">
                  <c:v>1.7108930221577667E-2</c:v>
                </c:pt>
                <c:pt idx="2193">
                  <c:v>1.7103153751490963E-2</c:v>
                </c:pt>
                <c:pt idx="2194">
                  <c:v>1.7097393495928426E-2</c:v>
                </c:pt>
                <c:pt idx="2195">
                  <c:v>1.709164945480901E-2</c:v>
                </c:pt>
                <c:pt idx="2196">
                  <c:v>1.7085921628132716E-2</c:v>
                </c:pt>
                <c:pt idx="2197">
                  <c:v>1.7080210015899544E-2</c:v>
                </c:pt>
                <c:pt idx="2198">
                  <c:v>1.7074514618271586E-2</c:v>
                </c:pt>
                <c:pt idx="2199">
                  <c:v>1.7068835434924656E-2</c:v>
                </c:pt>
                <c:pt idx="2200">
                  <c:v>1.7063172466182941E-2</c:v>
                </c:pt>
                <c:pt idx="2201">
                  <c:v>1.7057525711884347E-2</c:v>
                </c:pt>
                <c:pt idx="2202">
                  <c:v>1.7051895172028875E-2</c:v>
                </c:pt>
                <c:pt idx="2203">
                  <c:v>1.704628084669757E-2</c:v>
                </c:pt>
                <c:pt idx="2204">
                  <c:v>1.7040682735728341E-2</c:v>
                </c:pt>
                <c:pt idx="2205">
                  <c:v>1.7035100839283279E-2</c:v>
                </c:pt>
                <c:pt idx="2206">
                  <c:v>1.7029535157362385E-2</c:v>
                </c:pt>
                <c:pt idx="2207">
                  <c:v>1.7023985689803567E-2</c:v>
                </c:pt>
                <c:pt idx="2208">
                  <c:v>1.701845243668787E-2</c:v>
                </c:pt>
                <c:pt idx="2209">
                  <c:v>1.7012935398177387E-2</c:v>
                </c:pt>
                <c:pt idx="2210">
                  <c:v>1.7007434574110025E-2</c:v>
                </c:pt>
                <c:pt idx="2211">
                  <c:v>1.7001949964323693E-2</c:v>
                </c:pt>
                <c:pt idx="2212">
                  <c:v>1.6996481569142574E-2</c:v>
                </c:pt>
                <c:pt idx="2213">
                  <c:v>1.6991029388485623E-2</c:v>
                </c:pt>
                <c:pt idx="2214">
                  <c:v>1.6985593422109702E-2</c:v>
                </c:pt>
                <c:pt idx="2215">
                  <c:v>1.6980173670257948E-2</c:v>
                </c:pt>
                <c:pt idx="2216">
                  <c:v>1.6974770133011408E-2</c:v>
                </c:pt>
                <c:pt idx="2217">
                  <c:v>1.6969382810045897E-2</c:v>
                </c:pt>
                <c:pt idx="2218">
                  <c:v>1.6964011701523507E-2</c:v>
                </c:pt>
                <c:pt idx="2219">
                  <c:v>1.6958656807606332E-2</c:v>
                </c:pt>
                <c:pt idx="2220">
                  <c:v>1.6953318128051231E-2</c:v>
                </c:pt>
                <c:pt idx="2221">
                  <c:v>1.6947995662858206E-2</c:v>
                </c:pt>
                <c:pt idx="2222">
                  <c:v>1.6942689412189349E-2</c:v>
                </c:pt>
                <c:pt idx="2223">
                  <c:v>1.6937399376125706E-2</c:v>
                </c:pt>
                <c:pt idx="2224">
                  <c:v>1.6932125554343092E-2</c:v>
                </c:pt>
                <c:pt idx="2225">
                  <c:v>1.6926867947003599E-2</c:v>
                </c:pt>
                <c:pt idx="2226">
                  <c:v>1.6921626554107227E-2</c:v>
                </c:pt>
                <c:pt idx="2227">
                  <c:v>1.691640137581607E-2</c:v>
                </c:pt>
                <c:pt idx="2228">
                  <c:v>1.6911192411968035E-2</c:v>
                </c:pt>
                <c:pt idx="2229">
                  <c:v>1.6905999662401028E-2</c:v>
                </c:pt>
                <c:pt idx="2230">
                  <c:v>1.6900823127439235E-2</c:v>
                </c:pt>
                <c:pt idx="2231">
                  <c:v>1.6895662806758471E-2</c:v>
                </c:pt>
                <c:pt idx="2232">
                  <c:v>1.6890518700601875E-2</c:v>
                </c:pt>
                <c:pt idx="2233">
                  <c:v>1.6885390808888401E-2</c:v>
                </c:pt>
                <c:pt idx="2234">
                  <c:v>1.6880279131699094E-2</c:v>
                </c:pt>
                <c:pt idx="2235">
                  <c:v>1.6875183668871863E-2</c:v>
                </c:pt>
                <c:pt idx="2236">
                  <c:v>1.6870104420406706E-2</c:v>
                </c:pt>
                <c:pt idx="2237">
                  <c:v>1.6865041386465718E-2</c:v>
                </c:pt>
                <c:pt idx="2238">
                  <c:v>1.6859994567048897E-2</c:v>
                </c:pt>
                <c:pt idx="2239">
                  <c:v>1.6854963961994152E-2</c:v>
                </c:pt>
                <c:pt idx="2240">
                  <c:v>1.6849949571382528E-2</c:v>
                </c:pt>
                <c:pt idx="2241">
                  <c:v>1.6844951395214025E-2</c:v>
                </c:pt>
                <c:pt idx="2242">
                  <c:v>1.683996943356969E-2</c:v>
                </c:pt>
                <c:pt idx="2243">
                  <c:v>1.6835003686206385E-2</c:v>
                </c:pt>
                <c:pt idx="2244">
                  <c:v>1.6830054153367247E-2</c:v>
                </c:pt>
                <c:pt idx="2245">
                  <c:v>1.682512083497123E-2</c:v>
                </c:pt>
                <c:pt idx="2246">
                  <c:v>1.6820203731018335E-2</c:v>
                </c:pt>
                <c:pt idx="2247">
                  <c:v>1.6815302841427515E-2</c:v>
                </c:pt>
                <c:pt idx="2248">
                  <c:v>1.6810418166360863E-2</c:v>
                </c:pt>
                <c:pt idx="2249">
                  <c:v>1.6805549705737333E-2</c:v>
                </c:pt>
                <c:pt idx="2250">
                  <c:v>1.6800697459475877E-2</c:v>
                </c:pt>
                <c:pt idx="2251">
                  <c:v>1.6795861427576497E-2</c:v>
                </c:pt>
                <c:pt idx="2252">
                  <c:v>1.6791041610363378E-2</c:v>
                </c:pt>
                <c:pt idx="2253">
                  <c:v>1.678623800735024E-2</c:v>
                </c:pt>
                <c:pt idx="2254">
                  <c:v>1.6781450618861271E-2</c:v>
                </c:pt>
                <c:pt idx="2255">
                  <c:v>1.6776679444734377E-2</c:v>
                </c:pt>
                <c:pt idx="2256">
                  <c:v>1.6771924485212697E-2</c:v>
                </c:pt>
                <c:pt idx="2257">
                  <c:v>1.6767185739972046E-2</c:v>
                </c:pt>
                <c:pt idx="2258">
                  <c:v>1.6762463209174516E-2</c:v>
                </c:pt>
                <c:pt idx="2259">
                  <c:v>1.6757756892901154E-2</c:v>
                </c:pt>
                <c:pt idx="2260">
                  <c:v>1.6753066790908822E-2</c:v>
                </c:pt>
                <c:pt idx="2261">
                  <c:v>1.674839290335961E-2</c:v>
                </c:pt>
                <c:pt idx="2262">
                  <c:v>1.674373523025352E-2</c:v>
                </c:pt>
                <c:pt idx="2263">
                  <c:v>1.6739093771671598E-2</c:v>
                </c:pt>
                <c:pt idx="2264">
                  <c:v>1.6734468527451751E-2</c:v>
                </c:pt>
                <c:pt idx="2265">
                  <c:v>1.6729859497675026E-2</c:v>
                </c:pt>
                <c:pt idx="2266">
                  <c:v>1.6725266682341422E-2</c:v>
                </c:pt>
                <c:pt idx="2267">
                  <c:v>1.6720690081369893E-2</c:v>
                </c:pt>
                <c:pt idx="2268">
                  <c:v>1.6716129694841486E-2</c:v>
                </c:pt>
                <c:pt idx="2269">
                  <c:v>1.6711585522675154E-2</c:v>
                </c:pt>
                <c:pt idx="2270">
                  <c:v>1.670705756503299E-2</c:v>
                </c:pt>
                <c:pt idx="2271">
                  <c:v>1.6702545821752901E-2</c:v>
                </c:pt>
                <c:pt idx="2272">
                  <c:v>1.6698050292915934E-2</c:v>
                </c:pt>
                <c:pt idx="2273">
                  <c:v>1.6693570978522088E-2</c:v>
                </c:pt>
                <c:pt idx="2274">
                  <c:v>1.6689107878571363E-2</c:v>
                </c:pt>
                <c:pt idx="2275">
                  <c:v>1.6684660992982714E-2</c:v>
                </c:pt>
                <c:pt idx="2276">
                  <c:v>1.668023032175614E-2</c:v>
                </c:pt>
                <c:pt idx="2277">
                  <c:v>1.6675815865053734E-2</c:v>
                </c:pt>
                <c:pt idx="2278">
                  <c:v>1.6671417622713403E-2</c:v>
                </c:pt>
                <c:pt idx="2279">
                  <c:v>1.6667035594816193E-2</c:v>
                </c:pt>
                <c:pt idx="2280">
                  <c:v>1.6662669781281059E-2</c:v>
                </c:pt>
                <c:pt idx="2281">
                  <c:v>1.6658320182270092E-2</c:v>
                </c:pt>
                <c:pt idx="2282">
                  <c:v>1.6653986797540155E-2</c:v>
                </c:pt>
                <c:pt idx="2283">
                  <c:v>1.6649669627253338E-2</c:v>
                </c:pt>
                <c:pt idx="2284">
                  <c:v>1.6645368671409644E-2</c:v>
                </c:pt>
                <c:pt idx="2285">
                  <c:v>1.6641083930090117E-2</c:v>
                </c:pt>
                <c:pt idx="2286">
                  <c:v>1.6636815403051619E-2</c:v>
                </c:pt>
                <c:pt idx="2287">
                  <c:v>1.6632563090375196E-2</c:v>
                </c:pt>
                <c:pt idx="2288">
                  <c:v>1.6628326992222942E-2</c:v>
                </c:pt>
                <c:pt idx="2289">
                  <c:v>1.6624107108432762E-2</c:v>
                </c:pt>
                <c:pt idx="2290">
                  <c:v>1.6619903439085704E-2</c:v>
                </c:pt>
                <c:pt idx="2291">
                  <c:v>1.6615715984100721E-2</c:v>
                </c:pt>
                <c:pt idx="2292">
                  <c:v>1.6611544743639906E-2</c:v>
                </c:pt>
                <c:pt idx="2293">
                  <c:v>1.6607389717460119E-2</c:v>
                </c:pt>
                <c:pt idx="2294">
                  <c:v>1.6603250905723455E-2</c:v>
                </c:pt>
                <c:pt idx="2295">
                  <c:v>1.6599128308348865E-2</c:v>
                </c:pt>
                <c:pt idx="2296">
                  <c:v>1.6595021925498443E-2</c:v>
                </c:pt>
                <c:pt idx="2297">
                  <c:v>1.659093175692905E-2</c:v>
                </c:pt>
                <c:pt idx="2298">
                  <c:v>1.6586857802802779E-2</c:v>
                </c:pt>
                <c:pt idx="2299">
                  <c:v>1.6582800063119629E-2</c:v>
                </c:pt>
                <c:pt idx="2300">
                  <c:v>1.6578758537798555E-2</c:v>
                </c:pt>
                <c:pt idx="2301">
                  <c:v>1.6574733226920602E-2</c:v>
                </c:pt>
                <c:pt idx="2302">
                  <c:v>1.6570724130404724E-2</c:v>
                </c:pt>
                <c:pt idx="2303">
                  <c:v>1.6566731248413014E-2</c:v>
                </c:pt>
                <c:pt idx="2304">
                  <c:v>1.6562754580621286E-2</c:v>
                </c:pt>
                <c:pt idx="2305">
                  <c:v>1.6558794127353726E-2</c:v>
                </c:pt>
                <c:pt idx="2306">
                  <c:v>1.6554849888529288E-2</c:v>
                </c:pt>
                <c:pt idx="2307">
                  <c:v>1.6550921863985879E-2</c:v>
                </c:pt>
                <c:pt idx="2308">
                  <c:v>1.6547010053885591E-2</c:v>
                </c:pt>
                <c:pt idx="2309">
                  <c:v>1.6543114458228425E-2</c:v>
                </c:pt>
                <c:pt idx="2310">
                  <c:v>1.653923507701438E-2</c:v>
                </c:pt>
                <c:pt idx="2311">
                  <c:v>1.6535371910162411E-2</c:v>
                </c:pt>
                <c:pt idx="2312">
                  <c:v>1.6531524957510424E-2</c:v>
                </c:pt>
                <c:pt idx="2313">
                  <c:v>1.6527694219463651E-2</c:v>
                </c:pt>
                <c:pt idx="2314">
                  <c:v>1.6523879695778954E-2</c:v>
                </c:pt>
                <c:pt idx="2315">
                  <c:v>1.6520081386537377E-2</c:v>
                </c:pt>
                <c:pt idx="2316">
                  <c:v>1.651629929157683E-2</c:v>
                </c:pt>
                <c:pt idx="2317">
                  <c:v>1.6512533411140451E-2</c:v>
                </c:pt>
                <c:pt idx="2318">
                  <c:v>1.65087837449851E-2</c:v>
                </c:pt>
                <c:pt idx="2319">
                  <c:v>1.6505050293272872E-2</c:v>
                </c:pt>
                <c:pt idx="2320">
                  <c:v>1.6501333056003764E-2</c:v>
                </c:pt>
                <c:pt idx="2321">
                  <c:v>1.6497632033015686E-2</c:v>
                </c:pt>
                <c:pt idx="2322">
                  <c:v>1.6493947224551775E-2</c:v>
                </c:pt>
                <c:pt idx="2323">
                  <c:v>1.6490278630368893E-2</c:v>
                </c:pt>
                <c:pt idx="2324">
                  <c:v>1.6486626250629133E-2</c:v>
                </c:pt>
                <c:pt idx="2325">
                  <c:v>1.6482990085332494E-2</c:v>
                </c:pt>
                <c:pt idx="2326">
                  <c:v>1.6479370134316884E-2</c:v>
                </c:pt>
                <c:pt idx="2327">
                  <c:v>1.6475766397744396E-2</c:v>
                </c:pt>
                <c:pt idx="2328">
                  <c:v>1.6472178875533983E-2</c:v>
                </c:pt>
                <c:pt idx="2329">
                  <c:v>1.6468607567847737E-2</c:v>
                </c:pt>
                <c:pt idx="2330">
                  <c:v>1.6465052474361475E-2</c:v>
                </c:pt>
                <c:pt idx="2331">
                  <c:v>1.6461513595318333E-2</c:v>
                </c:pt>
                <c:pt idx="2332">
                  <c:v>1.6457990930718314E-2</c:v>
                </c:pt>
                <c:pt idx="2333">
                  <c:v>1.6454484480480369E-2</c:v>
                </c:pt>
                <c:pt idx="2334">
                  <c:v>1.64509942446045E-2</c:v>
                </c:pt>
                <c:pt idx="2335">
                  <c:v>1.6446777461320838E-2</c:v>
                </c:pt>
                <c:pt idx="2336">
                  <c:v>1.6443326292318781E-2</c:v>
                </c:pt>
                <c:pt idx="2337">
                  <c:v>1.6439891339245692E-2</c:v>
                </c:pt>
                <c:pt idx="2338">
                  <c:v>1.6436472602047541E-2</c:v>
                </c:pt>
                <c:pt idx="2339">
                  <c:v>1.6433070080778361E-2</c:v>
                </c:pt>
                <c:pt idx="2340">
                  <c:v>1.6429683775411135E-2</c:v>
                </c:pt>
                <c:pt idx="2341">
                  <c:v>1.6426313685945864E-2</c:v>
                </c:pt>
                <c:pt idx="2342">
                  <c:v>1.6422959812382548E-2</c:v>
                </c:pt>
                <c:pt idx="2343">
                  <c:v>1.6419622154748202E-2</c:v>
                </c:pt>
                <c:pt idx="2344">
                  <c:v>1.6416300713015808E-2</c:v>
                </c:pt>
                <c:pt idx="2345">
                  <c:v>1.6412995487158355E-2</c:v>
                </c:pt>
                <c:pt idx="2346">
                  <c:v>1.6409706477202857E-2</c:v>
                </c:pt>
                <c:pt idx="2347">
                  <c:v>1.6406433683149313E-2</c:v>
                </c:pt>
                <c:pt idx="2348">
                  <c:v>1.6403177104997724E-2</c:v>
                </c:pt>
                <c:pt idx="2349">
                  <c:v>1.6397816178238545E-2</c:v>
                </c:pt>
                <c:pt idx="2350">
                  <c:v>1.6394599270539434E-2</c:v>
                </c:pt>
                <c:pt idx="2351">
                  <c:v>1.6391398577283445E-2</c:v>
                </c:pt>
                <c:pt idx="2352">
                  <c:v>1.6388214098470577E-2</c:v>
                </c:pt>
                <c:pt idx="2353">
                  <c:v>1.6385045833857692E-2</c:v>
                </c:pt>
                <c:pt idx="2354">
                  <c:v>1.6381893783687929E-2</c:v>
                </c:pt>
                <c:pt idx="2355">
                  <c:v>1.6378757947961287E-2</c:v>
                </c:pt>
                <c:pt idx="2356">
                  <c:v>1.6375638326515674E-2</c:v>
                </c:pt>
                <c:pt idx="2357">
                  <c:v>1.6372534919432136E-2</c:v>
                </c:pt>
                <c:pt idx="2358">
                  <c:v>1.6369447726872766E-2</c:v>
                </c:pt>
                <c:pt idx="2359">
                  <c:v>1.6366376748594424E-2</c:v>
                </c:pt>
                <c:pt idx="2360">
                  <c:v>1.6363321984597112E-2</c:v>
                </c:pt>
                <c:pt idx="2361">
                  <c:v>1.6360283435123968E-2</c:v>
                </c:pt>
                <c:pt idx="2362">
                  <c:v>1.6357261100093945E-2</c:v>
                </c:pt>
                <c:pt idx="2363">
                  <c:v>1.6354254979182858E-2</c:v>
                </c:pt>
                <c:pt idx="2364">
                  <c:v>1.635126507279594E-2</c:v>
                </c:pt>
                <c:pt idx="2365">
                  <c:v>1.6348291380771096E-2</c:v>
                </c:pt>
                <c:pt idx="2366">
                  <c:v>1.6345333903108328E-2</c:v>
                </c:pt>
                <c:pt idx="2367">
                  <c:v>1.6342392639807635E-2</c:v>
                </c:pt>
                <c:pt idx="2368">
                  <c:v>1.6339467590950063E-2</c:v>
                </c:pt>
                <c:pt idx="2369">
                  <c:v>1.6336558756454567E-2</c:v>
                </c:pt>
                <c:pt idx="2370">
                  <c:v>1.6333666136240099E-2</c:v>
                </c:pt>
                <c:pt idx="2371">
                  <c:v>1.6330789730468753E-2</c:v>
                </c:pt>
                <c:pt idx="2372">
                  <c:v>1.6327929539059483E-2</c:v>
                </c:pt>
                <c:pt idx="2373">
                  <c:v>1.6325085562012287E-2</c:v>
                </c:pt>
                <c:pt idx="2374">
                  <c:v>1.6322257799327167E-2</c:v>
                </c:pt>
                <c:pt idx="2375">
                  <c:v>1.6319446251004122E-2</c:v>
                </c:pt>
                <c:pt idx="2376">
                  <c:v>1.6316650917124198E-2</c:v>
                </c:pt>
                <c:pt idx="2377">
                  <c:v>1.6313871797525303E-2</c:v>
                </c:pt>
                <c:pt idx="2378">
                  <c:v>1.6311108892288484E-2</c:v>
                </c:pt>
                <c:pt idx="2379">
                  <c:v>1.6308362201494786E-2</c:v>
                </c:pt>
                <c:pt idx="2380">
                  <c:v>1.6305631724982117E-2</c:v>
                </c:pt>
                <c:pt idx="2381">
                  <c:v>1.6302917462993616E-2</c:v>
                </c:pt>
                <c:pt idx="2382">
                  <c:v>1.6300219415124051E-2</c:v>
                </c:pt>
                <c:pt idx="2383">
                  <c:v>1.62975375818597E-2</c:v>
                </c:pt>
                <c:pt idx="2384">
                  <c:v>1.6294871962795332E-2</c:v>
                </c:pt>
                <c:pt idx="2385">
                  <c:v>1.6292222558174085E-2</c:v>
                </c:pt>
                <c:pt idx="2386">
                  <c:v>1.6289589367914914E-2</c:v>
                </c:pt>
                <c:pt idx="2387">
                  <c:v>1.6286972392017818E-2</c:v>
                </c:pt>
                <c:pt idx="2388">
                  <c:v>1.6284371630482797E-2</c:v>
                </c:pt>
                <c:pt idx="2389">
                  <c:v>1.6281787083309851E-2</c:v>
                </c:pt>
                <c:pt idx="2390">
                  <c:v>1.627921875049898E-2</c:v>
                </c:pt>
                <c:pt idx="2391">
                  <c:v>1.6276666632050185E-2</c:v>
                </c:pt>
                <c:pt idx="2392">
                  <c:v>1.6274130727963465E-2</c:v>
                </c:pt>
                <c:pt idx="2393">
                  <c:v>1.627161103823882E-2</c:v>
                </c:pt>
                <c:pt idx="2394">
                  <c:v>1.626910756287625E-2</c:v>
                </c:pt>
                <c:pt idx="2395">
                  <c:v>1.6266620301875756E-2</c:v>
                </c:pt>
                <c:pt idx="2396">
                  <c:v>1.6264149255237337E-2</c:v>
                </c:pt>
                <c:pt idx="2397">
                  <c:v>1.6261694422960993E-2</c:v>
                </c:pt>
                <c:pt idx="2398">
                  <c:v>1.6259255805046724E-2</c:v>
                </c:pt>
                <c:pt idx="2399">
                  <c:v>1.6256833401575577E-2</c:v>
                </c:pt>
                <c:pt idx="2400">
                  <c:v>1.6254427212385458E-2</c:v>
                </c:pt>
                <c:pt idx="2401">
                  <c:v>1.6252037237557415E-2</c:v>
                </c:pt>
                <c:pt idx="2402">
                  <c:v>1.6249663477172493E-2</c:v>
                </c:pt>
                <c:pt idx="2403">
                  <c:v>1.6247305930987554E-2</c:v>
                </c:pt>
                <c:pt idx="2404">
                  <c:v>1.6244964599245737E-2</c:v>
                </c:pt>
                <c:pt idx="2405">
                  <c:v>1.6242639481865995E-2</c:v>
                </c:pt>
                <c:pt idx="2406">
                  <c:v>1.6240330578848328E-2</c:v>
                </c:pt>
                <c:pt idx="2407">
                  <c:v>1.6238037890192736E-2</c:v>
                </c:pt>
                <c:pt idx="2408">
                  <c:v>1.6235761415899219E-2</c:v>
                </c:pt>
                <c:pt idx="2409">
                  <c:v>1.6233501155967778E-2</c:v>
                </c:pt>
                <c:pt idx="2410">
                  <c:v>1.6231257110398412E-2</c:v>
                </c:pt>
                <c:pt idx="2411">
                  <c:v>1.6229029279110074E-2</c:v>
                </c:pt>
                <c:pt idx="2412">
                  <c:v>1.6226817662264859E-2</c:v>
                </c:pt>
                <c:pt idx="2413">
                  <c:v>1.6224622259781718E-2</c:v>
                </c:pt>
                <c:pt idx="2414">
                  <c:v>1.6222443071579606E-2</c:v>
                </c:pt>
                <c:pt idx="2415">
                  <c:v>1.622028009773957E-2</c:v>
                </c:pt>
                <c:pt idx="2416">
                  <c:v>1.6218133338342655E-2</c:v>
                </c:pt>
                <c:pt idx="2417">
                  <c:v>1.6216002793226769E-2</c:v>
                </c:pt>
                <c:pt idx="2418">
                  <c:v>1.6213888462472958E-2</c:v>
                </c:pt>
                <c:pt idx="2419">
                  <c:v>1.6211790346162269E-2</c:v>
                </c:pt>
                <c:pt idx="2420">
                  <c:v>1.6209708444132609E-2</c:v>
                </c:pt>
                <c:pt idx="2421">
                  <c:v>1.6207642756465024E-2</c:v>
                </c:pt>
                <c:pt idx="2422">
                  <c:v>1.6205593283078468E-2</c:v>
                </c:pt>
                <c:pt idx="2423">
                  <c:v>1.6203560024216079E-2</c:v>
                </c:pt>
                <c:pt idx="2424">
                  <c:v>1.6201542979553674E-2</c:v>
                </c:pt>
                <c:pt idx="2425">
                  <c:v>1.6199542149334389E-2</c:v>
                </c:pt>
                <c:pt idx="2426">
                  <c:v>1.6197557533315088E-2</c:v>
                </c:pt>
                <c:pt idx="2427">
                  <c:v>1.6195589131901E-2</c:v>
                </c:pt>
                <c:pt idx="2428">
                  <c:v>1.6193636944605849E-2</c:v>
                </c:pt>
                <c:pt idx="2429">
                  <c:v>1.6191700971834866E-2</c:v>
                </c:pt>
                <c:pt idx="2430">
                  <c:v>1.6189781213344911E-2</c:v>
                </c:pt>
                <c:pt idx="2431">
                  <c:v>1.6187877669217032E-2</c:v>
                </c:pt>
                <c:pt idx="2432">
                  <c:v>1.6185990339451228E-2</c:v>
                </c:pt>
                <c:pt idx="2433">
                  <c:v>1.6184119223966453E-2</c:v>
                </c:pt>
                <c:pt idx="2434">
                  <c:v>1.61822643229248E-2</c:v>
                </c:pt>
                <c:pt idx="2435">
                  <c:v>1.6180425636245221E-2</c:v>
                </c:pt>
                <c:pt idx="2436">
                  <c:v>1.6178603163765626E-2</c:v>
                </c:pt>
                <c:pt idx="2437">
                  <c:v>1.6176796905810198E-2</c:v>
                </c:pt>
                <c:pt idx="2438">
                  <c:v>1.6175006862135799E-2</c:v>
                </c:pt>
                <c:pt idx="2439">
                  <c:v>1.6173233032823475E-2</c:v>
                </c:pt>
                <c:pt idx="2440">
                  <c:v>1.617147541779218E-2</c:v>
                </c:pt>
                <c:pt idx="2441">
                  <c:v>1.6169734017204007E-2</c:v>
                </c:pt>
                <c:pt idx="2442">
                  <c:v>1.6168008830896863E-2</c:v>
                </c:pt>
                <c:pt idx="2443">
                  <c:v>1.6166299858951794E-2</c:v>
                </c:pt>
                <c:pt idx="2444">
                  <c:v>1.61646071013688E-2</c:v>
                </c:pt>
                <c:pt idx="2445">
                  <c:v>1.6162930558228927E-2</c:v>
                </c:pt>
                <c:pt idx="2446">
                  <c:v>1.6161270229289038E-2</c:v>
                </c:pt>
                <c:pt idx="2447">
                  <c:v>1.6159626114792269E-2</c:v>
                </c:pt>
                <c:pt idx="2448">
                  <c:v>1.615799821457653E-2</c:v>
                </c:pt>
                <c:pt idx="2449">
                  <c:v>1.6156386528722866E-2</c:v>
                </c:pt>
                <c:pt idx="2450">
                  <c:v>1.6154791057231277E-2</c:v>
                </c:pt>
                <c:pt idx="2451">
                  <c:v>1.6153211800101763E-2</c:v>
                </c:pt>
                <c:pt idx="2452">
                  <c:v>1.6151648757253279E-2</c:v>
                </c:pt>
                <c:pt idx="2453">
                  <c:v>1.6150101928928962E-2</c:v>
                </c:pt>
                <c:pt idx="2454">
                  <c:v>1.6148571314723581E-2</c:v>
                </c:pt>
                <c:pt idx="2455">
                  <c:v>1.6147056914961322E-2</c:v>
                </c:pt>
                <c:pt idx="2456">
                  <c:v>1.6145558729561138E-2</c:v>
                </c:pt>
                <c:pt idx="2457">
                  <c:v>1.6144076758523029E-2</c:v>
                </c:pt>
                <c:pt idx="2458">
                  <c:v>1.6142611001846996E-2</c:v>
                </c:pt>
                <c:pt idx="2459">
                  <c:v>1.6141161459533038E-2</c:v>
                </c:pt>
                <c:pt idx="2460">
                  <c:v>1.6139728131419062E-2</c:v>
                </c:pt>
                <c:pt idx="2461">
                  <c:v>1.6138311017748208E-2</c:v>
                </c:pt>
                <c:pt idx="2462">
                  <c:v>1.6136910118358383E-2</c:v>
                </c:pt>
                <c:pt idx="2463">
                  <c:v>1.6135525433411679E-2</c:v>
                </c:pt>
                <c:pt idx="2464">
                  <c:v>1.6134156962746005E-2</c:v>
                </c:pt>
                <c:pt idx="2465">
                  <c:v>1.6132804706442405E-2</c:v>
                </c:pt>
                <c:pt idx="2466">
                  <c:v>1.6131468664581927E-2</c:v>
                </c:pt>
                <c:pt idx="2467">
                  <c:v>1.6130148836921432E-2</c:v>
                </c:pt>
                <c:pt idx="2468">
                  <c:v>1.6128845223704058E-2</c:v>
                </c:pt>
                <c:pt idx="2469">
                  <c:v>1.6127557824686667E-2</c:v>
                </c:pt>
                <c:pt idx="2470">
                  <c:v>1.6126286640193443E-2</c:v>
                </c:pt>
                <c:pt idx="2471">
                  <c:v>1.6125031669900203E-2</c:v>
                </c:pt>
                <c:pt idx="2472">
                  <c:v>1.6123792914050084E-2</c:v>
                </c:pt>
                <c:pt idx="2473">
                  <c:v>1.6122570372399947E-2</c:v>
                </c:pt>
                <c:pt idx="2474">
                  <c:v>1.6121364045273978E-2</c:v>
                </c:pt>
                <c:pt idx="2475">
                  <c:v>1.6120173932429038E-2</c:v>
                </c:pt>
                <c:pt idx="2476">
                  <c:v>1.6119000033865127E-2</c:v>
                </c:pt>
                <c:pt idx="2477">
                  <c:v>1.6117842349744338E-2</c:v>
                </c:pt>
                <c:pt idx="2478">
                  <c:v>1.6116700879904577E-2</c:v>
                </c:pt>
                <c:pt idx="2479">
                  <c:v>1.6115575624345846E-2</c:v>
                </c:pt>
                <c:pt idx="2480">
                  <c:v>1.6114466583230236E-2</c:v>
                </c:pt>
                <c:pt idx="2481">
                  <c:v>1.6113373756476701E-2</c:v>
                </c:pt>
                <c:pt idx="2482">
                  <c:v>1.6112297144004195E-2</c:v>
                </c:pt>
                <c:pt idx="2483">
                  <c:v>1.6111236745812718E-2</c:v>
                </c:pt>
                <c:pt idx="2484">
                  <c:v>1.6110192562064363E-2</c:v>
                </c:pt>
                <c:pt idx="2485">
                  <c:v>1.6109164592597036E-2</c:v>
                </c:pt>
                <c:pt idx="2486">
                  <c:v>1.6108152837653877E-2</c:v>
                </c:pt>
                <c:pt idx="2487">
                  <c:v>1.6107157296829655E-2</c:v>
                </c:pt>
                <c:pt idx="2488">
                  <c:v>1.6106177970448554E-2</c:v>
                </c:pt>
                <c:pt idx="2489">
                  <c:v>1.6105214858348482E-2</c:v>
                </c:pt>
                <c:pt idx="2490">
                  <c:v>1.6104268101144736E-2</c:v>
                </c:pt>
                <c:pt idx="2491">
                  <c:v>1.6103206727237085E-2</c:v>
                </c:pt>
                <c:pt idx="2492">
                  <c:v>1.6102296123644555E-2</c:v>
                </c:pt>
                <c:pt idx="2493">
                  <c:v>1.6101402412204147E-2</c:v>
                </c:pt>
                <c:pt idx="2494">
                  <c:v>1.6100525592753767E-2</c:v>
                </c:pt>
                <c:pt idx="2495">
                  <c:v>1.6099665665374463E-2</c:v>
                </c:pt>
                <c:pt idx="2496">
                  <c:v>1.609882263014728E-2</c:v>
                </c:pt>
                <c:pt idx="2497">
                  <c:v>1.6097996487072219E-2</c:v>
                </c:pt>
                <c:pt idx="2498">
                  <c:v>1.6097187235987187E-2</c:v>
                </c:pt>
                <c:pt idx="2499">
                  <c:v>1.6096394877054276E-2</c:v>
                </c:pt>
                <c:pt idx="2500">
                  <c:v>1.6095619410192441E-2</c:v>
                </c:pt>
                <c:pt idx="2501">
                  <c:v>1.6094860835320635E-2</c:v>
                </c:pt>
                <c:pt idx="2502">
                  <c:v>1.6094119152681996E-2</c:v>
                </c:pt>
                <c:pt idx="2503">
                  <c:v>1.6093394362033386E-2</c:v>
                </c:pt>
                <c:pt idx="2504">
                  <c:v>1.6092686463536898E-2</c:v>
                </c:pt>
                <c:pt idx="2505">
                  <c:v>1.6091995457111485E-2</c:v>
                </c:pt>
                <c:pt idx="2506">
                  <c:v>1.6091321342676101E-2</c:v>
                </c:pt>
                <c:pt idx="2507">
                  <c:v>1.6090664120392839E-2</c:v>
                </c:pt>
                <c:pt idx="2508">
                  <c:v>1.6090023790261698E-2</c:v>
                </c:pt>
                <c:pt idx="2509">
                  <c:v>1.6089400352120586E-2</c:v>
                </c:pt>
                <c:pt idx="2510">
                  <c:v>1.6088793806131596E-2</c:v>
                </c:pt>
                <c:pt idx="2511">
                  <c:v>1.6088204152213681E-2</c:v>
                </c:pt>
                <c:pt idx="2512">
                  <c:v>1.6087631390366841E-2</c:v>
                </c:pt>
                <c:pt idx="2513">
                  <c:v>1.608707552051003E-2</c:v>
                </c:pt>
                <c:pt idx="2514">
                  <c:v>1.6086536542886387E-2</c:v>
                </c:pt>
                <c:pt idx="2515">
                  <c:v>1.6086014457333819E-2</c:v>
                </c:pt>
                <c:pt idx="2516">
                  <c:v>1.6085509263852327E-2</c:v>
                </c:pt>
                <c:pt idx="2517">
                  <c:v>1.6085020962360863E-2</c:v>
                </c:pt>
                <c:pt idx="2518">
                  <c:v>1.6084549553102567E-2</c:v>
                </c:pt>
                <c:pt idx="2519">
                  <c:v>1.60840950358343E-2</c:v>
                </c:pt>
                <c:pt idx="2520">
                  <c:v>1.6083657410718155E-2</c:v>
                </c:pt>
                <c:pt idx="2521">
                  <c:v>1.6083236677592039E-2</c:v>
                </c:pt>
                <c:pt idx="2522">
                  <c:v>1.608283283669909E-2</c:v>
                </c:pt>
                <c:pt idx="2523">
                  <c:v>1.6082445887715124E-2</c:v>
                </c:pt>
                <c:pt idx="2524">
                  <c:v>1.608207583088328E-2</c:v>
                </c:pt>
                <c:pt idx="2525">
                  <c:v>1.6081722666122511E-2</c:v>
                </c:pt>
                <c:pt idx="2526">
                  <c:v>1.608138639359491E-2</c:v>
                </c:pt>
                <c:pt idx="2527">
                  <c:v>1.6081067012976291E-2</c:v>
                </c:pt>
                <c:pt idx="2528">
                  <c:v>1.6080764524509794E-2</c:v>
                </c:pt>
                <c:pt idx="2529">
                  <c:v>1.6080478928114372E-2</c:v>
                </c:pt>
                <c:pt idx="2530">
                  <c:v>1.6080210223790026E-2</c:v>
                </c:pt>
                <c:pt idx="2531">
                  <c:v>1.6079958411536754E-2</c:v>
                </c:pt>
                <c:pt idx="2532">
                  <c:v>1.6079723491435605E-2</c:v>
                </c:pt>
                <c:pt idx="2533">
                  <c:v>1.607950546340553E-2</c:v>
                </c:pt>
                <c:pt idx="2534">
                  <c:v>1.6079304327365485E-2</c:v>
                </c:pt>
                <c:pt idx="2535">
                  <c:v>1.607912008347756E-2</c:v>
                </c:pt>
                <c:pt idx="2536">
                  <c:v>1.6078952731741758E-2</c:v>
                </c:pt>
                <c:pt idx="2537">
                  <c:v>1.6078802272077031E-2</c:v>
                </c:pt>
                <c:pt idx="2538">
                  <c:v>1.6078668704402332E-2</c:v>
                </c:pt>
                <c:pt idx="2539">
                  <c:v>1.6078552028798709E-2</c:v>
                </c:pt>
                <c:pt idx="2540">
                  <c:v>1.6078452245347208E-2</c:v>
                </c:pt>
                <c:pt idx="2541">
                  <c:v>1.6078369353966782E-2</c:v>
                </c:pt>
                <c:pt idx="2542">
                  <c:v>1.6078303354657431E-2</c:v>
                </c:pt>
                <c:pt idx="2543">
                  <c:v>1.6078254247419155E-2</c:v>
                </c:pt>
                <c:pt idx="2544">
                  <c:v>1.6078222032414047E-2</c:v>
                </c:pt>
                <c:pt idx="2545">
                  <c:v>1.6078206709317922E-2</c:v>
                </c:pt>
                <c:pt idx="2546">
                  <c:v>1.6078208278373918E-2</c:v>
                </c:pt>
                <c:pt idx="2547">
                  <c:v>1.6078226739500989E-2</c:v>
                </c:pt>
                <c:pt idx="2548">
                  <c:v>1.6078262092780182E-2</c:v>
                </c:pt>
                <c:pt idx="2549">
                  <c:v>1.6078314337968358E-2</c:v>
                </c:pt>
                <c:pt idx="2550">
                  <c:v>1.6078383475389701E-2</c:v>
                </c:pt>
                <c:pt idx="2551">
                  <c:v>1.607846950488212E-2</c:v>
                </c:pt>
                <c:pt idx="2552">
                  <c:v>1.6078572426445614E-2</c:v>
                </c:pt>
                <c:pt idx="2553">
                  <c:v>1.6078692239999137E-2</c:v>
                </c:pt>
                <c:pt idx="2554">
                  <c:v>1.6078828945704782E-2</c:v>
                </c:pt>
                <c:pt idx="2555">
                  <c:v>1.6078982543562548E-2</c:v>
                </c:pt>
                <c:pt idx="2556">
                  <c:v>1.6079153033491389E-2</c:v>
                </c:pt>
                <c:pt idx="2557">
                  <c:v>1.6079340415410259E-2</c:v>
                </c:pt>
                <c:pt idx="2558">
                  <c:v>1.6079544689481251E-2</c:v>
                </c:pt>
                <c:pt idx="2559">
                  <c:v>1.6079765855704364E-2</c:v>
                </c:pt>
                <c:pt idx="2560">
                  <c:v>1.608000391383646E-2</c:v>
                </c:pt>
                <c:pt idx="2561">
                  <c:v>1.6080258864120678E-2</c:v>
                </c:pt>
                <c:pt idx="2562">
                  <c:v>1.6080530706557017E-2</c:v>
                </c:pt>
                <c:pt idx="2563">
                  <c:v>1.6080819441145477E-2</c:v>
                </c:pt>
                <c:pt idx="2564">
                  <c:v>1.6081125067642921E-2</c:v>
                </c:pt>
                <c:pt idx="2565">
                  <c:v>1.6081447586292485E-2</c:v>
                </c:pt>
                <c:pt idx="2566">
                  <c:v>1.6081786997013126E-2</c:v>
                </c:pt>
                <c:pt idx="2567">
                  <c:v>1.6082143299804841E-2</c:v>
                </c:pt>
                <c:pt idx="2568">
                  <c:v>1.6082516494748678E-2</c:v>
                </c:pt>
                <c:pt idx="2569">
                  <c:v>1.608290658176359E-2</c:v>
                </c:pt>
                <c:pt idx="2570">
                  <c:v>1.6083313560768531E-2</c:v>
                </c:pt>
                <c:pt idx="2571">
                  <c:v>1.608373743200664E-2</c:v>
                </c:pt>
                <c:pt idx="2572">
                  <c:v>1.6084178195234777E-2</c:v>
                </c:pt>
                <c:pt idx="2573">
                  <c:v>1.608463585053399E-2</c:v>
                </c:pt>
                <c:pt idx="2574">
                  <c:v>1.6085110397985325E-2</c:v>
                </c:pt>
                <c:pt idx="2575">
                  <c:v>1.6085601837507735E-2</c:v>
                </c:pt>
                <c:pt idx="2576">
                  <c:v>1.608611016910122E-2</c:v>
                </c:pt>
                <c:pt idx="2577">
                  <c:v>1.608663539276578E-2</c:v>
                </c:pt>
                <c:pt idx="2578">
                  <c:v>1.6087177508501416E-2</c:v>
                </c:pt>
                <c:pt idx="2579">
                  <c:v>1.6087736516308127E-2</c:v>
                </c:pt>
                <c:pt idx="2580">
                  <c:v>1.6088312416348005E-2</c:v>
                </c:pt>
                <c:pt idx="2581">
                  <c:v>1.6088905208296866E-2</c:v>
                </c:pt>
                <c:pt idx="2582">
                  <c:v>1.6089514892397849E-2</c:v>
                </c:pt>
                <c:pt idx="2583">
                  <c:v>1.6090141468650954E-2</c:v>
                </c:pt>
                <c:pt idx="2584">
                  <c:v>1.6090784936894087E-2</c:v>
                </c:pt>
                <c:pt idx="2585">
                  <c:v>1.6091445297289342E-2</c:v>
                </c:pt>
                <c:pt idx="2586">
                  <c:v>1.6092122549674626E-2</c:v>
                </c:pt>
                <c:pt idx="2587">
                  <c:v>1.6092816694293077E-2</c:v>
                </c:pt>
                <c:pt idx="2588">
                  <c:v>1.6093527730901558E-2</c:v>
                </c:pt>
                <c:pt idx="2589">
                  <c:v>1.6094255659581114E-2</c:v>
                </c:pt>
                <c:pt idx="2590">
                  <c:v>1.6095000480331745E-2</c:v>
                </c:pt>
                <c:pt idx="2591">
                  <c:v>1.6095762193315544E-2</c:v>
                </c:pt>
                <c:pt idx="2592">
                  <c:v>1.6096540798289372E-2</c:v>
                </c:pt>
                <c:pt idx="2593">
                  <c:v>1.6097336295334275E-2</c:v>
                </c:pt>
                <c:pt idx="2594">
                  <c:v>1.6098148684450253E-2</c:v>
                </c:pt>
                <c:pt idx="2595">
                  <c:v>1.6099097813311314E-2</c:v>
                </c:pt>
                <c:pt idx="2596">
                  <c:v>1.6099946399884546E-2</c:v>
                </c:pt>
                <c:pt idx="2597">
                  <c:v>1.6100811878447807E-2</c:v>
                </c:pt>
                <c:pt idx="2598">
                  <c:v>1.6101694249001097E-2</c:v>
                </c:pt>
                <c:pt idx="2599">
                  <c:v>1.6102593511787555E-2</c:v>
                </c:pt>
                <c:pt idx="2600">
                  <c:v>1.6103509666645088E-2</c:v>
                </c:pt>
                <c:pt idx="2601">
                  <c:v>1.6104442713573697E-2</c:v>
                </c:pt>
                <c:pt idx="2602">
                  <c:v>1.6105392652492334E-2</c:v>
                </c:pt>
                <c:pt idx="2603">
                  <c:v>1.6106359483644139E-2</c:v>
                </c:pt>
                <c:pt idx="2604">
                  <c:v>1.6107343206785973E-2</c:v>
                </c:pt>
                <c:pt idx="2605">
                  <c:v>1.6108343822079929E-2</c:v>
                </c:pt>
                <c:pt idx="2606">
                  <c:v>1.6109361329363914E-2</c:v>
                </c:pt>
                <c:pt idx="2607">
                  <c:v>1.6110395728881066E-2</c:v>
                </c:pt>
                <c:pt idx="2608">
                  <c:v>1.6111447020469294E-2</c:v>
                </c:pt>
                <c:pt idx="2609">
                  <c:v>1.6112515203966504E-2</c:v>
                </c:pt>
                <c:pt idx="2610">
                  <c:v>1.6115336596300489E-2</c:v>
                </c:pt>
                <c:pt idx="2611">
                  <c:v>1.6114702247498336E-2</c:v>
                </c:pt>
                <c:pt idx="2612">
                  <c:v>1.6115821107370865E-2</c:v>
                </c:pt>
                <c:pt idx="2613">
                  <c:v>1.6116956859395515E-2</c:v>
                </c:pt>
                <c:pt idx="2614">
                  <c:v>1.611810950349124E-2</c:v>
                </c:pt>
                <c:pt idx="2615">
                  <c:v>1.6119279039658041E-2</c:v>
                </c:pt>
                <c:pt idx="2616">
                  <c:v>1.6120465467895917E-2</c:v>
                </c:pt>
                <c:pt idx="2617">
                  <c:v>1.6121668788285914E-2</c:v>
                </c:pt>
                <c:pt idx="2618">
                  <c:v>1.6122889000665941E-2</c:v>
                </c:pt>
                <c:pt idx="2619">
                  <c:v>1.6124126105198089E-2</c:v>
                </c:pt>
                <c:pt idx="2620">
                  <c:v>1.6125380101801312E-2</c:v>
                </c:pt>
                <c:pt idx="2621">
                  <c:v>1.6126650990556657E-2</c:v>
                </c:pt>
                <c:pt idx="2622">
                  <c:v>1.6127938771383077E-2</c:v>
                </c:pt>
                <c:pt idx="2623">
                  <c:v>1.6129243444199526E-2</c:v>
                </c:pt>
                <c:pt idx="2624">
                  <c:v>1.6130565009168096E-2</c:v>
                </c:pt>
                <c:pt idx="2625">
                  <c:v>1.6131903466288788E-2</c:v>
                </c:pt>
                <c:pt idx="2626">
                  <c:v>1.6133258815480556E-2</c:v>
                </c:pt>
                <c:pt idx="2627">
                  <c:v>1.6134631056662352E-2</c:v>
                </c:pt>
                <c:pt idx="2628">
                  <c:v>1.6136020190077316E-2</c:v>
                </c:pt>
                <c:pt idx="2629">
                  <c:v>1.6137426215482309E-2</c:v>
                </c:pt>
                <c:pt idx="2630">
                  <c:v>1.6138849132958377E-2</c:v>
                </c:pt>
                <c:pt idx="2631">
                  <c:v>1.6140288942586567E-2</c:v>
                </c:pt>
                <c:pt idx="2632">
                  <c:v>1.6141745644366878E-2</c:v>
                </c:pt>
                <c:pt idx="2633">
                  <c:v>1.6143219238137219E-2</c:v>
                </c:pt>
                <c:pt idx="2634">
                  <c:v>1.6144709723978634E-2</c:v>
                </c:pt>
                <c:pt idx="2635">
                  <c:v>1.6146217102134264E-2</c:v>
                </c:pt>
                <c:pt idx="2636">
                  <c:v>1.614774137211783E-2</c:v>
                </c:pt>
                <c:pt idx="2637">
                  <c:v>1.614928253441561E-2</c:v>
                </c:pt>
                <c:pt idx="2638">
                  <c:v>1.6150840588622373E-2</c:v>
                </c:pt>
                <c:pt idx="2639">
                  <c:v>1.6152415534981257E-2</c:v>
                </c:pt>
                <c:pt idx="2640">
                  <c:v>1.6154007373492263E-2</c:v>
                </c:pt>
                <c:pt idx="2641">
                  <c:v>1.6155616103993298E-2</c:v>
                </c:pt>
                <c:pt idx="2642">
                  <c:v>1.61572417267275E-2</c:v>
                </c:pt>
                <c:pt idx="2643">
                  <c:v>1.6158884241451732E-2</c:v>
                </c:pt>
                <c:pt idx="2644">
                  <c:v>1.6160543648328085E-2</c:v>
                </c:pt>
                <c:pt idx="2645">
                  <c:v>1.6162219947194467E-2</c:v>
                </c:pt>
                <c:pt idx="2646">
                  <c:v>1.6163913138375063E-2</c:v>
                </c:pt>
                <c:pt idx="2647">
                  <c:v>1.6166831053701092E-2</c:v>
                </c:pt>
                <c:pt idx="2648">
                  <c:v>1.616856300869644E-2</c:v>
                </c:pt>
                <c:pt idx="2649">
                  <c:v>1.6170311857275726E-2</c:v>
                </c:pt>
                <c:pt idx="2650">
                  <c:v>1.6172077599411937E-2</c:v>
                </c:pt>
                <c:pt idx="2651">
                  <c:v>1.6173860235240145E-2</c:v>
                </c:pt>
                <c:pt idx="2652">
                  <c:v>1.6175659764652295E-2</c:v>
                </c:pt>
                <c:pt idx="2653">
                  <c:v>1.6177476187702416E-2</c:v>
                </c:pt>
                <c:pt idx="2654">
                  <c:v>1.6179309504336475E-2</c:v>
                </c:pt>
                <c:pt idx="2655">
                  <c:v>1.6181159714581488E-2</c:v>
                </c:pt>
                <c:pt idx="2656">
                  <c:v>1.6183026818437456E-2</c:v>
                </c:pt>
                <c:pt idx="2657">
                  <c:v>1.6184910815931396E-2</c:v>
                </c:pt>
                <c:pt idx="2658">
                  <c:v>1.6186811707036286E-2</c:v>
                </c:pt>
                <c:pt idx="2659">
                  <c:v>1.6188729491752134E-2</c:v>
                </c:pt>
                <c:pt idx="2660">
                  <c:v>1.6190780168405805E-2</c:v>
                </c:pt>
                <c:pt idx="2661">
                  <c:v>1.6192738806741769E-2</c:v>
                </c:pt>
                <c:pt idx="2662">
                  <c:v>1.6194714337067762E-2</c:v>
                </c:pt>
                <c:pt idx="2663">
                  <c:v>1.6196706759626922E-2</c:v>
                </c:pt>
                <c:pt idx="2664">
                  <c:v>1.6198716074257158E-2</c:v>
                </c:pt>
                <c:pt idx="2665">
                  <c:v>1.6200742280958469E-2</c:v>
                </c:pt>
                <c:pt idx="2666">
                  <c:v>1.6202785379730855E-2</c:v>
                </c:pt>
                <c:pt idx="2667">
                  <c:v>1.6204845370655363E-2</c:v>
                </c:pt>
                <c:pt idx="2668">
                  <c:v>1.6206922253731992E-2</c:v>
                </c:pt>
                <c:pt idx="2669">
                  <c:v>1.6209016028798651E-2</c:v>
                </c:pt>
                <c:pt idx="2670">
                  <c:v>1.6211126696017431E-2</c:v>
                </c:pt>
                <c:pt idx="2671">
                  <c:v>1.6213254255307286E-2</c:v>
                </c:pt>
                <c:pt idx="2672">
                  <c:v>1.6215398706749262E-2</c:v>
                </c:pt>
                <c:pt idx="2673">
                  <c:v>1.6217560050262314E-2</c:v>
                </c:pt>
                <c:pt idx="2674">
                  <c:v>1.6219738285846441E-2</c:v>
                </c:pt>
                <c:pt idx="2675">
                  <c:v>1.6221933413663736E-2</c:v>
                </c:pt>
                <c:pt idx="2676">
                  <c:v>1.622414543347106E-2</c:v>
                </c:pt>
                <c:pt idx="2677">
                  <c:v>1.6226374345430505E-2</c:v>
                </c:pt>
                <c:pt idx="2678">
                  <c:v>1.6228620149461026E-2</c:v>
                </c:pt>
                <c:pt idx="2679">
                  <c:v>1.6230882845643668E-2</c:v>
                </c:pt>
                <c:pt idx="2680">
                  <c:v>1.6233162433897386E-2</c:v>
                </c:pt>
                <c:pt idx="2681">
                  <c:v>1.6235458914222178E-2</c:v>
                </c:pt>
                <c:pt idx="2682">
                  <c:v>1.6237772286780139E-2</c:v>
                </c:pt>
                <c:pt idx="2683">
                  <c:v>1.6240102551328128E-2</c:v>
                </c:pt>
                <c:pt idx="2684">
                  <c:v>1.6242449707947193E-2</c:v>
                </c:pt>
                <c:pt idx="2685">
                  <c:v>1.6244813756718379E-2</c:v>
                </c:pt>
                <c:pt idx="2686">
                  <c:v>1.6247194697722733E-2</c:v>
                </c:pt>
                <c:pt idx="2687">
                  <c:v>1.6249592530717116E-2</c:v>
                </c:pt>
                <c:pt idx="2688">
                  <c:v>1.6252007255782575E-2</c:v>
                </c:pt>
                <c:pt idx="2689">
                  <c:v>1.6254438873000154E-2</c:v>
                </c:pt>
                <c:pt idx="2690">
                  <c:v>1.6256887382369856E-2</c:v>
                </c:pt>
                <c:pt idx="2691">
                  <c:v>1.6259352783810632E-2</c:v>
                </c:pt>
                <c:pt idx="2692">
                  <c:v>1.6261835077322484E-2</c:v>
                </c:pt>
                <c:pt idx="2693">
                  <c:v>1.6264334263067504E-2</c:v>
                </c:pt>
                <c:pt idx="2694">
                  <c:v>1.6266850340721506E-2</c:v>
                </c:pt>
                <c:pt idx="2695">
                  <c:v>1.6269383310689722E-2</c:v>
                </c:pt>
                <c:pt idx="2696">
                  <c:v>1.6271933172647968E-2</c:v>
                </c:pt>
                <c:pt idx="2697">
                  <c:v>1.6274499926758335E-2</c:v>
                </c:pt>
                <c:pt idx="2698">
                  <c:v>1.6277083573020823E-2</c:v>
                </c:pt>
                <c:pt idx="2699">
                  <c:v>1.6279684111354387E-2</c:v>
                </c:pt>
                <c:pt idx="2700">
                  <c:v>1.6282301541759026E-2</c:v>
                </c:pt>
                <c:pt idx="2701">
                  <c:v>1.6284935864315786E-2</c:v>
                </c:pt>
                <c:pt idx="2702">
                  <c:v>1.6287587079024668E-2</c:v>
                </c:pt>
                <c:pt idx="2703">
                  <c:v>1.6290255185804625E-2</c:v>
                </c:pt>
                <c:pt idx="2704">
                  <c:v>1.6292940184655658E-2</c:v>
                </c:pt>
                <c:pt idx="2705">
                  <c:v>1.6295642075739858E-2</c:v>
                </c:pt>
                <c:pt idx="2706">
                  <c:v>1.6298360858733041E-2</c:v>
                </c:pt>
                <c:pt idx="2707">
                  <c:v>1.6301096534040438E-2</c:v>
                </c:pt>
                <c:pt idx="2708">
                  <c:v>1.630384910141891E-2</c:v>
                </c:pt>
                <c:pt idx="2709">
                  <c:v>1.6306618560868458E-2</c:v>
                </c:pt>
                <c:pt idx="2710">
                  <c:v>1.6309404912389081E-2</c:v>
                </c:pt>
                <c:pt idx="2711">
                  <c:v>1.6312208156142871E-2</c:v>
                </c:pt>
                <c:pt idx="2712">
                  <c:v>1.6315028291967737E-2</c:v>
                </c:pt>
                <c:pt idx="2713">
                  <c:v>1.6317865319944724E-2</c:v>
                </c:pt>
                <c:pt idx="2714">
                  <c:v>1.6320719239992787E-2</c:v>
                </c:pt>
                <c:pt idx="2715">
                  <c:v>1.6323590052192971E-2</c:v>
                </c:pt>
                <c:pt idx="2716">
                  <c:v>1.632647775646423E-2</c:v>
                </c:pt>
                <c:pt idx="2717">
                  <c:v>1.6329382352806565E-2</c:v>
                </c:pt>
                <c:pt idx="2718">
                  <c:v>1.6332303841463114E-2</c:v>
                </c:pt>
                <c:pt idx="2719">
                  <c:v>1.6335242222028645E-2</c:v>
                </c:pt>
                <c:pt idx="2720">
                  <c:v>1.6338197494827345E-2</c:v>
                </c:pt>
                <c:pt idx="2721">
                  <c:v>1.6341169659778165E-2</c:v>
                </c:pt>
                <c:pt idx="2722">
                  <c:v>1.6344158716800061E-2</c:v>
                </c:pt>
                <c:pt idx="2723">
                  <c:v>1.6347164665893033E-2</c:v>
                </c:pt>
                <c:pt idx="2724">
                  <c:v>1.6350187507138125E-2</c:v>
                </c:pt>
                <c:pt idx="2725">
                  <c:v>1.635322724053534E-2</c:v>
                </c:pt>
                <c:pt idx="2726">
                  <c:v>1.6356283866084675E-2</c:v>
                </c:pt>
                <c:pt idx="2727">
                  <c:v>1.6359357383705087E-2</c:v>
                </c:pt>
                <c:pt idx="2728">
                  <c:v>1.6362447793315527E-2</c:v>
                </c:pt>
                <c:pt idx="2729">
                  <c:v>1.6365555095240181E-2</c:v>
                </c:pt>
                <c:pt idx="2730">
                  <c:v>1.6368679289316956E-2</c:v>
                </c:pt>
                <c:pt idx="2731">
                  <c:v>1.6371820375383761E-2</c:v>
                </c:pt>
                <c:pt idx="2732">
                  <c:v>1.6374978353602687E-2</c:v>
                </c:pt>
                <c:pt idx="2733">
                  <c:v>1.6378153224054781E-2</c:v>
                </c:pt>
                <c:pt idx="2734">
                  <c:v>1.6381344986496904E-2</c:v>
                </c:pt>
                <c:pt idx="2735">
                  <c:v>1.6384553641091149E-2</c:v>
                </c:pt>
                <c:pt idx="2736">
                  <c:v>1.6387779187918561E-2</c:v>
                </c:pt>
                <c:pt idx="2737">
                  <c:v>1.6391021626736002E-2</c:v>
                </c:pt>
                <c:pt idx="2738">
                  <c:v>1.6394280957867657E-2</c:v>
                </c:pt>
                <c:pt idx="2739">
                  <c:v>1.6397557180908295E-2</c:v>
                </c:pt>
                <c:pt idx="2740">
                  <c:v>1.6400850296182101E-2</c:v>
                </c:pt>
                <c:pt idx="2741">
                  <c:v>1.6404160303608029E-2</c:v>
                </c:pt>
                <c:pt idx="2742">
                  <c:v>1.6407487203023985E-2</c:v>
                </c:pt>
                <c:pt idx="2743">
                  <c:v>1.6410830994754155E-2</c:v>
                </c:pt>
                <c:pt idx="2744">
                  <c:v>1.6414191678636447E-2</c:v>
                </c:pt>
                <c:pt idx="2745">
                  <c:v>1.6417569254508768E-2</c:v>
                </c:pt>
                <c:pt idx="2746">
                  <c:v>1.6420963722452164E-2</c:v>
                </c:pt>
                <c:pt idx="2747">
                  <c:v>1.6424375082709775E-2</c:v>
                </c:pt>
                <c:pt idx="2748">
                  <c:v>1.642780333503846E-2</c:v>
                </c:pt>
                <c:pt idx="2749">
                  <c:v>1.6431248479519267E-2</c:v>
                </c:pt>
                <c:pt idx="2750">
                  <c:v>1.6434710516071149E-2</c:v>
                </c:pt>
                <c:pt idx="2751">
                  <c:v>1.6438687813430386E-2</c:v>
                </c:pt>
                <c:pt idx="2752">
                  <c:v>1.6442186047520568E-2</c:v>
                </c:pt>
                <c:pt idx="2753">
                  <c:v>1.6445701173681826E-2</c:v>
                </c:pt>
                <c:pt idx="2754">
                  <c:v>1.6449233191914159E-2</c:v>
                </c:pt>
                <c:pt idx="2755">
                  <c:v>1.6452782102379659E-2</c:v>
                </c:pt>
                <c:pt idx="2756">
                  <c:v>1.6456347904916235E-2</c:v>
                </c:pt>
                <c:pt idx="2757">
                  <c:v>1.6459930599604933E-2</c:v>
                </c:pt>
                <c:pt idx="2758">
                  <c:v>1.6463530186364705E-2</c:v>
                </c:pt>
                <c:pt idx="2759">
                  <c:v>1.6467146665357646E-2</c:v>
                </c:pt>
                <c:pt idx="2760">
                  <c:v>1.6470780036502708E-2</c:v>
                </c:pt>
                <c:pt idx="2761">
                  <c:v>1.6474430299799891E-2</c:v>
                </c:pt>
                <c:pt idx="2762">
                  <c:v>1.6478097455087104E-2</c:v>
                </c:pt>
                <c:pt idx="2763">
                  <c:v>1.6481781502607484E-2</c:v>
                </c:pt>
                <c:pt idx="2764">
                  <c:v>1.6485482442361032E-2</c:v>
                </c:pt>
                <c:pt idx="2765">
                  <c:v>1.648920027410461E-2</c:v>
                </c:pt>
                <c:pt idx="2766">
                  <c:v>1.6492934998081354E-2</c:v>
                </c:pt>
                <c:pt idx="2767">
                  <c:v>1.6496686614210221E-2</c:v>
                </c:pt>
                <c:pt idx="2768">
                  <c:v>1.6500455122410163E-2</c:v>
                </c:pt>
                <c:pt idx="2769">
                  <c:v>1.6504240522762226E-2</c:v>
                </c:pt>
                <c:pt idx="2770">
                  <c:v>1.6508042815347457E-2</c:v>
                </c:pt>
                <c:pt idx="2771">
                  <c:v>1.6511862000003763E-2</c:v>
                </c:pt>
                <c:pt idx="2772">
                  <c:v>1.6515698076812191E-2</c:v>
                </c:pt>
                <c:pt idx="2773">
                  <c:v>1.6519551045610648E-2</c:v>
                </c:pt>
                <c:pt idx="2774">
                  <c:v>1.6523420906804365E-2</c:v>
                </c:pt>
                <c:pt idx="2775">
                  <c:v>1.6527307660069157E-2</c:v>
                </c:pt>
                <c:pt idx="2776">
                  <c:v>1.6531211305405025E-2</c:v>
                </c:pt>
                <c:pt idx="2777">
                  <c:v>1.653513184297406E-2</c:v>
                </c:pt>
                <c:pt idx="2778">
                  <c:v>1.6539069272695217E-2</c:v>
                </c:pt>
                <c:pt idx="2779">
                  <c:v>1.6543023594487449E-2</c:v>
                </c:pt>
                <c:pt idx="2780">
                  <c:v>1.6546994808431803E-2</c:v>
                </c:pt>
                <c:pt idx="2781">
                  <c:v>1.6550982914609325E-2</c:v>
                </c:pt>
                <c:pt idx="2782">
                  <c:v>1.6554987912857921E-2</c:v>
                </c:pt>
                <c:pt idx="2783">
                  <c:v>1.655900980325864E-2</c:v>
                </c:pt>
                <c:pt idx="2784">
                  <c:v>1.6563048585973572E-2</c:v>
                </c:pt>
                <c:pt idx="2785">
                  <c:v>1.6567104260678533E-2</c:v>
                </c:pt>
                <c:pt idx="2786">
                  <c:v>1.6571176827535616E-2</c:v>
                </c:pt>
                <c:pt idx="2787">
                  <c:v>1.6575266286544821E-2</c:v>
                </c:pt>
                <c:pt idx="2788">
                  <c:v>1.6579372637787193E-2</c:v>
                </c:pt>
                <c:pt idx="2789">
                  <c:v>1.6583495881181687E-2</c:v>
                </c:pt>
                <c:pt idx="2790">
                  <c:v>1.658763601656621E-2</c:v>
                </c:pt>
                <c:pt idx="2791">
                  <c:v>1.65917930441839E-2</c:v>
                </c:pt>
                <c:pt idx="2792">
                  <c:v>1.6595966964196851E-2</c:v>
                </c:pt>
                <c:pt idx="2793">
                  <c:v>1.6600157776118785E-2</c:v>
                </c:pt>
                <c:pt idx="2794">
                  <c:v>1.6604365480111793E-2</c:v>
                </c:pt>
                <c:pt idx="2795">
                  <c:v>1.6608590076500063E-2</c:v>
                </c:pt>
                <c:pt idx="2796">
                  <c:v>1.6612831564959407E-2</c:v>
                </c:pt>
                <c:pt idx="2797">
                  <c:v>1.6617089945489827E-2</c:v>
                </c:pt>
                <c:pt idx="2798">
                  <c:v>1.6621365218253414E-2</c:v>
                </c:pt>
                <c:pt idx="2799">
                  <c:v>1.662565738325017E-2</c:v>
                </c:pt>
                <c:pt idx="2800">
                  <c:v>1.6629966440318E-2</c:v>
                </c:pt>
                <c:pt idx="2801">
                  <c:v>1.6634292389618999E-2</c:v>
                </c:pt>
                <c:pt idx="2802">
                  <c:v>1.6638635230991072E-2</c:v>
                </c:pt>
                <c:pt idx="2803">
                  <c:v>1.6642994964515267E-2</c:v>
                </c:pt>
                <c:pt idx="2804">
                  <c:v>1.664737159027263E-2</c:v>
                </c:pt>
                <c:pt idx="2805">
                  <c:v>1.6651765108101069E-2</c:v>
                </c:pt>
                <c:pt idx="2806">
                  <c:v>1.6656175518162675E-2</c:v>
                </c:pt>
                <c:pt idx="2807">
                  <c:v>1.6660602820457449E-2</c:v>
                </c:pt>
                <c:pt idx="2808">
                  <c:v>1.6665047014904344E-2</c:v>
                </c:pt>
                <c:pt idx="2809">
                  <c:v>1.6669508101341268E-2</c:v>
                </c:pt>
                <c:pt idx="2810">
                  <c:v>1.6673986080092407E-2</c:v>
                </c:pt>
                <c:pt idx="2811">
                  <c:v>1.6678480950995667E-2</c:v>
                </c:pt>
                <c:pt idx="2812">
                  <c:v>1.6682992714051048E-2</c:v>
                </c:pt>
                <c:pt idx="2813">
                  <c:v>1.6687521369258551E-2</c:v>
                </c:pt>
                <c:pt idx="2814">
                  <c:v>1.6692066916699222E-2</c:v>
                </c:pt>
                <c:pt idx="2815">
                  <c:v>1.6696629356210968E-2</c:v>
                </c:pt>
                <c:pt idx="2816">
                  <c:v>1.6701208687955882E-2</c:v>
                </c:pt>
                <c:pt idx="2817">
                  <c:v>1.6705804911852917E-2</c:v>
                </c:pt>
                <c:pt idx="2818">
                  <c:v>1.671041802798312E-2</c:v>
                </c:pt>
                <c:pt idx="2819">
                  <c:v>1.6715048036265445E-2</c:v>
                </c:pt>
                <c:pt idx="2820">
                  <c:v>1.6719694936618845E-2</c:v>
                </c:pt>
                <c:pt idx="2821">
                  <c:v>1.6724358729205413E-2</c:v>
                </c:pt>
                <c:pt idx="2822">
                  <c:v>1.6729039414025149E-2</c:v>
                </c:pt>
                <c:pt idx="2823">
                  <c:v>1.6733736990915959E-2</c:v>
                </c:pt>
                <c:pt idx="2824">
                  <c:v>1.6738451460039938E-2</c:v>
                </c:pt>
                <c:pt idx="2825">
                  <c:v>1.6743182821397085E-2</c:v>
                </c:pt>
                <c:pt idx="2826">
                  <c:v>1.6747931074825306E-2</c:v>
                </c:pt>
                <c:pt idx="2827">
                  <c:v>1.6752696220486696E-2</c:v>
                </c:pt>
                <c:pt idx="2828">
                  <c:v>1.6757478258381253E-2</c:v>
                </c:pt>
                <c:pt idx="2829">
                  <c:v>1.6762277188346886E-2</c:v>
                </c:pt>
                <c:pt idx="2830">
                  <c:v>1.676709301046464E-2</c:v>
                </c:pt>
                <c:pt idx="2831">
                  <c:v>1.6771925724815562E-2</c:v>
                </c:pt>
                <c:pt idx="2832">
                  <c:v>1.6776775331399651E-2</c:v>
                </c:pt>
                <c:pt idx="2833">
                  <c:v>1.6781641830135863E-2</c:v>
                </c:pt>
                <c:pt idx="2834">
                  <c:v>1.6786525221024196E-2</c:v>
                </c:pt>
                <c:pt idx="2835">
                  <c:v>1.6791425504226742E-2</c:v>
                </c:pt>
                <c:pt idx="2836">
                  <c:v>1.6796342679500365E-2</c:v>
                </c:pt>
                <c:pt idx="2837">
                  <c:v>1.6801276746926108E-2</c:v>
                </c:pt>
                <c:pt idx="2838">
                  <c:v>1.6806227706503973E-2</c:v>
                </c:pt>
                <c:pt idx="2839">
                  <c:v>1.6811195558396053E-2</c:v>
                </c:pt>
                <c:pt idx="2840">
                  <c:v>1.6816180302359207E-2</c:v>
                </c:pt>
                <c:pt idx="2841">
                  <c:v>1.6821181938555529E-2</c:v>
                </c:pt>
                <c:pt idx="2842">
                  <c:v>1.682620046698502E-2</c:v>
                </c:pt>
                <c:pt idx="2843">
                  <c:v>1.6831235887647678E-2</c:v>
                </c:pt>
                <c:pt idx="2844">
                  <c:v>1.6836288200300364E-2</c:v>
                </c:pt>
                <c:pt idx="2845">
                  <c:v>1.6841357405267265E-2</c:v>
                </c:pt>
                <c:pt idx="2846">
                  <c:v>1.6846443502467334E-2</c:v>
                </c:pt>
                <c:pt idx="2847">
                  <c:v>1.6851546491819525E-2</c:v>
                </c:pt>
                <c:pt idx="2848">
                  <c:v>1.6856666373323836E-2</c:v>
                </c:pt>
                <c:pt idx="2849">
                  <c:v>1.6861803147061316E-2</c:v>
                </c:pt>
                <c:pt idx="2850">
                  <c:v>1.6866956813031964E-2</c:v>
                </c:pt>
                <c:pt idx="2851">
                  <c:v>1.6872127371154733E-2</c:v>
                </c:pt>
                <c:pt idx="2852">
                  <c:v>1.6877314821429623E-2</c:v>
                </c:pt>
                <c:pt idx="2853">
                  <c:v>1.6882519163937681E-2</c:v>
                </c:pt>
                <c:pt idx="2854">
                  <c:v>1.6887740398597861E-2</c:v>
                </c:pt>
                <c:pt idx="2855">
                  <c:v>1.6892978525572255E-2</c:v>
                </c:pt>
                <c:pt idx="2856">
                  <c:v>1.6898233544536678E-2</c:v>
                </c:pt>
                <c:pt idx="2857">
                  <c:v>1.6903505455977408E-2</c:v>
                </c:pt>
                <c:pt idx="2858">
                  <c:v>1.6908794259408166E-2</c:v>
                </c:pt>
                <c:pt idx="2859">
                  <c:v>1.6914099955072093E-2</c:v>
                </c:pt>
                <c:pt idx="2860">
                  <c:v>1.6919422542888141E-2</c:v>
                </c:pt>
                <c:pt idx="2861">
                  <c:v>1.6924762023099449E-2</c:v>
                </c:pt>
                <c:pt idx="2862">
                  <c:v>1.6930118395381832E-2</c:v>
                </c:pt>
                <c:pt idx="2863">
                  <c:v>1.6935491659816337E-2</c:v>
                </c:pt>
                <c:pt idx="2864">
                  <c:v>1.6940881816565057E-2</c:v>
                </c:pt>
                <c:pt idx="2865">
                  <c:v>1.6946288865546943E-2</c:v>
                </c:pt>
                <c:pt idx="2866">
                  <c:v>1.6951712806680952E-2</c:v>
                </c:pt>
                <c:pt idx="2867">
                  <c:v>1.6957153639886036E-2</c:v>
                </c:pt>
                <c:pt idx="2868">
                  <c:v>1.6962611365405333E-2</c:v>
                </c:pt>
                <c:pt idx="2869">
                  <c:v>1.6968085983157799E-2</c:v>
                </c:pt>
                <c:pt idx="2870">
                  <c:v>1.6973577493062386E-2</c:v>
                </c:pt>
                <c:pt idx="2871">
                  <c:v>1.6979085895281187E-2</c:v>
                </c:pt>
                <c:pt idx="2872">
                  <c:v>1.6984611189571064E-2</c:v>
                </c:pt>
                <c:pt idx="2873">
                  <c:v>1.6990153376175154E-2</c:v>
                </c:pt>
                <c:pt idx="2874">
                  <c:v>1.6995712454931367E-2</c:v>
                </c:pt>
                <c:pt idx="2875">
                  <c:v>1.7001288426001793E-2</c:v>
                </c:pt>
                <c:pt idx="2876">
                  <c:v>1.7006881289143294E-2</c:v>
                </c:pt>
                <c:pt idx="2877">
                  <c:v>1.7012491044517963E-2</c:v>
                </c:pt>
                <c:pt idx="2878">
                  <c:v>1.7018117692287893E-2</c:v>
                </c:pt>
                <c:pt idx="2879">
                  <c:v>1.7023761232047852E-2</c:v>
                </c:pt>
                <c:pt idx="2880">
                  <c:v>1.7029421664122024E-2</c:v>
                </c:pt>
                <c:pt idx="2881">
                  <c:v>1.7035098988429365E-2</c:v>
                </c:pt>
                <c:pt idx="2882">
                  <c:v>1.7040793204969873E-2</c:v>
                </c:pt>
                <c:pt idx="2883">
                  <c:v>1.7046504313662503E-2</c:v>
                </c:pt>
                <c:pt idx="2884">
                  <c:v>1.70522323145883E-2</c:v>
                </c:pt>
                <c:pt idx="2885">
                  <c:v>1.7057977207747266E-2</c:v>
                </c:pt>
                <c:pt idx="2886">
                  <c:v>1.7063738993058353E-2</c:v>
                </c:pt>
                <c:pt idx="2887">
                  <c:v>1.7069517670683654E-2</c:v>
                </c:pt>
                <c:pt idx="2888">
                  <c:v>1.7075313240542123E-2</c:v>
                </c:pt>
                <c:pt idx="2889">
                  <c:v>1.7081125702471667E-2</c:v>
                </c:pt>
                <c:pt idx="2890">
                  <c:v>1.7086955056796471E-2</c:v>
                </c:pt>
                <c:pt idx="2891">
                  <c:v>1.7092801303273397E-2</c:v>
                </c:pt>
                <c:pt idx="2892">
                  <c:v>1.7098664441983491E-2</c:v>
                </c:pt>
                <c:pt idx="2893">
                  <c:v>1.7104544472926753E-2</c:v>
                </c:pt>
                <c:pt idx="2894">
                  <c:v>1.7110441396103182E-2</c:v>
                </c:pt>
                <c:pt idx="2895">
                  <c:v>1.7116355211512779E-2</c:v>
                </c:pt>
                <c:pt idx="2896">
                  <c:v>1.7122285919155544E-2</c:v>
                </c:pt>
                <c:pt idx="2897">
                  <c:v>1.7128233518950431E-2</c:v>
                </c:pt>
                <c:pt idx="2898">
                  <c:v>1.7134198011059532E-2</c:v>
                </c:pt>
                <c:pt idx="2899">
                  <c:v>1.71401793954018E-2</c:v>
                </c:pt>
                <c:pt idx="2900">
                  <c:v>1.714617767189619E-2</c:v>
                </c:pt>
                <c:pt idx="2901">
                  <c:v>1.7152192840704794E-2</c:v>
                </c:pt>
                <c:pt idx="2902">
                  <c:v>1.7158224901746566E-2</c:v>
                </c:pt>
                <c:pt idx="2903">
                  <c:v>1.7164273854940459E-2</c:v>
                </c:pt>
                <c:pt idx="2904">
                  <c:v>1.7170339700448567E-2</c:v>
                </c:pt>
                <c:pt idx="2905">
                  <c:v>1.7176422438189842E-2</c:v>
                </c:pt>
                <c:pt idx="2906">
                  <c:v>1.7182522068083239E-2</c:v>
                </c:pt>
                <c:pt idx="2907">
                  <c:v>1.7189513758180119E-2</c:v>
                </c:pt>
                <c:pt idx="2908">
                  <c:v>1.7195649585773909E-2</c:v>
                </c:pt>
                <c:pt idx="2909">
                  <c:v>1.7201802305681912E-2</c:v>
                </c:pt>
                <c:pt idx="2910">
                  <c:v>1.7207971917742038E-2</c:v>
                </c:pt>
                <c:pt idx="2911">
                  <c:v>1.7214158422035331E-2</c:v>
                </c:pt>
                <c:pt idx="2912">
                  <c:v>1.7220361818561791E-2</c:v>
                </c:pt>
                <c:pt idx="2913">
                  <c:v>1.7226582107483512E-2</c:v>
                </c:pt>
                <c:pt idx="2914">
                  <c:v>1.7232819288476309E-2</c:v>
                </c:pt>
                <c:pt idx="2915">
                  <c:v>1.7239073361702273E-2</c:v>
                </c:pt>
                <c:pt idx="2916">
                  <c:v>1.7245344327323497E-2</c:v>
                </c:pt>
                <c:pt idx="2917">
                  <c:v>1.725163218517789E-2</c:v>
                </c:pt>
                <c:pt idx="2918">
                  <c:v>1.7257936935184404E-2</c:v>
                </c:pt>
                <c:pt idx="2919">
                  <c:v>1.7264258577505132E-2</c:v>
                </c:pt>
                <c:pt idx="2920">
                  <c:v>1.7270597112059027E-2</c:v>
                </c:pt>
                <c:pt idx="2921">
                  <c:v>1.7280407822946042E-2</c:v>
                </c:pt>
                <c:pt idx="2922">
                  <c:v>1.7283324857785276E-2</c:v>
                </c:pt>
                <c:pt idx="2923">
                  <c:v>1.7289714069119722E-2</c:v>
                </c:pt>
                <c:pt idx="2924">
                  <c:v>1.7296120172687335E-2</c:v>
                </c:pt>
                <c:pt idx="2925">
                  <c:v>1.7302543168488116E-2</c:v>
                </c:pt>
                <c:pt idx="2926">
                  <c:v>1.7308983056522065E-2</c:v>
                </c:pt>
                <c:pt idx="2927">
                  <c:v>1.7315439836870228E-2</c:v>
                </c:pt>
                <c:pt idx="2928">
                  <c:v>1.7321913509532605E-2</c:v>
                </c:pt>
                <c:pt idx="2929">
                  <c:v>1.7328404074185011E-2</c:v>
                </c:pt>
                <c:pt idx="2930">
                  <c:v>1.7334911531313724E-2</c:v>
                </c:pt>
                <c:pt idx="2931">
                  <c:v>1.734143588075665E-2</c:v>
                </c:pt>
                <c:pt idx="2932">
                  <c:v>1.7347977122270652E-2</c:v>
                </c:pt>
                <c:pt idx="2933">
                  <c:v>1.7354535256179915E-2</c:v>
                </c:pt>
                <c:pt idx="2934">
                  <c:v>1.7361110282322345E-2</c:v>
                </c:pt>
                <c:pt idx="2935">
                  <c:v>1.7367702200697943E-2</c:v>
                </c:pt>
                <c:pt idx="2936">
                  <c:v>1.7374311011306709E-2</c:v>
                </c:pt>
                <c:pt idx="2937">
                  <c:v>1.7380936714148643E-2</c:v>
                </c:pt>
                <c:pt idx="2938">
                  <c:v>1.7387579309466883E-2</c:v>
                </c:pt>
                <c:pt idx="2939">
                  <c:v>1.7394238796856198E-2</c:v>
                </c:pt>
                <c:pt idx="2940">
                  <c:v>1.7400915176478682E-2</c:v>
                </c:pt>
                <c:pt idx="2941">
                  <c:v>1.7407608448496426E-2</c:v>
                </c:pt>
                <c:pt idx="2942">
                  <c:v>1.7414318612828383E-2</c:v>
                </c:pt>
                <c:pt idx="2943">
                  <c:v>1.7421045669312463E-2</c:v>
                </c:pt>
                <c:pt idx="2944">
                  <c:v>1.7427789618110756E-2</c:v>
                </c:pt>
                <c:pt idx="2945">
                  <c:v>1.7434550459223264E-2</c:v>
                </c:pt>
                <c:pt idx="2946">
                  <c:v>1.7441328192487893E-2</c:v>
                </c:pt>
                <c:pt idx="2947">
                  <c:v>1.7448122818066736E-2</c:v>
                </c:pt>
                <c:pt idx="2948">
                  <c:v>1.7454934336040839E-2</c:v>
                </c:pt>
                <c:pt idx="2949">
                  <c:v>1.7461762746167064E-2</c:v>
                </c:pt>
                <c:pt idx="2950">
                  <c:v>1.746860804868855E-2</c:v>
                </c:pt>
                <c:pt idx="2951">
                  <c:v>1.747547024328111E-2</c:v>
                </c:pt>
                <c:pt idx="2952">
                  <c:v>1.7482349330349978E-2</c:v>
                </c:pt>
                <c:pt idx="2953">
                  <c:v>1.7489245309570967E-2</c:v>
                </c:pt>
                <c:pt idx="2954">
                  <c:v>1.7496158181187216E-2</c:v>
                </c:pt>
                <c:pt idx="2955">
                  <c:v>1.750308794487454E-2</c:v>
                </c:pt>
                <c:pt idx="2956">
                  <c:v>1.7510034601119218E-2</c:v>
                </c:pt>
                <c:pt idx="2957">
                  <c:v>1.7516998149516017E-2</c:v>
                </c:pt>
                <c:pt idx="2958">
                  <c:v>1.7523978590145983E-2</c:v>
                </c:pt>
                <c:pt idx="2959">
                  <c:v>1.7534981983450271E-2</c:v>
                </c:pt>
                <c:pt idx="2960">
                  <c:v>1.7542005861320709E-2</c:v>
                </c:pt>
                <c:pt idx="2961">
                  <c:v>1.7549046631667453E-2</c:v>
                </c:pt>
                <c:pt idx="2962">
                  <c:v>1.7556104294247366E-2</c:v>
                </c:pt>
                <c:pt idx="2963">
                  <c:v>1.7563178849141492E-2</c:v>
                </c:pt>
                <c:pt idx="2964">
                  <c:v>1.757027029618774E-2</c:v>
                </c:pt>
                <c:pt idx="2965">
                  <c:v>1.7577378635710295E-2</c:v>
                </c:pt>
                <c:pt idx="2966">
                  <c:v>1.7584503867384971E-2</c:v>
                </c:pt>
                <c:pt idx="2967">
                  <c:v>1.7591645991454907E-2</c:v>
                </c:pt>
                <c:pt idx="2968">
                  <c:v>1.7598805007758012E-2</c:v>
                </c:pt>
                <c:pt idx="2969">
                  <c:v>1.760598091637533E-2</c:v>
                </c:pt>
                <c:pt idx="2970">
                  <c:v>1.7613173717306863E-2</c:v>
                </c:pt>
                <c:pt idx="2971">
                  <c:v>1.7620383410471563E-2</c:v>
                </c:pt>
                <c:pt idx="2972">
                  <c:v>1.762864374434181E-2</c:v>
                </c:pt>
                <c:pt idx="2973">
                  <c:v>1.7635889635368995E-2</c:v>
                </c:pt>
                <c:pt idx="2974">
                  <c:v>1.7643152418629349E-2</c:v>
                </c:pt>
                <c:pt idx="2975">
                  <c:v>1.7650432094284962E-2</c:v>
                </c:pt>
                <c:pt idx="2976">
                  <c:v>1.7657728662092698E-2</c:v>
                </c:pt>
                <c:pt idx="2977">
                  <c:v>1.766504212237674E-2</c:v>
                </c:pt>
                <c:pt idx="2978">
                  <c:v>1.7672372474893949E-2</c:v>
                </c:pt>
                <c:pt idx="2979">
                  <c:v>1.7679719719725373E-2</c:v>
                </c:pt>
                <c:pt idx="2980">
                  <c:v>1.7687083856789965E-2</c:v>
                </c:pt>
                <c:pt idx="2981">
                  <c:v>1.7694464886249817E-2</c:v>
                </c:pt>
                <c:pt idx="2982">
                  <c:v>1.7701862807942836E-2</c:v>
                </c:pt>
                <c:pt idx="2983">
                  <c:v>1.7709277622031117E-2</c:v>
                </c:pt>
                <c:pt idx="2984">
                  <c:v>1.7716709328352565E-2</c:v>
                </c:pt>
                <c:pt idx="2985">
                  <c:v>1.7724157927069273E-2</c:v>
                </c:pt>
                <c:pt idx="2986">
                  <c:v>1.7731623418100195E-2</c:v>
                </c:pt>
                <c:pt idx="2987">
                  <c:v>1.7739105801283239E-2</c:v>
                </c:pt>
                <c:pt idx="2988">
                  <c:v>1.774660507694259E-2</c:v>
                </c:pt>
                <c:pt idx="2989">
                  <c:v>1.7754121244916155E-2</c:v>
                </c:pt>
                <c:pt idx="2990">
                  <c:v>1.7761654305041841E-2</c:v>
                </c:pt>
                <c:pt idx="2991">
                  <c:v>1.7769204257562787E-2</c:v>
                </c:pt>
                <c:pt idx="2992">
                  <c:v>1.7776771102560041E-2</c:v>
                </c:pt>
                <c:pt idx="2993">
                  <c:v>1.7784354839790462E-2</c:v>
                </c:pt>
                <c:pt idx="2994">
                  <c:v>1.779195546925405E-2</c:v>
                </c:pt>
                <c:pt idx="2995">
                  <c:v>1.77995729911129E-2</c:v>
                </c:pt>
                <c:pt idx="2996">
                  <c:v>1.7807207405204917E-2</c:v>
                </c:pt>
                <c:pt idx="2997">
                  <c:v>1.7814858711854287E-2</c:v>
                </c:pt>
                <c:pt idx="2998">
                  <c:v>1.7822526910655778E-2</c:v>
                </c:pt>
                <c:pt idx="2999">
                  <c:v>1.7830212001771484E-2</c:v>
                </c:pt>
                <c:pt idx="3000">
                  <c:v>1.7837913985201403E-2</c:v>
                </c:pt>
                <c:pt idx="3001">
                  <c:v>1.7845632861026584E-2</c:v>
                </c:pt>
                <c:pt idx="3002">
                  <c:v>1.7853368629165978E-2</c:v>
                </c:pt>
                <c:pt idx="3003">
                  <c:v>1.7861121289700632E-2</c:v>
                </c:pt>
                <c:pt idx="3004">
                  <c:v>1.7868890842468454E-2</c:v>
                </c:pt>
                <c:pt idx="3005">
                  <c:v>1.7876677287550491E-2</c:v>
                </c:pt>
                <c:pt idx="3006">
                  <c:v>1.7884480625027788E-2</c:v>
                </c:pt>
                <c:pt idx="3007">
                  <c:v>1.7892300854819299E-2</c:v>
                </c:pt>
                <c:pt idx="3008">
                  <c:v>1.790013797700607E-2</c:v>
                </c:pt>
                <c:pt idx="3009">
                  <c:v>1.7907991991426009E-2</c:v>
                </c:pt>
                <c:pt idx="3010">
                  <c:v>1.7915853002976601E-2</c:v>
                </c:pt>
                <c:pt idx="3011">
                  <c:v>1.792369969835006E-2</c:v>
                </c:pt>
                <c:pt idx="3012">
                  <c:v>1.7931531316602856E-2</c:v>
                </c:pt>
                <c:pt idx="3013">
                  <c:v>1.7939347857653942E-2</c:v>
                </c:pt>
                <c:pt idx="3014">
                  <c:v>1.7947149321584366E-2</c:v>
                </c:pt>
                <c:pt idx="3015">
                  <c:v>1.7954935708150987E-2</c:v>
                </c:pt>
                <c:pt idx="3016">
                  <c:v>1.79627070175159E-2</c:v>
                </c:pt>
                <c:pt idx="3017">
                  <c:v>1.7970463249760149E-2</c:v>
                </c:pt>
                <c:pt idx="3018">
                  <c:v>1.7978204404802689E-2</c:v>
                </c:pt>
                <c:pt idx="3019">
                  <c:v>1.798593048264352E-2</c:v>
                </c:pt>
                <c:pt idx="3020">
                  <c:v>1.7993641483120548E-2</c:v>
                </c:pt>
                <c:pt idx="3021">
                  <c:v>1.8001337406476914E-2</c:v>
                </c:pt>
                <c:pt idx="3022">
                  <c:v>1.8009018252712616E-2</c:v>
                </c:pt>
                <c:pt idx="3023">
                  <c:v>1.8016684021584517E-2</c:v>
                </c:pt>
                <c:pt idx="3024">
                  <c:v>1.8024334713335755E-2</c:v>
                </c:pt>
                <c:pt idx="3025">
                  <c:v>1.8031970327885283E-2</c:v>
                </c:pt>
                <c:pt idx="3026">
                  <c:v>1.8039590865152055E-2</c:v>
                </c:pt>
                <c:pt idx="3027">
                  <c:v>1.8047196325136072E-2</c:v>
                </c:pt>
                <c:pt idx="3028">
                  <c:v>1.8054786708080472E-2</c:v>
                </c:pt>
                <c:pt idx="3029">
                  <c:v>1.8062362013742117E-2</c:v>
                </c:pt>
                <c:pt idx="3030">
                  <c:v>1.8069922242121006E-2</c:v>
                </c:pt>
                <c:pt idx="3031">
                  <c:v>1.8077467393298186E-2</c:v>
                </c:pt>
                <c:pt idx="3032">
                  <c:v>1.8084997467273656E-2</c:v>
                </c:pt>
                <c:pt idx="3033">
                  <c:v>1.809251246396637E-2</c:v>
                </c:pt>
                <c:pt idx="3034">
                  <c:v>1.8100012383538422E-2</c:v>
                </c:pt>
                <c:pt idx="3035">
                  <c:v>1.8107497225746672E-2</c:v>
                </c:pt>
                <c:pt idx="3036">
                  <c:v>1.8114966990834258E-2</c:v>
                </c:pt>
                <c:pt idx="3037">
                  <c:v>1.8122421678639089E-2</c:v>
                </c:pt>
                <c:pt idx="3038">
                  <c:v>1.8129861289242211E-2</c:v>
                </c:pt>
                <c:pt idx="3039">
                  <c:v>1.8137285822643623E-2</c:v>
                </c:pt>
                <c:pt idx="3040">
                  <c:v>1.814469527876228E-2</c:v>
                </c:pt>
                <c:pt idx="3041">
                  <c:v>1.8152089657679227E-2</c:v>
                </c:pt>
                <c:pt idx="3042">
                  <c:v>1.8159468959313418E-2</c:v>
                </c:pt>
                <c:pt idx="3043">
                  <c:v>1.8166833183907993E-2</c:v>
                </c:pt>
                <c:pt idx="3044">
                  <c:v>1.817418233105772E-2</c:v>
                </c:pt>
                <c:pt idx="3045">
                  <c:v>1.8181516400924691E-2</c:v>
                </c:pt>
                <c:pt idx="3046">
                  <c:v>1.8188835393670999E-2</c:v>
                </c:pt>
                <c:pt idx="3047">
                  <c:v>1.8196139309215598E-2</c:v>
                </c:pt>
                <c:pt idx="3048">
                  <c:v>1.8203428147477441E-2</c:v>
                </c:pt>
                <c:pt idx="3049">
                  <c:v>1.8210701908537574E-2</c:v>
                </c:pt>
                <c:pt idx="3050">
                  <c:v>1.8217960592314952E-2</c:v>
                </c:pt>
                <c:pt idx="3051">
                  <c:v>1.8225204198809575E-2</c:v>
                </c:pt>
                <c:pt idx="3052">
                  <c:v>1.8232432728102488E-2</c:v>
                </c:pt>
                <c:pt idx="3053">
                  <c:v>1.8239646180193692E-2</c:v>
                </c:pt>
                <c:pt idx="3054">
                  <c:v>1.824684455500214E-2</c:v>
                </c:pt>
                <c:pt idx="3055">
                  <c:v>1.8254027852527832E-2</c:v>
                </c:pt>
                <c:pt idx="3056">
                  <c:v>1.8261196072851815E-2</c:v>
                </c:pt>
                <c:pt idx="3057">
                  <c:v>1.8268349215974089E-2</c:v>
                </c:pt>
                <c:pt idx="3058">
                  <c:v>1.8275487281813607E-2</c:v>
                </c:pt>
                <c:pt idx="3059">
                  <c:v>1.8282610270289323E-2</c:v>
                </c:pt>
                <c:pt idx="3060">
                  <c:v>1.8289718181644377E-2</c:v>
                </c:pt>
                <c:pt idx="3061">
                  <c:v>1.8296811015878767E-2</c:v>
                </c:pt>
                <c:pt idx="3062">
                  <c:v>1.8303888772587262E-2</c:v>
                </c:pt>
                <c:pt idx="3063">
                  <c:v>1.8311959175633108E-2</c:v>
                </c:pt>
                <c:pt idx="3064">
                  <c:v>1.831900462397118E-2</c:v>
                </c:pt>
                <c:pt idx="3065">
                  <c:v>1.8326034995269636E-2</c:v>
                </c:pt>
                <c:pt idx="3066">
                  <c:v>1.8333050289285335E-2</c:v>
                </c:pt>
                <c:pt idx="3067">
                  <c:v>1.8340050505856187E-2</c:v>
                </c:pt>
                <c:pt idx="3068">
                  <c:v>1.8347035645225329E-2</c:v>
                </c:pt>
                <c:pt idx="3069">
                  <c:v>1.8354005707473808E-2</c:v>
                </c:pt>
                <c:pt idx="3070">
                  <c:v>1.8360960692358486E-2</c:v>
                </c:pt>
                <c:pt idx="3071">
                  <c:v>1.8367900600041454E-2</c:v>
                </c:pt>
                <c:pt idx="3072">
                  <c:v>1.837482543036062E-2</c:v>
                </c:pt>
                <c:pt idx="3073">
                  <c:v>1.8381735183478076E-2</c:v>
                </c:pt>
                <c:pt idx="3074">
                  <c:v>1.8388629859393824E-2</c:v>
                </c:pt>
                <c:pt idx="3075">
                  <c:v>1.8395509457864723E-2</c:v>
                </c:pt>
                <c:pt idx="3076">
                  <c:v>1.8402373979214959E-2</c:v>
                </c:pt>
                <c:pt idx="3077">
                  <c:v>1.8409223423363485E-2</c:v>
                </c:pt>
                <c:pt idx="3078">
                  <c:v>1.8416057790229257E-2</c:v>
                </c:pt>
                <c:pt idx="3079">
                  <c:v>1.8422877079731226E-2</c:v>
                </c:pt>
                <c:pt idx="3080">
                  <c:v>1.8429681292112532E-2</c:v>
                </c:pt>
                <c:pt idx="3081">
                  <c:v>1.8436470426967944E-2</c:v>
                </c:pt>
                <c:pt idx="3082">
                  <c:v>1.8443244484783738E-2</c:v>
                </c:pt>
                <c:pt idx="3083">
                  <c:v>1.8450003465154685E-2</c:v>
                </c:pt>
                <c:pt idx="3084">
                  <c:v>1.8456747368486015E-2</c:v>
                </c:pt>
                <c:pt idx="3085">
                  <c:v>1.8463476194372497E-2</c:v>
                </c:pt>
                <c:pt idx="3086">
                  <c:v>1.8470189942976223E-2</c:v>
                </c:pt>
                <c:pt idx="3087">
                  <c:v>1.8476888614459286E-2</c:v>
                </c:pt>
                <c:pt idx="3088">
                  <c:v>1.8483572208578547E-2</c:v>
                </c:pt>
                <c:pt idx="3089">
                  <c:v>1.8490240725415052E-2</c:v>
                </c:pt>
                <c:pt idx="3090">
                  <c:v>1.8496894164968802E-2</c:v>
                </c:pt>
                <c:pt idx="3091">
                  <c:v>1.8503532527239797E-2</c:v>
                </c:pt>
                <c:pt idx="3092">
                  <c:v>1.8510155812309081E-2</c:v>
                </c:pt>
                <c:pt idx="3093">
                  <c:v>1.8516764019933518E-2</c:v>
                </c:pt>
                <c:pt idx="3094">
                  <c:v>1.8523357150518338E-2</c:v>
                </c:pt>
                <c:pt idx="3095">
                  <c:v>1.8529935203739356E-2</c:v>
                </c:pt>
                <c:pt idx="3096">
                  <c:v>1.8536498179596572E-2</c:v>
                </c:pt>
                <c:pt idx="3097">
                  <c:v>1.8543046078171033E-2</c:v>
                </c:pt>
                <c:pt idx="3098">
                  <c:v>1.854957889962483E-2</c:v>
                </c:pt>
                <c:pt idx="3099">
                  <c:v>1.8556096643714826E-2</c:v>
                </c:pt>
                <c:pt idx="3100">
                  <c:v>1.8562599310522065E-2</c:v>
                </c:pt>
                <c:pt idx="3101">
                  <c:v>1.8569086899884457E-2</c:v>
                </c:pt>
                <c:pt idx="3102">
                  <c:v>1.8575559412288278E-2</c:v>
                </c:pt>
                <c:pt idx="3103">
                  <c:v>1.8582016847004112E-2</c:v>
                </c:pt>
                <c:pt idx="3104">
                  <c:v>1.858845920468033E-2</c:v>
                </c:pt>
                <c:pt idx="3105">
                  <c:v>1.8594886485154838E-2</c:v>
                </c:pt>
                <c:pt idx="3106">
                  <c:v>1.8601298688184498E-2</c:v>
                </c:pt>
                <c:pt idx="3107">
                  <c:v>1.8607695813931402E-2</c:v>
                </c:pt>
                <c:pt idx="3108">
                  <c:v>1.8614077862395551E-2</c:v>
                </c:pt>
                <c:pt idx="3109">
                  <c:v>1.862044483365799E-2</c:v>
                </c:pt>
                <c:pt idx="3110">
                  <c:v>1.8626796727475581E-2</c:v>
                </c:pt>
                <c:pt idx="3111">
                  <c:v>1.8633133544091462E-2</c:v>
                </c:pt>
                <c:pt idx="3112">
                  <c:v>1.8639455283343542E-2</c:v>
                </c:pt>
                <c:pt idx="3113">
                  <c:v>1.8645761945556005E-2</c:v>
                </c:pt>
                <c:pt idx="3114">
                  <c:v>1.8652053530242574E-2</c:v>
                </c:pt>
                <c:pt idx="3115">
                  <c:v>1.8658330037646387E-2</c:v>
                </c:pt>
                <c:pt idx="3116">
                  <c:v>1.8664591467767444E-2</c:v>
                </c:pt>
                <c:pt idx="3117">
                  <c:v>1.8670837820686792E-2</c:v>
                </c:pt>
                <c:pt idx="3118">
                  <c:v>1.8677069096242338E-2</c:v>
                </c:pt>
                <c:pt idx="3119">
                  <c:v>1.8683285294434082E-2</c:v>
                </c:pt>
                <c:pt idx="3120">
                  <c:v>1.8689486415505163E-2</c:v>
                </c:pt>
                <c:pt idx="3121">
                  <c:v>1.8695672459131396E-2</c:v>
                </c:pt>
                <c:pt idx="3122">
                  <c:v>1.8701843425474873E-2</c:v>
                </c:pt>
                <c:pt idx="3123">
                  <c:v>1.8707999314535595E-2</c:v>
                </c:pt>
                <c:pt idx="3124">
                  <c:v>1.8714140126313561E-2</c:v>
                </c:pt>
                <c:pt idx="3125">
                  <c:v>1.8720265860727725E-2</c:v>
                </c:pt>
                <c:pt idx="3126">
                  <c:v>1.8726376518021226E-2</c:v>
                </c:pt>
                <c:pt idx="3127">
                  <c:v>1.8732472097788833E-2</c:v>
                </c:pt>
                <c:pt idx="3128">
                  <c:v>1.8738552600273684E-2</c:v>
                </c:pt>
                <c:pt idx="3129">
                  <c:v>1.8744618025556825E-2</c:v>
                </c:pt>
                <c:pt idx="3130">
                  <c:v>1.8750668373395118E-2</c:v>
                </c:pt>
                <c:pt idx="3131">
                  <c:v>1.8756703644112749E-2</c:v>
                </c:pt>
                <c:pt idx="3132">
                  <c:v>1.8762723837466577E-2</c:v>
                </c:pt>
                <c:pt idx="3133">
                  <c:v>1.8768728953456604E-2</c:v>
                </c:pt>
                <c:pt idx="3134">
                  <c:v>1.8774718992082828E-2</c:v>
                </c:pt>
                <c:pt idx="3135">
                  <c:v>1.8780693953669436E-2</c:v>
                </c:pt>
                <c:pt idx="3136">
                  <c:v>1.8786653837649103E-2</c:v>
                </c:pt>
                <c:pt idx="3137">
                  <c:v>1.8792598644346015E-2</c:v>
                </c:pt>
                <c:pt idx="3138">
                  <c:v>1.8798528373922263E-2</c:v>
                </c:pt>
                <c:pt idx="3139">
                  <c:v>1.8804443025972617E-2</c:v>
                </c:pt>
                <c:pt idx="3140">
                  <c:v>1.8810342600740215E-2</c:v>
                </c:pt>
                <c:pt idx="3141">
                  <c:v>1.8816227098306104E-2</c:v>
                </c:pt>
                <c:pt idx="3142">
                  <c:v>1.8822096518508191E-2</c:v>
                </c:pt>
                <c:pt idx="3143">
                  <c:v>1.8827950861508569E-2</c:v>
                </c:pt>
                <c:pt idx="3144">
                  <c:v>1.8833790126902006E-2</c:v>
                </c:pt>
                <c:pt idx="3145">
                  <c:v>1.8839614315255826E-2</c:v>
                </c:pt>
                <c:pt idx="3146">
                  <c:v>1.8845423426245844E-2</c:v>
                </c:pt>
                <c:pt idx="3147">
                  <c:v>1.8851217459709968E-2</c:v>
                </c:pt>
                <c:pt idx="3148">
                  <c:v>1.8856996416134475E-2</c:v>
                </c:pt>
                <c:pt idx="3149">
                  <c:v>1.8862760295033087E-2</c:v>
                </c:pt>
                <c:pt idx="3150">
                  <c:v>1.8868509096648944E-2</c:v>
                </c:pt>
                <c:pt idx="3151">
                  <c:v>1.8874242820982046E-2</c:v>
                </c:pt>
                <c:pt idx="3152">
                  <c:v>1.8879961468113438E-2</c:v>
                </c:pt>
                <c:pt idx="3153">
                  <c:v>1.8885665037718935E-2</c:v>
                </c:pt>
                <c:pt idx="3154">
                  <c:v>1.8891353530203769E-2</c:v>
                </c:pt>
                <c:pt idx="3155">
                  <c:v>1.8897026945162709E-2</c:v>
                </c:pt>
                <c:pt idx="3156">
                  <c:v>1.890268528291994E-2</c:v>
                </c:pt>
                <c:pt idx="3157">
                  <c:v>1.8908328543232322E-2</c:v>
                </c:pt>
                <c:pt idx="3158">
                  <c:v>1.8913956726342995E-2</c:v>
                </c:pt>
                <c:pt idx="3159">
                  <c:v>1.891956983200882E-2</c:v>
                </c:pt>
                <c:pt idx="3160">
                  <c:v>1.8925167860553982E-2</c:v>
                </c:pt>
                <c:pt idx="3161">
                  <c:v>1.8930750811573249E-2</c:v>
                </c:pt>
                <c:pt idx="3162">
                  <c:v>1.8936318685309761E-2</c:v>
                </c:pt>
                <c:pt idx="3163">
                  <c:v>1.8941871481763517E-2</c:v>
                </c:pt>
                <c:pt idx="3164">
                  <c:v>1.8947409200853471E-2</c:v>
                </c:pt>
                <c:pt idx="3165">
                  <c:v>1.8952931842579623E-2</c:v>
                </c:pt>
                <c:pt idx="3166">
                  <c:v>1.895843940702302E-2</c:v>
                </c:pt>
                <c:pt idx="3167">
                  <c:v>1.8964715304391477E-2</c:v>
                </c:pt>
                <c:pt idx="3168">
                  <c:v>1.8970190560221312E-2</c:v>
                </c:pt>
                <c:pt idx="3169">
                  <c:v>1.897565073876839E-2</c:v>
                </c:pt>
                <c:pt idx="3170">
                  <c:v>1.8981095839951667E-2</c:v>
                </c:pt>
                <c:pt idx="3171">
                  <c:v>1.8986525863690096E-2</c:v>
                </c:pt>
                <c:pt idx="3172">
                  <c:v>1.8991940810307861E-2</c:v>
                </c:pt>
                <c:pt idx="3173">
                  <c:v>1.8997340679480779E-2</c:v>
                </c:pt>
                <c:pt idx="3174">
                  <c:v>1.9002725471289894E-2</c:v>
                </c:pt>
                <c:pt idx="3175">
                  <c:v>1.9008095185816254E-2</c:v>
                </c:pt>
                <c:pt idx="3176">
                  <c:v>1.9013449823059858E-2</c:v>
                </c:pt>
                <c:pt idx="3177">
                  <c:v>1.9018789382777568E-2</c:v>
                </c:pt>
                <c:pt idx="3178">
                  <c:v>1.9024113865293568E-2</c:v>
                </c:pt>
                <c:pt idx="3179">
                  <c:v>1.9029423270526813E-2</c:v>
                </c:pt>
                <c:pt idx="3180">
                  <c:v>1.9034717598315209E-2</c:v>
                </c:pt>
                <c:pt idx="3181">
                  <c:v>1.9039996848739804E-2</c:v>
                </c:pt>
                <c:pt idx="3182">
                  <c:v>1.9048749928955111E-2</c:v>
                </c:pt>
                <c:pt idx="3183">
                  <c:v>1.905051011765968E-2</c:v>
                </c:pt>
                <c:pt idx="3184">
                  <c:v>1.9055744136236008E-2</c:v>
                </c:pt>
                <c:pt idx="3185">
                  <c:v>1.9060963077043303E-2</c:v>
                </c:pt>
                <c:pt idx="3186">
                  <c:v>1.9066166940973073E-2</c:v>
                </c:pt>
                <c:pt idx="3187">
                  <c:v>1.9071355727295902E-2</c:v>
                </c:pt>
                <c:pt idx="3188">
                  <c:v>1.9076529436335976E-2</c:v>
                </c:pt>
                <c:pt idx="3189">
                  <c:v>1.9081688068093294E-2</c:v>
                </c:pt>
                <c:pt idx="3190">
                  <c:v>1.9086831622486811E-2</c:v>
                </c:pt>
                <c:pt idx="3191">
                  <c:v>1.9091960099435479E-2</c:v>
                </c:pt>
                <c:pt idx="3192">
                  <c:v>1.9097073499101391E-2</c:v>
                </c:pt>
                <c:pt idx="3193">
                  <c:v>1.9102171821322456E-2</c:v>
                </c:pt>
                <c:pt idx="3194">
                  <c:v>1.9107255066341811E-2</c:v>
                </c:pt>
                <c:pt idx="3195">
                  <c:v>1.9112323233997364E-2</c:v>
                </c:pt>
                <c:pt idx="3196">
                  <c:v>1.9117376324208069E-2</c:v>
                </c:pt>
                <c:pt idx="3197">
                  <c:v>1.9122414337136018E-2</c:v>
                </c:pt>
                <c:pt idx="3198">
                  <c:v>1.9127437272700165E-2</c:v>
                </c:pt>
                <c:pt idx="3199">
                  <c:v>1.9132445130819464E-2</c:v>
                </c:pt>
                <c:pt idx="3200">
                  <c:v>1.9137437911737054E-2</c:v>
                </c:pt>
                <c:pt idx="3201">
                  <c:v>1.9142415615209796E-2</c:v>
                </c:pt>
                <c:pt idx="3202">
                  <c:v>1.9147378241399782E-2</c:v>
                </c:pt>
                <c:pt idx="3203">
                  <c:v>1.9152325790063873E-2</c:v>
                </c:pt>
                <c:pt idx="3204">
                  <c:v>1.9157258261526255E-2</c:v>
                </c:pt>
                <c:pt idx="3205">
                  <c:v>1.9162175655624836E-2</c:v>
                </c:pt>
                <c:pt idx="3206">
                  <c:v>1.9167077972359614E-2</c:v>
                </c:pt>
                <c:pt idx="3207">
                  <c:v>1.9171965211568498E-2</c:v>
                </c:pt>
                <c:pt idx="3208">
                  <c:v>1.9176837373737765E-2</c:v>
                </c:pt>
                <c:pt idx="3209">
                  <c:v>1.9181694458300091E-2</c:v>
                </c:pt>
                <c:pt idx="3210">
                  <c:v>1.9186536465498616E-2</c:v>
                </c:pt>
                <c:pt idx="3211">
                  <c:v>1.9191363395333338E-2</c:v>
                </c:pt>
                <c:pt idx="3212">
                  <c:v>1.9196175248047398E-2</c:v>
                </c:pt>
                <c:pt idx="3213">
                  <c:v>1.9200972023235563E-2</c:v>
                </c:pt>
                <c:pt idx="3214">
                  <c:v>1.920575372097888E-2</c:v>
                </c:pt>
                <c:pt idx="3215">
                  <c:v>1.9210520341520487E-2</c:v>
                </c:pt>
                <c:pt idx="3216">
                  <c:v>1.9215271884617247E-2</c:v>
                </c:pt>
                <c:pt idx="3217">
                  <c:v>1.9220008350350204E-2</c:v>
                </c:pt>
                <c:pt idx="3218">
                  <c:v>1.9224729738638313E-2</c:v>
                </c:pt>
                <c:pt idx="3219">
                  <c:v>1.9231791069021696E-2</c:v>
                </c:pt>
                <c:pt idx="3220">
                  <c:v>1.9236478488841396E-2</c:v>
                </c:pt>
                <c:pt idx="3221">
                  <c:v>1.9241150829757418E-2</c:v>
                </c:pt>
                <c:pt idx="3222">
                  <c:v>1.9245808091850801E-2</c:v>
                </c:pt>
                <c:pt idx="3223">
                  <c:v>1.9250450275094536E-2</c:v>
                </c:pt>
                <c:pt idx="3224">
                  <c:v>1.925507737948862E-2</c:v>
                </c:pt>
                <c:pt idx="3225">
                  <c:v>1.9259689405087082E-2</c:v>
                </c:pt>
                <c:pt idx="3226">
                  <c:v>1.9264286351781866E-2</c:v>
                </c:pt>
                <c:pt idx="3227">
                  <c:v>1.9268868219708045E-2</c:v>
                </c:pt>
                <c:pt idx="3228">
                  <c:v>1.9273435008703526E-2</c:v>
                </c:pt>
                <c:pt idx="3229">
                  <c:v>1.9277986718930405E-2</c:v>
                </c:pt>
                <c:pt idx="3230">
                  <c:v>1.9282523350226587E-2</c:v>
                </c:pt>
                <c:pt idx="3231">
                  <c:v>1.9287044902700133E-2</c:v>
                </c:pt>
                <c:pt idx="3232">
                  <c:v>1.929245846758687E-2</c:v>
                </c:pt>
                <c:pt idx="3233">
                  <c:v>1.9296942925907112E-2</c:v>
                </c:pt>
                <c:pt idx="3234">
                  <c:v>1.9301412306863552E-2</c:v>
                </c:pt>
                <c:pt idx="3235">
                  <c:v>1.9305866610294098E-2</c:v>
                </c:pt>
                <c:pt idx="3236">
                  <c:v>1.9310305836522934E-2</c:v>
                </c:pt>
                <c:pt idx="3237">
                  <c:v>1.9314729985225876E-2</c:v>
                </c:pt>
                <c:pt idx="3238">
                  <c:v>1.9319139056565016E-2</c:v>
                </c:pt>
                <c:pt idx="3239">
                  <c:v>1.93235330506214E-2</c:v>
                </c:pt>
                <c:pt idx="3240">
                  <c:v>1.9327911967313982E-2</c:v>
                </c:pt>
                <c:pt idx="3241">
                  <c:v>1.9332275806561716E-2</c:v>
                </c:pt>
                <c:pt idx="3242">
                  <c:v>1.9336624568364602E-2</c:v>
                </c:pt>
                <c:pt idx="3243">
                  <c:v>1.9340958252884732E-2</c:v>
                </c:pt>
                <c:pt idx="3244">
                  <c:v>1.9345276860041061E-2</c:v>
                </c:pt>
                <c:pt idx="3245">
                  <c:v>1.9349580389752541E-2</c:v>
                </c:pt>
                <c:pt idx="3246">
                  <c:v>1.9353868842100219E-2</c:v>
                </c:pt>
                <c:pt idx="3247">
                  <c:v>1.9358142217084096E-2</c:v>
                </c:pt>
                <c:pt idx="3248">
                  <c:v>1.9362400514785216E-2</c:v>
                </c:pt>
                <c:pt idx="3249">
                  <c:v>1.9366643734879396E-2</c:v>
                </c:pt>
                <c:pt idx="3250">
                  <c:v>1.9370871877771867E-2</c:v>
                </c:pt>
                <c:pt idx="3251">
                  <c:v>1.9375084943138443E-2</c:v>
                </c:pt>
                <c:pt idx="3252">
                  <c:v>1.9379282931141217E-2</c:v>
                </c:pt>
                <c:pt idx="3253">
                  <c:v>1.9383465841861236E-2</c:v>
                </c:pt>
                <c:pt idx="3254">
                  <c:v>1.9387633675217453E-2</c:v>
                </c:pt>
                <c:pt idx="3255">
                  <c:v>1.9391786431128821E-2</c:v>
                </c:pt>
                <c:pt idx="3256">
                  <c:v>1.9395924109676388E-2</c:v>
                </c:pt>
                <c:pt idx="3257">
                  <c:v>1.940004671069806E-2</c:v>
                </c:pt>
                <c:pt idx="3258">
                  <c:v>1.9404154234518023E-2</c:v>
                </c:pt>
                <c:pt idx="3259">
                  <c:v>1.9408246680812091E-2</c:v>
                </c:pt>
                <c:pt idx="3260">
                  <c:v>1.9412324049823404E-2</c:v>
                </c:pt>
                <c:pt idx="3261">
                  <c:v>1.9416386341389869E-2</c:v>
                </c:pt>
                <c:pt idx="3262">
                  <c:v>1.9420433555592531E-2</c:v>
                </c:pt>
                <c:pt idx="3263">
                  <c:v>1.9424465692512438E-2</c:v>
                </c:pt>
                <c:pt idx="3264">
                  <c:v>1.9428482751825404E-2</c:v>
                </c:pt>
                <c:pt idx="3265">
                  <c:v>1.9432484733855615E-2</c:v>
                </c:pt>
                <c:pt idx="3266">
                  <c:v>1.9436471638440977E-2</c:v>
                </c:pt>
                <c:pt idx="3267">
                  <c:v>1.9440443465662538E-2</c:v>
                </c:pt>
                <c:pt idx="3268">
                  <c:v>1.9444400215520297E-2</c:v>
                </c:pt>
                <c:pt idx="3269">
                  <c:v>1.9448341887933207E-2</c:v>
                </c:pt>
                <c:pt idx="3270">
                  <c:v>1.9452268483063362E-2</c:v>
                </c:pt>
                <c:pt idx="3271">
                  <c:v>1.9456180000667622E-2</c:v>
                </c:pt>
                <c:pt idx="3272">
                  <c:v>1.9460076440908081E-2</c:v>
                </c:pt>
                <c:pt idx="3273">
                  <c:v>1.9463957803865783E-2</c:v>
                </c:pt>
                <c:pt idx="3274">
                  <c:v>1.9467824089297592E-2</c:v>
                </c:pt>
                <c:pt idx="3275">
                  <c:v>1.9471675297365598E-2</c:v>
                </c:pt>
                <c:pt idx="3276">
                  <c:v>1.9475511428069803E-2</c:v>
                </c:pt>
                <c:pt idx="3277">
                  <c:v>1.9479332481410205E-2</c:v>
                </c:pt>
                <c:pt idx="3278">
                  <c:v>1.948313845730576E-2</c:v>
                </c:pt>
                <c:pt idx="3279">
                  <c:v>1.948692935567542E-2</c:v>
                </c:pt>
                <c:pt idx="3280">
                  <c:v>1.949070517684337E-2</c:v>
                </c:pt>
                <c:pt idx="3281">
                  <c:v>1.9494465920647519E-2</c:v>
                </c:pt>
                <c:pt idx="3282">
                  <c:v>1.9498211586844727E-2</c:v>
                </c:pt>
                <c:pt idx="3283">
                  <c:v>1.9501942175678133E-2</c:v>
                </c:pt>
                <c:pt idx="3284">
                  <c:v>1.9505657687228783E-2</c:v>
                </c:pt>
                <c:pt idx="3285">
                  <c:v>1.9509358121334586E-2</c:v>
                </c:pt>
                <c:pt idx="3286">
                  <c:v>1.951304347799554E-2</c:v>
                </c:pt>
                <c:pt idx="3287">
                  <c:v>1.9516713757373738E-2</c:v>
                </c:pt>
                <c:pt idx="3288">
                  <c:v>1.9520368959388135E-2</c:v>
                </c:pt>
                <c:pt idx="3289">
                  <c:v>1.952400908379559E-2</c:v>
                </c:pt>
                <c:pt idx="3290">
                  <c:v>1.9527634130758198E-2</c:v>
                </c:pt>
                <c:pt idx="3291">
                  <c:v>1.9531244100519096E-2</c:v>
                </c:pt>
                <c:pt idx="3292">
                  <c:v>1.9534838992835146E-2</c:v>
                </c:pt>
                <c:pt idx="3293">
                  <c:v>1.9538418807706348E-2</c:v>
                </c:pt>
                <c:pt idx="3294">
                  <c:v>1.9541983545132702E-2</c:v>
                </c:pt>
                <c:pt idx="3295">
                  <c:v>1.9545533205195254E-2</c:v>
                </c:pt>
                <c:pt idx="3296">
                  <c:v>1.9549067787894003E-2</c:v>
                </c:pt>
                <c:pt idx="3297">
                  <c:v>1.9552587293147905E-2</c:v>
                </c:pt>
                <c:pt idx="3298">
                  <c:v>1.9556091720956958E-2</c:v>
                </c:pt>
                <c:pt idx="3299">
                  <c:v>1.9559581071564303E-2</c:v>
                </c:pt>
                <c:pt idx="3300">
                  <c:v>1.956305534448366E-2</c:v>
                </c:pt>
                <c:pt idx="3301">
                  <c:v>1.9566514540120261E-2</c:v>
                </c:pt>
                <c:pt idx="3302">
                  <c:v>1.9569958658393061E-2</c:v>
                </c:pt>
                <c:pt idx="3303">
                  <c:v>1.9573387699221012E-2</c:v>
                </c:pt>
                <c:pt idx="3304">
                  <c:v>1.9576801662523069E-2</c:v>
                </c:pt>
                <c:pt idx="3305">
                  <c:v>1.9580200548623417E-2</c:v>
                </c:pt>
                <c:pt idx="3306">
                  <c:v>1.9583584357116823E-2</c:v>
                </c:pt>
                <c:pt idx="3307">
                  <c:v>1.9586953088408521E-2</c:v>
                </c:pt>
                <c:pt idx="3308">
                  <c:v>1.9590306742093277E-2</c:v>
                </c:pt>
                <c:pt idx="3309">
                  <c:v>1.9593645318414232E-2</c:v>
                </c:pt>
                <c:pt idx="3310">
                  <c:v>1.9596968817452431E-2</c:v>
                </c:pt>
                <c:pt idx="3311">
                  <c:v>1.9600277239045782E-2</c:v>
                </c:pt>
                <c:pt idx="3312">
                  <c:v>1.9603570583113239E-2</c:v>
                </c:pt>
                <c:pt idx="3313">
                  <c:v>1.9606848849816894E-2</c:v>
                </c:pt>
                <c:pt idx="3314">
                  <c:v>1.9610112039156746E-2</c:v>
                </c:pt>
                <c:pt idx="3315">
                  <c:v>1.9613360150970705E-2</c:v>
                </c:pt>
                <c:pt idx="3316">
                  <c:v>1.9616593185501907E-2</c:v>
                </c:pt>
                <c:pt idx="3317">
                  <c:v>1.9619811142588262E-2</c:v>
                </c:pt>
                <c:pt idx="3318">
                  <c:v>1.9623014022148721E-2</c:v>
                </c:pt>
                <c:pt idx="3319">
                  <c:v>1.962620182434538E-2</c:v>
                </c:pt>
                <c:pt idx="3320">
                  <c:v>1.9629374549178236E-2</c:v>
                </c:pt>
                <c:pt idx="3321">
                  <c:v>1.9632532196566244E-2</c:v>
                </c:pt>
                <c:pt idx="3322">
                  <c:v>1.9635674766509403E-2</c:v>
                </c:pt>
                <c:pt idx="3323">
                  <c:v>1.9638802259088761E-2</c:v>
                </c:pt>
                <c:pt idx="3324">
                  <c:v>1.9641914674223271E-2</c:v>
                </c:pt>
                <c:pt idx="3325">
                  <c:v>1.9645012011993979E-2</c:v>
                </c:pt>
                <c:pt idx="3326">
                  <c:v>1.9648094272238792E-2</c:v>
                </c:pt>
                <c:pt idx="3327">
                  <c:v>1.965116145520085E-2</c:v>
                </c:pt>
                <c:pt idx="3328">
                  <c:v>1.9654213560637013E-2</c:v>
                </c:pt>
                <c:pt idx="3329">
                  <c:v>1.9657250588709374E-2</c:v>
                </c:pt>
                <c:pt idx="3330">
                  <c:v>1.9660272539417933E-2</c:v>
                </c:pt>
                <c:pt idx="3331">
                  <c:v>1.9663279412681645E-2</c:v>
                </c:pt>
                <c:pt idx="3332">
                  <c:v>1.9666271208419461E-2</c:v>
                </c:pt>
                <c:pt idx="3333">
                  <c:v>1.966924792671243E-2</c:v>
                </c:pt>
                <c:pt idx="3334">
                  <c:v>1.9672209567884735E-2</c:v>
                </c:pt>
                <c:pt idx="3335">
                  <c:v>1.9675156131206961E-2</c:v>
                </c:pt>
                <c:pt idx="3336">
                  <c:v>1.9678087617408524E-2</c:v>
                </c:pt>
                <c:pt idx="3337">
                  <c:v>1.9681004026084192E-2</c:v>
                </c:pt>
                <c:pt idx="3338">
                  <c:v>1.9683905357396059E-2</c:v>
                </c:pt>
                <c:pt idx="3339">
                  <c:v>1.9686791611182031E-2</c:v>
                </c:pt>
                <c:pt idx="3340">
                  <c:v>1.9689662787523154E-2</c:v>
                </c:pt>
                <c:pt idx="3341">
                  <c:v>1.9692518886581523E-2</c:v>
                </c:pt>
                <c:pt idx="3342">
                  <c:v>1.9695359908195043E-2</c:v>
                </c:pt>
                <c:pt idx="3343">
                  <c:v>1.9698185852444761E-2</c:v>
                </c:pt>
                <c:pt idx="3344">
                  <c:v>1.9700996719006492E-2</c:v>
                </c:pt>
                <c:pt idx="3345">
                  <c:v>1.9703792508366513E-2</c:v>
                </c:pt>
                <c:pt idx="3346">
                  <c:v>1.9706573220281687E-2</c:v>
                </c:pt>
                <c:pt idx="3347">
                  <c:v>1.9709338854752012E-2</c:v>
                </c:pt>
                <c:pt idx="3348">
                  <c:v>1.9712089411696443E-2</c:v>
                </c:pt>
                <c:pt idx="3349">
                  <c:v>1.9714824891358118E-2</c:v>
                </c:pt>
                <c:pt idx="3350">
                  <c:v>1.9717545293493899E-2</c:v>
                </c:pt>
                <c:pt idx="3351">
                  <c:v>1.9720250618184831E-2</c:v>
                </c:pt>
                <c:pt idx="3352">
                  <c:v>1.9722940865674055E-2</c:v>
                </c:pt>
                <c:pt idx="3353">
                  <c:v>1.9725616035475291E-2</c:v>
                </c:pt>
                <c:pt idx="3354">
                  <c:v>1.9728276127993771E-2</c:v>
                </c:pt>
                <c:pt idx="3355">
                  <c:v>1.9730921142986357E-2</c:v>
                </c:pt>
                <c:pt idx="3356">
                  <c:v>1.9733551080615142E-2</c:v>
                </c:pt>
                <c:pt idx="3357">
                  <c:v>1.9736165940799077E-2</c:v>
                </c:pt>
                <c:pt idx="3358">
                  <c:v>1.9738765723538165E-2</c:v>
                </c:pt>
                <c:pt idx="3359">
                  <c:v>1.9741350428832405E-2</c:v>
                </c:pt>
                <c:pt idx="3360">
                  <c:v>1.9743920056843889E-2</c:v>
                </c:pt>
                <c:pt idx="3361">
                  <c:v>1.9746474607248432E-2</c:v>
                </c:pt>
                <c:pt idx="3362">
                  <c:v>1.9749014080289173E-2</c:v>
                </c:pt>
                <c:pt idx="3363">
                  <c:v>1.9751538475885067E-2</c:v>
                </c:pt>
                <c:pt idx="3364">
                  <c:v>1.9754047794036111E-2</c:v>
                </c:pt>
                <c:pt idx="3365">
                  <c:v>1.9756542034661262E-2</c:v>
                </c:pt>
                <c:pt idx="3366">
                  <c:v>1.9759021198084703E-2</c:v>
                </c:pt>
                <c:pt idx="3367">
                  <c:v>1.976148528398225E-2</c:v>
                </c:pt>
                <c:pt idx="3368">
                  <c:v>1.9763934292515994E-2</c:v>
                </c:pt>
                <c:pt idx="3369">
                  <c:v>1.9766368223442798E-2</c:v>
                </c:pt>
                <c:pt idx="3370">
                  <c:v>1.9768787077086847E-2</c:v>
                </c:pt>
                <c:pt idx="3371">
                  <c:v>1.9771190853205001E-2</c:v>
                </c:pt>
                <c:pt idx="3372">
                  <c:v>1.9773579551959353E-2</c:v>
                </c:pt>
                <c:pt idx="3373">
                  <c:v>1.977595317318781E-2</c:v>
                </c:pt>
                <c:pt idx="3374">
                  <c:v>1.9778311717052466E-2</c:v>
                </c:pt>
                <c:pt idx="3375">
                  <c:v>1.978098873349321E-2</c:v>
                </c:pt>
                <c:pt idx="3376">
                  <c:v>1.9783314968582211E-2</c:v>
                </c:pt>
                <c:pt idx="3377">
                  <c:v>1.9785626126226363E-2</c:v>
                </c:pt>
                <c:pt idx="3378">
                  <c:v>1.9787922206425668E-2</c:v>
                </c:pt>
                <c:pt idx="3379">
                  <c:v>1.9790203209180124E-2</c:v>
                </c:pt>
                <c:pt idx="3380">
                  <c:v>1.9792469134408686E-2</c:v>
                </c:pt>
                <c:pt idx="3381">
                  <c:v>1.9794719982354492E-2</c:v>
                </c:pt>
                <c:pt idx="3382">
                  <c:v>1.979695575285545E-2</c:v>
                </c:pt>
                <c:pt idx="3383">
                  <c:v>1.9799176445830513E-2</c:v>
                </c:pt>
                <c:pt idx="3384">
                  <c:v>1.9801382061522821E-2</c:v>
                </c:pt>
                <c:pt idx="3385">
                  <c:v>1.9803572599527142E-2</c:v>
                </c:pt>
                <c:pt idx="3386">
                  <c:v>1.9805748060329753E-2</c:v>
                </c:pt>
                <c:pt idx="3387">
                  <c:v>1.9807908443525424E-2</c:v>
                </c:pt>
                <c:pt idx="3388">
                  <c:v>1.9810053749357293E-2</c:v>
                </c:pt>
                <c:pt idx="3389">
                  <c:v>1.9812183977663267E-2</c:v>
                </c:pt>
                <c:pt idx="3390">
                  <c:v>1.9814299128686486E-2</c:v>
                </c:pt>
                <c:pt idx="3391">
                  <c:v>1.9816399202264856E-2</c:v>
                </c:pt>
                <c:pt idx="3392">
                  <c:v>1.9818484198236286E-2</c:v>
                </c:pt>
                <c:pt idx="3393">
                  <c:v>1.982055411692496E-2</c:v>
                </c:pt>
                <c:pt idx="3394">
                  <c:v>1.982260895808774E-2</c:v>
                </c:pt>
                <c:pt idx="3395">
                  <c:v>1.9824648721967764E-2</c:v>
                </c:pt>
                <c:pt idx="3396">
                  <c:v>1.9826673408159801E-2</c:v>
                </c:pt>
                <c:pt idx="3397">
                  <c:v>1.9828683017069082E-2</c:v>
                </c:pt>
                <c:pt idx="3398">
                  <c:v>1.9830677548452469E-2</c:v>
                </c:pt>
                <c:pt idx="3399">
                  <c:v>1.9832657002472054E-2</c:v>
                </c:pt>
                <c:pt idx="3400">
                  <c:v>1.9834621378965744E-2</c:v>
                </c:pt>
                <c:pt idx="3401">
                  <c:v>1.9836570678257726E-2</c:v>
                </c:pt>
                <c:pt idx="3402">
                  <c:v>1.983850489986172E-2</c:v>
                </c:pt>
                <c:pt idx="3403">
                  <c:v>1.9840424044020866E-2</c:v>
                </c:pt>
                <c:pt idx="3404">
                  <c:v>1.9842328110897256E-2</c:v>
                </c:pt>
                <c:pt idx="3405">
                  <c:v>1.9844217100247752E-2</c:v>
                </c:pt>
                <c:pt idx="3406">
                  <c:v>1.98460910121534E-2</c:v>
                </c:pt>
                <c:pt idx="3407">
                  <c:v>1.9847949846533153E-2</c:v>
                </c:pt>
                <c:pt idx="3408">
                  <c:v>1.9849793603549104E-2</c:v>
                </c:pt>
                <c:pt idx="3409">
                  <c:v>1.9851622283120207E-2</c:v>
                </c:pt>
                <c:pt idx="3410">
                  <c:v>1.9853435885246462E-2</c:v>
                </c:pt>
                <c:pt idx="3411">
                  <c:v>1.9855234409927869E-2</c:v>
                </c:pt>
                <c:pt idx="3412">
                  <c:v>1.9857017857164427E-2</c:v>
                </c:pt>
                <c:pt idx="3413">
                  <c:v>1.9858786226956138E-2</c:v>
                </c:pt>
                <c:pt idx="3414">
                  <c:v>1.9860539519303E-2</c:v>
                </c:pt>
                <c:pt idx="3415">
                  <c:v>1.986227773428606E-2</c:v>
                </c:pt>
                <c:pt idx="3416">
                  <c:v>1.9864000871743226E-2</c:v>
                </c:pt>
                <c:pt idx="3417">
                  <c:v>1.9865708931593451E-2</c:v>
                </c:pt>
                <c:pt idx="3418">
                  <c:v>1.986740191416092E-2</c:v>
                </c:pt>
                <c:pt idx="3419">
                  <c:v>1.9869079819445634E-2</c:v>
                </c:pt>
                <c:pt idx="3420">
                  <c:v>1.9870742647042361E-2</c:v>
                </c:pt>
                <c:pt idx="3421">
                  <c:v>1.9872390397275286E-2</c:v>
                </c:pt>
                <c:pt idx="3422">
                  <c:v>1.9874023070144409E-2</c:v>
                </c:pt>
                <c:pt idx="3423">
                  <c:v>1.9875640665568683E-2</c:v>
                </c:pt>
                <c:pt idx="3424">
                  <c:v>1.9877243183467064E-2</c:v>
                </c:pt>
                <c:pt idx="3425">
                  <c:v>1.987883062383955E-2</c:v>
                </c:pt>
                <c:pt idx="3426">
                  <c:v>1.9880402986848233E-2</c:v>
                </c:pt>
                <c:pt idx="3427">
                  <c:v>1.9881960272412069E-2</c:v>
                </c:pt>
                <c:pt idx="3428">
                  <c:v>1.9883502480531057E-2</c:v>
                </c:pt>
                <c:pt idx="3429">
                  <c:v>1.988502961112415E-2</c:v>
                </c:pt>
                <c:pt idx="3430">
                  <c:v>1.9886541664434487E-2</c:v>
                </c:pt>
                <c:pt idx="3431">
                  <c:v>1.988803864021893E-2</c:v>
                </c:pt>
                <c:pt idx="3432">
                  <c:v>1.9889520538477479E-2</c:v>
                </c:pt>
                <c:pt idx="3433">
                  <c:v>1.9890987359372225E-2</c:v>
                </c:pt>
                <c:pt idx="3434">
                  <c:v>1.9892439102822124E-2</c:v>
                </c:pt>
                <c:pt idx="3435">
                  <c:v>1.9893875768827174E-2</c:v>
                </c:pt>
                <c:pt idx="3436">
                  <c:v>1.9895297357225283E-2</c:v>
                </c:pt>
                <c:pt idx="3437">
                  <c:v>1.9896703868421683E-2</c:v>
                </c:pt>
                <c:pt idx="3438">
                  <c:v>1.9898095302011143E-2</c:v>
                </c:pt>
                <c:pt idx="3439">
                  <c:v>1.98994716582368E-2</c:v>
                </c:pt>
                <c:pt idx="3440">
                  <c:v>1.9900832936936563E-2</c:v>
                </c:pt>
                <c:pt idx="3441">
                  <c:v>1.9902179138272524E-2</c:v>
                </c:pt>
                <c:pt idx="3442">
                  <c:v>1.9903510262082591E-2</c:v>
                </c:pt>
                <c:pt idx="3443">
                  <c:v>1.9904826308447809E-2</c:v>
                </c:pt>
                <c:pt idx="3444">
                  <c:v>1.9906127277449226E-2</c:v>
                </c:pt>
                <c:pt idx="3445">
                  <c:v>1.9907413168924748E-2</c:v>
                </c:pt>
                <c:pt idx="3446">
                  <c:v>1.9908683982874376E-2</c:v>
                </c:pt>
                <c:pt idx="3447">
                  <c:v>1.9909939719379155E-2</c:v>
                </c:pt>
                <c:pt idx="3448">
                  <c:v>1.9911180378601179E-2</c:v>
                </c:pt>
                <c:pt idx="3449">
                  <c:v>1.9912405960378354E-2</c:v>
                </c:pt>
                <c:pt idx="3450">
                  <c:v>1.9913616464386497E-2</c:v>
                </c:pt>
                <c:pt idx="3451">
                  <c:v>1.9914811891355022E-2</c:v>
                </c:pt>
                <c:pt idx="3452">
                  <c:v>1.9915992240716607E-2</c:v>
                </c:pt>
                <c:pt idx="3453">
                  <c:v>1.9917157512552297E-2</c:v>
                </c:pt>
                <c:pt idx="3454">
                  <c:v>1.9918307706943139E-2</c:v>
                </c:pt>
                <c:pt idx="3455">
                  <c:v>1.9919442823970179E-2</c:v>
                </c:pt>
                <c:pt idx="3456">
                  <c:v>1.9920562863552371E-2</c:v>
                </c:pt>
                <c:pt idx="3457">
                  <c:v>1.9921667825527622E-2</c:v>
                </c:pt>
                <c:pt idx="3458">
                  <c:v>1.9922757710139072E-2</c:v>
                </c:pt>
                <c:pt idx="3459">
                  <c:v>1.9923832517386719E-2</c:v>
                </c:pt>
                <c:pt idx="3460">
                  <c:v>1.9924892247108472E-2</c:v>
                </c:pt>
                <c:pt idx="3461">
                  <c:v>1.9925936899223284E-2</c:v>
                </c:pt>
                <c:pt idx="3462">
                  <c:v>1.9926966474136387E-2</c:v>
                </c:pt>
                <c:pt idx="3463">
                  <c:v>1.9927980971442549E-2</c:v>
                </c:pt>
                <c:pt idx="3464">
                  <c:v>1.992898039138491E-2</c:v>
                </c:pt>
                <c:pt idx="3465">
                  <c:v>1.9929964733801375E-2</c:v>
                </c:pt>
                <c:pt idx="3466">
                  <c:v>1.9930933998935085E-2</c:v>
                </c:pt>
                <c:pt idx="3467">
                  <c:v>1.9931888186461855E-2</c:v>
                </c:pt>
                <c:pt idx="3468">
                  <c:v>1.9932827296543776E-2</c:v>
                </c:pt>
                <c:pt idx="3469">
                  <c:v>1.9933751329099803E-2</c:v>
                </c:pt>
                <c:pt idx="3470">
                  <c:v>1.9934660284373074E-2</c:v>
                </c:pt>
                <c:pt idx="3471">
                  <c:v>1.993555416212045E-2</c:v>
                </c:pt>
                <c:pt idx="3472">
                  <c:v>1.9936432962260886E-2</c:v>
                </c:pt>
                <c:pt idx="3473">
                  <c:v>1.9937296685280659E-2</c:v>
                </c:pt>
                <c:pt idx="3474">
                  <c:v>1.9938145330531398E-2</c:v>
                </c:pt>
                <c:pt idx="3475">
                  <c:v>1.9938978898499382E-2</c:v>
                </c:pt>
                <c:pt idx="3476">
                  <c:v>1.9939797388941471E-2</c:v>
                </c:pt>
                <c:pt idx="3477">
                  <c:v>1.9940600801938713E-2</c:v>
                </c:pt>
                <c:pt idx="3478">
                  <c:v>1.9941389137491106E-2</c:v>
                </c:pt>
                <c:pt idx="3479">
                  <c:v>1.9942271630343233E-2</c:v>
                </c:pt>
                <c:pt idx="3480">
                  <c:v>1.9943027656957879E-2</c:v>
                </c:pt>
                <c:pt idx="3481">
                  <c:v>1.9943768606127676E-2</c:v>
                </c:pt>
                <c:pt idx="3482">
                  <c:v>1.9944494478176811E-2</c:v>
                </c:pt>
                <c:pt idx="3483">
                  <c:v>1.9945205272537958E-2</c:v>
                </c:pt>
                <c:pt idx="3484">
                  <c:v>1.9945900989373211E-2</c:v>
                </c:pt>
                <c:pt idx="3485">
                  <c:v>1.9946581628844662E-2</c:v>
                </c:pt>
                <c:pt idx="3486">
                  <c:v>1.9947247190871265E-2</c:v>
                </c:pt>
                <c:pt idx="3487">
                  <c:v>1.9947897675371973E-2</c:v>
                </c:pt>
                <c:pt idx="3488">
                  <c:v>1.9948533082427833E-2</c:v>
                </c:pt>
                <c:pt idx="3489">
                  <c:v>1.9949153412038845E-2</c:v>
                </c:pt>
                <c:pt idx="3490">
                  <c:v>1.9949758664205008E-2</c:v>
                </c:pt>
                <c:pt idx="3491">
                  <c:v>1.9950348838926324E-2</c:v>
                </c:pt>
                <c:pt idx="3492">
                  <c:v>1.9950923936202791E-2</c:v>
                </c:pt>
                <c:pt idx="3493">
                  <c:v>1.9953822198292004E-2</c:v>
                </c:pt>
                <c:pt idx="3494">
                  <c:v>1.9952028898421181E-2</c:v>
                </c:pt>
                <c:pt idx="3495">
                  <c:v>1.9952558763282058E-2</c:v>
                </c:pt>
                <c:pt idx="3496">
                  <c:v>1.9953073550860179E-2</c:v>
                </c:pt>
                <c:pt idx="3497">
                  <c:v>1.9953573260750312E-2</c:v>
                </c:pt>
                <c:pt idx="3498">
                  <c:v>1.9954057893276644E-2</c:v>
                </c:pt>
                <c:pt idx="3499">
                  <c:v>1.9954527448277082E-2</c:v>
                </c:pt>
                <c:pt idx="3500">
                  <c:v>1.9954981925913717E-2</c:v>
                </c:pt>
                <c:pt idx="3501">
                  <c:v>1.9955421326105505E-2</c:v>
                </c:pt>
                <c:pt idx="3502">
                  <c:v>1.9955845648852444E-2</c:v>
                </c:pt>
                <c:pt idx="3503">
                  <c:v>1.9956254894235581E-2</c:v>
                </c:pt>
                <c:pt idx="3504">
                  <c:v>1.9956649061930731E-2</c:v>
                </c:pt>
                <c:pt idx="3505">
                  <c:v>1.995702815226208E-2</c:v>
                </c:pt>
                <c:pt idx="3506">
                  <c:v>1.9957392165067533E-2</c:v>
                </c:pt>
                <c:pt idx="3507">
                  <c:v>1.9957741100509185E-2</c:v>
                </c:pt>
                <c:pt idx="3508">
                  <c:v>1.9958074958587035E-2</c:v>
                </c:pt>
                <c:pt idx="3509">
                  <c:v>1.9958393739057945E-2</c:v>
                </c:pt>
                <c:pt idx="3510">
                  <c:v>1.9958697442084006E-2</c:v>
                </c:pt>
                <c:pt idx="3511">
                  <c:v>1.9958986067746265E-2</c:v>
                </c:pt>
                <c:pt idx="3512">
                  <c:v>1.995925961588263E-2</c:v>
                </c:pt>
                <c:pt idx="3513">
                  <c:v>1.9959518086574146E-2</c:v>
                </c:pt>
                <c:pt idx="3514">
                  <c:v>1.9959761479739768E-2</c:v>
                </c:pt>
                <c:pt idx="3515">
                  <c:v>1.9959989795622635E-2</c:v>
                </c:pt>
                <c:pt idx="3516">
                  <c:v>1.9960203033817514E-2</c:v>
                </c:pt>
                <c:pt idx="3517">
                  <c:v>1.9960401194648592E-2</c:v>
                </c:pt>
                <c:pt idx="3518">
                  <c:v>1.9960584278115867E-2</c:v>
                </c:pt>
                <c:pt idx="3519">
                  <c:v>1.9960752284057248E-2</c:v>
                </c:pt>
                <c:pt idx="3520">
                  <c:v>1.9960905212553781E-2</c:v>
                </c:pt>
                <c:pt idx="3521">
                  <c:v>1.9961043063686512E-2</c:v>
                </c:pt>
                <c:pt idx="3522">
                  <c:v>1.9961165837212302E-2</c:v>
                </c:pt>
                <c:pt idx="3523">
                  <c:v>1.9961273533293244E-2</c:v>
                </c:pt>
                <c:pt idx="3524">
                  <c:v>1.9961366152010385E-2</c:v>
                </c:pt>
                <c:pt idx="3525">
                  <c:v>1.9961443693120584E-2</c:v>
                </c:pt>
                <c:pt idx="3526">
                  <c:v>1.9961506156948028E-2</c:v>
                </c:pt>
                <c:pt idx="3527">
                  <c:v>1.9961553543168531E-2</c:v>
                </c:pt>
                <c:pt idx="3528">
                  <c:v>1.9961585852025232E-2</c:v>
                </c:pt>
                <c:pt idx="3529">
                  <c:v>1.9961603083437085E-2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49920"/>
        <c:axId val="685651456"/>
      </c:lineChart>
      <c:dateAx>
        <c:axId val="685649920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514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85651456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564992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54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GBPLibor"/>
      <sheetName val="Deposits"/>
      <sheetName val="FRA"/>
      <sheetName val="IMMFra"/>
      <sheetName val="IMMFra6M "/>
      <sheetName val="OIS"/>
      <sheetName val="MPC OIS"/>
      <sheetName val="Futures3M"/>
      <sheetName val="FuturesHWConvAdj"/>
      <sheetName val="BasisSwap1MxM"/>
      <sheetName val="BasisSwap3M6M"/>
      <sheetName val="BasisSwapxM12M"/>
      <sheetName val="Swaps1M"/>
      <sheetName val="Swap3MAnnual"/>
      <sheetName val="Swap3MSemiAnnual"/>
      <sheetName val="Swap6M"/>
      <sheetName val="SwapsIMMDated"/>
      <sheetName val="LiborSwapIsda"/>
    </sheetNames>
    <definedNames>
      <definedName name="TriggerCounter" refersTo="='General Settings'!$D$7"/>
    </definedNames>
    <sheetDataSet>
      <sheetData sheetId="0">
        <row r="7">
          <cell r="D7">
            <v>240</v>
          </cell>
        </row>
      </sheetData>
      <sheetData sheetId="1"/>
      <sheetData sheetId="2">
        <row r="7">
          <cell r="D7" t="str">
            <v>D</v>
          </cell>
        </row>
      </sheetData>
      <sheetData sheetId="3">
        <row r="7">
          <cell r="D7" t="str">
            <v>6F</v>
          </cell>
        </row>
      </sheetData>
      <sheetData sheetId="4">
        <row r="7">
          <cell r="D7" t="str">
            <v>U6</v>
          </cell>
        </row>
      </sheetData>
      <sheetData sheetId="5">
        <row r="7">
          <cell r="D7" t="str">
            <v>H6</v>
          </cell>
        </row>
      </sheetData>
      <sheetData sheetId="6"/>
      <sheetData sheetId="7">
        <row r="7">
          <cell r="D7" t="str">
            <v>OIS</v>
          </cell>
        </row>
      </sheetData>
      <sheetData sheetId="8">
        <row r="7">
          <cell r="D7" t="str">
            <v>H6</v>
          </cell>
        </row>
      </sheetData>
      <sheetData sheetId="9"/>
      <sheetData sheetId="10">
        <row r="7">
          <cell r="D7" t="str">
            <v>6L</v>
          </cell>
        </row>
      </sheetData>
      <sheetData sheetId="11">
        <row r="7">
          <cell r="D7" t="str">
            <v>6L</v>
          </cell>
        </row>
      </sheetData>
      <sheetData sheetId="12">
        <row r="7">
          <cell r="D7" t="str">
            <v>12L</v>
          </cell>
        </row>
      </sheetData>
      <sheetData sheetId="13">
        <row r="7">
          <cell r="D7" t="str">
            <v>X1S</v>
          </cell>
        </row>
      </sheetData>
      <sheetData sheetId="14">
        <row r="7">
          <cell r="D7" t="str">
            <v>3L</v>
          </cell>
        </row>
      </sheetData>
      <sheetData sheetId="15">
        <row r="7">
          <cell r="D7" t="str">
            <v>3L</v>
          </cell>
        </row>
      </sheetData>
      <sheetData sheetId="16">
        <row r="7">
          <cell r="D7" t="str">
            <v>6L</v>
          </cell>
        </row>
      </sheetData>
      <sheetData sheetId="17">
        <row r="7">
          <cell r="D7">
            <v>12</v>
          </cell>
        </row>
      </sheetData>
      <sheetData sheetId="18">
        <row r="7">
          <cell r="D7" t="str">
            <v>GbpLiborSwapIsda2Y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23 2015 09:48:15</v>
      </c>
    </row>
    <row r="2" spans="2:14" ht="19.5" x14ac:dyDescent="0.35">
      <c r="B2" s="2" t="s">
        <v>19</v>
      </c>
      <c r="C2" s="3"/>
      <c r="D2" s="3"/>
      <c r="E2" s="4"/>
      <c r="G2" s="34" t="s">
        <v>144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>
        <v>42355.729594907411</v>
      </c>
      <c r="E4" s="8"/>
      <c r="G4" s="6"/>
      <c r="H4" s="134" t="s">
        <v>145</v>
      </c>
      <c r="I4" s="37" t="str">
        <f>Currency&amp;"ON"</f>
        <v>GBPON</v>
      </c>
      <c r="J4" s="37" t="str">
        <f>Currency&amp;"1M"</f>
        <v>GBP1M</v>
      </c>
      <c r="K4" s="37" t="str">
        <f>Currency&amp;"3M"</f>
        <v>GBP3M</v>
      </c>
      <c r="L4" s="37" t="str">
        <f>Currency&amp;"6M"</f>
        <v>GBP6M</v>
      </c>
      <c r="M4" s="37" t="str">
        <f>Currency&amp;"1Y"</f>
        <v>GBP1Y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 ca="1">COUNTA(_xll.ohPack(_xll.ohFilter(CheckON,FlagON)))</f>
        <v>33</v>
      </c>
      <c r="J5" s="23">
        <f ca="1">COUNTA(_xll.ohPack(_xll.ohFilter(Check1M,Flag1M)))</f>
        <v>11</v>
      </c>
      <c r="K5" s="23">
        <f ca="1">COUNTA(_xll.ohPack(_xll.ohFilter(Check3M,Flag3M)))</f>
        <v>64</v>
      </c>
      <c r="L5" s="23">
        <f ca="1">COUNTA(_xll.ohPack(_xll.ohFilter(Check6M,Flag6M)))</f>
        <v>27</v>
      </c>
      <c r="M5" s="23">
        <f ca="1">COUNTA(_xll.ohPack(_xll.ohFilter(Check1Y,Flag1Y)))</f>
        <v>8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42355</v>
      </c>
      <c r="E6" s="8"/>
      <c r="G6" s="6"/>
      <c r="H6" s="29" t="s">
        <v>24</v>
      </c>
      <c r="I6" s="17">
        <f ca="1">COUNTIF(CheckON,TRUE)</f>
        <v>33</v>
      </c>
      <c r="J6" s="17">
        <f ca="1">COUNTIF(Check1M,"=TRUE")</f>
        <v>11</v>
      </c>
      <c r="K6" s="17">
        <f ca="1">COUNTIF(Check3M,TRUE)</f>
        <v>48</v>
      </c>
      <c r="L6" s="17">
        <f ca="1">COUNTIF(Check6M,TRUE)</f>
        <v>27</v>
      </c>
      <c r="M6" s="17">
        <f ca="1">COUNTIF(Check1Y,TRUE)</f>
        <v>8</v>
      </c>
      <c r="N6" s="8"/>
    </row>
    <row r="7" spans="2:14" s="1" customFormat="1" ht="11.25" customHeight="1" x14ac:dyDescent="0.2">
      <c r="B7" s="6"/>
      <c r="C7" s="28" t="s">
        <v>21</v>
      </c>
      <c r="D7" s="10">
        <f ca="1">[1]!TriggerCounter</f>
        <v>240</v>
      </c>
      <c r="E7" s="8"/>
      <c r="G7" s="24"/>
      <c r="H7" s="26" t="s">
        <v>25</v>
      </c>
      <c r="I7" s="108">
        <f ca="1">I5-I6</f>
        <v>0</v>
      </c>
      <c r="J7" s="108">
        <f ca="1">J5-J6</f>
        <v>0</v>
      </c>
      <c r="K7" s="108">
        <f ca="1">K5-K6</f>
        <v>16</v>
      </c>
      <c r="L7" s="108">
        <f ca="1">L5-L6</f>
        <v>0</v>
      </c>
      <c r="M7" s="108">
        <f ca="1"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152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0</v>
      </c>
      <c r="E13" s="8" t="s">
        <v>27</v>
      </c>
      <c r="G13" s="6"/>
      <c r="H13" s="32" t="s">
        <v>7</v>
      </c>
      <c r="I13" s="22" t="s">
        <v>154</v>
      </c>
      <c r="J13" s="22" t="s">
        <v>155</v>
      </c>
      <c r="K13" s="22" t="s">
        <v>155</v>
      </c>
      <c r="L13" s="22" t="s">
        <v>155</v>
      </c>
      <c r="M13" s="22" t="s">
        <v>155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153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Sonia</v>
      </c>
      <c r="J15" s="47" t="str">
        <f>PROPER(Currency)&amp;J13&amp;J12</f>
        <v>GbpLibor1M</v>
      </c>
      <c r="K15" s="47" t="str">
        <f>PROPER(Currency)&amp;K13&amp;K12</f>
        <v>GbpLibor3M</v>
      </c>
      <c r="L15" s="47" t="str">
        <f>PROPER(Currency)&amp;L13&amp;L12</f>
        <v>GbpLibor6M</v>
      </c>
      <c r="M15" s="47" t="str">
        <f>PROPER(Currency)&amp;M13&amp;M12</f>
        <v>GbpLibor1Y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23">
        <f>_xll.qlInterestRateIndexFixingDays(Index1Y,Trigger)</f>
        <v>0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22" t="str">
        <f>_xll.qlInterestRateIndexDayCounter(Index1Y,Trigger)</f>
        <v>Actual/365 (Fixed)</v>
      </c>
      <c r="N19" s="8"/>
    </row>
    <row r="20" spans="1:14" s="1" customFormat="1" ht="16.5" x14ac:dyDescent="0.3">
      <c r="B20" s="2" t="s">
        <v>133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obj_004d3#0000</v>
      </c>
      <c r="K21" s="47" t="str">
        <f>_xll.qlIborIndex(,K13,"1D",K16,Currency,Calendar,K17,K18,K19,K4,Permanent,Trigger,ObjectOverwrite)</f>
        <v>obj_004d5#0000</v>
      </c>
      <c r="L21" s="47" t="str">
        <f>_xll.qlIborIndex(,L13,"1D",L16,Currency,Calendar,L17,L18,L19,L4,Permanent,Trigger,ObjectOverwrite)</f>
        <v>obj_004d4#0000</v>
      </c>
      <c r="M21" s="47" t="str">
        <f>_xll.qlIborIndex(,M13,"1D",M16,Currency,Calendar,M17,M18,M19,M4,Permanent,Trigger,ObjectOverwrite)</f>
        <v>obj_004d6#0000</v>
      </c>
      <c r="N21" s="8"/>
    </row>
    <row r="22" spans="1:14" ht="11.25" customHeight="1" x14ac:dyDescent="0.25">
      <c r="B22" s="6"/>
      <c r="C22" s="27" t="s">
        <v>157</v>
      </c>
      <c r="D22" s="198">
        <v>4</v>
      </c>
      <c r="E22" s="8"/>
      <c r="G22" s="6"/>
      <c r="H22" s="27" t="s">
        <v>34</v>
      </c>
      <c r="I22" s="45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1.25" customHeight="1" x14ac:dyDescent="0.25">
      <c r="B23" s="6"/>
      <c r="C23" s="32" t="s">
        <v>53</v>
      </c>
      <c r="D23" s="199">
        <v>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134</v>
      </c>
      <c r="D24" s="200">
        <v>10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27" t="s">
        <v>147</v>
      </c>
      <c r="D25" s="200">
        <v>5</v>
      </c>
      <c r="E25" s="8"/>
      <c r="G25" s="6"/>
      <c r="H25" s="32" t="s">
        <v>37</v>
      </c>
      <c r="I25" s="45"/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22" t="str">
        <f>_xll.qlInterestRateIndexDayCounter(ONIndex1Y,Trigger)</f>
        <v>Actual/365 (Fixed)</v>
      </c>
      <c r="N25" s="8"/>
    </row>
    <row r="26" spans="1:14" ht="11.25" customHeight="1" thickBot="1" x14ac:dyDescent="0.3">
      <c r="B26" s="6"/>
      <c r="C26" s="29" t="s">
        <v>148</v>
      </c>
      <c r="D26" s="201">
        <v>1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159</v>
      </c>
      <c r="D27" s="202">
        <v>3</v>
      </c>
      <c r="E27" s="8"/>
    </row>
    <row r="28" spans="1:14" ht="11.25" customHeight="1" x14ac:dyDescent="0.25">
      <c r="B28" s="6"/>
      <c r="C28" s="29" t="s">
        <v>160</v>
      </c>
      <c r="D28" s="201">
        <v>4</v>
      </c>
      <c r="E28" s="8"/>
    </row>
    <row r="29" spans="1:14" ht="11.25" customHeight="1" x14ac:dyDescent="0.25">
      <c r="B29" s="6"/>
      <c r="C29" s="32" t="s">
        <v>135</v>
      </c>
      <c r="D29" s="203">
        <v>2</v>
      </c>
      <c r="E29" s="8"/>
    </row>
    <row r="30" spans="1:14" ht="11.25" customHeight="1" x14ac:dyDescent="0.25">
      <c r="B30" s="6"/>
      <c r="C30" s="27" t="s">
        <v>142</v>
      </c>
      <c r="D30" s="198">
        <v>5</v>
      </c>
      <c r="E30" s="8"/>
    </row>
    <row r="31" spans="1:14" ht="11.25" customHeight="1" x14ac:dyDescent="0.25">
      <c r="B31" s="6"/>
      <c r="C31" s="29" t="s">
        <v>151</v>
      </c>
      <c r="D31" s="201">
        <v>3</v>
      </c>
      <c r="E31" s="8"/>
    </row>
    <row r="32" spans="1:14" ht="11.25" customHeight="1" x14ac:dyDescent="0.25">
      <c r="B32" s="6"/>
      <c r="C32" s="26" t="s">
        <v>143</v>
      </c>
      <c r="D32" s="204">
        <v>10</v>
      </c>
      <c r="E32" s="8"/>
    </row>
    <row r="33" spans="2:5" ht="11.25" customHeight="1" thickBot="1" x14ac:dyDescent="0.3">
      <c r="B33" s="11"/>
      <c r="C33" s="12"/>
      <c r="D33" s="12"/>
      <c r="E33" s="13"/>
    </row>
  </sheetData>
  <conditionalFormatting sqref="I7:M7">
    <cfRule type="cellIs" dxfId="9" priority="1" operator="notEqual">
      <formula>0</formula>
    </cfRule>
    <cfRule type="cellIs" dxfId="8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7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9.28515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20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9" si="0">EDATE(SettlementDate,$B3)</f>
        <v>42721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4.1925478136439764E-3</v>
      </c>
      <c r="H3" s="53">
        <f>IF(G3&gt;=0,ROUNDDOWN(G3*10,2)/10,ROUNDUP(G3*10,2)/10)</f>
        <v>4.0000000000000001E-3</v>
      </c>
      <c r="I3" s="82">
        <f>MAX(_xll.ohPack(Data!$F$4:INDEX(FwdON,MATCH(E3+1,SettlementDates,1),1)))</f>
        <v>7.2769825447323768E-3</v>
      </c>
      <c r="J3" s="53">
        <f t="shared" ref="J3:J9" si="2">IF(I3-G3&gt;1%,(QUOTIENT(I3*10000,50)+1)*0.5%,(QUOTIENT(I3*10000,10)+1)*0.1%)</f>
        <v>8.0000000000000002E-3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20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43086</v>
      </c>
      <c r="F4" s="77">
        <f t="shared" si="1"/>
        <v>3</v>
      </c>
      <c r="G4" s="83">
        <f>MIN(_xll.ohPack(Data!$F$4:INDEX(FwdON,MATCH(E4+1,SettlementDates,1),1)))</f>
        <v>4.1925478136439764E-3</v>
      </c>
      <c r="H4" s="54">
        <f t="shared" ref="H4:H9" si="4">IF(G4&gt;=0,ROUNDDOWN(G4*10,2)/10,ROUNDUP(G4*10,2)/10)</f>
        <v>4.0000000000000001E-3</v>
      </c>
      <c r="I4" s="83">
        <f>MAX(_xll.ohPack(Data!$F$4:INDEX(FwdON,MATCH(E4+1,SettlementDates,1),1)))</f>
        <v>1.1081854137974245E-2</v>
      </c>
      <c r="J4" s="54">
        <f t="shared" si="2"/>
        <v>1.2E-2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206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44182</v>
      </c>
      <c r="F5" s="77">
        <f t="shared" si="1"/>
        <v>6</v>
      </c>
      <c r="G5" s="83">
        <f>MIN(_xll.ohPack(Data!$F$4:INDEX(FwdON,MATCH(E5+1,SettlementDates,1),1)))</f>
        <v>4.1925478136439764E-3</v>
      </c>
      <c r="H5" s="54">
        <f t="shared" si="4"/>
        <v>4.0000000000000001E-3</v>
      </c>
      <c r="I5" s="83">
        <f>MAX(_xll.ohPack(Data!$F$4:INDEX(FwdON,MATCH(E5+1,SettlementDates,1),1)))</f>
        <v>1.7256173122544016E-2</v>
      </c>
      <c r="J5" s="54">
        <f t="shared" si="2"/>
        <v>0.02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206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46008</v>
      </c>
      <c r="F6" s="77">
        <f t="shared" si="1"/>
        <v>6</v>
      </c>
      <c r="G6" s="83">
        <f>MIN(_xll.ohPack(Data!$F$4:INDEX(FwdON,MATCH(E6+1,SettlementDates,1),1)))</f>
        <v>4.1925478136439764E-3</v>
      </c>
      <c r="H6" s="54">
        <f t="shared" si="4"/>
        <v>4.0000000000000001E-3</v>
      </c>
      <c r="I6" s="83">
        <f>MAX(_xll.ohPack(Data!$F$4:INDEX(FwdON,MATCH(E6+1,SettlementDates,1),1)))</f>
        <v>2.2133970822739713E-2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20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49660</v>
      </c>
      <c r="F7" s="77">
        <f t="shared" si="1"/>
        <v>12</v>
      </c>
      <c r="G7" s="83">
        <f>MIN(_xll.ohPack(Data!$F$4:INDEX(FwdON,MATCH(E7+1,SettlementDates,1),1)))</f>
        <v>4.1925478136439764E-3</v>
      </c>
      <c r="H7" s="54">
        <f t="shared" si="4"/>
        <v>4.0000000000000001E-3</v>
      </c>
      <c r="I7" s="83">
        <f>MAX(_xll.ohPack(Data!$F$4:INDEX(FwdON,MATCH(E7+1,SettlementDates,1),1)))</f>
        <v>2.3399490453737126E-2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20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53313</v>
      </c>
      <c r="F8" s="77">
        <f t="shared" si="1"/>
        <v>36</v>
      </c>
      <c r="G8" s="83">
        <f>MIN(_xll.ohPack(Data!$F$4:INDEX(FwdON,MATCH(E8+1,SettlementDates,1),1)))</f>
        <v>4.1925478136439764E-3</v>
      </c>
      <c r="H8" s="54">
        <f t="shared" si="4"/>
        <v>4.0000000000000001E-3</v>
      </c>
      <c r="I8" s="83">
        <f>MAX(_xll.ohPack(Data!$F$4:INDEX(FwdON,MATCH(E8+1,SettlementDates,1),1)))</f>
        <v>2.3399490453737126E-2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20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64270</v>
      </c>
      <c r="F9" s="77">
        <f t="shared" si="1"/>
        <v>60</v>
      </c>
      <c r="G9" s="84">
        <f>MIN(_xll.ohPack(Data!$F$4:INDEX(FwdON,MATCH(E9+1,SettlementDates,1),1)))</f>
        <v>4.1925478136439764E-3</v>
      </c>
      <c r="H9" s="55">
        <f t="shared" si="4"/>
        <v>4.0000000000000001E-3</v>
      </c>
      <c r="I9" s="84">
        <f>MAX(_xll.ohPack(Data!$F$4:INDEX(FwdON,MATCH(E9+1,SettlementDates,1),1)))</f>
        <v>2.3399490453737126E-2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205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206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206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206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206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206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207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146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hidden="1" outlineLevel="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A22" s="104" t="s">
        <v>103</v>
      </c>
      <c r="AC22" s="103" t="s">
        <v>100</v>
      </c>
      <c r="AD22" s="104" t="s">
        <v>111</v>
      </c>
    </row>
    <row r="23" spans="3:30" hidden="1" outlineLevel="1" x14ac:dyDescent="0.2">
      <c r="J23" s="62"/>
      <c r="K23" s="62"/>
      <c r="L23" s="62"/>
      <c r="M23" s="52" t="s">
        <v>156</v>
      </c>
      <c r="N23" s="52" t="s">
        <v>53</v>
      </c>
      <c r="O23" s="52" t="e">
        <f ca="1">qlMPCNextCode(SettlementDate,Trigger)</f>
        <v>#NAME?</v>
      </c>
      <c r="P23" s="52" t="e">
        <f t="shared" ref="P23:P33" ca="1" si="5">Currency&amp;M23&amp;N23&amp;O23&amp;QuoteSuffix</f>
        <v>#NAME?</v>
      </c>
      <c r="Q23" s="136"/>
      <c r="R23" s="128" t="e">
        <f ca="1">_xll.qlCalendarAdvance(Calendar,S23,"-2D","f",,Trigger)</f>
        <v>#NUM!</v>
      </c>
      <c r="S23" s="128" t="e">
        <f t="shared" ref="S23:S33" ca="1" si="6">qlMPCdate(O23,,Trigger)</f>
        <v>#NAME?</v>
      </c>
      <c r="T23" s="128" t="e">
        <f t="shared" ref="T23:T33" ca="1" si="7">qlMPCNextDate(S23,Trigger)</f>
        <v>#NAME?</v>
      </c>
      <c r="U23" s="127" t="e">
        <f ca="1">_xll.qlOvernightIndexedSwapFairRate(AA23,_xll.ohTrigger(Trigger,TriggerON,InterestRatesTrigger))</f>
        <v>#VALUE!</v>
      </c>
      <c r="V23" s="127" t="e">
        <f ca="1">_xll.qlQuoteValue(P23,_xll.ohTrigger(Trigger,TriggerON,InterestRatesTrigger))</f>
        <v>#VALUE!</v>
      </c>
      <c r="W23" s="127" t="b">
        <f t="shared" ref="W23:W33" ca="1" si="8">NOT(ISERROR(V23))</f>
        <v>0</v>
      </c>
      <c r="X23" s="192" t="e">
        <f ca="1">(U23-V23)*10000</f>
        <v>#VALUE!</v>
      </c>
      <c r="Y23" s="50" t="e">
        <f ca="1">ABS(X23/10000)&lt;=ABS('General Settings'!$D$22)</f>
        <v>#VALUE!</v>
      </c>
      <c r="AA23" s="52" t="e">
        <f ca="1">_xll.qlMakeDatedOIS(,S23,T23,IndexON,,DayCountConv,,Permanent,Trigger,ObjectOverwrite)</f>
        <v>#NUM!</v>
      </c>
      <c r="AC23" s="68" t="s">
        <v>101</v>
      </c>
      <c r="AD23" s="51" t="s">
        <v>158</v>
      </c>
    </row>
    <row r="24" spans="3:30" hidden="1" outlineLevel="1" x14ac:dyDescent="0.2">
      <c r="M24" s="50" t="s">
        <v>156</v>
      </c>
      <c r="N24" s="50" t="s">
        <v>53</v>
      </c>
      <c r="O24" s="50" t="e">
        <f t="shared" ref="O24:O33" ca="1" si="9">qlMPCNextCode(S23,Trigger)</f>
        <v>#NAME?</v>
      </c>
      <c r="P24" s="50" t="e">
        <f t="shared" ca="1" si="5"/>
        <v>#NAME?</v>
      </c>
      <c r="Q24" s="137"/>
      <c r="R24" s="120" t="e">
        <f ca="1">_xll.qlCalendarAdvance(Calendar,S24,"-2D","f",,Trigger)</f>
        <v>#NUM!</v>
      </c>
      <c r="S24" s="120" t="e">
        <f t="shared" ca="1" si="6"/>
        <v>#NAME?</v>
      </c>
      <c r="T24" s="120" t="e">
        <f t="shared" ca="1" si="7"/>
        <v>#NAME?</v>
      </c>
      <c r="U24" s="125" t="e">
        <f ca="1">_xll.qlOvernightIndexedSwapFairRate(AA24,_xll.ohTrigger(Trigger,TriggerON,InterestRatesTrigger))</f>
        <v>#VALUE!</v>
      </c>
      <c r="V24" s="125" t="e">
        <f ca="1">_xll.qlQuoteValue(P24,_xll.ohTrigger(Trigger,TriggerON,InterestRatesTrigger))</f>
        <v>#VALUE!</v>
      </c>
      <c r="W24" s="125" t="b">
        <f t="shared" ca="1" si="8"/>
        <v>0</v>
      </c>
      <c r="X24" s="193" t="e">
        <f t="shared" ref="X24:X69" ca="1" si="10">(U24-V24)*10000</f>
        <v>#VALUE!</v>
      </c>
      <c r="Y24" s="50" t="e">
        <f ca="1">ABS(X24/10000)&lt;=ABS('General Settings'!$D$22)</f>
        <v>#VALUE!</v>
      </c>
      <c r="AA24" s="50" t="e">
        <f ca="1">_xll.qlMakeDatedOIS(,S24,T24,IndexON,,DayCountConv,,Permanent,Trigger,ObjectOverwrite)</f>
        <v>#NUM!</v>
      </c>
    </row>
    <row r="25" spans="3:30" hidden="1" outlineLevel="1" x14ac:dyDescent="0.2">
      <c r="M25" s="50" t="s">
        <v>156</v>
      </c>
      <c r="N25" s="50" t="s">
        <v>53</v>
      </c>
      <c r="O25" s="50" t="e">
        <f t="shared" ca="1" si="9"/>
        <v>#NAME?</v>
      </c>
      <c r="P25" s="50" t="e">
        <f t="shared" ca="1" si="5"/>
        <v>#NAME?</v>
      </c>
      <c r="Q25" s="137"/>
      <c r="R25" s="120" t="e">
        <f ca="1">_xll.qlCalendarAdvance(Calendar,S25,"-2D","f",,Trigger)</f>
        <v>#NUM!</v>
      </c>
      <c r="S25" s="120" t="e">
        <f t="shared" ca="1" si="6"/>
        <v>#NAME?</v>
      </c>
      <c r="T25" s="120" t="e">
        <f t="shared" ca="1" si="7"/>
        <v>#NAME?</v>
      </c>
      <c r="U25" s="125" t="e">
        <f ca="1">_xll.qlOvernightIndexedSwapFairRate(AA25,_xll.ohTrigger(Trigger,TriggerON,InterestRatesTrigger))</f>
        <v>#VALUE!</v>
      </c>
      <c r="V25" s="125" t="e">
        <f ca="1">_xll.qlQuoteValue(P25,_xll.ohTrigger(Trigger,TriggerON,InterestRatesTrigger))</f>
        <v>#VALUE!</v>
      </c>
      <c r="W25" s="125" t="b">
        <f t="shared" ca="1" si="8"/>
        <v>0</v>
      </c>
      <c r="X25" s="193" t="e">
        <f t="shared" ca="1" si="10"/>
        <v>#VALUE!</v>
      </c>
      <c r="Y25" s="50" t="e">
        <f ca="1">ABS(X25/10000)&lt;=ABS('General Settings'!$D$22)</f>
        <v>#VALUE!</v>
      </c>
      <c r="AA25" s="50" t="e">
        <f ca="1">_xll.qlMakeDatedOIS(,S25,T25,IndexON,,DayCountConv,,Permanent,Trigger,ObjectOverwrite)</f>
        <v>#NUM!</v>
      </c>
    </row>
    <row r="26" spans="3:30" hidden="1" outlineLevel="1" x14ac:dyDescent="0.2">
      <c r="M26" s="50" t="s">
        <v>156</v>
      </c>
      <c r="N26" s="50" t="s">
        <v>53</v>
      </c>
      <c r="O26" s="50" t="e">
        <f t="shared" ca="1" si="9"/>
        <v>#NAME?</v>
      </c>
      <c r="P26" s="50" t="e">
        <f t="shared" ca="1" si="5"/>
        <v>#NAME?</v>
      </c>
      <c r="Q26" s="137"/>
      <c r="R26" s="120" t="e">
        <f ca="1">_xll.qlCalendarAdvance(Calendar,S26,"-2D","f",,Trigger)</f>
        <v>#NUM!</v>
      </c>
      <c r="S26" s="120" t="e">
        <f t="shared" ca="1" si="6"/>
        <v>#NAME?</v>
      </c>
      <c r="T26" s="120" t="e">
        <f t="shared" ca="1" si="7"/>
        <v>#NAME?</v>
      </c>
      <c r="U26" s="125" t="e">
        <f ca="1">_xll.qlOvernightIndexedSwapFairRate(AA26,_xll.ohTrigger(Trigger,TriggerON,InterestRatesTrigger))</f>
        <v>#VALUE!</v>
      </c>
      <c r="V26" s="125" t="e">
        <f ca="1">_xll.qlQuoteValue(P26,_xll.ohTrigger(Trigger,TriggerON,InterestRatesTrigger))</f>
        <v>#VALUE!</v>
      </c>
      <c r="W26" s="125" t="b">
        <f t="shared" ca="1" si="8"/>
        <v>0</v>
      </c>
      <c r="X26" s="193" t="e">
        <f t="shared" ca="1" si="10"/>
        <v>#VALUE!</v>
      </c>
      <c r="Y26" s="50" t="e">
        <f ca="1">ABS(X26/10000)&lt;=ABS('General Settings'!$D$22)</f>
        <v>#VALUE!</v>
      </c>
      <c r="AA26" s="50" t="e">
        <f ca="1">_xll.qlMakeDatedOIS(,S26,T26,IndexON,,DayCountConv,,Permanent,Trigger,ObjectOverwrite)</f>
        <v>#NUM!</v>
      </c>
    </row>
    <row r="27" spans="3:30" hidden="1" outlineLevel="1" x14ac:dyDescent="0.2">
      <c r="M27" s="50" t="s">
        <v>156</v>
      </c>
      <c r="N27" s="50" t="s">
        <v>53</v>
      </c>
      <c r="O27" s="50" t="e">
        <f t="shared" ca="1" si="9"/>
        <v>#NAME?</v>
      </c>
      <c r="P27" s="50" t="e">
        <f t="shared" ca="1" si="5"/>
        <v>#NAME?</v>
      </c>
      <c r="Q27" s="137"/>
      <c r="R27" s="120" t="e">
        <f ca="1">_xll.qlCalendarAdvance(Calendar,S27,"-2D","f",,Trigger)</f>
        <v>#NUM!</v>
      </c>
      <c r="S27" s="120" t="e">
        <f t="shared" ca="1" si="6"/>
        <v>#NAME?</v>
      </c>
      <c r="T27" s="120" t="e">
        <f t="shared" ca="1" si="7"/>
        <v>#NAME?</v>
      </c>
      <c r="U27" s="125" t="e">
        <f ca="1">_xll.qlOvernightIndexedSwapFairRate(AA27,_xll.ohTrigger(Trigger,TriggerON,InterestRatesTrigger))</f>
        <v>#VALUE!</v>
      </c>
      <c r="V27" s="125" t="e">
        <f ca="1">_xll.qlQuoteValue(P27,_xll.ohTrigger(Trigger,TriggerON,InterestRatesTrigger))</f>
        <v>#VALUE!</v>
      </c>
      <c r="W27" s="125" t="b">
        <f t="shared" ca="1" si="8"/>
        <v>0</v>
      </c>
      <c r="X27" s="193" t="e">
        <f t="shared" ca="1" si="10"/>
        <v>#VALUE!</v>
      </c>
      <c r="Y27" s="50" t="e">
        <f ca="1">ABS(X27/10000)&lt;=ABS('General Settings'!$D$22)</f>
        <v>#VALUE!</v>
      </c>
      <c r="AA27" s="50" t="e">
        <f ca="1">_xll.qlMakeDatedOIS(,S27,T27,IndexON,,DayCountConv,,Permanent,Trigger,ObjectOverwrite)</f>
        <v>#NUM!</v>
      </c>
    </row>
    <row r="28" spans="3:30" hidden="1" outlineLevel="1" x14ac:dyDescent="0.2">
      <c r="M28" s="50" t="s">
        <v>156</v>
      </c>
      <c r="N28" s="50" t="s">
        <v>53</v>
      </c>
      <c r="O28" s="50" t="e">
        <f t="shared" ca="1" si="9"/>
        <v>#NAME?</v>
      </c>
      <c r="P28" s="50" t="e">
        <f t="shared" ca="1" si="5"/>
        <v>#NAME?</v>
      </c>
      <c r="Q28" s="137"/>
      <c r="R28" s="120" t="e">
        <f ca="1">_xll.qlCalendarAdvance(Calendar,S28,"-2D","f",,Trigger)</f>
        <v>#NUM!</v>
      </c>
      <c r="S28" s="120" t="e">
        <f t="shared" ca="1" si="6"/>
        <v>#NAME?</v>
      </c>
      <c r="T28" s="120" t="e">
        <f t="shared" ca="1" si="7"/>
        <v>#NAME?</v>
      </c>
      <c r="U28" s="125" t="e">
        <f ca="1">_xll.qlOvernightIndexedSwapFairRate(AA28,_xll.ohTrigger(Trigger,TriggerON,InterestRatesTrigger))</f>
        <v>#VALUE!</v>
      </c>
      <c r="V28" s="125" t="e">
        <f ca="1">_xll.qlQuoteValue(P28,_xll.ohTrigger(Trigger,TriggerON,InterestRatesTrigger))</f>
        <v>#VALUE!</v>
      </c>
      <c r="W28" s="125" t="b">
        <f t="shared" ca="1" si="8"/>
        <v>0</v>
      </c>
      <c r="X28" s="193" t="e">
        <f t="shared" ca="1" si="10"/>
        <v>#VALUE!</v>
      </c>
      <c r="Y28" s="50" t="e">
        <f ca="1">ABS(X28/10000)&lt;=ABS('General Settings'!$D$22)</f>
        <v>#VALUE!</v>
      </c>
      <c r="AA28" s="50" t="e">
        <f ca="1">_xll.qlMakeDatedOIS(,S28,T28,IndexON,,DayCountConv,,Permanent,Trigger,ObjectOverwrite)</f>
        <v>#NUM!</v>
      </c>
    </row>
    <row r="29" spans="3:30" hidden="1" outlineLevel="1" x14ac:dyDescent="0.2">
      <c r="M29" s="50" t="s">
        <v>156</v>
      </c>
      <c r="N29" s="50" t="s">
        <v>53</v>
      </c>
      <c r="O29" s="50" t="e">
        <f t="shared" ca="1" si="9"/>
        <v>#NAME?</v>
      </c>
      <c r="P29" s="50" t="e">
        <f t="shared" ca="1" si="5"/>
        <v>#NAME?</v>
      </c>
      <c r="Q29" s="137"/>
      <c r="R29" s="120" t="e">
        <f ca="1">_xll.qlCalendarAdvance(Calendar,S29,"-2D","f",,Trigger)</f>
        <v>#NUM!</v>
      </c>
      <c r="S29" s="120" t="e">
        <f t="shared" ca="1" si="6"/>
        <v>#NAME?</v>
      </c>
      <c r="T29" s="120" t="e">
        <f t="shared" ca="1" si="7"/>
        <v>#NAME?</v>
      </c>
      <c r="U29" s="125" t="e">
        <f ca="1">_xll.qlOvernightIndexedSwapFairRate(AA29,_xll.ohTrigger(Trigger,TriggerON,InterestRatesTrigger))</f>
        <v>#VALUE!</v>
      </c>
      <c r="V29" s="125" t="e">
        <f ca="1">_xll.qlQuoteValue(P29,_xll.ohTrigger(Trigger,TriggerON,InterestRatesTrigger))</f>
        <v>#VALUE!</v>
      </c>
      <c r="W29" s="125" t="b">
        <f t="shared" ca="1" si="8"/>
        <v>0</v>
      </c>
      <c r="X29" s="193" t="e">
        <f t="shared" ca="1" si="10"/>
        <v>#VALUE!</v>
      </c>
      <c r="Y29" s="50" t="e">
        <f ca="1">ABS(X29/10000)&lt;=ABS('General Settings'!$D$22)</f>
        <v>#VALUE!</v>
      </c>
      <c r="AA29" s="50" t="e">
        <f ca="1">_xll.qlMakeDatedOIS(,S29,T29,IndexON,,DayCountConv,,Permanent,Trigger,ObjectOverwrite)</f>
        <v>#NUM!</v>
      </c>
    </row>
    <row r="30" spans="3:30" hidden="1" outlineLevel="1" x14ac:dyDescent="0.2">
      <c r="M30" s="50" t="s">
        <v>156</v>
      </c>
      <c r="N30" s="50" t="s">
        <v>53</v>
      </c>
      <c r="O30" s="50" t="e">
        <f t="shared" ca="1" si="9"/>
        <v>#NAME?</v>
      </c>
      <c r="P30" s="50" t="e">
        <f t="shared" ca="1" si="5"/>
        <v>#NAME?</v>
      </c>
      <c r="Q30" s="137"/>
      <c r="R30" s="120" t="e">
        <f ca="1">_xll.qlCalendarAdvance(Calendar,S30,"-2D","f",,Trigger)</f>
        <v>#NUM!</v>
      </c>
      <c r="S30" s="120" t="e">
        <f t="shared" ca="1" si="6"/>
        <v>#NAME?</v>
      </c>
      <c r="T30" s="120" t="e">
        <f t="shared" ca="1" si="7"/>
        <v>#NAME?</v>
      </c>
      <c r="U30" s="125" t="e">
        <f ca="1">_xll.qlOvernightIndexedSwapFairRate(AA30,_xll.ohTrigger(Trigger,TriggerON,InterestRatesTrigger))</f>
        <v>#VALUE!</v>
      </c>
      <c r="V30" s="125" t="e">
        <f ca="1">_xll.qlQuoteValue(P30,_xll.ohTrigger(Trigger,TriggerON,InterestRatesTrigger))</f>
        <v>#VALUE!</v>
      </c>
      <c r="W30" s="125" t="b">
        <f t="shared" ca="1" si="8"/>
        <v>0</v>
      </c>
      <c r="X30" s="193" t="e">
        <f t="shared" ca="1" si="10"/>
        <v>#VALUE!</v>
      </c>
      <c r="Y30" s="50" t="e">
        <f ca="1">ABS(X30/10000)&lt;=ABS('General Settings'!$D$22)</f>
        <v>#VALUE!</v>
      </c>
      <c r="AA30" s="50" t="e">
        <f ca="1">_xll.qlMakeDatedOIS(,S30,T30,IndexON,,DayCountConv,,Permanent,Trigger,ObjectOverwrite)</f>
        <v>#NUM!</v>
      </c>
    </row>
    <row r="31" spans="3:30" hidden="1" outlineLevel="1" x14ac:dyDescent="0.2">
      <c r="M31" s="50" t="s">
        <v>156</v>
      </c>
      <c r="N31" s="50" t="s">
        <v>53</v>
      </c>
      <c r="O31" s="50" t="e">
        <f t="shared" ca="1" si="9"/>
        <v>#NAME?</v>
      </c>
      <c r="P31" s="50" t="e">
        <f t="shared" ca="1" si="5"/>
        <v>#NAME?</v>
      </c>
      <c r="Q31" s="137"/>
      <c r="R31" s="120" t="e">
        <f ca="1">_xll.qlCalendarAdvance(Calendar,S31,"-2D","f",,Trigger)</f>
        <v>#NUM!</v>
      </c>
      <c r="S31" s="120" t="e">
        <f t="shared" ca="1" si="6"/>
        <v>#NAME?</v>
      </c>
      <c r="T31" s="120" t="e">
        <f t="shared" ca="1" si="7"/>
        <v>#NAME?</v>
      </c>
      <c r="U31" s="125" t="e">
        <f ca="1">_xll.qlOvernightIndexedSwapFairRate(AA31,_xll.ohTrigger(Trigger,TriggerON,InterestRatesTrigger))</f>
        <v>#VALUE!</v>
      </c>
      <c r="V31" s="125" t="e">
        <f ca="1">_xll.qlQuoteValue(P31,_xll.ohTrigger(Trigger,TriggerON,InterestRatesTrigger))</f>
        <v>#VALUE!</v>
      </c>
      <c r="W31" s="125" t="b">
        <f t="shared" ca="1" si="8"/>
        <v>0</v>
      </c>
      <c r="X31" s="193" t="e">
        <f t="shared" ca="1" si="10"/>
        <v>#VALUE!</v>
      </c>
      <c r="Y31" s="50" t="e">
        <f ca="1">ABS(X31/10000)&lt;=ABS('General Settings'!$D$22)</f>
        <v>#VALUE!</v>
      </c>
      <c r="AA31" s="50" t="e">
        <f ca="1">_xll.qlMakeDatedOIS(,S31,T31,IndexON,,DayCountConv,,Permanent,Trigger,ObjectOverwrite)</f>
        <v>#NUM!</v>
      </c>
    </row>
    <row r="32" spans="3:30" hidden="1" outlineLevel="1" x14ac:dyDescent="0.2">
      <c r="M32" s="94" t="s">
        <v>156</v>
      </c>
      <c r="N32" s="94" t="s">
        <v>53</v>
      </c>
      <c r="O32" s="94" t="e">
        <f t="shared" ca="1" si="9"/>
        <v>#NAME?</v>
      </c>
      <c r="P32" s="94" t="e">
        <f t="shared" ca="1" si="5"/>
        <v>#NAME?</v>
      </c>
      <c r="Q32" s="137"/>
      <c r="R32" s="106" t="e">
        <f ca="1">_xll.qlCalendarAdvance(Calendar,S32,"-2D","f",,Trigger)</f>
        <v>#NUM!</v>
      </c>
      <c r="S32" s="106" t="e">
        <f t="shared" ca="1" si="6"/>
        <v>#NAME?</v>
      </c>
      <c r="T32" s="106" t="e">
        <f t="shared" ca="1" si="7"/>
        <v>#NAME?</v>
      </c>
      <c r="U32" s="97" t="e">
        <f ca="1">_xll.qlOvernightIndexedSwapFairRate(AA32,_xll.ohTrigger(Trigger,TriggerON,InterestRatesTrigger))</f>
        <v>#VALUE!</v>
      </c>
      <c r="V32" s="97" t="e">
        <f ca="1">_xll.qlQuoteValue(P32,_xll.ohTrigger(Trigger,TriggerON,InterestRatesTrigger))</f>
        <v>#VALUE!</v>
      </c>
      <c r="W32" s="97" t="b">
        <f t="shared" ca="1" si="8"/>
        <v>0</v>
      </c>
      <c r="X32" s="164" t="e">
        <f t="shared" ca="1" si="10"/>
        <v>#VALUE!</v>
      </c>
      <c r="Y32" s="50" t="e">
        <f ca="1">ABS(X32/10000)&lt;=ABS('General Settings'!$D$22)</f>
        <v>#VALUE!</v>
      </c>
      <c r="AA32" s="50" t="e">
        <f ca="1">_xll.qlMakeDatedOIS(,S32,T32,IndexON,,DayCountConv,,Permanent,Trigger,ObjectOverwrite)</f>
        <v>#NUM!</v>
      </c>
    </row>
    <row r="33" spans="13:27" hidden="1" outlineLevel="1" x14ac:dyDescent="0.2">
      <c r="M33" s="94" t="s">
        <v>156</v>
      </c>
      <c r="N33" s="94" t="s">
        <v>53</v>
      </c>
      <c r="O33" s="94" t="e">
        <f t="shared" ca="1" si="9"/>
        <v>#NAME?</v>
      </c>
      <c r="P33" s="94" t="e">
        <f t="shared" ca="1" si="5"/>
        <v>#NAME?</v>
      </c>
      <c r="Q33" s="137"/>
      <c r="R33" s="106" t="e">
        <f ca="1">_xll.qlCalendarAdvance(Calendar,S33,"-2D","f",,Trigger)</f>
        <v>#NUM!</v>
      </c>
      <c r="S33" s="106" t="e">
        <f t="shared" ca="1" si="6"/>
        <v>#NAME?</v>
      </c>
      <c r="T33" s="106" t="e">
        <f t="shared" ca="1" si="7"/>
        <v>#NAME?</v>
      </c>
      <c r="U33" s="97" t="e">
        <f ca="1">_xll.qlOvernightIndexedSwapFairRate(AA33,_xll.ohTrigger(Trigger,TriggerON,InterestRatesTrigger))</f>
        <v>#VALUE!</v>
      </c>
      <c r="V33" s="97" t="e">
        <f ca="1">_xll.qlQuoteValue(P33,_xll.ohTrigger(Trigger,TriggerON,InterestRatesTrigger))</f>
        <v>#VALUE!</v>
      </c>
      <c r="W33" s="97" t="b">
        <f t="shared" ca="1" si="8"/>
        <v>0</v>
      </c>
      <c r="X33" s="164" t="e">
        <f t="shared" ca="1" si="10"/>
        <v>#VALUE!</v>
      </c>
      <c r="Y33" s="50" t="e">
        <f ca="1">ABS(X33/10000)&lt;=ABS('General Settings'!$D$22)</f>
        <v>#VALUE!</v>
      </c>
      <c r="AA33" s="50" t="e">
        <f ca="1">_xll.qlMakeDatedOIS(,S33,T33,IndexON,,DayCountConv,,Permanent,Trigger,ObjectOverwrite)</f>
        <v>#NUM!</v>
      </c>
    </row>
    <row r="34" spans="13:27" collapsed="1" x14ac:dyDescent="0.2">
      <c r="M34" s="117" t="s">
        <v>53</v>
      </c>
      <c r="N34" s="117"/>
      <c r="O34" s="117" t="s">
        <v>60</v>
      </c>
      <c r="P34" s="117" t="str">
        <f t="shared" ref="P34:P69" si="11">Currency&amp;O34&amp;M34&amp;QuoteSuffix</f>
        <v>GBPSWOIS_Quote</v>
      </c>
      <c r="Q34" s="136"/>
      <c r="R34" s="118">
        <f t="shared" ref="R34:R65" si="12">EvaluationDate</f>
        <v>42355</v>
      </c>
      <c r="S34" s="118">
        <f>_xll.qlSwapStartDate(AA34)</f>
        <v>42355</v>
      </c>
      <c r="T34" s="118">
        <f>_xll.qlSwapMaturityDate(AA34)</f>
        <v>42362</v>
      </c>
      <c r="U34" s="119">
        <f ca="1">_xll.qlOvernightIndexedSwapFairRate(AA34,_xll.ohTrigger(Trigger,TriggerON,InterestRatesTrigger))</f>
        <v>4.6124999999820832E-3</v>
      </c>
      <c r="V34" s="119">
        <f ca="1">_xll.qlQuoteValue(P34,_xll.ohTrigger(Trigger,TriggerON,InterestRatesTrigger))</f>
        <v>4.6125000000000003E-3</v>
      </c>
      <c r="W34" s="119" t="b">
        <f t="shared" ref="W34" ca="1" si="13">NOT(ISERROR(V34))</f>
        <v>1</v>
      </c>
      <c r="X34" s="162">
        <f t="shared" ca="1" si="10"/>
        <v>-1.7917091421626452E-10</v>
      </c>
      <c r="Y34" s="52" t="b">
        <f ca="1">ABS(X34)&lt;=ABS('General Settings'!$D$23)</f>
        <v>1</v>
      </c>
      <c r="AA34" s="52" t="str">
        <f>_xll.qlMakeOIS(,SettlementDays,IF(O34="SW","1W",O34),IndexON,,FwdStart,DayCountConv,,Permanent,Trigger,ObjectOverwrite)</f>
        <v>obj_00453#0001</v>
      </c>
    </row>
    <row r="35" spans="13:27" x14ac:dyDescent="0.2">
      <c r="M35" s="110" t="s">
        <v>53</v>
      </c>
      <c r="N35" s="110"/>
      <c r="O35" s="110" t="s">
        <v>61</v>
      </c>
      <c r="P35" s="110" t="str">
        <f t="shared" si="11"/>
        <v>GBP2WOIS_Quote</v>
      </c>
      <c r="Q35" s="137"/>
      <c r="R35" s="111">
        <f t="shared" si="12"/>
        <v>42355</v>
      </c>
      <c r="S35" s="111">
        <f>_xll.qlSwapStartDate(AA35)</f>
        <v>42355</v>
      </c>
      <c r="T35" s="111">
        <f>_xll.qlSwapMaturityDate(AA35)</f>
        <v>42369</v>
      </c>
      <c r="U35" s="112">
        <f ca="1">_xll.qlOvernightIndexedSwapFairRate(AA35,_xll.ohTrigger(Trigger,TriggerON,InterestRatesTrigger))</f>
        <v>4.612499999883668E-3</v>
      </c>
      <c r="V35" s="112">
        <f ca="1">_xll.qlQuoteValue(P35,_xll.ohTrigger(Trigger,TriggerON,InterestRatesTrigger))</f>
        <v>4.6125000000000003E-3</v>
      </c>
      <c r="W35" s="112" t="b">
        <f t="shared" ref="W35:W65" ca="1" si="14">NOT(ISERROR(V35))</f>
        <v>1</v>
      </c>
      <c r="X35" s="163">
        <f t="shared" ca="1" si="10"/>
        <v>-1.1633229102248066E-9</v>
      </c>
      <c r="Y35" s="50" t="b">
        <f ca="1">ABS(X35)&lt;=ABS('General Settings'!$D$23)</f>
        <v>1</v>
      </c>
      <c r="AA35" s="50" t="str">
        <f>_xll.qlMakeOIS(,SettlementDays,IF(O35="SW","1W",O35),IndexON,,FwdStart,DayCountConv,,Permanent,Trigger,ObjectOverwrite)</f>
        <v>obj_00472#0001</v>
      </c>
    </row>
    <row r="36" spans="13:27" x14ac:dyDescent="0.2">
      <c r="M36" s="50" t="s">
        <v>53</v>
      </c>
      <c r="N36" s="50"/>
      <c r="O36" s="50" t="s">
        <v>62</v>
      </c>
      <c r="P36" s="50" t="str">
        <f t="shared" si="11"/>
        <v>GBP3WOIS_Quote</v>
      </c>
      <c r="Q36" s="137"/>
      <c r="R36" s="120">
        <f t="shared" si="12"/>
        <v>42355</v>
      </c>
      <c r="S36" s="120">
        <f>_xll.qlSwapStartDate(AA36)</f>
        <v>42355</v>
      </c>
      <c r="T36" s="120">
        <f>_xll.qlSwapMaturityDate(AA36)</f>
        <v>42376</v>
      </c>
      <c r="U36" s="125">
        <f ca="1">_xll.qlOvernightIndexedSwapFairRate(AA36,_xll.ohTrigger(Trigger,TriggerON,InterestRatesTrigger))</f>
        <v>4.5342576209028177E-3</v>
      </c>
      <c r="V36" s="125" t="e">
        <f ca="1">_xll.qlQuoteValue(P36,_xll.ohTrigger(Trigger,TriggerON,InterestRatesTrigger))</f>
        <v>#NUM!</v>
      </c>
      <c r="W36" s="125" t="b">
        <f t="shared" ca="1" si="14"/>
        <v>0</v>
      </c>
      <c r="X36" s="193" t="e">
        <f t="shared" ca="1" si="10"/>
        <v>#NUM!</v>
      </c>
      <c r="Y36" s="50" t="e">
        <f ca="1">ABS(X36)&lt;=ABS('General Settings'!$D$23)</f>
        <v>#NUM!</v>
      </c>
      <c r="AA36" s="50" t="str">
        <f>_xll.qlMakeOIS(,SettlementDays,IF(O36="SW","1W",O36),IndexON,,FwdStart,DayCountConv,,Permanent,Trigger,ObjectOverwrite)</f>
        <v>obj_0045a#0001</v>
      </c>
    </row>
    <row r="37" spans="13:27" x14ac:dyDescent="0.2">
      <c r="M37" s="110" t="s">
        <v>53</v>
      </c>
      <c r="N37" s="110"/>
      <c r="O37" s="110" t="s">
        <v>30</v>
      </c>
      <c r="P37" s="110" t="str">
        <f t="shared" si="11"/>
        <v>GBP1MOIS_Quote</v>
      </c>
      <c r="Q37" s="137"/>
      <c r="R37" s="111">
        <f t="shared" si="12"/>
        <v>42355</v>
      </c>
      <c r="S37" s="111">
        <f>_xll.qlSwapStartDate(AA37)</f>
        <v>42355</v>
      </c>
      <c r="T37" s="111">
        <f>_xll.qlSwapMaturityDate(AA37)</f>
        <v>42387</v>
      </c>
      <c r="U37" s="112">
        <f ca="1">_xll.qlOvernightIndexedSwapFairRate(AA37,_xll.ohTrigger(Trigger,TriggerON,InterestRatesTrigger))</f>
        <v>4.4374999993038533E-3</v>
      </c>
      <c r="V37" s="112">
        <f ca="1">_xll.qlQuoteValue(P37,_xll.ohTrigger(Trigger,TriggerON,InterestRatesTrigger))</f>
        <v>4.4374999999999996E-3</v>
      </c>
      <c r="W37" s="112" t="b">
        <f t="shared" ca="1" si="14"/>
        <v>1</v>
      </c>
      <c r="X37" s="163">
        <f t="shared" ca="1" si="10"/>
        <v>-6.9614626563296866E-9</v>
      </c>
      <c r="Y37" s="50" t="b">
        <f ca="1">ABS(X37)&lt;=ABS('General Settings'!$D$23)</f>
        <v>1</v>
      </c>
      <c r="AA37" s="50" t="str">
        <f>_xll.qlMakeOIS(,SettlementDays,IF(O37="SW","1W",O37),IndexON,,FwdStart,DayCountConv,,Permanent,Trigger,ObjectOverwrite)</f>
        <v>obj_00455#0001</v>
      </c>
    </row>
    <row r="38" spans="13:27" x14ac:dyDescent="0.2">
      <c r="M38" s="110" t="s">
        <v>53</v>
      </c>
      <c r="N38" s="110"/>
      <c r="O38" s="110" t="s">
        <v>63</v>
      </c>
      <c r="P38" s="110" t="str">
        <f t="shared" si="11"/>
        <v>GBP2MOIS_Quote</v>
      </c>
      <c r="Q38" s="137"/>
      <c r="R38" s="111">
        <f t="shared" si="12"/>
        <v>42355</v>
      </c>
      <c r="S38" s="111">
        <f>_xll.qlSwapStartDate(AA38)</f>
        <v>42355</v>
      </c>
      <c r="T38" s="111">
        <f>_xll.qlSwapMaturityDate(AA38)</f>
        <v>42417</v>
      </c>
      <c r="U38" s="112">
        <f ca="1">_xll.qlOvernightIndexedSwapFairRate(AA38,_xll.ohTrigger(Trigger,TriggerON,InterestRatesTrigger))</f>
        <v>4.5624999977174566E-3</v>
      </c>
      <c r="V38" s="112">
        <f ca="1">_xll.qlQuoteValue(P38,_xll.ohTrigger(Trigger,TriggerON,InterestRatesTrigger))</f>
        <v>4.5624999999999997E-3</v>
      </c>
      <c r="W38" s="112" t="b">
        <f t="shared" ca="1" si="14"/>
        <v>1</v>
      </c>
      <c r="X38" s="163">
        <f t="shared" ca="1" si="10"/>
        <v>-2.2825430781581169E-8</v>
      </c>
      <c r="Y38" s="50" t="b">
        <f ca="1">ABS(X38)&lt;=ABS('General Settings'!$D$23)</f>
        <v>1</v>
      </c>
      <c r="AA38" s="50" t="str">
        <f>_xll.qlMakeOIS(,SettlementDays,IF(O38="SW","1W",O38),IndexON,,FwdStart,DayCountConv,,Permanent,Trigger,ObjectOverwrite)</f>
        <v>obj_00469#0001</v>
      </c>
    </row>
    <row r="39" spans="13:27" x14ac:dyDescent="0.2">
      <c r="M39" s="110" t="s">
        <v>53</v>
      </c>
      <c r="N39" s="110"/>
      <c r="O39" s="110" t="s">
        <v>31</v>
      </c>
      <c r="P39" s="110" t="str">
        <f t="shared" si="11"/>
        <v>GBP3MOIS_Quote</v>
      </c>
      <c r="Q39" s="137"/>
      <c r="R39" s="111">
        <f t="shared" si="12"/>
        <v>42355</v>
      </c>
      <c r="S39" s="111">
        <f>_xll.qlSwapStartDate(AA39)</f>
        <v>42355</v>
      </c>
      <c r="T39" s="111">
        <f>_xll.qlSwapMaturityDate(AA39)</f>
        <v>42446</v>
      </c>
      <c r="U39" s="112">
        <f ca="1">_xll.qlOvernightIndexedSwapFairRate(AA39,_xll.ohTrigger(Trigger,TriggerON,InterestRatesTrigger))</f>
        <v>4.6374999999998136E-3</v>
      </c>
      <c r="V39" s="112">
        <f ca="1">_xll.qlQuoteValue(P39,_xll.ohTrigger(Trigger,TriggerON,InterestRatesTrigger))</f>
        <v>4.6375000000000001E-3</v>
      </c>
      <c r="W39" s="112" t="b">
        <f t="shared" ca="1" si="14"/>
        <v>1</v>
      </c>
      <c r="X39" s="163">
        <f t="shared" ca="1" si="10"/>
        <v>-1.8648277366750676E-12</v>
      </c>
      <c r="Y39" s="50" t="b">
        <f ca="1">ABS(X39)&lt;=ABS('General Settings'!$D$23)</f>
        <v>1</v>
      </c>
      <c r="AA39" s="50" t="str">
        <f>_xll.qlMakeOIS(,SettlementDays,IF(O39="SW","1W",O39),IndexON,,FwdStart,DayCountConv,,Permanent,Trigger,ObjectOverwrite)</f>
        <v>obj_00458#0001</v>
      </c>
    </row>
    <row r="40" spans="13:27" x14ac:dyDescent="0.2">
      <c r="M40" s="110" t="s">
        <v>53</v>
      </c>
      <c r="N40" s="110"/>
      <c r="O40" s="110" t="s">
        <v>64</v>
      </c>
      <c r="P40" s="110" t="str">
        <f t="shared" si="11"/>
        <v>GBP4MOIS_Quote</v>
      </c>
      <c r="Q40" s="137"/>
      <c r="R40" s="111">
        <f t="shared" si="12"/>
        <v>42355</v>
      </c>
      <c r="S40" s="111">
        <f>_xll.qlSwapStartDate(AA40)</f>
        <v>42355</v>
      </c>
      <c r="T40" s="111">
        <f>_xll.qlSwapMaturityDate(AA40)</f>
        <v>42478</v>
      </c>
      <c r="U40" s="112">
        <f ca="1">_xll.qlOvernightIndexedSwapFairRate(AA40,_xll.ohTrigger(Trigger,TriggerON,InterestRatesTrigger))</f>
        <v>4.687500000000051E-3</v>
      </c>
      <c r="V40" s="112">
        <f ca="1">_xll.qlQuoteValue(P40,_xll.ohTrigger(Trigger,TriggerON,InterestRatesTrigger))</f>
        <v>4.6874999999999998E-3</v>
      </c>
      <c r="W40" s="112" t="b">
        <f t="shared" ca="1" si="14"/>
        <v>1</v>
      </c>
      <c r="X40" s="163">
        <f t="shared" ca="1" si="10"/>
        <v>5.1174342541315809E-13</v>
      </c>
      <c r="Y40" s="50" t="b">
        <f ca="1">ABS(X40)&lt;=ABS('General Settings'!$D$23)</f>
        <v>1</v>
      </c>
      <c r="AA40" s="50" t="str">
        <f>_xll.qlMakeOIS(,SettlementDays,IF(O40="SW","1W",O40),IndexON,,FwdStart,DayCountConv,,Permanent,Trigger,ObjectOverwrite)</f>
        <v>obj_0046e#0001</v>
      </c>
    </row>
    <row r="41" spans="13:27" x14ac:dyDescent="0.2">
      <c r="M41" s="110" t="s">
        <v>53</v>
      </c>
      <c r="N41" s="110"/>
      <c r="O41" s="110" t="s">
        <v>65</v>
      </c>
      <c r="P41" s="110" t="str">
        <f t="shared" si="11"/>
        <v>GBP5MOIS_Quote</v>
      </c>
      <c r="Q41" s="137"/>
      <c r="R41" s="111">
        <f t="shared" si="12"/>
        <v>42355</v>
      </c>
      <c r="S41" s="111">
        <f>_xll.qlSwapStartDate(AA41)</f>
        <v>42355</v>
      </c>
      <c r="T41" s="111">
        <f>_xll.qlSwapMaturityDate(AA41)</f>
        <v>42507</v>
      </c>
      <c r="U41" s="112">
        <f ca="1">_xll.qlOvernightIndexedSwapFairRate(AA41,_xll.ohTrigger(Trigger,TriggerON,InterestRatesTrigger))</f>
        <v>4.7500000000003607E-3</v>
      </c>
      <c r="V41" s="112">
        <f ca="1">_xll.qlQuoteValue(P41,_xll.ohTrigger(Trigger,TriggerON,InterestRatesTrigger))</f>
        <v>4.7499999999999999E-3</v>
      </c>
      <c r="W41" s="112" t="b">
        <f t="shared" ca="1" si="14"/>
        <v>1</v>
      </c>
      <c r="X41" s="163">
        <f t="shared" ca="1" si="10"/>
        <v>3.6082248300317588E-12</v>
      </c>
      <c r="Y41" s="50" t="b">
        <f ca="1">ABS(X41)&lt;=ABS('General Settings'!$D$23)</f>
        <v>1</v>
      </c>
      <c r="AA41" s="50" t="str">
        <f>_xll.qlMakeOIS(,SettlementDays,IF(O41="SW","1W",O41),IndexON,,FwdStart,DayCountConv,,Permanent,Trigger,ObjectOverwrite)</f>
        <v>obj_00464#0001</v>
      </c>
    </row>
    <row r="42" spans="13:27" x14ac:dyDescent="0.2">
      <c r="M42" s="110" t="s">
        <v>53</v>
      </c>
      <c r="N42" s="110"/>
      <c r="O42" s="110" t="s">
        <v>32</v>
      </c>
      <c r="P42" s="110" t="str">
        <f t="shared" si="11"/>
        <v>GBP6MOIS_Quote</v>
      </c>
      <c r="Q42" s="137"/>
      <c r="R42" s="111">
        <f t="shared" si="12"/>
        <v>42355</v>
      </c>
      <c r="S42" s="111">
        <f>_xll.qlSwapStartDate(AA42)</f>
        <v>42355</v>
      </c>
      <c r="T42" s="111">
        <f>_xll.qlSwapMaturityDate(AA42)</f>
        <v>42538</v>
      </c>
      <c r="U42" s="112">
        <f ca="1">_xll.qlOvernightIndexedSwapFairRate(AA42,_xll.ohTrigger(Trigger,TriggerON,InterestRatesTrigger))</f>
        <v>4.8624999999960158E-3</v>
      </c>
      <c r="V42" s="112">
        <f ca="1">_xll.qlQuoteValue(P42,_xll.ohTrigger(Trigger,TriggerON,InterestRatesTrigger))</f>
        <v>4.8624999999999996E-3</v>
      </c>
      <c r="W42" s="112" t="b">
        <f t="shared" ca="1" si="14"/>
        <v>1</v>
      </c>
      <c r="X42" s="163">
        <f t="shared" ca="1" si="10"/>
        <v>-3.9837924625807375E-11</v>
      </c>
      <c r="Y42" s="50" t="b">
        <f ca="1">ABS(X42)&lt;=ABS('General Settings'!$D$23)</f>
        <v>1</v>
      </c>
      <c r="AA42" s="50" t="str">
        <f>_xll.qlMakeOIS(,SettlementDays,IF(O42="SW","1W",O42),IndexON,,FwdStart,DayCountConv,,Permanent,Trigger,ObjectOverwrite)</f>
        <v>obj_0045e#0001</v>
      </c>
    </row>
    <row r="43" spans="13:27" x14ac:dyDescent="0.2">
      <c r="M43" s="110" t="s">
        <v>53</v>
      </c>
      <c r="N43" s="110"/>
      <c r="O43" s="110" t="s">
        <v>66</v>
      </c>
      <c r="P43" s="110" t="str">
        <f t="shared" si="11"/>
        <v>GBP7MOIS_Quote</v>
      </c>
      <c r="Q43" s="137"/>
      <c r="R43" s="111">
        <f t="shared" si="12"/>
        <v>42355</v>
      </c>
      <c r="S43" s="111">
        <f>_xll.qlSwapStartDate(AA43)</f>
        <v>42355</v>
      </c>
      <c r="T43" s="111">
        <f>_xll.qlSwapMaturityDate(AA43)</f>
        <v>42569</v>
      </c>
      <c r="U43" s="112">
        <f ca="1">_xll.qlOvernightIndexedSwapFairRate(AA43,_xll.ohTrigger(Trigger,TriggerON,InterestRatesTrigger))</f>
        <v>4.9499999999858711E-3</v>
      </c>
      <c r="V43" s="112">
        <f ca="1">_xll.qlQuoteValue(P43,_xll.ohTrigger(Trigger,TriggerON,InterestRatesTrigger))</f>
        <v>4.9499999999999995E-3</v>
      </c>
      <c r="W43" s="112" t="b">
        <f t="shared" ca="1" si="14"/>
        <v>1</v>
      </c>
      <c r="X43" s="163">
        <f t="shared" ca="1" si="10"/>
        <v>-1.4128455350093105E-10</v>
      </c>
      <c r="Y43" s="50" t="b">
        <f ca="1">ABS(X43)&lt;=ABS('General Settings'!$D$23)</f>
        <v>1</v>
      </c>
      <c r="AA43" s="50" t="str">
        <f>_xll.qlMakeOIS(,SettlementDays,IF(O43="SW","1W",O43),IndexON,,FwdStart,DayCountConv,,Permanent,Trigger,ObjectOverwrite)</f>
        <v>obj_00471#0001</v>
      </c>
    </row>
    <row r="44" spans="13:27" x14ac:dyDescent="0.2">
      <c r="M44" s="110" t="s">
        <v>53</v>
      </c>
      <c r="N44" s="110"/>
      <c r="O44" s="110" t="s">
        <v>67</v>
      </c>
      <c r="P44" s="110" t="str">
        <f t="shared" si="11"/>
        <v>GBP8MOIS_Quote</v>
      </c>
      <c r="Q44" s="137"/>
      <c r="R44" s="111">
        <f t="shared" si="12"/>
        <v>42355</v>
      </c>
      <c r="S44" s="111">
        <f>_xll.qlSwapStartDate(AA44)</f>
        <v>42355</v>
      </c>
      <c r="T44" s="111">
        <f>_xll.qlSwapMaturityDate(AA44)</f>
        <v>42599</v>
      </c>
      <c r="U44" s="112">
        <f ca="1">_xll.qlOvernightIndexedSwapFairRate(AA44,_xll.ohTrigger(Trigger,TriggerON,InterestRatesTrigger))</f>
        <v>5.049999999973377E-3</v>
      </c>
      <c r="V44" s="112">
        <f ca="1">_xll.qlQuoteValue(P44,_xll.ohTrigger(Trigger,TriggerON,InterestRatesTrigger))</f>
        <v>5.0499999999999998E-3</v>
      </c>
      <c r="W44" s="112" t="b">
        <f t="shared" ca="1" si="14"/>
        <v>1</v>
      </c>
      <c r="X44" s="163">
        <f t="shared" ca="1" si="10"/>
        <v>-2.6622801185816058E-10</v>
      </c>
      <c r="Y44" s="50" t="b">
        <f ca="1">ABS(X44)&lt;=ABS('General Settings'!$D$23)</f>
        <v>1</v>
      </c>
      <c r="AA44" s="50" t="str">
        <f>_xll.qlMakeOIS(,SettlementDays,IF(O44="SW","1W",O44),IndexON,,FwdStart,DayCountConv,,Permanent,Trigger,ObjectOverwrite)</f>
        <v>obj_00454#0001</v>
      </c>
    </row>
    <row r="45" spans="13:27" x14ac:dyDescent="0.2">
      <c r="M45" s="110" t="s">
        <v>53</v>
      </c>
      <c r="N45" s="110"/>
      <c r="O45" s="110" t="s">
        <v>68</v>
      </c>
      <c r="P45" s="110" t="str">
        <f t="shared" si="11"/>
        <v>GBP9MOIS_Quote</v>
      </c>
      <c r="Q45" s="137"/>
      <c r="R45" s="111">
        <f t="shared" si="12"/>
        <v>42355</v>
      </c>
      <c r="S45" s="111">
        <f>_xll.qlSwapStartDate(AA45)</f>
        <v>42355</v>
      </c>
      <c r="T45" s="111">
        <f>_xll.qlSwapMaturityDate(AA45)</f>
        <v>42632</v>
      </c>
      <c r="U45" s="112">
        <f ca="1">_xll.qlOvernightIndexedSwapFairRate(AA45,_xll.ohTrigger(Trigger,TriggerON,InterestRatesTrigger))</f>
        <v>5.1999999998768951E-3</v>
      </c>
      <c r="V45" s="112">
        <f ca="1">_xll.qlQuoteValue(P45,_xll.ohTrigger(Trigger,TriggerON,InterestRatesTrigger))</f>
        <v>5.1999999999999998E-3</v>
      </c>
      <c r="W45" s="112" t="b">
        <f t="shared" ca="1" si="14"/>
        <v>1</v>
      </c>
      <c r="X45" s="163">
        <f t="shared" ca="1" si="10"/>
        <v>-1.2310465147269412E-9</v>
      </c>
      <c r="Y45" s="50" t="b">
        <f ca="1">ABS(X45)&lt;=ABS('General Settings'!$D$23)</f>
        <v>1</v>
      </c>
      <c r="AA45" s="50" t="str">
        <f>_xll.qlMakeOIS(,SettlementDays,IF(O45="SW","1W",O45),IndexON,,FwdStart,DayCountConv,,Permanent,Trigger,ObjectOverwrite)</f>
        <v>obj_00462#0001</v>
      </c>
    </row>
    <row r="46" spans="13:27" x14ac:dyDescent="0.2">
      <c r="M46" s="110" t="s">
        <v>53</v>
      </c>
      <c r="N46" s="110"/>
      <c r="O46" s="110" t="s">
        <v>69</v>
      </c>
      <c r="P46" s="110" t="str">
        <f t="shared" si="11"/>
        <v>GBP10MOIS_Quote</v>
      </c>
      <c r="Q46" s="137"/>
      <c r="R46" s="111">
        <f t="shared" si="12"/>
        <v>42355</v>
      </c>
      <c r="S46" s="111">
        <f>_xll.qlSwapStartDate(AA46)</f>
        <v>42355</v>
      </c>
      <c r="T46" s="111">
        <f>_xll.qlSwapMaturityDate(AA46)</f>
        <v>42660</v>
      </c>
      <c r="U46" s="112">
        <f ca="1">_xll.qlOvernightIndexedSwapFairRate(AA46,_xll.ohTrigger(Trigger,TriggerON,InterestRatesTrigger))</f>
        <v>5.2999999998469263E-3</v>
      </c>
      <c r="V46" s="112">
        <f ca="1">_xll.qlQuoteValue(P46,_xll.ohTrigger(Trigger,TriggerON,InterestRatesTrigger))</f>
        <v>5.3E-3</v>
      </c>
      <c r="W46" s="112" t="b">
        <f t="shared" ca="1" si="14"/>
        <v>1</v>
      </c>
      <c r="X46" s="163">
        <f t="shared" ca="1" si="10"/>
        <v>-1.5307373424366943E-9</v>
      </c>
      <c r="Y46" s="50" t="b">
        <f ca="1">ABS(X46)&lt;=ABS('General Settings'!$D$23)</f>
        <v>1</v>
      </c>
      <c r="AA46" s="50" t="str">
        <f>_xll.qlMakeOIS(,SettlementDays,IF(O46="SW","1W",O46),IndexON,,FwdStart,DayCountConv,,Permanent,Trigger,ObjectOverwrite)</f>
        <v>obj_00463#0001</v>
      </c>
    </row>
    <row r="47" spans="13:27" x14ac:dyDescent="0.2">
      <c r="M47" s="110" t="s">
        <v>53</v>
      </c>
      <c r="N47" s="110"/>
      <c r="O47" s="110" t="s">
        <v>70</v>
      </c>
      <c r="P47" s="110" t="str">
        <f t="shared" si="11"/>
        <v>GBP11MOIS_Quote</v>
      </c>
      <c r="Q47" s="137"/>
      <c r="R47" s="111">
        <f t="shared" si="12"/>
        <v>42355</v>
      </c>
      <c r="S47" s="111">
        <f>_xll.qlSwapStartDate(AA47)</f>
        <v>42355</v>
      </c>
      <c r="T47" s="111">
        <f>_xll.qlSwapMaturityDate(AA47)</f>
        <v>42691</v>
      </c>
      <c r="U47" s="112">
        <f ca="1">_xll.qlOvernightIndexedSwapFairRate(AA47,_xll.ohTrigger(Trigger,TriggerON,InterestRatesTrigger))</f>
        <v>5.4249999996813392E-3</v>
      </c>
      <c r="V47" s="112">
        <f ca="1">_xll.qlQuoteValue(P47,_xll.ohTrigger(Trigger,TriggerON,InterestRatesTrigger))</f>
        <v>5.4250000000000001E-3</v>
      </c>
      <c r="W47" s="112" t="b">
        <f t="shared" ca="1" si="14"/>
        <v>1</v>
      </c>
      <c r="X47" s="163">
        <f t="shared" ca="1" si="10"/>
        <v>-3.1866089628129757E-9</v>
      </c>
      <c r="Y47" s="50" t="b">
        <f ca="1">ABS(X47)&lt;=ABS('General Settings'!$D$23)</f>
        <v>1</v>
      </c>
      <c r="AA47" s="50" t="str">
        <f>_xll.qlMakeOIS(,SettlementDays,IF(O47="SW","1W",O47),IndexON,,FwdStart,DayCountConv,,Permanent,Trigger,ObjectOverwrite)</f>
        <v>obj_0045c#0001</v>
      </c>
    </row>
    <row r="48" spans="13:27" x14ac:dyDescent="0.2">
      <c r="M48" s="110" t="s">
        <v>53</v>
      </c>
      <c r="N48" s="110"/>
      <c r="O48" s="110" t="s">
        <v>33</v>
      </c>
      <c r="P48" s="110" t="str">
        <f t="shared" si="11"/>
        <v>GBP1YOIS_Quote</v>
      </c>
      <c r="Q48" s="137"/>
      <c r="R48" s="111">
        <f t="shared" si="12"/>
        <v>42355</v>
      </c>
      <c r="S48" s="111">
        <f>_xll.qlSwapStartDate(AA48)</f>
        <v>42355</v>
      </c>
      <c r="T48" s="111">
        <f>_xll.qlSwapMaturityDate(AA48)</f>
        <v>42723</v>
      </c>
      <c r="U48" s="112">
        <f ca="1">_xll.qlOvernightIndexedSwapFairRate(AA48,_xll.ohTrigger(Trigger,TriggerON,InterestRatesTrigger))</f>
        <v>5.5749999993417159E-3</v>
      </c>
      <c r="V48" s="112">
        <f ca="1">_xll.qlQuoteValue(P48,_xll.ohTrigger(Trigger,TriggerON,InterestRatesTrigger))</f>
        <v>5.5750000000000001E-3</v>
      </c>
      <c r="W48" s="112" t="b">
        <f t="shared" ca="1" si="14"/>
        <v>1</v>
      </c>
      <c r="X48" s="163">
        <f t="shared" ca="1" si="10"/>
        <v>-6.5828419104629887E-9</v>
      </c>
      <c r="Y48" s="50" t="b">
        <f ca="1">ABS(X48)&lt;=ABS('General Settings'!$D$23)</f>
        <v>1</v>
      </c>
      <c r="AA48" s="50" t="str">
        <f>_xll.qlMakeOIS(,SettlementDays,IF(O48="SW","1W",O48),IndexON,,FwdStart,DayCountConv,,Permanent,Trigger,ObjectOverwrite)</f>
        <v>obj_0046a#0001</v>
      </c>
    </row>
    <row r="49" spans="13:27" x14ac:dyDescent="0.2">
      <c r="M49" s="110" t="s">
        <v>53</v>
      </c>
      <c r="N49" s="110"/>
      <c r="O49" s="110" t="s">
        <v>73</v>
      </c>
      <c r="P49" s="110" t="str">
        <f t="shared" si="11"/>
        <v>GBP15MOIS_Quote</v>
      </c>
      <c r="Q49" s="137"/>
      <c r="R49" s="111">
        <f t="shared" si="12"/>
        <v>42355</v>
      </c>
      <c r="S49" s="111">
        <f>_xll.qlSwapStartDate(AA49)</f>
        <v>42355</v>
      </c>
      <c r="T49" s="111">
        <f>_xll.qlSwapMaturityDate(AA49)</f>
        <v>42811</v>
      </c>
      <c r="U49" s="112">
        <f ca="1">_xll.qlOvernightIndexedSwapFairRate(AA49,_xll.ohTrigger(Trigger,TriggerON,InterestRatesTrigger))</f>
        <v>5.9999999999999836E-3</v>
      </c>
      <c r="V49" s="112">
        <f ca="1">_xll.qlQuoteValue(P49,_xll.ohTrigger(Trigger,TriggerON,InterestRatesTrigger))</f>
        <v>6.0000000000000001E-3</v>
      </c>
      <c r="W49" s="112" t="b">
        <f t="shared" ca="1" si="14"/>
        <v>1</v>
      </c>
      <c r="X49" s="163">
        <f t="shared" ca="1" si="10"/>
        <v>-1.6479873021779667E-13</v>
      </c>
      <c r="Y49" s="50" t="b">
        <f ca="1">ABS(X49)&lt;=ABS('General Settings'!$D$23)</f>
        <v>1</v>
      </c>
      <c r="AA49" s="50" t="str">
        <f>_xll.qlMakeOIS(,SettlementDays,IF(O49="SW","1W",O49),IndexON,,FwdStart,DayCountConv,,Permanent,Trigger,ObjectOverwrite)</f>
        <v>obj_00476#0001</v>
      </c>
    </row>
    <row r="50" spans="13:27" x14ac:dyDescent="0.2">
      <c r="M50" s="110" t="s">
        <v>53</v>
      </c>
      <c r="N50" s="110"/>
      <c r="O50" s="110" t="s">
        <v>76</v>
      </c>
      <c r="P50" s="110" t="str">
        <f t="shared" si="11"/>
        <v>GBP18MOIS_Quote</v>
      </c>
      <c r="Q50" s="137"/>
      <c r="R50" s="111">
        <f t="shared" si="12"/>
        <v>42355</v>
      </c>
      <c r="S50" s="111">
        <f>_xll.qlSwapStartDate(AA50)</f>
        <v>42355</v>
      </c>
      <c r="T50" s="111">
        <f>_xll.qlSwapMaturityDate(AA50)</f>
        <v>42905</v>
      </c>
      <c r="U50" s="112">
        <f ca="1">_xll.qlOvernightIndexedSwapFairRate(AA50,_xll.ohTrigger(Trigger,TriggerON,InterestRatesTrigger))</f>
        <v>6.475000000000012E-3</v>
      </c>
      <c r="V50" s="112">
        <f ca="1">_xll.qlQuoteValue(P50,_xll.ohTrigger(Trigger,TriggerON,InterestRatesTrigger))</f>
        <v>6.4749999999999999E-3</v>
      </c>
      <c r="W50" s="112" t="b">
        <f t="shared" ca="1" si="14"/>
        <v>1</v>
      </c>
      <c r="X50" s="163">
        <f t="shared" ca="1" si="10"/>
        <v>1.214306433183765E-13</v>
      </c>
      <c r="Y50" s="50" t="b">
        <f ca="1">ABS(X50)&lt;=ABS('General Settings'!$D$23)</f>
        <v>1</v>
      </c>
      <c r="AA50" s="50" t="str">
        <f>_xll.qlMakeOIS(,SettlementDays,IF(O50="SW","1W",O50),IndexON,,FwdStart,DayCountConv,,Permanent,Trigger,ObjectOverwrite)</f>
        <v>obj_00468#0001</v>
      </c>
    </row>
    <row r="51" spans="13:27" x14ac:dyDescent="0.2">
      <c r="M51" s="94" t="s">
        <v>53</v>
      </c>
      <c r="N51" s="94"/>
      <c r="O51" s="94" t="s">
        <v>79</v>
      </c>
      <c r="P51" s="94" t="str">
        <f t="shared" si="11"/>
        <v>GBP21MOIS_Quote</v>
      </c>
      <c r="Q51" s="137"/>
      <c r="R51" s="106">
        <f t="shared" si="12"/>
        <v>42355</v>
      </c>
      <c r="S51" s="106">
        <f>_xll.qlSwapStartDate(AA51)</f>
        <v>42355</v>
      </c>
      <c r="T51" s="106">
        <f>_xll.qlSwapMaturityDate(AA51)</f>
        <v>42996</v>
      </c>
      <c r="U51" s="97">
        <f ca="1">_xll.qlOvernightIndexedSwapFairRate(AA51,_xll.ohTrigger(Trigger,TriggerON,InterestRatesTrigger))</f>
        <v>6.954848964245551E-3</v>
      </c>
      <c r="V51" s="97" t="e">
        <f ca="1">_xll.qlQuoteValue(P51,_xll.ohTrigger(Trigger,TriggerON,InterestRatesTrigger))</f>
        <v>#NUM!</v>
      </c>
      <c r="W51" s="97" t="b">
        <f t="shared" ca="1" si="14"/>
        <v>0</v>
      </c>
      <c r="X51" s="164" t="e">
        <f t="shared" ca="1" si="10"/>
        <v>#NUM!</v>
      </c>
      <c r="Y51" s="50" t="e">
        <f ca="1">ABS(X51)&lt;=ABS('General Settings'!$D$23)</f>
        <v>#NUM!</v>
      </c>
      <c r="AA51" s="50" t="str">
        <f>_xll.qlMakeOIS(,SettlementDays,IF(O51="SW","1W",O51),IndexON,,FwdStart,DayCountConv,,Permanent,Trigger,ObjectOverwrite)</f>
        <v>obj_00467#0001</v>
      </c>
    </row>
    <row r="52" spans="13:27" x14ac:dyDescent="0.2">
      <c r="M52" s="110" t="s">
        <v>53</v>
      </c>
      <c r="N52" s="110"/>
      <c r="O52" s="110" t="s">
        <v>82</v>
      </c>
      <c r="P52" s="110" t="str">
        <f t="shared" si="11"/>
        <v>GBP2YOIS_Quote</v>
      </c>
      <c r="Q52" s="137"/>
      <c r="R52" s="111">
        <f t="shared" si="12"/>
        <v>42355</v>
      </c>
      <c r="S52" s="111">
        <f>_xll.qlSwapStartDate(AA52)</f>
        <v>42355</v>
      </c>
      <c r="T52" s="111">
        <f>_xll.qlSwapMaturityDate(AA52)</f>
        <v>43087</v>
      </c>
      <c r="U52" s="112">
        <f ca="1">_xll.qlOvernightIndexedSwapFairRate(AA52,_xll.ohTrigger(Trigger,TriggerON,InterestRatesTrigger))</f>
        <v>7.425000000000001E-3</v>
      </c>
      <c r="V52" s="112">
        <f ca="1">_xll.qlQuoteValue(P52,_xll.ohTrigger(Trigger,TriggerON,InterestRatesTrigger))</f>
        <v>7.4250000000000002E-3</v>
      </c>
      <c r="W52" s="112" t="b">
        <f t="shared" ca="1" si="14"/>
        <v>1</v>
      </c>
      <c r="X52" s="163">
        <f t="shared" ca="1" si="10"/>
        <v>8.6736173798840355E-15</v>
      </c>
      <c r="Y52" s="50" t="b">
        <f ca="1">ABS(X52)&lt;=ABS('General Settings'!$D$23)</f>
        <v>1</v>
      </c>
      <c r="AA52" s="50" t="str">
        <f>_xll.qlMakeOIS(,SettlementDays,IF(O52="SW","1W",O52),IndexON,,FwdStart,DayCountConv,,Permanent,Trigger,ObjectOverwrite)</f>
        <v>obj_00459#0001</v>
      </c>
    </row>
    <row r="53" spans="13:27" x14ac:dyDescent="0.2">
      <c r="M53" s="110" t="s">
        <v>53</v>
      </c>
      <c r="N53" s="110"/>
      <c r="O53" s="110" t="s">
        <v>83</v>
      </c>
      <c r="P53" s="110" t="str">
        <f t="shared" si="11"/>
        <v>GBP3YOIS_Quote</v>
      </c>
      <c r="Q53" s="137"/>
      <c r="R53" s="111">
        <f t="shared" si="12"/>
        <v>42355</v>
      </c>
      <c r="S53" s="111">
        <f>_xll.qlSwapStartDate(AA53)</f>
        <v>42355</v>
      </c>
      <c r="T53" s="111">
        <f>_xll.qlSwapMaturityDate(AA53)</f>
        <v>43451</v>
      </c>
      <c r="U53" s="112">
        <f ca="1">_xll.qlOvernightIndexedSwapFairRate(AA53,_xll.ohTrigger(Trigger,TriggerON,InterestRatesTrigger))</f>
        <v>8.9999999999998484E-3</v>
      </c>
      <c r="V53" s="112">
        <f ca="1">_xll.qlQuoteValue(P53,_xll.ohTrigger(Trigger,TriggerON,InterestRatesTrigger))</f>
        <v>9.0000000000000011E-3</v>
      </c>
      <c r="W53" s="112" t="b">
        <f t="shared" ca="1" si="14"/>
        <v>1</v>
      </c>
      <c r="X53" s="163">
        <f t="shared" ca="1" si="10"/>
        <v>-1.5265566588595902E-12</v>
      </c>
      <c r="Y53" s="50" t="b">
        <f ca="1">ABS(X53)&lt;=ABS('General Settings'!$D$23)</f>
        <v>1</v>
      </c>
      <c r="AA53" s="50" t="str">
        <f>_xll.qlMakeOIS(,SettlementDays,IF(O53="SW","1W",O53),IndexON,,FwdStart,DayCountConv,,Permanent,Trigger,ObjectOverwrite)</f>
        <v>obj_0046c#0001</v>
      </c>
    </row>
    <row r="54" spans="13:27" x14ac:dyDescent="0.2">
      <c r="M54" s="110" t="s">
        <v>53</v>
      </c>
      <c r="N54" s="110"/>
      <c r="O54" s="110" t="s">
        <v>84</v>
      </c>
      <c r="P54" s="110" t="str">
        <f t="shared" si="11"/>
        <v>GBP4YOIS_Quote</v>
      </c>
      <c r="Q54" s="137"/>
      <c r="R54" s="111">
        <f t="shared" si="12"/>
        <v>42355</v>
      </c>
      <c r="S54" s="111">
        <f>_xll.qlSwapStartDate(AA54)</f>
        <v>42355</v>
      </c>
      <c r="T54" s="111">
        <f>_xll.qlSwapMaturityDate(AA54)</f>
        <v>43816</v>
      </c>
      <c r="U54" s="112">
        <f ca="1">_xll.qlOvernightIndexedSwapFairRate(AA54,_xll.ohTrigger(Trigger,TriggerON,InterestRatesTrigger))</f>
        <v>1.0250000000000139E-2</v>
      </c>
      <c r="V54" s="112">
        <f ca="1">_xll.qlQuoteValue(P54,_xll.ohTrigger(Trigger,TriggerON,InterestRatesTrigger))</f>
        <v>1.0249999999999999E-2</v>
      </c>
      <c r="W54" s="112" t="b">
        <f t="shared" ca="1" si="14"/>
        <v>1</v>
      </c>
      <c r="X54" s="163">
        <f t="shared" ca="1" si="10"/>
        <v>1.4051260155412137E-12</v>
      </c>
      <c r="Y54" s="50" t="b">
        <f ca="1">ABS(X54)&lt;=ABS('General Settings'!$D$23)</f>
        <v>1</v>
      </c>
      <c r="AA54" s="50" t="str">
        <f>_xll.qlMakeOIS(,SettlementDays,IF(O54="SW","1W",O54),IndexON,,FwdStart,DayCountConv,,Permanent,Trigger,ObjectOverwrite)</f>
        <v>obj_00470#0001</v>
      </c>
    </row>
    <row r="55" spans="13:27" x14ac:dyDescent="0.2">
      <c r="M55" s="110" t="s">
        <v>53</v>
      </c>
      <c r="N55" s="110"/>
      <c r="O55" s="110" t="s">
        <v>85</v>
      </c>
      <c r="P55" s="110" t="str">
        <f t="shared" si="11"/>
        <v>GBP5YOIS_Quote</v>
      </c>
      <c r="Q55" s="137"/>
      <c r="R55" s="111">
        <f t="shared" si="12"/>
        <v>42355</v>
      </c>
      <c r="S55" s="111">
        <f>_xll.qlSwapStartDate(AA55)</f>
        <v>42355</v>
      </c>
      <c r="T55" s="111">
        <f>_xll.qlSwapMaturityDate(AA55)</f>
        <v>44182</v>
      </c>
      <c r="U55" s="112">
        <f ca="1">_xll.qlOvernightIndexedSwapFairRate(AA55,_xll.ohTrigger(Trigger,TriggerON,InterestRatesTrigger))</f>
        <v>1.141250000000002E-2</v>
      </c>
      <c r="V55" s="112">
        <f ca="1">_xll.qlQuoteValue(P55,_xll.ohTrigger(Trigger,TriggerON,InterestRatesTrigger))</f>
        <v>1.1412499999999999E-2</v>
      </c>
      <c r="W55" s="112" t="b">
        <f t="shared" ca="1" si="14"/>
        <v>1</v>
      </c>
      <c r="X55" s="163">
        <f t="shared" ca="1" si="10"/>
        <v>2.0816681711721685E-13</v>
      </c>
      <c r="Y55" s="50" t="b">
        <f ca="1">ABS(X55)&lt;=ABS('General Settings'!$D$23)</f>
        <v>1</v>
      </c>
      <c r="AA55" s="50" t="str">
        <f>_xll.qlMakeOIS(,SettlementDays,IF(O55="SW","1W",O55),IndexON,,FwdStart,DayCountConv,,Permanent,Trigger,ObjectOverwrite)</f>
        <v>obj_00460#0001</v>
      </c>
    </row>
    <row r="56" spans="13:27" x14ac:dyDescent="0.2">
      <c r="M56" s="110" t="s">
        <v>53</v>
      </c>
      <c r="N56" s="110"/>
      <c r="O56" s="110" t="s">
        <v>86</v>
      </c>
      <c r="P56" s="110" t="str">
        <f t="shared" si="11"/>
        <v>GBP6YOIS_Quote</v>
      </c>
      <c r="Q56" s="137"/>
      <c r="R56" s="111">
        <f t="shared" si="12"/>
        <v>42355</v>
      </c>
      <c r="S56" s="111">
        <f>_xll.qlSwapStartDate(AA56)</f>
        <v>42355</v>
      </c>
      <c r="T56" s="111">
        <f>_xll.qlSwapMaturityDate(AA56)</f>
        <v>44547</v>
      </c>
      <c r="U56" s="112">
        <f ca="1">_xll.qlOvernightIndexedSwapFairRate(AA56,_xll.ohTrigger(Trigger,TriggerON,InterestRatesTrigger))</f>
        <v>1.2524999999999922E-2</v>
      </c>
      <c r="V56" s="112">
        <f ca="1">_xll.qlQuoteValue(P56,_xll.ohTrigger(Trigger,TriggerON,InterestRatesTrigger))</f>
        <v>1.2525E-2</v>
      </c>
      <c r="W56" s="112" t="b">
        <f t="shared" ca="1" si="14"/>
        <v>1</v>
      </c>
      <c r="X56" s="163">
        <f t="shared" ca="1" si="10"/>
        <v>-7.8062556418956319E-13</v>
      </c>
      <c r="Y56" s="50" t="b">
        <f ca="1">ABS(X56)&lt;=ABS('General Settings'!$D$23)</f>
        <v>1</v>
      </c>
      <c r="AA56" s="50" t="str">
        <f>_xll.qlMakeOIS(,SettlementDays,IF(O56="SW","1W",O56),IndexON,,FwdStart,DayCountConv,,Permanent,Trigger,ObjectOverwrite)</f>
        <v>obj_0045b#0001</v>
      </c>
    </row>
    <row r="57" spans="13:27" x14ac:dyDescent="0.2">
      <c r="M57" s="110" t="s">
        <v>53</v>
      </c>
      <c r="N57" s="110"/>
      <c r="O57" s="110" t="s">
        <v>87</v>
      </c>
      <c r="P57" s="110" t="str">
        <f t="shared" si="11"/>
        <v>GBP7YOIS_Quote</v>
      </c>
      <c r="Q57" s="137"/>
      <c r="R57" s="111">
        <f t="shared" si="12"/>
        <v>42355</v>
      </c>
      <c r="S57" s="111">
        <f>_xll.qlSwapStartDate(AA57)</f>
        <v>42355</v>
      </c>
      <c r="T57" s="111">
        <f>_xll.qlSwapMaturityDate(AA57)</f>
        <v>44914</v>
      </c>
      <c r="U57" s="112">
        <f ca="1">_xll.qlOvernightIndexedSwapFairRate(AA57,_xll.ohTrigger(Trigger,TriggerON,InterestRatesTrigger))</f>
        <v>1.3525000000000011E-2</v>
      </c>
      <c r="V57" s="112">
        <f ca="1">_xll.qlQuoteValue(P57,_xll.ohTrigger(Trigger,TriggerON,InterestRatesTrigger))</f>
        <v>1.3525000000000001E-2</v>
      </c>
      <c r="W57" s="112" t="b">
        <f t="shared" ca="1" si="14"/>
        <v>1</v>
      </c>
      <c r="X57" s="163">
        <f t="shared" ca="1" si="10"/>
        <v>1.0408340855860843E-13</v>
      </c>
      <c r="Y57" s="50" t="b">
        <f ca="1">ABS(X57)&lt;=ABS('General Settings'!$D$23)</f>
        <v>1</v>
      </c>
      <c r="AA57" s="50" t="str">
        <f>_xll.qlMakeOIS(,SettlementDays,IF(O57="SW","1W",O57),IndexON,,FwdStart,DayCountConv,,Permanent,Trigger,ObjectOverwrite)</f>
        <v>obj_00474#0001</v>
      </c>
    </row>
    <row r="58" spans="13:27" x14ac:dyDescent="0.2">
      <c r="M58" s="110" t="s">
        <v>53</v>
      </c>
      <c r="N58" s="110"/>
      <c r="O58" s="110" t="s">
        <v>88</v>
      </c>
      <c r="P58" s="110" t="str">
        <f t="shared" si="11"/>
        <v>GBP8YOIS_Quote</v>
      </c>
      <c r="Q58" s="137"/>
      <c r="R58" s="111">
        <f t="shared" si="12"/>
        <v>42355</v>
      </c>
      <c r="S58" s="111">
        <f>_xll.qlSwapStartDate(AA58)</f>
        <v>42355</v>
      </c>
      <c r="T58" s="111">
        <f>_xll.qlSwapMaturityDate(AA58)</f>
        <v>45278</v>
      </c>
      <c r="U58" s="112">
        <f ca="1">_xll.qlOvernightIndexedSwapFairRate(AA58,_xll.ohTrigger(Trigger,TriggerON,InterestRatesTrigger))</f>
        <v>1.4375000000002296E-2</v>
      </c>
      <c r="V58" s="112">
        <f ca="1">_xll.qlQuoteValue(P58,_xll.ohTrigger(Trigger,TriggerON,InterestRatesTrigger))</f>
        <v>1.4375000000000001E-2</v>
      </c>
      <c r="W58" s="112" t="b">
        <f t="shared" ca="1" si="14"/>
        <v>1</v>
      </c>
      <c r="X58" s="163">
        <f t="shared" ca="1" si="10"/>
        <v>2.2950391587173158E-11</v>
      </c>
      <c r="Y58" s="50" t="b">
        <f ca="1">ABS(X58)&lt;=ABS('General Settings'!$D$23)</f>
        <v>1</v>
      </c>
      <c r="AA58" s="50" t="str">
        <f>_xll.qlMakeOIS(,SettlementDays,IF(O58="SW","1W",O58),IndexON,,FwdStart,DayCountConv,,Permanent,Trigger,ObjectOverwrite)</f>
        <v>obj_00466#0001</v>
      </c>
    </row>
    <row r="59" spans="13:27" x14ac:dyDescent="0.2">
      <c r="M59" s="110" t="s">
        <v>53</v>
      </c>
      <c r="N59" s="110"/>
      <c r="O59" s="110" t="s">
        <v>89</v>
      </c>
      <c r="P59" s="110" t="str">
        <f t="shared" si="11"/>
        <v>GBP9YOIS_Quote</v>
      </c>
      <c r="Q59" s="137"/>
      <c r="R59" s="111">
        <f t="shared" si="12"/>
        <v>42355</v>
      </c>
      <c r="S59" s="111">
        <f>_xll.qlSwapStartDate(AA59)</f>
        <v>42355</v>
      </c>
      <c r="T59" s="111">
        <f>_xll.qlSwapMaturityDate(AA59)</f>
        <v>45643</v>
      </c>
      <c r="U59" s="112">
        <f ca="1">_xll.qlOvernightIndexedSwapFairRate(AA59,_xll.ohTrigger(Trigger,TriggerON,InterestRatesTrigger))</f>
        <v>1.5125000000000003E-2</v>
      </c>
      <c r="V59" s="112">
        <f ca="1">_xll.qlQuoteValue(P59,_xll.ohTrigger(Trigger,TriggerON,InterestRatesTrigger))</f>
        <v>1.5125000000000001E-2</v>
      </c>
      <c r="W59" s="112" t="b">
        <f t="shared" ca="1" si="14"/>
        <v>1</v>
      </c>
      <c r="X59" s="163">
        <f t="shared" ca="1" si="10"/>
        <v>1.7347234759768071E-14</v>
      </c>
      <c r="Y59" s="50" t="b">
        <f ca="1">ABS(X59)&lt;=ABS('General Settings'!$D$23)</f>
        <v>1</v>
      </c>
      <c r="AA59" s="50" t="str">
        <f>_xll.qlMakeOIS(,SettlementDays,IF(O59="SW","1W",O59),IndexON,,FwdStart,DayCountConv,,Permanent,Trigger,ObjectOverwrite)</f>
        <v>obj_0046f#0001</v>
      </c>
    </row>
    <row r="60" spans="13:27" x14ac:dyDescent="0.2">
      <c r="M60" s="110" t="s">
        <v>53</v>
      </c>
      <c r="N60" s="110"/>
      <c r="O60" s="110" t="s">
        <v>90</v>
      </c>
      <c r="P60" s="110" t="str">
        <f t="shared" si="11"/>
        <v>GBP10YOIS_Quote</v>
      </c>
      <c r="Q60" s="137"/>
      <c r="R60" s="111">
        <f t="shared" si="12"/>
        <v>42355</v>
      </c>
      <c r="S60" s="111">
        <f>_xll.qlSwapStartDate(AA60)</f>
        <v>42355</v>
      </c>
      <c r="T60" s="111">
        <f>_xll.qlSwapMaturityDate(AA60)</f>
        <v>46008</v>
      </c>
      <c r="U60" s="112">
        <f ca="1">_xll.qlOvernightIndexedSwapFairRate(AA60,_xll.ohTrigger(Trigger,TriggerON,InterestRatesTrigger))</f>
        <v>1.5762500000007066E-2</v>
      </c>
      <c r="V60" s="112">
        <f ca="1">_xll.qlQuoteValue(P60,_xll.ohTrigger(Trigger,TriggerON,InterestRatesTrigger))</f>
        <v>1.5762499999999999E-2</v>
      </c>
      <c r="W60" s="112" t="b">
        <f t="shared" ca="1" si="14"/>
        <v>1</v>
      </c>
      <c r="X60" s="163">
        <f t="shared" ca="1" si="10"/>
        <v>7.0672634411295121E-11</v>
      </c>
      <c r="Y60" s="50" t="b">
        <f ca="1">ABS(X60)&lt;=ABS('General Settings'!$D$23)</f>
        <v>1</v>
      </c>
      <c r="AA60" s="50" t="str">
        <f>_xll.qlMakeOIS(,SettlementDays,IF(O60="SW","1W",O60),IndexON,,FwdStart,DayCountConv,,Permanent,Trigger,ObjectOverwrite)</f>
        <v>obj_00457#0001</v>
      </c>
    </row>
    <row r="61" spans="13:27" x14ac:dyDescent="0.2">
      <c r="M61" s="94" t="s">
        <v>53</v>
      </c>
      <c r="N61" s="94"/>
      <c r="O61" s="94" t="s">
        <v>116</v>
      </c>
      <c r="P61" s="94" t="str">
        <f t="shared" si="11"/>
        <v>GBP11YOIS_Quote</v>
      </c>
      <c r="Q61" s="137"/>
      <c r="R61" s="106">
        <f t="shared" si="12"/>
        <v>42355</v>
      </c>
      <c r="S61" s="106">
        <f>_xll.qlSwapStartDate(AA61)</f>
        <v>42355</v>
      </c>
      <c r="T61" s="106">
        <f>_xll.qlSwapMaturityDate(AA61)</f>
        <v>46373</v>
      </c>
      <c r="U61" s="97">
        <f ca="1">_xll.qlOvernightIndexedSwapFairRate(AA61,_xll.ohTrigger(Trigger,TriggerON,InterestRatesTrigger))</f>
        <v>1.6354639525244588E-2</v>
      </c>
      <c r="V61" s="97" t="e">
        <f ca="1">_xll.qlQuoteValue(P61,_xll.ohTrigger(Trigger,TriggerON,InterestRatesTrigger))</f>
        <v>#NUM!</v>
      </c>
      <c r="W61" s="97" t="b">
        <f t="shared" ca="1" si="14"/>
        <v>0</v>
      </c>
      <c r="X61" s="164" t="e">
        <f t="shared" ca="1" si="10"/>
        <v>#NUM!</v>
      </c>
      <c r="Y61" s="50" t="e">
        <f ca="1">ABS(X61)&lt;=ABS('General Settings'!$D$23)</f>
        <v>#NUM!</v>
      </c>
      <c r="AA61" s="50" t="str">
        <f>_xll.qlMakeOIS(,SettlementDays,IF(O61="SW","1W",O61),IndexON,,FwdStart,DayCountConv,,Permanent,Trigger,ObjectOverwrite)</f>
        <v>obj_0046d#0001</v>
      </c>
    </row>
    <row r="62" spans="13:27" x14ac:dyDescent="0.2">
      <c r="M62" s="110" t="s">
        <v>53</v>
      </c>
      <c r="N62" s="110"/>
      <c r="O62" s="110" t="s">
        <v>91</v>
      </c>
      <c r="P62" s="110" t="str">
        <f t="shared" si="11"/>
        <v>GBP12YOIS_Quote</v>
      </c>
      <c r="Q62" s="137"/>
      <c r="R62" s="111">
        <f t="shared" si="12"/>
        <v>42355</v>
      </c>
      <c r="S62" s="111">
        <f>_xll.qlSwapStartDate(AA62)</f>
        <v>42355</v>
      </c>
      <c r="T62" s="111">
        <f>_xll.qlSwapMaturityDate(AA62)</f>
        <v>46738</v>
      </c>
      <c r="U62" s="112">
        <f ca="1">_xll.qlOvernightIndexedSwapFairRate(AA62,_xll.ohTrigger(Trigger,TriggerON,InterestRatesTrigger))</f>
        <v>1.6887500000012341E-2</v>
      </c>
      <c r="V62" s="112">
        <f ca="1">_xll.qlQuoteValue(P62,_xll.ohTrigger(Trigger,TriggerON,InterestRatesTrigger))</f>
        <v>1.6887500000000003E-2</v>
      </c>
      <c r="W62" s="112" t="b">
        <f t="shared" ca="1" si="14"/>
        <v>1</v>
      </c>
      <c r="X62" s="163">
        <f t="shared" ca="1" si="10"/>
        <v>1.2337353361147052E-10</v>
      </c>
      <c r="Y62" s="50" t="b">
        <f ca="1">ABS(X62)&lt;=ABS('General Settings'!$D$23)</f>
        <v>1</v>
      </c>
      <c r="AA62" s="50" t="str">
        <f>_xll.qlMakeOIS(,SettlementDays,IF(O62="SW","1W",O62),IndexON,,FwdStart,DayCountConv,,Permanent,Trigger,ObjectOverwrite)</f>
        <v>obj_00473#0001</v>
      </c>
    </row>
    <row r="63" spans="13:27" x14ac:dyDescent="0.2">
      <c r="M63" s="110" t="s">
        <v>53</v>
      </c>
      <c r="N63" s="110"/>
      <c r="O63" s="110" t="s">
        <v>92</v>
      </c>
      <c r="P63" s="110" t="str">
        <f t="shared" si="11"/>
        <v>GBP15YOIS_Quote</v>
      </c>
      <c r="Q63" s="137"/>
      <c r="R63" s="111">
        <f t="shared" si="12"/>
        <v>42355</v>
      </c>
      <c r="S63" s="111">
        <f>_xll.qlSwapStartDate(AA63)</f>
        <v>42355</v>
      </c>
      <c r="T63" s="111">
        <f>_xll.qlSwapMaturityDate(AA63)</f>
        <v>47834</v>
      </c>
      <c r="U63" s="112">
        <f ca="1">_xll.qlOvernightIndexedSwapFairRate(AA63,_xll.ohTrigger(Trigger,TriggerON,InterestRatesTrigger))</f>
        <v>1.8037500000007634E-2</v>
      </c>
      <c r="V63" s="112">
        <f ca="1">_xll.qlQuoteValue(P63,_xll.ohTrigger(Trigger,TriggerON,InterestRatesTrigger))</f>
        <v>1.8037499999999998E-2</v>
      </c>
      <c r="W63" s="112" t="b">
        <f t="shared" ca="1" si="14"/>
        <v>1</v>
      </c>
      <c r="X63" s="163">
        <f t="shared" ca="1" si="10"/>
        <v>7.6362527412499048E-11</v>
      </c>
      <c r="Y63" s="50" t="b">
        <f ca="1">ABS(X63)&lt;=ABS('General Settings'!$D$23)</f>
        <v>1</v>
      </c>
      <c r="AA63" s="50" t="str">
        <f>_xll.qlMakeOIS(,SettlementDays,IF(O63="SW","1W",O63),IndexON,,FwdStart,DayCountConv,,Permanent,Trigger,ObjectOverwrite)</f>
        <v>obj_00461#0001</v>
      </c>
    </row>
    <row r="64" spans="13:27" x14ac:dyDescent="0.2">
      <c r="M64" s="110" t="s">
        <v>53</v>
      </c>
      <c r="N64" s="110"/>
      <c r="O64" s="110" t="s">
        <v>93</v>
      </c>
      <c r="P64" s="110" t="str">
        <f t="shared" si="11"/>
        <v>GBP20YOIS_Quote</v>
      </c>
      <c r="Q64" s="137"/>
      <c r="R64" s="111">
        <f t="shared" si="12"/>
        <v>42355</v>
      </c>
      <c r="S64" s="111">
        <f>_xll.qlSwapStartDate(AA64)</f>
        <v>42355</v>
      </c>
      <c r="T64" s="111">
        <f>_xll.qlSwapMaturityDate(AA64)</f>
        <v>49660</v>
      </c>
      <c r="U64" s="112">
        <f ca="1">_xll.qlOvernightIndexedSwapFairRate(AA64,_xll.ohTrigger(Trigger,TriggerON,InterestRatesTrigger))</f>
        <v>1.8912499999994486E-2</v>
      </c>
      <c r="V64" s="112">
        <f ca="1">_xll.qlQuoteValue(P64,_xll.ohTrigger(Trigger,TriggerON,InterestRatesTrigger))</f>
        <v>1.8912499999999999E-2</v>
      </c>
      <c r="W64" s="112" t="b">
        <f t="shared" ca="1" si="14"/>
        <v>1</v>
      </c>
      <c r="X64" s="163">
        <f t="shared" ca="1" si="10"/>
        <v>-5.5129512066542929E-11</v>
      </c>
      <c r="Y64" s="50" t="b">
        <f ca="1">ABS(X64)&lt;=ABS('General Settings'!$D$23)</f>
        <v>1</v>
      </c>
      <c r="AA64" s="50" t="str">
        <f>_xll.qlMakeOIS(,SettlementDays,IF(O64="SW","1W",O64),IndexON,,FwdStart,DayCountConv,,Permanent,Trigger,ObjectOverwrite)</f>
        <v>obj_00456#0001</v>
      </c>
    </row>
    <row r="65" spans="10:27" x14ac:dyDescent="0.2">
      <c r="M65" s="110" t="s">
        <v>53</v>
      </c>
      <c r="N65" s="110"/>
      <c r="O65" s="110" t="s">
        <v>94</v>
      </c>
      <c r="P65" s="110" t="str">
        <f t="shared" si="11"/>
        <v>GBP25YOIS_Quote</v>
      </c>
      <c r="Q65" s="137"/>
      <c r="R65" s="111">
        <f t="shared" si="12"/>
        <v>42355</v>
      </c>
      <c r="S65" s="111">
        <f>_xll.qlSwapStartDate(AA65)</f>
        <v>42355</v>
      </c>
      <c r="T65" s="111">
        <f>_xll.qlSwapMaturityDate(AA65)</f>
        <v>51487</v>
      </c>
      <c r="U65" s="112">
        <f ca="1">_xll.qlOvernightIndexedSwapFairRate(AA65,_xll.ohTrigger(Trigger,TriggerON,InterestRatesTrigger))</f>
        <v>1.9012499999959701E-2</v>
      </c>
      <c r="V65" s="112">
        <f ca="1">_xll.qlQuoteValue(P65,_xll.ohTrigger(Trigger,TriggerON,InterestRatesTrigger))</f>
        <v>1.9012500000000002E-2</v>
      </c>
      <c r="W65" s="112" t="b">
        <f t="shared" ca="1" si="14"/>
        <v>1</v>
      </c>
      <c r="X65" s="163">
        <f t="shared" ca="1" si="10"/>
        <v>-4.0301095793893182E-10</v>
      </c>
      <c r="Y65" s="50" t="b">
        <f ca="1">ABS(X65)&lt;=ABS('General Settings'!$D$23)</f>
        <v>1</v>
      </c>
      <c r="AA65" s="50" t="str">
        <f>_xll.qlMakeOIS(,SettlementDays,IF(O65="SW","1W",O65),IndexON,,FwdStart,DayCountConv,,Permanent,Trigger,ObjectOverwrite)</f>
        <v>obj_00475#0001</v>
      </c>
    </row>
    <row r="66" spans="10:27" x14ac:dyDescent="0.2">
      <c r="M66" s="110" t="s">
        <v>53</v>
      </c>
      <c r="N66" s="110"/>
      <c r="O66" s="110" t="s">
        <v>96</v>
      </c>
      <c r="P66" s="110" t="str">
        <f t="shared" si="11"/>
        <v>GBP30YOIS_Quote</v>
      </c>
      <c r="Q66" s="137"/>
      <c r="R66" s="111">
        <f t="shared" ref="R66:R69" si="15">EvaluationDate</f>
        <v>42355</v>
      </c>
      <c r="S66" s="111">
        <f>_xll.qlSwapStartDate(AA66)</f>
        <v>42355</v>
      </c>
      <c r="T66" s="111">
        <f>_xll.qlSwapMaturityDate(AA66)</f>
        <v>53314</v>
      </c>
      <c r="U66" s="112">
        <f ca="1">_xll.qlOvernightIndexedSwapFairRate(AA66,_xll.ohTrigger(Trigger,TriggerON,InterestRatesTrigger))</f>
        <v>1.8987500000008491E-2</v>
      </c>
      <c r="V66" s="112">
        <f ca="1">_xll.qlQuoteValue(P66,_xll.ohTrigger(Trigger,TriggerON,InterestRatesTrigger))</f>
        <v>1.8987500000000001E-2</v>
      </c>
      <c r="W66" s="112" t="b">
        <f t="shared" ref="W66:W69" ca="1" si="16">NOT(ISERROR(V66))</f>
        <v>1</v>
      </c>
      <c r="X66" s="163">
        <f t="shared" ca="1" si="10"/>
        <v>8.4897366914304939E-11</v>
      </c>
      <c r="Y66" s="50" t="b">
        <f ca="1">ABS(X66)&lt;=ABS('General Settings'!$D$23)</f>
        <v>1</v>
      </c>
      <c r="AA66" s="50" t="str">
        <f>_xll.qlMakeOIS(,SettlementDays,IF(O66="SW","1W",O66),IndexON,,FwdStart,DayCountConv,,Permanent,Trigger,ObjectOverwrite)</f>
        <v>obj_0045d#0001</v>
      </c>
    </row>
    <row r="67" spans="10:27" x14ac:dyDescent="0.2">
      <c r="M67" s="110" t="s">
        <v>53</v>
      </c>
      <c r="N67" s="110"/>
      <c r="O67" s="110" t="s">
        <v>98</v>
      </c>
      <c r="P67" s="110" t="str">
        <f t="shared" si="11"/>
        <v>GBP40YOIS_Quote</v>
      </c>
      <c r="Q67" s="137"/>
      <c r="R67" s="111">
        <f t="shared" si="15"/>
        <v>42355</v>
      </c>
      <c r="S67" s="111">
        <f>_xll.qlSwapStartDate(AA67)</f>
        <v>42355</v>
      </c>
      <c r="T67" s="111">
        <f>_xll.qlSwapMaturityDate(AA67)</f>
        <v>56965</v>
      </c>
      <c r="U67" s="112">
        <f ca="1">_xll.qlOvernightIndexedSwapFairRate(AA67,_xll.ohTrigger(Trigger,TriggerON,InterestRatesTrigger))</f>
        <v>1.8499999999968118E-2</v>
      </c>
      <c r="V67" s="112">
        <f ca="1">_xll.qlQuoteValue(P67,_xll.ohTrigger(Trigger,TriggerON,InterestRatesTrigger))</f>
        <v>1.8500000000000003E-2</v>
      </c>
      <c r="W67" s="112" t="b">
        <f t="shared" ca="1" si="16"/>
        <v>1</v>
      </c>
      <c r="X67" s="163">
        <f t="shared" ca="1" si="10"/>
        <v>-3.1884217488453714E-10</v>
      </c>
      <c r="Y67" s="50" t="b">
        <f ca="1">ABS(X67)&lt;=ABS('General Settings'!$D$23)</f>
        <v>1</v>
      </c>
      <c r="AA67" s="50" t="str">
        <f>_xll.qlMakeOIS(,SettlementDays,IF(O67="SW","1W",O67),IndexON,,FwdStart,DayCountConv,,Permanent,Trigger,ObjectOverwrite)</f>
        <v>obj_0046b#0001</v>
      </c>
    </row>
    <row r="68" spans="10:27" x14ac:dyDescent="0.2">
      <c r="M68" s="110" t="s">
        <v>53</v>
      </c>
      <c r="N68" s="110"/>
      <c r="O68" s="110" t="s">
        <v>99</v>
      </c>
      <c r="P68" s="110" t="str">
        <f t="shared" si="11"/>
        <v>GBP50YOIS_Quote</v>
      </c>
      <c r="Q68" s="137"/>
      <c r="R68" s="111">
        <f t="shared" si="15"/>
        <v>42355</v>
      </c>
      <c r="S68" s="111">
        <f>_xll.qlSwapStartDate(AA68)</f>
        <v>42355</v>
      </c>
      <c r="T68" s="111">
        <f>_xll.qlSwapMaturityDate(AA68)</f>
        <v>60618</v>
      </c>
      <c r="U68" s="112">
        <f ca="1">_xll.qlOvernightIndexedSwapFairRate(AA68,_xll.ohTrigger(Trigger,TriggerON,InterestRatesTrigger))</f>
        <v>1.8162499999997882E-2</v>
      </c>
      <c r="V68" s="112">
        <f ca="1">_xll.qlQuoteValue(P68,_xll.ohTrigger(Trigger,TriggerON,InterestRatesTrigger))</f>
        <v>1.8162500000000002E-2</v>
      </c>
      <c r="W68" s="112" t="b">
        <f t="shared" ca="1" si="16"/>
        <v>1</v>
      </c>
      <c r="X68" s="163">
        <f t="shared" ca="1" si="10"/>
        <v>-2.1198320876436583E-11</v>
      </c>
      <c r="Y68" s="50" t="b">
        <f ca="1">ABS(X68)&lt;=ABS('General Settings'!$D$23)</f>
        <v>1</v>
      </c>
      <c r="AA68" s="50" t="str">
        <f>_xll.qlMakeOIS(,SettlementDays,IF(O68="SW","1W",O68),IndexON,,FwdStart,DayCountConv,,Permanent,Trigger,ObjectOverwrite)</f>
        <v>obj_00465#0001</v>
      </c>
    </row>
    <row r="69" spans="10:27" x14ac:dyDescent="0.2">
      <c r="M69" s="114" t="s">
        <v>53</v>
      </c>
      <c r="N69" s="114"/>
      <c r="O69" s="114" t="s">
        <v>130</v>
      </c>
      <c r="P69" s="114" t="str">
        <f t="shared" si="11"/>
        <v>GBP60YOIS_Quote</v>
      </c>
      <c r="Q69" s="138"/>
      <c r="R69" s="115">
        <f t="shared" si="15"/>
        <v>42355</v>
      </c>
      <c r="S69" s="115">
        <f>_xll.qlSwapStartDate(AA69)</f>
        <v>42355</v>
      </c>
      <c r="T69" s="115">
        <f>_xll.qlSwapMaturityDate(AA69)</f>
        <v>64270</v>
      </c>
      <c r="U69" s="116">
        <f ca="1">_xll.qlOvernightIndexedSwapFairRate(AA69,_xll.ohTrigger(Trigger,TriggerON,InterestRatesTrigger))</f>
        <v>1.8224999999992223E-2</v>
      </c>
      <c r="V69" s="116">
        <f ca="1">_xll.qlQuoteValue(P69,_xll.ohTrigger(Trigger,TriggerON,InterestRatesTrigger))</f>
        <v>1.8225000000000002E-2</v>
      </c>
      <c r="W69" s="116" t="b">
        <f t="shared" ca="1" si="16"/>
        <v>1</v>
      </c>
      <c r="X69" s="165">
        <f t="shared" ca="1" si="10"/>
        <v>-7.778500066280003E-11</v>
      </c>
      <c r="Y69" s="51" t="b">
        <f ca="1">ABS(X69)&lt;=ABS('General Settings'!$D$23)</f>
        <v>1</v>
      </c>
      <c r="AA69" s="51" t="str">
        <f>_xll.qlMakeOIS(,SettlementDays,IF(O69="SW","1W",O69),IndexON,,FwdStart,DayCountConv,,Permanent,Trigger,ObjectOverwrite)</f>
        <v>obj_0045f#0001</v>
      </c>
    </row>
    <row r="70" spans="10:27" x14ac:dyDescent="0.2">
      <c r="W70" s="62"/>
      <c r="X70" s="62"/>
    </row>
    <row r="71" spans="10:27" x14ac:dyDescent="0.2">
      <c r="J71" s="62"/>
      <c r="K71" s="62"/>
      <c r="L71" s="62"/>
      <c r="W71" s="62"/>
      <c r="X71" s="62"/>
    </row>
    <row r="72" spans="10:27" x14ac:dyDescent="0.2">
      <c r="W72" s="62"/>
      <c r="X72" s="62"/>
    </row>
    <row r="73" spans="10:27" x14ac:dyDescent="0.2">
      <c r="W73" s="62"/>
      <c r="X73" s="62"/>
    </row>
    <row r="74" spans="10:27" x14ac:dyDescent="0.2">
      <c r="W74" s="62"/>
      <c r="X74" s="62"/>
    </row>
    <row r="75" spans="10:27" x14ac:dyDescent="0.2">
      <c r="W75" s="62"/>
      <c r="X75" s="62"/>
    </row>
    <row r="76" spans="10:27" x14ac:dyDescent="0.2">
      <c r="W76" s="62"/>
      <c r="X76" s="62"/>
    </row>
    <row r="77" spans="10:27" x14ac:dyDescent="0.2">
      <c r="W77" s="62"/>
      <c r="X77" s="62"/>
    </row>
    <row r="78" spans="10:27" x14ac:dyDescent="0.2">
      <c r="W78" s="62"/>
      <c r="X78" s="62"/>
    </row>
    <row r="79" spans="10:27" x14ac:dyDescent="0.2">
      <c r="W79" s="62"/>
      <c r="X79" s="62"/>
    </row>
    <row r="80" spans="10:27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7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7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13.140625" style="62" bestFit="1" customWidth="1" collapsed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0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16" si="0">EDATE(SettlementDate,$B3)</f>
        <v>42721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5.035000000001566E-3</v>
      </c>
      <c r="H3" s="53">
        <f>IF(G3&gt;=0,ROUNDDOWN(G3*10,2)/10,ROUNDUP(G3*10,2)/10)</f>
        <v>5.0000000000000001E-3</v>
      </c>
      <c r="I3" s="82">
        <f>MAX(_xll.ohPack(Data!$J$4:INDEX(Fwd1M,MATCH(E3+1,SettlementDates,1),1)))</f>
        <v>7.9640952100434158E-3</v>
      </c>
      <c r="J3" s="53">
        <f t="shared" ref="J3:J16" si="2">IF(I3-G3&gt;1%,(QUOTIENT(I3*10000,50)+1)*0.5%,(QUOTIENT(I3*10000,10)+1)*0.1%)</f>
        <v>8.0000000000000002E-3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0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43086</v>
      </c>
      <c r="F4" s="77">
        <f t="shared" si="1"/>
        <v>3</v>
      </c>
      <c r="G4" s="83">
        <f>MIN(_xll.ohPack(Data!$J$4:INDEX(Fwd1M,MATCH(E4+1,SettlementDates,1),1)))</f>
        <v>5.035000000001566E-3</v>
      </c>
      <c r="H4" s="54">
        <f t="shared" ref="H4:H16" si="4">IF(G4&gt;=0,ROUNDDOWN(G4*10,2)/10,ROUNDUP(G4*10,2)/10)</f>
        <v>5.0000000000000001E-3</v>
      </c>
      <c r="I4" s="83">
        <f>MAX(_xll.ohPack(Data!$J$4:INDEX(Fwd1M,MATCH(E4+1,SettlementDates,1),1)))</f>
        <v>1.2368185677927714E-2</v>
      </c>
      <c r="J4" s="54">
        <f t="shared" si="2"/>
        <v>1.3000000000000001E-2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06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44182</v>
      </c>
      <c r="F5" s="77">
        <f t="shared" si="1"/>
        <v>6</v>
      </c>
      <c r="G5" s="83">
        <f>MIN(_xll.ohPack(Data!$J$4:INDEX(Fwd1M,MATCH(E5+1,SettlementDates,1),1)))</f>
        <v>5.035000000001566E-3</v>
      </c>
      <c r="H5" s="54">
        <f t="shared" si="4"/>
        <v>5.0000000000000001E-3</v>
      </c>
      <c r="I5" s="83">
        <f>MAX(_xll.ohPack(Data!$J$4:INDEX(Fwd1M,MATCH(E5+1,SettlementDates,1),1)))</f>
        <v>1.882328637875802E-2</v>
      </c>
      <c r="J5" s="54">
        <f t="shared" si="2"/>
        <v>0.02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06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46008</v>
      </c>
      <c r="F6" s="77">
        <f t="shared" si="1"/>
        <v>6</v>
      </c>
      <c r="G6" s="83">
        <f>MIN(_xll.ohPack(Data!$J$4:INDEX(Fwd1M,MATCH(E6+1,SettlementDates,1),1)))</f>
        <v>5.035000000001566E-3</v>
      </c>
      <c r="H6" s="54">
        <f t="shared" si="4"/>
        <v>5.0000000000000001E-3</v>
      </c>
      <c r="I6" s="83">
        <f>MAX(_xll.ohPack(Data!$J$4:INDEX(Fwd1M,MATCH(E6+1,SettlementDates,1),1)))</f>
        <v>2.3491988849963598E-2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0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49660</v>
      </c>
      <c r="F7" s="77">
        <f t="shared" si="1"/>
        <v>12</v>
      </c>
      <c r="G7" s="83">
        <f>MIN(_xll.ohPack(Data!$J$4:INDEX(Fwd1M,MATCH(E7+1,SettlementDates,1),1)))</f>
        <v>5.035000000001566E-3</v>
      </c>
      <c r="H7" s="54">
        <f t="shared" si="4"/>
        <v>5.0000000000000001E-3</v>
      </c>
      <c r="I7" s="83">
        <f>MAX(_xll.ohPack(Data!$J$4:INDEX(Fwd1M,MATCH(E7+1,SettlementDates,1),1)))</f>
        <v>2.4207435936226741E-2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0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53313</v>
      </c>
      <c r="F8" s="77">
        <f t="shared" si="1"/>
        <v>36</v>
      </c>
      <c r="G8" s="83">
        <f>MIN(_xll.ohPack(Data!$J$4:INDEX(Fwd1M,MATCH(E8+1,SettlementDates,1),1)))</f>
        <v>5.035000000001566E-3</v>
      </c>
      <c r="H8" s="54">
        <f t="shared" si="4"/>
        <v>5.0000000000000001E-3</v>
      </c>
      <c r="I8" s="83">
        <f>MAX(_xll.ohPack(Data!$J$4:INDEX(Fwd1M,MATCH(E8+1,SettlementDates,1),1)))</f>
        <v>2.4207435936226741E-2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0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64270</v>
      </c>
      <c r="F9" s="77">
        <f t="shared" si="1"/>
        <v>60</v>
      </c>
      <c r="G9" s="84">
        <f>MIN(_xll.ohPack(Data!$J$4:INDEX(Fwd1M,MATCH(E9+1,SettlementDates,1),1)))</f>
        <v>5.035000000001566E-3</v>
      </c>
      <c r="H9" s="55">
        <f t="shared" si="4"/>
        <v>5.0000000000000001E-3</v>
      </c>
      <c r="I9" s="84">
        <f>MAX(_xll.ohPack(Data!$J$4:INDEX(Fwd1M,MATCH(E9+1,SettlementDates,1),1)))</f>
        <v>2.4207435936226741E-2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05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42721</v>
      </c>
      <c r="F10" s="78">
        <f t="shared" si="1"/>
        <v>1</v>
      </c>
      <c r="G10" s="83">
        <f>MIN(_xll.ohPack(Data!$N$4:INDEX(ONFwd1M,MATCH(E10+1,SettlementDates,1),1)))</f>
        <v>5.0040519223093494E-3</v>
      </c>
      <c r="H10" s="54">
        <f t="shared" si="4"/>
        <v>5.0000000000000001E-3</v>
      </c>
      <c r="I10" s="83">
        <f>MAX(_xll.ohPack(Data!$N$4:INDEX(ONFwd1M,MATCH(E10+1,SettlementDates,1),1)))</f>
        <v>7.7412063930581984E-3</v>
      </c>
      <c r="J10" s="54">
        <f t="shared" si="2"/>
        <v>8.0000000000000002E-3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06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43086</v>
      </c>
      <c r="F11" s="77">
        <f t="shared" si="1"/>
        <v>3</v>
      </c>
      <c r="G11" s="83">
        <f>MIN(_xll.ohPack(Data!$N$4:INDEX(ONFwd1M,MATCH(E11+1,SettlementDates,1),1)))</f>
        <v>5.0040519223093494E-3</v>
      </c>
      <c r="H11" s="54">
        <f t="shared" si="4"/>
        <v>5.0000000000000001E-3</v>
      </c>
      <c r="I11" s="83">
        <f>MAX(_xll.ohPack(Data!$N$4:INDEX(ONFwd1M,MATCH(E11+1,SettlementDates,1),1)))</f>
        <v>1.223491181197911E-2</v>
      </c>
      <c r="J11" s="54">
        <f t="shared" si="2"/>
        <v>1.3000000000000001E-2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06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44182</v>
      </c>
      <c r="F12" s="77">
        <f t="shared" si="1"/>
        <v>6</v>
      </c>
      <c r="G12" s="83">
        <f>MIN(_xll.ohPack(Data!$N$4:INDEX(ONFwd1M,MATCH(E12+1,SettlementDates,1),1)))</f>
        <v>5.0040519223093494E-3</v>
      </c>
      <c r="H12" s="54">
        <f t="shared" si="4"/>
        <v>5.0000000000000001E-3</v>
      </c>
      <c r="I12" s="83">
        <f>MAX(_xll.ohPack(Data!$N$4:INDEX(ONFwd1M,MATCH(E12+1,SettlementDates,1),1)))</f>
        <v>1.8717819289498783E-2</v>
      </c>
      <c r="J12" s="54">
        <f t="shared" si="2"/>
        <v>0.02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06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46008</v>
      </c>
      <c r="F13" s="77">
        <f t="shared" si="1"/>
        <v>6</v>
      </c>
      <c r="G13" s="83">
        <f>MIN(_xll.ohPack(Data!$N$4:INDEX(ONFwd1M,MATCH(E13+1,SettlementDates,1),1)))</f>
        <v>5.0040519223093494E-3</v>
      </c>
      <c r="H13" s="54">
        <f t="shared" si="4"/>
        <v>5.0000000000000001E-3</v>
      </c>
      <c r="I13" s="83">
        <f>MAX(_xll.ohPack(Data!$N$4:INDEX(ONFwd1M,MATCH(E13+1,SettlementDates,1),1)))</f>
        <v>2.3443247086416541E-2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0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49660</v>
      </c>
      <c r="F14" s="77">
        <f t="shared" si="1"/>
        <v>12</v>
      </c>
      <c r="G14" s="83">
        <f>MIN(_xll.ohPack(Data!$N$4:INDEX(ONFwd1M,MATCH(E14+1,SettlementDates,1),1)))</f>
        <v>5.0040519223093494E-3</v>
      </c>
      <c r="H14" s="54">
        <f t="shared" si="4"/>
        <v>5.0000000000000001E-3</v>
      </c>
      <c r="I14" s="83">
        <f>MAX(_xll.ohPack(Data!$N$4:INDEX(ONFwd1M,MATCH(E14+1,SettlementDates,1),1)))</f>
        <v>2.4181844097013183E-2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0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53313</v>
      </c>
      <c r="F15" s="77">
        <f t="shared" si="1"/>
        <v>36</v>
      </c>
      <c r="G15" s="83">
        <f>MIN(_xll.ohPack(Data!$N$4:INDEX(ONFwd1M,MATCH(E15+1,SettlementDates,1),1)))</f>
        <v>5.0040519223093494E-3</v>
      </c>
      <c r="H15" s="54">
        <f t="shared" si="4"/>
        <v>5.0000000000000001E-3</v>
      </c>
      <c r="I15" s="83">
        <f>MAX(_xll.ohPack(Data!$N$4:INDEX(ONFwd1M,MATCH(E15+1,SettlementDates,1),1)))</f>
        <v>2.4181844097013183E-2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0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64270</v>
      </c>
      <c r="F16" s="81">
        <f t="shared" si="1"/>
        <v>60</v>
      </c>
      <c r="G16" s="84">
        <f>MIN(_xll.ohPack(Data!$N$4:INDEX(ONFwd1M,MATCH(E16+1,SettlementDates,1),1)))</f>
        <v>5.0040519223093494E-3</v>
      </c>
      <c r="H16" s="55">
        <f t="shared" si="4"/>
        <v>5.0000000000000001E-3</v>
      </c>
      <c r="I16" s="84">
        <f>MAX(_xll.ohPack(Data!$N$4:INDEX(ONFwd1M,MATCH(E16+1,SettlementDates,1),1)))</f>
        <v>2.4181844097013183E-2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1" collapsed="1" x14ac:dyDescent="0.2">
      <c r="R17" s="63"/>
      <c r="S17" s="63"/>
      <c r="T17" s="63"/>
      <c r="U17" s="63"/>
      <c r="V17" s="63"/>
    </row>
    <row r="18" spans="3:31" x14ac:dyDescent="0.2">
      <c r="C18" s="62"/>
      <c r="M18" s="109" t="s">
        <v>146</v>
      </c>
      <c r="P18" s="63"/>
      <c r="Q18" s="63"/>
      <c r="S18" s="63"/>
      <c r="T18" s="63"/>
      <c r="V18" s="63"/>
      <c r="AA18" s="61"/>
    </row>
    <row r="19" spans="3:31" x14ac:dyDescent="0.2">
      <c r="M19" s="101"/>
      <c r="P19" s="63"/>
      <c r="Q19" s="63"/>
      <c r="S19" s="63"/>
      <c r="T19" s="63"/>
      <c r="V19" s="63"/>
      <c r="AA19" s="85"/>
    </row>
    <row r="20" spans="3:31" x14ac:dyDescent="0.2">
      <c r="P20" s="63"/>
      <c r="Q20" s="63"/>
      <c r="S20" s="63"/>
      <c r="T20" s="63"/>
      <c r="U20" s="63"/>
      <c r="V20" s="63"/>
      <c r="X20" s="63"/>
      <c r="Y20" s="63"/>
    </row>
    <row r="21" spans="3:31" ht="13.5" x14ac:dyDescent="0.2">
      <c r="M21" s="90" t="s">
        <v>105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A22" s="104" t="s">
        <v>103</v>
      </c>
      <c r="AC22" s="103" t="s">
        <v>108</v>
      </c>
      <c r="AD22" s="103" t="s">
        <v>109</v>
      </c>
      <c r="AE22" s="104" t="s">
        <v>110</v>
      </c>
    </row>
    <row r="23" spans="3:31" x14ac:dyDescent="0.2">
      <c r="J23" s="62"/>
      <c r="K23" s="62"/>
      <c r="L23" s="62"/>
      <c r="M23" s="117" t="s">
        <v>60</v>
      </c>
      <c r="N23" s="117"/>
      <c r="O23" s="117" t="s">
        <v>63</v>
      </c>
      <c r="P23" s="117" t="str">
        <f t="shared" ref="P23:P33" si="6">Currency&amp;LEFT(O23,LEN(O23)-1)&amp;"X1S"&amp;QuoteSuffix</f>
        <v>GBP2X1S_Quote</v>
      </c>
      <c r="Q23" s="123"/>
      <c r="R23" s="118">
        <f t="shared" ref="R23:R33" si="7">EvaluationDate</f>
        <v>42355</v>
      </c>
      <c r="S23" s="118">
        <f>_xll.qlInterestRateIndexValueDate(AA23,R23)</f>
        <v>42355</v>
      </c>
      <c r="T23" s="118">
        <f>_xll.qlInterestRateIndexMaturity(AA23,S23)</f>
        <v>42417</v>
      </c>
      <c r="U23" s="119">
        <f ca="1">_xll.qlIndexFixing(AA23,R23,,_xll.ohTrigger(Trigger,Trigger1M,InterestRatesTrigger))</f>
        <v>5.0874999999999922E-3</v>
      </c>
      <c r="V23" s="119">
        <f ca="1">_xll.qlQuoteValue(P23,_xll.ohTrigger(Trigger,Trigger1M,InterestRatesTrigger))</f>
        <v>5.0875E-3</v>
      </c>
      <c r="W23" s="119" t="b">
        <f ca="1">NOT(ISERROR(V23))</f>
        <v>1</v>
      </c>
      <c r="X23" s="162">
        <f ca="1">(U23-V23)*10000</f>
        <v>-7.8062556418956319E-14</v>
      </c>
      <c r="Y23" s="52" t="b">
        <f ca="1">ABS(X23)&lt;=ABS('General Settings'!$D$24)</f>
        <v>1</v>
      </c>
      <c r="AA23" s="52" t="str">
        <f>_xll.qlSwapIndex(,,O23,SettlementDays,Currency,Calendar,ShortFixedLegTenor,ShortFixedLegBDC,ShortFixedLegDayCounter,Index1M,DiscountingCurve,Permanent,Trigger,ObjectOverwrite)</f>
        <v>obj_0049c#0000</v>
      </c>
      <c r="AC23" s="103" t="s">
        <v>33</v>
      </c>
      <c r="AD23" s="103" t="s">
        <v>112</v>
      </c>
      <c r="AE23" s="104" t="s">
        <v>158</v>
      </c>
    </row>
    <row r="24" spans="3:31" x14ac:dyDescent="0.2">
      <c r="M24" s="110" t="s">
        <v>60</v>
      </c>
      <c r="N24" s="110"/>
      <c r="O24" s="110" t="s">
        <v>31</v>
      </c>
      <c r="P24" s="110" t="str">
        <f t="shared" si="6"/>
        <v>GBP3X1S_Quote</v>
      </c>
      <c r="Q24" s="122"/>
      <c r="R24" s="111">
        <f t="shared" si="7"/>
        <v>42355</v>
      </c>
      <c r="S24" s="111">
        <f>_xll.qlInterestRateIndexValueDate(AA24,R24)</f>
        <v>42355</v>
      </c>
      <c r="T24" s="111">
        <f>_xll.qlInterestRateIndexMaturity(AA24,S24)</f>
        <v>42446</v>
      </c>
      <c r="U24" s="112">
        <f ca="1">_xll.qlIndexFixing(AA24,R24,,_xll.ohTrigger(Trigger,Trigger1M,InterestRatesTrigger))</f>
        <v>5.1125000000000788E-3</v>
      </c>
      <c r="V24" s="112">
        <f ca="1">_xll.qlQuoteValue(P24,_xll.ohTrigger(Trigger,Trigger1M,InterestRatesTrigger))</f>
        <v>5.1124999999999999E-3</v>
      </c>
      <c r="W24" s="112" t="b">
        <f t="shared" ref="W24:W33" ca="1" si="8">NOT(ISERROR(V24))</f>
        <v>1</v>
      </c>
      <c r="X24" s="163">
        <f t="shared" ref="X24:X33" ca="1" si="9">(U24-V24)*10000</f>
        <v>7.8929918156944723E-13</v>
      </c>
      <c r="Y24" s="50" t="b">
        <f ca="1">ABS(X24)&lt;=ABS('General Settings'!$D$24)</f>
        <v>1</v>
      </c>
      <c r="AA24" s="50" t="str">
        <f>_xll.qlSwapIndex(,,O24,SettlementDays,Currency,Calendar,ShortFixedLegTenor,ShortFixedLegBDC,ShortFixedLegDayCounter,Index1M,DiscountingCurve,Permanent,Trigger,ObjectOverwrite)</f>
        <v>obj_0047b#0000</v>
      </c>
    </row>
    <row r="25" spans="3:31" x14ac:dyDescent="0.2">
      <c r="M25" s="110" t="s">
        <v>60</v>
      </c>
      <c r="N25" s="110"/>
      <c r="O25" s="110" t="s">
        <v>64</v>
      </c>
      <c r="P25" s="110" t="str">
        <f t="shared" si="6"/>
        <v>GBP4X1S_Quote</v>
      </c>
      <c r="Q25" s="122"/>
      <c r="R25" s="111">
        <f t="shared" si="7"/>
        <v>42355</v>
      </c>
      <c r="S25" s="111">
        <f>_xll.qlInterestRateIndexValueDate(AA25,R25)</f>
        <v>42355</v>
      </c>
      <c r="T25" s="111">
        <f>_xll.qlInterestRateIndexMaturity(AA25,S25)</f>
        <v>42478</v>
      </c>
      <c r="U25" s="112">
        <f ca="1">_xll.qlIndexFixing(AA25,R25,,_xll.ohTrigger(Trigger,Trigger1M,InterestRatesTrigger))</f>
        <v>5.1750000000000042E-3</v>
      </c>
      <c r="V25" s="112">
        <f ca="1">_xll.qlQuoteValue(P25,_xll.ohTrigger(Trigger,Trigger1M,InterestRatesTrigger))</f>
        <v>5.1749999999999999E-3</v>
      </c>
      <c r="W25" s="112" t="b">
        <f t="shared" ca="1" si="8"/>
        <v>1</v>
      </c>
      <c r="X25" s="163">
        <f t="shared" ca="1" si="9"/>
        <v>4.3368086899420177E-14</v>
      </c>
      <c r="Y25" s="50" t="b">
        <f ca="1">ABS(X25)&lt;=ABS('General Settings'!$D$24)</f>
        <v>1</v>
      </c>
      <c r="AA25" s="50" t="str">
        <f>_xll.qlSwapIndex(,,O25,SettlementDays,Currency,Calendar,ShortFixedLegTenor,ShortFixedLegBDC,ShortFixedLegDayCounter,Index1M,DiscountingCurve,Permanent,Trigger,ObjectOverwrite)</f>
        <v>obj_00489#0000</v>
      </c>
    </row>
    <row r="26" spans="3:31" x14ac:dyDescent="0.2">
      <c r="M26" s="110" t="s">
        <v>60</v>
      </c>
      <c r="N26" s="110"/>
      <c r="O26" s="110" t="s">
        <v>65</v>
      </c>
      <c r="P26" s="110" t="str">
        <f t="shared" si="6"/>
        <v>GBP5X1S_Quote</v>
      </c>
      <c r="Q26" s="122"/>
      <c r="R26" s="111">
        <f t="shared" si="7"/>
        <v>42355</v>
      </c>
      <c r="S26" s="111">
        <f>_xll.qlInterestRateIndexValueDate(AA26,R26)</f>
        <v>42355</v>
      </c>
      <c r="T26" s="111">
        <f>_xll.qlInterestRateIndexMaturity(AA26,S26)</f>
        <v>42507</v>
      </c>
      <c r="U26" s="112">
        <f ca="1">_xll.qlIndexFixing(AA26,R26,,_xll.ohTrigger(Trigger,Trigger1M,InterestRatesTrigger))</f>
        <v>5.2750000000000288E-3</v>
      </c>
      <c r="V26" s="112">
        <f ca="1">_xll.qlQuoteValue(P26,_xll.ohTrigger(Trigger,Trigger1M,InterestRatesTrigger))</f>
        <v>5.275000000000001E-3</v>
      </c>
      <c r="W26" s="112" t="b">
        <f t="shared" ca="1" si="8"/>
        <v>1</v>
      </c>
      <c r="X26" s="163">
        <f t="shared" ca="1" si="9"/>
        <v>2.7755575615628914E-13</v>
      </c>
      <c r="Y26" s="50" t="b">
        <f ca="1">ABS(X26)&lt;=ABS('General Settings'!$D$24)</f>
        <v>1</v>
      </c>
      <c r="AA26" s="50" t="str">
        <f>_xll.qlSwapIndex(,,O26,SettlementDays,Currency,Calendar,ShortFixedLegTenor,ShortFixedLegBDC,ShortFixedLegDayCounter,Index1M,DiscountingCurve,Permanent,Trigger,ObjectOverwrite)</f>
        <v>obj_004a7#0000</v>
      </c>
    </row>
    <row r="27" spans="3:31" x14ac:dyDescent="0.2">
      <c r="M27" s="110" t="s">
        <v>60</v>
      </c>
      <c r="N27" s="110"/>
      <c r="O27" s="110" t="s">
        <v>32</v>
      </c>
      <c r="P27" s="110" t="str">
        <f t="shared" si="6"/>
        <v>GBP6X1S_Quote</v>
      </c>
      <c r="Q27" s="122"/>
      <c r="R27" s="111">
        <f t="shared" si="7"/>
        <v>42355</v>
      </c>
      <c r="S27" s="111">
        <f>_xll.qlInterestRateIndexValueDate(AA27,R27)</f>
        <v>42355</v>
      </c>
      <c r="T27" s="111">
        <f>_xll.qlInterestRateIndexMaturity(AA27,S27)</f>
        <v>42538</v>
      </c>
      <c r="U27" s="112">
        <f ca="1">_xll.qlIndexFixing(AA27,R27,,_xll.ohTrigger(Trigger,Trigger1M,InterestRatesTrigger))</f>
        <v>5.4000000000002961E-3</v>
      </c>
      <c r="V27" s="112">
        <f ca="1">_xll.qlQuoteValue(P27,_xll.ohTrigger(Trigger,Trigger1M,InterestRatesTrigger))</f>
        <v>5.4000000000000003E-3</v>
      </c>
      <c r="W27" s="112" t="b">
        <f t="shared" ca="1" si="8"/>
        <v>1</v>
      </c>
      <c r="X27" s="163">
        <f t="shared" ca="1" si="9"/>
        <v>2.9577035265404561E-12</v>
      </c>
      <c r="Y27" s="50" t="b">
        <f ca="1">ABS(X27)&lt;=ABS('General Settings'!$D$24)</f>
        <v>1</v>
      </c>
      <c r="AA27" s="50" t="str">
        <f>_xll.qlSwapIndex(,,O27,SettlementDays,Currency,Calendar,ShortFixedLegTenor,ShortFixedLegBDC,ShortFixedLegDayCounter,Index1M,DiscountingCurve,Permanent,Trigger,ObjectOverwrite)</f>
        <v>obj_004ce#0000</v>
      </c>
    </row>
    <row r="28" spans="3:31" x14ac:dyDescent="0.2">
      <c r="M28" s="110" t="s">
        <v>60</v>
      </c>
      <c r="N28" s="110"/>
      <c r="O28" s="110" t="s">
        <v>66</v>
      </c>
      <c r="P28" s="110" t="str">
        <f t="shared" si="6"/>
        <v>GBP7X1S_Quote</v>
      </c>
      <c r="Q28" s="122"/>
      <c r="R28" s="111">
        <f t="shared" si="7"/>
        <v>42355</v>
      </c>
      <c r="S28" s="111">
        <f>_xll.qlInterestRateIndexValueDate(AA28,R28)</f>
        <v>42355</v>
      </c>
      <c r="T28" s="111">
        <f>_xll.qlInterestRateIndexMaturity(AA28,S28)</f>
        <v>42569</v>
      </c>
      <c r="U28" s="112">
        <f ca="1">_xll.qlIndexFixing(AA28,R28,,_xll.ohTrigger(Trigger,Trigger1M,InterestRatesTrigger))</f>
        <v>5.537499999999875E-3</v>
      </c>
      <c r="V28" s="112">
        <f ca="1">_xll.qlQuoteValue(P28,_xll.ohTrigger(Trigger,Trigger1M,InterestRatesTrigger))</f>
        <v>5.5374999999999999E-3</v>
      </c>
      <c r="W28" s="112" t="b">
        <f t="shared" ca="1" si="8"/>
        <v>1</v>
      </c>
      <c r="X28" s="163">
        <f t="shared" ca="1" si="9"/>
        <v>-1.2490009027033011E-12</v>
      </c>
      <c r="Y28" s="50" t="b">
        <f ca="1">ABS(X28)&lt;=ABS('General Settings'!$D$24)</f>
        <v>1</v>
      </c>
      <c r="AA28" s="50" t="str">
        <f>_xll.qlSwapIndex(,,O28,SettlementDays,Currency,Calendar,ShortFixedLegTenor,ShortFixedLegBDC,ShortFixedLegDayCounter,Index1M,DiscountingCurve,Permanent,Trigger,ObjectOverwrite)</f>
        <v>obj_004cc#0000</v>
      </c>
    </row>
    <row r="29" spans="3:31" x14ac:dyDescent="0.2">
      <c r="M29" s="110" t="s">
        <v>60</v>
      </c>
      <c r="N29" s="110"/>
      <c r="O29" s="110" t="s">
        <v>67</v>
      </c>
      <c r="P29" s="110" t="str">
        <f t="shared" si="6"/>
        <v>GBP8X1S_Quote</v>
      </c>
      <c r="Q29" s="122"/>
      <c r="R29" s="111">
        <f t="shared" si="7"/>
        <v>42355</v>
      </c>
      <c r="S29" s="111">
        <f>_xll.qlInterestRateIndexValueDate(AA29,R29)</f>
        <v>42355</v>
      </c>
      <c r="T29" s="111">
        <f>_xll.qlInterestRateIndexMaturity(AA29,S29)</f>
        <v>42599</v>
      </c>
      <c r="U29" s="112">
        <f ca="1">_xll.qlIndexFixing(AA29,R29,,_xll.ohTrigger(Trigger,Trigger1M,InterestRatesTrigger))</f>
        <v>5.6625000000001344E-3</v>
      </c>
      <c r="V29" s="112">
        <f ca="1">_xll.qlQuoteValue(P29,_xll.ohTrigger(Trigger,Trigger1M,InterestRatesTrigger))</f>
        <v>5.6624999999999991E-3</v>
      </c>
      <c r="W29" s="112" t="b">
        <f t="shared" ca="1" si="8"/>
        <v>1</v>
      </c>
      <c r="X29" s="163">
        <f t="shared" ca="1" si="9"/>
        <v>1.3530843112619095E-12</v>
      </c>
      <c r="Y29" s="50" t="b">
        <f ca="1">ABS(X29)&lt;=ABS('General Settings'!$D$24)</f>
        <v>1</v>
      </c>
      <c r="AA29" s="50" t="str">
        <f>_xll.qlSwapIndex(,,O29,SettlementDays,Currency,Calendar,ShortFixedLegTenor,ShortFixedLegBDC,ShortFixedLegDayCounter,Index1M,DiscountingCurve,Permanent,Trigger,ObjectOverwrite)</f>
        <v>obj_00481#0000</v>
      </c>
    </row>
    <row r="30" spans="3:31" x14ac:dyDescent="0.2">
      <c r="M30" s="110" t="s">
        <v>60</v>
      </c>
      <c r="N30" s="110"/>
      <c r="O30" s="110" t="s">
        <v>68</v>
      </c>
      <c r="P30" s="110" t="str">
        <f t="shared" si="6"/>
        <v>GBP9X1S_Quote</v>
      </c>
      <c r="Q30" s="122"/>
      <c r="R30" s="111">
        <f t="shared" si="7"/>
        <v>42355</v>
      </c>
      <c r="S30" s="111">
        <f>_xll.qlInterestRateIndexValueDate(AA30,R30)</f>
        <v>42355</v>
      </c>
      <c r="T30" s="111">
        <f>_xll.qlInterestRateIndexMaturity(AA30,S30)</f>
        <v>42632</v>
      </c>
      <c r="U30" s="112">
        <f ca="1">_xll.qlIndexFixing(AA30,R30,,_xll.ohTrigger(Trigger,Trigger1M,InterestRatesTrigger))</f>
        <v>5.7999999999998339E-3</v>
      </c>
      <c r="V30" s="112">
        <f ca="1">_xll.qlQuoteValue(P30,_xll.ohTrigger(Trigger,Trigger1M,InterestRatesTrigger))</f>
        <v>5.8000000000000005E-3</v>
      </c>
      <c r="W30" s="112" t="b">
        <f t="shared" ca="1" si="8"/>
        <v>1</v>
      </c>
      <c r="X30" s="163">
        <f t="shared" ca="1" si="9"/>
        <v>-1.6653345369377348E-12</v>
      </c>
      <c r="Y30" s="50" t="b">
        <f ca="1">ABS(X30)&lt;=ABS('General Settings'!$D$24)</f>
        <v>1</v>
      </c>
      <c r="AA30" s="50" t="str">
        <f>_xll.qlSwapIndex(,,O30,SettlementDays,Currency,Calendar,ShortFixedLegTenor,ShortFixedLegBDC,ShortFixedLegDayCounter,Index1M,DiscountingCurve,Permanent,Trigger,ObjectOverwrite)</f>
        <v>obj_0047a#0000</v>
      </c>
    </row>
    <row r="31" spans="3:31" x14ac:dyDescent="0.2">
      <c r="M31" s="110" t="s">
        <v>60</v>
      </c>
      <c r="N31" s="110"/>
      <c r="O31" s="110" t="s">
        <v>69</v>
      </c>
      <c r="P31" s="110" t="str">
        <f t="shared" si="6"/>
        <v>GBP10X1S_Quote</v>
      </c>
      <c r="Q31" s="122"/>
      <c r="R31" s="111">
        <f t="shared" si="7"/>
        <v>42355</v>
      </c>
      <c r="S31" s="111">
        <f>_xll.qlInterestRateIndexValueDate(AA31,R31)</f>
        <v>42355</v>
      </c>
      <c r="T31" s="111">
        <f>_xll.qlInterestRateIndexMaturity(AA31,S31)</f>
        <v>42660</v>
      </c>
      <c r="U31" s="112">
        <f ca="1">_xll.qlIndexFixing(AA31,R31,,_xll.ohTrigger(Trigger,Trigger1M,InterestRatesTrigger))</f>
        <v>5.9249999999999997E-3</v>
      </c>
      <c r="V31" s="112">
        <f ca="1">_xll.qlQuoteValue(P31,_xll.ohTrigger(Trigger,Trigger1M,InterestRatesTrigger))</f>
        <v>5.9250000000000006E-3</v>
      </c>
      <c r="W31" s="112" t="b">
        <f t="shared" ca="1" si="8"/>
        <v>1</v>
      </c>
      <c r="X31" s="163">
        <f t="shared" ca="1" si="9"/>
        <v>-8.6736173798840355E-15</v>
      </c>
      <c r="Y31" s="50" t="b">
        <f ca="1">ABS(X31)&lt;=ABS('General Settings'!$D$24)</f>
        <v>1</v>
      </c>
      <c r="AA31" s="50" t="str">
        <f>_xll.qlSwapIndex(,,O31,SettlementDays,Currency,Calendar,ShortFixedLegTenor,ShortFixedLegBDC,ShortFixedLegDayCounter,Index1M,DiscountingCurve,Permanent,Trigger,ObjectOverwrite)</f>
        <v>obj_004b7#0000</v>
      </c>
    </row>
    <row r="32" spans="3:31" x14ac:dyDescent="0.2">
      <c r="M32" s="110" t="s">
        <v>60</v>
      </c>
      <c r="N32" s="110"/>
      <c r="O32" s="110" t="s">
        <v>70</v>
      </c>
      <c r="P32" s="110" t="str">
        <f t="shared" si="6"/>
        <v>GBP11X1S_Quote</v>
      </c>
      <c r="Q32" s="122"/>
      <c r="R32" s="111">
        <f t="shared" si="7"/>
        <v>42355</v>
      </c>
      <c r="S32" s="111">
        <f>_xll.qlInterestRateIndexValueDate(AA32,R32)</f>
        <v>42355</v>
      </c>
      <c r="T32" s="111">
        <f>_xll.qlInterestRateIndexMaturity(AA32,S32)</f>
        <v>42691</v>
      </c>
      <c r="U32" s="112">
        <f ca="1">_xll.qlIndexFixing(AA32,R32,,_xll.ohTrigger(Trigger,Trigger1M,InterestRatesTrigger))</f>
        <v>6.0750000000000318E-3</v>
      </c>
      <c r="V32" s="112">
        <f ca="1">_xll.qlQuoteValue(P32,_xll.ohTrigger(Trigger,Trigger1M,InterestRatesTrigger))</f>
        <v>6.0749999999999997E-3</v>
      </c>
      <c r="W32" s="112" t="b">
        <f t="shared" ca="1" si="8"/>
        <v>1</v>
      </c>
      <c r="X32" s="163">
        <f t="shared" ca="1" si="9"/>
        <v>3.2092384305570931E-13</v>
      </c>
      <c r="Y32" s="50" t="b">
        <f ca="1">ABS(X32)&lt;=ABS('General Settings'!$D$24)</f>
        <v>1</v>
      </c>
      <c r="AA32" s="50" t="str">
        <f>_xll.qlSwapIndex(,,O32,SettlementDays,Currency,Calendar,ShortFixedLegTenor,ShortFixedLegBDC,ShortFixedLegDayCounter,Index1M,DiscountingCurve,Permanent,Trigger,ObjectOverwrite)</f>
        <v>obj_00491#0000</v>
      </c>
    </row>
    <row r="33" spans="13:64" x14ac:dyDescent="0.2">
      <c r="M33" s="114" t="s">
        <v>60</v>
      </c>
      <c r="N33" s="114"/>
      <c r="O33" s="114" t="s">
        <v>106</v>
      </c>
      <c r="P33" s="114" t="str">
        <f t="shared" si="6"/>
        <v>GBP12X1S_Quote</v>
      </c>
      <c r="Q33" s="124"/>
      <c r="R33" s="115">
        <f t="shared" si="7"/>
        <v>42355</v>
      </c>
      <c r="S33" s="115">
        <f>_xll.qlInterestRateIndexValueDate(AA33,R33)</f>
        <v>42355</v>
      </c>
      <c r="T33" s="115">
        <f>_xll.qlInterestRateIndexMaturity(AA33,S33)</f>
        <v>42723</v>
      </c>
      <c r="U33" s="116">
        <f ca="1">_xll.qlIndexFixing(AA33,R33,,_xll.ohTrigger(Trigger,Trigger1M,InterestRatesTrigger))</f>
        <v>6.212499999999949E-3</v>
      </c>
      <c r="V33" s="116">
        <f ca="1">_xll.qlQuoteValue(P33,_xll.ohTrigger(Trigger,Trigger1M,InterestRatesTrigger))</f>
        <v>6.212500000000001E-3</v>
      </c>
      <c r="W33" s="116" t="b">
        <f t="shared" ca="1" si="8"/>
        <v>1</v>
      </c>
      <c r="X33" s="165">
        <f t="shared" ca="1" si="9"/>
        <v>-5.2041704279304213E-13</v>
      </c>
      <c r="Y33" s="51" t="b">
        <f ca="1">ABS(X33)&lt;=ABS('General Settings'!$D$24)</f>
        <v>1</v>
      </c>
      <c r="AA33" s="51" t="str">
        <f>_xll.qlSwapIndex(,,O33,SettlementDays,Currency,Calendar,ShortFixedLegTenor,ShortFixedLegBDC,ShortFixedLegDayCounter,Index1M,DiscountingCurve,Permanent,Trigger,ObjectOverwrite)</f>
        <v>obj_004c6#0000</v>
      </c>
    </row>
    <row r="34" spans="13:64" x14ac:dyDescent="0.2">
      <c r="R34" s="63"/>
      <c r="S34" s="63"/>
      <c r="T34" s="63"/>
      <c r="U34" s="63"/>
      <c r="V34" s="63"/>
    </row>
    <row r="35" spans="13:64" x14ac:dyDescent="0.2">
      <c r="R35" s="63"/>
      <c r="S35" s="63"/>
      <c r="T35" s="63"/>
      <c r="U35" s="63"/>
      <c r="V35" s="63"/>
    </row>
    <row r="36" spans="13:64" x14ac:dyDescent="0.2">
      <c r="R36" s="63"/>
      <c r="S36" s="63"/>
      <c r="T36" s="63"/>
      <c r="U36" s="63"/>
      <c r="V36" s="63"/>
    </row>
    <row r="37" spans="13:64" x14ac:dyDescent="0.2">
      <c r="R37" s="63"/>
      <c r="S37" s="63"/>
      <c r="T37" s="63"/>
      <c r="U37" s="63"/>
      <c r="V37" s="63"/>
    </row>
    <row r="38" spans="13:64" x14ac:dyDescent="0.2">
      <c r="R38" s="63"/>
      <c r="S38" s="63"/>
      <c r="T38" s="63"/>
      <c r="U38" s="63"/>
      <c r="V38" s="63"/>
    </row>
    <row r="39" spans="13:64" x14ac:dyDescent="0.2">
      <c r="R39" s="63"/>
      <c r="S39" s="63"/>
      <c r="T39" s="63"/>
      <c r="U39" s="63"/>
      <c r="V39" s="63"/>
    </row>
    <row r="40" spans="13:64" x14ac:dyDescent="0.2">
      <c r="R40" s="63"/>
      <c r="S40" s="63"/>
      <c r="T40" s="63"/>
      <c r="U40" s="63"/>
      <c r="V40" s="63"/>
    </row>
    <row r="41" spans="13:64" x14ac:dyDescent="0.2">
      <c r="R41" s="63"/>
      <c r="S41" s="63"/>
      <c r="T41" s="63"/>
      <c r="U41" s="63"/>
      <c r="V41" s="63"/>
    </row>
    <row r="42" spans="13:64" x14ac:dyDescent="0.2">
      <c r="R42" s="63"/>
      <c r="S42" s="63"/>
      <c r="T42" s="63"/>
      <c r="U42" s="63"/>
      <c r="V42" s="6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3:64" x14ac:dyDescent="0.2">
      <c r="R43" s="63"/>
      <c r="S43" s="63"/>
      <c r="T43" s="63"/>
      <c r="U43" s="63"/>
      <c r="V43" s="6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3:64" x14ac:dyDescent="0.2">
      <c r="R44" s="63"/>
      <c r="S44" s="63"/>
      <c r="T44" s="63"/>
      <c r="U44" s="63"/>
      <c r="V44" s="6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3:64" x14ac:dyDescent="0.2">
      <c r="R45" s="63"/>
      <c r="S45" s="63"/>
      <c r="T45" s="63"/>
      <c r="U45" s="63"/>
      <c r="V45" s="6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3:64" x14ac:dyDescent="0.2">
      <c r="R46" s="63"/>
      <c r="S46" s="63"/>
      <c r="T46" s="63"/>
      <c r="U46" s="63"/>
      <c r="V46" s="6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3:64" x14ac:dyDescent="0.2">
      <c r="R47" s="63"/>
      <c r="S47" s="63"/>
      <c r="T47" s="63"/>
      <c r="U47" s="63"/>
      <c r="V47" s="6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3:64" x14ac:dyDescent="0.2">
      <c r="R48" s="63"/>
      <c r="S48" s="63"/>
      <c r="T48" s="63"/>
      <c r="U48" s="63"/>
      <c r="V48" s="6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8:65" x14ac:dyDescent="0.2">
      <c r="R49" s="63"/>
      <c r="S49" s="63"/>
      <c r="T49" s="63"/>
      <c r="U49" s="63"/>
      <c r="V49" s="6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8:65" x14ac:dyDescent="0.2">
      <c r="R50" s="63"/>
      <c r="S50" s="63"/>
      <c r="T50" s="63"/>
      <c r="U50" s="63"/>
      <c r="V50" s="6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8:65" x14ac:dyDescent="0.2">
      <c r="R51" s="63"/>
      <c r="S51" s="63"/>
      <c r="T51" s="63"/>
      <c r="U51" s="63"/>
      <c r="V51" s="6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8:65" x14ac:dyDescent="0.2">
      <c r="R52" s="63"/>
      <c r="S52" s="63"/>
      <c r="T52" s="63"/>
      <c r="U52" s="63"/>
      <c r="V52" s="6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8:65" x14ac:dyDescent="0.2">
      <c r="R53" s="63"/>
      <c r="S53" s="63"/>
      <c r="T53" s="63"/>
      <c r="U53" s="63"/>
      <c r="V53" s="63"/>
    </row>
    <row r="54" spans="18:65" x14ac:dyDescent="0.2">
      <c r="R54" s="63"/>
      <c r="S54" s="63"/>
      <c r="T54" s="63"/>
      <c r="U54" s="63"/>
      <c r="V54" s="6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8:65" x14ac:dyDescent="0.2">
      <c r="R55" s="63"/>
      <c r="S55" s="63"/>
      <c r="T55" s="63"/>
      <c r="U55" s="63"/>
      <c r="V55" s="6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8:65" x14ac:dyDescent="0.2">
      <c r="R56" s="63"/>
      <c r="S56" s="63"/>
      <c r="T56" s="63"/>
      <c r="U56" s="63"/>
      <c r="V56" s="6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8:65" x14ac:dyDescent="0.2">
      <c r="R57" s="63"/>
      <c r="S57" s="63"/>
      <c r="T57" s="63"/>
      <c r="U57" s="63"/>
      <c r="V57" s="6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8:65" x14ac:dyDescent="0.2">
      <c r="R58" s="63"/>
      <c r="S58" s="63"/>
      <c r="T58" s="63"/>
      <c r="U58" s="63"/>
      <c r="V58" s="6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8:65" x14ac:dyDescent="0.2">
      <c r="R59" s="63"/>
      <c r="S59" s="63"/>
      <c r="T59" s="63"/>
      <c r="U59" s="63"/>
      <c r="V59" s="6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8:65" x14ac:dyDescent="0.2">
      <c r="R60" s="63"/>
      <c r="S60" s="63"/>
      <c r="T60" s="63"/>
      <c r="U60" s="63"/>
      <c r="V60" s="6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8:65" x14ac:dyDescent="0.2">
      <c r="R61" s="63"/>
      <c r="S61" s="63"/>
      <c r="T61" s="63"/>
      <c r="U61" s="63"/>
      <c r="V61" s="6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8:65" x14ac:dyDescent="0.2">
      <c r="R62" s="63"/>
      <c r="S62" s="63"/>
      <c r="T62" s="63"/>
      <c r="U62" s="63"/>
      <c r="V62" s="6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8:65" x14ac:dyDescent="0.2">
      <c r="R63" s="63"/>
      <c r="S63" s="63"/>
      <c r="T63" s="63"/>
      <c r="U63" s="63"/>
      <c r="V63" s="6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8:65" x14ac:dyDescent="0.2">
      <c r="R64" s="63"/>
      <c r="S64" s="63"/>
      <c r="T64" s="63"/>
      <c r="U64" s="63"/>
      <c r="V64" s="6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8:66" x14ac:dyDescent="0.2">
      <c r="R65" s="63"/>
      <c r="S65" s="63"/>
      <c r="T65" s="63"/>
      <c r="U65" s="63"/>
      <c r="V65" s="6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8:66" x14ac:dyDescent="0.2">
      <c r="R66" s="63"/>
      <c r="S66" s="63"/>
      <c r="T66" s="63"/>
      <c r="U66" s="63"/>
      <c r="V66" s="6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8:66" x14ac:dyDescent="0.2">
      <c r="R67" s="63"/>
      <c r="S67" s="63"/>
      <c r="T67" s="63"/>
      <c r="U67" s="63"/>
      <c r="V67" s="63"/>
    </row>
    <row r="68" spans="18:66" x14ac:dyDescent="0.2">
      <c r="R68" s="63"/>
      <c r="S68" s="63"/>
      <c r="T68" s="63"/>
      <c r="U68" s="63"/>
      <c r="V68" s="63"/>
    </row>
    <row r="69" spans="18:66" x14ac:dyDescent="0.2">
      <c r="R69" s="63"/>
      <c r="S69" s="63"/>
      <c r="T69" s="63"/>
      <c r="U69" s="63"/>
      <c r="V69" s="63"/>
    </row>
    <row r="70" spans="18:66" x14ac:dyDescent="0.2">
      <c r="R70" s="63"/>
      <c r="S70" s="63"/>
      <c r="T70" s="63"/>
      <c r="U70" s="63"/>
      <c r="V70" s="63"/>
    </row>
    <row r="71" spans="18:66" x14ac:dyDescent="0.2">
      <c r="R71" s="63"/>
      <c r="S71" s="63"/>
      <c r="T71" s="63"/>
      <c r="U71" s="63"/>
      <c r="V71" s="63"/>
    </row>
    <row r="72" spans="18:66" x14ac:dyDescent="0.2">
      <c r="R72" s="63"/>
      <c r="S72" s="63"/>
      <c r="T72" s="63"/>
      <c r="U72" s="63"/>
      <c r="V72" s="63"/>
    </row>
    <row r="73" spans="18:66" x14ac:dyDescent="0.2">
      <c r="R73" s="63"/>
      <c r="S73" s="63"/>
      <c r="T73" s="63"/>
      <c r="U73" s="63"/>
      <c r="V73" s="63"/>
    </row>
    <row r="74" spans="18:66" x14ac:dyDescent="0.2">
      <c r="R74" s="63"/>
      <c r="S74" s="63"/>
      <c r="T74" s="63"/>
      <c r="U74" s="63"/>
      <c r="V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8:66" x14ac:dyDescent="0.2">
      <c r="R75" s="63"/>
      <c r="S75" s="63"/>
      <c r="T75" s="63"/>
      <c r="U75" s="63"/>
      <c r="V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8:66" x14ac:dyDescent="0.2">
      <c r="R76" s="63"/>
      <c r="S76" s="63"/>
      <c r="T76" s="63"/>
      <c r="U76" s="63"/>
      <c r="V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8:66" x14ac:dyDescent="0.2">
      <c r="R77" s="63"/>
      <c r="S77" s="63"/>
      <c r="T77" s="63"/>
      <c r="U77" s="63"/>
      <c r="V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8:66" x14ac:dyDescent="0.2">
      <c r="R78" s="63"/>
      <c r="S78" s="63"/>
      <c r="T78" s="63"/>
      <c r="U78" s="63"/>
      <c r="V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8:66" x14ac:dyDescent="0.2">
      <c r="R79" s="63"/>
      <c r="S79" s="63"/>
      <c r="T79" s="63"/>
      <c r="U79" s="63"/>
      <c r="V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8:66" x14ac:dyDescent="0.2">
      <c r="R80" s="63"/>
      <c r="S80" s="63"/>
      <c r="T80" s="63"/>
      <c r="U80" s="63"/>
      <c r="V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8:66" x14ac:dyDescent="0.2">
      <c r="R81" s="63"/>
      <c r="S81" s="63"/>
      <c r="T81" s="63"/>
      <c r="U81" s="63"/>
      <c r="V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8:66" x14ac:dyDescent="0.2">
      <c r="R84" s="63"/>
      <c r="S84" s="63"/>
      <c r="T84" s="63"/>
      <c r="U84" s="63"/>
      <c r="V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8:66" x14ac:dyDescent="0.2">
      <c r="R85" s="63"/>
      <c r="S85" s="63"/>
      <c r="T85" s="63"/>
      <c r="U85" s="63"/>
      <c r="V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8:66" x14ac:dyDescent="0.2">
      <c r="R86" s="63"/>
      <c r="S86" s="63"/>
      <c r="T86" s="63"/>
      <c r="U86" s="63"/>
      <c r="V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8:66" x14ac:dyDescent="0.2">
      <c r="R87" s="63"/>
      <c r="S87" s="63"/>
      <c r="T87" s="63"/>
      <c r="U87" s="63"/>
      <c r="V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8:66" x14ac:dyDescent="0.2">
      <c r="R88" s="63"/>
      <c r="S88" s="63"/>
      <c r="T88" s="63"/>
      <c r="U88" s="63"/>
      <c r="V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8:66" x14ac:dyDescent="0.2">
      <c r="R89" s="63"/>
      <c r="S89" s="63"/>
      <c r="T89" s="63"/>
      <c r="U89" s="63"/>
      <c r="V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8:66" x14ac:dyDescent="0.2">
      <c r="R90" s="63"/>
      <c r="S90" s="63"/>
      <c r="T90" s="63"/>
      <c r="U90" s="63"/>
      <c r="V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8:66" x14ac:dyDescent="0.2">
      <c r="R91" s="63"/>
      <c r="S91" s="63"/>
      <c r="T91" s="63"/>
      <c r="U91" s="63"/>
      <c r="V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8:66" x14ac:dyDescent="0.2">
      <c r="R92" s="63"/>
      <c r="S92" s="63"/>
      <c r="T92" s="63"/>
      <c r="U92" s="63"/>
      <c r="V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8:66" x14ac:dyDescent="0.2">
      <c r="R93" s="63"/>
      <c r="S93" s="63"/>
      <c r="T93" s="63"/>
      <c r="U93" s="63"/>
      <c r="V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8:66" x14ac:dyDescent="0.2">
      <c r="R94" s="63"/>
      <c r="S94" s="63"/>
      <c r="T94" s="63"/>
      <c r="U94" s="63"/>
      <c r="V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8:66" x14ac:dyDescent="0.2">
      <c r="R95" s="63"/>
      <c r="S95" s="63"/>
      <c r="T95" s="63"/>
      <c r="U95" s="63"/>
      <c r="V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8:66" x14ac:dyDescent="0.2">
      <c r="R96" s="63"/>
      <c r="S96" s="63"/>
      <c r="T96" s="63"/>
      <c r="U96" s="63"/>
      <c r="V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8:66" x14ac:dyDescent="0.2">
      <c r="R97" s="63"/>
      <c r="S97" s="63"/>
      <c r="T97" s="63"/>
      <c r="U97" s="63"/>
      <c r="V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8:66" x14ac:dyDescent="0.2">
      <c r="R98" s="63"/>
      <c r="S98" s="63"/>
      <c r="T98" s="63"/>
      <c r="U98" s="63"/>
      <c r="V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8:66" x14ac:dyDescent="0.2">
      <c r="R99" s="63"/>
      <c r="S99" s="63"/>
      <c r="T99" s="63"/>
      <c r="U99" s="63"/>
      <c r="V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8:66" x14ac:dyDescent="0.2">
      <c r="R100" s="63"/>
      <c r="S100" s="63"/>
      <c r="T100" s="63"/>
      <c r="U100" s="63"/>
      <c r="V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8:66" x14ac:dyDescent="0.2">
      <c r="R101" s="63"/>
      <c r="S101" s="63"/>
      <c r="T101" s="63"/>
      <c r="U101" s="63"/>
      <c r="V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8:66" x14ac:dyDescent="0.2">
      <c r="R102" s="63"/>
      <c r="S102" s="63"/>
      <c r="T102" s="63"/>
      <c r="U102" s="63"/>
      <c r="V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8:66" x14ac:dyDescent="0.2">
      <c r="R103" s="63"/>
      <c r="S103" s="63"/>
      <c r="T103" s="63"/>
      <c r="U103" s="63"/>
      <c r="V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8:66" x14ac:dyDescent="0.2">
      <c r="R104" s="63"/>
      <c r="S104" s="63"/>
      <c r="T104" s="63"/>
      <c r="U104" s="63"/>
      <c r="V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8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4" x14ac:dyDescent="0.2">
      <c r="R225" s="63"/>
      <c r="S225" s="63"/>
      <c r="T225" s="63"/>
      <c r="U225" s="63"/>
      <c r="V225" s="63"/>
    </row>
    <row r="226" spans="18:24" x14ac:dyDescent="0.2">
      <c r="R226" s="63"/>
      <c r="S226" s="63"/>
      <c r="T226" s="63"/>
      <c r="U226" s="63"/>
      <c r="V226" s="63"/>
    </row>
    <row r="227" spans="18:24" x14ac:dyDescent="0.2">
      <c r="R227" s="63"/>
      <c r="S227" s="63"/>
      <c r="T227" s="63"/>
      <c r="U227" s="63"/>
      <c r="V227" s="63"/>
    </row>
    <row r="228" spans="18:24" x14ac:dyDescent="0.2">
      <c r="R228" s="63"/>
      <c r="S228" s="63"/>
      <c r="T228" s="63"/>
      <c r="U228" s="63"/>
      <c r="V228" s="63"/>
    </row>
    <row r="229" spans="18:24" x14ac:dyDescent="0.2">
      <c r="R229" s="63"/>
      <c r="S229" s="63"/>
      <c r="T229" s="63"/>
      <c r="U229" s="63"/>
      <c r="V229" s="63"/>
    </row>
    <row r="230" spans="18:24" x14ac:dyDescent="0.2">
      <c r="R230" s="63"/>
      <c r="S230" s="63"/>
      <c r="T230" s="63"/>
      <c r="U230" s="63"/>
      <c r="V230" s="63"/>
    </row>
    <row r="231" spans="18:24" x14ac:dyDescent="0.2">
      <c r="R231" s="63"/>
      <c r="S231" s="63"/>
      <c r="T231" s="63"/>
      <c r="U231" s="63"/>
      <c r="V231" s="63"/>
    </row>
    <row r="232" spans="18:24" x14ac:dyDescent="0.2">
      <c r="R232" s="63"/>
      <c r="S232" s="63"/>
      <c r="T232" s="63"/>
      <c r="U232" s="63"/>
      <c r="V232" s="63"/>
    </row>
    <row r="233" spans="18:24" x14ac:dyDescent="0.2">
      <c r="R233" s="63"/>
      <c r="S233" s="63"/>
      <c r="T233" s="63"/>
      <c r="U233" s="63"/>
      <c r="V233" s="63"/>
    </row>
    <row r="234" spans="18:24" x14ac:dyDescent="0.2">
      <c r="R234" s="63"/>
      <c r="S234" s="63"/>
      <c r="T234" s="63"/>
      <c r="U234" s="63"/>
      <c r="V234" s="63"/>
    </row>
    <row r="235" spans="18:24" x14ac:dyDescent="0.2">
      <c r="R235" s="63"/>
      <c r="S235" s="63"/>
      <c r="T235" s="63"/>
      <c r="U235" s="63"/>
      <c r="V235" s="63"/>
    </row>
    <row r="236" spans="18:24" x14ac:dyDescent="0.2">
      <c r="W236" s="62"/>
      <c r="X236" s="63"/>
    </row>
    <row r="237" spans="18:24" x14ac:dyDescent="0.2">
      <c r="W237" s="62"/>
      <c r="X237" s="63"/>
    </row>
    <row r="238" spans="18:24" x14ac:dyDescent="0.2">
      <c r="W238" s="62"/>
      <c r="X238" s="63"/>
    </row>
    <row r="239" spans="18:24" x14ac:dyDescent="0.2">
      <c r="W239" s="62"/>
      <c r="X239" s="63"/>
    </row>
    <row r="240" spans="18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13" spans="26:26" x14ac:dyDescent="0.2">
      <c r="Z3513" s="86"/>
    </row>
    <row r="3514" spans="26:26" x14ac:dyDescent="0.2">
      <c r="Z3514" s="86"/>
    </row>
    <row r="3515" spans="26:26" x14ac:dyDescent="0.2">
      <c r="Z3515" s="86"/>
    </row>
    <row r="3516" spans="26:26" x14ac:dyDescent="0.2">
      <c r="Z3516" s="86"/>
    </row>
    <row r="3517" spans="26:26" x14ac:dyDescent="0.2">
      <c r="Z3517" s="86"/>
    </row>
    <row r="3518" spans="26:26" x14ac:dyDescent="0.2">
      <c r="Z3518" s="86"/>
    </row>
    <row r="3519" spans="26:26" x14ac:dyDescent="0.2">
      <c r="Z3519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3">
    <cfRule type="cellIs" dxfId="6" priority="1" operator="equal">
      <formula>FALSE</formula>
    </cfRule>
  </conditionalFormatting>
  <dataValidations disablePrompts="1"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5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05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42721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5.8530000000002053E-3</v>
      </c>
      <c r="H3" s="53">
        <f>IF(G3&gt;=0,ROUNDDOWN(G3*10,2)/10,ROUNDUP(G3*10,2)/10)</f>
        <v>5.0000000000000001E-3</v>
      </c>
      <c r="I3" s="82">
        <f>MAX(_xll.ohPack(Data!$K$4:INDEX(Fwd3M,MATCH(E3+1,SettlementDates,1),1)))</f>
        <v>9.2458251645868173E-3</v>
      </c>
      <c r="J3" s="53">
        <f t="shared" ref="J3:J16" si="2">IF(I3-G3&gt;1%,(QUOTIENT(I3*10000,50)+1)*0.5%,(QUOTIENT(I3*10000,10)+1)*0.1%)</f>
        <v>0.01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06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42369</v>
      </c>
      <c r="E4" s="76">
        <f t="shared" si="0"/>
        <v>43086</v>
      </c>
      <c r="F4" s="77">
        <f t="shared" si="1"/>
        <v>3</v>
      </c>
      <c r="G4" s="83">
        <f>MIN(_xll.ohPack(Data!$K$4:INDEX(Fwd3M,MATCH(E4+1,SettlementDates,1),1)))</f>
        <v>5.8530000000002053E-3</v>
      </c>
      <c r="H4" s="54">
        <f t="shared" ref="H4:H16" si="4">IF(G4&gt;=0,ROUNDDOWN(G4*10,2)/10,ROUNDUP(G4*10,2)/10)</f>
        <v>5.0000000000000001E-3</v>
      </c>
      <c r="I4" s="83">
        <f>MAX(_xll.ohPack(Data!$K$4:INDEX(Fwd3M,MATCH(E4+1,SettlementDates,1),1)))</f>
        <v>1.3517047391169471E-2</v>
      </c>
      <c r="J4" s="54">
        <f t="shared" si="2"/>
        <v>1.4E-2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06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42369</v>
      </c>
      <c r="E5" s="76">
        <f t="shared" si="0"/>
        <v>44182</v>
      </c>
      <c r="F5" s="77">
        <f t="shared" si="1"/>
        <v>6</v>
      </c>
      <c r="G5" s="83">
        <f>MIN(_xll.ohPack(Data!$K$4:INDEX(Fwd3M,MATCH(E5+1,SettlementDates,1),1)))</f>
        <v>5.8530000000002053E-3</v>
      </c>
      <c r="H5" s="54">
        <f t="shared" si="4"/>
        <v>5.0000000000000001E-3</v>
      </c>
      <c r="I5" s="83">
        <f>MAX(_xll.ohPack(Data!$K$4:INDEX(Fwd3M,MATCH(E5+1,SettlementDates,1),1)))</f>
        <v>1.965288004530789E-2</v>
      </c>
      <c r="J5" s="54">
        <f t="shared" si="2"/>
        <v>0.02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06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46008</v>
      </c>
      <c r="F6" s="77">
        <f t="shared" si="1"/>
        <v>6</v>
      </c>
      <c r="G6" s="83">
        <f>MIN(_xll.ohPack(Data!$K$4:INDEX(Fwd3M,MATCH(E6+1,SettlementDates,1),1)))</f>
        <v>5.8530000000002053E-3</v>
      </c>
      <c r="H6" s="54">
        <f t="shared" si="4"/>
        <v>5.0000000000000001E-3</v>
      </c>
      <c r="I6" s="83">
        <f>MAX(_xll.ohPack(Data!$K$4:INDEX(Fwd3M,MATCH(E6+1,SettlementDates,1),1)))</f>
        <v>2.3934948637967402E-2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0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49660</v>
      </c>
      <c r="F7" s="77">
        <f t="shared" si="1"/>
        <v>12</v>
      </c>
      <c r="G7" s="83">
        <f>MIN(_xll.ohPack(Data!$K$4:INDEX(Fwd3M,MATCH(E7+1,SettlementDates,1),1)))</f>
        <v>5.8530000000002053E-3</v>
      </c>
      <c r="H7" s="54">
        <f t="shared" si="4"/>
        <v>5.0000000000000001E-3</v>
      </c>
      <c r="I7" s="83">
        <f>MAX(_xll.ohPack(Data!$K$4:INDEX(Fwd3M,MATCH(E7+1,SettlementDates,1),1)))</f>
        <v>2.4668426772038211E-2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0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53313</v>
      </c>
      <c r="F8" s="77">
        <f t="shared" si="1"/>
        <v>36</v>
      </c>
      <c r="G8" s="83">
        <f>MIN(_xll.ohPack(Data!$K$4:INDEX(Fwd3M,MATCH(E8+1,SettlementDates,1),1)))</f>
        <v>5.8530000000002053E-3</v>
      </c>
      <c r="H8" s="54">
        <f t="shared" si="4"/>
        <v>5.0000000000000001E-3</v>
      </c>
      <c r="I8" s="83">
        <f>MAX(_xll.ohPack(Data!$K$4:INDEX(Fwd3M,MATCH(E8+1,SettlementDates,1),1)))</f>
        <v>2.4668426772038211E-2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0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64270</v>
      </c>
      <c r="F9" s="77">
        <f t="shared" si="1"/>
        <v>60</v>
      </c>
      <c r="G9" s="84">
        <f>MIN(_xll.ohPack(Data!$K$4:INDEX(Fwd3M,MATCH(E9+1,SettlementDates,1),1)))</f>
        <v>5.8530000000002053E-3</v>
      </c>
      <c r="H9" s="55">
        <f t="shared" si="4"/>
        <v>5.0000000000000001E-3</v>
      </c>
      <c r="I9" s="84">
        <f>MAX(_xll.ohPack(Data!$K$4:INDEX(Fwd3M,MATCH(E9+1,SettlementDates,1),1)))</f>
        <v>2.4668426772038211E-2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05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42721</v>
      </c>
      <c r="F10" s="78">
        <f t="shared" si="1"/>
        <v>1</v>
      </c>
      <c r="G10" s="83">
        <f>MIN(_xll.ohPack(Data!$O$4:INDEX(ONFwd3M,MATCH(E10+1,SettlementDates,1),1)))</f>
        <v>5.4927437451424144E-3</v>
      </c>
      <c r="H10" s="54">
        <f t="shared" si="4"/>
        <v>5.0000000000000001E-3</v>
      </c>
      <c r="I10" s="83">
        <f>MAX(_xll.ohPack(Data!$O$4:INDEX(ONFwd3M,MATCH(E10+1,SettlementDates,1),1)))</f>
        <v>8.6837769786218821E-3</v>
      </c>
      <c r="J10" s="54">
        <f t="shared" si="2"/>
        <v>9.0000000000000011E-3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06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43086</v>
      </c>
      <c r="F11" s="77">
        <f t="shared" si="1"/>
        <v>3</v>
      </c>
      <c r="G11" s="83">
        <f>MIN(_xll.ohPack(Data!$O$4:INDEX(ONFwd3M,MATCH(E11+1,SettlementDates,1),1)))</f>
        <v>5.4927437451424144E-3</v>
      </c>
      <c r="H11" s="54">
        <f t="shared" si="4"/>
        <v>5.0000000000000001E-3</v>
      </c>
      <c r="I11" s="83">
        <f>MAX(_xll.ohPack(Data!$O$4:INDEX(ONFwd3M,MATCH(E11+1,SettlementDates,1),1)))</f>
        <v>1.309254999402043E-2</v>
      </c>
      <c r="J11" s="54">
        <f t="shared" si="2"/>
        <v>1.4E-2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06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44182</v>
      </c>
      <c r="F12" s="77">
        <f t="shared" si="1"/>
        <v>6</v>
      </c>
      <c r="G12" s="83">
        <f>MIN(_xll.ohPack(Data!$O$4:INDEX(ONFwd3M,MATCH(E12+1,SettlementDates,1),1)))</f>
        <v>5.4927437451424144E-3</v>
      </c>
      <c r="H12" s="54">
        <f t="shared" si="4"/>
        <v>5.0000000000000001E-3</v>
      </c>
      <c r="I12" s="83">
        <f>MAX(_xll.ohPack(Data!$O$4:INDEX(ONFwd3M,MATCH(E12+1,SettlementDates,1),1)))</f>
        <v>1.9355111565571015E-2</v>
      </c>
      <c r="J12" s="54">
        <f t="shared" si="2"/>
        <v>0.02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06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46008</v>
      </c>
      <c r="F13" s="77">
        <f t="shared" si="1"/>
        <v>6</v>
      </c>
      <c r="G13" s="83">
        <f>MIN(_xll.ohPack(Data!$O$4:INDEX(ONFwd3M,MATCH(E13+1,SettlementDates,1),1)))</f>
        <v>5.4927437451424144E-3</v>
      </c>
      <c r="H13" s="54">
        <f t="shared" si="4"/>
        <v>5.0000000000000001E-3</v>
      </c>
      <c r="I13" s="83">
        <f>MAX(_xll.ohPack(Data!$O$4:INDEX(ONFwd3M,MATCH(E13+1,SettlementDates,1),1)))</f>
        <v>2.3764198830791283E-2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0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49660</v>
      </c>
      <c r="F14" s="77">
        <f t="shared" si="1"/>
        <v>12</v>
      </c>
      <c r="G14" s="83">
        <f>MIN(_xll.ohPack(Data!$O$4:INDEX(ONFwd3M,MATCH(E14+1,SettlementDates,1),1)))</f>
        <v>5.4927437451424144E-3</v>
      </c>
      <c r="H14" s="54">
        <f t="shared" si="4"/>
        <v>5.0000000000000001E-3</v>
      </c>
      <c r="I14" s="83">
        <f>MAX(_xll.ohPack(Data!$O$4:INDEX(ONFwd3M,MATCH(E14+1,SettlementDates,1),1)))</f>
        <v>2.4594077267258152E-2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0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53313</v>
      </c>
      <c r="F15" s="77">
        <f t="shared" si="1"/>
        <v>36</v>
      </c>
      <c r="G15" s="83">
        <f>MIN(_xll.ohPack(Data!$O$4:INDEX(ONFwd3M,MATCH(E15+1,SettlementDates,1),1)))</f>
        <v>5.4927437451424144E-3</v>
      </c>
      <c r="H15" s="54">
        <f t="shared" si="4"/>
        <v>5.0000000000000001E-3</v>
      </c>
      <c r="I15" s="83">
        <f>MAX(_xll.ohPack(Data!$O$4:INDEX(ONFwd3M,MATCH(E15+1,SettlementDates,1),1)))</f>
        <v>2.4594077267258152E-2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0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64270</v>
      </c>
      <c r="F16" s="81">
        <f t="shared" si="1"/>
        <v>60</v>
      </c>
      <c r="G16" s="84">
        <f>MIN(_xll.ohPack(Data!$O$4:INDEX(ONFwd3M,MATCH(E16+1,SettlementDates,1),1)))</f>
        <v>5.4927437451424144E-3</v>
      </c>
      <c r="H16" s="55">
        <f t="shared" si="4"/>
        <v>5.0000000000000001E-3</v>
      </c>
      <c r="I16" s="84">
        <f>MAX(_xll.ohPack(Data!$O$4:INDEX(ONFwd3M,MATCH(E16+1,SettlementDates,1),1)))</f>
        <v>2.4594077267258152E-2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146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113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35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</row>
    <row r="23" spans="3:33" x14ac:dyDescent="0.2">
      <c r="J23" s="62"/>
      <c r="K23" s="62"/>
      <c r="L23" s="62"/>
      <c r="M23" s="50" t="s">
        <v>149</v>
      </c>
      <c r="N23" s="50" t="s">
        <v>30</v>
      </c>
      <c r="O23" s="50" t="str">
        <f t="shared" ref="O23:O34" si="6">LEFT(N23,LEN(N23)-1)+3&amp;"M"</f>
        <v>4M</v>
      </c>
      <c r="P23" s="50" t="str">
        <f t="shared" ref="P23:P34" si="7">Currency&amp;LEFT(N23,LEN(N23)-1)&amp;"x"&amp;LEFT(O23,LEN(O23)-1)&amp;"F"&amp;QuoteSuffix</f>
        <v>GBP1x4F_Quote</v>
      </c>
      <c r="Q23" s="122"/>
      <c r="R23" s="120">
        <f>_xll.qlInterestRateIndexFixingDate(Index3M,S23)</f>
        <v>42387</v>
      </c>
      <c r="S23" s="120">
        <f>_xll.qlCalendarAdvance(Calendar,SettlementDate,N23,"mf",TRUE)</f>
        <v>42387</v>
      </c>
      <c r="T23" s="120">
        <f>_xll.qlCalendarAdvance(Calendar,SettlementDate,O23,"mf",TRUE)</f>
        <v>42478</v>
      </c>
      <c r="U23" s="125">
        <f ca="1">_xll.qlIndexFixing(Index3M,R23,TRUE,_xll.ohTrigger(Trigger,Trigger3M,InterestRatesTrigger))</f>
        <v>6.082357719049792E-3</v>
      </c>
      <c r="V23" s="125">
        <f ca="1">IFERROR(_xll.qlQuoteValue(P23,_xll.ohTrigger(Trigger,Trigger3M,InterestRatesTrigger)),NA())</f>
        <v>6.0499999999999998E-3</v>
      </c>
      <c r="W23" s="50" t="b">
        <f ca="1">NOT(ISERROR(V23))</f>
        <v>1</v>
      </c>
      <c r="X23" s="139">
        <f ca="1">(U23-V23)*10000</f>
        <v>0.3235771904979215</v>
      </c>
      <c r="Y23" s="50" t="b">
        <f ca="1">ABS(X23)&lt;=ABS('General Settings'!$D$25)</f>
        <v>1</v>
      </c>
      <c r="AG23" s="150" t="e">
        <f>NA()</f>
        <v>#N/A</v>
      </c>
    </row>
    <row r="24" spans="3:33" x14ac:dyDescent="0.2">
      <c r="M24" s="50" t="s">
        <v>149</v>
      </c>
      <c r="N24" s="50" t="s">
        <v>63</v>
      </c>
      <c r="O24" s="50" t="str">
        <f t="shared" si="6"/>
        <v>5M</v>
      </c>
      <c r="P24" s="50" t="str">
        <f t="shared" si="7"/>
        <v>GBP2x5F_Quote</v>
      </c>
      <c r="Q24" s="122"/>
      <c r="R24" s="120">
        <f>_xll.qlInterestRateIndexFixingDate(Index3M,S24)</f>
        <v>42417</v>
      </c>
      <c r="S24" s="120">
        <f>_xll.qlCalendarAdvance(Calendar,SettlementDate,N24,"mf",TRUE)</f>
        <v>42417</v>
      </c>
      <c r="T24" s="120">
        <f>_xll.qlCalendarAdvance(Calendar,SettlementDate,O24,"mf",TRUE)</f>
        <v>42507</v>
      </c>
      <c r="U24" s="125">
        <f ca="1">_xll.qlIndexFixing(Index3M,R24,TRUE,_xll.ohTrigger(Trigger,Trigger3M,InterestRatesTrigger))</f>
        <v>6.2538108294565428E-3</v>
      </c>
      <c r="V24" s="125">
        <f ca="1">IFERROR(_xll.qlQuoteValue(P24,_xll.ohTrigger(Trigger,Trigger3M,InterestRatesTrigger)),NA())</f>
        <v>6.2500000000000003E-3</v>
      </c>
      <c r="W24" s="50" t="b">
        <f t="shared" ref="W24:W34" ca="1" si="8">NOT(ISERROR(V24))</f>
        <v>1</v>
      </c>
      <c r="X24" s="139">
        <f t="shared" ref="X24:X66" ca="1" si="9">(U24-V24)*10000</f>
        <v>3.8108294565424375E-2</v>
      </c>
      <c r="Y24" s="50" t="b">
        <f ca="1">ABS(X24)&lt;=ABS('General Settings'!$D$25)</f>
        <v>1</v>
      </c>
      <c r="AG24" s="151" t="e">
        <f>NA()</f>
        <v>#N/A</v>
      </c>
    </row>
    <row r="25" spans="3:33" x14ac:dyDescent="0.2">
      <c r="K25" s="135" t="b">
        <v>1</v>
      </c>
      <c r="M25" s="50" t="s">
        <v>149</v>
      </c>
      <c r="N25" s="50" t="s">
        <v>31</v>
      </c>
      <c r="O25" s="50" t="str">
        <f t="shared" si="6"/>
        <v>6M</v>
      </c>
      <c r="P25" s="50" t="str">
        <f t="shared" si="7"/>
        <v>GBP3x6F_Quote</v>
      </c>
      <c r="Q25" s="122"/>
      <c r="R25" s="120">
        <f>_xll.qlInterestRateIndexFixingDate(Index3M,S25)</f>
        <v>42446</v>
      </c>
      <c r="S25" s="120">
        <f>_xll.qlCalendarAdvance(Calendar,SettlementDate,N25,"mf",TRUE)</f>
        <v>42446</v>
      </c>
      <c r="T25" s="120">
        <f>_xll.qlCalendarAdvance(Calendar,SettlementDate,O25,"mf",TRUE)</f>
        <v>42538</v>
      </c>
      <c r="U25" s="125">
        <f ca="1">_xll.qlIndexFixing(Index3M,R25,TRUE,_xll.ohTrigger(Trigger,Trigger3M,InterestRatesTrigger))</f>
        <v>6.4526270356213633E-3</v>
      </c>
      <c r="V25" s="125">
        <f ca="1">IFERROR(_xll.qlQuoteValue(P25,_xll.ohTrigger(Trigger,Trigger3M,InterestRatesTrigger)),NA())</f>
        <v>6.45E-3</v>
      </c>
      <c r="W25" s="50" t="b">
        <f t="shared" ca="1" si="8"/>
        <v>1</v>
      </c>
      <c r="X25" s="139">
        <f t="shared" ca="1" si="9"/>
        <v>2.6270356213633356E-2</v>
      </c>
      <c r="Y25" s="50" t="b">
        <f ca="1">ABS(X25)&lt;=ABS('General Settings'!$D$25)</f>
        <v>1</v>
      </c>
      <c r="AG25" s="151" t="e">
        <f>NA()</f>
        <v>#N/A</v>
      </c>
    </row>
    <row r="26" spans="3:33" x14ac:dyDescent="0.2">
      <c r="M26" s="50" t="s">
        <v>149</v>
      </c>
      <c r="N26" s="50" t="s">
        <v>64</v>
      </c>
      <c r="O26" s="50" t="str">
        <f t="shared" si="6"/>
        <v>7M</v>
      </c>
      <c r="P26" s="50" t="str">
        <f t="shared" si="7"/>
        <v>GBP4x7F_Quote</v>
      </c>
      <c r="Q26" s="122"/>
      <c r="R26" s="120">
        <f>_xll.qlInterestRateIndexFixingDate(Index3M,S26)</f>
        <v>42478</v>
      </c>
      <c r="S26" s="120">
        <f>_xll.qlCalendarAdvance(Calendar,SettlementDate,N26,"mf",TRUE)</f>
        <v>42478</v>
      </c>
      <c r="T26" s="120">
        <f>_xll.qlCalendarAdvance(Calendar,SettlementDate,O26,"mf",TRUE)</f>
        <v>42569</v>
      </c>
      <c r="U26" s="125">
        <f ca="1">_xll.qlIndexFixing(Index3M,R26,TRUE,_xll.ohTrigger(Trigger,Trigger3M,InterestRatesTrigger))</f>
        <v>6.7018550879707666E-3</v>
      </c>
      <c r="V26" s="125">
        <f ca="1">IFERROR(_xll.qlQuoteValue(P26,_xll.ohTrigger(Trigger,Trigger3M,InterestRatesTrigger)),NA())</f>
        <v>6.7500000000000008E-3</v>
      </c>
      <c r="W26" s="50" t="b">
        <f t="shared" ca="1" si="8"/>
        <v>1</v>
      </c>
      <c r="X26" s="139">
        <f t="shared" ca="1" si="9"/>
        <v>-0.48144912029234216</v>
      </c>
      <c r="Y26" s="50" t="b">
        <f ca="1">ABS(X26)&lt;=ABS('General Settings'!$D$25)</f>
        <v>1</v>
      </c>
      <c r="AG26" s="151" t="e">
        <f>NA()</f>
        <v>#N/A</v>
      </c>
    </row>
    <row r="27" spans="3:33" x14ac:dyDescent="0.2">
      <c r="M27" s="50" t="s">
        <v>149</v>
      </c>
      <c r="N27" s="50" t="s">
        <v>65</v>
      </c>
      <c r="O27" s="50" t="str">
        <f t="shared" si="6"/>
        <v>8M</v>
      </c>
      <c r="P27" s="50" t="str">
        <f t="shared" si="7"/>
        <v>GBP5x8F_Quote</v>
      </c>
      <c r="Q27" s="122"/>
      <c r="R27" s="120">
        <f>_xll.qlInterestRateIndexFixingDate(Index3M,S27)</f>
        <v>42507</v>
      </c>
      <c r="S27" s="120">
        <f>_xll.qlCalendarAdvance(Calendar,SettlementDate,N27,"mf",TRUE)</f>
        <v>42507</v>
      </c>
      <c r="T27" s="120">
        <f>_xll.qlCalendarAdvance(Calendar,SettlementDate,O27,"mf",TRUE)</f>
        <v>42599</v>
      </c>
      <c r="U27" s="125">
        <f ca="1">_xll.qlIndexFixing(Index3M,R27,TRUE,_xll.ohTrigger(Trigger,Trigger3M,InterestRatesTrigger))</f>
        <v>6.9640036449125876E-3</v>
      </c>
      <c r="V27" s="125">
        <f ca="1">IFERROR(_xll.qlQuoteValue(P27,_xll.ohTrigger(Trigger,Trigger3M,InterestRatesTrigger)),NA())</f>
        <v>6.9999999999999993E-3</v>
      </c>
      <c r="W27" s="50" t="b">
        <f t="shared" ca="1" si="8"/>
        <v>1</v>
      </c>
      <c r="X27" s="139">
        <f t="shared" ca="1" si="9"/>
        <v>-0.35996355087411674</v>
      </c>
      <c r="Y27" s="50" t="b">
        <f ca="1">ABS(X27)&lt;=ABS('General Settings'!$D$25)</f>
        <v>1</v>
      </c>
      <c r="AG27" s="151" t="e">
        <f>NA()</f>
        <v>#N/A</v>
      </c>
    </row>
    <row r="28" spans="3:33" x14ac:dyDescent="0.2">
      <c r="K28" s="135" t="b">
        <v>1</v>
      </c>
      <c r="M28" s="50" t="s">
        <v>149</v>
      </c>
      <c r="N28" s="50" t="s">
        <v>32</v>
      </c>
      <c r="O28" s="50" t="str">
        <f t="shared" si="6"/>
        <v>9M</v>
      </c>
      <c r="P28" s="50" t="str">
        <f t="shared" si="7"/>
        <v>GBP6x9F_Quote</v>
      </c>
      <c r="Q28" s="122"/>
      <c r="R28" s="120">
        <f>_xll.qlInterestRateIndexFixingDate(Index3M,S28)</f>
        <v>42538</v>
      </c>
      <c r="S28" s="120">
        <f>_xll.qlCalendarAdvance(Calendar,SettlementDate,N28,"mf",TRUE)</f>
        <v>42538</v>
      </c>
      <c r="T28" s="120">
        <f>_xll.qlCalendarAdvance(Calendar,SettlementDate,O28,"mf",TRUE)</f>
        <v>42632</v>
      </c>
      <c r="U28" s="125">
        <f ca="1">_xll.qlIndexFixing(Index3M,R28,TRUE,_xll.ohTrigger(Trigger,Trigger3M,InterestRatesTrigger))</f>
        <v>7.2667004826690836E-3</v>
      </c>
      <c r="V28" s="125">
        <f ca="1">IFERROR(_xll.qlQuoteValue(P28,_xll.ohTrigger(Trigger,Trigger3M,InterestRatesTrigger)),NA())</f>
        <v>7.3499999999999998E-3</v>
      </c>
      <c r="W28" s="50" t="b">
        <f t="shared" ca="1" si="8"/>
        <v>1</v>
      </c>
      <c r="X28" s="139">
        <f t="shared" ca="1" si="9"/>
        <v>-0.83299517330916173</v>
      </c>
      <c r="Y28" s="50" t="b">
        <f ca="1">ABS(X28)&lt;=ABS('General Settings'!$D$25)</f>
        <v>1</v>
      </c>
      <c r="AG28" s="151" t="e">
        <f>NA()</f>
        <v>#N/A</v>
      </c>
    </row>
    <row r="29" spans="3:33" x14ac:dyDescent="0.2">
      <c r="M29" s="50" t="s">
        <v>149</v>
      </c>
      <c r="N29" s="50" t="s">
        <v>66</v>
      </c>
      <c r="O29" s="50" t="str">
        <f t="shared" si="6"/>
        <v>10M</v>
      </c>
      <c r="P29" s="50" t="str">
        <f t="shared" si="7"/>
        <v>GBP7x10F_Quote</v>
      </c>
      <c r="Q29" s="122"/>
      <c r="R29" s="120">
        <f>_xll.qlInterestRateIndexFixingDate(Index3M,S29)</f>
        <v>42569</v>
      </c>
      <c r="S29" s="120">
        <f>_xll.qlCalendarAdvance(Calendar,SettlementDate,N29,"mf",TRUE)</f>
        <v>42569</v>
      </c>
      <c r="T29" s="120">
        <f>_xll.qlCalendarAdvance(Calendar,SettlementDate,O29,"mf",TRUE)</f>
        <v>42660</v>
      </c>
      <c r="U29" s="125">
        <f ca="1">_xll.qlIndexFixing(Index3M,R29,TRUE,_xll.ohTrigger(Trigger,Trigger3M,InterestRatesTrigger))</f>
        <v>7.55890560959288E-3</v>
      </c>
      <c r="V29" s="125" t="e">
        <f ca="1">IFERROR(_xll.qlQuoteValue(P29,_xll.ohTrigger(Trigger,Trigger3M,InterestRatesTrigger)),NA())</f>
        <v>#N/A</v>
      </c>
      <c r="W29" s="50" t="b">
        <f t="shared" ca="1" si="8"/>
        <v>0</v>
      </c>
      <c r="X29" s="139" t="e">
        <f t="shared" ca="1" si="9"/>
        <v>#N/A</v>
      </c>
      <c r="Y29" s="50" t="e">
        <f ca="1">ABS(X29)&lt;=ABS('General Settings'!$D$25)</f>
        <v>#N/A</v>
      </c>
      <c r="AG29" s="151" t="e">
        <f>NA()</f>
        <v>#N/A</v>
      </c>
    </row>
    <row r="30" spans="3:33" x14ac:dyDescent="0.2">
      <c r="M30" s="50" t="s">
        <v>149</v>
      </c>
      <c r="N30" s="50" t="s">
        <v>67</v>
      </c>
      <c r="O30" s="50" t="str">
        <f t="shared" si="6"/>
        <v>11M</v>
      </c>
      <c r="P30" s="50" t="str">
        <f t="shared" si="7"/>
        <v>GBP8x11F_Quote</v>
      </c>
      <c r="Q30" s="122"/>
      <c r="R30" s="120">
        <f>_xll.qlInterestRateIndexFixingDate(Index3M,S30)</f>
        <v>42599</v>
      </c>
      <c r="S30" s="120">
        <f>_xll.qlCalendarAdvance(Calendar,SettlementDate,N30,"mf",TRUE)</f>
        <v>42599</v>
      </c>
      <c r="T30" s="120">
        <f>_xll.qlCalendarAdvance(Calendar,SettlementDate,O30,"mf",TRUE)</f>
        <v>42691</v>
      </c>
      <c r="U30" s="125">
        <f ca="1">_xll.qlIndexFixing(Index3M,R30,TRUE,_xll.ohTrigger(Trigger,Trigger3M,InterestRatesTrigger))</f>
        <v>7.8614312537112173E-3</v>
      </c>
      <c r="V30" s="125" t="e">
        <f ca="1">IFERROR(_xll.qlQuoteValue(P30,_xll.ohTrigger(Trigger,Trigger3M,InterestRatesTrigger)),NA())</f>
        <v>#N/A</v>
      </c>
      <c r="W30" s="50" t="b">
        <f t="shared" ca="1" si="8"/>
        <v>0</v>
      </c>
      <c r="X30" s="139" t="e">
        <f t="shared" ca="1" si="9"/>
        <v>#N/A</v>
      </c>
      <c r="Y30" s="50" t="e">
        <f ca="1">ABS(X30)&lt;=ABS('General Settings'!$D$25)</f>
        <v>#N/A</v>
      </c>
      <c r="AG30" s="151" t="e">
        <f>NA()</f>
        <v>#N/A</v>
      </c>
    </row>
    <row r="31" spans="3:33" x14ac:dyDescent="0.2">
      <c r="K31" s="61" t="b">
        <v>0</v>
      </c>
      <c r="M31" s="50" t="s">
        <v>149</v>
      </c>
      <c r="N31" s="50" t="s">
        <v>68</v>
      </c>
      <c r="O31" s="50" t="str">
        <f t="shared" si="6"/>
        <v>12M</v>
      </c>
      <c r="P31" s="50" t="str">
        <f t="shared" si="7"/>
        <v>GBP9x12F_Quote</v>
      </c>
      <c r="Q31" s="122"/>
      <c r="R31" s="120">
        <f>_xll.qlInterestRateIndexFixingDate(Index3M,S31)</f>
        <v>42632</v>
      </c>
      <c r="S31" s="120">
        <f>_xll.qlCalendarAdvance(Calendar,SettlementDate,N31,"mf",TRUE)</f>
        <v>42632</v>
      </c>
      <c r="T31" s="120">
        <f>_xll.qlCalendarAdvance(Calendar,SettlementDate,O31,"mf",TRUE)</f>
        <v>42723</v>
      </c>
      <c r="U31" s="125">
        <f ca="1">_xll.qlIndexFixing(Index3M,R31,TRUE,_xll.ohTrigger(Trigger,Trigger3M,InterestRatesTrigger))</f>
        <v>8.2043441615504871E-3</v>
      </c>
      <c r="V31" s="125">
        <f ca="1">IFERROR(_xll.qlQuoteValue(P31,_xll.ohTrigger(Trigger,Trigger3M,InterestRatesTrigger)),NA())</f>
        <v>8.2500000000000004E-3</v>
      </c>
      <c r="W31" s="50" t="b">
        <f t="shared" ca="1" si="8"/>
        <v>1</v>
      </c>
      <c r="X31" s="139">
        <f t="shared" ca="1" si="9"/>
        <v>-0.45655838449513292</v>
      </c>
      <c r="Y31" s="50" t="b">
        <f ca="1">ABS(X31)&lt;=ABS('General Settings'!$D$25)</f>
        <v>1</v>
      </c>
      <c r="AG31" s="151" t="e">
        <f>NA()</f>
        <v>#N/A</v>
      </c>
    </row>
    <row r="32" spans="3:33" x14ac:dyDescent="0.2">
      <c r="M32" s="50" t="s">
        <v>149</v>
      </c>
      <c r="N32" s="50" t="s">
        <v>69</v>
      </c>
      <c r="O32" s="50" t="str">
        <f t="shared" si="6"/>
        <v>13M</v>
      </c>
      <c r="P32" s="50" t="str">
        <f t="shared" si="7"/>
        <v>GBP10x13F_Quote</v>
      </c>
      <c r="Q32" s="122"/>
      <c r="R32" s="120">
        <f>_xll.qlInterestRateIndexFixingDate(Index3M,S32)</f>
        <v>42660</v>
      </c>
      <c r="S32" s="120">
        <f>_xll.qlCalendarAdvance(Calendar,SettlementDate,N32,"mf",TRUE)</f>
        <v>42660</v>
      </c>
      <c r="T32" s="120">
        <f>_xll.qlCalendarAdvance(Calendar,SettlementDate,O32,"mf",TRUE)</f>
        <v>42752</v>
      </c>
      <c r="U32" s="125">
        <f ca="1">_xll.qlIndexFixing(Index3M,R32,TRUE,_xll.ohTrigger(Trigger,Trigger3M,InterestRatesTrigger))</f>
        <v>8.5220374906984052E-3</v>
      </c>
      <c r="V32" s="125" t="e">
        <f ca="1">IFERROR(_xll.qlQuoteValue(P32,_xll.ohTrigger(Trigger,Trigger3M,InterestRatesTrigger)),NA())</f>
        <v>#N/A</v>
      </c>
      <c r="W32" s="50" t="b">
        <f t="shared" ca="1" si="8"/>
        <v>0</v>
      </c>
      <c r="X32" s="139" t="e">
        <f t="shared" ca="1" si="9"/>
        <v>#N/A</v>
      </c>
      <c r="Y32" s="50" t="e">
        <f ca="1">ABS(X32)&lt;=ABS('General Settings'!$D$25)</f>
        <v>#N/A</v>
      </c>
      <c r="AG32" s="151" t="e">
        <f>NA()</f>
        <v>#N/A</v>
      </c>
    </row>
    <row r="33" spans="13:33" x14ac:dyDescent="0.2">
      <c r="M33" s="50" t="s">
        <v>149</v>
      </c>
      <c r="N33" s="50" t="s">
        <v>70</v>
      </c>
      <c r="O33" s="50" t="str">
        <f t="shared" si="6"/>
        <v>14M</v>
      </c>
      <c r="P33" s="50" t="str">
        <f t="shared" si="7"/>
        <v>GBP11x14F_Quote</v>
      </c>
      <c r="Q33" s="122"/>
      <c r="R33" s="120">
        <f>_xll.qlInterestRateIndexFixingDate(Index3M,S33)</f>
        <v>42691</v>
      </c>
      <c r="S33" s="120">
        <f>_xll.qlCalendarAdvance(Calendar,SettlementDate,N33,"mf",TRUE)</f>
        <v>42691</v>
      </c>
      <c r="T33" s="120">
        <f>_xll.qlCalendarAdvance(Calendar,SettlementDate,O33,"mf",TRUE)</f>
        <v>42783</v>
      </c>
      <c r="U33" s="125">
        <f ca="1">_xll.qlIndexFixing(Index3M,R33,TRUE,_xll.ohTrigger(Trigger,Trigger3M,InterestRatesTrigger))</f>
        <v>8.8897402807637336E-3</v>
      </c>
      <c r="V33" s="125" t="e">
        <f ca="1">IFERROR(_xll.qlQuoteValue(P33,_xll.ohTrigger(Trigger,Trigger3M,InterestRatesTrigger)),NA())</f>
        <v>#N/A</v>
      </c>
      <c r="W33" s="50" t="b">
        <f t="shared" ca="1" si="8"/>
        <v>0</v>
      </c>
      <c r="X33" s="139" t="e">
        <f t="shared" ca="1" si="9"/>
        <v>#N/A</v>
      </c>
      <c r="Y33" s="50" t="e">
        <f ca="1">ABS(X33)&lt;=ABS('General Settings'!$D$25)</f>
        <v>#N/A</v>
      </c>
      <c r="AG33" s="151" t="e">
        <f>NA()</f>
        <v>#N/A</v>
      </c>
    </row>
    <row r="34" spans="13:33" x14ac:dyDescent="0.2">
      <c r="M34" s="50" t="s">
        <v>149</v>
      </c>
      <c r="N34" s="50" t="s">
        <v>106</v>
      </c>
      <c r="O34" s="50" t="str">
        <f t="shared" si="6"/>
        <v>15M</v>
      </c>
      <c r="P34" s="50" t="str">
        <f t="shared" si="7"/>
        <v>GBP12x15F_Quote</v>
      </c>
      <c r="Q34" s="122"/>
      <c r="R34" s="120">
        <f>_xll.qlInterestRateIndexFixingDate(Index3M,S34)</f>
        <v>42723</v>
      </c>
      <c r="S34" s="120">
        <f>_xll.qlCalendarAdvance(Calendar,SettlementDate,N34,"mf",TRUE)</f>
        <v>42723</v>
      </c>
      <c r="T34" s="120">
        <f>_xll.qlCalendarAdvance(Calendar,SettlementDate,O34,"mf",TRUE)</f>
        <v>42811</v>
      </c>
      <c r="U34" s="125">
        <f ca="1">_xll.qlIndexFixing(Index3M,R34,TRUE,_xll.ohTrigger(Trigger,Trigger3M,InterestRatesTrigger))</f>
        <v>9.2927450022649103E-3</v>
      </c>
      <c r="V34" s="125">
        <f ca="1">IFERROR(_xll.qlQuoteValue(P34,_xll.ohTrigger(Trigger,Trigger3M,InterestRatesTrigger)),NA())</f>
        <v>9.3499999999999989E-3</v>
      </c>
      <c r="W34" s="50" t="b">
        <f t="shared" ca="1" si="8"/>
        <v>1</v>
      </c>
      <c r="X34" s="139">
        <f t="shared" ca="1" si="9"/>
        <v>-0.57254997735088631</v>
      </c>
      <c r="Y34" s="50" t="b">
        <f ca="1">ABS(X34)&lt;=ABS('General Settings'!$D$25)</f>
        <v>1</v>
      </c>
      <c r="AG34" s="152" t="e">
        <f>NA()</f>
        <v>#N/A</v>
      </c>
    </row>
    <row r="35" spans="13:33" x14ac:dyDescent="0.2">
      <c r="M35" s="117" t="s">
        <v>114</v>
      </c>
      <c r="N35" s="117"/>
      <c r="O35" s="117" t="str">
        <f>_xll.qlIMMNextCode(EvaluationDate+2,TRUE,Trigger)</f>
        <v>H6</v>
      </c>
      <c r="P35" s="117" t="str">
        <f t="shared" ref="P35:P60" si="10">Currency&amp;"FUT3M"&amp;O35&amp;QuoteSuffix</f>
        <v>GBPFUT3MH6_Quote</v>
      </c>
      <c r="Q35" s="117" t="str">
        <f t="shared" ref="Q35:Q60" si="11">Currency&amp;"FUT3M"&amp;O35&amp;"ConvAdj"&amp;QuoteSuffix</f>
        <v>GBPFUT3MH6ConvAdj_Quote</v>
      </c>
      <c r="R35" s="118">
        <f>_xll.qlInterestRateIndexFixingDate(Index3M,S35)</f>
        <v>42445</v>
      </c>
      <c r="S35" s="118">
        <f>_xll.qlIMMdate(O35)</f>
        <v>42445</v>
      </c>
      <c r="T35" s="118">
        <f>_xll.qlInterestRateIndexMaturity(Index3M,S35)</f>
        <v>42537</v>
      </c>
      <c r="U35" s="119">
        <f ca="1">_xll.qlIndexFixing(Index3M,R35,TRUE,_xll.ohTrigger(Trigger,Trigger3M,InterestRatesTrigger))</f>
        <v>6.4453489210994719E-3</v>
      </c>
      <c r="V35" s="119">
        <f ca="1">IFERROR((100-_xll.qlQuoteValue(P35,_xll.ohTrigger(Trigger,Trigger3M,InterestRatesTrigger)))/100-_xll.qlQuoteValue(Q35,_xll.ohTrigger(Trigger,Trigger3M,InterestRatesTrigger)),NA())</f>
        <v>6.4453489207725954E-3</v>
      </c>
      <c r="W35" s="117" t="b">
        <f ca="1">NOT(ISERROR(V35))</f>
        <v>1</v>
      </c>
      <c r="X35" s="140">
        <f t="shared" ca="1" si="9"/>
        <v>3.2687654666352373E-9</v>
      </c>
      <c r="Y35" s="52" t="b">
        <f ca="1">ABS(X35)&lt;=ABS('General Settings'!$D$26)</f>
        <v>1</v>
      </c>
      <c r="AG35" s="150" t="e">
        <f>NA()</f>
        <v>#N/A</v>
      </c>
    </row>
    <row r="36" spans="13:33" x14ac:dyDescent="0.2">
      <c r="M36" s="110" t="s">
        <v>114</v>
      </c>
      <c r="N36" s="110"/>
      <c r="O36" s="110" t="str">
        <f>_xll.qlIMMNextCode(O35,TRUE,Trigger)</f>
        <v>M6</v>
      </c>
      <c r="P36" s="110" t="str">
        <f t="shared" si="10"/>
        <v>GBPFUT3MM6_Quote</v>
      </c>
      <c r="Q36" s="110" t="str">
        <f t="shared" si="11"/>
        <v>GBPFUT3MM6ConvAdj_Quote</v>
      </c>
      <c r="R36" s="111">
        <f>_xll.qlInterestRateIndexFixingDate(Index3M,S36)</f>
        <v>42536</v>
      </c>
      <c r="S36" s="111">
        <f>_xll.qlIMMdate(O36)</f>
        <v>42536</v>
      </c>
      <c r="T36" s="111">
        <f>_xll.qlInterestRateIndexMaturity(Index3M,S36)</f>
        <v>42628</v>
      </c>
      <c r="U36" s="112">
        <f ca="1">_xll.qlIndexFixing(Index3M,R36,TRUE,_xll.ohTrigger(Trigger,Trigger3M,InterestRatesTrigger))</f>
        <v>7.2376218873118139E-3</v>
      </c>
      <c r="V36" s="112">
        <f ca="1">IFERROR((100-_xll.qlQuoteValue(P36,_xll.ohTrigger(Trigger,Trigger3M,InterestRatesTrigger)))/100-_xll.qlQuoteValue(Q36,_xll.ohTrigger(Trigger,Trigger3M,InterestRatesTrigger)),NA())</f>
        <v>7.2376218889167905E-3</v>
      </c>
      <c r="W36" s="110" t="b">
        <f t="shared" ref="W36:W66" ca="1" si="12">NOT(ISERROR(V36))</f>
        <v>1</v>
      </c>
      <c r="X36" s="141">
        <f t="shared" ca="1" si="9"/>
        <v>-1.6049765683145978E-8</v>
      </c>
      <c r="Y36" s="50" t="b">
        <f ca="1">ABS(X36)&lt;=ABS('General Settings'!$D$26)</f>
        <v>1</v>
      </c>
      <c r="AG36" s="151" t="e">
        <f>NA()</f>
        <v>#N/A</v>
      </c>
    </row>
    <row r="37" spans="13:33" x14ac:dyDescent="0.2">
      <c r="M37" s="110" t="s">
        <v>114</v>
      </c>
      <c r="N37" s="110"/>
      <c r="O37" s="110" t="str">
        <f>_xll.qlIMMNextCode(O36,TRUE,Trigger)</f>
        <v>U6</v>
      </c>
      <c r="P37" s="110" t="str">
        <f t="shared" si="10"/>
        <v>GBPFUT3MU6_Quote</v>
      </c>
      <c r="Q37" s="110" t="str">
        <f t="shared" si="11"/>
        <v>GBPFUT3MU6ConvAdj_Quote</v>
      </c>
      <c r="R37" s="111">
        <f>_xll.qlInterestRateIndexFixingDate(Index3M,S37)</f>
        <v>42634</v>
      </c>
      <c r="S37" s="111">
        <f>_xll.qlIMMdate(O37)</f>
        <v>42634</v>
      </c>
      <c r="T37" s="111">
        <f>_xll.qlInterestRateIndexMaturity(Index3M,S37)</f>
        <v>42725</v>
      </c>
      <c r="U37" s="112">
        <f ca="1">_xll.qlIndexFixing(Index3M,R37,TRUE,_xll.ohTrigger(Trigger,Trigger3M,InterestRatesTrigger))</f>
        <v>8.2260774513784295E-3</v>
      </c>
      <c r="V37" s="112">
        <f ca="1">IFERROR((100-_xll.qlQuoteValue(P37,_xll.ohTrigger(Trigger,Trigger3M,InterestRatesTrigger)))/100-_xll.qlQuoteValue(Q37,_xll.ohTrigger(Trigger,Trigger3M,InterestRatesTrigger)),NA())</f>
        <v>8.2260774519959511E-3</v>
      </c>
      <c r="W37" s="110" t="b">
        <f t="shared" ca="1" si="12"/>
        <v>1</v>
      </c>
      <c r="X37" s="141">
        <f t="shared" ca="1" si="9"/>
        <v>-6.1752165880779586E-9</v>
      </c>
      <c r="Y37" s="50" t="b">
        <f ca="1">ABS(X37)&lt;=ABS('General Settings'!$D$26)</f>
        <v>1</v>
      </c>
      <c r="AG37" s="151" t="e">
        <f>NA()</f>
        <v>#N/A</v>
      </c>
    </row>
    <row r="38" spans="13:33" x14ac:dyDescent="0.2">
      <c r="M38" s="110" t="s">
        <v>114</v>
      </c>
      <c r="N38" s="110"/>
      <c r="O38" s="110" t="str">
        <f>_xll.qlIMMNextCode(O37,TRUE,Trigger)</f>
        <v>Z6</v>
      </c>
      <c r="P38" s="110" t="str">
        <f t="shared" si="10"/>
        <v>GBPFUT3MZ6_Quote</v>
      </c>
      <c r="Q38" s="110" t="str">
        <f t="shared" si="11"/>
        <v>GBPFUT3MZ6ConvAdj_Quote</v>
      </c>
      <c r="R38" s="111">
        <f>_xll.qlInterestRateIndexFixingDate(Index3M,S38)</f>
        <v>42725</v>
      </c>
      <c r="S38" s="111">
        <f>_xll.qlIMMdate(O38)</f>
        <v>42725</v>
      </c>
      <c r="T38" s="111">
        <f>_xll.qlInterestRateIndexMaturity(Index3M,S38)</f>
        <v>42815</v>
      </c>
      <c r="U38" s="112">
        <f ca="1">_xll.qlIndexFixing(Index3M,R38,TRUE,_xll.ohTrigger(Trigger,Trigger3M,InterestRatesTrigger))</f>
        <v>9.3124096373352876E-3</v>
      </c>
      <c r="V38" s="112">
        <f ca="1">IFERROR((100-_xll.qlQuoteValue(P38,_xll.ohTrigger(Trigger,Trigger3M,InterestRatesTrigger)))/100-_xll.qlQuoteValue(Q38,_xll.ohTrigger(Trigger,Trigger3M,InterestRatesTrigger)),NA())</f>
        <v>9.312409637334474E-3</v>
      </c>
      <c r="W38" s="110" t="b">
        <f t="shared" ca="1" si="12"/>
        <v>1</v>
      </c>
      <c r="X38" s="141">
        <f t="shared" ca="1" si="9"/>
        <v>8.1358531023312253E-12</v>
      </c>
      <c r="Y38" s="50" t="b">
        <f ca="1">ABS(X38)&lt;=ABS('General Settings'!$D$26)</f>
        <v>1</v>
      </c>
      <c r="AG38" s="151" t="e">
        <f>NA()</f>
        <v>#N/A</v>
      </c>
    </row>
    <row r="39" spans="13:33" x14ac:dyDescent="0.2">
      <c r="M39" s="110" t="s">
        <v>114</v>
      </c>
      <c r="N39" s="110"/>
      <c r="O39" s="110" t="str">
        <f>_xll.qlIMMNextCode(O38,TRUE,Trigger)</f>
        <v>H7</v>
      </c>
      <c r="P39" s="110" t="str">
        <f t="shared" si="10"/>
        <v>GBPFUT3MH7_Quote</v>
      </c>
      <c r="Q39" s="110" t="str">
        <f t="shared" si="11"/>
        <v>GBPFUT3MH7ConvAdj_Quote</v>
      </c>
      <c r="R39" s="111">
        <f>_xll.qlInterestRateIndexFixingDate(Index3M,S39)</f>
        <v>42809</v>
      </c>
      <c r="S39" s="111">
        <f>_xll.qlIMMdate(O39)</f>
        <v>42809</v>
      </c>
      <c r="T39" s="111">
        <f>_xll.qlInterestRateIndexMaturity(Index3M,S39)</f>
        <v>42901</v>
      </c>
      <c r="U39" s="112">
        <f ca="1">_xll.qlIndexFixing(Index3M,R39,TRUE,_xll.ohTrigger(Trigger,Trigger3M,InterestRatesTrigger))</f>
        <v>1.0496840669488895E-2</v>
      </c>
      <c r="V39" s="112">
        <f ca="1">IFERROR((100-_xll.qlQuoteValue(P39,_xll.ohTrigger(Trigger,Trigger3M,InterestRatesTrigger)))/100-_xll.qlQuoteValue(Q39,_xll.ohTrigger(Trigger,Trigger3M,InterestRatesTrigger)),NA())</f>
        <v>1.0496840670730761E-2</v>
      </c>
      <c r="W39" s="110" t="b">
        <f t="shared" ca="1" si="12"/>
        <v>1</v>
      </c>
      <c r="X39" s="141">
        <f t="shared" ca="1" si="9"/>
        <v>-1.2418659850466085E-8</v>
      </c>
      <c r="Y39" s="50" t="b">
        <f ca="1">ABS(X39)&lt;=ABS('General Settings'!$D$26)</f>
        <v>1</v>
      </c>
      <c r="AG39" s="151" t="e">
        <f>NA()</f>
        <v>#N/A</v>
      </c>
    </row>
    <row r="40" spans="13:33" x14ac:dyDescent="0.2">
      <c r="M40" s="110" t="s">
        <v>114</v>
      </c>
      <c r="N40" s="110"/>
      <c r="O40" s="110" t="str">
        <f>_xll.qlIMMNextCode(O39,TRUE,Trigger)</f>
        <v>M7</v>
      </c>
      <c r="P40" s="110" t="str">
        <f t="shared" si="10"/>
        <v>GBPFUT3MM7_Quote</v>
      </c>
      <c r="Q40" s="110" t="str">
        <f t="shared" si="11"/>
        <v>GBPFUT3MM7ConvAdj_Quote</v>
      </c>
      <c r="R40" s="111">
        <f>_xll.qlInterestRateIndexFixingDate(Index3M,S40)</f>
        <v>42907</v>
      </c>
      <c r="S40" s="111">
        <f>_xll.qlIMMdate(O40)</f>
        <v>42907</v>
      </c>
      <c r="T40" s="111">
        <f>_xll.qlInterestRateIndexMaturity(Index3M,S40)</f>
        <v>42999</v>
      </c>
      <c r="U40" s="112">
        <f ca="1">_xll.qlIndexFixing(Index3M,R40,TRUE,_xll.ohTrigger(Trigger,Trigger3M,InterestRatesTrigger))</f>
        <v>1.1675998130142475E-2</v>
      </c>
      <c r="V40" s="112">
        <f ca="1">IFERROR((100-_xll.qlQuoteValue(P40,_xll.ohTrigger(Trigger,Trigger3M,InterestRatesTrigger)))/100-_xll.qlQuoteValue(Q40,_xll.ohTrigger(Trigger,Trigger3M,InterestRatesTrigger)),NA())</f>
        <v>1.1675998130011861E-2</v>
      </c>
      <c r="W40" s="110" t="b">
        <f t="shared" ca="1" si="12"/>
        <v>1</v>
      </c>
      <c r="X40" s="141">
        <f t="shared" ca="1" si="9"/>
        <v>1.3061426940019771E-9</v>
      </c>
      <c r="Y40" s="50" t="b">
        <f ca="1">ABS(X40)&lt;=ABS('General Settings'!$D$26)</f>
        <v>1</v>
      </c>
      <c r="AG40" s="151" t="e">
        <f>NA()</f>
        <v>#N/A</v>
      </c>
    </row>
    <row r="41" spans="13:33" x14ac:dyDescent="0.2">
      <c r="M41" s="110" t="s">
        <v>114</v>
      </c>
      <c r="N41" s="110"/>
      <c r="O41" s="110" t="str">
        <f>_xll.qlIMMNextCode(O40,TRUE,Trigger)</f>
        <v>U7</v>
      </c>
      <c r="P41" s="110" t="str">
        <f t="shared" si="10"/>
        <v>GBPFUT3MU7_Quote</v>
      </c>
      <c r="Q41" s="110" t="str">
        <f t="shared" si="11"/>
        <v>GBPFUT3MU7ConvAdj_Quote</v>
      </c>
      <c r="R41" s="111">
        <f>_xll.qlInterestRateIndexFixingDate(Index3M,S41)</f>
        <v>42998</v>
      </c>
      <c r="S41" s="111">
        <f>_xll.qlIMMdate(O41)</f>
        <v>42998</v>
      </c>
      <c r="T41" s="111">
        <f>_xll.qlInterestRateIndexMaturity(Index3M,S41)</f>
        <v>43089</v>
      </c>
      <c r="U41" s="112">
        <f ca="1">_xll.qlIndexFixing(Index3M,R41,TRUE,_xll.ohTrigger(Trigger,Trigger3M,InterestRatesTrigger))</f>
        <v>1.2654052095848528E-2</v>
      </c>
      <c r="V41" s="112">
        <f ca="1">IFERROR((100-_xll.qlQuoteValue(P41,_xll.ohTrigger(Trigger,Trigger3M,InterestRatesTrigger)))/100-_xll.qlQuoteValue(Q41,_xll.ohTrigger(Trigger,Trigger3M,InterestRatesTrigger)),NA())</f>
        <v>1.2654052097106383E-2</v>
      </c>
      <c r="W41" s="110" t="b">
        <f t="shared" ca="1" si="12"/>
        <v>1</v>
      </c>
      <c r="X41" s="141">
        <f t="shared" ca="1" si="9"/>
        <v>-1.2578549313246867E-8</v>
      </c>
      <c r="Y41" s="50" t="b">
        <f ca="1">ABS(X41)&lt;=ABS('General Settings'!$D$26)</f>
        <v>1</v>
      </c>
      <c r="AG41" s="151" t="e">
        <f>NA()</f>
        <v>#N/A</v>
      </c>
    </row>
    <row r="42" spans="13:33" x14ac:dyDescent="0.2">
      <c r="M42" s="110" t="s">
        <v>114</v>
      </c>
      <c r="N42" s="110"/>
      <c r="O42" s="110" t="str">
        <f>_xll.qlIMMNextCode(O41,TRUE,Trigger)</f>
        <v>Z7</v>
      </c>
      <c r="P42" s="110" t="str">
        <f t="shared" si="10"/>
        <v>GBPFUT3MZ7_Quote</v>
      </c>
      <c r="Q42" s="110" t="str">
        <f t="shared" si="11"/>
        <v>GBPFUT3MZ7ConvAdj_Quote</v>
      </c>
      <c r="R42" s="111">
        <f>_xll.qlInterestRateIndexFixingDate(Index3M,S42)</f>
        <v>43089</v>
      </c>
      <c r="S42" s="111">
        <f>_xll.qlIMMdate(O42)</f>
        <v>43089</v>
      </c>
      <c r="T42" s="111">
        <f>_xll.qlInterestRateIndexMaturity(Index3M,S42)</f>
        <v>43179</v>
      </c>
      <c r="U42" s="112">
        <f ca="1">_xll.qlIndexFixing(Index3M,R42,TRUE,_xll.ohTrigger(Trigger,Trigger3M,InterestRatesTrigger))</f>
        <v>1.3529513554569279E-2</v>
      </c>
      <c r="V42" s="112">
        <f ca="1">IFERROR((100-_xll.qlQuoteValue(P42,_xll.ohTrigger(Trigger,Trigger3M,InterestRatesTrigger)))/100-_xll.qlQuoteValue(Q42,_xll.ohTrigger(Trigger,Trigger3M,InterestRatesTrigger)),NA())</f>
        <v>1.3529513554569581E-2</v>
      </c>
      <c r="W42" s="110" t="b">
        <f t="shared" ca="1" si="12"/>
        <v>1</v>
      </c>
      <c r="X42" s="141">
        <f t="shared" ca="1" si="9"/>
        <v>-3.0184188481996443E-12</v>
      </c>
      <c r="Y42" s="50" t="b">
        <f ca="1">ABS(X42)&lt;=ABS('General Settings'!$D$26)</f>
        <v>1</v>
      </c>
      <c r="AG42" s="152" t="e">
        <f>NA()</f>
        <v>#N/A</v>
      </c>
    </row>
    <row r="43" spans="13:33" x14ac:dyDescent="0.2">
      <c r="M43" s="144" t="s">
        <v>114</v>
      </c>
      <c r="N43" s="144"/>
      <c r="O43" s="144" t="str">
        <f>_xll.qlIMMNextCode(O42,TRUE,Trigger)</f>
        <v>H8</v>
      </c>
      <c r="P43" s="144" t="str">
        <f t="shared" si="10"/>
        <v>GBPFUT3MH8_Quote</v>
      </c>
      <c r="Q43" s="144" t="str">
        <f t="shared" si="11"/>
        <v>GBPFUT3MH8ConvAdj_Quote</v>
      </c>
      <c r="R43" s="145">
        <f>_xll.qlInterestRateIndexFixingDate(Index3M,S43)</f>
        <v>43180</v>
      </c>
      <c r="S43" s="145">
        <f>_xll.qlIMMdate(O43)</f>
        <v>43180</v>
      </c>
      <c r="T43" s="145">
        <f>_xll.qlInterestRateIndexMaturity(Index3M,S43)</f>
        <v>43272</v>
      </c>
      <c r="U43" s="146">
        <f ca="1">_xll.qlIndexFixing(Index3M,R43,TRUE,_xll.ohTrigger(Trigger,Trigger3M,InterestRatesTrigger))</f>
        <v>1.4154378895387482E-2</v>
      </c>
      <c r="V43" s="146">
        <f ca="1">IFERROR((100-_xll.qlQuoteValue(P43,_xll.ohTrigger(Trigger,Trigger3M,InterestRatesTrigger)))/100-_xll.qlQuoteValue(Q43,_xll.ohTrigger(Trigger,Trigger3M,InterestRatesTrigger)),NA())</f>
        <v>1.4101574255389066E-2</v>
      </c>
      <c r="W43" s="144" t="b">
        <f t="shared" ca="1" si="12"/>
        <v>1</v>
      </c>
      <c r="X43" s="147">
        <f t="shared" ca="1" si="9"/>
        <v>0.52804639998415426</v>
      </c>
      <c r="Y43" s="144" t="b">
        <f ca="1">ABS(X43)&lt;=ABS('General Settings'!$D$26)</f>
        <v>1</v>
      </c>
      <c r="AG43" s="151" t="e">
        <f>NA()</f>
        <v>#N/A</v>
      </c>
    </row>
    <row r="44" spans="13:33" x14ac:dyDescent="0.2">
      <c r="M44" s="50" t="s">
        <v>114</v>
      </c>
      <c r="N44" s="50"/>
      <c r="O44" s="50" t="str">
        <f>_xll.qlIMMNextCode(O43,TRUE,Trigger)</f>
        <v>M8</v>
      </c>
      <c r="P44" s="50" t="str">
        <f t="shared" si="10"/>
        <v>GBPFUT3MM8_Quote</v>
      </c>
      <c r="Q44" s="50" t="str">
        <f t="shared" si="11"/>
        <v>GBPFUT3MM8ConvAdj_Quote</v>
      </c>
      <c r="R44" s="120">
        <f>_xll.qlInterestRateIndexFixingDate(Index3M,S44)</f>
        <v>43271</v>
      </c>
      <c r="S44" s="120">
        <f>_xll.qlIMMdate(O44)</f>
        <v>43271</v>
      </c>
      <c r="T44" s="120">
        <f>_xll.qlInterestRateIndexMaturity(Index3M,S44)</f>
        <v>43363</v>
      </c>
      <c r="U44" s="125">
        <f ca="1">_xll.qlIndexFixing(Index3M,R44,TRUE,_xll.ohTrigger(Trigger,Trigger3M,InterestRatesTrigger))</f>
        <v>1.4693829799692406E-2</v>
      </c>
      <c r="V44" s="125">
        <f ca="1">IFERROR((100-_xll.qlQuoteValue(P44,_xll.ohTrigger(Trigger,Trigger3M,InterestRatesTrigger)))/100-_xll.qlQuoteValue(Q44,_xll.ohTrigger(Trigger,Trigger3M,InterestRatesTrigger)),NA())</f>
        <v>1.4771620016730864E-2</v>
      </c>
      <c r="W44" s="50" t="b">
        <f t="shared" ca="1" si="12"/>
        <v>1</v>
      </c>
      <c r="X44" s="139">
        <f t="shared" ca="1" si="9"/>
        <v>-0.77790217038457843</v>
      </c>
      <c r="Y44" s="50" t="b">
        <f ca="1">ABS(X44)&lt;=ABS('General Settings'!$D$26)</f>
        <v>1</v>
      </c>
      <c r="AG44" s="151" t="e">
        <f>NA()</f>
        <v>#N/A</v>
      </c>
    </row>
    <row r="45" spans="13:33" x14ac:dyDescent="0.2">
      <c r="M45" s="50" t="s">
        <v>114</v>
      </c>
      <c r="N45" s="50"/>
      <c r="O45" s="50" t="str">
        <f>_xll.qlIMMNextCode(O44,TRUE,Trigger)</f>
        <v>U8</v>
      </c>
      <c r="P45" s="50" t="str">
        <f t="shared" si="10"/>
        <v>GBPFUT3MU8_Quote</v>
      </c>
      <c r="Q45" s="50" t="str">
        <f t="shared" si="11"/>
        <v>GBPFUT3MU8ConvAdj_Quote</v>
      </c>
      <c r="R45" s="120">
        <f>_xll.qlInterestRateIndexFixingDate(Index3M,S45)</f>
        <v>43362</v>
      </c>
      <c r="S45" s="120">
        <f>_xll.qlIMMdate(O45)</f>
        <v>43362</v>
      </c>
      <c r="T45" s="120">
        <f>_xll.qlInterestRateIndexMaturity(Index3M,S45)</f>
        <v>43453</v>
      </c>
      <c r="U45" s="125">
        <f ca="1">_xll.qlIndexFixing(Index3M,R45,TRUE,_xll.ohTrigger(Trigger,Trigger3M,InterestRatesTrigger))</f>
        <v>1.5210197557151707E-2</v>
      </c>
      <c r="V45" s="125">
        <f ca="1">IFERROR((100-_xll.qlQuoteValue(P45,_xll.ohTrigger(Trigger,Trigger3M,InterestRatesTrigger)))/100-_xll.qlQuoteValue(Q45,_xll.ohTrigger(Trigger,Trigger3M,InterestRatesTrigger)),NA())</f>
        <v>1.5439541057510327E-2</v>
      </c>
      <c r="W45" s="50" t="b">
        <f t="shared" ca="1" si="12"/>
        <v>1</v>
      </c>
      <c r="X45" s="139">
        <f t="shared" ca="1" si="9"/>
        <v>-2.2934350035862074</v>
      </c>
      <c r="Y45" s="50" t="b">
        <f ca="1">ABS(X45)&lt;=ABS('General Settings'!$D$26)</f>
        <v>0</v>
      </c>
      <c r="AG45" s="151" t="e">
        <f>NA()</f>
        <v>#N/A</v>
      </c>
    </row>
    <row r="46" spans="13:33" x14ac:dyDescent="0.2">
      <c r="M46" s="50" t="s">
        <v>114</v>
      </c>
      <c r="N46" s="50"/>
      <c r="O46" s="50" t="str">
        <f>_xll.qlIMMNextCode(O45,TRUE,Trigger)</f>
        <v>Z8</v>
      </c>
      <c r="P46" s="50" t="str">
        <f t="shared" si="10"/>
        <v>GBPFUT3MZ8_Quote</v>
      </c>
      <c r="Q46" s="50" t="str">
        <f t="shared" si="11"/>
        <v>GBPFUT3MZ8ConvAdj_Quote</v>
      </c>
      <c r="R46" s="120">
        <f>_xll.qlInterestRateIndexFixingDate(Index3M,S46)</f>
        <v>43453</v>
      </c>
      <c r="S46" s="120">
        <f>_xll.qlIMMdate(O46)</f>
        <v>43453</v>
      </c>
      <c r="T46" s="120">
        <f>_xll.qlInterestRateIndexMaturity(Index3M,S46)</f>
        <v>43543</v>
      </c>
      <c r="U46" s="125">
        <f ca="1">_xll.qlIndexFixing(Index3M,R46,TRUE,_xll.ohTrigger(Trigger,Trigger3M,InterestRatesTrigger))</f>
        <v>1.5709179102201931E-2</v>
      </c>
      <c r="V46" s="125">
        <f ca="1">IFERROR((100-_xll.qlQuoteValue(P46,_xll.ohTrigger(Trigger,Trigger3M,InterestRatesTrigger)))/100-_xll.qlQuoteValue(Q46,_xll.ohTrigger(Trigger,Trigger3M,InterestRatesTrigger)),NA())</f>
        <v>1.6105101628149553E-2</v>
      </c>
      <c r="W46" s="50" t="b">
        <f t="shared" ca="1" si="12"/>
        <v>1</v>
      </c>
      <c r="X46" s="139">
        <f t="shared" ca="1" si="9"/>
        <v>-3.9592252594762218</v>
      </c>
      <c r="Y46" s="50" t="b">
        <f ca="1">ABS(X46)&lt;=ABS('General Settings'!$D$26)</f>
        <v>0</v>
      </c>
      <c r="AG46" s="151" t="e">
        <f>NA()</f>
        <v>#N/A</v>
      </c>
    </row>
    <row r="47" spans="13:33" x14ac:dyDescent="0.2">
      <c r="M47" s="50" t="s">
        <v>114</v>
      </c>
      <c r="N47" s="50"/>
      <c r="O47" s="50" t="str">
        <f>_xll.qlIMMNextCode(O46,TRUE,Trigger)</f>
        <v>H9</v>
      </c>
      <c r="P47" s="50" t="str">
        <f t="shared" si="10"/>
        <v>GBPFUT3MH9_Quote</v>
      </c>
      <c r="Q47" s="50" t="str">
        <f t="shared" si="11"/>
        <v>GBPFUT3MH9ConvAdj_Quote</v>
      </c>
      <c r="R47" s="120">
        <f>_xll.qlInterestRateIndexFixingDate(Index3M,S47)</f>
        <v>43544</v>
      </c>
      <c r="S47" s="120">
        <f>_xll.qlIMMdate(O47)</f>
        <v>43544</v>
      </c>
      <c r="T47" s="120">
        <f>_xll.qlInterestRateIndexMaturity(Index3M,S47)</f>
        <v>43636</v>
      </c>
      <c r="U47" s="125">
        <f ca="1">_xll.qlIndexFixing(Index3M,R47,TRUE,_xll.ohTrigger(Trigger,Trigger3M,InterestRatesTrigger))</f>
        <v>1.6209117385339082E-2</v>
      </c>
      <c r="V47" s="125">
        <f ca="1">IFERROR((100-_xll.qlQuoteValue(P47,_xll.ohTrigger(Trigger,Trigger3M,InterestRatesTrigger)))/100-_xll.qlQuoteValue(Q47,_xll.ohTrigger(Trigger,Trigger3M,InterestRatesTrigger)),NA())</f>
        <v>1.6667131356856223E-2</v>
      </c>
      <c r="W47" s="50" t="b">
        <f t="shared" ca="1" si="12"/>
        <v>1</v>
      </c>
      <c r="X47" s="139">
        <f t="shared" ca="1" si="9"/>
        <v>-4.5801397151714118</v>
      </c>
      <c r="Y47" s="50" t="b">
        <f ca="1">ABS(X47)&lt;=ABS('General Settings'!$D$26)</f>
        <v>0</v>
      </c>
      <c r="AG47" s="151" t="e">
        <f>NA()</f>
        <v>#N/A</v>
      </c>
    </row>
    <row r="48" spans="13:33" x14ac:dyDescent="0.2">
      <c r="M48" s="50" t="s">
        <v>114</v>
      </c>
      <c r="N48" s="50"/>
      <c r="O48" s="50" t="str">
        <f>_xll.qlIMMNextCode(O47,TRUE,Trigger)</f>
        <v>M9</v>
      </c>
      <c r="P48" s="50" t="str">
        <f t="shared" si="10"/>
        <v>GBPFUT3MM9_Quote</v>
      </c>
      <c r="Q48" s="50" t="str">
        <f t="shared" si="11"/>
        <v>GBPFUT3MM9ConvAdj_Quote</v>
      </c>
      <c r="R48" s="120">
        <f>_xll.qlInterestRateIndexFixingDate(Index3M,S48)</f>
        <v>43635</v>
      </c>
      <c r="S48" s="120">
        <f>_xll.qlIMMdate(O48)</f>
        <v>43635</v>
      </c>
      <c r="T48" s="120">
        <f>_xll.qlInterestRateIndexMaturity(Index3M,S48)</f>
        <v>43727</v>
      </c>
      <c r="U48" s="125">
        <f ca="1">_xll.qlIndexFixing(Index3M,R48,TRUE,_xll.ohTrigger(Trigger,Trigger3M,InterestRatesTrigger))</f>
        <v>1.6696887633862574E-2</v>
      </c>
      <c r="V48" s="125">
        <f ca="1">IFERROR((100-_xll.qlQuoteValue(P48,_xll.ohTrigger(Trigger,Trigger3M,InterestRatesTrigger)))/100-_xll.qlQuoteValue(Q48,_xll.ohTrigger(Trigger,Trigger3M,InterestRatesTrigger)),NA())</f>
        <v>1.7227617839620225E-2</v>
      </c>
      <c r="W48" s="50" t="b">
        <f t="shared" ca="1" si="12"/>
        <v>1</v>
      </c>
      <c r="X48" s="139">
        <f t="shared" ca="1" si="9"/>
        <v>-5.3073020575765062</v>
      </c>
      <c r="Y48" s="50" t="b">
        <f ca="1">ABS(X48)&lt;=ABS('General Settings'!$D$26)</f>
        <v>0</v>
      </c>
      <c r="AG48" s="151" t="e">
        <f>NA()</f>
        <v>#N/A</v>
      </c>
    </row>
    <row r="49" spans="12:33" x14ac:dyDescent="0.2">
      <c r="M49" s="50" t="s">
        <v>114</v>
      </c>
      <c r="N49" s="50"/>
      <c r="O49" s="50" t="str">
        <f>_xll.qlIMMNextCode(O48,TRUE,Trigger)</f>
        <v>U9</v>
      </c>
      <c r="P49" s="50" t="str">
        <f t="shared" si="10"/>
        <v>GBPFUT3MU9_Quote</v>
      </c>
      <c r="Q49" s="50" t="str">
        <f t="shared" si="11"/>
        <v>GBPFUT3MU9ConvAdj_Quote</v>
      </c>
      <c r="R49" s="120">
        <f>_xll.qlInterestRateIndexFixingDate(Index3M,S49)</f>
        <v>43726</v>
      </c>
      <c r="S49" s="120">
        <f>_xll.qlIMMdate(O49)</f>
        <v>43726</v>
      </c>
      <c r="T49" s="120">
        <f>_xll.qlInterestRateIndexMaturity(Index3M,S49)</f>
        <v>43817</v>
      </c>
      <c r="U49" s="125">
        <f ca="1">_xll.qlIndexFixing(Index3M,R49,TRUE,_xll.ohTrigger(Trigger,Trigger3M,InterestRatesTrigger))</f>
        <v>1.7175583550842734E-2</v>
      </c>
      <c r="V49" s="125">
        <f ca="1">IFERROR((100-_xll.qlQuoteValue(P49,_xll.ohTrigger(Trigger,Trigger3M,InterestRatesTrigger)))/100-_xll.qlQuoteValue(Q49,_xll.ohTrigger(Trigger,Trigger3M,InterestRatesTrigger)),NA())</f>
        <v>1.7736325096690937E-2</v>
      </c>
      <c r="W49" s="50" t="b">
        <f t="shared" ca="1" si="12"/>
        <v>1</v>
      </c>
      <c r="X49" s="139">
        <f t="shared" ca="1" si="9"/>
        <v>-5.6074154584820342</v>
      </c>
      <c r="Y49" s="50" t="b">
        <f ca="1">ABS(X49)&lt;=ABS('General Settings'!$D$26)</f>
        <v>0</v>
      </c>
      <c r="AG49" s="151" t="e">
        <f>NA()</f>
        <v>#N/A</v>
      </c>
    </row>
    <row r="50" spans="12:33" x14ac:dyDescent="0.2">
      <c r="M50" s="50" t="s">
        <v>114</v>
      </c>
      <c r="N50" s="50"/>
      <c r="O50" s="50" t="str">
        <f>_xll.qlIMMNextCode(O49,TRUE,Trigger)</f>
        <v>Z9</v>
      </c>
      <c r="P50" s="50" t="str">
        <f t="shared" si="10"/>
        <v>GBPFUT3MZ9_Quote</v>
      </c>
      <c r="Q50" s="50" t="str">
        <f t="shared" si="11"/>
        <v>GBPFUT3MZ9ConvAdj_Quote</v>
      </c>
      <c r="R50" s="120">
        <f>_xll.qlInterestRateIndexFixingDate(Index3M,S50)</f>
        <v>43817</v>
      </c>
      <c r="S50" s="120">
        <f>_xll.qlIMMdate(O50)</f>
        <v>43817</v>
      </c>
      <c r="T50" s="120">
        <f>_xll.qlInterestRateIndexMaturity(Index3M,S50)</f>
        <v>43908</v>
      </c>
      <c r="U50" s="125">
        <f ca="1">_xll.qlIndexFixing(Index3M,R50,TRUE,_xll.ohTrigger(Trigger,Trigger3M,InterestRatesTrigger))</f>
        <v>1.7653287995455031E-2</v>
      </c>
      <c r="V50" s="125">
        <f ca="1">IFERROR((100-_xll.qlQuoteValue(P50,_xll.ohTrigger(Trigger,Trigger3M,InterestRatesTrigger)))/100-_xll.qlQuoteValue(Q50,_xll.ohTrigger(Trigger,Trigger3M,InterestRatesTrigger)),NA())</f>
        <v>1.8292389713192515E-2</v>
      </c>
      <c r="W50" s="50" t="b">
        <f t="shared" ca="1" si="12"/>
        <v>1</v>
      </c>
      <c r="X50" s="139">
        <f t="shared" ca="1" si="9"/>
        <v>-6.3910171773748363</v>
      </c>
      <c r="Y50" s="50" t="b">
        <f ca="1">ABS(X50)&lt;=ABS('General Settings'!$D$26)</f>
        <v>0</v>
      </c>
      <c r="AG50" s="151" t="e">
        <f>NA()</f>
        <v>#N/A</v>
      </c>
    </row>
    <row r="51" spans="12:33" x14ac:dyDescent="0.2">
      <c r="M51" s="50" t="s">
        <v>114</v>
      </c>
      <c r="N51" s="50"/>
      <c r="O51" s="50" t="str">
        <f>_xll.qlIMMNextCode(O50,TRUE,Trigger)</f>
        <v>H0</v>
      </c>
      <c r="P51" s="50" t="str">
        <f t="shared" si="10"/>
        <v>GBPFUT3MH0_Quote</v>
      </c>
      <c r="Q51" s="50" t="str">
        <f t="shared" si="11"/>
        <v>GBPFUT3MH0ConvAdj_Quote</v>
      </c>
      <c r="R51" s="120">
        <f>_xll.qlInterestRateIndexFixingDate(Index3M,S51)</f>
        <v>43908</v>
      </c>
      <c r="S51" s="120">
        <f>_xll.qlIMMdate(O51)</f>
        <v>43908</v>
      </c>
      <c r="T51" s="120">
        <f>_xll.qlInterestRateIndexMaturity(Index3M,S51)</f>
        <v>44000</v>
      </c>
      <c r="U51" s="125">
        <f ca="1">_xll.qlIndexFixing(Index3M,R51,TRUE,_xll.ohTrigger(Trigger,Trigger3M,InterestRatesTrigger))</f>
        <v>1.8137887904779652E-2</v>
      </c>
      <c r="V51" s="125">
        <f ca="1">IFERROR((100-_xll.qlQuoteValue(P51,_xll.ohTrigger(Trigger,Trigger3M,InterestRatesTrigger)))/100-_xll.qlQuoteValue(Q51,_xll.ohTrigger(Trigger,Trigger3M,InterestRatesTrigger)),NA())</f>
        <v>1.8795788722971163E-2</v>
      </c>
      <c r="W51" s="50" t="b">
        <f t="shared" ca="1" si="12"/>
        <v>1</v>
      </c>
      <c r="X51" s="139">
        <f t="shared" ca="1" si="9"/>
        <v>-6.5790081819151052</v>
      </c>
      <c r="Y51" s="50" t="b">
        <f ca="1">ABS(X51)&lt;=ABS('General Settings'!$D$26)</f>
        <v>0</v>
      </c>
      <c r="AG51" s="151" t="e">
        <f>NA()</f>
        <v>#N/A</v>
      </c>
    </row>
    <row r="52" spans="12:33" x14ac:dyDescent="0.2">
      <c r="M52" s="50" t="s">
        <v>114</v>
      </c>
      <c r="N52" s="50"/>
      <c r="O52" s="50" t="str">
        <f>_xll.qlIMMNextCode(O51,TRUE,Trigger)</f>
        <v>M0</v>
      </c>
      <c r="P52" s="50" t="str">
        <f t="shared" si="10"/>
        <v>GBPFUT3MM0_Quote</v>
      </c>
      <c r="Q52" s="50" t="str">
        <f t="shared" si="11"/>
        <v>GBPFUT3MM0ConvAdj_Quote</v>
      </c>
      <c r="R52" s="120">
        <f>_xll.qlInterestRateIndexFixingDate(Index3M,S52)</f>
        <v>43999</v>
      </c>
      <c r="S52" s="120">
        <f>_xll.qlIMMdate(O52)</f>
        <v>43999</v>
      </c>
      <c r="T52" s="120">
        <f>_xll.qlInterestRateIndexMaturity(Index3M,S52)</f>
        <v>44091</v>
      </c>
      <c r="U52" s="125">
        <f ca="1">_xll.qlIndexFixing(Index3M,R52,TRUE,_xll.ohTrigger(Trigger,Trigger3M,InterestRatesTrigger))</f>
        <v>1.8625097340168508E-2</v>
      </c>
      <c r="V52" s="125">
        <f ca="1">IFERROR((100-_xll.qlQuoteValue(P52,_xll.ohTrigger(Trigger,Trigger3M,InterestRatesTrigger)))/100-_xll.qlQuoteValue(Q52,_xll.ohTrigger(Trigger,Trigger3M,InterestRatesTrigger)),NA())</f>
        <v>1.9247597280714183E-2</v>
      </c>
      <c r="W52" s="50" t="b">
        <f t="shared" ca="1" si="12"/>
        <v>1</v>
      </c>
      <c r="X52" s="139">
        <f t="shared" ca="1" si="9"/>
        <v>-6.2249994054567468</v>
      </c>
      <c r="Y52" s="50" t="b">
        <f ca="1">ABS(X52)&lt;=ABS('General Settings'!$D$26)</f>
        <v>0</v>
      </c>
      <c r="AG52" s="151" t="e">
        <f>NA()</f>
        <v>#N/A</v>
      </c>
    </row>
    <row r="53" spans="12:33" x14ac:dyDescent="0.2">
      <c r="M53" s="50" t="s">
        <v>114</v>
      </c>
      <c r="N53" s="50"/>
      <c r="O53" s="50" t="str">
        <f>_xll.qlIMMNextCode(O52,TRUE,Trigger)</f>
        <v>U0</v>
      </c>
      <c r="P53" s="50" t="str">
        <f t="shared" si="10"/>
        <v>GBPFUT3MU0_Quote</v>
      </c>
      <c r="Q53" s="50" t="str">
        <f t="shared" si="11"/>
        <v>GBPFUT3MU0ConvAdj_Quote</v>
      </c>
      <c r="R53" s="120">
        <f>_xll.qlInterestRateIndexFixingDate(Index3M,S53)</f>
        <v>44090</v>
      </c>
      <c r="S53" s="120">
        <f>_xll.qlIMMdate(O53)</f>
        <v>44090</v>
      </c>
      <c r="T53" s="120">
        <f>_xll.qlInterestRateIndexMaturity(Index3M,S53)</f>
        <v>44181</v>
      </c>
      <c r="U53" s="125">
        <f ca="1">_xll.qlIndexFixing(Index3M,R53,TRUE,_xll.ohTrigger(Trigger,Trigger3M,InterestRatesTrigger))</f>
        <v>1.9114751424682393E-2</v>
      </c>
      <c r="V53" s="125">
        <f ca="1">IFERROR((100-_xll.qlQuoteValue(P53,_xll.ohTrigger(Trigger,Trigger3M,InterestRatesTrigger)))/100-_xll.qlQuoteValue(Q53,_xll.ohTrigger(Trigger,Trigger3M,InterestRatesTrigger)),NA())</f>
        <v>1.9797930766563325E-2</v>
      </c>
      <c r="W53" s="50" t="b">
        <f t="shared" ca="1" si="12"/>
        <v>1</v>
      </c>
      <c r="X53" s="139">
        <f t="shared" ca="1" si="9"/>
        <v>-6.8317934188093234</v>
      </c>
      <c r="Y53" s="50" t="b">
        <f ca="1">ABS(X53)&lt;=ABS('General Settings'!$D$26)</f>
        <v>0</v>
      </c>
      <c r="AG53" s="151" t="e">
        <f>NA()</f>
        <v>#N/A</v>
      </c>
    </row>
    <row r="54" spans="12:33" x14ac:dyDescent="0.2">
      <c r="M54" s="50" t="s">
        <v>114</v>
      </c>
      <c r="N54" s="50"/>
      <c r="O54" s="50" t="str">
        <f>_xll.qlIMMNextCode(O53,TRUE,Trigger)</f>
        <v>Z0</v>
      </c>
      <c r="P54" s="50" t="str">
        <f t="shared" si="10"/>
        <v>GBPFUT3MZ0_Quote</v>
      </c>
      <c r="Q54" s="50" t="str">
        <f t="shared" si="11"/>
        <v>GBPFUT3MZ0ConvAdj_Quote</v>
      </c>
      <c r="R54" s="120">
        <f>_xll.qlInterestRateIndexFixingDate(Index3M,S54)</f>
        <v>44181</v>
      </c>
      <c r="S54" s="120">
        <f>_xll.qlIMMdate(O54)</f>
        <v>44181</v>
      </c>
      <c r="T54" s="120">
        <f>_xll.qlInterestRateIndexMaturity(Index3M,S54)</f>
        <v>44271</v>
      </c>
      <c r="U54" s="125">
        <f ca="1">_xll.qlIndexFixing(Index3M,R54,TRUE,_xll.ohTrigger(Trigger,Trigger3M,InterestRatesTrigger))</f>
        <v>1.9602441944605305E-2</v>
      </c>
      <c r="V54" s="125">
        <f ca="1">IFERROR((100-_xll.qlQuoteValue(P54,_xll.ohTrigger(Trigger,Trigger3M,InterestRatesTrigger)))/100-_xll.qlQuoteValue(Q54,_xll.ohTrigger(Trigger,Trigger3M,InterestRatesTrigger)),NA())</f>
        <v>2.0346325117005036E-2</v>
      </c>
      <c r="W54" s="50" t="b">
        <f t="shared" ca="1" si="12"/>
        <v>1</v>
      </c>
      <c r="X54" s="139">
        <f t="shared" ca="1" si="9"/>
        <v>-7.4388317239973061</v>
      </c>
      <c r="Y54" s="50" t="b">
        <f ca="1">ABS(X54)&lt;=ABS('General Settings'!$D$26)</f>
        <v>0</v>
      </c>
      <c r="AG54" s="151" t="e">
        <f>NA()</f>
        <v>#N/A</v>
      </c>
    </row>
    <row r="55" spans="12:33" x14ac:dyDescent="0.2">
      <c r="M55" s="50" t="s">
        <v>114</v>
      </c>
      <c r="N55" s="50"/>
      <c r="O55" s="50" t="str">
        <f>_xll.qlIMMNextCode(O54,TRUE,Trigger)</f>
        <v>H1</v>
      </c>
      <c r="P55" s="50" t="str">
        <f t="shared" si="10"/>
        <v>GBPFUT3MH1_Quote</v>
      </c>
      <c r="Q55" s="50" t="str">
        <f t="shared" si="11"/>
        <v>GBPFUT3MH1ConvAdj_Quote</v>
      </c>
      <c r="R55" s="120">
        <f>_xll.qlInterestRateIndexFixingDate(Index3M,S55)</f>
        <v>44272</v>
      </c>
      <c r="S55" s="120">
        <f>_xll.qlIMMdate(O55)</f>
        <v>44272</v>
      </c>
      <c r="T55" s="120">
        <f>_xll.qlInterestRateIndexMaturity(Index3M,S55)</f>
        <v>44364</v>
      </c>
      <c r="U55" s="125">
        <f ca="1">_xll.qlIndexFixing(Index3M,R55,TRUE,_xll.ohTrigger(Trigger,Trigger3M,InterestRatesTrigger))</f>
        <v>2.0065427025930307E-2</v>
      </c>
      <c r="V55" s="125">
        <f ca="1">IFERROR((100-_xll.qlQuoteValue(P55,_xll.ohTrigger(Trigger,Trigger3M,InterestRatesTrigger)))/100-_xll.qlQuoteValue(Q55,_xll.ohTrigger(Trigger,Trigger3M,InterestRatesTrigger)),NA())</f>
        <v>2.0790939869999844E-2</v>
      </c>
      <c r="W55" s="50" t="b">
        <f t="shared" ca="1" si="12"/>
        <v>1</v>
      </c>
      <c r="X55" s="139">
        <f t="shared" ca="1" si="9"/>
        <v>-7.2551284406953753</v>
      </c>
      <c r="Y55" s="50" t="b">
        <f ca="1">ABS(X55)&lt;=ABS('General Settings'!$D$26)</f>
        <v>0</v>
      </c>
      <c r="AG55" s="151" t="e">
        <f>NA()</f>
        <v>#N/A</v>
      </c>
    </row>
    <row r="56" spans="12:33" x14ac:dyDescent="0.2">
      <c r="M56" s="50" t="s">
        <v>114</v>
      </c>
      <c r="N56" s="50"/>
      <c r="O56" s="50" t="str">
        <f>_xll.qlIMMNextCode(O55,TRUE,Trigger)</f>
        <v>M1</v>
      </c>
      <c r="P56" s="50" t="str">
        <f t="shared" si="10"/>
        <v>GBPFUT3MM1_Quote</v>
      </c>
      <c r="Q56" s="50" t="str">
        <f t="shared" si="11"/>
        <v>GBPFUT3MM1ConvAdj_Quote</v>
      </c>
      <c r="R56" s="120">
        <f>_xll.qlInterestRateIndexFixingDate(Index3M,S56)</f>
        <v>44363</v>
      </c>
      <c r="S56" s="120">
        <f>_xll.qlIMMdate(O56)</f>
        <v>44363</v>
      </c>
      <c r="T56" s="120">
        <f>_xll.qlInterestRateIndexMaturity(Index3M,S56)</f>
        <v>44455</v>
      </c>
      <c r="U56" s="125">
        <f ca="1">_xll.qlIndexFixing(Index3M,R56,TRUE,_xll.ohTrigger(Trigger,Trigger3M,InterestRatesTrigger))</f>
        <v>2.0480109666683392E-2</v>
      </c>
      <c r="V56" s="125">
        <f ca="1">IFERROR((100-_xll.qlQuoteValue(P56,_xll.ohTrigger(Trigger,Trigger3M,InterestRatesTrigger)))/100-_xll.qlQuoteValue(Q56,_xll.ohTrigger(Trigger,Trigger3M,InterestRatesTrigger)),NA())</f>
        <v>2.1184884684259272E-2</v>
      </c>
      <c r="W56" s="50" t="b">
        <f t="shared" ca="1" si="12"/>
        <v>1</v>
      </c>
      <c r="X56" s="139">
        <f t="shared" ca="1" si="9"/>
        <v>-7.0477501757587948</v>
      </c>
      <c r="Y56" s="50" t="b">
        <f ca="1">ABS(X56)&lt;=ABS('General Settings'!$D$26)</f>
        <v>0</v>
      </c>
      <c r="AG56" s="151" t="e">
        <f>NA()</f>
        <v>#N/A</v>
      </c>
    </row>
    <row r="57" spans="12:33" x14ac:dyDescent="0.2">
      <c r="M57" s="94" t="s">
        <v>114</v>
      </c>
      <c r="N57" s="94"/>
      <c r="O57" s="94" t="str">
        <f>_xll.qlIMMNextCode(O56,TRUE,Trigger)</f>
        <v>U1</v>
      </c>
      <c r="P57" s="94" t="str">
        <f t="shared" si="10"/>
        <v>GBPFUT3MU1_Quote</v>
      </c>
      <c r="Q57" s="94" t="str">
        <f t="shared" si="11"/>
        <v>GBPFUT3MU1ConvAdj_Quote</v>
      </c>
      <c r="R57" s="106">
        <f>_xll.qlInterestRateIndexFixingDate(Index3M,S57)</f>
        <v>44454</v>
      </c>
      <c r="S57" s="106">
        <f>_xll.qlIMMdate(O57)</f>
        <v>44454</v>
      </c>
      <c r="T57" s="106">
        <f>_xll.qlInterestRateIndexMaturity(Index3M,S57)</f>
        <v>44545</v>
      </c>
      <c r="U57" s="97">
        <f ca="1">_xll.qlIndexFixing(Index3M,R57,TRUE,_xll.ohTrigger(Trigger,Trigger3M,InterestRatesTrigger))</f>
        <v>2.0850215756229681E-2</v>
      </c>
      <c r="V57" s="97">
        <f ca="1">IFERROR((100-_xll.qlQuoteValue(P57,_xll.ohTrigger(Trigger,Trigger3M,InterestRatesTrigger)))/100-_xll.qlQuoteValue(Q57,_xll.ohTrigger(Trigger,Trigger3M,InterestRatesTrigger)),NA())</f>
        <v>2.147769128058118E-2</v>
      </c>
      <c r="W57" s="94" t="b">
        <f t="shared" ca="1" si="12"/>
        <v>1</v>
      </c>
      <c r="X57" s="148">
        <f t="shared" ca="1" si="9"/>
        <v>-6.2747552435149858</v>
      </c>
      <c r="Y57" s="94" t="b">
        <f ca="1">ABS(X57)&lt;=ABS('General Settings'!$D$26)</f>
        <v>0</v>
      </c>
      <c r="AG57" s="151" t="e">
        <f>NA()</f>
        <v>#N/A</v>
      </c>
    </row>
    <row r="58" spans="12:33" x14ac:dyDescent="0.2">
      <c r="M58" s="94" t="s">
        <v>114</v>
      </c>
      <c r="N58" s="94"/>
      <c r="O58" s="94" t="str">
        <f>_xll.qlIMMNextCode(O57,TRUE,Trigger)</f>
        <v>Z1</v>
      </c>
      <c r="P58" s="94" t="str">
        <f t="shared" si="10"/>
        <v>GBPFUT3MZ1_Quote</v>
      </c>
      <c r="Q58" s="94" t="str">
        <f t="shared" si="11"/>
        <v>GBPFUT3MZ1ConvAdj_Quote</v>
      </c>
      <c r="R58" s="106">
        <f>_xll.qlInterestRateIndexFixingDate(Index3M,S58)</f>
        <v>44545</v>
      </c>
      <c r="S58" s="106">
        <f>_xll.qlIMMdate(O58)</f>
        <v>44545</v>
      </c>
      <c r="T58" s="106">
        <f>_xll.qlInterestRateIndexMaturity(Index3M,S58)</f>
        <v>44635</v>
      </c>
      <c r="U58" s="97">
        <f ca="1">_xll.qlIndexFixing(Index3M,R58,TRUE,_xll.ohTrigger(Trigger,Trigger3M,InterestRatesTrigger))</f>
        <v>2.1180448877421064E-2</v>
      </c>
      <c r="V58" s="97">
        <f ca="1">IFERROR((100-_xll.qlQuoteValue(P58,_xll.ohTrigger(Trigger,Trigger3M,InterestRatesTrigger)))/100-_xll.qlQuoteValue(Q58,_xll.ohTrigger(Trigger,Trigger3M,InterestRatesTrigger)),NA())</f>
        <v>0.51011919386502147</v>
      </c>
      <c r="W58" s="94" t="b">
        <f t="shared" ca="1" si="12"/>
        <v>1</v>
      </c>
      <c r="X58" s="148">
        <f t="shared" ca="1" si="9"/>
        <v>-4889.3874498760042</v>
      </c>
      <c r="Y58" s="94" t="b">
        <f ca="1">ABS(X58)&lt;=ABS('General Settings'!$D$26)</f>
        <v>0</v>
      </c>
      <c r="AG58" s="152" t="e">
        <f>NA()</f>
        <v>#N/A</v>
      </c>
    </row>
    <row r="59" spans="12:33" x14ac:dyDescent="0.2">
      <c r="M59" s="93" t="s">
        <v>115</v>
      </c>
      <c r="N59" s="93"/>
      <c r="O59" s="93" t="str">
        <f>IF(_xll.qlIMMIsIMMcode(_xll.qlIMMNextCode(SettlementDate,FALSE)),_xll.qlIMMNextCode(_xll.qlIMMNextCode(SettlementDate,FALSE),FALSE),_xll.qlIMMNextCode(SettlementDate,FALSE))</f>
        <v>F6</v>
      </c>
      <c r="P59" s="93" t="str">
        <f t="shared" si="10"/>
        <v>GBPFUT3MF6_Quote</v>
      </c>
      <c r="Q59" s="93" t="str">
        <f t="shared" si="11"/>
        <v>GBPFUT3MF6ConvAdj_Quote</v>
      </c>
      <c r="R59" s="105">
        <f>_xll.qlInterestRateIndexFixingDate(Index3M,S59)</f>
        <v>42389</v>
      </c>
      <c r="S59" s="105">
        <f>_xll.qlIMMdate(O59)</f>
        <v>42389</v>
      </c>
      <c r="T59" s="105">
        <f>_xll.qlInterestRateIndexMaturity(Index3M,S59)</f>
        <v>42480</v>
      </c>
      <c r="U59" s="96">
        <f ca="1">_xll.qlIndexFixing(Index3M,R59,TRUE,_xll.ohTrigger(Trigger,Trigger3M,InterestRatesTrigger))</f>
        <v>6.095161924574777E-3</v>
      </c>
      <c r="V59" s="96">
        <f ca="1">IFERROR((100-_xll.qlQuoteValue(P59,_xll.ohTrigger(Trigger,Trigger3M,InterestRatesTrigger)))/100-_xll.qlQuoteValue(Q59,_xll.ohTrigger(Trigger,Trigger3M,InterestRatesTrigger)),NA())</f>
        <v>0.99999826536531278</v>
      </c>
      <c r="W59" s="93" t="b">
        <f t="shared" ca="1" si="12"/>
        <v>1</v>
      </c>
      <c r="X59" s="149">
        <f t="shared" ca="1" si="9"/>
        <v>-9939.0310344073787</v>
      </c>
      <c r="Y59" s="93" t="b">
        <f ca="1">ABS(X59)&lt;=ABS('General Settings'!$D$26)</f>
        <v>0</v>
      </c>
      <c r="AG59" s="150" t="e">
        <f>NA()</f>
        <v>#N/A</v>
      </c>
    </row>
    <row r="60" spans="12:33" x14ac:dyDescent="0.2">
      <c r="M60" s="51" t="s">
        <v>115</v>
      </c>
      <c r="N60" s="51"/>
      <c r="O60" s="51" t="str">
        <f>IF(_xll.qlIMMIsIMMcode(_xll.qlIMMNextCode(O59,FALSE)),_xll.qlIMMNextCode(_xll.qlIMMNextCode(O59,FALSE),FALSE),_xll.qlIMMNextCode(O59,FALSE))</f>
        <v>G6</v>
      </c>
      <c r="P60" s="51" t="str">
        <f t="shared" si="10"/>
        <v>GBPFUT3MG6_Quote</v>
      </c>
      <c r="Q60" s="51" t="str">
        <f t="shared" si="11"/>
        <v>GBPFUT3MG6ConvAdj_Quote</v>
      </c>
      <c r="R60" s="121">
        <f>_xll.qlInterestRateIndexFixingDate(Index3M,S60)</f>
        <v>42417</v>
      </c>
      <c r="S60" s="121">
        <f>_xll.qlIMMdate(O60)</f>
        <v>42417</v>
      </c>
      <c r="T60" s="121">
        <f>_xll.qlInterestRateIndexMaturity(Index3M,S60)</f>
        <v>42507</v>
      </c>
      <c r="U60" s="126">
        <f ca="1">_xll.qlIndexFixing(Index3M,R60,TRUE,_xll.ohTrigger(Trigger,Trigger3M,InterestRatesTrigger))</f>
        <v>6.2538108294565428E-3</v>
      </c>
      <c r="V60" s="126">
        <f ca="1">IFERROR((100-_xll.qlQuoteValue(P60,_xll.ohTrigger(Trigger,Trigger3M,InterestRatesTrigger)))/100-_xll.qlQuoteValue(Q60,_xll.ohTrigger(Trigger,Trigger3M,InterestRatesTrigger)),NA())</f>
        <v>0.99999647042727535</v>
      </c>
      <c r="W60" s="51" t="b">
        <f t="shared" ca="1" si="12"/>
        <v>1</v>
      </c>
      <c r="X60" s="142">
        <f t="shared" ca="1" si="9"/>
        <v>-9937.4265959781878</v>
      </c>
      <c r="Y60" s="51" t="b">
        <f ca="1">ABS(X60)&lt;=ABS('General Settings'!$D$26)</f>
        <v>0</v>
      </c>
      <c r="AA60" s="104" t="s">
        <v>103</v>
      </c>
      <c r="AC60" s="103" t="s">
        <v>108</v>
      </c>
      <c r="AD60" s="103" t="s">
        <v>109</v>
      </c>
      <c r="AE60" s="104" t="s">
        <v>110</v>
      </c>
      <c r="AG60" s="152" t="e">
        <f>NA()</f>
        <v>#N/A</v>
      </c>
    </row>
    <row r="61" spans="12:33" x14ac:dyDescent="0.2">
      <c r="L61" s="62"/>
      <c r="M61" s="50" t="s">
        <v>60</v>
      </c>
      <c r="N61" s="50"/>
      <c r="O61" s="50" t="s">
        <v>32</v>
      </c>
      <c r="P61" s="50" t="str">
        <f t="shared" ref="P61:P66" si="13">Currency&amp;"AM3L"&amp;O61&amp;QuoteSuffix</f>
        <v>GBPAM3L6M_Quote</v>
      </c>
      <c r="Q61" s="122"/>
      <c r="R61" s="120">
        <f t="shared" ref="R61:R66" si="14">EvaluationDate</f>
        <v>42355</v>
      </c>
      <c r="S61" s="120">
        <f>_xll.qlInterestRateIndexValueDate(AA61,R61)</f>
        <v>42355</v>
      </c>
      <c r="T61" s="120">
        <f>_xll.qlInterestRateIndexMaturity(AA61,S61)</f>
        <v>42538</v>
      </c>
      <c r="U61" s="125">
        <f ca="1">_xll.qlIndexFixing(AA61,R61,TRUE,_xll.ohTrigger(Trigger,Trigger3M,InterestRatesTrigger))</f>
        <v>6.073868475201416E-3</v>
      </c>
      <c r="V61" s="125">
        <f ca="1">_xll.qlQuoteValue(P61,_xll.ohTrigger(Trigger,Trigger3M,InterestRatesTrigger))</f>
        <v>6.1399999999999996E-3</v>
      </c>
      <c r="W61" s="50" t="b">
        <f t="shared" ca="1" si="12"/>
        <v>1</v>
      </c>
      <c r="X61" s="139">
        <f t="shared" ca="1" si="9"/>
        <v>-0.66131524798583585</v>
      </c>
      <c r="Y61" s="50" t="b">
        <f ca="1">ABS(X61)&lt;=ABS('General Settings'!$D$27)</f>
        <v>1</v>
      </c>
      <c r="AA61" s="93" t="str">
        <f>_xll.qlSwapIndex(,,O61,SettlementDays,Currency,Calendar,ShortFixedLegTenor,ShortFixedLegBDC,ShortFixedLegDayCounter,Index3M,DiscountingCurve,Permanent,Trigger,ObjectOverwrite)</f>
        <v>obj_00484#0000</v>
      </c>
      <c r="AC61" s="194" t="s">
        <v>33</v>
      </c>
      <c r="AD61" s="194" t="s">
        <v>112</v>
      </c>
      <c r="AE61" s="101" t="s">
        <v>102</v>
      </c>
    </row>
    <row r="62" spans="12:33" x14ac:dyDescent="0.2">
      <c r="M62" s="50" t="s">
        <v>60</v>
      </c>
      <c r="N62" s="50"/>
      <c r="O62" s="50" t="s">
        <v>68</v>
      </c>
      <c r="P62" s="50" t="str">
        <f t="shared" si="13"/>
        <v>GBPAM3L9M_Quote</v>
      </c>
      <c r="Q62" s="122"/>
      <c r="R62" s="120">
        <f t="shared" si="14"/>
        <v>42355</v>
      </c>
      <c r="S62" s="120">
        <f>_xll.qlInterestRateIndexValueDate(AA62,R62)</f>
        <v>42355</v>
      </c>
      <c r="T62" s="120">
        <f>_xll.qlInterestRateIndexMaturity(AA62,S62)</f>
        <v>42632</v>
      </c>
      <c r="U62" s="125">
        <f ca="1">_xll.qlIndexFixing(AA62,R62,TRUE,_xll.ohTrigger(Trigger,Trigger3M,InterestRatesTrigger))</f>
        <v>6.4509140096879556E-3</v>
      </c>
      <c r="V62" s="125">
        <f ca="1">_xll.qlQuoteValue(P62,_xll.ohTrigger(Trigger,Trigger3M,InterestRatesTrigger))</f>
        <v>6.5500000000000003E-3</v>
      </c>
      <c r="W62" s="50" t="b">
        <f t="shared" ca="1" si="12"/>
        <v>1</v>
      </c>
      <c r="X62" s="139">
        <f t="shared" ca="1" si="9"/>
        <v>-0.99085990312044669</v>
      </c>
      <c r="Y62" s="50" t="b">
        <f ca="1">ABS(X62)&lt;=ABS('General Settings'!$D$27)</f>
        <v>1</v>
      </c>
      <c r="AA62" s="94" t="str">
        <f>_xll.qlSwapIndex(,,O62,SettlementDays,Currency,Calendar,ShortFixedLegTenor,ShortFixedLegBDC,ShortFixedLegDayCounter,Index3M,DiscountingCurve,Permanent,Trigger,ObjectOverwrite)</f>
        <v>obj_0047e#0000</v>
      </c>
    </row>
    <row r="63" spans="12:33" x14ac:dyDescent="0.2">
      <c r="M63" s="50" t="s">
        <v>60</v>
      </c>
      <c r="N63" s="50"/>
      <c r="O63" s="50" t="s">
        <v>33</v>
      </c>
      <c r="P63" s="50" t="str">
        <f t="shared" si="13"/>
        <v>GBPAM3L1Y_Quote</v>
      </c>
      <c r="Q63" s="122"/>
      <c r="R63" s="120">
        <f t="shared" si="14"/>
        <v>42355</v>
      </c>
      <c r="S63" s="120">
        <f>_xll.qlInterestRateIndexValueDate(AA63,R63)</f>
        <v>42355</v>
      </c>
      <c r="T63" s="120">
        <f>_xll.qlInterestRateIndexMaturity(AA63,S63)</f>
        <v>42723</v>
      </c>
      <c r="U63" s="125">
        <f ca="1">_xll.qlIndexFixing(AA63,R63,TRUE,_xll.ohTrigger(Trigger,Trigger3M,InterestRatesTrigger))</f>
        <v>6.864814159272631E-3</v>
      </c>
      <c r="V63" s="125">
        <f ca="1">_xll.qlQuoteValue(P63,_xll.ohTrigger(Trigger,Trigger3M,InterestRatesTrigger))</f>
        <v>6.9799999999999992E-3</v>
      </c>
      <c r="W63" s="50" t="b">
        <f t="shared" ca="1" si="12"/>
        <v>1</v>
      </c>
      <c r="X63" s="139">
        <f t="shared" ca="1" si="9"/>
        <v>-1.1518584072736822</v>
      </c>
      <c r="Y63" s="50" t="b">
        <f ca="1">ABS(X63)&lt;=ABS('General Settings'!$D$27)</f>
        <v>1</v>
      </c>
      <c r="AA63" s="94" t="str">
        <f>_xll.qlSwapIndex(,,O63,SettlementDays,Currency,Calendar,ShortFixedLegTenor,ShortFixedLegBDC,ShortFixedLegDayCounter,Index3M,DiscountingCurve,Permanent,Trigger,ObjectOverwrite)</f>
        <v>obj_004a2#0000</v>
      </c>
    </row>
    <row r="64" spans="12:33" x14ac:dyDescent="0.2">
      <c r="M64" s="50" t="s">
        <v>60</v>
      </c>
      <c r="N64" s="50"/>
      <c r="O64" s="50" t="s">
        <v>73</v>
      </c>
      <c r="P64" s="50" t="str">
        <f t="shared" si="13"/>
        <v>GBPAM3L15M_Quote</v>
      </c>
      <c r="Q64" s="122"/>
      <c r="R64" s="120">
        <f t="shared" si="14"/>
        <v>42355</v>
      </c>
      <c r="S64" s="120">
        <f>_xll.qlInterestRateIndexValueDate(AA64,R64)</f>
        <v>42355</v>
      </c>
      <c r="T64" s="120">
        <f>_xll.qlInterestRateIndexMaturity(AA64,S64)</f>
        <v>42811</v>
      </c>
      <c r="U64" s="125">
        <f ca="1">_xll.qlIndexFixing(AA64,R64,TRUE,_xll.ohTrigger(Trigger,Trigger3M,InterestRatesTrigger))</f>
        <v>7.3059051422438527E-3</v>
      </c>
      <c r="V64" s="125">
        <f ca="1">_xll.qlQuoteValue(P64,_xll.ohTrigger(Trigger,Trigger3M,InterestRatesTrigger))</f>
        <v>7.43E-3</v>
      </c>
      <c r="W64" s="50" t="b">
        <f t="shared" ca="1" si="12"/>
        <v>1</v>
      </c>
      <c r="X64" s="139">
        <f t="shared" ca="1" si="9"/>
        <v>-1.240948577561473</v>
      </c>
      <c r="Y64" s="50" t="b">
        <f ca="1">ABS(X64)&lt;=ABS('General Settings'!$D$27)</f>
        <v>1</v>
      </c>
      <c r="AA64" s="94" t="str">
        <f>_xll.qlSwapIndex(,,O64,SettlementDays,Currency,Calendar,ShortFixedLegTenor,ShortFixedLegBDC,ShortFixedLegDayCounter,Index3M,DiscountingCurve,Permanent,Trigger,ObjectOverwrite)</f>
        <v>obj_004c5#0000</v>
      </c>
    </row>
    <row r="65" spans="10:31" x14ac:dyDescent="0.2">
      <c r="M65" s="50" t="s">
        <v>60</v>
      </c>
      <c r="N65" s="50"/>
      <c r="O65" s="50" t="s">
        <v>76</v>
      </c>
      <c r="P65" s="50" t="str">
        <f t="shared" si="13"/>
        <v>GBPAM3L18M_Quote</v>
      </c>
      <c r="Q65" s="122"/>
      <c r="R65" s="120">
        <f t="shared" si="14"/>
        <v>42355</v>
      </c>
      <c r="S65" s="120">
        <f>_xll.qlInterestRateIndexValueDate(AA65,R65)</f>
        <v>42355</v>
      </c>
      <c r="T65" s="120">
        <f>_xll.qlInterestRateIndexMaturity(AA65,S65)</f>
        <v>42905</v>
      </c>
      <c r="U65" s="125">
        <f ca="1">_xll.qlIndexFixing(AA65,R65,TRUE,_xll.ohTrigger(Trigger,Trigger3M,InterestRatesTrigger))</f>
        <v>7.8356718388084938E-3</v>
      </c>
      <c r="V65" s="125">
        <f ca="1">_xll.qlQuoteValue(P65,_xll.ohTrigger(Trigger,Trigger3M,InterestRatesTrigger))</f>
        <v>7.9499999999999987E-3</v>
      </c>
      <c r="W65" s="50" t="b">
        <f t="shared" ca="1" si="12"/>
        <v>1</v>
      </c>
      <c r="X65" s="139">
        <f t="shared" ca="1" si="9"/>
        <v>-1.1432816119150493</v>
      </c>
      <c r="Y65" s="50" t="b">
        <f ca="1">ABS(X65)&lt;=ABS('General Settings'!$D$27)</f>
        <v>1</v>
      </c>
      <c r="AA65" s="94" t="str">
        <f>_xll.qlSwapIndex(,,O65,SettlementDays,Currency,Calendar,ShortFixedLegTenor,ShortFixedLegBDC,ShortFixedLegDayCounter,Index3M,DiscountingCurve,Permanent,Trigger,ObjectOverwrite)</f>
        <v>obj_004ad#0000</v>
      </c>
    </row>
    <row r="66" spans="10:31" x14ac:dyDescent="0.2">
      <c r="M66" s="50" t="s">
        <v>60</v>
      </c>
      <c r="N66" s="50"/>
      <c r="O66" s="50" t="s">
        <v>79</v>
      </c>
      <c r="P66" s="50" t="str">
        <f t="shared" si="13"/>
        <v>GBPAM3L21M_Quote</v>
      </c>
      <c r="Q66" s="122"/>
      <c r="R66" s="120">
        <f t="shared" si="14"/>
        <v>42355</v>
      </c>
      <c r="S66" s="120">
        <f>_xll.qlInterestRateIndexValueDate(AA66,R66)</f>
        <v>42355</v>
      </c>
      <c r="T66" s="120">
        <f>_xll.qlInterestRateIndexMaturity(AA66,S66)</f>
        <v>42996</v>
      </c>
      <c r="U66" s="125">
        <f ca="1">_xll.qlIndexFixing(AA66,R66,TRUE,_xll.ohTrigger(Trigger,Trigger3M,InterestRatesTrigger))</f>
        <v>8.3572552716041724E-3</v>
      </c>
      <c r="V66" s="125" t="e">
        <f ca="1">_xll.qlQuoteValue(P66,_xll.ohTrigger(Trigger,Trigger3M,InterestRatesTrigger))</f>
        <v>#NUM!</v>
      </c>
      <c r="W66" s="50" t="b">
        <f t="shared" ca="1" si="12"/>
        <v>0</v>
      </c>
      <c r="X66" s="139" t="e">
        <f t="shared" ca="1" si="9"/>
        <v>#NUM!</v>
      </c>
      <c r="Y66" s="50" t="e">
        <f ca="1">ABS(X66)&lt;=ABS('General Settings'!$D$27)</f>
        <v>#NUM!</v>
      </c>
      <c r="AA66" s="95" t="str">
        <f>_xll.qlSwapIndex(,,O66,SettlementDays,Currency,Calendar,ShortFixedLegTenor,ShortFixedLegBDC,ShortFixedLegDayCounter,Index3M,DiscountingCurve,Permanent,Trigger,ObjectOverwrite)</f>
        <v>obj_0048e#0000</v>
      </c>
      <c r="AC66" s="103" t="s">
        <v>108</v>
      </c>
      <c r="AD66" s="103" t="s">
        <v>109</v>
      </c>
      <c r="AE66" s="104" t="s">
        <v>110</v>
      </c>
    </row>
    <row r="67" spans="10:31" x14ac:dyDescent="0.2">
      <c r="M67" s="52" t="s">
        <v>60</v>
      </c>
      <c r="N67" s="52"/>
      <c r="O67" s="52" t="s">
        <v>33</v>
      </c>
      <c r="P67" s="52" t="str">
        <f t="shared" ref="P67:P103" si="15">Currency&amp;"SM3L"&amp;O67&amp;QuoteSuffix</f>
        <v>GBPSM3L1Y_Quote</v>
      </c>
      <c r="Q67" s="123"/>
      <c r="R67" s="128">
        <f t="shared" ref="R67:R103" si="16">EvaluationDate</f>
        <v>42355</v>
      </c>
      <c r="S67" s="128">
        <f>_xll.qlInterestRateIndexValueDate(AA67,R67)</f>
        <v>42355</v>
      </c>
      <c r="T67" s="128">
        <f>_xll.qlInterestRateIndexMaturity(AA67,S67)</f>
        <v>42723</v>
      </c>
      <c r="U67" s="127">
        <f ca="1">_xll.qlIndexFixing(AA67,R67,TRUE,_xll.ohTrigger(Trigger,Trigger3M,InterestRatesTrigger))</f>
        <v>6.9491863346041738E-3</v>
      </c>
      <c r="V67" s="127">
        <f ca="1">_xll.qlQuoteValue(P67,_xll.ohTrigger(Trigger,Trigger3M,InterestRatesTrigger))</f>
        <v>6.9599999999999992E-3</v>
      </c>
      <c r="W67" s="52" t="b">
        <f t="shared" ref="W67:W93" ca="1" si="17">NOT(ISERROR(V67))</f>
        <v>1</v>
      </c>
      <c r="X67" s="143">
        <f t="shared" ref="X67:X81" ca="1" si="18">(U67-V67)*10000</f>
        <v>-0.10813665395825386</v>
      </c>
      <c r="Y67" s="52" t="b">
        <f ca="1">ABS(X67)&lt;=ABS('General Settings'!$D$28)</f>
        <v>1</v>
      </c>
      <c r="AA67" s="50" t="str">
        <f>_xll.qlSwapIndex(,,O67,SettlementDays,Currency,Calendar,FixedLegTenor,FixedLegBDC,FixedLegDayCounter,Index3M,DiscountingCurve,Permanent,Trigger,ObjectOverwrite)</f>
        <v>obj_004c4#0000</v>
      </c>
      <c r="AC67" s="194" t="s">
        <v>32</v>
      </c>
      <c r="AD67" s="194" t="s">
        <v>112</v>
      </c>
      <c r="AE67" s="101" t="s">
        <v>158</v>
      </c>
    </row>
    <row r="68" spans="10:31" x14ac:dyDescent="0.2">
      <c r="M68" s="50" t="s">
        <v>60</v>
      </c>
      <c r="N68" s="50"/>
      <c r="O68" s="50" t="s">
        <v>73</v>
      </c>
      <c r="P68" s="50" t="str">
        <f t="shared" si="15"/>
        <v>GBPSM3L15M_Quote</v>
      </c>
      <c r="Q68" s="122"/>
      <c r="R68" s="120">
        <f t="shared" si="16"/>
        <v>42355</v>
      </c>
      <c r="S68" s="120">
        <f>_xll.qlInterestRateIndexValueDate(AA68,R68)</f>
        <v>42355</v>
      </c>
      <c r="T68" s="120">
        <f>_xll.qlInterestRateIndexMaturity(AA68,S68)</f>
        <v>42811</v>
      </c>
      <c r="U68" s="125">
        <f ca="1">_xll.qlIndexFixing(AA68,R68,TRUE,_xll.ohTrigger(Trigger,Trigger3M,InterestRatesTrigger))</f>
        <v>7.3966937856691306E-3</v>
      </c>
      <c r="V68" s="125" t="e">
        <f ca="1">_xll.qlQuoteValue(P68,_xll.ohTrigger(Trigger,Trigger3M,InterestRatesTrigger))</f>
        <v>#NUM!</v>
      </c>
      <c r="W68" s="50" t="b">
        <f t="shared" ca="1" si="17"/>
        <v>0</v>
      </c>
      <c r="X68" s="139" t="e">
        <f t="shared" ca="1" si="18"/>
        <v>#NUM!</v>
      </c>
      <c r="Y68" s="50" t="e">
        <f ca="1">ABS(X68)&lt;=ABS('General Settings'!$D$28)</f>
        <v>#NUM!</v>
      </c>
      <c r="AA68" s="50" t="str">
        <f>_xll.qlSwapIndex(,,O68,SettlementDays,Currency,Calendar,FixedLegTenor,FixedLegBDC,FixedLegDayCounter,Index3M,DiscountingCurve,Permanent,Trigger,ObjectOverwrite)</f>
        <v>obj_004a0#0000</v>
      </c>
    </row>
    <row r="69" spans="10:31" x14ac:dyDescent="0.2">
      <c r="M69" s="50" t="s">
        <v>60</v>
      </c>
      <c r="N69" s="50"/>
      <c r="O69" s="50" t="s">
        <v>76</v>
      </c>
      <c r="P69" s="50" t="str">
        <f t="shared" si="15"/>
        <v>GBPSM3L18M_Quote</v>
      </c>
      <c r="Q69" s="122"/>
      <c r="R69" s="120">
        <f t="shared" si="16"/>
        <v>42355</v>
      </c>
      <c r="S69" s="120">
        <f>_xll.qlInterestRateIndexValueDate(AA69,R69)</f>
        <v>42355</v>
      </c>
      <c r="T69" s="120">
        <f>_xll.qlInterestRateIndexMaturity(AA69,S69)</f>
        <v>42905</v>
      </c>
      <c r="U69" s="125">
        <f ca="1">_xll.qlIndexFixing(AA69,R69,TRUE,_xll.ohTrigger(Trigger,Trigger3M,InterestRatesTrigger))</f>
        <v>7.933488899065335E-3</v>
      </c>
      <c r="V69" s="125" t="e">
        <f ca="1">_xll.qlQuoteValue(P69,_xll.ohTrigger(Trigger,Trigger3M,InterestRatesTrigger))</f>
        <v>#NUM!</v>
      </c>
      <c r="W69" s="50" t="b">
        <f t="shared" ca="1" si="17"/>
        <v>0</v>
      </c>
      <c r="X69" s="139" t="e">
        <f t="shared" ca="1" si="18"/>
        <v>#NUM!</v>
      </c>
      <c r="Y69" s="50" t="e">
        <f ca="1">ABS(X69)&lt;=ABS('General Settings'!$D$28)</f>
        <v>#NUM!</v>
      </c>
      <c r="AA69" s="50" t="str">
        <f>_xll.qlSwapIndex(,,O69,SettlementDays,Currency,Calendar,FixedLegTenor,FixedLegBDC,FixedLegDayCounter,Index3M,DiscountingCurve,Permanent,Trigger,ObjectOverwrite)</f>
        <v>obj_004bb#0000</v>
      </c>
    </row>
    <row r="70" spans="10:31" x14ac:dyDescent="0.2">
      <c r="M70" s="50" t="s">
        <v>60</v>
      </c>
      <c r="N70" s="50"/>
      <c r="O70" s="50" t="s">
        <v>79</v>
      </c>
      <c r="P70" s="50" t="str">
        <f t="shared" si="15"/>
        <v>GBPSM3L21M_Quote</v>
      </c>
      <c r="Q70" s="122"/>
      <c r="R70" s="120">
        <f t="shared" si="16"/>
        <v>42355</v>
      </c>
      <c r="S70" s="120">
        <f>_xll.qlInterestRateIndexValueDate(AA70,R70)</f>
        <v>42355</v>
      </c>
      <c r="T70" s="120">
        <f>_xll.qlInterestRateIndexMaturity(AA70,S70)</f>
        <v>42996</v>
      </c>
      <c r="U70" s="125">
        <f ca="1">_xll.qlIndexFixing(AA70,R70,TRUE,_xll.ohTrigger(Trigger,Trigger3M,InterestRatesTrigger))</f>
        <v>8.4588639069960534E-3</v>
      </c>
      <c r="V70" s="125" t="e">
        <f ca="1">_xll.qlQuoteValue(P70,_xll.ohTrigger(Trigger,Trigger3M,InterestRatesTrigger))</f>
        <v>#NUM!</v>
      </c>
      <c r="W70" s="50" t="b">
        <f t="shared" ca="1" si="17"/>
        <v>0</v>
      </c>
      <c r="X70" s="139" t="e">
        <f t="shared" ca="1" si="18"/>
        <v>#NUM!</v>
      </c>
      <c r="Y70" s="50" t="e">
        <f ca="1">ABS(X70)&lt;=ABS('General Settings'!$D$28)</f>
        <v>#NUM!</v>
      </c>
      <c r="AA70" s="50" t="str">
        <f>_xll.qlSwapIndex(,,O70,SettlementDays,Currency,Calendar,FixedLegTenor,FixedLegBDC,FixedLegDayCounter,Index3M,DiscountingCurve,Permanent,Trigger,ObjectOverwrite)</f>
        <v>obj_004a5#0000</v>
      </c>
    </row>
    <row r="71" spans="10:31" x14ac:dyDescent="0.2">
      <c r="J71" s="62"/>
      <c r="K71" s="62"/>
      <c r="M71" s="50" t="s">
        <v>60</v>
      </c>
      <c r="N71" s="50"/>
      <c r="O71" s="50" t="s">
        <v>82</v>
      </c>
      <c r="P71" s="50" t="str">
        <f t="shared" si="15"/>
        <v>GBPSM3L2Y_Quote</v>
      </c>
      <c r="Q71" s="122"/>
      <c r="R71" s="120">
        <f t="shared" si="16"/>
        <v>42355</v>
      </c>
      <c r="S71" s="120">
        <f>_xll.qlInterestRateIndexValueDate(AA71,R71)</f>
        <v>42355</v>
      </c>
      <c r="T71" s="120">
        <f>_xll.qlInterestRateIndexMaturity(AA71,S71)</f>
        <v>43087</v>
      </c>
      <c r="U71" s="125">
        <f ca="1">_xll.qlIndexFixing(AA71,R71,TRUE,_xll.ohTrigger(Trigger,Trigger3M,InterestRatesTrigger))</f>
        <v>8.9763232937121115E-3</v>
      </c>
      <c r="V71" s="125">
        <f ca="1">_xll.qlQuoteValue(P71,_xll.ohTrigger(Trigger,Trigger3M,InterestRatesTrigger))</f>
        <v>8.9899999999999997E-3</v>
      </c>
      <c r="W71" s="50" t="b">
        <f t="shared" ca="1" si="17"/>
        <v>1</v>
      </c>
      <c r="X71" s="139">
        <f t="shared" ca="1" si="18"/>
        <v>-0.1367670628788821</v>
      </c>
      <c r="Y71" s="50" t="b">
        <f ca="1">ABS(X71)&lt;=ABS('General Settings'!$D$28)</f>
        <v>1</v>
      </c>
      <c r="AA71" s="50" t="str">
        <f>_xll.qlSwapIndex(,,O71,SettlementDays,Currency,Calendar,FixedLegTenor,FixedLegBDC,FixedLegDayCounter,Index3M,DiscountingCurve,Permanent,Trigger,ObjectOverwrite)</f>
        <v>obj_0049b#0000</v>
      </c>
    </row>
    <row r="72" spans="10:31" x14ac:dyDescent="0.2">
      <c r="M72" s="110" t="s">
        <v>60</v>
      </c>
      <c r="N72" s="110"/>
      <c r="O72" s="110" t="s">
        <v>83</v>
      </c>
      <c r="P72" s="110" t="str">
        <f t="shared" si="15"/>
        <v>GBPSM3L3Y_Quote</v>
      </c>
      <c r="Q72" s="122"/>
      <c r="R72" s="111">
        <f t="shared" si="16"/>
        <v>42355</v>
      </c>
      <c r="S72" s="111">
        <f>_xll.qlInterestRateIndexValueDate(AA72,R72)</f>
        <v>42355</v>
      </c>
      <c r="T72" s="111">
        <f>_xll.qlInterestRateIndexMaturity(AA72,S72)</f>
        <v>43451</v>
      </c>
      <c r="U72" s="112">
        <f ca="1">_xll.qlIndexFixing(AA72,R72,TRUE,_xll.ohTrigger(Trigger,Trigger3M,InterestRatesTrigger))</f>
        <v>1.0759999999683568E-2</v>
      </c>
      <c r="V72" s="112">
        <f ca="1">_xll.qlQuoteValue(P72,_xll.ohTrigger(Trigger,Trigger3M,InterestRatesTrigger))</f>
        <v>1.076E-2</v>
      </c>
      <c r="W72" s="110" t="b">
        <f t="shared" ca="1" si="17"/>
        <v>1</v>
      </c>
      <c r="X72" s="141">
        <f t="shared" ca="1" si="18"/>
        <v>-3.1643264397640536E-9</v>
      </c>
      <c r="Y72" s="50" t="b">
        <f ca="1">ABS(X72)&lt;=ABS('General Settings'!$D$28)</f>
        <v>1</v>
      </c>
      <c r="AA72" s="50" t="str">
        <f>_xll.qlSwapIndex(,,O72,SettlementDays,Currency,Calendar,FixedLegTenor,FixedLegBDC,FixedLegDayCounter,Index3M,DiscountingCurve,Permanent,Trigger,ObjectOverwrite)</f>
        <v>obj_004cb#0000</v>
      </c>
    </row>
    <row r="73" spans="10:31" x14ac:dyDescent="0.2">
      <c r="M73" s="110" t="s">
        <v>60</v>
      </c>
      <c r="N73" s="110"/>
      <c r="O73" s="110" t="s">
        <v>84</v>
      </c>
      <c r="P73" s="110" t="str">
        <f t="shared" si="15"/>
        <v>GBPSM3L4Y_Quote</v>
      </c>
      <c r="Q73" s="122"/>
      <c r="R73" s="111">
        <f t="shared" si="16"/>
        <v>42355</v>
      </c>
      <c r="S73" s="111">
        <f>_xll.qlInterestRateIndexValueDate(AA73,R73)</f>
        <v>42355</v>
      </c>
      <c r="T73" s="111">
        <f>_xll.qlInterestRateIndexMaturity(AA73,S73)</f>
        <v>43816</v>
      </c>
      <c r="U73" s="112">
        <f ca="1">_xll.qlIndexFixing(AA73,R73,TRUE,_xll.ohTrigger(Trigger,Trigger3M,InterestRatesTrigger))</f>
        <v>1.2160000000019567E-2</v>
      </c>
      <c r="V73" s="112">
        <f ca="1">_xll.qlQuoteValue(P73,_xll.ohTrigger(Trigger,Trigger3M,InterestRatesTrigger))</f>
        <v>1.2160000000000002E-2</v>
      </c>
      <c r="W73" s="110" t="b">
        <f t="shared" ca="1" si="17"/>
        <v>1</v>
      </c>
      <c r="X73" s="141">
        <f t="shared" ca="1" si="18"/>
        <v>1.956421136206643E-10</v>
      </c>
      <c r="Y73" s="50" t="b">
        <f ca="1">ABS(X73)&lt;=ABS('General Settings'!$D$28)</f>
        <v>1</v>
      </c>
      <c r="AA73" s="50" t="str">
        <f>_xll.qlSwapIndex(,,O73,SettlementDays,Currency,Calendar,FixedLegTenor,FixedLegBDC,FixedLegDayCounter,Index3M,DiscountingCurve,Permanent,Trigger,ObjectOverwrite)</f>
        <v>obj_004b4#0000</v>
      </c>
    </row>
    <row r="74" spans="10:31" x14ac:dyDescent="0.2">
      <c r="M74" s="110" t="s">
        <v>60</v>
      </c>
      <c r="N74" s="110"/>
      <c r="O74" s="110" t="s">
        <v>85</v>
      </c>
      <c r="P74" s="110" t="str">
        <f t="shared" si="15"/>
        <v>GBPSM3L5Y_Quote</v>
      </c>
      <c r="Q74" s="122"/>
      <c r="R74" s="111">
        <f t="shared" si="16"/>
        <v>42355</v>
      </c>
      <c r="S74" s="111">
        <f>_xll.qlInterestRateIndexValueDate(AA74,R74)</f>
        <v>42355</v>
      </c>
      <c r="T74" s="111">
        <f>_xll.qlInterestRateIndexMaturity(AA74,S74)</f>
        <v>44182</v>
      </c>
      <c r="U74" s="112">
        <f ca="1">_xll.qlIndexFixing(AA74,R74,TRUE,_xll.ohTrigger(Trigger,Trigger3M,InterestRatesTrigger))</f>
        <v>1.3380000000000478E-2</v>
      </c>
      <c r="V74" s="112">
        <f ca="1">_xll.qlQuoteValue(P74,_xll.ohTrigger(Trigger,Trigger3M,InterestRatesTrigger))</f>
        <v>1.3380000000000001E-2</v>
      </c>
      <c r="W74" s="110" t="b">
        <f t="shared" ca="1" si="17"/>
        <v>1</v>
      </c>
      <c r="X74" s="141">
        <f t="shared" ca="1" si="18"/>
        <v>4.7704895589362195E-12</v>
      </c>
      <c r="Y74" s="50" t="b">
        <f ca="1">ABS(X74)&lt;=ABS('General Settings'!$D$28)</f>
        <v>1</v>
      </c>
      <c r="AA74" s="50" t="str">
        <f>_xll.qlSwapIndex(,,O74,SettlementDays,Currency,Calendar,FixedLegTenor,FixedLegBDC,FixedLegDayCounter,Index3M,DiscountingCurve,Permanent,Trigger,ObjectOverwrite)</f>
        <v>obj_004af#0000</v>
      </c>
    </row>
    <row r="75" spans="10:31" x14ac:dyDescent="0.2">
      <c r="M75" s="110" t="s">
        <v>60</v>
      </c>
      <c r="N75" s="110"/>
      <c r="O75" s="110" t="s">
        <v>86</v>
      </c>
      <c r="P75" s="110" t="str">
        <f t="shared" si="15"/>
        <v>GBPSM3L6Y_Quote</v>
      </c>
      <c r="Q75" s="122"/>
      <c r="R75" s="111">
        <f t="shared" si="16"/>
        <v>42355</v>
      </c>
      <c r="S75" s="111">
        <f>_xll.qlInterestRateIndexValueDate(AA75,R75)</f>
        <v>42355</v>
      </c>
      <c r="T75" s="111">
        <f>_xll.qlInterestRateIndexMaturity(AA75,S75)</f>
        <v>44547</v>
      </c>
      <c r="U75" s="112">
        <f ca="1">_xll.qlIndexFixing(AA75,R75,TRUE,_xll.ohTrigger(Trigger,Trigger3M,InterestRatesTrigger))</f>
        <v>1.4489999999914632E-2</v>
      </c>
      <c r="V75" s="112">
        <f ca="1">_xll.qlQuoteValue(P75,_xll.ohTrigger(Trigger,Trigger3M,InterestRatesTrigger))</f>
        <v>1.4489999999999998E-2</v>
      </c>
      <c r="W75" s="110" t="b">
        <f t="shared" ca="1" si="17"/>
        <v>1</v>
      </c>
      <c r="X75" s="141">
        <f t="shared" ca="1" si="18"/>
        <v>-8.5365742252818677E-10</v>
      </c>
      <c r="Y75" s="50" t="b">
        <f ca="1">ABS(X75)&lt;=ABS('General Settings'!$D$28)</f>
        <v>1</v>
      </c>
      <c r="AA75" s="50" t="str">
        <f>_xll.qlSwapIndex(,,O75,SettlementDays,Currency,Calendar,FixedLegTenor,FixedLegBDC,FixedLegDayCounter,Index3M,DiscountingCurve,Permanent,Trigger,ObjectOverwrite)</f>
        <v>obj_0048d#0000</v>
      </c>
    </row>
    <row r="76" spans="10:31" x14ac:dyDescent="0.2">
      <c r="M76" s="110" t="s">
        <v>60</v>
      </c>
      <c r="N76" s="110"/>
      <c r="O76" s="110" t="s">
        <v>87</v>
      </c>
      <c r="P76" s="110" t="str">
        <f t="shared" si="15"/>
        <v>GBPSM3L7Y_Quote</v>
      </c>
      <c r="Q76" s="122"/>
      <c r="R76" s="111">
        <f t="shared" si="16"/>
        <v>42355</v>
      </c>
      <c r="S76" s="111">
        <f>_xll.qlInterestRateIndexValueDate(AA76,R76)</f>
        <v>42355</v>
      </c>
      <c r="T76" s="111">
        <f>_xll.qlInterestRateIndexMaturity(AA76,S76)</f>
        <v>44914</v>
      </c>
      <c r="U76" s="112">
        <f ca="1">_xll.qlIndexFixing(AA76,R76,TRUE,_xll.ohTrigger(Trigger,Trigger3M,InterestRatesTrigger))</f>
        <v>1.5469999999969087E-2</v>
      </c>
      <c r="V76" s="112">
        <f ca="1">_xll.qlQuoteValue(P76,_xll.ohTrigger(Trigger,Trigger3M,InterestRatesTrigger))</f>
        <v>1.5470000000000001E-2</v>
      </c>
      <c r="W76" s="110" t="b">
        <f t="shared" ca="1" si="17"/>
        <v>1</v>
      </c>
      <c r="X76" s="141">
        <f t="shared" ca="1" si="18"/>
        <v>-3.0914507065382679E-10</v>
      </c>
      <c r="Y76" s="50" t="b">
        <f ca="1">ABS(X76)&lt;=ABS('General Settings'!$D$28)</f>
        <v>1</v>
      </c>
      <c r="AA76" s="50" t="str">
        <f>_xll.qlSwapIndex(,,O76,SettlementDays,Currency,Calendar,FixedLegTenor,FixedLegBDC,FixedLegDayCounter,Index3M,DiscountingCurve,Permanent,Trigger,ObjectOverwrite)</f>
        <v>obj_004b6#0000</v>
      </c>
    </row>
    <row r="77" spans="10:31" x14ac:dyDescent="0.2">
      <c r="M77" s="110" t="s">
        <v>60</v>
      </c>
      <c r="N77" s="110"/>
      <c r="O77" s="110" t="s">
        <v>88</v>
      </c>
      <c r="P77" s="110" t="str">
        <f t="shared" si="15"/>
        <v>GBPSM3L8Y_Quote</v>
      </c>
      <c r="Q77" s="122"/>
      <c r="R77" s="111">
        <f t="shared" si="16"/>
        <v>42355</v>
      </c>
      <c r="S77" s="111">
        <f>_xll.qlInterestRateIndexValueDate(AA77,R77)</f>
        <v>42355</v>
      </c>
      <c r="T77" s="111">
        <f>_xll.qlInterestRateIndexMaturity(AA77,S77)</f>
        <v>45278</v>
      </c>
      <c r="U77" s="112">
        <f ca="1">_xll.qlIndexFixing(AA77,R77,TRUE,_xll.ohTrigger(Trigger,Trigger3M,InterestRatesTrigger))</f>
        <v>1.6299999999830339E-2</v>
      </c>
      <c r="V77" s="112">
        <f ca="1">_xll.qlQuoteValue(P77,_xll.ohTrigger(Trigger,Trigger3M,InterestRatesTrigger))</f>
        <v>1.6299999999999999E-2</v>
      </c>
      <c r="W77" s="110" t="b">
        <f t="shared" ca="1" si="17"/>
        <v>1</v>
      </c>
      <c r="X77" s="141">
        <f t="shared" ca="1" si="18"/>
        <v>-1.6965942539748369E-9</v>
      </c>
      <c r="Y77" s="50" t="b">
        <f ca="1">ABS(X77)&lt;=ABS('General Settings'!$D$28)</f>
        <v>1</v>
      </c>
      <c r="AA77" s="50" t="str">
        <f>_xll.qlSwapIndex(,,O77,SettlementDays,Currency,Calendar,FixedLegTenor,FixedLegBDC,FixedLegDayCounter,Index3M,DiscountingCurve,Permanent,Trigger,ObjectOverwrite)</f>
        <v>obj_004b0#0000</v>
      </c>
    </row>
    <row r="78" spans="10:31" x14ac:dyDescent="0.2">
      <c r="M78" s="110" t="s">
        <v>60</v>
      </c>
      <c r="N78" s="110"/>
      <c r="O78" s="110" t="s">
        <v>89</v>
      </c>
      <c r="P78" s="110" t="str">
        <f t="shared" si="15"/>
        <v>GBPSM3L9Y_Quote</v>
      </c>
      <c r="Q78" s="122"/>
      <c r="R78" s="111">
        <f t="shared" si="16"/>
        <v>42355</v>
      </c>
      <c r="S78" s="111">
        <f>_xll.qlInterestRateIndexValueDate(AA78,R78)</f>
        <v>42355</v>
      </c>
      <c r="T78" s="111">
        <f>_xll.qlInterestRateIndexMaturity(AA78,S78)</f>
        <v>45643</v>
      </c>
      <c r="U78" s="112">
        <f ca="1">_xll.qlIndexFixing(AA78,R78,TRUE,_xll.ohTrigger(Trigger,Trigger3M,InterestRatesTrigger))</f>
        <v>1.700999999999463E-2</v>
      </c>
      <c r="V78" s="112">
        <f ca="1">_xll.qlQuoteValue(P78,_xll.ohTrigger(Trigger,Trigger3M,InterestRatesTrigger))</f>
        <v>1.7010000000000001E-2</v>
      </c>
      <c r="W78" s="110" t="b">
        <f t="shared" ca="1" si="17"/>
        <v>1</v>
      </c>
      <c r="X78" s="141">
        <f t="shared" ca="1" si="18"/>
        <v>-5.3707038816241948E-11</v>
      </c>
      <c r="Y78" s="50" t="b">
        <f ca="1">ABS(X78)&lt;=ABS('General Settings'!$D$28)</f>
        <v>1</v>
      </c>
      <c r="AA78" s="50" t="str">
        <f>_xll.qlSwapIndex(,,O78,SettlementDays,Currency,Calendar,FixedLegTenor,FixedLegBDC,FixedLegDayCounter,Index3M,DiscountingCurve,Permanent,Trigger,ObjectOverwrite)</f>
        <v>obj_004b2#0000</v>
      </c>
    </row>
    <row r="79" spans="10:31" x14ac:dyDescent="0.2">
      <c r="M79" s="110" t="s">
        <v>60</v>
      </c>
      <c r="N79" s="110"/>
      <c r="O79" s="110" t="s">
        <v>90</v>
      </c>
      <c r="P79" s="110" t="str">
        <f t="shared" si="15"/>
        <v>GBPSM3L10Y_Quote</v>
      </c>
      <c r="Q79" s="122"/>
      <c r="R79" s="111">
        <f t="shared" si="16"/>
        <v>42355</v>
      </c>
      <c r="S79" s="111">
        <f>_xll.qlInterestRateIndexValueDate(AA79,R79)</f>
        <v>42355</v>
      </c>
      <c r="T79" s="111">
        <f>_xll.qlInterestRateIndexMaturity(AA79,S79)</f>
        <v>46008</v>
      </c>
      <c r="U79" s="112">
        <f ca="1">_xll.qlIndexFixing(AA79,R79,TRUE,_xll.ohTrigger(Trigger,Trigger3M,InterestRatesTrigger))</f>
        <v>1.7619999999976564E-2</v>
      </c>
      <c r="V79" s="112">
        <f ca="1">_xll.qlQuoteValue(P79,_xll.ohTrigger(Trigger,Trigger3M,InterestRatesTrigger))</f>
        <v>1.762E-2</v>
      </c>
      <c r="W79" s="110" t="b">
        <f t="shared" ca="1" si="17"/>
        <v>1</v>
      </c>
      <c r="X79" s="141">
        <f t="shared" ca="1" si="18"/>
        <v>-2.3436114160446664E-10</v>
      </c>
      <c r="Y79" s="50" t="b">
        <f ca="1">ABS(X79)&lt;=ABS('General Settings'!$D$28)</f>
        <v>1</v>
      </c>
      <c r="AA79" s="50" t="str">
        <f>_xll.qlSwapIndex(,,O79,SettlementDays,Currency,Calendar,FixedLegTenor,FixedLegBDC,FixedLegDayCounter,Index3M,DiscountingCurve,Permanent,Trigger,ObjectOverwrite)</f>
        <v>obj_004d2#0000</v>
      </c>
    </row>
    <row r="80" spans="10:31" x14ac:dyDescent="0.2">
      <c r="M80" s="50" t="s">
        <v>60</v>
      </c>
      <c r="N80" s="50"/>
      <c r="O80" s="50" t="s">
        <v>116</v>
      </c>
      <c r="P80" s="50" t="str">
        <f t="shared" si="15"/>
        <v>GBPSM3L11Y_Quote</v>
      </c>
      <c r="Q80" s="122"/>
      <c r="R80" s="120">
        <f t="shared" si="16"/>
        <v>42355</v>
      </c>
      <c r="S80" s="120">
        <f>_xll.qlInterestRateIndexValueDate(AA80,R80)</f>
        <v>42355</v>
      </c>
      <c r="T80" s="120">
        <f>_xll.qlInterestRateIndexMaturity(AA80,S80)</f>
        <v>46373</v>
      </c>
      <c r="U80" s="125">
        <f ca="1">_xll.qlIndexFixing(AA80,R80,TRUE,_xll.ohTrigger(Trigger,Trigger3M,InterestRatesTrigger))</f>
        <v>1.8167978245262291E-2</v>
      </c>
      <c r="V80" s="125">
        <f ca="1">_xll.qlQuoteValue(P80,_xll.ohTrigger(Trigger,Trigger3M,InterestRatesTrigger))</f>
        <v>1.8169999999999999E-2</v>
      </c>
      <c r="W80" s="50" t="b">
        <f t="shared" ca="1" si="17"/>
        <v>1</v>
      </c>
      <c r="X80" s="139">
        <f t="shared" ca="1" si="18"/>
        <v>-2.021754737707715E-2</v>
      </c>
      <c r="Y80" s="50" t="b">
        <f ca="1">ABS(X80)&lt;=ABS('General Settings'!$D$28)</f>
        <v>1</v>
      </c>
      <c r="AA80" s="50" t="str">
        <f>_xll.qlSwapIndex(,,O80,SettlementDays,Currency,Calendar,FixedLegTenor,FixedLegBDC,FixedLegDayCounter,Index3M,DiscountingCurve,Permanent,Trigger,ObjectOverwrite)</f>
        <v>obj_004c7#0000</v>
      </c>
    </row>
    <row r="81" spans="13:36" x14ac:dyDescent="0.2">
      <c r="M81" s="110" t="s">
        <v>60</v>
      </c>
      <c r="N81" s="110"/>
      <c r="O81" s="110" t="s">
        <v>91</v>
      </c>
      <c r="P81" s="110" t="str">
        <f t="shared" si="15"/>
        <v>GBPSM3L12Y_Quote</v>
      </c>
      <c r="Q81" s="122"/>
      <c r="R81" s="111">
        <f t="shared" si="16"/>
        <v>42355</v>
      </c>
      <c r="S81" s="111">
        <f>_xll.qlInterestRateIndexValueDate(AA81,R81)</f>
        <v>42355</v>
      </c>
      <c r="T81" s="111">
        <f>_xll.qlInterestRateIndexMaturity(AA81,S81)</f>
        <v>46738</v>
      </c>
      <c r="U81" s="112">
        <f ca="1">_xll.qlIndexFixing(AA81,R81,TRUE,_xll.ohTrigger(Trigger,Trigger3M,InterestRatesTrigger))</f>
        <v>1.8649999999990279E-2</v>
      </c>
      <c r="V81" s="112">
        <f ca="1">_xll.qlQuoteValue(P81,_xll.ohTrigger(Trigger,Trigger3M,InterestRatesTrigger))</f>
        <v>1.865E-2</v>
      </c>
      <c r="W81" s="110" t="b">
        <f t="shared" ca="1" si="17"/>
        <v>1</v>
      </c>
      <c r="X81" s="141">
        <f t="shared" ca="1" si="18"/>
        <v>-9.721390359374027E-11</v>
      </c>
      <c r="Y81" s="50" t="b">
        <f ca="1">ABS(X81)&lt;=ABS('General Settings'!$D$28)</f>
        <v>1</v>
      </c>
      <c r="AA81" s="50" t="str">
        <f>_xll.qlSwapIndex(,,O81,SettlementDays,Currency,Calendar,FixedLegTenor,FixedLegBDC,FixedLegDayCounter,Index3M,DiscountingCurve,Permanent,Trigger,ObjectOverwrite)</f>
        <v>obj_00477#0000</v>
      </c>
    </row>
    <row r="82" spans="13:36" x14ac:dyDescent="0.2">
      <c r="M82" s="50" t="s">
        <v>60</v>
      </c>
      <c r="N82" s="50"/>
      <c r="O82" s="50" t="s">
        <v>117</v>
      </c>
      <c r="P82" s="50" t="str">
        <f t="shared" si="15"/>
        <v>GBPSM3L13Y_Quote</v>
      </c>
      <c r="Q82" s="122"/>
      <c r="R82" s="120">
        <f t="shared" si="16"/>
        <v>42355</v>
      </c>
      <c r="S82" s="120">
        <f>_xll.qlInterestRateIndexValueDate(AA82,R82)</f>
        <v>42355</v>
      </c>
      <c r="T82" s="120">
        <f>_xll.qlInterestRateIndexMaturity(AA82,S82)</f>
        <v>47105</v>
      </c>
      <c r="U82" s="125">
        <f ca="1">_xll.qlIndexFixing(AA82,R82,TRUE,_xll.ohTrigger(Trigger,Trigger3M,InterestRatesTrigger))</f>
        <v>1.9060597094267277E-2</v>
      </c>
      <c r="V82" s="125" t="e">
        <f ca="1">_xll.qlQuoteValue(P82,_xll.ohTrigger(Trigger,Trigger3M,InterestRatesTrigger))</f>
        <v>#NUM!</v>
      </c>
      <c r="W82" s="50" t="b">
        <f t="shared" ca="1" si="17"/>
        <v>0</v>
      </c>
      <c r="X82" s="139" t="e">
        <f t="shared" ref="X82:X107" ca="1" si="19">(U82-V82)*10000</f>
        <v>#NUM!</v>
      </c>
      <c r="Y82" s="50" t="e">
        <f ca="1">ABS(X82)&lt;=ABS('General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obj_004ba#0000</v>
      </c>
    </row>
    <row r="83" spans="13:36" x14ac:dyDescent="0.2">
      <c r="M83" s="50" t="s">
        <v>60</v>
      </c>
      <c r="N83" s="50"/>
      <c r="O83" s="50" t="s">
        <v>118</v>
      </c>
      <c r="P83" s="50" t="str">
        <f t="shared" si="15"/>
        <v>GBPSM3L14Y_Quote</v>
      </c>
      <c r="Q83" s="122"/>
      <c r="R83" s="120">
        <f t="shared" si="16"/>
        <v>42355</v>
      </c>
      <c r="S83" s="120">
        <f>_xll.qlInterestRateIndexValueDate(AA83,R83)</f>
        <v>42355</v>
      </c>
      <c r="T83" s="120">
        <f>_xll.qlInterestRateIndexMaturity(AA83,S83)</f>
        <v>47469</v>
      </c>
      <c r="U83" s="125">
        <f ca="1">_xll.qlIndexFixing(AA83,R83,TRUE,_xll.ohTrigger(Trigger,Trigger3M,InterestRatesTrigger))</f>
        <v>1.9400169448756562E-2</v>
      </c>
      <c r="V83" s="125" t="e">
        <f ca="1">_xll.qlQuoteValue(P83,_xll.ohTrigger(Trigger,Trigger3M,InterestRatesTrigger))</f>
        <v>#NUM!</v>
      </c>
      <c r="W83" s="50" t="b">
        <f t="shared" ca="1" si="17"/>
        <v>0</v>
      </c>
      <c r="X83" s="139" t="e">
        <f t="shared" ca="1" si="19"/>
        <v>#NUM!</v>
      </c>
      <c r="Y83" s="50" t="e">
        <f ca="1">ABS(X83)&lt;=ABS('General Settings'!$D$28)</f>
        <v>#NUM!</v>
      </c>
      <c r="AA83" s="50" t="str">
        <f>_xll.qlSwapIndex(,,O83,SettlementDays,Currency,Calendar,FixedLegTenor,FixedLegBDC,FixedLegDayCounter,Index3M,DiscountingCurve,Permanent,Trigger,ObjectOverwrite)</f>
        <v>obj_004ab#0000</v>
      </c>
    </row>
    <row r="84" spans="13:36" x14ac:dyDescent="0.2">
      <c r="M84" s="110" t="s">
        <v>60</v>
      </c>
      <c r="N84" s="110"/>
      <c r="O84" s="110" t="s">
        <v>92</v>
      </c>
      <c r="P84" s="110" t="str">
        <f t="shared" si="15"/>
        <v>GBPSM3L15Y_Quote</v>
      </c>
      <c r="Q84" s="122"/>
      <c r="R84" s="111">
        <f t="shared" si="16"/>
        <v>42355</v>
      </c>
      <c r="S84" s="111">
        <f>_xll.qlInterestRateIndexValueDate(AA84,R84)</f>
        <v>42355</v>
      </c>
      <c r="T84" s="111">
        <f>_xll.qlInterestRateIndexMaturity(AA84,S84)</f>
        <v>47834</v>
      </c>
      <c r="U84" s="112">
        <f ca="1">_xll.qlIndexFixing(AA84,R84,TRUE,_xll.ohTrigger(Trigger,Trigger3M,InterestRatesTrigger))</f>
        <v>1.967999999988556E-2</v>
      </c>
      <c r="V84" s="112">
        <f ca="1">_xll.qlQuoteValue(P84,_xll.ohTrigger(Trigger,Trigger3M,InterestRatesTrigger))</f>
        <v>1.968E-2</v>
      </c>
      <c r="W84" s="110" t="b">
        <f t="shared" ca="1" si="17"/>
        <v>1</v>
      </c>
      <c r="X84" s="141">
        <f t="shared" ca="1" si="19"/>
        <v>-1.1443970771018996E-9</v>
      </c>
      <c r="Y84" s="50" t="b">
        <f ca="1">ABS(X84)&lt;=ABS('General Settings'!$D$28)</f>
        <v>1</v>
      </c>
      <c r="AA84" s="50" t="str">
        <f>_xll.qlSwapIndex(,,O84,SettlementDays,Currency,Calendar,FixedLegTenor,FixedLegBDC,FixedLegDayCounter,Index3M,DiscountingCurve,Permanent,Trigger,ObjectOverwrite)</f>
        <v>obj_004ae#0000</v>
      </c>
    </row>
    <row r="85" spans="13:36" x14ac:dyDescent="0.2">
      <c r="M85" s="50" t="s">
        <v>60</v>
      </c>
      <c r="N85" s="50"/>
      <c r="O85" s="50" t="s">
        <v>119</v>
      </c>
      <c r="P85" s="50" t="str">
        <f t="shared" si="15"/>
        <v>GBPSM3L16Y_Quote</v>
      </c>
      <c r="Q85" s="122"/>
      <c r="R85" s="120">
        <f t="shared" si="16"/>
        <v>42355</v>
      </c>
      <c r="S85" s="120">
        <f>_xll.qlInterestRateIndexValueDate(AA85,R85)</f>
        <v>42355</v>
      </c>
      <c r="T85" s="120">
        <f>_xll.qlInterestRateIndexMaturity(AA85,S85)</f>
        <v>48199</v>
      </c>
      <c r="U85" s="125">
        <f ca="1">_xll.qlIndexFixing(AA85,R85,TRUE,_xll.ohTrigger(Trigger,Trigger3M,InterestRatesTrigger))</f>
        <v>1.9904779178880672E-2</v>
      </c>
      <c r="V85" s="125" t="e">
        <f ca="1">_xll.qlQuoteValue(P85,_xll.ohTrigger(Trigger,Trigger3M,InterestRatesTrigger))</f>
        <v>#NUM!</v>
      </c>
      <c r="W85" s="50" t="b">
        <f t="shared" ca="1" si="17"/>
        <v>0</v>
      </c>
      <c r="X85" s="139" t="e">
        <f t="shared" ca="1" si="19"/>
        <v>#NUM!</v>
      </c>
      <c r="Y85" s="50" t="e">
        <f ca="1">ABS(X85)&lt;=ABS('General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obj_004b3#0000</v>
      </c>
    </row>
    <row r="86" spans="13:36" x14ac:dyDescent="0.2">
      <c r="M86" s="50" t="s">
        <v>60</v>
      </c>
      <c r="N86" s="50"/>
      <c r="O86" s="50" t="s">
        <v>120</v>
      </c>
      <c r="P86" s="50" t="str">
        <f t="shared" si="15"/>
        <v>GBPSM3L17Y_Quote</v>
      </c>
      <c r="Q86" s="122"/>
      <c r="R86" s="120">
        <f t="shared" si="16"/>
        <v>42355</v>
      </c>
      <c r="S86" s="120">
        <f>_xll.qlInterestRateIndexValueDate(AA86,R86)</f>
        <v>42355</v>
      </c>
      <c r="T86" s="120">
        <f>_xll.qlInterestRateIndexMaturity(AA86,S86)</f>
        <v>48565</v>
      </c>
      <c r="U86" s="125">
        <f ca="1">_xll.qlIndexFixing(AA86,R86,TRUE,_xll.ohTrigger(Trigger,Trigger3M,InterestRatesTrigger))</f>
        <v>2.0080967320436599E-2</v>
      </c>
      <c r="V86" s="125" t="e">
        <f ca="1">_xll.qlQuoteValue(P86,_xll.ohTrigger(Trigger,Trigger3M,InterestRatesTrigger))</f>
        <v>#NUM!</v>
      </c>
      <c r="W86" s="50" t="b">
        <f t="shared" ca="1" si="17"/>
        <v>0</v>
      </c>
      <c r="X86" s="139" t="e">
        <f t="shared" ca="1" si="19"/>
        <v>#NUM!</v>
      </c>
      <c r="Y86" s="50" t="e">
        <f ca="1">ABS(X86)&lt;=ABS('General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obj_004be#0000</v>
      </c>
    </row>
    <row r="87" spans="13:36" x14ac:dyDescent="0.2">
      <c r="M87" s="50" t="s">
        <v>60</v>
      </c>
      <c r="N87" s="50"/>
      <c r="O87" s="50" t="s">
        <v>121</v>
      </c>
      <c r="P87" s="50" t="str">
        <f t="shared" si="15"/>
        <v>GBPSM3L18Y_Quote</v>
      </c>
      <c r="Q87" s="122"/>
      <c r="R87" s="120">
        <f t="shared" si="16"/>
        <v>42355</v>
      </c>
      <c r="S87" s="120">
        <f>_xll.qlInterestRateIndexValueDate(AA87,R87)</f>
        <v>42355</v>
      </c>
      <c r="T87" s="120">
        <f>_xll.qlInterestRateIndexMaturity(AA87,S87)</f>
        <v>48932</v>
      </c>
      <c r="U87" s="125">
        <f ca="1">_xll.qlIndexFixing(AA87,R87,TRUE,_xll.ohTrigger(Trigger,Trigger3M,InterestRatesTrigger))</f>
        <v>2.0213331201182173E-2</v>
      </c>
      <c r="V87" s="125" t="e">
        <f ca="1">_xll.qlQuoteValue(P87,_xll.ohTrigger(Trigger,Trigger3M,InterestRatesTrigger))</f>
        <v>#NUM!</v>
      </c>
      <c r="W87" s="50" t="b">
        <f t="shared" ca="1" si="17"/>
        <v>0</v>
      </c>
      <c r="X87" s="139" t="e">
        <f t="shared" ca="1" si="19"/>
        <v>#NUM!</v>
      </c>
      <c r="Y87" s="50" t="e">
        <f ca="1">ABS(X87)&lt;=ABS('General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obj_00492#0000</v>
      </c>
    </row>
    <row r="88" spans="13:36" x14ac:dyDescent="0.2">
      <c r="M88" s="50" t="s">
        <v>60</v>
      </c>
      <c r="N88" s="50"/>
      <c r="O88" s="50" t="s">
        <v>122</v>
      </c>
      <c r="P88" s="50" t="str">
        <f t="shared" si="15"/>
        <v>GBPSM3L19Y_Quote</v>
      </c>
      <c r="Q88" s="122"/>
      <c r="R88" s="120">
        <f t="shared" si="16"/>
        <v>42355</v>
      </c>
      <c r="S88" s="120">
        <f>_xll.qlInterestRateIndexValueDate(AA88,R88)</f>
        <v>42355</v>
      </c>
      <c r="T88" s="120">
        <f>_xll.qlInterestRateIndexMaturity(AA88,S88)</f>
        <v>49296</v>
      </c>
      <c r="U88" s="125">
        <f ca="1">_xll.qlIndexFixing(AA88,R88,TRUE,_xll.ohTrigger(Trigger,Trigger3M,InterestRatesTrigger))</f>
        <v>2.0304818676081953E-2</v>
      </c>
      <c r="V88" s="125" t="e">
        <f ca="1">_xll.qlQuoteValue(P88,_xll.ohTrigger(Trigger,Trigger3M,InterestRatesTrigger))</f>
        <v>#NUM!</v>
      </c>
      <c r="W88" s="50" t="b">
        <f t="shared" ca="1" si="17"/>
        <v>0</v>
      </c>
      <c r="X88" s="139" t="e">
        <f t="shared" ca="1" si="19"/>
        <v>#NUM!</v>
      </c>
      <c r="Y88" s="50" t="e">
        <f ca="1">ABS(X88)&lt;=ABS('General Settings'!$D$28)</f>
        <v>#NUM!</v>
      </c>
      <c r="AA88" s="50" t="str">
        <f>_xll.qlSwapIndex(,,O88,SettlementDays,Currency,Calendar,FixedLegTenor,FixedLegBDC,FixedLegDayCounter,Index3M,DiscountingCurve,Permanent,Trigger,ObjectOverwrite)</f>
        <v>obj_0049f#0000</v>
      </c>
    </row>
    <row r="89" spans="13:36" x14ac:dyDescent="0.2">
      <c r="M89" s="110" t="s">
        <v>60</v>
      </c>
      <c r="N89" s="110"/>
      <c r="O89" s="110" t="s">
        <v>93</v>
      </c>
      <c r="P89" s="110" t="str">
        <f t="shared" si="15"/>
        <v>GBPSM3L20Y_Quote</v>
      </c>
      <c r="Q89" s="122"/>
      <c r="R89" s="111">
        <f t="shared" si="16"/>
        <v>42355</v>
      </c>
      <c r="S89" s="111">
        <f>_xll.qlInterestRateIndexValueDate(AA89,R89)</f>
        <v>42355</v>
      </c>
      <c r="T89" s="111">
        <f>_xll.qlInterestRateIndexMaturity(AA89,S89)</f>
        <v>49660</v>
      </c>
      <c r="U89" s="112">
        <f ca="1">_xll.qlIndexFixing(AA89,R89,TRUE,_xll.ohTrigger(Trigger,Trigger3M,InterestRatesTrigger))</f>
        <v>2.0360000000002043E-2</v>
      </c>
      <c r="V89" s="112">
        <f ca="1">_xll.qlQuoteValue(P89,_xll.ohTrigger(Trigger,Trigger3M,InterestRatesTrigger))</f>
        <v>2.036E-2</v>
      </c>
      <c r="W89" s="110" t="b">
        <f t="shared" ca="1" si="17"/>
        <v>1</v>
      </c>
      <c r="X89" s="141">
        <f t="shared" ca="1" si="19"/>
        <v>2.0435042547006788E-11</v>
      </c>
      <c r="Y89" s="50" t="b">
        <f ca="1">ABS(X89)&lt;=ABS('General Settings'!$D$28)</f>
        <v>1</v>
      </c>
      <c r="AA89" s="50" t="str">
        <f>_xll.qlSwapIndex(,,O89,SettlementDays,Currency,Calendar,FixedLegTenor,FixedLegBDC,FixedLegDayCounter,Index3M,DiscountingCurve,Permanent,Trigger,ObjectOverwrite)</f>
        <v>obj_004a1#0000</v>
      </c>
    </row>
    <row r="90" spans="13:36" x14ac:dyDescent="0.2">
      <c r="M90" s="50" t="s">
        <v>60</v>
      </c>
      <c r="N90" s="50"/>
      <c r="O90" s="50" t="s">
        <v>123</v>
      </c>
      <c r="P90" s="50" t="str">
        <f t="shared" si="15"/>
        <v>GBPSM3L21Y_Quote</v>
      </c>
      <c r="Q90" s="122"/>
      <c r="R90" s="120">
        <f t="shared" si="16"/>
        <v>42355</v>
      </c>
      <c r="S90" s="120">
        <f>_xll.qlInterestRateIndexValueDate(AA90,R90)</f>
        <v>42355</v>
      </c>
      <c r="T90" s="120">
        <f>_xll.qlInterestRateIndexMaturity(AA90,S90)</f>
        <v>50026</v>
      </c>
      <c r="U90" s="125">
        <f ca="1">_xll.qlIndexFixing(AA90,R90,TRUE,_xll.ohTrigger(Trigger,Trigger3M,InterestRatesTrigger))</f>
        <v>2.0383077511827066E-2</v>
      </c>
      <c r="V90" s="125" t="e">
        <f ca="1">_xll.qlQuoteValue(P90,_xll.ohTrigger(Trigger,Trigger3M,InterestRatesTrigger))</f>
        <v>#NUM!</v>
      </c>
      <c r="W90" s="50" t="b">
        <f t="shared" ca="1" si="17"/>
        <v>0</v>
      </c>
      <c r="X90" s="139" t="e">
        <f t="shared" ca="1" si="19"/>
        <v>#NUM!</v>
      </c>
      <c r="Y90" s="50" t="e">
        <f ca="1">ABS(X90)&lt;=ABS('General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obj_00483#0000</v>
      </c>
    </row>
    <row r="91" spans="13:36" x14ac:dyDescent="0.2">
      <c r="M91" s="50" t="s">
        <v>60</v>
      </c>
      <c r="N91" s="50"/>
      <c r="O91" s="50" t="s">
        <v>124</v>
      </c>
      <c r="P91" s="50" t="str">
        <f t="shared" si="15"/>
        <v>GBPSM3L22Y_Quote</v>
      </c>
      <c r="Q91" s="122"/>
      <c r="R91" s="120">
        <f t="shared" si="16"/>
        <v>42355</v>
      </c>
      <c r="S91" s="120">
        <f>_xll.qlInterestRateIndexValueDate(AA91,R91)</f>
        <v>42355</v>
      </c>
      <c r="T91" s="120">
        <f>_xll.qlInterestRateIndexMaturity(AA91,S91)</f>
        <v>50391</v>
      </c>
      <c r="U91" s="125">
        <f ca="1">_xll.qlIndexFixing(AA91,R91,TRUE,_xll.ohTrigger(Trigger,Trigger3M,InterestRatesTrigger))</f>
        <v>2.038267624139516E-2</v>
      </c>
      <c r="V91" s="125" t="e">
        <f ca="1">_xll.qlQuoteValue(P91,_xll.ohTrigger(Trigger,Trigger3M,InterestRatesTrigger))</f>
        <v>#NUM!</v>
      </c>
      <c r="W91" s="50" t="b">
        <f t="shared" ca="1" si="17"/>
        <v>0</v>
      </c>
      <c r="X91" s="139" t="e">
        <f t="shared" ca="1" si="19"/>
        <v>#NUM!</v>
      </c>
      <c r="Y91" s="50" t="e">
        <f ca="1">ABS(X91)&lt;=ABS('General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obj_004d1#0000</v>
      </c>
    </row>
    <row r="92" spans="13:36" x14ac:dyDescent="0.2">
      <c r="M92" s="50" t="s">
        <v>60</v>
      </c>
      <c r="N92" s="50"/>
      <c r="O92" s="50" t="s">
        <v>125</v>
      </c>
      <c r="P92" s="50" t="str">
        <f t="shared" si="15"/>
        <v>GBPSM3L23Y_Quote</v>
      </c>
      <c r="Q92" s="122"/>
      <c r="R92" s="120">
        <f t="shared" si="16"/>
        <v>42355</v>
      </c>
      <c r="S92" s="120">
        <f>_xll.qlInterestRateIndexValueDate(AA92,R92)</f>
        <v>42355</v>
      </c>
      <c r="T92" s="120">
        <f>_xll.qlInterestRateIndexMaturity(AA92,S92)</f>
        <v>50756</v>
      </c>
      <c r="U92" s="125">
        <f ca="1">_xll.qlIndexFixing(AA92,R92,TRUE,_xll.ohTrigger(Trigger,Trigger3M,InterestRatesTrigger))</f>
        <v>2.036752771222592E-2</v>
      </c>
      <c r="V92" s="125" t="e">
        <f ca="1">_xll.qlQuoteValue(P92,_xll.ohTrigger(Trigger,Trigger3M,InterestRatesTrigger))</f>
        <v>#NUM!</v>
      </c>
      <c r="W92" s="50" t="b">
        <f t="shared" ca="1" si="17"/>
        <v>0</v>
      </c>
      <c r="X92" s="139" t="e">
        <f t="shared" ca="1" si="19"/>
        <v>#NUM!</v>
      </c>
      <c r="Y92" s="50" t="e">
        <f ca="1">ABS(X92)&lt;=ABS('General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obj_0049e#0000</v>
      </c>
    </row>
    <row r="93" spans="13:36" x14ac:dyDescent="0.2">
      <c r="M93" s="50" t="s">
        <v>60</v>
      </c>
      <c r="N93" s="50"/>
      <c r="O93" s="50" t="s">
        <v>126</v>
      </c>
      <c r="P93" s="50" t="str">
        <f t="shared" si="15"/>
        <v>GBPSM3L24Y_Quote</v>
      </c>
      <c r="Q93" s="122"/>
      <c r="R93" s="120">
        <f t="shared" si="16"/>
        <v>42355</v>
      </c>
      <c r="S93" s="120">
        <f>_xll.qlInterestRateIndexValueDate(AA93,R93)</f>
        <v>42355</v>
      </c>
      <c r="T93" s="120">
        <f>_xll.qlInterestRateIndexMaturity(AA93,S93)</f>
        <v>51123</v>
      </c>
      <c r="U93" s="125">
        <f ca="1">_xll.qlIndexFixing(AA93,R93,TRUE,_xll.ohTrigger(Trigger,Trigger3M,InterestRatesTrigger))</f>
        <v>2.0344586848250485E-2</v>
      </c>
      <c r="V93" s="125" t="e">
        <f ca="1">_xll.qlQuoteValue(P93,_xll.ohTrigger(Trigger,Trigger3M,InterestRatesTrigger))</f>
        <v>#NUM!</v>
      </c>
      <c r="W93" s="50" t="b">
        <f t="shared" ca="1" si="17"/>
        <v>0</v>
      </c>
      <c r="X93" s="139" t="e">
        <f t="shared" ca="1" si="19"/>
        <v>#NUM!</v>
      </c>
      <c r="Y93" s="50" t="e">
        <f ca="1">ABS(X93)&lt;=ABS('General Settings'!$D$28)</f>
        <v>#NUM!</v>
      </c>
      <c r="AA93" s="50" t="str">
        <f>_xll.qlSwapIndex(,,O93,SettlementDays,Currency,Calendar,FixedLegTenor,FixedLegBDC,FixedLegDayCounter,Index3M,DiscountingCurve,Permanent,Trigger,ObjectOverwrite)</f>
        <v>obj_00479#0000</v>
      </c>
      <c r="AF93" s="131"/>
      <c r="AG93" s="113"/>
    </row>
    <row r="94" spans="13:36" x14ac:dyDescent="0.2">
      <c r="M94" s="110" t="s">
        <v>60</v>
      </c>
      <c r="N94" s="110"/>
      <c r="O94" s="110" t="s">
        <v>94</v>
      </c>
      <c r="P94" s="110" t="str">
        <f t="shared" si="15"/>
        <v>GBPSM3L25Y_Quote</v>
      </c>
      <c r="Q94" s="122"/>
      <c r="R94" s="111">
        <f t="shared" si="16"/>
        <v>42355</v>
      </c>
      <c r="S94" s="111">
        <f>_xll.qlInterestRateIndexValueDate(AA94,R94)</f>
        <v>42355</v>
      </c>
      <c r="T94" s="111">
        <f>_xll.qlInterestRateIndexMaturity(AA94,S94)</f>
        <v>51487</v>
      </c>
      <c r="U94" s="112">
        <f ca="1">_xll.qlIndexFixing(AA94,R94,TRUE,_xll.ohTrigger(Trigger,Trigger3M,InterestRatesTrigger))</f>
        <v>2.0320000000050294E-2</v>
      </c>
      <c r="V94" s="112">
        <f ca="1">_xll.qlQuoteValue(P94,_xll.ohTrigger(Trigger,Trigger3M,InterestRatesTrigger))</f>
        <v>2.0320000000000001E-2</v>
      </c>
      <c r="W94" s="110" t="b">
        <f t="shared" ref="W94:W107" ca="1" si="20">NOT(ISERROR(V94))</f>
        <v>1</v>
      </c>
      <c r="X94" s="141">
        <f t="shared" ca="1" si="19"/>
        <v>5.0293103015519591E-10</v>
      </c>
      <c r="Y94" s="50" t="b">
        <f ca="1">ABS(X94)&lt;=ABS('General Settings'!$D$28)</f>
        <v>1</v>
      </c>
      <c r="AA94" s="50" t="str">
        <f>_xll.qlSwapIndex(,,O94,SettlementDays,Currency,Calendar,FixedLegTenor,FixedLegBDC,FixedLegDayCounter,Index3M,DiscountingCurve,Permanent,Trigger,ObjectOverwrite)</f>
        <v>obj_0047c#0000</v>
      </c>
      <c r="AF94" s="131"/>
      <c r="AG94" s="113"/>
      <c r="AH94" s="131"/>
      <c r="AI94" s="87"/>
      <c r="AJ94" s="131"/>
    </row>
    <row r="95" spans="13:36" x14ac:dyDescent="0.2">
      <c r="M95" s="50" t="s">
        <v>60</v>
      </c>
      <c r="N95" s="50"/>
      <c r="O95" s="50" t="s">
        <v>127</v>
      </c>
      <c r="P95" s="50" t="str">
        <f t="shared" si="15"/>
        <v>GBPSM3L26Y_Quote</v>
      </c>
      <c r="Q95" s="122"/>
      <c r="R95" s="120">
        <f t="shared" si="16"/>
        <v>42355</v>
      </c>
      <c r="S95" s="120">
        <f>_xll.qlInterestRateIndexValueDate(AA95,R95)</f>
        <v>42355</v>
      </c>
      <c r="T95" s="120">
        <f>_xll.qlInterestRateIndexMaturity(AA95,S95)</f>
        <v>51852</v>
      </c>
      <c r="U95" s="125">
        <f ca="1">_xll.qlIndexFixing(AA95,R95,TRUE,_xll.ohTrigger(Trigger,Trigger3M,InterestRatesTrigger))</f>
        <v>2.0297144800880802E-2</v>
      </c>
      <c r="V95" s="125" t="e">
        <f ca="1">_xll.qlQuoteValue(P95,_xll.ohTrigger(Trigger,Trigger3M,InterestRatesTrigger))</f>
        <v>#NUM!</v>
      </c>
      <c r="W95" s="50" t="b">
        <f t="shared" ca="1" si="20"/>
        <v>0</v>
      </c>
      <c r="X95" s="139" t="e">
        <f t="shared" ca="1" si="19"/>
        <v>#NUM!</v>
      </c>
      <c r="Y95" s="50" t="e">
        <f ca="1">ABS(X95)&lt;=ABS('General Settings'!$D$28)</f>
        <v>#NUM!</v>
      </c>
      <c r="AA95" s="50" t="str">
        <f>_xll.qlSwapIndex(,,O95,SettlementDays,Currency,Calendar,FixedLegTenor,FixedLegBDC,FixedLegDayCounter,Index3M,DiscountingCurve,Permanent,Trigger,ObjectOverwrite)</f>
        <v>obj_004a6#0000</v>
      </c>
      <c r="AF95" s="131"/>
      <c r="AG95" s="113"/>
      <c r="AH95" s="131"/>
      <c r="AI95" s="87"/>
      <c r="AJ95" s="131"/>
    </row>
    <row r="96" spans="13:36" x14ac:dyDescent="0.2">
      <c r="M96" s="50" t="s">
        <v>60</v>
      </c>
      <c r="N96" s="50"/>
      <c r="O96" s="50" t="s">
        <v>95</v>
      </c>
      <c r="P96" s="50" t="str">
        <f t="shared" si="15"/>
        <v>GBPSM3L27Y_Quote</v>
      </c>
      <c r="Q96" s="122"/>
      <c r="R96" s="120">
        <f t="shared" si="16"/>
        <v>42355</v>
      </c>
      <c r="S96" s="120">
        <f>_xll.qlInterestRateIndexValueDate(AA96,R96)</f>
        <v>42355</v>
      </c>
      <c r="T96" s="120">
        <f>_xll.qlInterestRateIndexMaturity(AA96,S96)</f>
        <v>52217</v>
      </c>
      <c r="U96" s="125">
        <f ca="1">_xll.qlIndexFixing(AA96,R96,TRUE,_xll.ohTrigger(Trigger,Trigger3M,InterestRatesTrigger))</f>
        <v>2.0274243193454722E-2</v>
      </c>
      <c r="V96" s="125" t="e">
        <f ca="1">_xll.qlQuoteValue(P96,_xll.ohTrigger(Trigger,Trigger3M,InterestRatesTrigger))</f>
        <v>#NUM!</v>
      </c>
      <c r="W96" s="50" t="b">
        <f t="shared" ca="1" si="20"/>
        <v>0</v>
      </c>
      <c r="X96" s="139" t="e">
        <f t="shared" ca="1" si="19"/>
        <v>#NUM!</v>
      </c>
      <c r="Y96" s="50" t="e">
        <f ca="1">ABS(X96)&lt;=ABS('General Settings'!$D$28)</f>
        <v>#NUM!</v>
      </c>
      <c r="AA96" s="50" t="str">
        <f>_xll.qlSwapIndex(,,O96,SettlementDays,Currency,Calendar,FixedLegTenor,FixedLegBDC,FixedLegDayCounter,Index3M,DiscountingCurve,Permanent,Trigger,ObjectOverwrite)</f>
        <v>obj_00487#0000</v>
      </c>
      <c r="AF96" s="131"/>
      <c r="AG96" s="113"/>
      <c r="AH96" s="131"/>
      <c r="AI96" s="87"/>
      <c r="AJ96" s="131"/>
    </row>
    <row r="97" spans="13:77" x14ac:dyDescent="0.2">
      <c r="M97" s="50" t="s">
        <v>60</v>
      </c>
      <c r="N97" s="50"/>
      <c r="O97" s="50" t="s">
        <v>128</v>
      </c>
      <c r="P97" s="50" t="str">
        <f t="shared" si="15"/>
        <v>GBPSM3L28Y_Quote</v>
      </c>
      <c r="Q97" s="122"/>
      <c r="R97" s="120">
        <f t="shared" si="16"/>
        <v>42355</v>
      </c>
      <c r="S97" s="120">
        <f>_xll.qlInterestRateIndexValueDate(AA97,R97)</f>
        <v>42355</v>
      </c>
      <c r="T97" s="120">
        <f>_xll.qlInterestRateIndexMaturity(AA97,S97)</f>
        <v>52582</v>
      </c>
      <c r="U97" s="125">
        <f ca="1">_xll.qlIndexFixing(AA97,R97,TRUE,_xll.ohTrigger(Trigger,Trigger3M,InterestRatesTrigger))</f>
        <v>2.0248587932387711E-2</v>
      </c>
      <c r="V97" s="125" t="e">
        <f ca="1">_xll.qlQuoteValue(P97,_xll.ohTrigger(Trigger,Trigger3M,InterestRatesTrigger))</f>
        <v>#NUM!</v>
      </c>
      <c r="W97" s="50" t="b">
        <f t="shared" ca="1" si="20"/>
        <v>0</v>
      </c>
      <c r="X97" s="139" t="e">
        <f t="shared" ca="1" si="19"/>
        <v>#NUM!</v>
      </c>
      <c r="Y97" s="50" t="e">
        <f ca="1">ABS(X97)&lt;=ABS('General Settings'!$D$28)</f>
        <v>#NUM!</v>
      </c>
      <c r="AA97" s="50" t="str">
        <f>_xll.qlSwapIndex(,,O97,SettlementDays,Currency,Calendar,FixedLegTenor,FixedLegBDC,FixedLegDayCounter,Index3M,DiscountingCurve,Permanent,Trigger,ObjectOverwrite)</f>
        <v>obj_0048f#0000</v>
      </c>
      <c r="AF97" s="131"/>
      <c r="AG97" s="113"/>
      <c r="AH97" s="131"/>
      <c r="AI97" s="87"/>
      <c r="AJ97" s="131"/>
    </row>
    <row r="98" spans="13:77" x14ac:dyDescent="0.2">
      <c r="M98" s="50" t="s">
        <v>60</v>
      </c>
      <c r="N98" s="50"/>
      <c r="O98" s="50" t="s">
        <v>129</v>
      </c>
      <c r="P98" s="50" t="str">
        <f t="shared" si="15"/>
        <v>GBPSM3L29Y_Quote</v>
      </c>
      <c r="Q98" s="122"/>
      <c r="R98" s="120">
        <f t="shared" si="16"/>
        <v>42355</v>
      </c>
      <c r="S98" s="120">
        <f>_xll.qlInterestRateIndexValueDate(AA98,R98)</f>
        <v>42355</v>
      </c>
      <c r="T98" s="120">
        <f>_xll.qlInterestRateIndexMaturity(AA98,S98)</f>
        <v>52950</v>
      </c>
      <c r="U98" s="125">
        <f ca="1">_xll.qlIndexFixing(AA98,R98,TRUE,_xll.ohTrigger(Trigger,Trigger3M,InterestRatesTrigger))</f>
        <v>2.0217633400070895E-2</v>
      </c>
      <c r="V98" s="125" t="e">
        <f ca="1">_xll.qlQuoteValue(P98,_xll.ohTrigger(Trigger,Trigger3M,InterestRatesTrigger))</f>
        <v>#NUM!</v>
      </c>
      <c r="W98" s="50" t="b">
        <f t="shared" ca="1" si="20"/>
        <v>0</v>
      </c>
      <c r="X98" s="139" t="e">
        <f t="shared" ca="1" si="19"/>
        <v>#NUM!</v>
      </c>
      <c r="Y98" s="50" t="e">
        <f ca="1">ABS(X98)&lt;=ABS('General Settings'!$D$28)</f>
        <v>#NUM!</v>
      </c>
      <c r="AA98" s="50" t="str">
        <f>_xll.qlSwapIndex(,,O98,SettlementDays,Currency,Calendar,FixedLegTenor,FixedLegBDC,FixedLegDayCounter,Index3M,DiscountingCurve,Permanent,Trigger,ObjectOverwrite)</f>
        <v>obj_0048b#0000</v>
      </c>
      <c r="AF98" s="131"/>
      <c r="AH98" s="131"/>
      <c r="AI98" s="87"/>
      <c r="AJ98" s="131"/>
    </row>
    <row r="99" spans="13:77" x14ac:dyDescent="0.2">
      <c r="M99" s="110" t="s">
        <v>60</v>
      </c>
      <c r="N99" s="110"/>
      <c r="O99" s="110" t="s">
        <v>96</v>
      </c>
      <c r="P99" s="110" t="str">
        <f t="shared" si="15"/>
        <v>GBPSM3L30Y_Quote</v>
      </c>
      <c r="Q99" s="122"/>
      <c r="R99" s="111">
        <f t="shared" si="16"/>
        <v>42355</v>
      </c>
      <c r="S99" s="111">
        <f>_xll.qlInterestRateIndexValueDate(AA99,R99)</f>
        <v>42355</v>
      </c>
      <c r="T99" s="111">
        <f>_xll.qlInterestRateIndexMaturity(AA99,S99)</f>
        <v>53314</v>
      </c>
      <c r="U99" s="112">
        <f ca="1">_xll.qlIndexFixing(AA99,R99,TRUE,_xll.ohTrigger(Trigger,Trigger3M,InterestRatesTrigger))</f>
        <v>2.0180000000030722E-2</v>
      </c>
      <c r="V99" s="112">
        <f ca="1">_xll.qlQuoteValue(P99,_xll.ohTrigger(Trigger,Trigger3M,InterestRatesTrigger))</f>
        <v>2.0179999999999997E-2</v>
      </c>
      <c r="W99" s="110" t="b">
        <f t="shared" ca="1" si="20"/>
        <v>1</v>
      </c>
      <c r="X99" s="141">
        <f t="shared" ca="1" si="19"/>
        <v>3.0725422206501207E-10</v>
      </c>
      <c r="Y99" s="50" t="b">
        <f ca="1">ABS(X99)&lt;=ABS('General Settings'!$D$28)</f>
        <v>1</v>
      </c>
      <c r="AA99" s="50" t="str">
        <f>_xll.qlSwapIndex(,,O99,SettlementDays,Currency,Calendar,FixedLegTenor,FixedLegBDC,FixedLegDayCounter,Index3M,DiscountingCurve,Permanent,Trigger,ObjectOverwrite)</f>
        <v>obj_00486#0000</v>
      </c>
      <c r="AF99" s="131"/>
      <c r="AH99" s="131"/>
      <c r="AI99" s="87"/>
      <c r="AJ99" s="131"/>
    </row>
    <row r="100" spans="13:77" x14ac:dyDescent="0.2">
      <c r="M100" s="50" t="s">
        <v>60</v>
      </c>
      <c r="N100" s="50"/>
      <c r="O100" s="50" t="s">
        <v>97</v>
      </c>
      <c r="P100" s="50" t="str">
        <f t="shared" si="15"/>
        <v>GBPSM3L35Y_Quote</v>
      </c>
      <c r="Q100" s="122"/>
      <c r="R100" s="120">
        <f t="shared" si="16"/>
        <v>42355</v>
      </c>
      <c r="S100" s="120">
        <f>_xll.qlInterestRateIndexValueDate(AA100,R100)</f>
        <v>42355</v>
      </c>
      <c r="T100" s="120">
        <f>_xll.qlInterestRateIndexMaturity(AA100,S100)</f>
        <v>55141</v>
      </c>
      <c r="U100" s="125">
        <f ca="1">_xll.qlIndexFixing(AA100,R100,TRUE,_xll.ohTrigger(Trigger,Trigger3M,InterestRatesTrigger))</f>
        <v>1.9897249845519667E-2</v>
      </c>
      <c r="V100" s="125" t="e">
        <f ca="1">_xll.qlQuoteValue(P100,_xll.ohTrigger(Trigger,Trigger3M,InterestRatesTrigger))</f>
        <v>#NUM!</v>
      </c>
      <c r="W100" s="50" t="b">
        <f t="shared" ca="1" si="20"/>
        <v>0</v>
      </c>
      <c r="X100" s="139" t="e">
        <f t="shared" ca="1" si="19"/>
        <v>#NUM!</v>
      </c>
      <c r="Y100" s="50" t="e">
        <f ca="1">ABS(X100)&lt;=ABS('General Settings'!$D$28)</f>
        <v>#NUM!</v>
      </c>
      <c r="AA100" s="50" t="str">
        <f>_xll.qlSwapIndex(,,O100,SettlementDays,Currency,Calendar,FixedLegTenor,FixedLegBDC,FixedLegDayCounter,Index3M,DiscountingCurve,Permanent,Trigger,ObjectOverwrite)</f>
        <v>obj_004aa#0000</v>
      </c>
      <c r="AF100" s="131"/>
      <c r="AH100" s="131"/>
      <c r="AI100" s="87"/>
      <c r="AJ100" s="131"/>
    </row>
    <row r="101" spans="13:77" x14ac:dyDescent="0.2">
      <c r="M101" s="110" t="s">
        <v>60</v>
      </c>
      <c r="N101" s="110"/>
      <c r="O101" s="110" t="s">
        <v>98</v>
      </c>
      <c r="P101" s="110" t="str">
        <f t="shared" si="15"/>
        <v>GBPSM3L40Y_Quote</v>
      </c>
      <c r="Q101" s="122"/>
      <c r="R101" s="111">
        <f t="shared" si="16"/>
        <v>42355</v>
      </c>
      <c r="S101" s="111">
        <f>_xll.qlInterestRateIndexValueDate(AA101,R101)</f>
        <v>42355</v>
      </c>
      <c r="T101" s="111">
        <f>_xll.qlInterestRateIndexMaturity(AA101,S101)</f>
        <v>56965</v>
      </c>
      <c r="U101" s="112">
        <f ca="1">_xll.qlIndexFixing(AA101,R101,TRUE,_xll.ohTrigger(Trigger,Trigger3M,InterestRatesTrigger))</f>
        <v>1.9570000000008546E-2</v>
      </c>
      <c r="V101" s="112">
        <f ca="1">_xll.qlQuoteValue(P101,_xll.ohTrigger(Trigger,Trigger3M,InterestRatesTrigger))</f>
        <v>1.9569999999999997E-2</v>
      </c>
      <c r="W101" s="110" t="b">
        <f t="shared" ca="1" si="20"/>
        <v>1</v>
      </c>
      <c r="X101" s="141">
        <f t="shared" ca="1" si="19"/>
        <v>8.5487172896137054E-11</v>
      </c>
      <c r="Y101" s="50" t="b">
        <f ca="1">ABS(X101)&lt;=ABS('General Settings'!$D$28)</f>
        <v>1</v>
      </c>
      <c r="AA101" s="50" t="str">
        <f>_xll.qlSwapIndex(,,O101,SettlementDays,Currency,Calendar,FixedLegTenor,FixedLegBDC,FixedLegDayCounter,Index3M,DiscountingCurve,Permanent,Trigger,ObjectOverwrite)</f>
        <v>obj_0049d#0000</v>
      </c>
      <c r="AF101" s="131"/>
      <c r="AH101" s="131"/>
      <c r="AI101" s="87"/>
      <c r="AJ101" s="131"/>
    </row>
    <row r="102" spans="13:77" x14ac:dyDescent="0.2">
      <c r="M102" s="110" t="s">
        <v>60</v>
      </c>
      <c r="N102" s="110"/>
      <c r="O102" s="110" t="s">
        <v>99</v>
      </c>
      <c r="P102" s="110" t="str">
        <f t="shared" si="15"/>
        <v>GBPSM3L50Y_Quote</v>
      </c>
      <c r="Q102" s="122"/>
      <c r="R102" s="111">
        <f t="shared" si="16"/>
        <v>42355</v>
      </c>
      <c r="S102" s="111">
        <f>_xll.qlInterestRateIndexValueDate(AA102,R102)</f>
        <v>42355</v>
      </c>
      <c r="T102" s="111">
        <f>_xll.qlInterestRateIndexMaturity(AA102,S102)</f>
        <v>60618</v>
      </c>
      <c r="U102" s="112">
        <f ca="1">_xll.qlIndexFixing(AA102,R102,TRUE,_xll.ohTrigger(Trigger,Trigger3M,InterestRatesTrigger))</f>
        <v>1.9140000000000032E-2</v>
      </c>
      <c r="V102" s="112">
        <f ca="1">_xll.qlQuoteValue(P102,_xll.ohTrigger(Trigger,Trigger3M,InterestRatesTrigger))</f>
        <v>1.9140000000000001E-2</v>
      </c>
      <c r="W102" s="110" t="b">
        <f t="shared" ca="1" si="20"/>
        <v>1</v>
      </c>
      <c r="X102" s="141">
        <f t="shared" ca="1" si="19"/>
        <v>3.1225022567582528E-13</v>
      </c>
      <c r="Y102" s="50" t="b">
        <f ca="1">ABS(X102)&lt;=ABS('General Settings'!$D$28)</f>
        <v>1</v>
      </c>
      <c r="AA102" s="50" t="str">
        <f>_xll.qlSwapIndex(,,O102,SettlementDays,Currency,Calendar,FixedLegTenor,FixedLegBDC,FixedLegDayCounter,Index3M,DiscountingCurve,Permanent,Trigger,ObjectOverwrite)</f>
        <v>obj_004cf#0000</v>
      </c>
      <c r="AF102" s="131"/>
      <c r="AH102" s="131"/>
      <c r="AI102" s="87"/>
      <c r="AJ102" s="131"/>
    </row>
    <row r="103" spans="13:77" x14ac:dyDescent="0.2">
      <c r="M103" s="110" t="s">
        <v>60</v>
      </c>
      <c r="N103" s="110"/>
      <c r="O103" s="110" t="s">
        <v>130</v>
      </c>
      <c r="P103" s="110" t="str">
        <f t="shared" si="15"/>
        <v>GBPSM3L60Y_Quote</v>
      </c>
      <c r="Q103" s="122"/>
      <c r="R103" s="111">
        <f t="shared" si="16"/>
        <v>42355</v>
      </c>
      <c r="S103" s="111">
        <f>_xll.qlInterestRateIndexValueDate(AA103,R103)</f>
        <v>42355</v>
      </c>
      <c r="T103" s="111">
        <f>_xll.qlInterestRateIndexMaturity(AA103,S103)</f>
        <v>64270</v>
      </c>
      <c r="U103" s="112">
        <f ca="1">_xll.qlIndexFixing(AA103,R103,TRUE,_xll.ohTrigger(Trigger,Trigger3M,InterestRatesTrigger))</f>
        <v>1.914000000004212E-2</v>
      </c>
      <c r="V103" s="112">
        <f ca="1">_xll.qlQuoteValue(P103,_xll.ohTrigger(Trigger,Trigger3M,InterestRatesTrigger))</f>
        <v>1.9140000000000001E-2</v>
      </c>
      <c r="W103" s="110" t="b">
        <f t="shared" ca="1" si="20"/>
        <v>1</v>
      </c>
      <c r="X103" s="141">
        <f t="shared" ca="1" si="19"/>
        <v>4.2119085996716876E-10</v>
      </c>
      <c r="Y103" s="50" t="b">
        <f ca="1">ABS(X103)&lt;=ABS('General Settings'!$D$28)</f>
        <v>1</v>
      </c>
      <c r="AA103" s="51" t="str">
        <f>_xll.qlSwapIndex(,,O103,SettlementDays,Currency,Calendar,FixedLegTenor,FixedLegBDC,FixedLegDayCounter,Index3M,DiscountingCurve,Permanent,Trigger,ObjectOverwrite)</f>
        <v>obj_004a3#0000</v>
      </c>
      <c r="AC103" s="104" t="s">
        <v>140</v>
      </c>
      <c r="AF103" s="131"/>
      <c r="AH103" s="131"/>
      <c r="AI103" s="87"/>
      <c r="AJ103" s="131"/>
    </row>
    <row r="104" spans="13:77" x14ac:dyDescent="0.2">
      <c r="M104" s="52" t="s">
        <v>131</v>
      </c>
      <c r="N104" s="52">
        <v>12</v>
      </c>
      <c r="O104" s="52" t="s">
        <v>136</v>
      </c>
      <c r="P104" s="52" t="str">
        <f t="shared" ref="P104:P110" si="21">Currency&amp;O104&amp;N104&amp;QuoteSuffix</f>
        <v>GBP1S12_Quote</v>
      </c>
      <c r="Q104" s="123"/>
      <c r="R104" s="128">
        <f>_xll.qlInterestRateIndexFixingDate(Index3M,S104)</f>
        <v>42445</v>
      </c>
      <c r="S104" s="128">
        <f>_xll.qlIMMdate(AE104)</f>
        <v>42445</v>
      </c>
      <c r="T104" s="128">
        <f>_xll.qlSwapMaturityDate(AA104)</f>
        <v>42809</v>
      </c>
      <c r="U104" s="127">
        <f ca="1">_xll.qlVanillaSwapFairRate(AA104,_xll.ohTrigger(Trigger,Trigger3M,InterestRatesTrigger))</f>
        <v>7.7812300923544098E-3</v>
      </c>
      <c r="V104" s="127">
        <f ca="1">_xll.qlQuoteValue(P104,_xll.ohTrigger(Trigger,Trigger3M,InterestRatesTrigger))</f>
        <v>7.8125E-3</v>
      </c>
      <c r="W104" s="52" t="b">
        <f t="shared" ca="1" si="20"/>
        <v>1</v>
      </c>
      <c r="X104" s="143">
        <f t="shared" ca="1" si="19"/>
        <v>-0.312699076455902</v>
      </c>
      <c r="Y104" s="52" t="b">
        <f ca="1">ABS(X104)&lt;=ABS('General Settings'!$D$29)</f>
        <v>1</v>
      </c>
      <c r="AA104" s="52" t="str">
        <f>_xll.qlMakeIMMSwap(,N104&amp;"M",Index3M,,S104,FixedLegDayCounter,,DiscountingEngine,Permanent,,ObjectOverwrite)</f>
        <v>obj_004d7#0000</v>
      </c>
      <c r="AC104" s="104" t="str">
        <f>_xll.qlDiscountingSwapEngine(,DiscountingCurve,,,,Permanent,Trigger,ObjectOverwrite)</f>
        <v>obj_0048c#0000</v>
      </c>
      <c r="AE104" s="150" t="str">
        <f>_xll.qlIMMNextCode(EvaluationDate-1,,Trigger)</f>
        <v>H6</v>
      </c>
      <c r="AF104" s="131"/>
      <c r="AH104" s="131"/>
      <c r="AI104" s="87"/>
      <c r="AJ104" s="131"/>
      <c r="AK104" s="132"/>
      <c r="AL104" s="129"/>
      <c r="AM104" s="129"/>
      <c r="AN104" s="133"/>
      <c r="AO104" s="129"/>
      <c r="AP104" s="129"/>
      <c r="AQ104" s="129"/>
      <c r="AR104" s="129"/>
      <c r="AS104" s="129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13:77" x14ac:dyDescent="0.2">
      <c r="M105" s="50" t="s">
        <v>131</v>
      </c>
      <c r="N105" s="50">
        <v>12</v>
      </c>
      <c r="O105" s="50" t="s">
        <v>137</v>
      </c>
      <c r="P105" s="50" t="str">
        <f t="shared" si="21"/>
        <v>GBP2S12_Quote</v>
      </c>
      <c r="Q105" s="122"/>
      <c r="R105" s="120">
        <f>_xll.qlInterestRateIndexFixingDate(Index3M,S105)</f>
        <v>42536</v>
      </c>
      <c r="S105" s="120">
        <f>_xll.qlIMMdate(AE105)</f>
        <v>42536</v>
      </c>
      <c r="T105" s="120">
        <f>_xll.qlSwapMaturityDate(AA105)</f>
        <v>42907</v>
      </c>
      <c r="U105" s="125">
        <f ca="1">_xll.qlVanillaSwapFairRate(AA105,_xll.ohTrigger(Trigger,Trigger3M,InterestRatesTrigger))</f>
        <v>8.8438426783863568E-3</v>
      </c>
      <c r="V105" s="125">
        <f ca="1">_xll.qlQuoteValue(P105,_xll.ohTrigger(Trigger,Trigger3M,InterestRatesTrigger))</f>
        <v>8.8625000000000006E-3</v>
      </c>
      <c r="W105" s="50" t="b">
        <f t="shared" ca="1" si="20"/>
        <v>1</v>
      </c>
      <c r="X105" s="139">
        <f t="shared" ca="1" si="19"/>
        <v>-0.18657321613643751</v>
      </c>
      <c r="Y105" s="50" t="b">
        <f ca="1">ABS(X105)&lt;=ABS('General Settings'!$D$29)</f>
        <v>1</v>
      </c>
      <c r="AA105" s="50" t="str">
        <f>_xll.qlMakeIMMSwap(,N105&amp;"M",Index3M,,S105,FixedLegDayCounter,,DiscountingEngine,Permanent,,ObjectOverwrite)</f>
        <v>obj_004d9#0000</v>
      </c>
      <c r="AE105" s="151" t="str">
        <f>_xll.qlIMMNextCode(AE104,,Trigger)</f>
        <v>M6</v>
      </c>
      <c r="AF105" s="131"/>
      <c r="AH105" s="131"/>
      <c r="AI105" s="87"/>
      <c r="AJ105" s="131"/>
      <c r="AK105" s="132"/>
      <c r="AL105" s="129"/>
      <c r="AM105" s="129"/>
      <c r="AN105" s="133"/>
      <c r="AO105" s="129"/>
      <c r="AP105" s="129"/>
      <c r="AQ105" s="129"/>
      <c r="AR105" s="129"/>
      <c r="AS105" s="129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13:77" x14ac:dyDescent="0.2">
      <c r="M106" s="50" t="s">
        <v>131</v>
      </c>
      <c r="N106" s="50">
        <v>12</v>
      </c>
      <c r="O106" s="50" t="s">
        <v>138</v>
      </c>
      <c r="P106" s="50" t="str">
        <f t="shared" si="21"/>
        <v>GBP3S12_Quote</v>
      </c>
      <c r="Q106" s="122"/>
      <c r="R106" s="120">
        <f>_xll.qlInterestRateIndexFixingDate(Index3M,S106)</f>
        <v>42634</v>
      </c>
      <c r="S106" s="120">
        <f>_xll.qlIMMdate(AE106)</f>
        <v>42634</v>
      </c>
      <c r="T106" s="120">
        <f>_xll.qlSwapMaturityDate(AA106)</f>
        <v>42998</v>
      </c>
      <c r="U106" s="125">
        <f ca="1">_xll.qlVanillaSwapFairRate(AA106,_xll.ohTrigger(Trigger,Trigger3M,InterestRatesTrigger))</f>
        <v>9.9808529240540921E-3</v>
      </c>
      <c r="V106" s="125">
        <f ca="1">_xll.qlQuoteValue(P106,_xll.ohTrigger(Trigger,Trigger3M,InterestRatesTrigger))</f>
        <v>0.01</v>
      </c>
      <c r="W106" s="50" t="b">
        <f t="shared" ca="1" si="20"/>
        <v>1</v>
      </c>
      <c r="X106" s="139">
        <f t="shared" ca="1" si="19"/>
        <v>-0.19147075945908157</v>
      </c>
      <c r="Y106" s="50" t="b">
        <f ca="1">ABS(X106)&lt;=ABS('General Settings'!$D$29)</f>
        <v>1</v>
      </c>
      <c r="AA106" s="50" t="str">
        <f>_xll.qlMakeIMMSwap(,N106&amp;"M",Index3M,,S106,FixedLegDayCounter,,DiscountingEngine,Permanent,,ObjectOverwrite)</f>
        <v>obj_004d8#0000</v>
      </c>
      <c r="AE106" s="151" t="str">
        <f>_xll.qlIMMNextCode(AE105,,Trigger)</f>
        <v>U6</v>
      </c>
      <c r="AF106" s="131"/>
      <c r="AH106" s="131"/>
      <c r="AI106" s="87"/>
      <c r="AJ106" s="131"/>
      <c r="AK106" s="132"/>
      <c r="AL106" s="129"/>
      <c r="AM106" s="129"/>
      <c r="AN106" s="133"/>
      <c r="AO106" s="129"/>
      <c r="AP106" s="129"/>
      <c r="AQ106" s="129"/>
      <c r="AR106" s="129"/>
      <c r="AS106" s="129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13:77" x14ac:dyDescent="0.2">
      <c r="M107" s="156" t="s">
        <v>131</v>
      </c>
      <c r="N107" s="156">
        <v>12</v>
      </c>
      <c r="O107" s="156" t="s">
        <v>139</v>
      </c>
      <c r="P107" s="156" t="str">
        <f t="shared" si="21"/>
        <v>GBP4S12_Quote</v>
      </c>
      <c r="Q107" s="157"/>
      <c r="R107" s="158">
        <f>_xll.qlInterestRateIndexFixingDate(Index3M,S107)</f>
        <v>42725</v>
      </c>
      <c r="S107" s="158">
        <f>_xll.qlIMMdate(AE107)</f>
        <v>42725</v>
      </c>
      <c r="T107" s="158">
        <f>_xll.qlSwapMaturityDate(AA107)</f>
        <v>43089</v>
      </c>
      <c r="U107" s="159">
        <f ca="1">_xll.qlVanillaSwapFairRate(AA107,_xll.ohTrigger(Trigger,Trigger3M,InterestRatesTrigger))</f>
        <v>1.1095393739995605E-2</v>
      </c>
      <c r="V107" s="159">
        <f ca="1">_xll.qlQuoteValue(P107,_xll.ohTrigger(Trigger,Trigger3M,InterestRatesTrigger))</f>
        <v>1.1112500000000001E-2</v>
      </c>
      <c r="W107" s="156" t="b">
        <f t="shared" ca="1" si="20"/>
        <v>1</v>
      </c>
      <c r="X107" s="160">
        <f t="shared" ca="1" si="19"/>
        <v>-0.17106260004395857</v>
      </c>
      <c r="Y107" s="156" t="b">
        <f ca="1">ABS(X107)&lt;=ABS('General Settings'!$D$29)</f>
        <v>1</v>
      </c>
      <c r="AA107" s="50" t="str">
        <f>_xll.qlMakeIMMSwap(,N107&amp;"M",Index3M,,S107,FixedLegDayCounter,,DiscountingEngine,Permanent,,ObjectOverwrite)</f>
        <v>obj_004dc#0000</v>
      </c>
      <c r="AE107" s="151" t="str">
        <f>_xll.qlIMMNextCode(AE106,,Trigger)</f>
        <v>Z6</v>
      </c>
      <c r="AF107" s="131"/>
      <c r="AG107" s="113"/>
      <c r="AH107" s="131"/>
      <c r="AK107" s="132"/>
      <c r="AL107" s="129"/>
      <c r="AM107" s="129"/>
      <c r="AN107" s="133"/>
      <c r="AO107" s="129"/>
      <c r="AP107" s="129"/>
      <c r="AQ107" s="129"/>
      <c r="AR107" s="129"/>
      <c r="AS107" s="129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13:77" x14ac:dyDescent="0.2">
      <c r="M108" s="144" t="s">
        <v>131</v>
      </c>
      <c r="N108" s="144">
        <v>24</v>
      </c>
      <c r="O108" s="144" t="s">
        <v>136</v>
      </c>
      <c r="P108" s="144" t="str">
        <f t="shared" si="21"/>
        <v>GBP1S24_Quote</v>
      </c>
      <c r="Q108" s="161"/>
      <c r="R108" s="145">
        <f>_xll.qlInterestRateIndexFixingDate(Index3M,S108)</f>
        <v>42445</v>
      </c>
      <c r="S108" s="145">
        <f>_xll.qlIMMdate(AE108)</f>
        <v>42445</v>
      </c>
      <c r="T108" s="145">
        <f>_xll.qlSwapMaturityDate(AA108)</f>
        <v>43180</v>
      </c>
      <c r="U108" s="146">
        <f ca="1">_xll.qlVanillaSwapFairRate(AA108,_xll.ohTrigger(Trigger,Trigger3M,InterestRatesTrigger))</f>
        <v>9.9580020656086093E-3</v>
      </c>
      <c r="V108" s="146">
        <f ca="1">_xll.qlQuoteValue(P108,_xll.ohTrigger(Trigger,Trigger3M,InterestRatesTrigger))</f>
        <v>9.9625000000000009E-3</v>
      </c>
      <c r="W108" s="144" t="b">
        <f t="shared" ref="W108:W110" ca="1" si="22">NOT(ISERROR(V108))</f>
        <v>1</v>
      </c>
      <c r="X108" s="147">
        <f t="shared" ref="X108:X110" ca="1" si="23">(U108-V108)*10000</f>
        <v>-4.4979343913915254E-2</v>
      </c>
      <c r="Y108" s="144" t="b">
        <f ca="1">ABS(X108)&lt;=ABS('General Settings'!$D$29)</f>
        <v>1</v>
      </c>
      <c r="AA108" s="50" t="str">
        <f>_xll.qlMakeIMMSwap(,N108&amp;"M",Index3M,,S108,FixedLegDayCounter,,DiscountingEngine,Permanent,,ObjectOverwrite)</f>
        <v>obj_004da#0000</v>
      </c>
      <c r="AE108" s="154" t="str">
        <f>_xll.qlIMMNextCode(EvaluationDate-1,,Trigger)</f>
        <v>H6</v>
      </c>
      <c r="AF108" s="131"/>
      <c r="AG108" s="113"/>
      <c r="AH108" s="131"/>
      <c r="AI108" s="87"/>
      <c r="AJ108" s="131"/>
      <c r="AK108" s="132"/>
      <c r="AL108" s="129"/>
      <c r="AM108" s="129"/>
      <c r="AN108" s="133"/>
      <c r="AO108" s="129"/>
      <c r="AP108" s="129"/>
      <c r="AQ108" s="129"/>
      <c r="AR108" s="129"/>
      <c r="AS108" s="129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13:77" x14ac:dyDescent="0.2">
      <c r="M109" s="156" t="s">
        <v>131</v>
      </c>
      <c r="N109" s="156">
        <v>24</v>
      </c>
      <c r="O109" s="156" t="s">
        <v>137</v>
      </c>
      <c r="P109" s="156" t="str">
        <f t="shared" si="21"/>
        <v>GBP2S24_Quote</v>
      </c>
      <c r="Q109" s="157"/>
      <c r="R109" s="158">
        <f>_xll.qlInterestRateIndexFixingDate(Index3M,S109)</f>
        <v>42536</v>
      </c>
      <c r="S109" s="158">
        <f>_xll.qlIMMdate(AE109)</f>
        <v>42536</v>
      </c>
      <c r="T109" s="158">
        <f>_xll.qlSwapMaturityDate(AA109)</f>
        <v>43271</v>
      </c>
      <c r="U109" s="159">
        <f ca="1">_xll.qlVanillaSwapFairRate(AA109,_xll.ohTrigger(Trigger,Trigger3M,InterestRatesTrigger))</f>
        <v>1.0918148346801281E-2</v>
      </c>
      <c r="V109" s="159">
        <f ca="1">_xll.qlQuoteValue(P109,_xll.ohTrigger(Trigger,Trigger3M,InterestRatesTrigger))</f>
        <v>1.09125E-2</v>
      </c>
      <c r="W109" s="156" t="b">
        <f t="shared" ca="1" si="22"/>
        <v>1</v>
      </c>
      <c r="X109" s="160">
        <f t="shared" ca="1" si="23"/>
        <v>5.6483468012808596E-2</v>
      </c>
      <c r="Y109" s="156" t="b">
        <f ca="1">ABS(X109)&lt;=ABS('General Settings'!$D$29)</f>
        <v>1</v>
      </c>
      <c r="AA109" s="50" t="str">
        <f>_xll.qlMakeIMMSwap(,N109&amp;"M",Index3M,,S109,FixedLegDayCounter,,DiscountingEngine,Permanent,,ObjectOverwrite)</f>
        <v>obj_004dd#0000</v>
      </c>
      <c r="AC109" s="130"/>
      <c r="AD109" s="87"/>
      <c r="AE109" s="155" t="str">
        <f>_xll.qlIMMNextCode(AE108,,Trigger)</f>
        <v>M6</v>
      </c>
      <c r="AF109" s="131"/>
      <c r="AG109" s="113"/>
      <c r="AH109" s="131"/>
      <c r="AI109" s="87"/>
      <c r="AJ109" s="131"/>
      <c r="AK109" s="132"/>
      <c r="AL109" s="129"/>
      <c r="AM109" s="129"/>
      <c r="AN109" s="133"/>
      <c r="AO109" s="129"/>
      <c r="AP109" s="129"/>
      <c r="AQ109" s="129"/>
      <c r="AR109" s="129"/>
      <c r="AS109" s="129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13:77" x14ac:dyDescent="0.2">
      <c r="M110" s="51" t="s">
        <v>131</v>
      </c>
      <c r="N110" s="51">
        <v>36</v>
      </c>
      <c r="O110" s="51" t="s">
        <v>136</v>
      </c>
      <c r="P110" s="51" t="str">
        <f t="shared" si="21"/>
        <v>GBP1S36_Quote</v>
      </c>
      <c r="Q110" s="124"/>
      <c r="R110" s="121">
        <f>_xll.qlInterestRateIndexFixingDate(Index3M,S110)</f>
        <v>42445</v>
      </c>
      <c r="S110" s="121">
        <f>_xll.qlIMMdate(AE110)</f>
        <v>42445</v>
      </c>
      <c r="T110" s="121">
        <f>_xll.qlSwapMaturityDate(AA110)</f>
        <v>43544</v>
      </c>
      <c r="U110" s="126">
        <f ca="1">_xll.qlVanillaSwapFairRate(AA110,_xll.ohTrigger(Trigger,Trigger3M,InterestRatesTrigger))</f>
        <v>1.1612159468491609E-2</v>
      </c>
      <c r="V110" s="126" t="e">
        <f ca="1">_xll.qlQuoteValue(P110,_xll.ohTrigger(Trigger,Trigger3M,InterestRatesTrigger))</f>
        <v>#NUM!</v>
      </c>
      <c r="W110" s="51" t="b">
        <f t="shared" ca="1" si="22"/>
        <v>0</v>
      </c>
      <c r="X110" s="142" t="e">
        <f t="shared" ca="1" si="23"/>
        <v>#NUM!</v>
      </c>
      <c r="Y110" s="51" t="e">
        <f ca="1">ABS(X110)&lt;=ABS('General Settings'!$D$29)</f>
        <v>#NUM!</v>
      </c>
      <c r="AA110" s="51" t="str">
        <f>_xll.qlMakeIMMSwap(,N110&amp;"M",Index3M,,S110,FixedLegDayCounter,,DiscountingEngine,Permanent,,ObjectOverwrite)</f>
        <v>obj_004db#0000</v>
      </c>
      <c r="AB110" s="130"/>
      <c r="AC110" s="130"/>
      <c r="AD110" s="87"/>
      <c r="AE110" s="152" t="str">
        <f>_xll.qlIMMNextCode(EvaluationDate-1,,Trigger)</f>
        <v>H6</v>
      </c>
      <c r="AF110" s="131"/>
      <c r="AG110" s="113"/>
      <c r="AH110" s="131"/>
      <c r="AI110" s="87"/>
      <c r="AJ110" s="131"/>
      <c r="AK110" s="132"/>
      <c r="AL110" s="129"/>
      <c r="AM110" s="129"/>
      <c r="AN110" s="133"/>
      <c r="AO110" s="129"/>
      <c r="AP110" s="129"/>
      <c r="AQ110" s="129"/>
      <c r="AR110" s="129"/>
      <c r="AS110" s="129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13:77" x14ac:dyDescent="0.2">
      <c r="W111" s="62"/>
      <c r="X111" s="63"/>
      <c r="AA111" s="87"/>
      <c r="AB111" s="130"/>
      <c r="AF111" s="131"/>
      <c r="AG111" s="113"/>
      <c r="AH111" s="131"/>
      <c r="AI111" s="87"/>
      <c r="AJ111" s="131"/>
      <c r="AK111" s="132"/>
      <c r="AL111" s="129"/>
      <c r="AM111" s="129"/>
      <c r="AN111" s="133"/>
      <c r="AO111" s="129"/>
      <c r="AP111" s="129"/>
      <c r="AQ111" s="129"/>
      <c r="AR111" s="129"/>
      <c r="AS111" s="129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13:77" x14ac:dyDescent="0.2">
      <c r="AB112" s="130"/>
      <c r="AC112" s="130"/>
      <c r="AD112" s="87"/>
      <c r="AE112" s="87"/>
      <c r="AF112" s="131"/>
      <c r="AG112" s="113"/>
      <c r="AH112" s="131"/>
      <c r="AI112" s="87"/>
      <c r="AJ112" s="131"/>
      <c r="AK112" s="132"/>
      <c r="AL112" s="129"/>
      <c r="AM112" s="129"/>
      <c r="AN112" s="133"/>
      <c r="AO112" s="129"/>
      <c r="AP112" s="129"/>
      <c r="AQ112" s="129"/>
      <c r="AR112" s="129"/>
      <c r="AS112" s="129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F113" s="131"/>
      <c r="AG113" s="113"/>
      <c r="AH113" s="131"/>
      <c r="AI113" s="87"/>
      <c r="AJ113" s="131"/>
      <c r="AK113" s="132"/>
      <c r="AL113" s="129"/>
      <c r="AM113" s="129"/>
      <c r="AN113" s="133"/>
      <c r="AO113" s="129"/>
      <c r="AP113" s="129"/>
      <c r="AQ113" s="129"/>
      <c r="AR113" s="129"/>
      <c r="AS113" s="129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30"/>
      <c r="AC114" s="130"/>
      <c r="AD114" s="87"/>
      <c r="AE114" s="87"/>
      <c r="AF114" s="131"/>
      <c r="AG114" s="113"/>
      <c r="AH114" s="131"/>
      <c r="AI114" s="87"/>
      <c r="AJ114" s="131"/>
      <c r="AK114" s="132"/>
      <c r="AL114" s="129"/>
      <c r="AM114" s="129"/>
      <c r="AN114" s="133"/>
      <c r="AO114" s="129"/>
      <c r="AP114" s="129"/>
      <c r="AQ114" s="129"/>
      <c r="AR114" s="129"/>
      <c r="AS114" s="129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30"/>
      <c r="AC115" s="130"/>
      <c r="AD115" s="87"/>
      <c r="AE115" s="87"/>
      <c r="AH115" s="131"/>
      <c r="AI115" s="87"/>
      <c r="AJ115" s="131"/>
      <c r="AK115" s="132"/>
      <c r="AL115" s="129"/>
      <c r="AM115" s="129"/>
      <c r="AN115" s="133"/>
      <c r="AO115" s="129"/>
      <c r="AP115" s="129"/>
      <c r="AQ115" s="129"/>
      <c r="AR115" s="129"/>
      <c r="AS115" s="129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30"/>
      <c r="AC116" s="130"/>
      <c r="AD116" s="87"/>
      <c r="AE116" s="87"/>
      <c r="AK116" s="132"/>
      <c r="AL116" s="129"/>
      <c r="AM116" s="129"/>
      <c r="AN116" s="133"/>
      <c r="AO116" s="129"/>
      <c r="AP116" s="129"/>
      <c r="AQ116" s="129"/>
      <c r="AR116" s="129"/>
      <c r="AS116" s="129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30"/>
      <c r="AC117" s="130"/>
      <c r="AD117" s="87"/>
      <c r="AE117" s="87"/>
      <c r="AK117" s="132"/>
      <c r="AL117" s="129"/>
      <c r="AM117" s="129"/>
      <c r="AN117" s="133"/>
      <c r="AO117" s="129"/>
      <c r="AP117" s="129"/>
      <c r="AQ117" s="129"/>
      <c r="AR117" s="129"/>
      <c r="AS117" s="129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30"/>
      <c r="AC118" s="130"/>
      <c r="AD118" s="87"/>
      <c r="AE118" s="87"/>
      <c r="AK118" s="132"/>
      <c r="AL118" s="129"/>
      <c r="AM118" s="129"/>
      <c r="AN118" s="133"/>
      <c r="AO118" s="129"/>
      <c r="AP118" s="129"/>
      <c r="AQ118" s="129"/>
      <c r="AR118" s="129"/>
      <c r="AS118" s="129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A119" s="87"/>
      <c r="AB119" s="130"/>
      <c r="AC119" s="130"/>
      <c r="AD119" s="87"/>
      <c r="AE119" s="87"/>
      <c r="AK119" s="132"/>
      <c r="AL119" s="129"/>
      <c r="AM119" s="129"/>
      <c r="AN119" s="133"/>
      <c r="AO119" s="129"/>
      <c r="AP119" s="129"/>
      <c r="AQ119" s="129"/>
      <c r="AR119" s="129"/>
      <c r="AS119" s="129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A120" s="87"/>
      <c r="AB120" s="130"/>
      <c r="AC120" s="130"/>
      <c r="AD120" s="87"/>
      <c r="AE120" s="87"/>
      <c r="AK120" s="132"/>
      <c r="AL120" s="129"/>
      <c r="AM120" s="129"/>
      <c r="AN120" s="133"/>
      <c r="AO120" s="129"/>
      <c r="AP120" s="129"/>
      <c r="AQ120" s="129"/>
      <c r="AR120" s="129"/>
      <c r="AS120" s="129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A121" s="87"/>
      <c r="AB121" s="130"/>
      <c r="AC121" s="130"/>
      <c r="AD121" s="87"/>
      <c r="AE121" s="87"/>
      <c r="AK121" s="132"/>
      <c r="AL121" s="129"/>
      <c r="AM121" s="129"/>
      <c r="AN121" s="133"/>
      <c r="AO121" s="129"/>
      <c r="AP121" s="129"/>
      <c r="AQ121" s="129"/>
      <c r="AR121" s="129"/>
      <c r="AS121" s="129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A122" s="87"/>
      <c r="AB122" s="130"/>
      <c r="AC122" s="130"/>
      <c r="AD122" s="87"/>
      <c r="AE122" s="87"/>
      <c r="AK122" s="132"/>
      <c r="AL122" s="129"/>
      <c r="AM122" s="129"/>
      <c r="AN122" s="133"/>
      <c r="AO122" s="129"/>
      <c r="AP122" s="129"/>
      <c r="AQ122" s="129"/>
      <c r="AR122" s="129"/>
      <c r="AS122" s="129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A123" s="87"/>
      <c r="AB123" s="130"/>
      <c r="AC123" s="130"/>
      <c r="AD123" s="87"/>
      <c r="AE123" s="87"/>
      <c r="AK123" s="132"/>
      <c r="AL123" s="129"/>
      <c r="AM123" s="129"/>
      <c r="AN123" s="133"/>
      <c r="AO123" s="129"/>
      <c r="AP123" s="129"/>
      <c r="AQ123" s="129"/>
      <c r="AR123" s="129"/>
      <c r="AS123" s="129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A124" s="87"/>
      <c r="AB124" s="130"/>
      <c r="AC124" s="130"/>
      <c r="AD124" s="87"/>
      <c r="AE124" s="87"/>
      <c r="AK124" s="132"/>
      <c r="AL124" s="129"/>
      <c r="AM124" s="129"/>
      <c r="AN124" s="133"/>
      <c r="AO124" s="129"/>
      <c r="AP124" s="129"/>
      <c r="AQ124" s="129"/>
      <c r="AR124" s="129"/>
      <c r="AS124" s="129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A125" s="87"/>
      <c r="AB125" s="130"/>
      <c r="AC125" s="130"/>
      <c r="AD125" s="87"/>
      <c r="AE125" s="87"/>
    </row>
    <row r="126" spans="23:77" x14ac:dyDescent="0.2">
      <c r="W126" s="62"/>
      <c r="X126" s="63"/>
      <c r="AA126" s="87"/>
      <c r="AB126" s="130"/>
      <c r="AC126" s="130"/>
      <c r="AD126" s="87"/>
      <c r="AE126" s="87"/>
    </row>
    <row r="127" spans="23:77" x14ac:dyDescent="0.2">
      <c r="W127" s="62"/>
      <c r="X127" s="63"/>
      <c r="AA127" s="87"/>
      <c r="AB127" s="130"/>
      <c r="AC127" s="130"/>
      <c r="AD127" s="87"/>
      <c r="AE127" s="87"/>
    </row>
    <row r="128" spans="23:77" x14ac:dyDescent="0.2">
      <c r="W128" s="62"/>
      <c r="X128" s="63"/>
      <c r="AA128" s="87"/>
      <c r="AB128" s="130"/>
      <c r="AC128" s="130"/>
      <c r="AD128" s="87"/>
      <c r="AE128" s="87"/>
    </row>
    <row r="129" spans="23:31" x14ac:dyDescent="0.2">
      <c r="W129" s="62"/>
      <c r="X129" s="63"/>
      <c r="AA129" s="87"/>
      <c r="AB129" s="130"/>
      <c r="AC129" s="130"/>
      <c r="AD129" s="87"/>
      <c r="AE129" s="87"/>
    </row>
    <row r="130" spans="23:31" x14ac:dyDescent="0.2">
      <c r="W130" s="62"/>
      <c r="X130" s="63"/>
      <c r="AA130" s="87"/>
      <c r="AB130" s="130"/>
      <c r="AC130" s="130"/>
      <c r="AD130" s="87"/>
      <c r="AE130" s="87"/>
    </row>
    <row r="131" spans="23:31" x14ac:dyDescent="0.2">
      <c r="W131" s="62"/>
      <c r="X131" s="63"/>
      <c r="AA131" s="87"/>
      <c r="AB131" s="130"/>
      <c r="AC131" s="130"/>
      <c r="AD131" s="87"/>
      <c r="AE131" s="87"/>
    </row>
    <row r="132" spans="23:31" x14ac:dyDescent="0.2">
      <c r="W132" s="62"/>
      <c r="X132" s="63"/>
      <c r="AB132" s="130"/>
      <c r="AC132" s="130"/>
      <c r="AD132" s="87"/>
      <c r="AE132" s="87"/>
    </row>
    <row r="133" spans="23:31" x14ac:dyDescent="0.2">
      <c r="W133" s="62"/>
      <c r="X133" s="63"/>
    </row>
    <row r="134" spans="23:31" x14ac:dyDescent="0.2">
      <c r="W134" s="62"/>
      <c r="X134" s="63"/>
    </row>
    <row r="135" spans="23:31" x14ac:dyDescent="0.2">
      <c r="W135" s="62"/>
      <c r="X135" s="63"/>
    </row>
    <row r="136" spans="23:31" x14ac:dyDescent="0.2">
      <c r="W136" s="62"/>
      <c r="X136" s="63"/>
    </row>
    <row r="137" spans="23:31" x14ac:dyDescent="0.2">
      <c r="W137" s="62"/>
      <c r="X137" s="63"/>
    </row>
    <row r="138" spans="23:31" x14ac:dyDescent="0.2">
      <c r="W138" s="62"/>
      <c r="X138" s="63"/>
    </row>
    <row r="139" spans="23:31" x14ac:dyDescent="0.2">
      <c r="W139" s="62"/>
      <c r="X139" s="63"/>
    </row>
    <row r="140" spans="23:31" x14ac:dyDescent="0.2">
      <c r="W140" s="62"/>
      <c r="X140" s="63"/>
    </row>
    <row r="141" spans="23:31" x14ac:dyDescent="0.2">
      <c r="W141" s="62"/>
      <c r="X141" s="63"/>
    </row>
    <row r="142" spans="23:31" x14ac:dyDescent="0.2">
      <c r="W142" s="62"/>
      <c r="X142" s="63"/>
    </row>
    <row r="143" spans="23:31" x14ac:dyDescent="0.2">
      <c r="W143" s="62"/>
      <c r="X143" s="63"/>
    </row>
    <row r="144" spans="23:31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2" spans="2:24" x14ac:dyDescent="0.2">
      <c r="W3542" s="62"/>
      <c r="X3542" s="63"/>
    </row>
    <row r="3543" spans="2:24" x14ac:dyDescent="0.2">
      <c r="B3543" s="87"/>
      <c r="C3543" s="88"/>
      <c r="D3543" s="89"/>
      <c r="E3543" s="89"/>
      <c r="W3543" s="62"/>
      <c r="X3543" s="63"/>
    </row>
    <row r="3544" spans="2:24" x14ac:dyDescent="0.2">
      <c r="B3544" s="87"/>
      <c r="C3544" s="88"/>
      <c r="D3544" s="89"/>
      <c r="E3544" s="89"/>
      <c r="W3544" s="62"/>
      <c r="X3544" s="63"/>
    </row>
    <row r="3545" spans="2:24" x14ac:dyDescent="0.2">
      <c r="B3545" s="87"/>
      <c r="C3545" s="88"/>
      <c r="D3545" s="89"/>
      <c r="E3545" s="89"/>
      <c r="W3545" s="62"/>
      <c r="X3545" s="63"/>
    </row>
    <row r="3546" spans="2:24" x14ac:dyDescent="0.2">
      <c r="B3546" s="87"/>
      <c r="C3546" s="88"/>
      <c r="D3546" s="89"/>
      <c r="E3546" s="89"/>
      <c r="W3546" s="62"/>
      <c r="X3546" s="63"/>
    </row>
    <row r="3547" spans="2:24" x14ac:dyDescent="0.2">
      <c r="B3547" s="87"/>
      <c r="C3547" s="88"/>
      <c r="D3547" s="89"/>
      <c r="E3547" s="89"/>
      <c r="W3547" s="62"/>
      <c r="X3547" s="63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</row>
    <row r="3554" spans="2:26" x14ac:dyDescent="0.2">
      <c r="B3554" s="87"/>
      <c r="C3554" s="88"/>
      <c r="D3554" s="89"/>
      <c r="E3554" s="89"/>
    </row>
    <row r="3555" spans="2:26" x14ac:dyDescent="0.2">
      <c r="B3555" s="87"/>
      <c r="C3555" s="88"/>
      <c r="D3555" s="89"/>
      <c r="E3555" s="89"/>
    </row>
    <row r="3556" spans="2:26" x14ac:dyDescent="0.2">
      <c r="B3556" s="87"/>
      <c r="C3556" s="88"/>
      <c r="D3556" s="89"/>
      <c r="E3556" s="89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  <c r="Z3560" s="86"/>
    </row>
    <row r="3561" spans="2:26" x14ac:dyDescent="0.2">
      <c r="Z3561" s="86"/>
    </row>
    <row r="3562" spans="2:26" x14ac:dyDescent="0.2">
      <c r="Z3562" s="86"/>
    </row>
    <row r="3563" spans="2:26" x14ac:dyDescent="0.2">
      <c r="Z3563" s="86"/>
    </row>
    <row r="3564" spans="2:26" x14ac:dyDescent="0.2">
      <c r="Z3564" s="86"/>
    </row>
    <row r="3565" spans="2:26" x14ac:dyDescent="0.2">
      <c r="Z3565" s="86"/>
    </row>
  </sheetData>
  <dataConsolidate/>
  <mergeCells count="2">
    <mergeCell ref="A3:A9"/>
    <mergeCell ref="A10:A16"/>
  </mergeCells>
  <conditionalFormatting sqref="Y35:Y110">
    <cfRule type="cellIs" dxfId="5" priority="2" operator="equal">
      <formula>FALSE</formula>
    </cfRule>
  </conditionalFormatting>
  <conditionalFormatting sqref="Y23:Y34">
    <cfRule type="cellIs" dxfId="4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7 AD61">
      <formula1>"Following,Modified Following,Preceding,Modified Preceding,Unadjusted,Half-Month Modified Following"</formula1>
    </dataValidation>
    <dataValidation type="list" allowBlank="1" showInputMessage="1" showErrorMessage="1" sqref="AE67 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05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42721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7.4609999999999174E-3</v>
      </c>
      <c r="H3" s="53">
        <f>IF(G3&gt;=0,ROUNDDOWN(G3*10,2)/10,ROUNDUP(G3*10,2)/10)</f>
        <v>7.000000000000001E-3</v>
      </c>
      <c r="I3" s="82">
        <f>MAX(_xll.ohPack(Data!$L$4:INDEX(Fwd6M,MATCH(E3+1,SettlementDates,1),1)))</f>
        <v>1.1110846195212649E-2</v>
      </c>
      <c r="J3" s="53">
        <f t="shared" ref="J3:J16" si="2">IF(I3-G3&gt;1%,(QUOTIENT(I3*10000,50)+1)*0.5%,(QUOTIENT(I3*10000,10)+1)*0.1%)</f>
        <v>1.2E-2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06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42369</v>
      </c>
      <c r="E4" s="76">
        <f t="shared" si="0"/>
        <v>43086</v>
      </c>
      <c r="F4" s="77">
        <f t="shared" si="1"/>
        <v>3</v>
      </c>
      <c r="G4" s="83">
        <f>MIN(_xll.ohPack(Data!$L$4:INDEX(Fwd6M,MATCH(E4+1,SettlementDates,1),1)))</f>
        <v>7.4609999999999174E-3</v>
      </c>
      <c r="H4" s="54">
        <f t="shared" ref="H4:H16" si="4">IF(G4&gt;=0,ROUNDDOWN(G4*10,2)/10,ROUNDUP(G4*10,2)/10)</f>
        <v>7.000000000000001E-3</v>
      </c>
      <c r="I4" s="83">
        <f>MAX(_xll.ohPack(Data!$L$4:INDEX(Fwd6M,MATCH(E4+1,SettlementDates,1),1)))</f>
        <v>1.4954410054505457E-2</v>
      </c>
      <c r="J4" s="54">
        <f t="shared" si="2"/>
        <v>1.4999999999999999E-2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06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42369</v>
      </c>
      <c r="E5" s="76">
        <f t="shared" si="0"/>
        <v>44182</v>
      </c>
      <c r="F5" s="77">
        <f t="shared" si="1"/>
        <v>6</v>
      </c>
      <c r="G5" s="83">
        <f>MIN(_xll.ohPack(Data!$L$4:INDEX(Fwd6M,MATCH(E5+1,SettlementDates,1),1)))</f>
        <v>7.4609999999999174E-3</v>
      </c>
      <c r="H5" s="54">
        <f t="shared" si="4"/>
        <v>7.000000000000001E-3</v>
      </c>
      <c r="I5" s="83">
        <f>MAX(_xll.ohPack(Data!$L$4:INDEX(Fwd6M,MATCH(E5+1,SettlementDates,1),1)))</f>
        <v>2.1245842875834756E-2</v>
      </c>
      <c r="J5" s="54">
        <f t="shared" si="2"/>
        <v>2.5000000000000001E-2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06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46008</v>
      </c>
      <c r="F6" s="77">
        <f t="shared" si="1"/>
        <v>6</v>
      </c>
      <c r="G6" s="83">
        <f>MIN(_xll.ohPack(Data!$L$4:INDEX(Fwd6M,MATCH(E6+1,SettlementDates,1),1)))</f>
        <v>7.4609999999999174E-3</v>
      </c>
      <c r="H6" s="54">
        <f t="shared" si="4"/>
        <v>7.000000000000001E-3</v>
      </c>
      <c r="I6" s="83">
        <f>MAX(_xll.ohPack(Data!$L$4:INDEX(Fwd6M,MATCH(E6+1,SettlementDates,1),1)))</f>
        <v>2.4936856042210298E-2</v>
      </c>
      <c r="J6" s="54">
        <f t="shared" si="2"/>
        <v>2.5000000000000001E-2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0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49660</v>
      </c>
      <c r="F7" s="77">
        <f t="shared" si="1"/>
        <v>12</v>
      </c>
      <c r="G7" s="83">
        <f>MIN(_xll.ohPack(Data!$L$4:INDEX(Fwd6M,MATCH(E7+1,SettlementDates,1),1)))</f>
        <v>7.4609999999999174E-3</v>
      </c>
      <c r="H7" s="54">
        <f t="shared" si="4"/>
        <v>7.000000000000001E-3</v>
      </c>
      <c r="I7" s="83">
        <f>MAX(_xll.ohPack(Data!$L$4:INDEX(Fwd6M,MATCH(E7+1,SettlementDates,1),1)))</f>
        <v>2.507084141353071E-2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0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53313</v>
      </c>
      <c r="F8" s="77">
        <f t="shared" si="1"/>
        <v>36</v>
      </c>
      <c r="G8" s="83">
        <f>MIN(_xll.ohPack(Data!$L$4:INDEX(Fwd6M,MATCH(E8+1,SettlementDates,1),1)))</f>
        <v>7.4609999999999174E-3</v>
      </c>
      <c r="H8" s="54">
        <f t="shared" si="4"/>
        <v>7.000000000000001E-3</v>
      </c>
      <c r="I8" s="83">
        <f>MAX(_xll.ohPack(Data!$L$4:INDEX(Fwd6M,MATCH(E8+1,SettlementDates,1),1)))</f>
        <v>2.507084141353071E-2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0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64270</v>
      </c>
      <c r="F9" s="77">
        <f t="shared" si="1"/>
        <v>60</v>
      </c>
      <c r="G9" s="84">
        <f>MIN(_xll.ohPack(Data!$L$4:INDEX(Fwd6M,MATCH(E9+1,SettlementDates,1),1)))</f>
        <v>7.4609999999999174E-3</v>
      </c>
      <c r="H9" s="55">
        <f t="shared" si="4"/>
        <v>7.000000000000001E-3</v>
      </c>
      <c r="I9" s="84">
        <f>MAX(_xll.ohPack(Data!$L$4:INDEX(Fwd6M,MATCH(E9+1,SettlementDates,1),1)))</f>
        <v>2.507084141353071E-2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05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42721</v>
      </c>
      <c r="F10" s="78">
        <f t="shared" si="1"/>
        <v>1</v>
      </c>
      <c r="G10" s="83">
        <f>MIN(_xll.ohPack(Data!$P$4:INDEX(ONFwd6M,MATCH(E10+1,SettlementDates,1),1)))</f>
        <v>6.9731584699184168E-3</v>
      </c>
      <c r="H10" s="53">
        <f t="shared" si="4"/>
        <v>6.0000000000000001E-3</v>
      </c>
      <c r="I10" s="82">
        <f>MAX(_xll.ohPack(Data!$P$4:INDEX(ONFwd6M,MATCH(E10+1,SettlementDates,1),1)))</f>
        <v>9.9914635882281128E-3</v>
      </c>
      <c r="J10" s="53">
        <f t="shared" si="2"/>
        <v>0.01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06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43086</v>
      </c>
      <c r="F11" s="77">
        <f t="shared" si="1"/>
        <v>3</v>
      </c>
      <c r="G11" s="83">
        <f>MIN(_xll.ohPack(Data!$P$4:INDEX(ONFwd6M,MATCH(E11+1,SettlementDates,1),1)))</f>
        <v>6.9731584699184168E-3</v>
      </c>
      <c r="H11" s="54">
        <f t="shared" si="4"/>
        <v>6.0000000000000001E-3</v>
      </c>
      <c r="I11" s="83">
        <f>MAX(_xll.ohPack(Data!$P$4:INDEX(ONFwd6M,MATCH(E11+1,SettlementDates,1),1)))</f>
        <v>1.4163940393280283E-2</v>
      </c>
      <c r="J11" s="54">
        <f t="shared" si="2"/>
        <v>1.4999999999999999E-2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06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44182</v>
      </c>
      <c r="F12" s="77">
        <f t="shared" si="1"/>
        <v>6</v>
      </c>
      <c r="G12" s="83">
        <f>MIN(_xll.ohPack(Data!$P$4:INDEX(ONFwd6M,MATCH(E12+1,SettlementDates,1),1)))</f>
        <v>6.9731584699184168E-3</v>
      </c>
      <c r="H12" s="54">
        <f t="shared" si="4"/>
        <v>6.0000000000000001E-3</v>
      </c>
      <c r="I12" s="83">
        <f>MAX(_xll.ohPack(Data!$P$4:INDEX(ONFwd6M,MATCH(E12+1,SettlementDates,1),1)))</f>
        <v>2.0712258745169132E-2</v>
      </c>
      <c r="J12" s="54">
        <f t="shared" si="2"/>
        <v>2.5000000000000001E-2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06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46008</v>
      </c>
      <c r="F13" s="77">
        <f t="shared" si="1"/>
        <v>6</v>
      </c>
      <c r="G13" s="83">
        <f>MIN(_xll.ohPack(Data!$P$4:INDEX(ONFwd6M,MATCH(E13+1,SettlementDates,1),1)))</f>
        <v>6.9731584699184168E-3</v>
      </c>
      <c r="H13" s="54">
        <f t="shared" si="4"/>
        <v>6.0000000000000001E-3</v>
      </c>
      <c r="I13" s="83">
        <f>MAX(_xll.ohPack(Data!$P$4:INDEX(ONFwd6M,MATCH(E13+1,SettlementDates,1),1)))</f>
        <v>2.4686369970871036E-2</v>
      </c>
      <c r="J13" s="54">
        <f t="shared" si="2"/>
        <v>2.5000000000000001E-2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0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49660</v>
      </c>
      <c r="F14" s="77">
        <f t="shared" si="1"/>
        <v>12</v>
      </c>
      <c r="G14" s="83">
        <f>MIN(_xll.ohPack(Data!$P$4:INDEX(ONFwd6M,MATCH(E14+1,SettlementDates,1),1)))</f>
        <v>6.9731584699184168E-3</v>
      </c>
      <c r="H14" s="54">
        <f t="shared" si="4"/>
        <v>6.0000000000000001E-3</v>
      </c>
      <c r="I14" s="83">
        <f>MAX(_xll.ohPack(Data!$P$4:INDEX(ONFwd6M,MATCH(E14+1,SettlementDates,1),1)))</f>
        <v>2.4918300727284626E-2</v>
      </c>
      <c r="J14" s="54">
        <f t="shared" si="2"/>
        <v>2.5000000000000001E-2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0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53313</v>
      </c>
      <c r="F15" s="77">
        <f t="shared" si="1"/>
        <v>36</v>
      </c>
      <c r="G15" s="83">
        <f>MIN(_xll.ohPack(Data!$P$4:INDEX(ONFwd6M,MATCH(E15+1,SettlementDates,1),1)))</f>
        <v>6.9731584699184168E-3</v>
      </c>
      <c r="H15" s="54">
        <f t="shared" si="4"/>
        <v>6.0000000000000001E-3</v>
      </c>
      <c r="I15" s="83">
        <f>MAX(_xll.ohPack(Data!$P$4:INDEX(ONFwd6M,MATCH(E15+1,SettlementDates,1),1)))</f>
        <v>2.4918300727284626E-2</v>
      </c>
      <c r="J15" s="54">
        <f t="shared" si="2"/>
        <v>2.5000000000000001E-2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0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64270</v>
      </c>
      <c r="F16" s="81">
        <f t="shared" si="1"/>
        <v>60</v>
      </c>
      <c r="G16" s="84">
        <f>MIN(_xll.ohPack(Data!$P$4:INDEX(ONFwd6M,MATCH(E16+1,SettlementDates,1),1)))</f>
        <v>6.9731584699184168E-3</v>
      </c>
      <c r="H16" s="55">
        <f t="shared" si="4"/>
        <v>6.0000000000000001E-3</v>
      </c>
      <c r="I16" s="84">
        <f>MAX(_xll.ohPack(Data!$P$4:INDEX(ONFwd6M,MATCH(E16+1,SettlementDates,1),1)))</f>
        <v>2.4918300727284626E-2</v>
      </c>
      <c r="J16" s="55">
        <f t="shared" si="2"/>
        <v>2.5000000000000001E-2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146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141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35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</row>
    <row r="23" spans="3:32" x14ac:dyDescent="0.2">
      <c r="J23" s="62"/>
      <c r="K23" s="62"/>
      <c r="L23" s="62"/>
      <c r="M23" s="110" t="s">
        <v>149</v>
      </c>
      <c r="N23" s="110" t="s">
        <v>30</v>
      </c>
      <c r="O23" s="110" t="str">
        <f t="shared" ref="O23:O40" si="6">LEFT(N23,LEN(N23)-1)+6&amp;"M"</f>
        <v>7M</v>
      </c>
      <c r="P23" s="110" t="str">
        <f t="shared" ref="P23:P40" si="7">Currency&amp;LEFT(N23,LEN(N23)-1)&amp;"x"&amp;LEFT(O23,LEN(O23)-1)&amp;"F"&amp;QuoteSuffix</f>
        <v>GBP1x7F_Quote</v>
      </c>
      <c r="Q23" s="122"/>
      <c r="R23" s="111">
        <f>_xll.qlInterestRateIndexFixingDate(Index6M,S23)</f>
        <v>42387</v>
      </c>
      <c r="S23" s="111">
        <f>_xll.qlCalendarAdvance(Calendar,SettlementDate,N23,"mf",TRUE)</f>
        <v>42387</v>
      </c>
      <c r="T23" s="111">
        <f>_xll.qlCalendarAdvance(Calendar,SettlementDate,O23,"mf",TRUE)</f>
        <v>42569</v>
      </c>
      <c r="U23" s="112">
        <f ca="1">_xll.qlIndexFixing(Index6M,R23,TRUE,_xll.ohTrigger(Trigger,Trigger6M,InterestRatesTrigger))</f>
        <v>7.6499999999322561E-3</v>
      </c>
      <c r="V23" s="112">
        <f ca="1">IFERROR(_xll.qlQuoteValue(P23,_xll.ohTrigger(Trigger,Trigger6M,InterestRatesTrigger)),NA())</f>
        <v>7.6500000000000005E-3</v>
      </c>
      <c r="W23" s="110" t="b">
        <f ca="1">NOT(ISERROR(V23))</f>
        <v>1</v>
      </c>
      <c r="X23" s="141">
        <f ca="1">(U23-V23)*10000</f>
        <v>-6.7744421183846271E-10</v>
      </c>
      <c r="Y23" s="50" t="b">
        <f ca="1">ABS(X23)&lt;=ABS('General Settings'!$D$30)</f>
        <v>1</v>
      </c>
      <c r="AF23" s="62" t="e">
        <f t="array" ref="AF23:AF40">NA()</f>
        <v>#N/A</v>
      </c>
    </row>
    <row r="24" spans="3:32" x14ac:dyDescent="0.2">
      <c r="M24" s="110" t="s">
        <v>149</v>
      </c>
      <c r="N24" s="110" t="s">
        <v>63</v>
      </c>
      <c r="O24" s="110" t="str">
        <f t="shared" si="6"/>
        <v>8M</v>
      </c>
      <c r="P24" s="110" t="str">
        <f t="shared" si="7"/>
        <v>GBP2x8F_Quote</v>
      </c>
      <c r="Q24" s="122"/>
      <c r="R24" s="111">
        <f>_xll.qlInterestRateIndexFixingDate(Index6M,S24)</f>
        <v>42417</v>
      </c>
      <c r="S24" s="111">
        <f>_xll.qlCalendarAdvance(Calendar,SettlementDate,N24,"mf",TRUE)</f>
        <v>42417</v>
      </c>
      <c r="T24" s="111">
        <f>_xll.qlCalendarAdvance(Calendar,SettlementDate,O24,"mf",TRUE)</f>
        <v>42599</v>
      </c>
      <c r="U24" s="112">
        <f ca="1">_xll.qlIndexFixing(Index6M,R24,TRUE,_xll.ohTrigger(Trigger,Trigger6M,InterestRatesTrigger))</f>
        <v>7.8499999996795699E-3</v>
      </c>
      <c r="V24" s="112">
        <f ca="1">IFERROR(_xll.qlQuoteValue(P24,_xll.ohTrigger(Trigger,Trigger6M,InterestRatesTrigger)),NA())</f>
        <v>7.8499999999999993E-3</v>
      </c>
      <c r="W24" s="110" t="b">
        <f t="shared" ref="W24:W40" ca="1" si="8">NOT(ISERROR(V24))</f>
        <v>1</v>
      </c>
      <c r="X24" s="141">
        <f t="shared" ref="X24:X77" ca="1" si="9">(U24-V24)*10000</f>
        <v>-3.2042944686505592E-9</v>
      </c>
      <c r="Y24" s="50" t="b">
        <f ca="1">ABS(X24)&lt;=ABS('General Settings'!$D$30)</f>
        <v>1</v>
      </c>
      <c r="AF24" s="62" t="e">
        <v>#N/A</v>
      </c>
    </row>
    <row r="25" spans="3:32" x14ac:dyDescent="0.2">
      <c r="M25" s="110" t="s">
        <v>149</v>
      </c>
      <c r="N25" s="110" t="s">
        <v>31</v>
      </c>
      <c r="O25" s="110" t="str">
        <f t="shared" si="6"/>
        <v>9M</v>
      </c>
      <c r="P25" s="110" t="str">
        <f t="shared" si="7"/>
        <v>GBP3x9F_Quote</v>
      </c>
      <c r="Q25" s="122"/>
      <c r="R25" s="111">
        <f>_xll.qlInterestRateIndexFixingDate(Index6M,S25)</f>
        <v>42446</v>
      </c>
      <c r="S25" s="111">
        <f>_xll.qlCalendarAdvance(Calendar,SettlementDate,N25,"mf",TRUE)</f>
        <v>42446</v>
      </c>
      <c r="T25" s="111">
        <f>_xll.qlCalendarAdvance(Calendar,SettlementDate,O25,"mf",TRUE)</f>
        <v>42632</v>
      </c>
      <c r="U25" s="112">
        <f ca="1">_xll.qlIndexFixing(Index6M,R25,TRUE,_xll.ohTrigger(Trigger,Trigger6M,InterestRatesTrigger))</f>
        <v>8.0999999998952153E-3</v>
      </c>
      <c r="V25" s="112">
        <f ca="1">IFERROR(_xll.qlQuoteValue(P25,_xll.ohTrigger(Trigger,Trigger6M,InterestRatesTrigger)),NA())</f>
        <v>8.0999999999999996E-3</v>
      </c>
      <c r="W25" s="110" t="b">
        <f t="shared" ca="1" si="8"/>
        <v>1</v>
      </c>
      <c r="X25" s="141">
        <f t="shared" ca="1" si="9"/>
        <v>-1.0478423684290306E-9</v>
      </c>
      <c r="Y25" s="50" t="b">
        <f ca="1">ABS(X25)&lt;=ABS('General Settings'!$D$30)</f>
        <v>1</v>
      </c>
      <c r="AF25" s="62" t="e">
        <v>#N/A</v>
      </c>
    </row>
    <row r="26" spans="3:32" x14ac:dyDescent="0.2">
      <c r="M26" s="110" t="s">
        <v>149</v>
      </c>
      <c r="N26" s="110" t="s">
        <v>64</v>
      </c>
      <c r="O26" s="110" t="str">
        <f t="shared" si="6"/>
        <v>10M</v>
      </c>
      <c r="P26" s="110" t="str">
        <f t="shared" si="7"/>
        <v>GBP4x10F_Quote</v>
      </c>
      <c r="Q26" s="122"/>
      <c r="R26" s="111">
        <f>_xll.qlInterestRateIndexFixingDate(Index6M,S26)</f>
        <v>42478</v>
      </c>
      <c r="S26" s="111">
        <f>_xll.qlCalendarAdvance(Calendar,SettlementDate,N26,"mf",TRUE)</f>
        <v>42478</v>
      </c>
      <c r="T26" s="111">
        <f>_xll.qlCalendarAdvance(Calendar,SettlementDate,O26,"mf",TRUE)</f>
        <v>42660</v>
      </c>
      <c r="U26" s="112">
        <f ca="1">_xll.qlIndexFixing(Index6M,R26,TRUE,_xll.ohTrigger(Trigger,Trigger6M,InterestRatesTrigger))</f>
        <v>8.3999999997331071E-3</v>
      </c>
      <c r="V26" s="112">
        <f ca="1">IFERROR(_xll.qlQuoteValue(P26,_xll.ohTrigger(Trigger,Trigger6M,InterestRatesTrigger)),NA())</f>
        <v>8.4000000000000012E-3</v>
      </c>
      <c r="W26" s="110" t="b">
        <f t="shared" ca="1" si="8"/>
        <v>1</v>
      </c>
      <c r="X26" s="141">
        <f t="shared" ca="1" si="9"/>
        <v>-2.6689414567293568E-9</v>
      </c>
      <c r="Y26" s="50" t="b">
        <f ca="1">ABS(X26)&lt;=ABS('General Settings'!$D$30)</f>
        <v>1</v>
      </c>
      <c r="AF26" s="62" t="e">
        <v>#N/A</v>
      </c>
    </row>
    <row r="27" spans="3:32" x14ac:dyDescent="0.2">
      <c r="M27" s="110" t="s">
        <v>149</v>
      </c>
      <c r="N27" s="110" t="s">
        <v>65</v>
      </c>
      <c r="O27" s="110" t="str">
        <f t="shared" si="6"/>
        <v>11M</v>
      </c>
      <c r="P27" s="110" t="str">
        <f t="shared" si="7"/>
        <v>GBP5x11F_Quote</v>
      </c>
      <c r="Q27" s="122"/>
      <c r="R27" s="111">
        <f>_xll.qlInterestRateIndexFixingDate(Index6M,S27)</f>
        <v>42507</v>
      </c>
      <c r="S27" s="111">
        <f>_xll.qlCalendarAdvance(Calendar,SettlementDate,N27,"mf",TRUE)</f>
        <v>42507</v>
      </c>
      <c r="T27" s="111">
        <f>_xll.qlCalendarAdvance(Calendar,SettlementDate,O27,"mf",TRUE)</f>
        <v>42691</v>
      </c>
      <c r="U27" s="112">
        <f ca="1">_xll.qlIndexFixing(Index6M,R27,TRUE,_xll.ohTrigger(Trigger,Trigger6M,InterestRatesTrigger))</f>
        <v>8.6999999999997583E-3</v>
      </c>
      <c r="V27" s="112">
        <f ca="1">IFERROR(_xll.qlQuoteValue(P27,_xll.ohTrigger(Trigger,Trigger6M,InterestRatesTrigger)),NA())</f>
        <v>8.6999999999999994E-3</v>
      </c>
      <c r="W27" s="110" t="b">
        <f t="shared" ca="1" si="8"/>
        <v>1</v>
      </c>
      <c r="X27" s="141">
        <f t="shared" ca="1" si="9"/>
        <v>-2.4112656316077619E-12</v>
      </c>
      <c r="Y27" s="50" t="b">
        <f ca="1">ABS(X27)&lt;=ABS('General Settings'!$D$30)</f>
        <v>1</v>
      </c>
      <c r="AF27" s="62" t="e">
        <v>#N/A</v>
      </c>
    </row>
    <row r="28" spans="3:32" x14ac:dyDescent="0.2">
      <c r="M28" s="110" t="s">
        <v>149</v>
      </c>
      <c r="N28" s="110" t="s">
        <v>32</v>
      </c>
      <c r="O28" s="110" t="str">
        <f t="shared" si="6"/>
        <v>12M</v>
      </c>
      <c r="P28" s="110" t="str">
        <f t="shared" si="7"/>
        <v>GBP6x12F_Quote</v>
      </c>
      <c r="Q28" s="122"/>
      <c r="R28" s="111">
        <f>_xll.qlInterestRateIndexFixingDate(Index6M,S28)</f>
        <v>42538</v>
      </c>
      <c r="S28" s="111">
        <f>_xll.qlCalendarAdvance(Calendar,SettlementDate,N28,"mf",TRUE)</f>
        <v>42538</v>
      </c>
      <c r="T28" s="111">
        <f>_xll.qlCalendarAdvance(Calendar,SettlementDate,O28,"mf",TRUE)</f>
        <v>42723</v>
      </c>
      <c r="U28" s="112">
        <f ca="1">_xll.qlIndexFixing(Index6M,R28,TRUE,_xll.ohTrigger(Trigger,Trigger6M,InterestRatesTrigger))</f>
        <v>8.9999999990129382E-3</v>
      </c>
      <c r="V28" s="112">
        <f ca="1">IFERROR(_xll.qlQuoteValue(P28,_xll.ohTrigger(Trigger,Trigger6M,InterestRatesTrigger)),NA())</f>
        <v>9.0000000000000011E-3</v>
      </c>
      <c r="W28" s="110" t="b">
        <f t="shared" ca="1" si="8"/>
        <v>1</v>
      </c>
      <c r="X28" s="141">
        <f t="shared" ca="1" si="9"/>
        <v>-9.8706286200123117E-9</v>
      </c>
      <c r="Y28" s="50" t="b">
        <f ca="1">ABS(X28)&lt;=ABS('General Settings'!$D$30)</f>
        <v>1</v>
      </c>
      <c r="AF28" s="62" t="e">
        <v>#N/A</v>
      </c>
    </row>
    <row r="29" spans="3:32" x14ac:dyDescent="0.2">
      <c r="M29" s="94" t="s">
        <v>149</v>
      </c>
      <c r="N29" s="94" t="s">
        <v>66</v>
      </c>
      <c r="O29" s="94" t="str">
        <f t="shared" si="6"/>
        <v>13M</v>
      </c>
      <c r="P29" s="94" t="str">
        <f t="shared" si="7"/>
        <v>GBP7x13F_Quote</v>
      </c>
      <c r="Q29" s="195"/>
      <c r="R29" s="106">
        <f>_xll.qlInterestRateIndexFixingDate(Index6M,S29)</f>
        <v>42569</v>
      </c>
      <c r="S29" s="106">
        <f>_xll.qlCalendarAdvance(Calendar,SettlementDate,N29,"mf",TRUE)</f>
        <v>42569</v>
      </c>
      <c r="T29" s="106">
        <f>_xll.qlCalendarAdvance(Calendar,SettlementDate,O29,"mf",TRUE)</f>
        <v>42752</v>
      </c>
      <c r="U29" s="97">
        <f ca="1">_xll.qlIndexFixing(Index6M,R29,TRUE,_xll.ohTrigger(Trigger,Trigger6M,InterestRatesTrigger))</f>
        <v>9.323857557128213E-3</v>
      </c>
      <c r="V29" s="97" t="e">
        <f ca="1">IFERROR(_xll.qlQuoteValue(P29,_xll.ohTrigger(Trigger,Trigger6M,InterestRatesTrigger)),NA())</f>
        <v>#N/A</v>
      </c>
      <c r="W29" s="94" t="b">
        <f t="shared" ca="1" si="8"/>
        <v>0</v>
      </c>
      <c r="X29" s="148" t="e">
        <f t="shared" ca="1" si="9"/>
        <v>#N/A</v>
      </c>
      <c r="Y29" s="197" t="e">
        <f ca="1">ABS(X29)&lt;=ABS('General Settings'!$D$30)</f>
        <v>#N/A</v>
      </c>
      <c r="AF29" s="62" t="e">
        <v>#N/A</v>
      </c>
    </row>
    <row r="30" spans="3:32" x14ac:dyDescent="0.2">
      <c r="M30" s="94" t="s">
        <v>149</v>
      </c>
      <c r="N30" s="94" t="s">
        <v>67</v>
      </c>
      <c r="O30" s="94" t="str">
        <f t="shared" si="6"/>
        <v>14M</v>
      </c>
      <c r="P30" s="94" t="str">
        <f t="shared" si="7"/>
        <v>GBP8x14F_Quote</v>
      </c>
      <c r="Q30" s="195"/>
      <c r="R30" s="106">
        <f>_xll.qlInterestRateIndexFixingDate(Index6M,S30)</f>
        <v>42599</v>
      </c>
      <c r="S30" s="106">
        <f>_xll.qlCalendarAdvance(Calendar,SettlementDate,N30,"mf",TRUE)</f>
        <v>42599</v>
      </c>
      <c r="T30" s="106">
        <f>_xll.qlCalendarAdvance(Calendar,SettlementDate,O30,"mf",TRUE)</f>
        <v>42783</v>
      </c>
      <c r="U30" s="97">
        <f ca="1">_xll.qlIndexFixing(Index6M,R30,TRUE,_xll.ohTrigger(Trigger,Trigger6M,InterestRatesTrigger))</f>
        <v>9.6427052444452658E-3</v>
      </c>
      <c r="V30" s="97" t="e">
        <f ca="1">IFERROR(_xll.qlQuoteValue(P30,_xll.ohTrigger(Trigger,Trigger6M,InterestRatesTrigger)),NA())</f>
        <v>#N/A</v>
      </c>
      <c r="W30" s="94" t="b">
        <f t="shared" ca="1" si="8"/>
        <v>0</v>
      </c>
      <c r="X30" s="148" t="e">
        <f t="shared" ca="1" si="9"/>
        <v>#N/A</v>
      </c>
      <c r="Y30" s="94" t="e">
        <f ca="1">ABS(X30)&lt;=ABS('General Settings'!$D$30)</f>
        <v>#N/A</v>
      </c>
      <c r="AF30" s="62" t="e">
        <v>#N/A</v>
      </c>
    </row>
    <row r="31" spans="3:32" x14ac:dyDescent="0.2">
      <c r="M31" s="110" t="s">
        <v>149</v>
      </c>
      <c r="N31" s="110" t="s">
        <v>68</v>
      </c>
      <c r="O31" s="110" t="str">
        <f t="shared" si="6"/>
        <v>15M</v>
      </c>
      <c r="P31" s="110" t="str">
        <f t="shared" si="7"/>
        <v>GBP9x15F_Quote</v>
      </c>
      <c r="Q31" s="122"/>
      <c r="R31" s="111">
        <f>_xll.qlInterestRateIndexFixingDate(Index6M,S31)</f>
        <v>42632</v>
      </c>
      <c r="S31" s="111">
        <f>_xll.qlCalendarAdvance(Calendar,SettlementDate,N31,"mf",TRUE)</f>
        <v>42632</v>
      </c>
      <c r="T31" s="111">
        <f>_xll.qlCalendarAdvance(Calendar,SettlementDate,O31,"mf",TRUE)</f>
        <v>42811</v>
      </c>
      <c r="U31" s="112">
        <f ca="1">_xll.qlIndexFixing(Index6M,R31,TRUE,_xll.ohTrigger(Trigger,Trigger6M,InterestRatesTrigger))</f>
        <v>9.9999999988448392E-3</v>
      </c>
      <c r="V31" s="112">
        <f ca="1">IFERROR(_xll.qlQuoteValue(P31,_xll.ohTrigger(Trigger,Trigger6M,InterestRatesTrigger)),NA())</f>
        <v>0.01</v>
      </c>
      <c r="W31" s="110" t="b">
        <f t="shared" ca="1" si="8"/>
        <v>1</v>
      </c>
      <c r="X31" s="141">
        <f t="shared" ca="1" si="9"/>
        <v>-1.1551610362703357E-8</v>
      </c>
      <c r="Y31" s="50" t="b">
        <f ca="1">ABS(X31)&lt;=ABS('General Settings'!$D$30)</f>
        <v>1</v>
      </c>
      <c r="AF31" s="62" t="e">
        <v>#N/A</v>
      </c>
    </row>
    <row r="32" spans="3:32" x14ac:dyDescent="0.2">
      <c r="M32" s="94" t="s">
        <v>149</v>
      </c>
      <c r="N32" s="94" t="s">
        <v>69</v>
      </c>
      <c r="O32" s="94" t="str">
        <f t="shared" si="6"/>
        <v>16M</v>
      </c>
      <c r="P32" s="94" t="str">
        <f t="shared" si="7"/>
        <v>GBP10x16F_Quote</v>
      </c>
      <c r="Q32" s="195"/>
      <c r="R32" s="106">
        <f>_xll.qlInterestRateIndexFixingDate(Index6M,S32)</f>
        <v>42660</v>
      </c>
      <c r="S32" s="106">
        <f>_xll.qlCalendarAdvance(Calendar,SettlementDate,N32,"mf",TRUE)</f>
        <v>42660</v>
      </c>
      <c r="T32" s="106">
        <f>_xll.qlCalendarAdvance(Calendar,SettlementDate,O32,"mf",TRUE)</f>
        <v>42843</v>
      </c>
      <c r="U32" s="97">
        <f ca="1">_xll.qlIndexFixing(Index6M,R32,TRUE,_xll.ohTrigger(Trigger,Trigger6M,InterestRatesTrigger))</f>
        <v>1.033563747415436E-2</v>
      </c>
      <c r="V32" s="97" t="e">
        <f ca="1">IFERROR(_xll.qlQuoteValue(P32,_xll.ohTrigger(Trigger,Trigger6M,InterestRatesTrigger)),NA())</f>
        <v>#N/A</v>
      </c>
      <c r="W32" s="94" t="b">
        <f t="shared" ca="1" si="8"/>
        <v>0</v>
      </c>
      <c r="X32" s="148" t="e">
        <f t="shared" ca="1" si="9"/>
        <v>#N/A</v>
      </c>
      <c r="Y32" s="94" t="e">
        <f ca="1">ABS(X32)&lt;=ABS('General Settings'!$D$30)</f>
        <v>#N/A</v>
      </c>
      <c r="AF32" s="62" t="e">
        <v>#N/A</v>
      </c>
    </row>
    <row r="33" spans="13:32" x14ac:dyDescent="0.2">
      <c r="M33" s="94" t="s">
        <v>149</v>
      </c>
      <c r="N33" s="94" t="s">
        <v>70</v>
      </c>
      <c r="O33" s="94" t="str">
        <f t="shared" si="6"/>
        <v>17M</v>
      </c>
      <c r="P33" s="94" t="str">
        <f t="shared" si="7"/>
        <v>GBP11x17F_Quote</v>
      </c>
      <c r="Q33" s="195"/>
      <c r="R33" s="106">
        <f>_xll.qlInterestRateIndexFixingDate(Index6M,S33)</f>
        <v>42691</v>
      </c>
      <c r="S33" s="106">
        <f>_xll.qlCalendarAdvance(Calendar,SettlementDate,N33,"mf",TRUE)</f>
        <v>42691</v>
      </c>
      <c r="T33" s="106">
        <f>_xll.qlCalendarAdvance(Calendar,SettlementDate,O33,"mf",TRUE)</f>
        <v>42872</v>
      </c>
      <c r="U33" s="97">
        <f ca="1">_xll.qlIndexFixing(Index6M,R33,TRUE,_xll.ohTrigger(Trigger,Trigger6M,InterestRatesTrigger))</f>
        <v>1.0717435362304342E-2</v>
      </c>
      <c r="V33" s="97" t="e">
        <f ca="1">IFERROR(_xll.qlQuoteValue(P33,_xll.ohTrigger(Trigger,Trigger6M,InterestRatesTrigger)),NA())</f>
        <v>#N/A</v>
      </c>
      <c r="W33" s="94" t="b">
        <f t="shared" ca="1" si="8"/>
        <v>0</v>
      </c>
      <c r="X33" s="148" t="e">
        <f t="shared" ca="1" si="9"/>
        <v>#N/A</v>
      </c>
      <c r="Y33" s="94" t="e">
        <f ca="1">ABS(X33)&lt;=ABS('General Settings'!$D$30)</f>
        <v>#N/A</v>
      </c>
      <c r="AF33" s="62" t="e">
        <v>#N/A</v>
      </c>
    </row>
    <row r="34" spans="13:32" x14ac:dyDescent="0.2">
      <c r="M34" s="110" t="s">
        <v>149</v>
      </c>
      <c r="N34" s="110" t="s">
        <v>106</v>
      </c>
      <c r="O34" s="110" t="str">
        <f t="shared" si="6"/>
        <v>18M</v>
      </c>
      <c r="P34" s="110" t="str">
        <f t="shared" si="7"/>
        <v>GBP12x18F_Quote</v>
      </c>
      <c r="Q34" s="122"/>
      <c r="R34" s="111">
        <f>_xll.qlInterestRateIndexFixingDate(Index6M,S34)</f>
        <v>42723</v>
      </c>
      <c r="S34" s="111">
        <f>_xll.qlCalendarAdvance(Calendar,SettlementDate,N34,"mf",TRUE)</f>
        <v>42723</v>
      </c>
      <c r="T34" s="111">
        <f>_xll.qlCalendarAdvance(Calendar,SettlementDate,O34,"mf",TRUE)</f>
        <v>42905</v>
      </c>
      <c r="U34" s="112">
        <f ca="1">_xll.qlIndexFixing(Index6M,R34,TRUE,_xll.ohTrigger(Trigger,Trigger6M,InterestRatesTrigger))</f>
        <v>1.1149999999999844E-2</v>
      </c>
      <c r="V34" s="112">
        <f ca="1">IFERROR(_xll.qlQuoteValue(P34,_xll.ohTrigger(Trigger,Trigger6M,InterestRatesTrigger)),NA())</f>
        <v>1.115E-2</v>
      </c>
      <c r="W34" s="110" t="b">
        <f t="shared" ca="1" si="8"/>
        <v>1</v>
      </c>
      <c r="X34" s="141">
        <f t="shared" ca="1" si="9"/>
        <v>-1.5612511283791264E-12</v>
      </c>
      <c r="Y34" s="50" t="b">
        <f ca="1">ABS(X34)&lt;=ABS('General Settings'!$D$30)</f>
        <v>1</v>
      </c>
      <c r="AF34" s="62" t="e">
        <v>#N/A</v>
      </c>
    </row>
    <row r="35" spans="13:32" x14ac:dyDescent="0.2">
      <c r="M35" s="94" t="s">
        <v>149</v>
      </c>
      <c r="N35" s="94" t="s">
        <v>71</v>
      </c>
      <c r="O35" s="94" t="str">
        <f t="shared" si="6"/>
        <v>19M</v>
      </c>
      <c r="P35" s="94" t="str">
        <f t="shared" si="7"/>
        <v>GBP13x19F_Quote</v>
      </c>
      <c r="Q35" s="195"/>
      <c r="R35" s="106">
        <f>_xll.qlInterestRateIndexFixingDate(Index6M,S35)</f>
        <v>42752</v>
      </c>
      <c r="S35" s="106">
        <f>_xll.qlCalendarAdvance(Calendar,SettlementDate,N35,"mf",TRUE)</f>
        <v>42752</v>
      </c>
      <c r="T35" s="106">
        <f>_xll.qlCalendarAdvance(Calendar,SettlementDate,O35,"mf",TRUE)</f>
        <v>42933</v>
      </c>
      <c r="U35" s="97">
        <f ca="1">_xll.qlIndexFixing(Index6M,R35,TRUE,_xll.ohTrigger(Trigger,Trigger6M,InterestRatesTrigger))</f>
        <v>1.1536615045098732E-2</v>
      </c>
      <c r="V35" s="97" t="e">
        <f ca="1">IFERROR(_xll.qlQuoteValue(P35,_xll.ohTrigger(Trigger,Trigger6M,InterestRatesTrigger)),NA())</f>
        <v>#N/A</v>
      </c>
      <c r="W35" s="94" t="b">
        <f t="shared" ca="1" si="8"/>
        <v>0</v>
      </c>
      <c r="X35" s="148" t="e">
        <f t="shared" ca="1" si="9"/>
        <v>#N/A</v>
      </c>
      <c r="Y35" s="94" t="e">
        <f ca="1">ABS(X35)&lt;=ABS('General Settings'!$D$30)</f>
        <v>#N/A</v>
      </c>
      <c r="AF35" s="62" t="e">
        <v>#N/A</v>
      </c>
    </row>
    <row r="36" spans="13:32" x14ac:dyDescent="0.2">
      <c r="M36" s="94" t="s">
        <v>149</v>
      </c>
      <c r="N36" s="94" t="s">
        <v>72</v>
      </c>
      <c r="O36" s="94" t="str">
        <f t="shared" si="6"/>
        <v>20M</v>
      </c>
      <c r="P36" s="94" t="str">
        <f t="shared" si="7"/>
        <v>GBP14x20F_Quote</v>
      </c>
      <c r="Q36" s="195"/>
      <c r="R36" s="106">
        <f>_xll.qlInterestRateIndexFixingDate(Index6M,S36)</f>
        <v>42783</v>
      </c>
      <c r="S36" s="106">
        <f>_xll.qlCalendarAdvance(Calendar,SettlementDate,N36,"mf",TRUE)</f>
        <v>42783</v>
      </c>
      <c r="T36" s="106">
        <f>_xll.qlCalendarAdvance(Calendar,SettlementDate,O36,"mf",TRUE)</f>
        <v>42964</v>
      </c>
      <c r="U36" s="97">
        <f ca="1">_xll.qlIndexFixing(Index6M,R36,TRUE,_xll.ohTrigger(Trigger,Trigger6M,InterestRatesTrigger))</f>
        <v>1.1953015569135641E-2</v>
      </c>
      <c r="V36" s="97" t="e">
        <f ca="1">IFERROR(_xll.qlQuoteValue(P36,_xll.ohTrigger(Trigger,Trigger6M,InterestRatesTrigger)),NA())</f>
        <v>#N/A</v>
      </c>
      <c r="W36" s="94" t="b">
        <f t="shared" ca="1" si="8"/>
        <v>0</v>
      </c>
      <c r="X36" s="148" t="e">
        <f t="shared" ca="1" si="9"/>
        <v>#N/A</v>
      </c>
      <c r="Y36" s="94" t="e">
        <f ca="1">ABS(X36)&lt;=ABS('General Settings'!$D$30)</f>
        <v>#N/A</v>
      </c>
      <c r="AF36" s="62" t="e">
        <v>#N/A</v>
      </c>
    </row>
    <row r="37" spans="13:32" x14ac:dyDescent="0.2">
      <c r="M37" s="94" t="s">
        <v>149</v>
      </c>
      <c r="N37" s="94" t="s">
        <v>73</v>
      </c>
      <c r="O37" s="94" t="str">
        <f t="shared" si="6"/>
        <v>21M</v>
      </c>
      <c r="P37" s="94" t="str">
        <f t="shared" si="7"/>
        <v>GBP15x21F_Quote</v>
      </c>
      <c r="Q37" s="195"/>
      <c r="R37" s="106">
        <f>_xll.qlInterestRateIndexFixingDate(Index6M,S37)</f>
        <v>42811</v>
      </c>
      <c r="S37" s="106">
        <f>_xll.qlCalendarAdvance(Calendar,SettlementDate,N37,"mf",TRUE)</f>
        <v>42811</v>
      </c>
      <c r="T37" s="106">
        <f>_xll.qlCalendarAdvance(Calendar,SettlementDate,O37,"mf",TRUE)</f>
        <v>42996</v>
      </c>
      <c r="U37" s="97">
        <f ca="1">_xll.qlIndexFixing(Index6M,R37,TRUE,_xll.ohTrigger(Trigger,Trigger6M,InterestRatesTrigger))</f>
        <v>1.2334599648977092E-2</v>
      </c>
      <c r="V37" s="97" t="e">
        <f ca="1">IFERROR(_xll.qlQuoteValue(P37,_xll.ohTrigger(Trigger,Trigger6M,InterestRatesTrigger)),NA())</f>
        <v>#N/A</v>
      </c>
      <c r="W37" s="94" t="b">
        <f t="shared" ca="1" si="8"/>
        <v>0</v>
      </c>
      <c r="X37" s="148" t="e">
        <f t="shared" ca="1" si="9"/>
        <v>#N/A</v>
      </c>
      <c r="Y37" s="94" t="e">
        <f ca="1">ABS(X37)&lt;=ABS('General Settings'!$D$30)</f>
        <v>#N/A</v>
      </c>
      <c r="AF37" s="62" t="e">
        <v>#N/A</v>
      </c>
    </row>
    <row r="38" spans="13:32" x14ac:dyDescent="0.2">
      <c r="M38" s="94" t="s">
        <v>149</v>
      </c>
      <c r="N38" s="94" t="s">
        <v>74</v>
      </c>
      <c r="O38" s="94" t="str">
        <f t="shared" si="6"/>
        <v>22M</v>
      </c>
      <c r="P38" s="94" t="str">
        <f t="shared" si="7"/>
        <v>GBP16x22F_Quote</v>
      </c>
      <c r="Q38" s="195"/>
      <c r="R38" s="106">
        <f>_xll.qlInterestRateIndexFixingDate(Index6M,S38)</f>
        <v>42843</v>
      </c>
      <c r="S38" s="106">
        <f>_xll.qlCalendarAdvance(Calendar,SettlementDate,N38,"mf",TRUE)</f>
        <v>42843</v>
      </c>
      <c r="T38" s="106">
        <f>_xll.qlCalendarAdvance(Calendar,SettlementDate,O38,"mf",TRUE)</f>
        <v>43025</v>
      </c>
      <c r="U38" s="97">
        <f ca="1">_xll.qlIndexFixing(Index6M,R38,TRUE,_xll.ohTrigger(Trigger,Trigger6M,InterestRatesTrigger))</f>
        <v>1.269942835533505E-2</v>
      </c>
      <c r="V38" s="97" t="e">
        <f ca="1">IFERROR(_xll.qlQuoteValue(P38,_xll.ohTrigger(Trigger,Trigger6M,InterestRatesTrigger)),NA())</f>
        <v>#N/A</v>
      </c>
      <c r="W38" s="94" t="b">
        <f t="shared" ca="1" si="8"/>
        <v>0</v>
      </c>
      <c r="X38" s="148" t="e">
        <f t="shared" ca="1" si="9"/>
        <v>#N/A</v>
      </c>
      <c r="Y38" s="94" t="e">
        <f ca="1">ABS(X38)&lt;=ABS('General Settings'!$D$30)</f>
        <v>#N/A</v>
      </c>
      <c r="AF38" s="62" t="e">
        <v>#N/A</v>
      </c>
    </row>
    <row r="39" spans="13:32" x14ac:dyDescent="0.2">
      <c r="M39" s="94" t="s">
        <v>149</v>
      </c>
      <c r="N39" s="94" t="s">
        <v>75</v>
      </c>
      <c r="O39" s="94" t="str">
        <f t="shared" si="6"/>
        <v>23M</v>
      </c>
      <c r="P39" s="94" t="str">
        <f t="shared" si="7"/>
        <v>GBP17x23F_Quote</v>
      </c>
      <c r="Q39" s="195"/>
      <c r="R39" s="106">
        <f>_xll.qlInterestRateIndexFixingDate(Index6M,S39)</f>
        <v>42872</v>
      </c>
      <c r="S39" s="106">
        <f>_xll.qlCalendarAdvance(Calendar,SettlementDate,N39,"mf",TRUE)</f>
        <v>42872</v>
      </c>
      <c r="T39" s="106">
        <f>_xll.qlCalendarAdvance(Calendar,SettlementDate,O39,"mf",TRUE)</f>
        <v>43056</v>
      </c>
      <c r="U39" s="97">
        <f ca="1">_xll.qlIndexFixing(Index6M,R39,TRUE,_xll.ohTrigger(Trigger,Trigger6M,InterestRatesTrigger))</f>
        <v>1.3019488658473161E-2</v>
      </c>
      <c r="V39" s="97" t="e">
        <f ca="1">IFERROR(_xll.qlQuoteValue(P39,_xll.ohTrigger(Trigger,Trigger6M,InterestRatesTrigger)),NA())</f>
        <v>#N/A</v>
      </c>
      <c r="W39" s="94" t="b">
        <f t="shared" ca="1" si="8"/>
        <v>0</v>
      </c>
      <c r="X39" s="148" t="e">
        <f t="shared" ca="1" si="9"/>
        <v>#N/A</v>
      </c>
      <c r="Y39" s="94" t="e">
        <f ca="1">ABS(X39)&lt;=ABS('General Settings'!$D$30)</f>
        <v>#N/A</v>
      </c>
      <c r="AF39" s="62" t="e">
        <v>#N/A</v>
      </c>
    </row>
    <row r="40" spans="13:32" x14ac:dyDescent="0.2">
      <c r="M40" s="95" t="s">
        <v>149</v>
      </c>
      <c r="N40" s="95" t="s">
        <v>76</v>
      </c>
      <c r="O40" s="95" t="str">
        <f t="shared" si="6"/>
        <v>24M</v>
      </c>
      <c r="P40" s="95" t="str">
        <f t="shared" si="7"/>
        <v>GBP18x24F_Quote</v>
      </c>
      <c r="Q40" s="196"/>
      <c r="R40" s="107">
        <f>_xll.qlInterestRateIndexFixingDate(Index6M,S40)</f>
        <v>42905</v>
      </c>
      <c r="S40" s="107">
        <f>_xll.qlCalendarAdvance(Calendar,SettlementDate,N40,"mf",TRUE)</f>
        <v>42905</v>
      </c>
      <c r="T40" s="107">
        <f>_xll.qlCalendarAdvance(Calendar,SettlementDate,O40,"mf",TRUE)</f>
        <v>43087</v>
      </c>
      <c r="U40" s="98">
        <f ca="1">_xll.qlIndexFixing(Index6M,R40,TRUE,_xll.ohTrigger(Trigger,Trigger6M,InterestRatesTrigger))</f>
        <v>1.3350358858375849E-2</v>
      </c>
      <c r="V40" s="98" t="e">
        <f ca="1">IFERROR(_xll.qlQuoteValue(P40,_xll.ohTrigger(Trigger,Trigger6M,InterestRatesTrigger)),NA())</f>
        <v>#N/A</v>
      </c>
      <c r="W40" s="95" t="b">
        <f t="shared" ca="1" si="8"/>
        <v>0</v>
      </c>
      <c r="X40" s="191" t="e">
        <f t="shared" ca="1" si="9"/>
        <v>#N/A</v>
      </c>
      <c r="Y40" s="95" t="e">
        <f ca="1">ABS(X40)&lt;=ABS('General Settings'!$D$30)</f>
        <v>#N/A</v>
      </c>
      <c r="AA40" s="104" t="s">
        <v>103</v>
      </c>
      <c r="AC40" s="103" t="s">
        <v>108</v>
      </c>
      <c r="AD40" s="103" t="s">
        <v>109</v>
      </c>
      <c r="AE40" s="104" t="s">
        <v>110</v>
      </c>
      <c r="AF40" s="62" t="e">
        <v>#N/A</v>
      </c>
    </row>
    <row r="41" spans="13:32" x14ac:dyDescent="0.2">
      <c r="M41" s="50" t="s">
        <v>60</v>
      </c>
      <c r="N41" s="50"/>
      <c r="O41" s="50" t="s">
        <v>33</v>
      </c>
      <c r="P41" s="50" t="str">
        <f t="shared" ref="P41:P77" si="10">Currency&amp;"SB6L"&amp;O41&amp;QuoteSuffix</f>
        <v>GBPSB6L1Y_Quote</v>
      </c>
      <c r="Q41" s="122"/>
      <c r="R41" s="120">
        <f t="shared" ref="R41:R77" si="11">EvaluationDate</f>
        <v>42355</v>
      </c>
      <c r="S41" s="120">
        <f>_xll.qlInterestRateIndexValueDate(AA41,R41)</f>
        <v>42355</v>
      </c>
      <c r="T41" s="120">
        <f>_xll.qlInterestRateIndexMaturity(AA41,S41)</f>
        <v>42723</v>
      </c>
      <c r="U41" s="125">
        <f ca="1">_xll.qlIndexFixing(AA41,R41,TRUE,_xll.ohTrigger(Trigger,Trigger6M,InterestRatesTrigger))</f>
        <v>8.2336118024480195E-3</v>
      </c>
      <c r="V41" s="125" t="e">
        <f ca="1">_xll.qlQuoteValue(P41,_xll.ohTrigger(Trigger,Trigger6M,InterestRatesTrigger))</f>
        <v>#NUM!</v>
      </c>
      <c r="W41" s="50" t="b">
        <f t="shared" ref="W41:W77" ca="1" si="12">NOT(ISERROR(V41))</f>
        <v>0</v>
      </c>
      <c r="X41" s="139" t="e">
        <f t="shared" ca="1" si="9"/>
        <v>#NUM!</v>
      </c>
      <c r="Y41" s="50" t="e">
        <f ca="1">ABS(X41)&lt;=ABS('General Settings'!$D$31)</f>
        <v>#NUM!</v>
      </c>
      <c r="AA41" s="50" t="str">
        <f>_xll.qlSwapIndex(,,O41,SettlementDays,Currency,Calendar,FixedLegTenor,FixedLegBDC,FixedLegDayCounter,Index6M,DiscountingCurve,Permanent,Trigger,ObjectOverwrite)</f>
        <v>obj_004bf#0000</v>
      </c>
      <c r="AB41" s="130"/>
      <c r="AC41" s="103" t="s">
        <v>32</v>
      </c>
      <c r="AD41" s="103" t="s">
        <v>112</v>
      </c>
      <c r="AE41" s="104" t="s">
        <v>158</v>
      </c>
    </row>
    <row r="42" spans="13:32" x14ac:dyDescent="0.2">
      <c r="M42" s="50" t="s">
        <v>60</v>
      </c>
      <c r="N42" s="50"/>
      <c r="O42" s="50" t="s">
        <v>73</v>
      </c>
      <c r="P42" s="50" t="str">
        <f t="shared" si="10"/>
        <v>GBPSB6L15M_Quote</v>
      </c>
      <c r="Q42" s="122"/>
      <c r="R42" s="120">
        <f t="shared" si="11"/>
        <v>42355</v>
      </c>
      <c r="S42" s="120">
        <f>_xll.qlInterestRateIndexValueDate(AA42,R42)</f>
        <v>42355</v>
      </c>
      <c r="T42" s="120">
        <f>_xll.qlInterestRateIndexMaturity(AA42,S42)</f>
        <v>42811</v>
      </c>
      <c r="U42" s="125">
        <f ca="1">_xll.qlIndexFixing(AA42,R42,TRUE,_xll.ohTrigger(Trigger,Trigger6M,InterestRatesTrigger))</f>
        <v>8.708420677140831E-3</v>
      </c>
      <c r="V42" s="125" t="e">
        <f ca="1">_xll.qlQuoteValue(P42,_xll.ohTrigger(Trigger,Trigger6M,InterestRatesTrigger))</f>
        <v>#NUM!</v>
      </c>
      <c r="W42" s="50" t="b">
        <f t="shared" ca="1" si="12"/>
        <v>0</v>
      </c>
      <c r="X42" s="139" t="e">
        <f t="shared" ca="1" si="9"/>
        <v>#NUM!</v>
      </c>
      <c r="Y42" s="50" t="e">
        <f ca="1">ABS(X42)&lt;=ABS('General Settings'!$D$31)</f>
        <v>#NUM!</v>
      </c>
      <c r="AA42" s="50" t="str">
        <f>_xll.qlSwapIndex(,,O42,SettlementDays,Currency,Calendar,FixedLegTenor,FixedLegBDC,FixedLegDayCounter,Index6M,DiscountingCurve,Permanent,Trigger,ObjectOverwrite)</f>
        <v>obj_00488#0000</v>
      </c>
      <c r="AB42" s="130"/>
      <c r="AC42" s="130"/>
      <c r="AD42" s="87"/>
    </row>
    <row r="43" spans="13:32" x14ac:dyDescent="0.2">
      <c r="M43" s="50" t="s">
        <v>60</v>
      </c>
      <c r="N43" s="50"/>
      <c r="O43" s="50" t="s">
        <v>76</v>
      </c>
      <c r="P43" s="50" t="str">
        <f t="shared" si="10"/>
        <v>GBPSB6L18M_Quote</v>
      </c>
      <c r="Q43" s="122"/>
      <c r="R43" s="120">
        <f t="shared" si="11"/>
        <v>42355</v>
      </c>
      <c r="S43" s="120">
        <f>_xll.qlInterestRateIndexValueDate(AA43,R43)</f>
        <v>42355</v>
      </c>
      <c r="T43" s="120">
        <f>_xll.qlInterestRateIndexMaturity(AA43,S43)</f>
        <v>42905</v>
      </c>
      <c r="U43" s="125">
        <f ca="1">_xll.qlIndexFixing(AA43,R43,TRUE,_xll.ohTrigger(Trigger,Trigger6M,InterestRatesTrigger))</f>
        <v>9.19499046634124E-3</v>
      </c>
      <c r="V43" s="125">
        <f ca="1">_xll.qlQuoteValue(P43,_xll.ohTrigger(Trigger,Trigger6M,InterestRatesTrigger))</f>
        <v>9.1900000000000003E-3</v>
      </c>
      <c r="W43" s="50" t="b">
        <f t="shared" ca="1" si="12"/>
        <v>1</v>
      </c>
      <c r="X43" s="139">
        <f t="shared" ca="1" si="9"/>
        <v>4.9904663412397854E-2</v>
      </c>
      <c r="Y43" s="50" t="b">
        <f ca="1">ABS(X43)&lt;=ABS('General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obj_00480#0000</v>
      </c>
      <c r="AB43" s="130"/>
      <c r="AC43" s="130"/>
      <c r="AD43" s="87"/>
    </row>
    <row r="44" spans="13:32" x14ac:dyDescent="0.2">
      <c r="M44" s="50" t="s">
        <v>60</v>
      </c>
      <c r="N44" s="50"/>
      <c r="O44" s="50" t="s">
        <v>79</v>
      </c>
      <c r="P44" s="50" t="str">
        <f t="shared" si="10"/>
        <v>GBPSB6L21M_Quote</v>
      </c>
      <c r="Q44" s="122"/>
      <c r="R44" s="120">
        <f t="shared" si="11"/>
        <v>42355</v>
      </c>
      <c r="S44" s="120">
        <f>_xll.qlInterestRateIndexValueDate(AA44,R44)</f>
        <v>42355</v>
      </c>
      <c r="T44" s="120">
        <f>_xll.qlInterestRateIndexMaturity(AA44,S44)</f>
        <v>42996</v>
      </c>
      <c r="U44" s="125">
        <f ca="1">_xll.qlIndexFixing(AA44,R44,TRUE,_xll.ohTrigger(Trigger,Trigger6M,InterestRatesTrigger))</f>
        <v>9.7494669441670866E-3</v>
      </c>
      <c r="V44" s="125" t="e">
        <f ca="1">_xll.qlQuoteValue(P44,_xll.ohTrigger(Trigger,Trigger6M,InterestRatesTrigger))</f>
        <v>#NUM!</v>
      </c>
      <c r="W44" s="50" t="b">
        <f t="shared" ca="1" si="12"/>
        <v>0</v>
      </c>
      <c r="X44" s="139" t="e">
        <f t="shared" ca="1" si="9"/>
        <v>#NUM!</v>
      </c>
      <c r="Y44" s="50" t="e">
        <f ca="1">ABS(X44)&lt;=ABS('General Settings'!$D$31)</f>
        <v>#NUM!</v>
      </c>
      <c r="AA44" s="50" t="str">
        <f>_xll.qlSwapIndex(,,O44,SettlementDays,Currency,Calendar,FixedLegTenor,FixedLegBDC,FixedLegDayCounter,Index6M,DiscountingCurve,Permanent,Trigger,ObjectOverwrite)</f>
        <v>obj_004a4#0000</v>
      </c>
      <c r="AB44" s="130"/>
      <c r="AC44" s="130"/>
      <c r="AD44" s="87"/>
    </row>
    <row r="45" spans="13:32" x14ac:dyDescent="0.2">
      <c r="M45" s="110" t="s">
        <v>60</v>
      </c>
      <c r="N45" s="110"/>
      <c r="O45" s="110" t="s">
        <v>82</v>
      </c>
      <c r="P45" s="110" t="str">
        <f t="shared" si="10"/>
        <v>GBPSB6L2Y_Quote</v>
      </c>
      <c r="Q45" s="122"/>
      <c r="R45" s="111">
        <f t="shared" si="11"/>
        <v>42355</v>
      </c>
      <c r="S45" s="111">
        <f>_xll.qlInterestRateIndexValueDate(AA45,R45)</f>
        <v>42355</v>
      </c>
      <c r="T45" s="111">
        <f>_xll.qlInterestRateIndexMaturity(AA45,S45)</f>
        <v>43087</v>
      </c>
      <c r="U45" s="112">
        <f ca="1">_xll.qlIndexFixing(AA45,R45,TRUE,_xll.ohTrigger(Trigger,Trigger6M,InterestRatesTrigger))</f>
        <v>1.0220000000000031E-2</v>
      </c>
      <c r="V45" s="112">
        <f ca="1">_xll.qlQuoteValue(P45,_xll.ohTrigger(Trigger,Trigger6M,InterestRatesTrigger))</f>
        <v>1.022E-2</v>
      </c>
      <c r="W45" s="110" t="b">
        <f t="shared" ca="1" si="12"/>
        <v>1</v>
      </c>
      <c r="X45" s="141">
        <f t="shared" ca="1" si="9"/>
        <v>3.1225022567582528E-13</v>
      </c>
      <c r="Y45" s="50" t="b">
        <f ca="1">ABS(X45)&lt;=ABS('General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obj_00499#0000</v>
      </c>
      <c r="AB45" s="130"/>
      <c r="AC45" s="130"/>
      <c r="AD45" s="87"/>
    </row>
    <row r="46" spans="13:32" x14ac:dyDescent="0.2">
      <c r="M46" s="110" t="s">
        <v>60</v>
      </c>
      <c r="N46" s="110"/>
      <c r="O46" s="110" t="s">
        <v>83</v>
      </c>
      <c r="P46" s="110" t="str">
        <f t="shared" si="10"/>
        <v>GBPSB6L3Y_Quote</v>
      </c>
      <c r="Q46" s="122"/>
      <c r="R46" s="111">
        <f t="shared" si="11"/>
        <v>42355</v>
      </c>
      <c r="S46" s="111">
        <f>_xll.qlInterestRateIndexValueDate(AA46,R46)</f>
        <v>42355</v>
      </c>
      <c r="T46" s="111">
        <f>_xll.qlInterestRateIndexMaturity(AA46,S46)</f>
        <v>43451</v>
      </c>
      <c r="U46" s="112">
        <f ca="1">_xll.qlIndexFixing(AA46,R46,TRUE,_xll.ohTrigger(Trigger,Trigger6M,InterestRatesTrigger))</f>
        <v>1.1990000000003619E-2</v>
      </c>
      <c r="V46" s="112">
        <f ca="1">_xll.qlQuoteValue(P46,_xll.ohTrigger(Trigger,Trigger6M,InterestRatesTrigger))</f>
        <v>1.1990000000000001E-2</v>
      </c>
      <c r="W46" s="110" t="b">
        <f t="shared" ca="1" si="12"/>
        <v>1</v>
      </c>
      <c r="X46" s="141">
        <f t="shared" ca="1" si="9"/>
        <v>3.6186331708876196E-11</v>
      </c>
      <c r="Y46" s="50" t="b">
        <f ca="1">ABS(X46)&lt;=ABS('General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obj_004bc#0000</v>
      </c>
      <c r="AB46" s="130"/>
      <c r="AC46" s="130"/>
      <c r="AD46" s="87"/>
    </row>
    <row r="47" spans="13:32" x14ac:dyDescent="0.2">
      <c r="M47" s="110" t="s">
        <v>60</v>
      </c>
      <c r="N47" s="110"/>
      <c r="O47" s="110" t="s">
        <v>84</v>
      </c>
      <c r="P47" s="110" t="str">
        <f t="shared" si="10"/>
        <v>GBPSB6L4Y_Quote</v>
      </c>
      <c r="Q47" s="122"/>
      <c r="R47" s="111">
        <f t="shared" si="11"/>
        <v>42355</v>
      </c>
      <c r="S47" s="111">
        <f>_xll.qlInterestRateIndexValueDate(AA47,R47)</f>
        <v>42355</v>
      </c>
      <c r="T47" s="111">
        <f>_xll.qlInterestRateIndexMaturity(AA47,S47)</f>
        <v>43816</v>
      </c>
      <c r="U47" s="112">
        <f ca="1">_xll.qlIndexFixing(AA47,R47,TRUE,_xll.ohTrigger(Trigger,Trigger6M,InterestRatesTrigger))</f>
        <v>1.3429999999997996E-2</v>
      </c>
      <c r="V47" s="112">
        <f ca="1">_xll.qlQuoteValue(P47,_xll.ohTrigger(Trigger,Trigger6M,InterestRatesTrigger))</f>
        <v>1.3429999999999999E-2</v>
      </c>
      <c r="W47" s="110" t="b">
        <f t="shared" ca="1" si="12"/>
        <v>1</v>
      </c>
      <c r="X47" s="141">
        <f t="shared" ca="1" si="9"/>
        <v>-2.0036056147532122E-11</v>
      </c>
      <c r="Y47" s="50" t="b">
        <f ca="1">ABS(X47)&lt;=ABS('General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obj_0047d#0000</v>
      </c>
      <c r="AB47" s="130"/>
      <c r="AC47" s="130"/>
      <c r="AD47" s="87"/>
    </row>
    <row r="48" spans="13:32" x14ac:dyDescent="0.2">
      <c r="M48" s="110" t="s">
        <v>60</v>
      </c>
      <c r="N48" s="110"/>
      <c r="O48" s="110" t="s">
        <v>85</v>
      </c>
      <c r="P48" s="110" t="str">
        <f t="shared" si="10"/>
        <v>GBPSB6L5Y_Quote</v>
      </c>
      <c r="Q48" s="122"/>
      <c r="R48" s="111">
        <f t="shared" si="11"/>
        <v>42355</v>
      </c>
      <c r="S48" s="111">
        <f>_xll.qlInterestRateIndexValueDate(AA48,R48)</f>
        <v>42355</v>
      </c>
      <c r="T48" s="111">
        <f>_xll.qlInterestRateIndexMaturity(AA48,S48)</f>
        <v>44182</v>
      </c>
      <c r="U48" s="112">
        <f ca="1">_xll.qlIndexFixing(AA48,R48,TRUE,_xll.ohTrigger(Trigger,Trigger6M,InterestRatesTrigger))</f>
        <v>1.4689999999992841E-2</v>
      </c>
      <c r="V48" s="112">
        <f ca="1">_xll.qlQuoteValue(P48,_xll.ohTrigger(Trigger,Trigger6M,InterestRatesTrigger))</f>
        <v>1.4689999999999998E-2</v>
      </c>
      <c r="W48" s="110" t="b">
        <f t="shared" ca="1" si="12"/>
        <v>1</v>
      </c>
      <c r="X48" s="141">
        <f t="shared" ca="1" si="9"/>
        <v>-7.1574690618803061E-11</v>
      </c>
      <c r="Y48" s="50" t="b">
        <f ca="1">ABS(X48)&lt;=ABS('General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obj_00496#0000</v>
      </c>
      <c r="AB48" s="130"/>
      <c r="AC48" s="130"/>
      <c r="AD48" s="87"/>
    </row>
    <row r="49" spans="13:30" x14ac:dyDescent="0.2">
      <c r="M49" s="110" t="s">
        <v>60</v>
      </c>
      <c r="N49" s="110"/>
      <c r="O49" s="110" t="s">
        <v>86</v>
      </c>
      <c r="P49" s="110" t="str">
        <f t="shared" si="10"/>
        <v>GBPSB6L6Y_Quote</v>
      </c>
      <c r="Q49" s="122"/>
      <c r="R49" s="111">
        <f t="shared" si="11"/>
        <v>42355</v>
      </c>
      <c r="S49" s="111">
        <f>_xll.qlInterestRateIndexValueDate(AA49,R49)</f>
        <v>42355</v>
      </c>
      <c r="T49" s="111">
        <f>_xll.qlInterestRateIndexMaturity(AA49,S49)</f>
        <v>44547</v>
      </c>
      <c r="U49" s="112">
        <f ca="1">_xll.qlIndexFixing(AA49,R49,TRUE,_xll.ohTrigger(Trigger,Trigger6M,InterestRatesTrigger))</f>
        <v>1.5809999999992233E-2</v>
      </c>
      <c r="V49" s="112">
        <f ca="1">_xll.qlQuoteValue(P49,_xll.ohTrigger(Trigger,Trigger6M,InterestRatesTrigger))</f>
        <v>1.5810000000000001E-2</v>
      </c>
      <c r="W49" s="110" t="b">
        <f t="shared" ca="1" si="12"/>
        <v>1</v>
      </c>
      <c r="X49" s="141">
        <f t="shared" ca="1" si="9"/>
        <v>-7.7680917254241422E-11</v>
      </c>
      <c r="Y49" s="50" t="b">
        <f ca="1">ABS(X49)&lt;=ABS('General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obj_004d0#0000</v>
      </c>
      <c r="AB49" s="130"/>
      <c r="AC49" s="130"/>
      <c r="AD49" s="87"/>
    </row>
    <row r="50" spans="13:30" x14ac:dyDescent="0.2">
      <c r="M50" s="110" t="s">
        <v>60</v>
      </c>
      <c r="N50" s="110"/>
      <c r="O50" s="110" t="s">
        <v>87</v>
      </c>
      <c r="P50" s="110" t="str">
        <f t="shared" si="10"/>
        <v>GBPSB6L7Y_Quote</v>
      </c>
      <c r="Q50" s="122"/>
      <c r="R50" s="111">
        <f t="shared" si="11"/>
        <v>42355</v>
      </c>
      <c r="S50" s="111">
        <f>_xll.qlInterestRateIndexValueDate(AA50,R50)</f>
        <v>42355</v>
      </c>
      <c r="T50" s="111">
        <f>_xll.qlInterestRateIndexMaturity(AA50,S50)</f>
        <v>44914</v>
      </c>
      <c r="U50" s="112">
        <f ca="1">_xll.qlIndexFixing(AA50,R50,TRUE,_xll.ohTrigger(Trigger,Trigger6M,InterestRatesTrigger))</f>
        <v>1.6810000000008544E-2</v>
      </c>
      <c r="V50" s="112">
        <f ca="1">_xll.qlQuoteValue(P50,_xll.ohTrigger(Trigger,Trigger6M,InterestRatesTrigger))</f>
        <v>1.6810000000000002E-2</v>
      </c>
      <c r="W50" s="110" t="b">
        <f t="shared" ca="1" si="12"/>
        <v>1</v>
      </c>
      <c r="X50" s="141">
        <f t="shared" ca="1" si="9"/>
        <v>8.5417783957097981E-11</v>
      </c>
      <c r="Y50" s="50" t="b">
        <f ca="1">ABS(X50)&lt;=ABS('General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obj_00495#0000</v>
      </c>
      <c r="AB50" s="130"/>
      <c r="AC50" s="130"/>
      <c r="AD50" s="87"/>
    </row>
    <row r="51" spans="13:30" x14ac:dyDescent="0.2">
      <c r="M51" s="110" t="s">
        <v>60</v>
      </c>
      <c r="N51" s="110"/>
      <c r="O51" s="110" t="s">
        <v>88</v>
      </c>
      <c r="P51" s="110" t="str">
        <f t="shared" si="10"/>
        <v>GBPSB6L8Y_Quote</v>
      </c>
      <c r="Q51" s="122"/>
      <c r="R51" s="111">
        <f t="shared" si="11"/>
        <v>42355</v>
      </c>
      <c r="S51" s="111">
        <f>_xll.qlInterestRateIndexValueDate(AA51,R51)</f>
        <v>42355</v>
      </c>
      <c r="T51" s="111">
        <f>_xll.qlInterestRateIndexMaturity(AA51,S51)</f>
        <v>45278</v>
      </c>
      <c r="U51" s="112">
        <f ca="1">_xll.qlIndexFixing(AA51,R51,TRUE,_xll.ohTrigger(Trigger,Trigger6M,InterestRatesTrigger))</f>
        <v>1.764000000000689E-2</v>
      </c>
      <c r="V51" s="112">
        <f ca="1">_xll.qlQuoteValue(P51,_xll.ohTrigger(Trigger,Trigger6M,InterestRatesTrigger))</f>
        <v>1.7639999999999999E-2</v>
      </c>
      <c r="W51" s="110" t="b">
        <f t="shared" ca="1" si="12"/>
        <v>1</v>
      </c>
      <c r="X51" s="141">
        <f t="shared" ca="1" si="9"/>
        <v>6.8903216465798778E-11</v>
      </c>
      <c r="Y51" s="50" t="b">
        <f ca="1">ABS(X51)&lt;=ABS('General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obj_00485#0000</v>
      </c>
      <c r="AB51" s="130"/>
      <c r="AC51" s="130"/>
      <c r="AD51" s="87"/>
    </row>
    <row r="52" spans="13:30" x14ac:dyDescent="0.2">
      <c r="M52" s="110" t="s">
        <v>60</v>
      </c>
      <c r="N52" s="110"/>
      <c r="O52" s="110" t="s">
        <v>89</v>
      </c>
      <c r="P52" s="110" t="str">
        <f t="shared" si="10"/>
        <v>GBPSB6L9Y_Quote</v>
      </c>
      <c r="Q52" s="122"/>
      <c r="R52" s="111">
        <f t="shared" si="11"/>
        <v>42355</v>
      </c>
      <c r="S52" s="111">
        <f>_xll.qlInterestRateIndexValueDate(AA52,R52)</f>
        <v>42355</v>
      </c>
      <c r="T52" s="111">
        <f>_xll.qlInterestRateIndexMaturity(AA52,S52)</f>
        <v>45643</v>
      </c>
      <c r="U52" s="112">
        <f ca="1">_xll.qlIndexFixing(AA52,R52,TRUE,_xll.ohTrigger(Trigger,Trigger6M,InterestRatesTrigger))</f>
        <v>1.8340000000010803E-2</v>
      </c>
      <c r="V52" s="112">
        <f ca="1">_xll.qlQuoteValue(P52,_xll.ohTrigger(Trigger,Trigger6M,InterestRatesTrigger))</f>
        <v>1.8340000000000002E-2</v>
      </c>
      <c r="W52" s="110" t="b">
        <f t="shared" ca="1" si="12"/>
        <v>1</v>
      </c>
      <c r="X52" s="141">
        <f t="shared" ca="1" si="9"/>
        <v>1.0800388361431601E-10</v>
      </c>
      <c r="Y52" s="50" t="b">
        <f ca="1">ABS(X52)&lt;=ABS('General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obj_0048a#0000</v>
      </c>
      <c r="AB52" s="130"/>
      <c r="AC52" s="130"/>
      <c r="AD52" s="87"/>
    </row>
    <row r="53" spans="13:30" x14ac:dyDescent="0.2">
      <c r="M53" s="110" t="s">
        <v>60</v>
      </c>
      <c r="N53" s="110"/>
      <c r="O53" s="110" t="s">
        <v>90</v>
      </c>
      <c r="P53" s="110" t="str">
        <f t="shared" si="10"/>
        <v>GBPSB6L10Y_Quote</v>
      </c>
      <c r="Q53" s="122"/>
      <c r="R53" s="111">
        <f t="shared" si="11"/>
        <v>42355</v>
      </c>
      <c r="S53" s="111">
        <f>_xll.qlInterestRateIndexValueDate(AA53,R53)</f>
        <v>42355</v>
      </c>
      <c r="T53" s="111">
        <f>_xll.qlInterestRateIndexMaturity(AA53,S53)</f>
        <v>46008</v>
      </c>
      <c r="U53" s="112">
        <f ca="1">_xll.qlIndexFixing(AA53,R53,TRUE,_xll.ohTrigger(Trigger,Trigger6M,InterestRatesTrigger))</f>
        <v>1.8910000000001457E-2</v>
      </c>
      <c r="V53" s="112">
        <f ca="1">_xll.qlQuoteValue(P53,_xll.ohTrigger(Trigger,Trigger6M,InterestRatesTrigger))</f>
        <v>1.891E-2</v>
      </c>
      <c r="W53" s="110" t="b">
        <f t="shared" ca="1" si="12"/>
        <v>1</v>
      </c>
      <c r="X53" s="141">
        <f t="shared" ca="1" si="9"/>
        <v>1.457167719820518E-11</v>
      </c>
      <c r="Y53" s="50" t="b">
        <f ca="1">ABS(X53)&lt;=ABS('General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obj_00494#0000</v>
      </c>
      <c r="AB53" s="130"/>
      <c r="AC53" s="130"/>
      <c r="AD53" s="87"/>
    </row>
    <row r="54" spans="13:30" x14ac:dyDescent="0.2">
      <c r="M54" s="110" t="s">
        <v>60</v>
      </c>
      <c r="N54" s="110"/>
      <c r="O54" s="110" t="s">
        <v>116</v>
      </c>
      <c r="P54" s="110" t="str">
        <f t="shared" si="10"/>
        <v>GBPSB6L11Y_Quote</v>
      </c>
      <c r="Q54" s="122"/>
      <c r="R54" s="111">
        <f t="shared" si="11"/>
        <v>42355</v>
      </c>
      <c r="S54" s="111">
        <f>_xll.qlInterestRateIndexValueDate(AA54,R54)</f>
        <v>42355</v>
      </c>
      <c r="T54" s="111">
        <f>_xll.qlInterestRateIndexMaturity(AA54,S54)</f>
        <v>46373</v>
      </c>
      <c r="U54" s="112">
        <f ca="1">_xll.qlIndexFixing(AA54,R54,TRUE,_xll.ohTrigger(Trigger,Trigger6M,InterestRatesTrigger))</f>
        <v>1.9409999999955418E-2</v>
      </c>
      <c r="V54" s="112">
        <f ca="1">_xll.qlQuoteValue(P54,_xll.ohTrigger(Trigger,Trigger6M,InterestRatesTrigger))</f>
        <v>1.941E-2</v>
      </c>
      <c r="W54" s="110" t="b">
        <f t="shared" ca="1" si="12"/>
        <v>1</v>
      </c>
      <c r="X54" s="141">
        <f t="shared" ca="1" si="9"/>
        <v>-4.4582393332603942E-10</v>
      </c>
      <c r="Y54" s="50" t="b">
        <f ca="1">ABS(X54)&lt;=ABS('General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obj_00478#0000</v>
      </c>
      <c r="AB54" s="130"/>
      <c r="AC54" s="130"/>
      <c r="AD54" s="87"/>
    </row>
    <row r="55" spans="13:30" x14ac:dyDescent="0.2">
      <c r="M55" s="110" t="s">
        <v>60</v>
      </c>
      <c r="N55" s="110"/>
      <c r="O55" s="110" t="s">
        <v>91</v>
      </c>
      <c r="P55" s="110" t="str">
        <f t="shared" si="10"/>
        <v>GBPSB6L12Y_Quote</v>
      </c>
      <c r="Q55" s="122"/>
      <c r="R55" s="111">
        <f t="shared" si="11"/>
        <v>42355</v>
      </c>
      <c r="S55" s="111">
        <f>_xll.qlInterestRateIndexValueDate(AA55,R55)</f>
        <v>42355</v>
      </c>
      <c r="T55" s="111">
        <f>_xll.qlInterestRateIndexMaturity(AA55,S55)</f>
        <v>46738</v>
      </c>
      <c r="U55" s="112">
        <f ca="1">_xll.qlIndexFixing(AA55,R55,TRUE,_xll.ohTrigger(Trigger,Trigger6M,InterestRatesTrigger))</f>
        <v>1.9830000000017729E-2</v>
      </c>
      <c r="V55" s="112">
        <f ca="1">_xll.qlQuoteValue(P55,_xll.ohTrigger(Trigger,Trigger6M,InterestRatesTrigger))</f>
        <v>1.983E-2</v>
      </c>
      <c r="W55" s="110" t="b">
        <f t="shared" ca="1" si="12"/>
        <v>1</v>
      </c>
      <c r="X55" s="141">
        <f t="shared" ca="1" si="9"/>
        <v>1.7728873924482969E-10</v>
      </c>
      <c r="Y55" s="50" t="b">
        <f ca="1">ABS(X55)&lt;=ABS('General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obj_004a9#0000</v>
      </c>
      <c r="AB55" s="130"/>
      <c r="AC55" s="130"/>
      <c r="AD55" s="87"/>
    </row>
    <row r="56" spans="13:30" x14ac:dyDescent="0.2">
      <c r="M56" s="50" t="s">
        <v>60</v>
      </c>
      <c r="N56" s="50"/>
      <c r="O56" s="50" t="s">
        <v>117</v>
      </c>
      <c r="P56" s="50" t="str">
        <f t="shared" si="10"/>
        <v>GBPSB6L13Y_Quote</v>
      </c>
      <c r="Q56" s="122"/>
      <c r="R56" s="120">
        <f t="shared" si="11"/>
        <v>42355</v>
      </c>
      <c r="S56" s="120">
        <f>_xll.qlInterestRateIndexValueDate(AA56,R56)</f>
        <v>42355</v>
      </c>
      <c r="T56" s="120">
        <f>_xll.qlInterestRateIndexMaturity(AA56,S56)</f>
        <v>47105</v>
      </c>
      <c r="U56" s="125">
        <f ca="1">_xll.qlIndexFixing(AA56,R56,TRUE,_xll.ohTrigger(Trigger,Trigger6M,InterestRatesTrigger))</f>
        <v>2.0181951541306649E-2</v>
      </c>
      <c r="V56" s="125" t="e">
        <f ca="1">_xll.qlQuoteValue(P56,_xll.ohTrigger(Trigger,Trigger6M,InterestRatesTrigger))</f>
        <v>#NUM!</v>
      </c>
      <c r="W56" s="50" t="b">
        <f t="shared" ca="1" si="12"/>
        <v>0</v>
      </c>
      <c r="X56" s="139" t="e">
        <f t="shared" ca="1" si="9"/>
        <v>#NUM!</v>
      </c>
      <c r="Y56" s="50" t="e">
        <f ca="1">ABS(X56)&lt;=ABS('General Settings'!$D$31)</f>
        <v>#NUM!</v>
      </c>
      <c r="AA56" s="50" t="str">
        <f>_xll.qlSwapIndex(,,O56,SettlementDays,Currency,Calendar,FixedLegTenor,FixedLegBDC,FixedLegDayCounter,Index6M,DiscountingCurve,Permanent,Trigger,ObjectOverwrite)</f>
        <v>obj_004b1#0000</v>
      </c>
      <c r="AB56" s="130"/>
      <c r="AC56" s="130"/>
      <c r="AD56" s="87"/>
    </row>
    <row r="57" spans="13:30" x14ac:dyDescent="0.2">
      <c r="M57" s="50" t="s">
        <v>60</v>
      </c>
      <c r="N57" s="50"/>
      <c r="O57" s="50" t="s">
        <v>118</v>
      </c>
      <c r="P57" s="50" t="str">
        <f t="shared" si="10"/>
        <v>GBPSB6L14Y_Quote</v>
      </c>
      <c r="Q57" s="122"/>
      <c r="R57" s="120">
        <f t="shared" si="11"/>
        <v>42355</v>
      </c>
      <c r="S57" s="120">
        <f>_xll.qlInterestRateIndexValueDate(AA57,R57)</f>
        <v>42355</v>
      </c>
      <c r="T57" s="120">
        <f>_xll.qlInterestRateIndexMaturity(AA57,S57)</f>
        <v>47469</v>
      </c>
      <c r="U57" s="125">
        <f ca="1">_xll.qlIndexFixing(AA57,R57,TRUE,_xll.ohTrigger(Trigger,Trigger6M,InterestRatesTrigger))</f>
        <v>2.0469283137001696E-2</v>
      </c>
      <c r="V57" s="125" t="e">
        <f ca="1">_xll.qlQuoteValue(P57,_xll.ohTrigger(Trigger,Trigger6M,InterestRatesTrigger))</f>
        <v>#NUM!</v>
      </c>
      <c r="W57" s="50" t="b">
        <f t="shared" ca="1" si="12"/>
        <v>0</v>
      </c>
      <c r="X57" s="139" t="e">
        <f t="shared" ca="1" si="9"/>
        <v>#NUM!</v>
      </c>
      <c r="Y57" s="50" t="e">
        <f ca="1">ABS(X57)&lt;=ABS('General Settings'!$D$31)</f>
        <v>#NUM!</v>
      </c>
      <c r="AA57" s="50" t="str">
        <f>_xll.qlSwapIndex(,,O57,SettlementDays,Currency,Calendar,FixedLegTenor,FixedLegBDC,FixedLegDayCounter,Index6M,DiscountingCurve,Permanent,Trigger,ObjectOverwrite)</f>
        <v>obj_0049a#0000</v>
      </c>
      <c r="AB57" s="130"/>
      <c r="AC57" s="130"/>
      <c r="AD57" s="87"/>
    </row>
    <row r="58" spans="13:30" x14ac:dyDescent="0.2">
      <c r="M58" s="110" t="s">
        <v>60</v>
      </c>
      <c r="N58" s="110"/>
      <c r="O58" s="110" t="s">
        <v>92</v>
      </c>
      <c r="P58" s="110" t="str">
        <f t="shared" si="10"/>
        <v>GBPSB6L15Y_Quote</v>
      </c>
      <c r="Q58" s="122"/>
      <c r="R58" s="111">
        <f t="shared" si="11"/>
        <v>42355</v>
      </c>
      <c r="S58" s="111">
        <f>_xll.qlInterestRateIndexValueDate(AA58,R58)</f>
        <v>42355</v>
      </c>
      <c r="T58" s="111">
        <f>_xll.qlInterestRateIndexMaturity(AA58,S58)</f>
        <v>47834</v>
      </c>
      <c r="U58" s="112">
        <f ca="1">_xll.qlIndexFixing(AA58,R58,TRUE,_xll.ohTrigger(Trigger,Trigger6M,InterestRatesTrigger))</f>
        <v>2.069999999999781E-2</v>
      </c>
      <c r="V58" s="112">
        <f ca="1">_xll.qlQuoteValue(P58,_xll.ohTrigger(Trigger,Trigger6M,InterestRatesTrigger))</f>
        <v>2.0700000000000003E-2</v>
      </c>
      <c r="W58" s="110" t="b">
        <f t="shared" ca="1" si="12"/>
        <v>1</v>
      </c>
      <c r="X58" s="141">
        <f t="shared" ca="1" si="9"/>
        <v>-2.1926904736346842E-11</v>
      </c>
      <c r="Y58" s="50" t="b">
        <f ca="1">ABS(X58)&lt;=ABS('General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obj_004b9#0000</v>
      </c>
      <c r="AB58" s="130"/>
      <c r="AC58" s="130"/>
      <c r="AD58" s="87"/>
    </row>
    <row r="59" spans="13:30" x14ac:dyDescent="0.2">
      <c r="M59" s="50" t="s">
        <v>60</v>
      </c>
      <c r="N59" s="50"/>
      <c r="O59" s="50" t="s">
        <v>119</v>
      </c>
      <c r="P59" s="50" t="str">
        <f t="shared" si="10"/>
        <v>GBPSB6L16Y_Quote</v>
      </c>
      <c r="Q59" s="122"/>
      <c r="R59" s="120">
        <f t="shared" si="11"/>
        <v>42355</v>
      </c>
      <c r="S59" s="120">
        <f>_xll.qlInterestRateIndexValueDate(AA59,R59)</f>
        <v>42355</v>
      </c>
      <c r="T59" s="120">
        <f>_xll.qlInterestRateIndexMaturity(AA59,S59)</f>
        <v>48199</v>
      </c>
      <c r="U59" s="125">
        <f ca="1">_xll.qlIndexFixing(AA59,R59,TRUE,_xll.ohTrigger(Trigger,Trigger6M,InterestRatesTrigger))</f>
        <v>2.0877399501925301E-2</v>
      </c>
      <c r="V59" s="125" t="e">
        <f ca="1">_xll.qlQuoteValue(P59,_xll.ohTrigger(Trigger,Trigger6M,InterestRatesTrigger))</f>
        <v>#NUM!</v>
      </c>
      <c r="W59" s="50" t="b">
        <f t="shared" ca="1" si="12"/>
        <v>0</v>
      </c>
      <c r="X59" s="139" t="e">
        <f t="shared" ca="1" si="9"/>
        <v>#NUM!</v>
      </c>
      <c r="Y59" s="50" t="e">
        <f ca="1">ABS(X59)&lt;=ABS('General Settings'!$D$31)</f>
        <v>#NUM!</v>
      </c>
      <c r="AA59" s="50" t="str">
        <f>_xll.qlSwapIndex(,,O59,SettlementDays,Currency,Calendar,FixedLegTenor,FixedLegBDC,FixedLegDayCounter,Index6M,DiscountingCurve,Permanent,Trigger,ObjectOverwrite)</f>
        <v>obj_004c0#0000</v>
      </c>
      <c r="AB59" s="130"/>
      <c r="AC59" s="130"/>
      <c r="AD59" s="87"/>
    </row>
    <row r="60" spans="13:30" x14ac:dyDescent="0.2">
      <c r="M60" s="50" t="s">
        <v>60</v>
      </c>
      <c r="N60" s="50"/>
      <c r="O60" s="50" t="s">
        <v>120</v>
      </c>
      <c r="P60" s="50" t="str">
        <f t="shared" si="10"/>
        <v>GBPSB6L17Y_Quote</v>
      </c>
      <c r="Q60" s="122"/>
      <c r="R60" s="120">
        <f t="shared" si="11"/>
        <v>42355</v>
      </c>
      <c r="S60" s="120">
        <f>_xll.qlInterestRateIndexValueDate(AA60,R60)</f>
        <v>42355</v>
      </c>
      <c r="T60" s="120">
        <f>_xll.qlInterestRateIndexMaturity(AA60,S60)</f>
        <v>48565</v>
      </c>
      <c r="U60" s="125">
        <f ca="1">_xll.qlIndexFixing(AA60,R60,TRUE,_xll.ohTrigger(Trigger,Trigger6M,InterestRatesTrigger))</f>
        <v>2.1008217103386531E-2</v>
      </c>
      <c r="V60" s="125" t="e">
        <f ca="1">_xll.qlQuoteValue(P60,_xll.ohTrigger(Trigger,Trigger6M,InterestRatesTrigger))</f>
        <v>#NUM!</v>
      </c>
      <c r="W60" s="50" t="b">
        <f t="shared" ca="1" si="12"/>
        <v>0</v>
      </c>
      <c r="X60" s="139" t="e">
        <f t="shared" ca="1" si="9"/>
        <v>#NUM!</v>
      </c>
      <c r="Y60" s="50" t="e">
        <f ca="1">ABS(X60)&lt;=ABS('General Settings'!$D$31)</f>
        <v>#NUM!</v>
      </c>
      <c r="AA60" s="50" t="str">
        <f>_xll.qlSwapIndex(,,O60,SettlementDays,Currency,Calendar,FixedLegTenor,FixedLegBDC,FixedLegDayCounter,Index6M,DiscountingCurve,Permanent,Trigger,ObjectOverwrite)</f>
        <v>obj_004b5#0000</v>
      </c>
      <c r="AB60" s="130"/>
      <c r="AC60" s="130"/>
      <c r="AD60" s="87"/>
    </row>
    <row r="61" spans="13:30" x14ac:dyDescent="0.2">
      <c r="M61" s="50" t="s">
        <v>60</v>
      </c>
      <c r="N61" s="50"/>
      <c r="O61" s="50" t="s">
        <v>121</v>
      </c>
      <c r="P61" s="50" t="str">
        <f t="shared" si="10"/>
        <v>GBPSB6L18Y_Quote</v>
      </c>
      <c r="Q61" s="122"/>
      <c r="R61" s="120">
        <f t="shared" si="11"/>
        <v>42355</v>
      </c>
      <c r="S61" s="120">
        <f>_xll.qlInterestRateIndexValueDate(AA61,R61)</f>
        <v>42355</v>
      </c>
      <c r="T61" s="120">
        <f>_xll.qlInterestRateIndexMaturity(AA61,S61)</f>
        <v>48932</v>
      </c>
      <c r="U61" s="125">
        <f ca="1">_xll.qlIndexFixing(AA61,R61,TRUE,_xll.ohTrigger(Trigger,Trigger6M,InterestRatesTrigger))</f>
        <v>2.1097892227792719E-2</v>
      </c>
      <c r="V61" s="125" t="e">
        <f ca="1">_xll.qlQuoteValue(P61,_xll.ohTrigger(Trigger,Trigger6M,InterestRatesTrigger))</f>
        <v>#NUM!</v>
      </c>
      <c r="W61" s="50" t="b">
        <f t="shared" ca="1" si="12"/>
        <v>0</v>
      </c>
      <c r="X61" s="139" t="e">
        <f t="shared" ca="1" si="9"/>
        <v>#NUM!</v>
      </c>
      <c r="Y61" s="50" t="e">
        <f ca="1">ABS(X61)&lt;=ABS('General Settings'!$D$31)</f>
        <v>#NUM!</v>
      </c>
      <c r="AA61" s="50" t="str">
        <f>_xll.qlSwapIndex(,,O61,SettlementDays,Currency,Calendar,FixedLegTenor,FixedLegBDC,FixedLegDayCounter,Index6M,DiscountingCurve,Permanent,Trigger,ObjectOverwrite)</f>
        <v>obj_004bd#0000</v>
      </c>
      <c r="AB61" s="130"/>
      <c r="AC61" s="130"/>
      <c r="AD61" s="87"/>
    </row>
    <row r="62" spans="13:30" x14ac:dyDescent="0.2">
      <c r="M62" s="50" t="s">
        <v>60</v>
      </c>
      <c r="N62" s="50"/>
      <c r="O62" s="50" t="s">
        <v>122</v>
      </c>
      <c r="P62" s="50" t="str">
        <f t="shared" si="10"/>
        <v>GBPSB6L19Y_Quote</v>
      </c>
      <c r="Q62" s="122"/>
      <c r="R62" s="120">
        <f t="shared" si="11"/>
        <v>42355</v>
      </c>
      <c r="S62" s="120">
        <f>_xll.qlInterestRateIndexValueDate(AA62,R62)</f>
        <v>42355</v>
      </c>
      <c r="T62" s="120">
        <f>_xll.qlInterestRateIndexMaturity(AA62,S62)</f>
        <v>49296</v>
      </c>
      <c r="U62" s="125">
        <f ca="1">_xll.qlIndexFixing(AA62,R62,TRUE,_xll.ohTrigger(Trigger,Trigger6M,InterestRatesTrigger))</f>
        <v>2.1150295876707432E-2</v>
      </c>
      <c r="V62" s="125" t="e">
        <f ca="1">_xll.qlQuoteValue(P62,_xll.ohTrigger(Trigger,Trigger6M,InterestRatesTrigger))</f>
        <v>#NUM!</v>
      </c>
      <c r="W62" s="50" t="b">
        <f t="shared" ca="1" si="12"/>
        <v>0</v>
      </c>
      <c r="X62" s="139" t="e">
        <f t="shared" ca="1" si="9"/>
        <v>#NUM!</v>
      </c>
      <c r="Y62" s="50" t="e">
        <f ca="1">ABS(X62)&lt;=ABS('General Settings'!$D$31)</f>
        <v>#NUM!</v>
      </c>
      <c r="AA62" s="50" t="str">
        <f>_xll.qlSwapIndex(,,O62,SettlementDays,Currency,Calendar,FixedLegTenor,FixedLegBDC,FixedLegDayCounter,Index6M,DiscountingCurve,Permanent,Trigger,ObjectOverwrite)</f>
        <v>obj_00490#0000</v>
      </c>
      <c r="AB62" s="130"/>
      <c r="AC62" s="130"/>
      <c r="AD62" s="87"/>
    </row>
    <row r="63" spans="13:30" x14ac:dyDescent="0.2">
      <c r="M63" s="110" t="s">
        <v>60</v>
      </c>
      <c r="N63" s="110"/>
      <c r="O63" s="110" t="s">
        <v>93</v>
      </c>
      <c r="P63" s="110" t="str">
        <f t="shared" si="10"/>
        <v>GBPSB6L20Y_Quote</v>
      </c>
      <c r="Q63" s="122"/>
      <c r="R63" s="111">
        <f t="shared" si="11"/>
        <v>42355</v>
      </c>
      <c r="S63" s="111">
        <f>_xll.qlInterestRateIndexValueDate(AA63,R63)</f>
        <v>42355</v>
      </c>
      <c r="T63" s="111">
        <f>_xll.qlInterestRateIndexMaturity(AA63,S63)</f>
        <v>49660</v>
      </c>
      <c r="U63" s="112">
        <f ca="1">_xll.qlIndexFixing(AA63,R63,TRUE,_xll.ohTrigger(Trigger,Trigger6M,InterestRatesTrigger))</f>
        <v>2.1169999999997993E-2</v>
      </c>
      <c r="V63" s="112">
        <f ca="1">_xll.qlQuoteValue(P63,_xll.ohTrigger(Trigger,Trigger6M,InterestRatesTrigger))</f>
        <v>2.1170000000000001E-2</v>
      </c>
      <c r="W63" s="110" t="b">
        <f t="shared" ca="1" si="12"/>
        <v>1</v>
      </c>
      <c r="X63" s="141">
        <f t="shared" ca="1" si="9"/>
        <v>-2.0088097851811426E-11</v>
      </c>
      <c r="Y63" s="50" t="b">
        <f ca="1">ABS(X63)&lt;=ABS('General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obj_00498#0000</v>
      </c>
      <c r="AB63" s="130"/>
      <c r="AC63" s="130"/>
      <c r="AD63" s="87"/>
    </row>
    <row r="64" spans="13:30" x14ac:dyDescent="0.2">
      <c r="M64" s="50" t="s">
        <v>60</v>
      </c>
      <c r="N64" s="50"/>
      <c r="O64" s="50" t="s">
        <v>123</v>
      </c>
      <c r="P64" s="50" t="str">
        <f t="shared" si="10"/>
        <v>GBPSB6L21Y_Quote</v>
      </c>
      <c r="Q64" s="122"/>
      <c r="R64" s="120">
        <f t="shared" si="11"/>
        <v>42355</v>
      </c>
      <c r="S64" s="120">
        <f>_xll.qlInterestRateIndexValueDate(AA64,R64)</f>
        <v>42355</v>
      </c>
      <c r="T64" s="120">
        <f>_xll.qlInterestRateIndexMaturity(AA64,S64)</f>
        <v>50026</v>
      </c>
      <c r="U64" s="125">
        <f ca="1">_xll.qlIndexFixing(AA64,R64,TRUE,_xll.ohTrigger(Trigger,Trigger6M,InterestRatesTrigger))</f>
        <v>2.1161179225526197E-2</v>
      </c>
      <c r="V64" s="125" t="e">
        <f ca="1">_xll.qlQuoteValue(P64,_xll.ohTrigger(Trigger,Trigger6M,InterestRatesTrigger))</f>
        <v>#NUM!</v>
      </c>
      <c r="W64" s="50" t="b">
        <f t="shared" ca="1" si="12"/>
        <v>0</v>
      </c>
      <c r="X64" s="139" t="e">
        <f t="shared" ca="1" si="9"/>
        <v>#NUM!</v>
      </c>
      <c r="Y64" s="50" t="e">
        <f ca="1">ABS(X64)&lt;=ABS('General Settings'!$D$31)</f>
        <v>#NUM!</v>
      </c>
      <c r="AA64" s="50" t="str">
        <f>_xll.qlSwapIndex(,,O64,SettlementDays,Currency,Calendar,FixedLegTenor,FixedLegBDC,FixedLegDayCounter,Index6M,DiscountingCurve,Permanent,Trigger,ObjectOverwrite)</f>
        <v>obj_00497#0000</v>
      </c>
      <c r="AB64" s="130"/>
      <c r="AC64" s="130"/>
      <c r="AD64" s="87"/>
    </row>
    <row r="65" spans="10:30" x14ac:dyDescent="0.2">
      <c r="M65" s="50" t="s">
        <v>60</v>
      </c>
      <c r="N65" s="50"/>
      <c r="O65" s="50" t="s">
        <v>124</v>
      </c>
      <c r="P65" s="50" t="str">
        <f t="shared" si="10"/>
        <v>GBPSB6L22Y_Quote</v>
      </c>
      <c r="Q65" s="122"/>
      <c r="R65" s="120">
        <f t="shared" si="11"/>
        <v>42355</v>
      </c>
      <c r="S65" s="120">
        <f>_xll.qlInterestRateIndexValueDate(AA65,R65)</f>
        <v>42355</v>
      </c>
      <c r="T65" s="120">
        <f>_xll.qlInterestRateIndexMaturity(AA65,S65)</f>
        <v>50391</v>
      </c>
      <c r="U65" s="125">
        <f ca="1">_xll.qlIndexFixing(AA65,R65,TRUE,_xll.ohTrigger(Trigger,Trigger6M,InterestRatesTrigger))</f>
        <v>2.1132314122417888E-2</v>
      </c>
      <c r="V65" s="125" t="e">
        <f ca="1">_xll.qlQuoteValue(P65,_xll.ohTrigger(Trigger,Trigger6M,InterestRatesTrigger))</f>
        <v>#NUM!</v>
      </c>
      <c r="W65" s="50" t="b">
        <f t="shared" ca="1" si="12"/>
        <v>0</v>
      </c>
      <c r="X65" s="139" t="e">
        <f t="shared" ca="1" si="9"/>
        <v>#NUM!</v>
      </c>
      <c r="Y65" s="50" t="e">
        <f ca="1">ABS(X65)&lt;=ABS('General Settings'!$D$31)</f>
        <v>#NUM!</v>
      </c>
      <c r="AA65" s="50" t="str">
        <f>_xll.qlSwapIndex(,,O65,SettlementDays,Currency,Calendar,FixedLegTenor,FixedLegBDC,FixedLegDayCounter,Index6M,DiscountingCurve,Permanent,Trigger,ObjectOverwrite)</f>
        <v>obj_00482#0000</v>
      </c>
      <c r="AB65" s="130"/>
      <c r="AC65" s="130"/>
      <c r="AD65" s="87"/>
    </row>
    <row r="66" spans="10:30" x14ac:dyDescent="0.2">
      <c r="M66" s="50" t="s">
        <v>60</v>
      </c>
      <c r="N66" s="50"/>
      <c r="O66" s="50" t="s">
        <v>125</v>
      </c>
      <c r="P66" s="50" t="str">
        <f t="shared" si="10"/>
        <v>GBPSB6L23Y_Quote</v>
      </c>
      <c r="Q66" s="122"/>
      <c r="R66" s="120">
        <f t="shared" si="11"/>
        <v>42355</v>
      </c>
      <c r="S66" s="120">
        <f>_xll.qlInterestRateIndexValueDate(AA66,R66)</f>
        <v>42355</v>
      </c>
      <c r="T66" s="120">
        <f>_xll.qlInterestRateIndexMaturity(AA66,S66)</f>
        <v>50756</v>
      </c>
      <c r="U66" s="125">
        <f ca="1">_xll.qlIndexFixing(AA66,R66,TRUE,_xll.ohTrigger(Trigger,Trigger6M,InterestRatesTrigger))</f>
        <v>2.1091580069029572E-2</v>
      </c>
      <c r="V66" s="125" t="e">
        <f ca="1">_xll.qlQuoteValue(P66,_xll.ohTrigger(Trigger,Trigger6M,InterestRatesTrigger))</f>
        <v>#NUM!</v>
      </c>
      <c r="W66" s="50" t="b">
        <f t="shared" ca="1" si="12"/>
        <v>0</v>
      </c>
      <c r="X66" s="139" t="e">
        <f t="shared" ca="1" si="9"/>
        <v>#NUM!</v>
      </c>
      <c r="Y66" s="50" t="e">
        <f ca="1">ABS(X66)&lt;=ABS('General Settings'!$D$31)</f>
        <v>#NUM!</v>
      </c>
      <c r="AA66" s="50" t="str">
        <f>_xll.qlSwapIndex(,,O66,SettlementDays,Currency,Calendar,FixedLegTenor,FixedLegBDC,FixedLegDayCounter,Index6M,DiscountingCurve,Permanent,Trigger,ObjectOverwrite)</f>
        <v>obj_004c1#0000</v>
      </c>
      <c r="AB66" s="130"/>
      <c r="AC66" s="130"/>
      <c r="AD66" s="87"/>
    </row>
    <row r="67" spans="10:30" x14ac:dyDescent="0.2">
      <c r="M67" s="50" t="s">
        <v>60</v>
      </c>
      <c r="N67" s="50"/>
      <c r="O67" s="50" t="s">
        <v>126</v>
      </c>
      <c r="P67" s="50" t="str">
        <f t="shared" si="10"/>
        <v>GBPSB6L24Y_Quote</v>
      </c>
      <c r="Q67" s="122"/>
      <c r="R67" s="120">
        <f t="shared" si="11"/>
        <v>42355</v>
      </c>
      <c r="S67" s="120">
        <f>_xll.qlInterestRateIndexValueDate(AA67,R67)</f>
        <v>42355</v>
      </c>
      <c r="T67" s="120">
        <f>_xll.qlInterestRateIndexMaturity(AA67,S67)</f>
        <v>51123</v>
      </c>
      <c r="U67" s="125">
        <f ca="1">_xll.qlIndexFixing(AA67,R67,TRUE,_xll.ohTrigger(Trigger,Trigger6M,InterestRatesTrigger))</f>
        <v>2.1045430814787401E-2</v>
      </c>
      <c r="V67" s="125" t="e">
        <f ca="1">_xll.qlQuoteValue(P67,_xll.ohTrigger(Trigger,Trigger6M,InterestRatesTrigger))</f>
        <v>#NUM!</v>
      </c>
      <c r="W67" s="50" t="b">
        <f t="shared" ca="1" si="12"/>
        <v>0</v>
      </c>
      <c r="X67" s="139" t="e">
        <f t="shared" ca="1" si="9"/>
        <v>#NUM!</v>
      </c>
      <c r="Y67" s="50" t="e">
        <f ca="1">ABS(X67)&lt;=ABS('General Settings'!$D$31)</f>
        <v>#NUM!</v>
      </c>
      <c r="AA67" s="50" t="str">
        <f>_xll.qlSwapIndex(,,O67,SettlementDays,Currency,Calendar,FixedLegTenor,FixedLegBDC,FixedLegDayCounter,Index6M,DiscountingCurve,Permanent,Trigger,ObjectOverwrite)</f>
        <v>obj_004b8#0000</v>
      </c>
      <c r="AB67" s="130"/>
      <c r="AC67" s="130"/>
      <c r="AD67" s="87"/>
    </row>
    <row r="68" spans="10:30" x14ac:dyDescent="0.2">
      <c r="M68" s="110" t="s">
        <v>60</v>
      </c>
      <c r="N68" s="110"/>
      <c r="O68" s="110" t="s">
        <v>94</v>
      </c>
      <c r="P68" s="110" t="str">
        <f t="shared" si="10"/>
        <v>GBPSB6L25Y_Quote</v>
      </c>
      <c r="Q68" s="122"/>
      <c r="R68" s="111">
        <f t="shared" si="11"/>
        <v>42355</v>
      </c>
      <c r="S68" s="111">
        <f>_xll.qlInterestRateIndexValueDate(AA68,R68)</f>
        <v>42355</v>
      </c>
      <c r="T68" s="111">
        <f>_xll.qlInterestRateIndexMaturity(AA68,S68)</f>
        <v>51487</v>
      </c>
      <c r="U68" s="112">
        <f ca="1">_xll.qlIndexFixing(AA68,R68,TRUE,_xll.ohTrigger(Trigger,Trigger6M,InterestRatesTrigger))</f>
        <v>2.1000000000011398E-2</v>
      </c>
      <c r="V68" s="112">
        <f ca="1">_xll.qlQuoteValue(P68,_xll.ohTrigger(Trigger,Trigger6M,InterestRatesTrigger))</f>
        <v>2.1000000000000001E-2</v>
      </c>
      <c r="W68" s="110" t="b">
        <f t="shared" ca="1" si="12"/>
        <v>1</v>
      </c>
      <c r="X68" s="141">
        <f t="shared" ca="1" si="9"/>
        <v>1.1397133237167623E-10</v>
      </c>
      <c r="Y68" s="50" t="b">
        <f ca="1">ABS(X68)&lt;=ABS('General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obj_004c2#0000</v>
      </c>
      <c r="AB68" s="130"/>
      <c r="AC68" s="130"/>
      <c r="AD68" s="87"/>
    </row>
    <row r="69" spans="10:30" x14ac:dyDescent="0.2">
      <c r="M69" s="50" t="s">
        <v>60</v>
      </c>
      <c r="N69" s="50"/>
      <c r="O69" s="50" t="s">
        <v>127</v>
      </c>
      <c r="P69" s="50" t="str">
        <f t="shared" si="10"/>
        <v>GBPSB6L26Y_Quote</v>
      </c>
      <c r="Q69" s="122"/>
      <c r="R69" s="120">
        <f t="shared" si="11"/>
        <v>42355</v>
      </c>
      <c r="S69" s="120">
        <f>_xll.qlInterestRateIndexValueDate(AA69,R69)</f>
        <v>42355</v>
      </c>
      <c r="T69" s="120">
        <f>_xll.qlInterestRateIndexMaturity(AA69,S69)</f>
        <v>51852</v>
      </c>
      <c r="U69" s="125">
        <f ca="1">_xll.qlIndexFixing(AA69,R69,TRUE,_xll.ohTrigger(Trigger,Trigger6M,InterestRatesTrigger))</f>
        <v>2.0958154853931047E-2</v>
      </c>
      <c r="V69" s="125" t="e">
        <f ca="1">_xll.qlQuoteValue(P69,_xll.ohTrigger(Trigger,Trigger6M,InterestRatesTrigger))</f>
        <v>#NUM!</v>
      </c>
      <c r="W69" s="50" t="b">
        <f t="shared" ca="1" si="12"/>
        <v>0</v>
      </c>
      <c r="X69" s="139" t="e">
        <f t="shared" ca="1" si="9"/>
        <v>#NUM!</v>
      </c>
      <c r="Y69" s="50" t="e">
        <f ca="1">ABS(X69)&lt;=ABS('General Settings'!$D$31)</f>
        <v>#NUM!</v>
      </c>
      <c r="AA69" s="50" t="str">
        <f>_xll.qlSwapIndex(,,O69,SettlementDays,Currency,Calendar,FixedLegTenor,FixedLegBDC,FixedLegDayCounter,Index6M,DiscountingCurve,Permanent,Trigger,ObjectOverwrite)</f>
        <v>obj_004a8#0000</v>
      </c>
      <c r="AB69" s="130"/>
      <c r="AC69" s="130"/>
      <c r="AD69" s="87"/>
    </row>
    <row r="70" spans="10:30" x14ac:dyDescent="0.2">
      <c r="M70" s="50" t="s">
        <v>60</v>
      </c>
      <c r="N70" s="50"/>
      <c r="O70" s="50" t="s">
        <v>95</v>
      </c>
      <c r="P70" s="50" t="str">
        <f t="shared" si="10"/>
        <v>GBPSB6L27Y_Quote</v>
      </c>
      <c r="Q70" s="122"/>
      <c r="R70" s="120">
        <f t="shared" si="11"/>
        <v>42355</v>
      </c>
      <c r="S70" s="120">
        <f>_xll.qlInterestRateIndexValueDate(AA70,R70)</f>
        <v>42355</v>
      </c>
      <c r="T70" s="120">
        <f>_xll.qlInterestRateIndexMaturity(AA70,S70)</f>
        <v>52217</v>
      </c>
      <c r="U70" s="125">
        <f ca="1">_xll.qlIndexFixing(AA70,R70,TRUE,_xll.ohTrigger(Trigger,Trigger6M,InterestRatesTrigger))</f>
        <v>2.0917949881613152E-2</v>
      </c>
      <c r="V70" s="125" t="e">
        <f ca="1">_xll.qlQuoteValue(P70,_xll.ohTrigger(Trigger,Trigger6M,InterestRatesTrigger))</f>
        <v>#NUM!</v>
      </c>
      <c r="W70" s="50" t="b">
        <f t="shared" ca="1" si="12"/>
        <v>0</v>
      </c>
      <c r="X70" s="139" t="e">
        <f t="shared" ca="1" si="9"/>
        <v>#NUM!</v>
      </c>
      <c r="Y70" s="50" t="e">
        <f ca="1">ABS(X70)&lt;=ABS('General Settings'!$D$31)</f>
        <v>#NUM!</v>
      </c>
      <c r="AA70" s="50" t="str">
        <f>_xll.qlSwapIndex(,,O70,SettlementDays,Currency,Calendar,FixedLegTenor,FixedLegBDC,FixedLegDayCounter,Index6M,DiscountingCurve,Permanent,Trigger,ObjectOverwrite)</f>
        <v>obj_004c8#0000</v>
      </c>
      <c r="AB70" s="130"/>
      <c r="AC70" s="130"/>
      <c r="AD70" s="87"/>
    </row>
    <row r="71" spans="10:30" x14ac:dyDescent="0.2">
      <c r="J71" s="62"/>
      <c r="K71" s="62"/>
      <c r="L71" s="62"/>
      <c r="M71" s="50" t="s">
        <v>60</v>
      </c>
      <c r="N71" s="50"/>
      <c r="O71" s="50" t="s">
        <v>128</v>
      </c>
      <c r="P71" s="50" t="str">
        <f t="shared" si="10"/>
        <v>GBPSB6L28Y_Quote</v>
      </c>
      <c r="Q71" s="122"/>
      <c r="R71" s="120">
        <f t="shared" si="11"/>
        <v>42355</v>
      </c>
      <c r="S71" s="120">
        <f>_xll.qlInterestRateIndexValueDate(AA71,R71)</f>
        <v>42355</v>
      </c>
      <c r="T71" s="120">
        <f>_xll.qlInterestRateIndexMaturity(AA71,S71)</f>
        <v>52582</v>
      </c>
      <c r="U71" s="125">
        <f ca="1">_xll.qlIndexFixing(AA71,R71,TRUE,_xll.ohTrigger(Trigger,Trigger6M,InterestRatesTrigger))</f>
        <v>2.0876480800946094E-2</v>
      </c>
      <c r="V71" s="125" t="e">
        <f ca="1">_xll.qlQuoteValue(P71,_xll.ohTrigger(Trigger,Trigger6M,InterestRatesTrigger))</f>
        <v>#NUM!</v>
      </c>
      <c r="W71" s="50" t="b">
        <f t="shared" ca="1" si="12"/>
        <v>0</v>
      </c>
      <c r="X71" s="139" t="e">
        <f t="shared" ca="1" si="9"/>
        <v>#NUM!</v>
      </c>
      <c r="Y71" s="50" t="e">
        <f ca="1">ABS(X71)&lt;=ABS('General Settings'!$D$31)</f>
        <v>#NUM!</v>
      </c>
      <c r="AA71" s="50" t="str">
        <f>_xll.qlSwapIndex(,,O71,SettlementDays,Currency,Calendar,FixedLegTenor,FixedLegBDC,FixedLegDayCounter,Index6M,DiscountingCurve,Permanent,Trigger,ObjectOverwrite)</f>
        <v>obj_004ac#0000</v>
      </c>
      <c r="AB71" s="130"/>
      <c r="AC71" s="130"/>
      <c r="AD71" s="87"/>
    </row>
    <row r="72" spans="10:30" x14ac:dyDescent="0.2">
      <c r="M72" s="50" t="s">
        <v>60</v>
      </c>
      <c r="N72" s="50"/>
      <c r="O72" s="50" t="s">
        <v>129</v>
      </c>
      <c r="P72" s="50" t="str">
        <f t="shared" si="10"/>
        <v>GBPSB6L29Y_Quote</v>
      </c>
      <c r="Q72" s="122"/>
      <c r="R72" s="120">
        <f t="shared" si="11"/>
        <v>42355</v>
      </c>
      <c r="S72" s="120">
        <f>_xll.qlInterestRateIndexValueDate(AA72,R72)</f>
        <v>42355</v>
      </c>
      <c r="T72" s="120">
        <f>_xll.qlInterestRateIndexMaturity(AA72,S72)</f>
        <v>52950</v>
      </c>
      <c r="U72" s="125">
        <f ca="1">_xll.qlIndexFixing(AA72,R72,TRUE,_xll.ohTrigger(Trigger,Trigger6M,InterestRatesTrigger))</f>
        <v>2.0830917283841704E-2</v>
      </c>
      <c r="V72" s="125" t="e">
        <f ca="1">_xll.qlQuoteValue(P72,_xll.ohTrigger(Trigger,Trigger6M,InterestRatesTrigger))</f>
        <v>#NUM!</v>
      </c>
      <c r="W72" s="50" t="b">
        <f t="shared" ca="1" si="12"/>
        <v>0</v>
      </c>
      <c r="X72" s="139" t="e">
        <f t="shared" ca="1" si="9"/>
        <v>#NUM!</v>
      </c>
      <c r="Y72" s="50" t="e">
        <f ca="1">ABS(X72)&lt;=ABS('General Settings'!$D$31)</f>
        <v>#NUM!</v>
      </c>
      <c r="AA72" s="50" t="str">
        <f>_xll.qlSwapIndex(,,O72,SettlementDays,Currency,Calendar,FixedLegTenor,FixedLegBDC,FixedLegDayCounter,Index6M,DiscountingCurve,Permanent,Trigger,ObjectOverwrite)</f>
        <v>obj_004cd#0000</v>
      </c>
      <c r="AB72" s="130"/>
      <c r="AC72" s="130"/>
      <c r="AD72" s="87"/>
    </row>
    <row r="73" spans="10:30" x14ac:dyDescent="0.2">
      <c r="M73" s="110" t="s">
        <v>60</v>
      </c>
      <c r="N73" s="110"/>
      <c r="O73" s="110" t="s">
        <v>96</v>
      </c>
      <c r="P73" s="110" t="str">
        <f t="shared" si="10"/>
        <v>GBPSB6L30Y_Quote</v>
      </c>
      <c r="Q73" s="122"/>
      <c r="R73" s="111">
        <f t="shared" si="11"/>
        <v>42355</v>
      </c>
      <c r="S73" s="111">
        <f>_xll.qlInterestRateIndexValueDate(AA73,R73)</f>
        <v>42355</v>
      </c>
      <c r="T73" s="111">
        <f>_xll.qlInterestRateIndexMaturity(AA73,S73)</f>
        <v>53314</v>
      </c>
      <c r="U73" s="112">
        <f ca="1">_xll.qlIndexFixing(AA73,R73,TRUE,_xll.ohTrigger(Trigger,Trigger6M,InterestRatesTrigger))</f>
        <v>2.0779999999990167E-2</v>
      </c>
      <c r="V73" s="112">
        <f ca="1">_xll.qlQuoteValue(P73,_xll.ohTrigger(Trigger,Trigger6M,InterestRatesTrigger))</f>
        <v>2.078E-2</v>
      </c>
      <c r="W73" s="110" t="b">
        <f t="shared" ca="1" si="12"/>
        <v>1</v>
      </c>
      <c r="X73" s="141">
        <f t="shared" ca="1" si="9"/>
        <v>-9.8324126618365426E-11</v>
      </c>
      <c r="Y73" s="50" t="b">
        <f ca="1">ABS(X73)&lt;=ABS('General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obj_00493#0000</v>
      </c>
      <c r="AB73" s="130"/>
      <c r="AC73" s="130"/>
      <c r="AD73" s="87"/>
    </row>
    <row r="74" spans="10:30" x14ac:dyDescent="0.2">
      <c r="M74" s="94" t="s">
        <v>60</v>
      </c>
      <c r="N74" s="94"/>
      <c r="O74" s="94" t="s">
        <v>97</v>
      </c>
      <c r="P74" s="94" t="str">
        <f t="shared" si="10"/>
        <v>GBPSB6L35Y_Quote</v>
      </c>
      <c r="Q74" s="122"/>
      <c r="R74" s="106">
        <f t="shared" si="11"/>
        <v>42355</v>
      </c>
      <c r="S74" s="106">
        <f>_xll.qlInterestRateIndexValueDate(AA74,R74)</f>
        <v>42355</v>
      </c>
      <c r="T74" s="106">
        <f>_xll.qlInterestRateIndexMaturity(AA74,S74)</f>
        <v>55141</v>
      </c>
      <c r="U74" s="97">
        <f ca="1">_xll.qlIndexFixing(AA74,R74,TRUE,_xll.ohTrigger(Trigger,Trigger6M,InterestRatesTrigger))</f>
        <v>2.0444216438993149E-2</v>
      </c>
      <c r="V74" s="97" t="e">
        <f ca="1">_xll.qlQuoteValue(P74,_xll.ohTrigger(Trigger,Trigger6M,InterestRatesTrigger))</f>
        <v>#NUM!</v>
      </c>
      <c r="W74" s="94" t="b">
        <f t="shared" ca="1" si="12"/>
        <v>0</v>
      </c>
      <c r="X74" s="148" t="e">
        <f t="shared" ca="1" si="9"/>
        <v>#NUM!</v>
      </c>
      <c r="Y74" s="50" t="e">
        <f ca="1">ABS(X74)&lt;=ABS('General Settings'!$D$31)</f>
        <v>#NUM!</v>
      </c>
      <c r="AA74" s="50" t="str">
        <f>_xll.qlSwapIndex(,,O74,SettlementDays,Currency,Calendar,FixedLegTenor,FixedLegBDC,FixedLegDayCounter,Index6M,DiscountingCurve,Permanent,Trigger,ObjectOverwrite)</f>
        <v>obj_004c3#0000</v>
      </c>
      <c r="AB74" s="130"/>
      <c r="AC74" s="130"/>
      <c r="AD74" s="87"/>
    </row>
    <row r="75" spans="10:30" x14ac:dyDescent="0.2">
      <c r="M75" s="110" t="s">
        <v>60</v>
      </c>
      <c r="N75" s="110"/>
      <c r="O75" s="110" t="s">
        <v>98</v>
      </c>
      <c r="P75" s="110" t="str">
        <f t="shared" si="10"/>
        <v>GBPSB6L40Y_Quote</v>
      </c>
      <c r="Q75" s="122"/>
      <c r="R75" s="111">
        <f t="shared" si="11"/>
        <v>42355</v>
      </c>
      <c r="S75" s="111">
        <f>_xll.qlInterestRateIndexValueDate(AA75,R75)</f>
        <v>42355</v>
      </c>
      <c r="T75" s="111">
        <f>_xll.qlInterestRateIndexMaturity(AA75,S75)</f>
        <v>56965</v>
      </c>
      <c r="U75" s="112">
        <f ca="1">_xll.qlIndexFixing(AA75,R75,TRUE,_xll.ohTrigger(Trigger,Trigger6M,InterestRatesTrigger))</f>
        <v>2.0080000000009764E-2</v>
      </c>
      <c r="V75" s="112">
        <f ca="1">_xll.qlQuoteValue(P75,_xll.ohTrigger(Trigger,Trigger6M,InterestRatesTrigger))</f>
        <v>2.0080000000000001E-2</v>
      </c>
      <c r="W75" s="110" t="b">
        <f t="shared" ca="1" si="12"/>
        <v>1</v>
      </c>
      <c r="X75" s="141">
        <f t="shared" ca="1" si="9"/>
        <v>9.7630237227974703E-11</v>
      </c>
      <c r="Y75" s="50" t="b">
        <f ca="1">ABS(X75)&lt;=ABS('General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obj_004c9#0000</v>
      </c>
      <c r="AB75" s="130"/>
      <c r="AC75" s="130"/>
      <c r="AD75" s="87"/>
    </row>
    <row r="76" spans="10:30" x14ac:dyDescent="0.2">
      <c r="M76" s="110" t="s">
        <v>60</v>
      </c>
      <c r="N76" s="110"/>
      <c r="O76" s="110" t="s">
        <v>99</v>
      </c>
      <c r="P76" s="110" t="str">
        <f t="shared" si="10"/>
        <v>GBPSB6L50Y_Quote</v>
      </c>
      <c r="Q76" s="122"/>
      <c r="R76" s="111">
        <f t="shared" si="11"/>
        <v>42355</v>
      </c>
      <c r="S76" s="111">
        <f>_xll.qlInterestRateIndexValueDate(AA76,R76)</f>
        <v>42355</v>
      </c>
      <c r="T76" s="111">
        <f>_xll.qlInterestRateIndexMaturity(AA76,S76)</f>
        <v>60618</v>
      </c>
      <c r="U76" s="112">
        <f ca="1">_xll.qlIndexFixing(AA76,R76,TRUE,_xll.ohTrigger(Trigger,Trigger6M,InterestRatesTrigger))</f>
        <v>1.9599999999995142E-2</v>
      </c>
      <c r="V76" s="112">
        <f ca="1">_xll.qlQuoteValue(P76,_xll.ohTrigger(Trigger,Trigger6M,InterestRatesTrigger))</f>
        <v>1.9599999999999999E-2</v>
      </c>
      <c r="W76" s="110" t="b">
        <f t="shared" ca="1" si="12"/>
        <v>1</v>
      </c>
      <c r="X76" s="141">
        <f t="shared" ca="1" si="9"/>
        <v>-4.8572257327350599E-11</v>
      </c>
      <c r="Y76" s="50" t="b">
        <f ca="1">ABS(X76)&lt;=ABS('General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obj_004ca#0000</v>
      </c>
      <c r="AB76" s="130"/>
      <c r="AC76" s="130"/>
      <c r="AD76" s="87"/>
    </row>
    <row r="77" spans="10:30" x14ac:dyDescent="0.2">
      <c r="M77" s="114" t="s">
        <v>60</v>
      </c>
      <c r="N77" s="114"/>
      <c r="O77" s="114" t="s">
        <v>130</v>
      </c>
      <c r="P77" s="114" t="str">
        <f t="shared" si="10"/>
        <v>GBPSB6L60Y_Quote</v>
      </c>
      <c r="Q77" s="124"/>
      <c r="R77" s="115">
        <f t="shared" si="11"/>
        <v>42355</v>
      </c>
      <c r="S77" s="115">
        <f>_xll.qlInterestRateIndexValueDate(AA77,R77)</f>
        <v>42355</v>
      </c>
      <c r="T77" s="115">
        <f>_xll.qlInterestRateIndexMaturity(AA77,S77)</f>
        <v>64270</v>
      </c>
      <c r="U77" s="116">
        <f ca="1">_xll.qlIndexFixing(AA77,R77,TRUE,_xll.ohTrigger(Trigger,Trigger6M,InterestRatesTrigger))</f>
        <v>1.955999999999998E-2</v>
      </c>
      <c r="V77" s="116">
        <f ca="1">_xll.qlQuoteValue(P77,_xll.ohTrigger(Trigger,Trigger6M,InterestRatesTrigger))</f>
        <v>1.9560000000000001E-2</v>
      </c>
      <c r="W77" s="114" t="b">
        <f t="shared" ca="1" si="12"/>
        <v>1</v>
      </c>
      <c r="X77" s="153">
        <f t="shared" ca="1" si="9"/>
        <v>-2.0816681711721685E-13</v>
      </c>
      <c r="Y77" s="51" t="b">
        <f ca="1">ABS(X77)&lt;=ABS('General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obj_0047f#0000</v>
      </c>
      <c r="AB77" s="130"/>
      <c r="AC77" s="130"/>
      <c r="AD77" s="87"/>
    </row>
    <row r="78" spans="10:30" x14ac:dyDescent="0.2">
      <c r="W78" s="62"/>
      <c r="X78" s="63"/>
      <c r="AC78" s="130"/>
      <c r="AD78" s="87"/>
    </row>
    <row r="79" spans="10:30" x14ac:dyDescent="0.2">
      <c r="W79" s="62"/>
      <c r="X79" s="63"/>
      <c r="AC79" s="130"/>
      <c r="AD79" s="87"/>
    </row>
    <row r="80" spans="10:30" x14ac:dyDescent="0.2">
      <c r="W80" s="62"/>
      <c r="X80" s="63"/>
      <c r="AC80" s="130"/>
      <c r="AD80" s="87"/>
    </row>
    <row r="81" spans="23:30" x14ac:dyDescent="0.2">
      <c r="W81" s="62"/>
      <c r="X81" s="63"/>
      <c r="AC81" s="130"/>
      <c r="AD81" s="87"/>
    </row>
    <row r="82" spans="23:30" x14ac:dyDescent="0.2">
      <c r="W82" s="62"/>
      <c r="X82" s="63"/>
      <c r="AC82" s="130"/>
      <c r="AD82" s="87"/>
    </row>
    <row r="83" spans="23:30" x14ac:dyDescent="0.2">
      <c r="W83" s="62"/>
      <c r="X83" s="63"/>
      <c r="AC83" s="130"/>
      <c r="AD83" s="87"/>
    </row>
    <row r="84" spans="23:30" x14ac:dyDescent="0.2">
      <c r="W84" s="62"/>
      <c r="X84" s="63"/>
      <c r="AC84" s="130"/>
      <c r="AD84" s="87"/>
    </row>
    <row r="85" spans="23:30" x14ac:dyDescent="0.2">
      <c r="W85" s="62"/>
      <c r="X85" s="63"/>
      <c r="AC85" s="130"/>
      <c r="AD85" s="87"/>
    </row>
    <row r="86" spans="23:30" x14ac:dyDescent="0.2">
      <c r="W86" s="62"/>
      <c r="X86" s="63"/>
      <c r="AC86" s="130"/>
      <c r="AD86" s="87"/>
    </row>
    <row r="87" spans="23:30" x14ac:dyDescent="0.2">
      <c r="W87" s="62"/>
      <c r="X87" s="63"/>
      <c r="AC87" s="130"/>
      <c r="AD87" s="87"/>
    </row>
    <row r="88" spans="23:30" x14ac:dyDescent="0.2">
      <c r="W88" s="62"/>
      <c r="X88" s="63"/>
      <c r="AC88" s="130"/>
      <c r="AD88" s="87"/>
    </row>
    <row r="89" spans="23:30" x14ac:dyDescent="0.2">
      <c r="W89" s="62"/>
      <c r="X89" s="63"/>
      <c r="AC89" s="130"/>
      <c r="AD89" s="87"/>
    </row>
    <row r="90" spans="23:30" x14ac:dyDescent="0.2">
      <c r="W90" s="62"/>
      <c r="X90" s="63"/>
      <c r="AC90" s="130"/>
      <c r="AD90" s="87"/>
    </row>
    <row r="91" spans="23:30" x14ac:dyDescent="0.2">
      <c r="W91" s="62"/>
      <c r="X91" s="63"/>
      <c r="AC91" s="130"/>
      <c r="AD91" s="87"/>
    </row>
    <row r="92" spans="23:30" x14ac:dyDescent="0.2">
      <c r="W92" s="62"/>
      <c r="X92" s="63"/>
      <c r="AC92" s="130"/>
      <c r="AD92" s="87"/>
    </row>
    <row r="93" spans="23:30" x14ac:dyDescent="0.2">
      <c r="W93" s="62"/>
      <c r="X93" s="63"/>
      <c r="AC93" s="130"/>
      <c r="AD93" s="87"/>
    </row>
    <row r="94" spans="23:30" x14ac:dyDescent="0.2">
      <c r="W94" s="62"/>
      <c r="X94" s="63"/>
      <c r="AC94" s="130"/>
      <c r="AD94" s="87"/>
    </row>
    <row r="95" spans="23:30" x14ac:dyDescent="0.2">
      <c r="W95" s="62"/>
      <c r="X95" s="63"/>
      <c r="AC95" s="130"/>
      <c r="AD95" s="87"/>
    </row>
    <row r="96" spans="23:30" x14ac:dyDescent="0.2">
      <c r="W96" s="62"/>
      <c r="X96" s="63"/>
      <c r="AC96" s="130"/>
      <c r="AD96" s="87"/>
    </row>
    <row r="97" spans="23:30" x14ac:dyDescent="0.2">
      <c r="W97" s="62"/>
      <c r="X97" s="63"/>
      <c r="AC97" s="130"/>
      <c r="AD97" s="87"/>
    </row>
    <row r="98" spans="23:30" x14ac:dyDescent="0.2">
      <c r="W98" s="62"/>
      <c r="X98" s="63"/>
      <c r="AC98" s="130"/>
      <c r="AD98" s="87"/>
    </row>
    <row r="99" spans="23:30" x14ac:dyDescent="0.2">
      <c r="W99" s="62"/>
      <c r="X99" s="63"/>
      <c r="AC99" s="130"/>
      <c r="AD99" s="87"/>
    </row>
    <row r="100" spans="23:30" x14ac:dyDescent="0.2">
      <c r="W100" s="62"/>
      <c r="X100" s="63"/>
      <c r="AC100" s="130"/>
      <c r="AD100" s="87"/>
    </row>
    <row r="101" spans="23:30" x14ac:dyDescent="0.2">
      <c r="W101" s="62"/>
      <c r="X101" s="63"/>
      <c r="AC101" s="130"/>
      <c r="AD101" s="87"/>
    </row>
    <row r="102" spans="23:30" x14ac:dyDescent="0.2">
      <c r="W102" s="62"/>
      <c r="X102" s="63"/>
      <c r="AC102" s="130"/>
      <c r="AD102" s="87"/>
    </row>
    <row r="103" spans="23:30" x14ac:dyDescent="0.2">
      <c r="W103" s="62"/>
      <c r="X103" s="63"/>
      <c r="AC103" s="130"/>
      <c r="AD103" s="87"/>
    </row>
    <row r="104" spans="23:30" x14ac:dyDescent="0.2">
      <c r="W104" s="62"/>
      <c r="X104" s="63"/>
      <c r="AC104" s="130"/>
      <c r="AD104" s="87"/>
    </row>
    <row r="105" spans="23:30" x14ac:dyDescent="0.2">
      <c r="W105" s="62"/>
      <c r="X105" s="63"/>
      <c r="AC105" s="130"/>
      <c r="AD105" s="87"/>
    </row>
    <row r="106" spans="23:30" x14ac:dyDescent="0.2">
      <c r="W106" s="62"/>
      <c r="X106" s="63"/>
      <c r="AC106" s="130"/>
      <c r="AD106" s="87"/>
    </row>
    <row r="107" spans="23:30" x14ac:dyDescent="0.2">
      <c r="W107" s="62"/>
      <c r="X107" s="63"/>
      <c r="AC107" s="130"/>
      <c r="AD107" s="87"/>
    </row>
    <row r="108" spans="23:30" x14ac:dyDescent="0.2">
      <c r="W108" s="62"/>
      <c r="X108" s="63"/>
      <c r="AC108" s="130"/>
      <c r="AD108" s="87"/>
    </row>
    <row r="109" spans="23:30" x14ac:dyDescent="0.2">
      <c r="W109" s="62"/>
      <c r="X109" s="63"/>
      <c r="AC109" s="130"/>
      <c r="AD109" s="87"/>
    </row>
    <row r="110" spans="23:30" x14ac:dyDescent="0.2">
      <c r="W110" s="62"/>
      <c r="X110" s="63"/>
      <c r="AC110" s="130"/>
      <c r="AD110" s="87"/>
    </row>
    <row r="111" spans="23:30" x14ac:dyDescent="0.2">
      <c r="W111" s="62"/>
      <c r="X111" s="63"/>
      <c r="AC111" s="130"/>
      <c r="AD111" s="87"/>
    </row>
    <row r="112" spans="23:30" x14ac:dyDescent="0.2">
      <c r="W112" s="62"/>
      <c r="X112" s="63"/>
      <c r="AC112" s="130"/>
      <c r="AD112" s="87"/>
    </row>
    <row r="113" spans="23:30" x14ac:dyDescent="0.2">
      <c r="W113" s="62"/>
      <c r="X113" s="63"/>
      <c r="AC113" s="130"/>
      <c r="AD113" s="87"/>
    </row>
    <row r="114" spans="23:30" x14ac:dyDescent="0.2">
      <c r="W114" s="62"/>
      <c r="X114" s="63"/>
      <c r="AC114" s="130"/>
      <c r="AD114" s="87"/>
    </row>
    <row r="115" spans="23:30" x14ac:dyDescent="0.2">
      <c r="W115" s="62"/>
      <c r="X115" s="63"/>
      <c r="AC115" s="130"/>
      <c r="AD115" s="87"/>
    </row>
    <row r="116" spans="23:30" x14ac:dyDescent="0.2">
      <c r="W116" s="62"/>
      <c r="X116" s="63"/>
      <c r="AC116" s="130"/>
      <c r="AD116" s="87"/>
    </row>
    <row r="117" spans="23:30" x14ac:dyDescent="0.2">
      <c r="W117" s="62"/>
      <c r="X117" s="63"/>
      <c r="AC117" s="130"/>
      <c r="AD117" s="87"/>
    </row>
    <row r="118" spans="23:30" x14ac:dyDescent="0.2">
      <c r="W118" s="62"/>
      <c r="X118" s="63"/>
      <c r="AC118" s="130"/>
      <c r="AD118" s="87"/>
    </row>
    <row r="119" spans="23:30" x14ac:dyDescent="0.2">
      <c r="W119" s="62"/>
      <c r="X119" s="63"/>
      <c r="AC119" s="130"/>
      <c r="AD119" s="87"/>
    </row>
    <row r="120" spans="23:30" x14ac:dyDescent="0.2">
      <c r="W120" s="62"/>
      <c r="X120" s="63"/>
      <c r="AC120" s="130"/>
      <c r="AD120" s="87"/>
    </row>
    <row r="121" spans="23:30" x14ac:dyDescent="0.2">
      <c r="W121" s="62"/>
      <c r="X121" s="63"/>
      <c r="AC121" s="130"/>
      <c r="AD121" s="87"/>
    </row>
    <row r="122" spans="23:30" x14ac:dyDescent="0.2">
      <c r="W122" s="62"/>
      <c r="X122" s="63"/>
      <c r="AC122" s="130"/>
      <c r="AD122" s="87"/>
    </row>
    <row r="123" spans="23:30" x14ac:dyDescent="0.2">
      <c r="W123" s="62"/>
      <c r="X123" s="63"/>
      <c r="AC123" s="130"/>
      <c r="AD123" s="87"/>
    </row>
    <row r="124" spans="23:30" x14ac:dyDescent="0.2">
      <c r="W124" s="62"/>
      <c r="X124" s="63"/>
      <c r="AD124" s="87"/>
    </row>
    <row r="125" spans="23:30" x14ac:dyDescent="0.2">
      <c r="W125" s="62"/>
      <c r="X125" s="63"/>
    </row>
    <row r="126" spans="23:30" x14ac:dyDescent="0.2">
      <c r="W126" s="62"/>
      <c r="X126" s="63"/>
    </row>
    <row r="127" spans="23:30" x14ac:dyDescent="0.2">
      <c r="W127" s="62"/>
      <c r="X127" s="63"/>
    </row>
    <row r="128" spans="23:30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27" spans="26:26" x14ac:dyDescent="0.2">
      <c r="Z3227" s="86"/>
    </row>
    <row r="3228" spans="26:26" x14ac:dyDescent="0.2">
      <c r="Z3228" s="86"/>
    </row>
    <row r="3229" spans="26:26" x14ac:dyDescent="0.2">
      <c r="Z3229" s="86"/>
    </row>
    <row r="3230" spans="26:26" x14ac:dyDescent="0.2">
      <c r="Z3230" s="86"/>
    </row>
    <row r="3231" spans="26:26" x14ac:dyDescent="0.2">
      <c r="Z3231" s="86"/>
    </row>
    <row r="3232" spans="26:26" x14ac:dyDescent="0.2">
      <c r="Z3232" s="86"/>
    </row>
    <row r="3233" spans="26:26" x14ac:dyDescent="0.2">
      <c r="Z3233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7">
    <cfRule type="cellIs" dxfId="3" priority="5" operator="equal">
      <formula>FALSE</formula>
    </cfRule>
  </conditionalFormatting>
  <conditionalFormatting sqref="Y23:Y40">
    <cfRule type="cellIs" dxfId="2" priority="4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20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16" si="0">EDATE(SettlementDate,$B3)</f>
        <v>42721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1.0561999999890014E-2</v>
      </c>
      <c r="H3" s="53">
        <f>IF(G3&gt;=0,ROUNDDOWN(G3*10,2)/10,ROUNDUP(G3*10,2)/10)</f>
        <v>0.01</v>
      </c>
      <c r="I3" s="82">
        <f>MAX(_xll.ohPack(Data!$M$4:INDEX(Fwd1Y,MATCH(E3+1,SettlementDates,1),1)))</f>
        <v>1.4846480004390804E-2</v>
      </c>
      <c r="J3" s="53">
        <f t="shared" ref="J3:J16" si="2">IF(I3-G3&gt;1%,(QUOTIENT(I3*10000,50)+1)*0.5%,(QUOTIENT(I3*10000,10)+1)*0.1%)</f>
        <v>1.4999999999999999E-2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20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43086</v>
      </c>
      <c r="F4" s="77">
        <f t="shared" si="1"/>
        <v>3</v>
      </c>
      <c r="G4" s="83">
        <f>MIN(_xll.ohPack(Data!$M$4:INDEX(Fwd1Y,MATCH(E4+1,SettlementDates,1),1)))</f>
        <v>1.0561999999890014E-2</v>
      </c>
      <c r="H4" s="54">
        <f t="shared" ref="H4:H16" si="4">IF(G4&gt;=0,ROUNDDOWN(G4*10,2)/10,ROUNDUP(G4*10,2)/10)</f>
        <v>0.01</v>
      </c>
      <c r="I4" s="83">
        <f>MAX(_xll.ohPack(Data!$M$4:INDEX(Fwd1Y,MATCH(E4+1,SettlementDates,1),1)))</f>
        <v>1.6582853678785092E-2</v>
      </c>
      <c r="J4" s="54">
        <f t="shared" si="2"/>
        <v>1.7000000000000001E-2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206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44182</v>
      </c>
      <c r="F5" s="77">
        <f t="shared" si="1"/>
        <v>6</v>
      </c>
      <c r="G5" s="83">
        <f>MIN(_xll.ohPack(Data!$M$4:INDEX(Fwd1Y,MATCH(E5+1,SettlementDates,1),1)))</f>
        <v>1.0561999999890014E-2</v>
      </c>
      <c r="H5" s="54">
        <f t="shared" si="4"/>
        <v>0.01</v>
      </c>
      <c r="I5" s="83">
        <f>MAX(_xll.ohPack(Data!$M$4:INDEX(Fwd1Y,MATCH(E5+1,SettlementDates,1),1)))</f>
        <v>2.3003426420707518E-2</v>
      </c>
      <c r="J5" s="54">
        <f t="shared" si="2"/>
        <v>2.5000000000000001E-2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206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46008</v>
      </c>
      <c r="F6" s="77">
        <f t="shared" si="1"/>
        <v>6</v>
      </c>
      <c r="G6" s="83">
        <f>MIN(_xll.ohPack(Data!$M$4:INDEX(Fwd1Y,MATCH(E6+1,SettlementDates,1),1)))</f>
        <v>1.0561999999890014E-2</v>
      </c>
      <c r="H6" s="54">
        <f t="shared" si="4"/>
        <v>0.01</v>
      </c>
      <c r="I6" s="83">
        <f>MAX(_xll.ohPack(Data!$M$4:INDEX(Fwd1Y,MATCH(E6+1,SettlementDates,1),1)))</f>
        <v>2.5732814790536924E-2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20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49660</v>
      </c>
      <c r="F7" s="77">
        <f t="shared" si="1"/>
        <v>12</v>
      </c>
      <c r="G7" s="83">
        <f>MIN(_xll.ohPack(Data!$M$4:INDEX(Fwd1Y,MATCH(E7+1,SettlementDates,1),1)))</f>
        <v>1.0561999999890014E-2</v>
      </c>
      <c r="H7" s="54">
        <f t="shared" si="4"/>
        <v>0.01</v>
      </c>
      <c r="I7" s="83">
        <f>MAX(_xll.ohPack(Data!$M$4:INDEX(Fwd1Y,MATCH(E7+1,SettlementDates,1),1)))</f>
        <v>2.5732814790536924E-2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20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53313</v>
      </c>
      <c r="F8" s="77">
        <f t="shared" si="1"/>
        <v>36</v>
      </c>
      <c r="G8" s="83">
        <f>MIN(_xll.ohPack(Data!$M$4:INDEX(Fwd1Y,MATCH(E8+1,SettlementDates,1),1)))</f>
        <v>1.0561999999890014E-2</v>
      </c>
      <c r="H8" s="54">
        <f t="shared" si="4"/>
        <v>0.01</v>
      </c>
      <c r="I8" s="83">
        <f>MAX(_xll.ohPack(Data!$M$4:INDEX(Fwd1Y,MATCH(E8+1,SettlementDates,1),1)))</f>
        <v>2.5732814790536924E-2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20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64270</v>
      </c>
      <c r="F9" s="77">
        <f t="shared" si="1"/>
        <v>60</v>
      </c>
      <c r="G9" s="84">
        <f>MIN(_xll.ohPack(Data!$M$4:INDEX(Fwd1Y,MATCH(E9+1,SettlementDates,1),1)))</f>
        <v>1.0561999999890014E-2</v>
      </c>
      <c r="H9" s="55">
        <f t="shared" si="4"/>
        <v>0.01</v>
      </c>
      <c r="I9" s="84">
        <f>MAX(_xll.ohPack(Data!$M$4:INDEX(Fwd1Y,MATCH(E9+1,SettlementDates,1),1)))</f>
        <v>2.5732814790536924E-2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205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42721</v>
      </c>
      <c r="F10" s="78">
        <f t="shared" si="1"/>
        <v>1</v>
      </c>
      <c r="G10" s="83">
        <f>MIN(_xll.ohPack(Data!$Q$4:INDEX(ONFwd1Y,MATCH(E10+1,SettlementDates,1),1)))</f>
        <v>8.3776112441258377E-3</v>
      </c>
      <c r="H10" s="53">
        <f t="shared" si="4"/>
        <v>8.0000000000000002E-3</v>
      </c>
      <c r="I10" s="82">
        <f>MAX(_xll.ohPack(Data!$Q$4:INDEX(ONFwd1Y,MATCH(E10+1,SettlementDates,1),1)))</f>
        <v>1.4836526027599183E-2</v>
      </c>
      <c r="J10" s="53">
        <f t="shared" si="2"/>
        <v>1.4999999999999999E-2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206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43086</v>
      </c>
      <c r="F11" s="77">
        <f t="shared" si="1"/>
        <v>3</v>
      </c>
      <c r="G11" s="83">
        <f>MIN(_xll.ohPack(Data!$Q$4:INDEX(ONFwd1Y,MATCH(E11+1,SettlementDates,1),1)))</f>
        <v>8.3776112441258377E-3</v>
      </c>
      <c r="H11" s="54">
        <f t="shared" si="4"/>
        <v>8.0000000000000002E-3</v>
      </c>
      <c r="I11" s="83">
        <f>MAX(_xll.ohPack(Data!$Q$4:INDEX(ONFwd1Y,MATCH(E11+1,SettlementDates,1),1)))</f>
        <v>1.6661401162692824E-2</v>
      </c>
      <c r="J11" s="54">
        <f t="shared" si="2"/>
        <v>1.7000000000000001E-2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206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44182</v>
      </c>
      <c r="F12" s="77">
        <f t="shared" si="1"/>
        <v>6</v>
      </c>
      <c r="G12" s="83">
        <f>MIN(_xll.ohPack(Data!$Q$4:INDEX(ONFwd1Y,MATCH(E12+1,SettlementDates,1),1)))</f>
        <v>8.3776112441258377E-3</v>
      </c>
      <c r="H12" s="54">
        <f t="shared" si="4"/>
        <v>8.0000000000000002E-3</v>
      </c>
      <c r="I12" s="83">
        <f>MAX(_xll.ohPack(Data!$Q$4:INDEX(ONFwd1Y,MATCH(E12+1,SettlementDates,1),1)))</f>
        <v>2.1907092037125597E-2</v>
      </c>
      <c r="J12" s="54">
        <f t="shared" si="2"/>
        <v>2.5000000000000001E-2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206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46008</v>
      </c>
      <c r="F13" s="77">
        <f t="shared" si="1"/>
        <v>6</v>
      </c>
      <c r="G13" s="83">
        <f>MIN(_xll.ohPack(Data!$Q$4:INDEX(ONFwd1Y,MATCH(E13+1,SettlementDates,1),1)))</f>
        <v>8.3776112441258377E-3</v>
      </c>
      <c r="H13" s="54">
        <f t="shared" si="4"/>
        <v>8.0000000000000002E-3</v>
      </c>
      <c r="I13" s="83">
        <f>MAX(_xll.ohPack(Data!$Q$4:INDEX(ONFwd1Y,MATCH(E13+1,SettlementDates,1),1)))</f>
        <v>2.5417654168662374E-2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20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49660</v>
      </c>
      <c r="F14" s="77">
        <f t="shared" si="1"/>
        <v>12</v>
      </c>
      <c r="G14" s="83">
        <f>MIN(_xll.ohPack(Data!$Q$4:INDEX(ONFwd1Y,MATCH(E14+1,SettlementDates,1),1)))</f>
        <v>8.3776112441258377E-3</v>
      </c>
      <c r="H14" s="54">
        <f t="shared" si="4"/>
        <v>8.0000000000000002E-3</v>
      </c>
      <c r="I14" s="83">
        <f>MAX(_xll.ohPack(Data!$Q$4:INDEX(ONFwd1Y,MATCH(E14+1,SettlementDates,1),1)))</f>
        <v>2.5417654168662374E-2</v>
      </c>
      <c r="J14" s="54">
        <f t="shared" si="2"/>
        <v>0.03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20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53313</v>
      </c>
      <c r="F15" s="77">
        <f t="shared" si="1"/>
        <v>36</v>
      </c>
      <c r="G15" s="83">
        <f>MIN(_xll.ohPack(Data!$Q$4:INDEX(ONFwd1Y,MATCH(E15+1,SettlementDates,1),1)))</f>
        <v>8.3776112441258377E-3</v>
      </c>
      <c r="H15" s="54">
        <f t="shared" si="4"/>
        <v>8.0000000000000002E-3</v>
      </c>
      <c r="I15" s="83">
        <f>MAX(_xll.ohPack(Data!$Q$4:INDEX(ONFwd1Y,MATCH(E15+1,SettlementDates,1),1)))</f>
        <v>2.5417654168662374E-2</v>
      </c>
      <c r="J15" s="54">
        <f t="shared" si="2"/>
        <v>0.03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20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64270</v>
      </c>
      <c r="F16" s="81">
        <f t="shared" si="1"/>
        <v>60</v>
      </c>
      <c r="G16" s="84">
        <f>MIN(_xll.ohPack(Data!$Q$4:INDEX(ONFwd1Y,MATCH(E16+1,SettlementDates,1),1)))</f>
        <v>8.3776112441258377E-3</v>
      </c>
      <c r="H16" s="55">
        <f t="shared" si="4"/>
        <v>8.0000000000000002E-3</v>
      </c>
      <c r="I16" s="84">
        <f>MAX(_xll.ohPack(Data!$Q$4:INDEX(ONFwd1Y,MATCH(E16+1,SettlementDates,1),1)))</f>
        <v>2.5417654168662374E-2</v>
      </c>
      <c r="J16" s="55">
        <f t="shared" si="2"/>
        <v>0.03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146</v>
      </c>
      <c r="P18" s="63"/>
      <c r="Q18" s="63"/>
      <c r="R18" s="63"/>
      <c r="S18" s="63"/>
      <c r="T18" s="63"/>
      <c r="V18" s="63"/>
    </row>
    <row r="19" spans="3:27" x14ac:dyDescent="0.2">
      <c r="M19" s="101"/>
      <c r="P19" s="63"/>
      <c r="Q19" s="63"/>
      <c r="R19" s="63"/>
      <c r="S19" s="63"/>
      <c r="T19" s="63"/>
      <c r="V19" s="63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ht="13.5" x14ac:dyDescent="0.2">
      <c r="M21" s="90" t="s">
        <v>141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7" x14ac:dyDescent="0.2">
      <c r="J22" s="62"/>
      <c r="K22" s="135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</row>
    <row r="23" spans="3:27" x14ac:dyDescent="0.2">
      <c r="J23" s="62"/>
      <c r="K23" s="62"/>
      <c r="L23" s="62"/>
      <c r="M23" s="117" t="s">
        <v>149</v>
      </c>
      <c r="N23" s="117" t="s">
        <v>30</v>
      </c>
      <c r="O23" s="117" t="str">
        <f t="shared" ref="O23:O46" si="6">LEFT(N23,LEN(N23)-1)+12&amp;"M"</f>
        <v>13M</v>
      </c>
      <c r="P23" s="117" t="str">
        <f t="shared" ref="P23:P46" si="7">Currency&amp;LEFT(N23,LEN(N23)-1)&amp;"x"&amp;LEFT(O23,LEN(O23)-1)&amp;"F"&amp;QuoteSuffix</f>
        <v>GBP1x13F_Quote</v>
      </c>
      <c r="Q23" s="137"/>
      <c r="R23" s="118">
        <f>_xll.qlInterestRateIndexFixingDate(Index1Y,S23)</f>
        <v>42387</v>
      </c>
      <c r="S23" s="118">
        <f>_xll.qlCalendarAdvance(Calendar,SettlementDate,N23,"mf",TRUE)</f>
        <v>42387</v>
      </c>
      <c r="T23" s="118">
        <f>_xll.qlCalendarAdvance(Calendar,SettlementDate,O23,"mf",TRUE)</f>
        <v>42752</v>
      </c>
      <c r="U23" s="119">
        <f ca="1">_xll.qlIndexFixing(Index1Y,R23,TRUE,_xll.ohTrigger(Trigger,Trigger1Y,InterestRatesTrigger))</f>
        <v>1.12000000004363E-2</v>
      </c>
      <c r="V23" s="119">
        <f ca="1">IFERROR(_xll.qlQuoteValue(P23,_xll.ohTrigger(Trigger,Trigger1Y,InterestRatesTrigger)),NA())</f>
        <v>1.1200000000000002E-2</v>
      </c>
      <c r="W23" s="117" t="b">
        <f ca="1">NOT(ISERROR(V23))</f>
        <v>1</v>
      </c>
      <c r="X23" s="140">
        <f ca="1">(U23-V23)/10000</f>
        <v>4.3629856671945078E-17</v>
      </c>
      <c r="Y23" s="166" t="b">
        <f ca="1">ABS(X23)&lt;=ABS('General Settings'!$D$32)</f>
        <v>1</v>
      </c>
      <c r="AA23" s="62" t="e">
        <f t="array" ref="AA23:AA46">NA()</f>
        <v>#N/A</v>
      </c>
    </row>
    <row r="24" spans="3:27" x14ac:dyDescent="0.2">
      <c r="M24" s="110" t="s">
        <v>149</v>
      </c>
      <c r="N24" s="110" t="s">
        <v>63</v>
      </c>
      <c r="O24" s="110" t="str">
        <f t="shared" si="6"/>
        <v>14M</v>
      </c>
      <c r="P24" s="110" t="str">
        <f t="shared" si="7"/>
        <v>GBP2x14F_Quote</v>
      </c>
      <c r="Q24" s="137"/>
      <c r="R24" s="111">
        <f>_xll.qlInterestRateIndexFixingDate(Index1Y,S24)</f>
        <v>42417</v>
      </c>
      <c r="S24" s="111">
        <f>_xll.qlCalendarAdvance(Calendar,SettlementDate,N24,"mf",TRUE)</f>
        <v>42417</v>
      </c>
      <c r="T24" s="111">
        <f>_xll.qlCalendarAdvance(Calendar,SettlementDate,O24,"mf",TRUE)</f>
        <v>42783</v>
      </c>
      <c r="U24" s="112">
        <f ca="1">_xll.qlIndexFixing(Index1Y,R24,TRUE,_xll.ohTrigger(Trigger,Trigger1Y,InterestRatesTrigger))</f>
        <v>1.1500000000000073E-2</v>
      </c>
      <c r="V24" s="112">
        <f ca="1">IFERROR(_xll.qlQuoteValue(P24,_xll.ohTrigger(Trigger,Trigger1Y,InterestRatesTrigger)),NA())</f>
        <v>1.15E-2</v>
      </c>
      <c r="W24" s="110" t="b">
        <f t="shared" ref="W24:W46" ca="1" si="8">NOT(ISERROR(V24))</f>
        <v>1</v>
      </c>
      <c r="X24" s="141">
        <f t="shared" ref="X24:X46" ca="1" si="9">(U24-V24)/10000</f>
        <v>7.2858385991025893E-21</v>
      </c>
      <c r="Y24" s="166" t="b">
        <f ca="1">ABS(X24)&lt;=ABS('General Settings'!$D$32)</f>
        <v>1</v>
      </c>
      <c r="AA24" s="62" t="e">
        <v>#N/A</v>
      </c>
    </row>
    <row r="25" spans="3:27" x14ac:dyDescent="0.2">
      <c r="M25" s="110" t="s">
        <v>149</v>
      </c>
      <c r="N25" s="110" t="s">
        <v>31</v>
      </c>
      <c r="O25" s="110" t="str">
        <f t="shared" si="6"/>
        <v>15M</v>
      </c>
      <c r="P25" s="110" t="str">
        <f t="shared" si="7"/>
        <v>GBP3x15F_Quote</v>
      </c>
      <c r="Q25" s="137"/>
      <c r="R25" s="111">
        <f>_xll.qlInterestRateIndexFixingDate(Index1Y,S25)</f>
        <v>42446</v>
      </c>
      <c r="S25" s="111">
        <f>_xll.qlCalendarAdvance(Calendar,SettlementDate,N25,"mf",TRUE)</f>
        <v>42446</v>
      </c>
      <c r="T25" s="111">
        <f>_xll.qlCalendarAdvance(Calendar,SettlementDate,O25,"mf",TRUE)</f>
        <v>42811</v>
      </c>
      <c r="U25" s="112">
        <f ca="1">_xll.qlIndexFixing(Index1Y,R25,TRUE,_xll.ohTrigger(Trigger,Trigger1Y,InterestRatesTrigger))</f>
        <v>1.1799999999999811E-2</v>
      </c>
      <c r="V25" s="112">
        <f ca="1">IFERROR(_xll.qlQuoteValue(P25,_xll.ohTrigger(Trigger,Trigger1Y,InterestRatesTrigger)),NA())</f>
        <v>1.18E-2</v>
      </c>
      <c r="W25" s="110" t="b">
        <f t="shared" ca="1" si="8"/>
        <v>1</v>
      </c>
      <c r="X25" s="141">
        <f t="shared" ca="1" si="9"/>
        <v>-1.8908485888147197E-20</v>
      </c>
      <c r="Y25" s="166" t="b">
        <f ca="1">ABS(X25)&lt;=ABS('General Settings'!$D$32)</f>
        <v>1</v>
      </c>
      <c r="AA25" s="62" t="e">
        <v>#N/A</v>
      </c>
    </row>
    <row r="26" spans="3:27" x14ac:dyDescent="0.2">
      <c r="M26" s="110" t="s">
        <v>149</v>
      </c>
      <c r="N26" s="110" t="s">
        <v>64</v>
      </c>
      <c r="O26" s="110" t="str">
        <f t="shared" si="6"/>
        <v>16M</v>
      </c>
      <c r="P26" s="110" t="str">
        <f t="shared" si="7"/>
        <v>GBP4x16F_Quote</v>
      </c>
      <c r="Q26" s="137"/>
      <c r="R26" s="111">
        <f>_xll.qlInterestRateIndexFixingDate(Index1Y,S26)</f>
        <v>42478</v>
      </c>
      <c r="S26" s="111">
        <f>_xll.qlCalendarAdvance(Calendar,SettlementDate,N26,"mf",TRUE)</f>
        <v>42478</v>
      </c>
      <c r="T26" s="111">
        <f>_xll.qlCalendarAdvance(Calendar,SettlementDate,O26,"mf",TRUE)</f>
        <v>42843</v>
      </c>
      <c r="U26" s="112">
        <f ca="1">_xll.qlIndexFixing(Index1Y,R26,TRUE,_xll.ohTrigger(Trigger,Trigger1Y,InterestRatesTrigger))</f>
        <v>1.2149999999999883E-2</v>
      </c>
      <c r="V26" s="112">
        <f ca="1">IFERROR(_xll.qlQuoteValue(P26,_xll.ohTrigger(Trigger,Trigger1Y,InterestRatesTrigger)),NA())</f>
        <v>1.2150000000000001E-2</v>
      </c>
      <c r="W26" s="110" t="b">
        <f t="shared" ca="1" si="8"/>
        <v>1</v>
      </c>
      <c r="X26" s="141">
        <f t="shared" ca="1" si="9"/>
        <v>-1.1796119636642288E-20</v>
      </c>
      <c r="Y26" s="166" t="b">
        <f ca="1">ABS(X26)&lt;=ABS('General Settings'!$D$32)</f>
        <v>1</v>
      </c>
      <c r="AA26" s="62" t="e">
        <v>#N/A</v>
      </c>
    </row>
    <row r="27" spans="3:27" x14ac:dyDescent="0.2">
      <c r="M27" s="110" t="s">
        <v>149</v>
      </c>
      <c r="N27" s="110" t="s">
        <v>65</v>
      </c>
      <c r="O27" s="110" t="str">
        <f t="shared" si="6"/>
        <v>17M</v>
      </c>
      <c r="P27" s="110" t="str">
        <f t="shared" si="7"/>
        <v>GBP5x17F_Quote</v>
      </c>
      <c r="Q27" s="137"/>
      <c r="R27" s="111">
        <f>_xll.qlInterestRateIndexFixingDate(Index1Y,S27)</f>
        <v>42507</v>
      </c>
      <c r="S27" s="111">
        <f>_xll.qlCalendarAdvance(Calendar,SettlementDate,N27,"mf",TRUE)</f>
        <v>42507</v>
      </c>
      <c r="T27" s="111">
        <f>_xll.qlCalendarAdvance(Calendar,SettlementDate,O27,"mf",TRUE)</f>
        <v>42872</v>
      </c>
      <c r="U27" s="112">
        <f ca="1">_xll.qlIndexFixing(Index1Y,R27,TRUE,_xll.ohTrigger(Trigger,Trigger1Y,InterestRatesTrigger))</f>
        <v>1.2499999999999956E-2</v>
      </c>
      <c r="V27" s="112">
        <f ca="1">IFERROR(_xll.qlQuoteValue(P27,_xll.ohTrigger(Trigger,Trigger1Y,InterestRatesTrigger)),NA())</f>
        <v>1.2500000000000001E-2</v>
      </c>
      <c r="W27" s="110" t="b">
        <f t="shared" ca="1" si="8"/>
        <v>1</v>
      </c>
      <c r="X27" s="141">
        <f t="shared" ca="1" si="9"/>
        <v>-4.5102810375396982E-21</v>
      </c>
      <c r="Y27" s="166" t="b">
        <f ca="1">ABS(X27)&lt;=ABS('General Settings'!$D$32)</f>
        <v>1</v>
      </c>
      <c r="AA27" s="62" t="e">
        <v>#N/A</v>
      </c>
    </row>
    <row r="28" spans="3:27" x14ac:dyDescent="0.2">
      <c r="M28" s="110" t="s">
        <v>149</v>
      </c>
      <c r="N28" s="110" t="s">
        <v>32</v>
      </c>
      <c r="O28" s="110" t="str">
        <f t="shared" si="6"/>
        <v>18M</v>
      </c>
      <c r="P28" s="110" t="str">
        <f t="shared" si="7"/>
        <v>GBP6x18F_Quote</v>
      </c>
      <c r="Q28" s="137"/>
      <c r="R28" s="111">
        <f>_xll.qlInterestRateIndexFixingDate(Index1Y,S28)</f>
        <v>42538</v>
      </c>
      <c r="S28" s="111">
        <f>_xll.qlCalendarAdvance(Calendar,SettlementDate,N28,"mf",TRUE)</f>
        <v>42538</v>
      </c>
      <c r="T28" s="111">
        <f>_xll.qlCalendarAdvance(Calendar,SettlementDate,O28,"mf",TRUE)</f>
        <v>42905</v>
      </c>
      <c r="U28" s="112">
        <f ca="1">_xll.qlIndexFixing(Index1Y,R28,TRUE,_xll.ohTrigger(Trigger,Trigger1Y,InterestRatesTrigger))</f>
        <v>1.2750000000000232E-2</v>
      </c>
      <c r="V28" s="112">
        <f ca="1">IFERROR(_xll.qlQuoteValue(P28,_xll.ohTrigger(Trigger,Trigger1Y,InterestRatesTrigger)),NA())</f>
        <v>1.2749999999999999E-2</v>
      </c>
      <c r="W28" s="110" t="b">
        <f t="shared" ca="1" si="8"/>
        <v>1</v>
      </c>
      <c r="X28" s="141">
        <f t="shared" ca="1" si="9"/>
        <v>2.3245294578089216E-20</v>
      </c>
      <c r="Y28" s="166" t="b">
        <f ca="1">ABS(X28)&lt;=ABS('General Settings'!$D$32)</f>
        <v>1</v>
      </c>
      <c r="AA28" s="62" t="e">
        <v>#N/A</v>
      </c>
    </row>
    <row r="29" spans="3:27" x14ac:dyDescent="0.2">
      <c r="M29" s="94" t="s">
        <v>149</v>
      </c>
      <c r="N29" s="94" t="s">
        <v>66</v>
      </c>
      <c r="O29" s="94" t="str">
        <f t="shared" si="6"/>
        <v>19M</v>
      </c>
      <c r="P29" s="94" t="str">
        <f t="shared" si="7"/>
        <v>GBP7x19F_Quote</v>
      </c>
      <c r="Q29" s="137"/>
      <c r="R29" s="106">
        <f>_xll.qlInterestRateIndexFixingDate(Index1Y,S29)</f>
        <v>42569</v>
      </c>
      <c r="S29" s="106">
        <f>_xll.qlCalendarAdvance(Calendar,SettlementDate,N29,"mf",TRUE)</f>
        <v>42569</v>
      </c>
      <c r="T29" s="106">
        <f>_xll.qlCalendarAdvance(Calendar,SettlementDate,O29,"mf",TRUE)</f>
        <v>42933</v>
      </c>
      <c r="U29" s="97">
        <f ca="1">_xll.qlIndexFixing(Index1Y,R29,TRUE,_xll.ohTrigger(Trigger,Trigger1Y,InterestRatesTrigger))</f>
        <v>1.3046842692581828E-2</v>
      </c>
      <c r="V29" s="97" t="e">
        <f ca="1">IFERROR(_xll.qlQuoteValue(P29,_xll.ohTrigger(Trigger,Trigger1Y,InterestRatesTrigger)),NA())</f>
        <v>#N/A</v>
      </c>
      <c r="W29" s="94" t="b">
        <f t="shared" ca="1" si="8"/>
        <v>0</v>
      </c>
      <c r="X29" s="148" t="e">
        <f t="shared" ca="1" si="9"/>
        <v>#N/A</v>
      </c>
      <c r="Y29" s="166" t="e">
        <f ca="1">ABS(X29)&lt;=ABS('General Settings'!$D$32)</f>
        <v>#N/A</v>
      </c>
      <c r="AA29" s="62" t="e">
        <v>#N/A</v>
      </c>
    </row>
    <row r="30" spans="3:27" x14ac:dyDescent="0.2">
      <c r="M30" s="94" t="s">
        <v>149</v>
      </c>
      <c r="N30" s="94" t="s">
        <v>67</v>
      </c>
      <c r="O30" s="94" t="str">
        <f t="shared" si="6"/>
        <v>20M</v>
      </c>
      <c r="P30" s="94" t="str">
        <f t="shared" si="7"/>
        <v>GBP8x20F_Quote</v>
      </c>
      <c r="Q30" s="137"/>
      <c r="R30" s="106">
        <f>_xll.qlInterestRateIndexFixingDate(Index1Y,S30)</f>
        <v>42599</v>
      </c>
      <c r="S30" s="106">
        <f>_xll.qlCalendarAdvance(Calendar,SettlementDate,N30,"mf",TRUE)</f>
        <v>42599</v>
      </c>
      <c r="T30" s="106">
        <f>_xll.qlCalendarAdvance(Calendar,SettlementDate,O30,"mf",TRUE)</f>
        <v>42964</v>
      </c>
      <c r="U30" s="97">
        <f ca="1">_xll.qlIndexFixing(Index1Y,R30,TRUE,_xll.ohTrigger(Trigger,Trigger1Y,InterestRatesTrigger))</f>
        <v>1.3401196453583841E-2</v>
      </c>
      <c r="V30" s="97" t="e">
        <f ca="1">IFERROR(_xll.qlQuoteValue(P30,_xll.ohTrigger(Trigger,Trigger1Y,InterestRatesTrigger)),NA())</f>
        <v>#N/A</v>
      </c>
      <c r="W30" s="94" t="b">
        <f t="shared" ca="1" si="8"/>
        <v>0</v>
      </c>
      <c r="X30" s="148" t="e">
        <f t="shared" ca="1" si="9"/>
        <v>#N/A</v>
      </c>
      <c r="Y30" s="166" t="e">
        <f ca="1">ABS(X30)&lt;=ABS('General Settings'!$D$32)</f>
        <v>#N/A</v>
      </c>
      <c r="AA30" s="62" t="e">
        <v>#N/A</v>
      </c>
    </row>
    <row r="31" spans="3:27" x14ac:dyDescent="0.2">
      <c r="M31" s="110" t="s">
        <v>149</v>
      </c>
      <c r="N31" s="110" t="s">
        <v>68</v>
      </c>
      <c r="O31" s="110" t="str">
        <f t="shared" si="6"/>
        <v>21M</v>
      </c>
      <c r="P31" s="110" t="str">
        <f t="shared" si="7"/>
        <v>GBP9x21F_Quote</v>
      </c>
      <c r="Q31" s="137"/>
      <c r="R31" s="111">
        <f>_xll.qlInterestRateIndexFixingDate(Index1Y,S31)</f>
        <v>42632</v>
      </c>
      <c r="S31" s="111">
        <f>_xll.qlCalendarAdvance(Calendar,SettlementDate,N31,"mf",TRUE)</f>
        <v>42632</v>
      </c>
      <c r="T31" s="111">
        <f>_xll.qlCalendarAdvance(Calendar,SettlementDate,O31,"mf",TRUE)</f>
        <v>42996</v>
      </c>
      <c r="U31" s="112">
        <f ca="1">_xll.qlIndexFixing(Index1Y,R31,TRUE,_xll.ohTrigger(Trigger,Trigger1Y,InterestRatesTrigger))</f>
        <v>1.3800000000404378E-2</v>
      </c>
      <c r="V31" s="112">
        <f ca="1">IFERROR(_xll.qlQuoteValue(P31,_xll.ohTrigger(Trigger,Trigger1Y,InterestRatesTrigger)),NA())</f>
        <v>1.38E-2</v>
      </c>
      <c r="W31" s="110" t="b">
        <f t="shared" ca="1" si="8"/>
        <v>1</v>
      </c>
      <c r="X31" s="141">
        <f t="shared" ca="1" si="9"/>
        <v>4.0437792003800156E-17</v>
      </c>
      <c r="Y31" s="166" t="b">
        <f ca="1">ABS(X31)&lt;=ABS('General Settings'!$D$32)</f>
        <v>1</v>
      </c>
      <c r="AA31" s="62" t="e">
        <v>#N/A</v>
      </c>
    </row>
    <row r="32" spans="3:27" x14ac:dyDescent="0.2">
      <c r="M32" s="94" t="s">
        <v>149</v>
      </c>
      <c r="N32" s="94" t="s">
        <v>69</v>
      </c>
      <c r="O32" s="94" t="str">
        <f t="shared" si="6"/>
        <v>22M</v>
      </c>
      <c r="P32" s="94" t="str">
        <f t="shared" si="7"/>
        <v>GBP10x22F_Quote</v>
      </c>
      <c r="Q32" s="137"/>
      <c r="R32" s="106">
        <f>_xll.qlInterestRateIndexFixingDate(Index1Y,S32)</f>
        <v>42660</v>
      </c>
      <c r="S32" s="106">
        <f>_xll.qlCalendarAdvance(Calendar,SettlementDate,N32,"mf",TRUE)</f>
        <v>42660</v>
      </c>
      <c r="T32" s="106">
        <f>_xll.qlCalendarAdvance(Calendar,SettlementDate,O32,"mf",TRUE)</f>
        <v>43025</v>
      </c>
      <c r="U32" s="97">
        <f ca="1">_xll.qlIndexFixing(Index1Y,R32,TRUE,_xll.ohTrigger(Trigger,Trigger1Y,InterestRatesTrigger))</f>
        <v>1.4159344534000917E-2</v>
      </c>
      <c r="V32" s="97" t="e">
        <f ca="1">IFERROR(_xll.qlQuoteValue(P32,_xll.ohTrigger(Trigger,Trigger1Y,InterestRatesTrigger)),NA())</f>
        <v>#N/A</v>
      </c>
      <c r="W32" s="94" t="b">
        <f t="shared" ca="1" si="8"/>
        <v>0</v>
      </c>
      <c r="X32" s="148" t="e">
        <f t="shared" ca="1" si="9"/>
        <v>#N/A</v>
      </c>
      <c r="Y32" s="166" t="e">
        <f ca="1">ABS(X32)&lt;=ABS('General Settings'!$D$32)</f>
        <v>#N/A</v>
      </c>
      <c r="AA32" s="62" t="e">
        <v>#N/A</v>
      </c>
    </row>
    <row r="33" spans="13:27" x14ac:dyDescent="0.2">
      <c r="M33" s="94" t="s">
        <v>149</v>
      </c>
      <c r="N33" s="94" t="s">
        <v>70</v>
      </c>
      <c r="O33" s="94" t="str">
        <f t="shared" si="6"/>
        <v>23M</v>
      </c>
      <c r="P33" s="94" t="str">
        <f t="shared" si="7"/>
        <v>GBP11x23F_Quote</v>
      </c>
      <c r="Q33" s="137"/>
      <c r="R33" s="106">
        <f>_xll.qlInterestRateIndexFixingDate(Index1Y,S33)</f>
        <v>42691</v>
      </c>
      <c r="S33" s="106">
        <f>_xll.qlCalendarAdvance(Calendar,SettlementDate,N33,"mf",TRUE)</f>
        <v>42691</v>
      </c>
      <c r="T33" s="106">
        <f>_xll.qlCalendarAdvance(Calendar,SettlementDate,O33,"mf",TRUE)</f>
        <v>43056</v>
      </c>
      <c r="U33" s="97">
        <f ca="1">_xll.qlIndexFixing(Index1Y,R33,TRUE,_xll.ohTrigger(Trigger,Trigger1Y,InterestRatesTrigger))</f>
        <v>1.4528160742622198E-2</v>
      </c>
      <c r="V33" s="97" t="e">
        <f ca="1">IFERROR(_xll.qlQuoteValue(P33,_xll.ohTrigger(Trigger,Trigger1Y,InterestRatesTrigger)),NA())</f>
        <v>#N/A</v>
      </c>
      <c r="W33" s="94" t="b">
        <f t="shared" ca="1" si="8"/>
        <v>0</v>
      </c>
      <c r="X33" s="148" t="e">
        <f t="shared" ca="1" si="9"/>
        <v>#N/A</v>
      </c>
      <c r="Y33" s="166" t="e">
        <f ca="1">ABS(X33)&lt;=ABS('General Settings'!$D$32)</f>
        <v>#N/A</v>
      </c>
      <c r="AA33" s="62" t="e">
        <v>#N/A</v>
      </c>
    </row>
    <row r="34" spans="13:27" x14ac:dyDescent="0.2">
      <c r="M34" s="110" t="s">
        <v>149</v>
      </c>
      <c r="N34" s="110" t="s">
        <v>106</v>
      </c>
      <c r="O34" s="110" t="str">
        <f t="shared" si="6"/>
        <v>24M</v>
      </c>
      <c r="P34" s="110" t="str">
        <f t="shared" si="7"/>
        <v>GBP12x24F_Quote</v>
      </c>
      <c r="Q34" s="137"/>
      <c r="R34" s="111">
        <f>_xll.qlInterestRateIndexFixingDate(Index1Y,S34)</f>
        <v>42723</v>
      </c>
      <c r="S34" s="111">
        <f>_xll.qlCalendarAdvance(Calendar,SettlementDate,N34,"mf",TRUE)</f>
        <v>42723</v>
      </c>
      <c r="T34" s="111">
        <f>_xll.qlCalendarAdvance(Calendar,SettlementDate,O34,"mf",TRUE)</f>
        <v>43087</v>
      </c>
      <c r="U34" s="112">
        <f ca="1">_xll.qlIndexFixing(Index1Y,R34,TRUE,_xll.ohTrigger(Trigger,Trigger1Y,InterestRatesTrigger))</f>
        <v>1.484999999997294E-2</v>
      </c>
      <c r="V34" s="112">
        <f ca="1">IFERROR(_xll.qlQuoteValue(P34,_xll.ohTrigger(Trigger,Trigger1Y,InterestRatesTrigger)),NA())</f>
        <v>1.4849999999999999E-2</v>
      </c>
      <c r="W34" s="110" t="b">
        <f t="shared" ca="1" si="8"/>
        <v>1</v>
      </c>
      <c r="X34" s="141">
        <f t="shared" ca="1" si="9"/>
        <v>-2.7058216778286238E-18</v>
      </c>
      <c r="Y34" s="166" t="b">
        <f ca="1">ABS(X34)&lt;=ABS('General Settings'!$D$32)</f>
        <v>1</v>
      </c>
      <c r="AA34" s="62" t="e">
        <v>#N/A</v>
      </c>
    </row>
    <row r="35" spans="13:27" x14ac:dyDescent="0.2">
      <c r="M35" s="50" t="s">
        <v>149</v>
      </c>
      <c r="N35" s="50" t="s">
        <v>71</v>
      </c>
      <c r="O35" s="50" t="str">
        <f t="shared" si="6"/>
        <v>25M</v>
      </c>
      <c r="P35" s="50" t="str">
        <f t="shared" si="7"/>
        <v>GBP13x25F_Quote</v>
      </c>
      <c r="Q35" s="137"/>
      <c r="R35" s="120">
        <f>_xll.qlInterestRateIndexFixingDate(Index1Y,S35)</f>
        <v>42752</v>
      </c>
      <c r="S35" s="120">
        <f>_xll.qlCalendarAdvance(Calendar,SettlementDate,N35,"mf",TRUE)</f>
        <v>42752</v>
      </c>
      <c r="T35" s="120">
        <f>_xll.qlCalendarAdvance(Calendar,SettlementDate,O35,"mf",TRUE)</f>
        <v>43117</v>
      </c>
      <c r="U35" s="125">
        <f ca="1">_xll.qlIndexFixing(Index1Y,R35,TRUE,_xll.ohTrigger(Trigger,Trigger1Y,InterestRatesTrigger))</f>
        <v>1.4871663521742295E-2</v>
      </c>
      <c r="V35" s="125" t="e">
        <f ca="1">IFERROR(_xll.qlQuoteValue(P35,_xll.ohTrigger(Trigger,Trigger1Y,InterestRatesTrigger)),NA())</f>
        <v>#N/A</v>
      </c>
      <c r="W35" s="50" t="b">
        <f t="shared" ca="1" si="8"/>
        <v>0</v>
      </c>
      <c r="X35" s="139" t="e">
        <f t="shared" ca="1" si="9"/>
        <v>#N/A</v>
      </c>
      <c r="Y35" s="166" t="e">
        <f ca="1">ABS(X35)&lt;=ABS('General Settings'!$D$32)</f>
        <v>#N/A</v>
      </c>
      <c r="AA35" s="62" t="e">
        <v>#N/A</v>
      </c>
    </row>
    <row r="36" spans="13:27" x14ac:dyDescent="0.2">
      <c r="M36" s="50" t="s">
        <v>149</v>
      </c>
      <c r="N36" s="50" t="s">
        <v>72</v>
      </c>
      <c r="O36" s="50" t="str">
        <f t="shared" si="6"/>
        <v>26M</v>
      </c>
      <c r="P36" s="50" t="str">
        <f t="shared" si="7"/>
        <v>GBP14x26F_Quote</v>
      </c>
      <c r="Q36" s="137"/>
      <c r="R36" s="120">
        <f>_xll.qlInterestRateIndexFixingDate(Index1Y,S36)</f>
        <v>42783</v>
      </c>
      <c r="S36" s="120">
        <f>_xll.qlCalendarAdvance(Calendar,SettlementDate,N36,"mf",TRUE)</f>
        <v>42783</v>
      </c>
      <c r="T36" s="120">
        <f>_xll.qlCalendarAdvance(Calendar,SettlementDate,O36,"mf",TRUE)</f>
        <v>43150</v>
      </c>
      <c r="U36" s="125">
        <f ca="1">_xll.qlIndexFixing(Index1Y,R36,TRUE,_xll.ohTrigger(Trigger,Trigger1Y,InterestRatesTrigger))</f>
        <v>1.519316053197786E-2</v>
      </c>
      <c r="V36" s="125" t="e">
        <f ca="1">IFERROR(_xll.qlQuoteValue(P36,_xll.ohTrigger(Trigger,Trigger1Y,InterestRatesTrigger)),NA())</f>
        <v>#N/A</v>
      </c>
      <c r="W36" s="50" t="b">
        <f t="shared" ca="1" si="8"/>
        <v>0</v>
      </c>
      <c r="X36" s="139" t="e">
        <f t="shared" ca="1" si="9"/>
        <v>#N/A</v>
      </c>
      <c r="Y36" s="166" t="e">
        <f ca="1">ABS(X36)&lt;=ABS('General Settings'!$D$32)</f>
        <v>#N/A</v>
      </c>
      <c r="AA36" s="62" t="e">
        <v>#N/A</v>
      </c>
    </row>
    <row r="37" spans="13:27" x14ac:dyDescent="0.2">
      <c r="M37" s="50" t="s">
        <v>149</v>
      </c>
      <c r="N37" s="50" t="s">
        <v>73</v>
      </c>
      <c r="O37" s="50" t="str">
        <f t="shared" si="6"/>
        <v>27M</v>
      </c>
      <c r="P37" s="50" t="str">
        <f t="shared" si="7"/>
        <v>GBP15x27F_Quote</v>
      </c>
      <c r="Q37" s="137"/>
      <c r="R37" s="120">
        <f>_xll.qlInterestRateIndexFixingDate(Index1Y,S37)</f>
        <v>42811</v>
      </c>
      <c r="S37" s="120">
        <f>_xll.qlCalendarAdvance(Calendar,SettlementDate,N37,"mf",TRUE)</f>
        <v>42811</v>
      </c>
      <c r="T37" s="120">
        <f>_xll.qlCalendarAdvance(Calendar,SettlementDate,O37,"mf",TRUE)</f>
        <v>43178</v>
      </c>
      <c r="U37" s="125">
        <f ca="1">_xll.qlIndexFixing(Index1Y,R37,TRUE,_xll.ohTrigger(Trigger,Trigger1Y,InterestRatesTrigger))</f>
        <v>1.5440760046417397E-2</v>
      </c>
      <c r="V37" s="125" t="e">
        <f ca="1">IFERROR(_xll.qlQuoteValue(P37,_xll.ohTrigger(Trigger,Trigger1Y,InterestRatesTrigger)),NA())</f>
        <v>#N/A</v>
      </c>
      <c r="W37" s="50" t="b">
        <f t="shared" ca="1" si="8"/>
        <v>0</v>
      </c>
      <c r="X37" s="139" t="e">
        <f t="shared" ca="1" si="9"/>
        <v>#N/A</v>
      </c>
      <c r="Y37" s="166" t="e">
        <f ca="1">ABS(X37)&lt;=ABS('General Settings'!$D$32)</f>
        <v>#N/A</v>
      </c>
      <c r="AA37" s="62" t="e">
        <v>#N/A</v>
      </c>
    </row>
    <row r="38" spans="13:27" x14ac:dyDescent="0.2">
      <c r="M38" s="50" t="s">
        <v>149</v>
      </c>
      <c r="N38" s="50" t="s">
        <v>74</v>
      </c>
      <c r="O38" s="50" t="str">
        <f t="shared" si="6"/>
        <v>28M</v>
      </c>
      <c r="P38" s="50" t="str">
        <f t="shared" si="7"/>
        <v>GBP16x28F_Quote</v>
      </c>
      <c r="Q38" s="137"/>
      <c r="R38" s="120">
        <f>_xll.qlInterestRateIndexFixingDate(Index1Y,S38)</f>
        <v>42843</v>
      </c>
      <c r="S38" s="120">
        <f>_xll.qlCalendarAdvance(Calendar,SettlementDate,N38,"mf",TRUE)</f>
        <v>42843</v>
      </c>
      <c r="T38" s="120">
        <f>_xll.qlCalendarAdvance(Calendar,SettlementDate,O38,"mf",TRUE)</f>
        <v>43207</v>
      </c>
      <c r="U38" s="125">
        <f ca="1">_xll.qlIndexFixing(Index1Y,R38,TRUE,_xll.ohTrigger(Trigger,Trigger1Y,InterestRatesTrigger))</f>
        <v>1.5685573669472319E-2</v>
      </c>
      <c r="V38" s="125" t="e">
        <f ca="1">IFERROR(_xll.qlQuoteValue(P38,_xll.ohTrigger(Trigger,Trigger1Y,InterestRatesTrigger)),NA())</f>
        <v>#N/A</v>
      </c>
      <c r="W38" s="50" t="b">
        <f t="shared" ca="1" si="8"/>
        <v>0</v>
      </c>
      <c r="X38" s="139" t="e">
        <f t="shared" ca="1" si="9"/>
        <v>#N/A</v>
      </c>
      <c r="Y38" s="166" t="e">
        <f ca="1">ABS(X38)&lt;=ABS('General Settings'!$D$32)</f>
        <v>#N/A</v>
      </c>
      <c r="AA38" s="62" t="e">
        <v>#N/A</v>
      </c>
    </row>
    <row r="39" spans="13:27" x14ac:dyDescent="0.2">
      <c r="M39" s="50" t="s">
        <v>149</v>
      </c>
      <c r="N39" s="50" t="s">
        <v>75</v>
      </c>
      <c r="O39" s="50" t="str">
        <f t="shared" si="6"/>
        <v>29M</v>
      </c>
      <c r="P39" s="50" t="str">
        <f t="shared" si="7"/>
        <v>GBP17x29F_Quote</v>
      </c>
      <c r="Q39" s="137"/>
      <c r="R39" s="120">
        <f>_xll.qlInterestRateIndexFixingDate(Index1Y,S39)</f>
        <v>42872</v>
      </c>
      <c r="S39" s="120">
        <f>_xll.qlCalendarAdvance(Calendar,SettlementDate,N39,"mf",TRUE)</f>
        <v>42872</v>
      </c>
      <c r="T39" s="120">
        <f>_xll.qlCalendarAdvance(Calendar,SettlementDate,O39,"mf",TRUE)</f>
        <v>43237</v>
      </c>
      <c r="U39" s="125">
        <f ca="1">_xll.qlIndexFixing(Index1Y,R39,TRUE,_xll.ohTrigger(Trigger,Trigger1Y,InterestRatesTrigger))</f>
        <v>1.5851092094951724E-2</v>
      </c>
      <c r="V39" s="125" t="e">
        <f ca="1">IFERROR(_xll.qlQuoteValue(P39,_xll.ohTrigger(Trigger,Trigger1Y,InterestRatesTrigger)),NA())</f>
        <v>#N/A</v>
      </c>
      <c r="W39" s="50" t="b">
        <f t="shared" ca="1" si="8"/>
        <v>0</v>
      </c>
      <c r="X39" s="139" t="e">
        <f t="shared" ca="1" si="9"/>
        <v>#N/A</v>
      </c>
      <c r="Y39" s="166" t="e">
        <f ca="1">ABS(X39)&lt;=ABS('General Settings'!$D$32)</f>
        <v>#N/A</v>
      </c>
      <c r="AA39" s="62" t="e">
        <v>#N/A</v>
      </c>
    </row>
    <row r="40" spans="13:27" x14ac:dyDescent="0.2">
      <c r="M40" s="50" t="s">
        <v>149</v>
      </c>
      <c r="N40" s="50" t="s">
        <v>76</v>
      </c>
      <c r="O40" s="50" t="str">
        <f t="shared" si="6"/>
        <v>30M</v>
      </c>
      <c r="P40" s="50" t="str">
        <f t="shared" si="7"/>
        <v>GBP18x30F_Quote</v>
      </c>
      <c r="Q40" s="137"/>
      <c r="R40" s="120">
        <f>_xll.qlInterestRateIndexFixingDate(Index1Y,S40)</f>
        <v>42905</v>
      </c>
      <c r="S40" s="120">
        <f>_xll.qlCalendarAdvance(Calendar,SettlementDate,N40,"mf",TRUE)</f>
        <v>42905</v>
      </c>
      <c r="T40" s="120">
        <f>_xll.qlCalendarAdvance(Calendar,SettlementDate,O40,"mf",TRUE)</f>
        <v>43269</v>
      </c>
      <c r="U40" s="125">
        <f ca="1">_xll.qlIndexFixing(Index1Y,R40,TRUE,_xll.ohTrigger(Trigger,Trigger1Y,InterestRatesTrigger))</f>
        <v>1.6127977830350249E-2</v>
      </c>
      <c r="V40" s="125" t="e">
        <f ca="1">IFERROR(_xll.qlQuoteValue(P40,_xll.ohTrigger(Trigger,Trigger1Y,InterestRatesTrigger)),NA())</f>
        <v>#N/A</v>
      </c>
      <c r="W40" s="50" t="b">
        <f t="shared" ca="1" si="8"/>
        <v>0</v>
      </c>
      <c r="X40" s="139" t="e">
        <f t="shared" ca="1" si="9"/>
        <v>#N/A</v>
      </c>
      <c r="Y40" s="166" t="e">
        <f ca="1">ABS(X40)&lt;=ABS('General Settings'!$D$32)</f>
        <v>#N/A</v>
      </c>
      <c r="AA40" s="62" t="e">
        <v>#N/A</v>
      </c>
    </row>
    <row r="41" spans="13:27" x14ac:dyDescent="0.2">
      <c r="M41" s="50" t="s">
        <v>149</v>
      </c>
      <c r="N41" s="50" t="s">
        <v>77</v>
      </c>
      <c r="O41" s="50" t="str">
        <f t="shared" si="6"/>
        <v>31M</v>
      </c>
      <c r="P41" s="50" t="str">
        <f t="shared" si="7"/>
        <v>GBP19x31F_Quote</v>
      </c>
      <c r="Q41" s="137"/>
      <c r="R41" s="120">
        <f>_xll.qlInterestRateIndexFixingDate(Index1Y,S41)</f>
        <v>42933</v>
      </c>
      <c r="S41" s="120">
        <f>_xll.qlCalendarAdvance(Calendar,SettlementDate,N41,"mf",TRUE)</f>
        <v>42933</v>
      </c>
      <c r="T41" s="120">
        <f>_xll.qlCalendarAdvance(Calendar,SettlementDate,O41,"mf",TRUE)</f>
        <v>43298</v>
      </c>
      <c r="U41" s="125">
        <f ca="1">_xll.qlIndexFixing(Index1Y,R41,TRUE,_xll.ohTrigger(Trigger,Trigger1Y,InterestRatesTrigger))</f>
        <v>1.6302208479042291E-2</v>
      </c>
      <c r="V41" s="125" t="e">
        <f ca="1">IFERROR(_xll.qlQuoteValue(P41,_xll.ohTrigger(Trigger,Trigger1Y,InterestRatesTrigger)),NA())</f>
        <v>#N/A</v>
      </c>
      <c r="W41" s="50" t="b">
        <f t="shared" ca="1" si="8"/>
        <v>0</v>
      </c>
      <c r="X41" s="139" t="e">
        <f t="shared" ca="1" si="9"/>
        <v>#N/A</v>
      </c>
      <c r="Y41" s="166" t="e">
        <f ca="1">ABS(X41)&lt;=ABS('General Settings'!$D$32)</f>
        <v>#N/A</v>
      </c>
      <c r="AA41" s="62" t="e">
        <v>#N/A</v>
      </c>
    </row>
    <row r="42" spans="13:27" x14ac:dyDescent="0.2">
      <c r="M42" s="50" t="s">
        <v>149</v>
      </c>
      <c r="N42" s="50" t="s">
        <v>78</v>
      </c>
      <c r="O42" s="50" t="str">
        <f t="shared" si="6"/>
        <v>32M</v>
      </c>
      <c r="P42" s="50" t="str">
        <f t="shared" si="7"/>
        <v>GBP20x32F_Quote</v>
      </c>
      <c r="Q42" s="137"/>
      <c r="R42" s="120">
        <f>_xll.qlInterestRateIndexFixingDate(Index1Y,S42)</f>
        <v>42964</v>
      </c>
      <c r="S42" s="120">
        <f>_xll.qlCalendarAdvance(Calendar,SettlementDate,N42,"mf",TRUE)</f>
        <v>42964</v>
      </c>
      <c r="T42" s="120">
        <f>_xll.qlCalendarAdvance(Calendar,SettlementDate,O42,"mf",TRUE)</f>
        <v>43329</v>
      </c>
      <c r="U42" s="125">
        <f ca="1">_xll.qlIndexFixing(Index1Y,R42,TRUE,_xll.ohTrigger(Trigger,Trigger1Y,InterestRatesTrigger))</f>
        <v>1.640464680514131E-2</v>
      </c>
      <c r="V42" s="125" t="e">
        <f ca="1">IFERROR(_xll.qlQuoteValue(P42,_xll.ohTrigger(Trigger,Trigger1Y,InterestRatesTrigger)),NA())</f>
        <v>#N/A</v>
      </c>
      <c r="W42" s="50" t="b">
        <f t="shared" ca="1" si="8"/>
        <v>0</v>
      </c>
      <c r="X42" s="139" t="e">
        <f t="shared" ca="1" si="9"/>
        <v>#N/A</v>
      </c>
      <c r="Y42" s="166" t="e">
        <f ca="1">ABS(X42)&lt;=ABS('General Settings'!$D$32)</f>
        <v>#N/A</v>
      </c>
      <c r="AA42" s="62" t="e">
        <v>#N/A</v>
      </c>
    </row>
    <row r="43" spans="13:27" x14ac:dyDescent="0.2">
      <c r="M43" s="50" t="s">
        <v>149</v>
      </c>
      <c r="N43" s="50" t="s">
        <v>79</v>
      </c>
      <c r="O43" s="50" t="str">
        <f t="shared" si="6"/>
        <v>33M</v>
      </c>
      <c r="P43" s="50" t="str">
        <f t="shared" si="7"/>
        <v>GBP21x33F_Quote</v>
      </c>
      <c r="Q43" s="137"/>
      <c r="R43" s="120">
        <f>_xll.qlInterestRateIndexFixingDate(Index1Y,S43)</f>
        <v>42996</v>
      </c>
      <c r="S43" s="120">
        <f>_xll.qlCalendarAdvance(Calendar,SettlementDate,N43,"mf",TRUE)</f>
        <v>42996</v>
      </c>
      <c r="T43" s="120">
        <f>_xll.qlCalendarAdvance(Calendar,SettlementDate,O43,"mf",TRUE)</f>
        <v>43360</v>
      </c>
      <c r="U43" s="125">
        <f ca="1">_xll.qlIndexFixing(Index1Y,R43,TRUE,_xll.ohTrigger(Trigger,Trigger1Y,InterestRatesTrigger))</f>
        <v>1.645321618744866E-2</v>
      </c>
      <c r="V43" s="125" t="e">
        <f ca="1">IFERROR(_xll.qlQuoteValue(P43,_xll.ohTrigger(Trigger,Trigger1Y,InterestRatesTrigger)),NA())</f>
        <v>#N/A</v>
      </c>
      <c r="W43" s="50" t="b">
        <f t="shared" ca="1" si="8"/>
        <v>0</v>
      </c>
      <c r="X43" s="139" t="e">
        <f t="shared" ca="1" si="9"/>
        <v>#N/A</v>
      </c>
      <c r="Y43" s="166" t="e">
        <f ca="1">ABS(X43)&lt;=ABS('General Settings'!$D$32)</f>
        <v>#N/A</v>
      </c>
      <c r="AA43" s="62" t="e">
        <v>#N/A</v>
      </c>
    </row>
    <row r="44" spans="13:27" x14ac:dyDescent="0.2">
      <c r="M44" s="50" t="s">
        <v>149</v>
      </c>
      <c r="N44" s="50" t="s">
        <v>80</v>
      </c>
      <c r="O44" s="50" t="str">
        <f t="shared" si="6"/>
        <v>34M</v>
      </c>
      <c r="P44" s="50" t="str">
        <f t="shared" si="7"/>
        <v>GBP22x34F_Quote</v>
      </c>
      <c r="Q44" s="137"/>
      <c r="R44" s="120">
        <f>_xll.qlInterestRateIndexFixingDate(Index1Y,S44)</f>
        <v>43025</v>
      </c>
      <c r="S44" s="120">
        <f>_xll.qlCalendarAdvance(Calendar,SettlementDate,N44,"mf",TRUE)</f>
        <v>43025</v>
      </c>
      <c r="T44" s="120">
        <f>_xll.qlCalendarAdvance(Calendar,SettlementDate,O44,"mf",TRUE)</f>
        <v>43390</v>
      </c>
      <c r="U44" s="125">
        <f ca="1">_xll.qlIndexFixing(Index1Y,R44,TRUE,_xll.ohTrigger(Trigger,Trigger1Y,InterestRatesTrigger))</f>
        <v>1.6481868601390781E-2</v>
      </c>
      <c r="V44" s="125" t="e">
        <f ca="1">IFERROR(_xll.qlQuoteValue(P44,_xll.ohTrigger(Trigger,Trigger1Y,InterestRatesTrigger)),NA())</f>
        <v>#N/A</v>
      </c>
      <c r="W44" s="50" t="b">
        <f t="shared" ca="1" si="8"/>
        <v>0</v>
      </c>
      <c r="X44" s="139" t="e">
        <f t="shared" ca="1" si="9"/>
        <v>#N/A</v>
      </c>
      <c r="Y44" s="166" t="e">
        <f ca="1">ABS(X44)&lt;=ABS('General Settings'!$D$32)</f>
        <v>#N/A</v>
      </c>
      <c r="AA44" s="62" t="e">
        <v>#N/A</v>
      </c>
    </row>
    <row r="45" spans="13:27" x14ac:dyDescent="0.2">
      <c r="M45" s="50" t="s">
        <v>149</v>
      </c>
      <c r="N45" s="50" t="s">
        <v>81</v>
      </c>
      <c r="O45" s="50" t="str">
        <f t="shared" si="6"/>
        <v>35M</v>
      </c>
      <c r="P45" s="50" t="str">
        <f t="shared" si="7"/>
        <v>GBP23x35F_Quote</v>
      </c>
      <c r="Q45" s="137"/>
      <c r="R45" s="120">
        <f>_xll.qlInterestRateIndexFixingDate(Index1Y,S45)</f>
        <v>43056</v>
      </c>
      <c r="S45" s="120">
        <f>_xll.qlCalendarAdvance(Calendar,SettlementDate,N45,"mf",TRUE)</f>
        <v>43056</v>
      </c>
      <c r="T45" s="120">
        <f>_xll.qlCalendarAdvance(Calendar,SettlementDate,O45,"mf",TRUE)</f>
        <v>43423</v>
      </c>
      <c r="U45" s="125">
        <f ca="1">_xll.qlIndexFixing(Index1Y,R45,TRUE,_xll.ohTrigger(Trigger,Trigger1Y,InterestRatesTrigger))</f>
        <v>1.6524046851434875E-2</v>
      </c>
      <c r="V45" s="125" t="e">
        <f ca="1">IFERROR(_xll.qlQuoteValue(P45,_xll.ohTrigger(Trigger,Trigger1Y,InterestRatesTrigger)),NA())</f>
        <v>#N/A</v>
      </c>
      <c r="W45" s="50" t="b">
        <f t="shared" ca="1" si="8"/>
        <v>0</v>
      </c>
      <c r="X45" s="139" t="e">
        <f t="shared" ca="1" si="9"/>
        <v>#N/A</v>
      </c>
      <c r="Y45" s="166" t="e">
        <f ca="1">ABS(X45)&lt;=ABS('General Settings'!$D$32)</f>
        <v>#N/A</v>
      </c>
      <c r="AA45" s="62" t="e">
        <v>#N/A</v>
      </c>
    </row>
    <row r="46" spans="13:27" x14ac:dyDescent="0.2">
      <c r="M46" s="95" t="s">
        <v>149</v>
      </c>
      <c r="N46" s="95" t="s">
        <v>107</v>
      </c>
      <c r="O46" s="95" t="str">
        <f t="shared" si="6"/>
        <v>36M</v>
      </c>
      <c r="P46" s="95" t="str">
        <f t="shared" si="7"/>
        <v>GBP24x36F_Quote</v>
      </c>
      <c r="Q46" s="138"/>
      <c r="R46" s="107">
        <f>_xll.qlInterestRateIndexFixingDate(Index1Y,S46)</f>
        <v>43087</v>
      </c>
      <c r="S46" s="107">
        <f>_xll.qlCalendarAdvance(Calendar,SettlementDate,N46,"mf",TRUE)</f>
        <v>43087</v>
      </c>
      <c r="T46" s="107">
        <f>_xll.qlCalendarAdvance(Calendar,SettlementDate,O46,"mf",TRUE)</f>
        <v>43451</v>
      </c>
      <c r="U46" s="98">
        <f ca="1">_xll.qlIndexFixing(Index1Y,R46,TRUE,_xll.ohTrigger(Trigger,Trigger1Y,InterestRatesTrigger))</f>
        <v>1.658268981449873E-2</v>
      </c>
      <c r="V46" s="98" t="e">
        <f ca="1">IFERROR(_xll.qlQuoteValue(P46,_xll.ohTrigger(Trigger,Trigger1Y,InterestRatesTrigger)),NA())</f>
        <v>#N/A</v>
      </c>
      <c r="W46" s="95" t="b">
        <f t="shared" ca="1" si="8"/>
        <v>0</v>
      </c>
      <c r="X46" s="191" t="e">
        <f t="shared" ca="1" si="9"/>
        <v>#N/A</v>
      </c>
      <c r="Y46" s="167" t="e">
        <f ca="1">ABS(X46)&lt;=ABS('General Settings'!$D$32)</f>
        <v>#N/A</v>
      </c>
      <c r="AA46" s="62" t="e">
        <v>#N/A</v>
      </c>
    </row>
    <row r="47" spans="13:27" x14ac:dyDescent="0.2">
      <c r="W47" s="62"/>
      <c r="X47" s="63"/>
    </row>
    <row r="48" spans="13:27" x14ac:dyDescent="0.2">
      <c r="W48" s="62"/>
      <c r="X48" s="63"/>
    </row>
    <row r="49" spans="23:24" x14ac:dyDescent="0.2">
      <c r="W49" s="62"/>
      <c r="X49" s="63"/>
    </row>
    <row r="50" spans="23:24" x14ac:dyDescent="0.2">
      <c r="W50" s="62"/>
      <c r="X50" s="63"/>
    </row>
    <row r="51" spans="23:24" x14ac:dyDescent="0.2">
      <c r="W51" s="62"/>
      <c r="X51" s="63"/>
    </row>
    <row r="52" spans="23:24" x14ac:dyDescent="0.2">
      <c r="W52" s="62"/>
      <c r="X52" s="63"/>
    </row>
    <row r="53" spans="23:24" x14ac:dyDescent="0.2">
      <c r="W53" s="62"/>
      <c r="X53" s="63"/>
    </row>
    <row r="54" spans="23:24" x14ac:dyDescent="0.2">
      <c r="W54" s="62"/>
      <c r="X54" s="63"/>
    </row>
    <row r="55" spans="23:24" x14ac:dyDescent="0.2">
      <c r="W55" s="62"/>
      <c r="X55" s="63"/>
    </row>
    <row r="56" spans="23:24" x14ac:dyDescent="0.2">
      <c r="W56" s="62"/>
      <c r="X56" s="63"/>
    </row>
    <row r="57" spans="23:24" x14ac:dyDescent="0.2">
      <c r="W57" s="62"/>
      <c r="X57" s="63"/>
    </row>
    <row r="58" spans="23:24" x14ac:dyDescent="0.2">
      <c r="W58" s="62"/>
      <c r="X58" s="63"/>
    </row>
    <row r="59" spans="23:24" x14ac:dyDescent="0.2">
      <c r="W59" s="62"/>
      <c r="X59" s="63"/>
    </row>
    <row r="60" spans="23:24" x14ac:dyDescent="0.2">
      <c r="W60" s="62"/>
      <c r="X60" s="63"/>
    </row>
    <row r="61" spans="23:24" x14ac:dyDescent="0.2">
      <c r="W61" s="62"/>
      <c r="X61" s="63"/>
    </row>
    <row r="62" spans="23:24" x14ac:dyDescent="0.2">
      <c r="W62" s="62"/>
      <c r="X62" s="63"/>
    </row>
    <row r="63" spans="23:24" x14ac:dyDescent="0.2">
      <c r="W63" s="62"/>
      <c r="X63" s="63"/>
    </row>
    <row r="64" spans="23:24" x14ac:dyDescent="0.2">
      <c r="W64" s="62"/>
      <c r="X64" s="63"/>
    </row>
    <row r="65" spans="10:24" x14ac:dyDescent="0.2">
      <c r="W65" s="62"/>
      <c r="X65" s="63"/>
    </row>
    <row r="66" spans="10:24" x14ac:dyDescent="0.2">
      <c r="W66" s="62"/>
      <c r="X66" s="63"/>
    </row>
    <row r="67" spans="10:24" x14ac:dyDescent="0.2">
      <c r="W67" s="62"/>
      <c r="X67" s="63"/>
    </row>
    <row r="68" spans="10:24" x14ac:dyDescent="0.2">
      <c r="W68" s="62"/>
      <c r="X68" s="63"/>
    </row>
    <row r="69" spans="10:24" x14ac:dyDescent="0.2">
      <c r="W69" s="62"/>
      <c r="X69" s="63"/>
    </row>
    <row r="70" spans="10:24" x14ac:dyDescent="0.2">
      <c r="W70" s="62"/>
      <c r="X70" s="63"/>
    </row>
    <row r="71" spans="10:24" x14ac:dyDescent="0.2">
      <c r="J71" s="62"/>
      <c r="K71" s="62"/>
      <c r="L71" s="62"/>
      <c r="W71" s="62"/>
      <c r="X71" s="63"/>
    </row>
    <row r="72" spans="10:24" x14ac:dyDescent="0.2">
      <c r="W72" s="62"/>
      <c r="X72" s="63"/>
    </row>
    <row r="73" spans="10:24" x14ac:dyDescent="0.2">
      <c r="W73" s="62"/>
      <c r="X73" s="63"/>
    </row>
    <row r="74" spans="10:24" x14ac:dyDescent="0.2">
      <c r="W74" s="62"/>
      <c r="X74" s="63"/>
    </row>
    <row r="75" spans="10:24" x14ac:dyDescent="0.2">
      <c r="W75" s="62"/>
      <c r="X75" s="63"/>
    </row>
    <row r="76" spans="10:24" x14ac:dyDescent="0.2">
      <c r="W76" s="62"/>
      <c r="X76" s="63"/>
    </row>
    <row r="77" spans="10:24" x14ac:dyDescent="0.2">
      <c r="W77" s="62"/>
      <c r="X77" s="63"/>
    </row>
    <row r="78" spans="10:24" x14ac:dyDescent="0.2">
      <c r="W78" s="62"/>
      <c r="X78" s="63"/>
    </row>
    <row r="79" spans="10:24" x14ac:dyDescent="0.2">
      <c r="W79" s="62"/>
      <c r="X79" s="63"/>
    </row>
    <row r="80" spans="10:24" x14ac:dyDescent="0.2">
      <c r="W80" s="62"/>
      <c r="X80" s="63"/>
    </row>
    <row r="81" spans="23:24" x14ac:dyDescent="0.2">
      <c r="W81" s="62"/>
      <c r="X81" s="63"/>
    </row>
    <row r="82" spans="23:24" x14ac:dyDescent="0.2">
      <c r="W82" s="62"/>
      <c r="X82" s="63"/>
    </row>
    <row r="83" spans="23:24" x14ac:dyDescent="0.2">
      <c r="W83" s="62"/>
      <c r="X83" s="63"/>
    </row>
    <row r="84" spans="23:24" x14ac:dyDescent="0.2">
      <c r="W84" s="62"/>
      <c r="X84" s="63"/>
    </row>
    <row r="85" spans="23:24" x14ac:dyDescent="0.2">
      <c r="W85" s="62"/>
      <c r="X85" s="63"/>
    </row>
    <row r="86" spans="23:24" x14ac:dyDescent="0.2">
      <c r="W86" s="62"/>
      <c r="X86" s="63"/>
    </row>
    <row r="87" spans="23:24" x14ac:dyDescent="0.2">
      <c r="W87" s="62"/>
      <c r="X87" s="63"/>
    </row>
    <row r="88" spans="23:24" x14ac:dyDescent="0.2">
      <c r="W88" s="62"/>
      <c r="X88" s="63"/>
    </row>
    <row r="89" spans="23:24" x14ac:dyDescent="0.2">
      <c r="W89" s="62"/>
      <c r="X89" s="63"/>
    </row>
    <row r="90" spans="23:24" x14ac:dyDescent="0.2">
      <c r="W90" s="62"/>
      <c r="X90" s="63"/>
    </row>
    <row r="91" spans="23:24" x14ac:dyDescent="0.2">
      <c r="W91" s="62"/>
      <c r="X91" s="63"/>
    </row>
    <row r="92" spans="23:24" x14ac:dyDescent="0.2">
      <c r="W92" s="62"/>
      <c r="X92" s="63"/>
    </row>
    <row r="93" spans="23:24" x14ac:dyDescent="0.2">
      <c r="W93" s="62"/>
      <c r="X93" s="63"/>
    </row>
    <row r="94" spans="23:24" x14ac:dyDescent="0.2">
      <c r="W94" s="62"/>
      <c r="X94" s="63"/>
    </row>
    <row r="95" spans="23:24" x14ac:dyDescent="0.2">
      <c r="W95" s="62"/>
      <c r="X95" s="63"/>
    </row>
    <row r="96" spans="23:24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46">
    <cfRule type="cellIs" dxfId="1" priority="1" operator="equal">
      <formula>FALSE</formula>
    </cfRule>
  </conditionalFormatting>
  <conditionalFormatting sqref="Y23:Y46">
    <cfRule type="cellIs" dxfId="0" priority="2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87" t="str">
        <f>Currency&amp;"ON"</f>
        <v>GBPON</v>
      </c>
      <c r="J2" s="174" t="s">
        <v>39</v>
      </c>
      <c r="K2" s="175"/>
      <c r="L2" s="175"/>
      <c r="M2" s="176"/>
      <c r="N2" s="174" t="s">
        <v>40</v>
      </c>
      <c r="O2" s="175"/>
      <c r="P2" s="175"/>
      <c r="Q2" s="176"/>
    </row>
    <row r="3" spans="2:17" s="169" customFormat="1" ht="22.5" customHeight="1" thickBot="1" x14ac:dyDescent="0.3">
      <c r="B3" s="168" t="s">
        <v>41</v>
      </c>
      <c r="D3" s="168" t="s">
        <v>44</v>
      </c>
      <c r="E3" s="170" t="s">
        <v>45</v>
      </c>
      <c r="F3" s="190" t="s">
        <v>39</v>
      </c>
      <c r="H3" s="168" t="s">
        <v>44</v>
      </c>
      <c r="I3" s="170" t="s">
        <v>45</v>
      </c>
      <c r="J3" s="182" t="s">
        <v>30</v>
      </c>
      <c r="K3" s="183" t="s">
        <v>31</v>
      </c>
      <c r="L3" s="183" t="s">
        <v>32</v>
      </c>
      <c r="M3" s="184" t="s">
        <v>33</v>
      </c>
      <c r="N3" s="182" t="s">
        <v>30</v>
      </c>
      <c r="O3" s="185" t="s">
        <v>31</v>
      </c>
      <c r="P3" s="185" t="s">
        <v>32</v>
      </c>
      <c r="Q3" s="186" t="s">
        <v>33</v>
      </c>
    </row>
    <row r="4" spans="2:17" x14ac:dyDescent="0.2">
      <c r="B4" s="38"/>
      <c r="D4" s="41">
        <f>EvaluationDate</f>
        <v>42355</v>
      </c>
      <c r="E4" s="171">
        <f>_xll.qlInterestRateIndexValueDate(IndexON,D4)</f>
        <v>42355</v>
      </c>
      <c r="F4" s="188">
        <f>IFERROR(_xll.qlIndexFixing(IndexON,D4,TRUE,_xll.ohTrigger(RecalcTrigger,TriggerON)),NA())</f>
        <v>4.8062999999487488E-3</v>
      </c>
      <c r="H4" s="41">
        <f>EvaluationDate</f>
        <v>42355</v>
      </c>
      <c r="I4" s="171">
        <f>_xll.qlInterestRateIndexValueDate(Index1M,$H4)</f>
        <v>42355</v>
      </c>
      <c r="J4" s="177">
        <f>IFERROR(_xll.qlIndexFixing(Index1M,$H4,TRUE,_xll.ohTrigger(_xll.ohTrigger(RecalcTrigger,Trigger1M),Trigger1M)),NA())</f>
        <v>5.035000000001566E-3</v>
      </c>
      <c r="K4" s="44">
        <f>IFERROR(_xll.qlIndexFixing(Index3M,H4,TRUE,_xll.ohTrigger(RecalcTrigger,Trigger3M)),NA())</f>
        <v>5.8530000000002053E-3</v>
      </c>
      <c r="L4" s="44">
        <f>IFERROR(_xll.qlIndexFixing(Index6M,$H4,TRUE,_xll.ohTrigger(RecalcTrigger,Trigger6M)),NA())</f>
        <v>7.4609999999999174E-3</v>
      </c>
      <c r="M4" s="178">
        <f>IFERROR(_xll.qlIndexFixing(Index1Y,$H4,TRUE,_xll.ohTrigger(RecalcTrigger,Trigger1Y)),NA())</f>
        <v>1.0561999999890014E-2</v>
      </c>
      <c r="N4" s="177">
        <f>IFERROR(_xll.qlIndexFixing(ONIndex1M,I4,TRUE,_xll.ohTrigger(RecalcTrigger,Trigger1M)),NA())</f>
        <v>5.0040519223093494E-3</v>
      </c>
      <c r="O4" s="44">
        <f>IFERROR(_xll.qlIndexFixing(ONIndex3M,I4,TRUE,_xll.ohTrigger(RecalcTrigger,Trigger3M)),NA())</f>
        <v>5.4927437451424144E-3</v>
      </c>
      <c r="P4" s="44">
        <f>IFERROR(_xll.qlIndexFixing(ONIndex6M,I4,TRUE,_xll.ohTrigger(RecalcTrigger,Trigger6M)),NA())</f>
        <v>6.9731584699184168E-3</v>
      </c>
      <c r="Q4" s="178">
        <f>IFERROR(_xll.qlIndexFixing(ONIndex1Y,I4,TRUE,_xll.ohTrigger(RecalcTrigger,Trigger1Y)),NA())</f>
        <v>8.3776112441258377E-3</v>
      </c>
    </row>
    <row r="5" spans="2:17" x14ac:dyDescent="0.2">
      <c r="B5" s="39" t="s">
        <v>17</v>
      </c>
      <c r="D5" s="42">
        <f>_xll.qlCalendarAdvance(Calendar,$D4,B5,"f",FALSE)</f>
        <v>42356</v>
      </c>
      <c r="E5" s="172">
        <f>_xll.qlInterestRateIndexValueDate(IndexON,D5)</f>
        <v>42356</v>
      </c>
      <c r="F5" s="188">
        <f>IFERROR(_xll.qlIndexFixing(IndexON,D5,TRUE,_xll.ohTrigger(RecalcTrigger,TriggerON)),NA())</f>
        <v>4.6308748887010278E-3</v>
      </c>
      <c r="H5" s="42">
        <f>_xll.qlCalendarAdvance(Calendar,$H4,B5,"f",FALSE)</f>
        <v>42356</v>
      </c>
      <c r="I5" s="172">
        <f>_xll.qlInterestRateIndexValueDate(Index1M,$H5)</f>
        <v>42356</v>
      </c>
      <c r="J5" s="177">
        <f>IFERROR(_xll.qlIndexFixing(Index1M,$H5,TRUE,_xll.ohTrigger(RecalcTrigger,Trigger1M)),NA())</f>
        <v>5.035929283848088E-3</v>
      </c>
      <c r="K5" s="44">
        <f>IFERROR(_xll.qlIndexFixing(Index3M,H5,TRUE,_xll.ohTrigger(RecalcTrigger,Trigger3M)),NA())</f>
        <v>5.8604735023339702E-3</v>
      </c>
      <c r="L5" s="44">
        <f>IFERROR(_xll.qlIndexFixing(Index6M,$H5,TRUE,_xll.ohTrigger(RecalcTrigger,Trigger6M)),NA())</f>
        <v>7.4747192825972359E-3</v>
      </c>
      <c r="M5" s="178">
        <f>IFERROR(_xll.qlIndexFixing(Index1Y,$H5,TRUE,_xll.ohTrigger(RecalcTrigger,Trigger1Y)),NA())</f>
        <v>1.0567709458981158E-2</v>
      </c>
      <c r="N5" s="177">
        <f>IFERROR(_xll.qlIndexFixing(ONIndex1M,I5,TRUE,_xll.ohTrigger(RecalcTrigger,Trigger1M)),NA())</f>
        <v>5.0047045473503955E-3</v>
      </c>
      <c r="O5" s="44">
        <f>IFERROR(_xll.qlIndexFixing(ONIndex3M,I5,TRUE,_xll.ohTrigger(RecalcTrigger,Trigger3M)),NA())</f>
        <v>5.4943501686070357E-3</v>
      </c>
      <c r="P5" s="44">
        <f>IFERROR(_xll.qlIndexFixing(ONIndex6M,I5,TRUE,_xll.ohTrigger(RecalcTrigger,Trigger6M)),NA())</f>
        <v>6.9743619883044792E-3</v>
      </c>
      <c r="Q5" s="178">
        <f>IFERROR(_xll.qlIndexFixing(ONIndex1Y,I5,TRUE,_xll.ohTrigger(RecalcTrigger,Trigger1Y)),NA())</f>
        <v>8.3796870717637688E-3</v>
      </c>
    </row>
    <row r="6" spans="2:17" x14ac:dyDescent="0.2">
      <c r="B6" s="39" t="s">
        <v>17</v>
      </c>
      <c r="D6" s="42">
        <f>_xll.qlCalendarAdvance(Calendar,$D5,B6,"f",FALSE)</f>
        <v>42359</v>
      </c>
      <c r="E6" s="172">
        <f>_xll.qlInterestRateIndexValueDate(IndexON,D6)</f>
        <v>42359</v>
      </c>
      <c r="F6" s="188">
        <f>IFERROR(_xll.qlIndexFixing(IndexON,D6,TRUE,_xll.ohTrigger(RecalcTrigger,TriggerON)),NA())</f>
        <v>4.525265871329065E-3</v>
      </c>
      <c r="H6" s="42">
        <f>_xll.qlCalendarAdvance(Calendar,$H5,B6,"f",FALSE)</f>
        <v>42359</v>
      </c>
      <c r="I6" s="172">
        <f>_xll.qlInterestRateIndexValueDate(Index1M,$H6)</f>
        <v>42359</v>
      </c>
      <c r="J6" s="177">
        <f>IFERROR(_xll.qlIndexFixing(Index1M,$H6,TRUE,_xll.ohTrigger(RecalcTrigger,Trigger1M)),NA())</f>
        <v>5.0453323878437099E-3</v>
      </c>
      <c r="K6" s="44">
        <f>IFERROR(_xll.qlIndexFixing(Index3M,H6,TRUE,_xll.ohTrigger(RecalcTrigger,Trigger3M)),NA())</f>
        <v>5.8831301306456066E-3</v>
      </c>
      <c r="L6" s="44">
        <f>IFERROR(_xll.qlIndexFixing(Index6M,$H6,TRUE,_xll.ohTrigger(RecalcTrigger,Trigger6M)),NA())</f>
        <v>7.4861115694508755E-3</v>
      </c>
      <c r="M6" s="178">
        <f>IFERROR(_xll.qlIndexFixing(Index1Y,$H6,TRUE,_xll.ohTrigger(RecalcTrigger,Trigger1Y)),NA())</f>
        <v>1.0612053014962299E-2</v>
      </c>
      <c r="N6" s="177">
        <f>IFERROR(_xll.qlIndexFixing(ONIndex1M,I6,TRUE,_xll.ohTrigger(RecalcTrigger,Trigger1M)),NA())</f>
        <v>5.0058039357459005E-3</v>
      </c>
      <c r="O6" s="44">
        <f>IFERROR(_xll.qlIndexFixing(ONIndex3M,I6,TRUE,_xll.ohTrigger(RecalcTrigger,Trigger3M)),NA())</f>
        <v>5.4973149022352619E-3</v>
      </c>
      <c r="P6" s="44">
        <f>IFERROR(_xll.qlIndexFixing(ONIndex6M,I6,TRUE,_xll.ohTrigger(RecalcTrigger,Trigger6M)),NA())</f>
        <v>6.9763692429003488E-3</v>
      </c>
      <c r="Q6" s="178">
        <f>IFERROR(_xll.qlIndexFixing(ONIndex1Y,I6,TRUE,_xll.ohTrigger(RecalcTrigger,Trigger1Y)),NA())</f>
        <v>8.383261605551251E-3</v>
      </c>
    </row>
    <row r="7" spans="2:17" x14ac:dyDescent="0.2">
      <c r="B7" s="39" t="s">
        <v>17</v>
      </c>
      <c r="D7" s="42">
        <f>_xll.qlCalendarAdvance(Calendar,$D6,B7,"f",FALSE)</f>
        <v>42360</v>
      </c>
      <c r="E7" s="172">
        <f>_xll.qlInterestRateIndexValueDate(IndexON,D7)</f>
        <v>42360</v>
      </c>
      <c r="F7" s="188">
        <f>IFERROR(_xll.qlIndexFixing(IndexON,D7,TRUE,_xll.ohTrigger(RecalcTrigger,TriggerON)),NA())</f>
        <v>4.5197283713072078E-3</v>
      </c>
      <c r="H7" s="42">
        <f>_xll.qlCalendarAdvance(Calendar,$H6,B7,"f",FALSE)</f>
        <v>42360</v>
      </c>
      <c r="I7" s="172">
        <f>_xll.qlInterestRateIndexValueDate(Index1M,$H7)</f>
        <v>42360</v>
      </c>
      <c r="J7" s="177">
        <f>IFERROR(_xll.qlIndexFixing(Index1M,$H7,TRUE,_xll.ohTrigger(RecalcTrigger,Trigger1M)),NA())</f>
        <v>5.0487533316540883E-3</v>
      </c>
      <c r="K7" s="44">
        <f>IFERROR(_xll.qlIndexFixing(Index3M,H7,TRUE,_xll.ohTrigger(RecalcTrigger,Trigger3M)),NA())</f>
        <v>5.890746420626816E-3</v>
      </c>
      <c r="L7" s="44">
        <f>IFERROR(_xll.qlIndexFixing(Index6M,$H7,TRUE,_xll.ohTrigger(RecalcTrigger,Trigger6M)),NA())</f>
        <v>7.4922720658039945E-3</v>
      </c>
      <c r="M7" s="178">
        <f>IFERROR(_xll.qlIndexFixing(Index1Y,$H7,TRUE,_xll.ohTrigger(RecalcTrigger,Trigger1Y)),NA())</f>
        <v>1.0632157640175584E-2</v>
      </c>
      <c r="N7" s="177">
        <f>IFERROR(_xll.qlIndexFixing(ONIndex1M,I7,TRUE,_xll.ohTrigger(RecalcTrigger,Trigger1M)),NA())</f>
        <v>5.0066799424641761E-3</v>
      </c>
      <c r="O7" s="44">
        <f>IFERROR(_xll.qlIndexFixing(ONIndex3M,I7,TRUE,_xll.ohTrigger(RecalcTrigger,Trigger3M)),NA())</f>
        <v>5.4996004807006393E-3</v>
      </c>
      <c r="P7" s="44">
        <f>IFERROR(_xll.qlIndexFixing(ONIndex6M,I7,TRUE,_xll.ohTrigger(RecalcTrigger,Trigger6M)),NA())</f>
        <v>6.9779746293507916E-3</v>
      </c>
      <c r="Q7" s="178">
        <f>IFERROR(_xll.qlIndexFixing(ONIndex1Y,I7,TRUE,_xll.ohTrigger(RecalcTrigger,Trigger1Y)),NA())</f>
        <v>8.3860867862639576E-3</v>
      </c>
    </row>
    <row r="8" spans="2:17" x14ac:dyDescent="0.2">
      <c r="B8" s="39" t="s">
        <v>17</v>
      </c>
      <c r="D8" s="42">
        <f>_xll.qlCalendarAdvance(Calendar,$D7,B8,"f",FALSE)</f>
        <v>42361</v>
      </c>
      <c r="E8" s="172">
        <f>_xll.qlInterestRateIndexValueDate(IndexON,D8)</f>
        <v>42361</v>
      </c>
      <c r="F8" s="188">
        <f>IFERROR(_xll.qlIndexFixing(IndexON,D8,TRUE,_xll.ohTrigger(RecalcTrigger,TriggerON)),NA())</f>
        <v>4.5425334464377354E-3</v>
      </c>
      <c r="H8" s="42">
        <f>_xll.qlCalendarAdvance(Calendar,$H7,B8,"f",FALSE)</f>
        <v>42361</v>
      </c>
      <c r="I8" s="172">
        <f>_xll.qlInterestRateIndexValueDate(Index1M,$H8)</f>
        <v>42361</v>
      </c>
      <c r="J8" s="177">
        <f>IFERROR(_xll.qlIndexFixing(Index1M,$H8,TRUE,_xll.ohTrigger(RecalcTrigger,Trigger1M)),NA())</f>
        <v>5.0567049991976564E-3</v>
      </c>
      <c r="K8" s="44">
        <f>IFERROR(_xll.qlIndexFixing(Index3M,H8,TRUE,_xll.ohTrigger(RecalcTrigger,Trigger3M)),NA())</f>
        <v>5.8983874375219238E-3</v>
      </c>
      <c r="L8" s="44">
        <f>IFERROR(_xll.qlIndexFixing(Index6M,$H8,TRUE,_xll.ohTrigger(RecalcTrigger,Trigger6M)),NA())</f>
        <v>7.4983918661560706E-3</v>
      </c>
      <c r="M8" s="178">
        <f>IFERROR(_xll.qlIndexFixing(Index1Y,$H8,TRUE,_xll.ohTrigger(RecalcTrigger,Trigger1Y)),NA())</f>
        <v>1.0652734877628404E-2</v>
      </c>
      <c r="N8" s="177">
        <f>IFERROR(_xll.qlIndexFixing(ONIndex1M,I8,TRUE,_xll.ohTrigger(RecalcTrigger,Trigger1M)),NA())</f>
        <v>5.0077311505747346E-3</v>
      </c>
      <c r="O8" s="44">
        <f>IFERROR(_xll.qlIndexFixing(ONIndex3M,I8,TRUE,_xll.ohTrigger(RecalcTrigger,Trigger3M)),NA())</f>
        <v>5.5023431749401386E-3</v>
      </c>
      <c r="P8" s="44">
        <f>IFERROR(_xll.qlIndexFixing(ONIndex6M,I8,TRUE,_xll.ohTrigger(RecalcTrigger,Trigger6M)),NA())</f>
        <v>6.9799010931237415E-3</v>
      </c>
      <c r="Q8" s="178">
        <f>IFERROR(_xll.qlIndexFixing(ONIndex1Y,I8,TRUE,_xll.ohTrigger(RecalcTrigger,Trigger1Y)),NA())</f>
        <v>8.3894770031678334E-3</v>
      </c>
    </row>
    <row r="9" spans="2:17" x14ac:dyDescent="0.2">
      <c r="B9" s="39" t="s">
        <v>17</v>
      </c>
      <c r="D9" s="42">
        <f>_xll.qlCalendarAdvance(Calendar,$D8,B9,"f",FALSE)</f>
        <v>42362</v>
      </c>
      <c r="E9" s="172">
        <f>_xll.qlInterestRateIndexValueDate(IndexON,D9)</f>
        <v>42362</v>
      </c>
      <c r="F9" s="188">
        <f>IFERROR(_xll.qlIndexFixing(IndexON,D9,TRUE,_xll.ohTrigger(RecalcTrigger,TriggerON)),NA())</f>
        <v>4.6247968316039945E-3</v>
      </c>
      <c r="H9" s="42">
        <f>_xll.qlCalendarAdvance(Calendar,$H8,B9,"f",FALSE)</f>
        <v>42362</v>
      </c>
      <c r="I9" s="172">
        <f>_xll.qlInterestRateIndexValueDate(Index1M,$H9)</f>
        <v>42362</v>
      </c>
      <c r="J9" s="177">
        <f>IFERROR(_xll.qlIndexFixing(Index1M,$H9,TRUE,_xll.ohTrigger(RecalcTrigger,Trigger1M)),NA())</f>
        <v>5.0581660348810939E-3</v>
      </c>
      <c r="K9" s="44">
        <f>IFERROR(_xll.qlIndexFixing(Index3M,H9,TRUE,_xll.ohTrigger(RecalcTrigger,Trigger3M)),NA())</f>
        <v>5.9060487932644139E-3</v>
      </c>
      <c r="L9" s="44">
        <f>IFERROR(_xll.qlIndexFixing(Index6M,$H9,TRUE,_xll.ohTrigger(RecalcTrigger,Trigger6M)),NA())</f>
        <v>7.5044741017793208E-3</v>
      </c>
      <c r="M9" s="178">
        <f>IFERROR(_xll.qlIndexFixing(Index1Y,$H9,TRUE,_xll.ohTrigger(RecalcTrigger,Trigger1Y)),NA())</f>
        <v>1.0736535975038772E-2</v>
      </c>
      <c r="N9" s="177">
        <f>IFERROR(_xll.qlIndexFixing(ONIndex1M,I9,TRUE,_xll.ohTrigger(RecalcTrigger,Trigger1M)),NA())</f>
        <v>5.0122488369137574E-3</v>
      </c>
      <c r="O9" s="44">
        <f>IFERROR(_xll.qlIndexFixing(ONIndex3M,I9,TRUE,_xll.ohTrigger(RecalcTrigger,Trigger3M)),NA())</f>
        <v>5.5139376550119579E-3</v>
      </c>
      <c r="P9" s="44">
        <f>IFERROR(_xll.qlIndexFixing(ONIndex6M,I9,TRUE,_xll.ohTrigger(RecalcTrigger,Trigger6M)),NA())</f>
        <v>6.9881955987480815E-3</v>
      </c>
      <c r="Q9" s="178">
        <f>IFERROR(_xll.qlIndexFixing(ONIndex1Y,I9,TRUE,_xll.ohTrigger(RecalcTrigger,Trigger1Y)),NA())</f>
        <v>8.4039898781813616E-3</v>
      </c>
    </row>
    <row r="10" spans="2:17" x14ac:dyDescent="0.2">
      <c r="B10" s="39" t="s">
        <v>17</v>
      </c>
      <c r="D10" s="42">
        <f>_xll.qlCalendarAdvance(Calendar,$D9,B10,"f",FALSE)</f>
        <v>42367</v>
      </c>
      <c r="E10" s="172">
        <f>_xll.qlInterestRateIndexValueDate(IndexON,D10)</f>
        <v>42367</v>
      </c>
      <c r="F10" s="188">
        <f>IFERROR(_xll.qlIndexFixing(IndexON,D10,TRUE,_xll.ohTrigger(RecalcTrigger,TriggerON)),NA())</f>
        <v>4.6023698377462008E-3</v>
      </c>
      <c r="H10" s="42">
        <f>_xll.qlCalendarAdvance(Calendar,$H9,B10,"f",FALSE)</f>
        <v>42367</v>
      </c>
      <c r="I10" s="172">
        <f>_xll.qlInterestRateIndexValueDate(Index1M,$H10)</f>
        <v>42367</v>
      </c>
      <c r="J10" s="177">
        <f>IFERROR(_xll.qlIndexFixing(Index1M,$H10,TRUE,_xll.ohTrigger(RecalcTrigger,Trigger1M)),NA())</f>
        <v>5.0753045820570433E-3</v>
      </c>
      <c r="K10" s="44">
        <f>IFERROR(_xll.qlIndexFixing(Index3M,H10,TRUE,_xll.ohTrigger(RecalcTrigger,Trigger3M)),NA())</f>
        <v>5.9445070700964954E-3</v>
      </c>
      <c r="L10" s="44">
        <f>IFERROR(_xll.qlIndexFixing(Index6M,$H10,TRUE,_xll.ohTrigger(RecalcTrigger,Trigger6M)),NA())</f>
        <v>7.5344314063402681E-3</v>
      </c>
      <c r="M10" s="178">
        <f>IFERROR(_xll.qlIndexFixing(Index1Y,$H10,TRUE,_xll.ohTrigger(RecalcTrigger,Trigger1Y)),NA())</f>
        <v>1.0783497885611252E-2</v>
      </c>
      <c r="N10" s="177">
        <f>IFERROR(_xll.qlIndexFixing(ONIndex1M,I10,TRUE,_xll.ohTrigger(RecalcTrigger,Trigger1M)),NA())</f>
        <v>5.0177176275034707E-3</v>
      </c>
      <c r="O10" s="44">
        <f>IFERROR(_xll.qlIndexFixing(ONIndex3M,I10,TRUE,_xll.ohTrigger(RecalcTrigger,Trigger3M)),NA())</f>
        <v>5.528398771552645E-3</v>
      </c>
      <c r="P10" s="44">
        <f>IFERROR(_xll.qlIndexFixing(ONIndex6M,I10,TRUE,_xll.ohTrigger(RecalcTrigger,Trigger6M)),NA())</f>
        <v>6.9982024997772285E-3</v>
      </c>
      <c r="Q10" s="178">
        <f>IFERROR(_xll.qlIndexFixing(ONIndex1Y,I10,TRUE,_xll.ohTrigger(RecalcTrigger,Trigger1Y)),NA())</f>
        <v>8.4216840655781944E-3</v>
      </c>
    </row>
    <row r="11" spans="2:17" x14ac:dyDescent="0.2">
      <c r="B11" s="39" t="s">
        <v>17</v>
      </c>
      <c r="D11" s="42">
        <f>_xll.qlCalendarAdvance(Calendar,$D10,B11,"f",FALSE)</f>
        <v>42368</v>
      </c>
      <c r="E11" s="172">
        <f>_xll.qlInterestRateIndexValueDate(IndexON,D11)</f>
        <v>42368</v>
      </c>
      <c r="F11" s="188">
        <f>IFERROR(_xll.qlIndexFixing(IndexON,D11,TRUE,_xll.ohTrigger(RecalcTrigger,TriggerON)),NA())</f>
        <v>4.557652347998431E-3</v>
      </c>
      <c r="H11" s="42">
        <f>_xll.qlCalendarAdvance(Calendar,$H10,B11,"f",FALSE)</f>
        <v>42368</v>
      </c>
      <c r="I11" s="172">
        <f>_xll.qlInterestRateIndexValueDate(Index1M,$H11)</f>
        <v>42368</v>
      </c>
      <c r="J11" s="177">
        <f>IFERROR(_xll.qlIndexFixing(Index1M,$H11,TRUE,_xll.ohTrigger(RecalcTrigger,Trigger1M)),NA())</f>
        <v>5.0771543506975183E-3</v>
      </c>
      <c r="K11" s="44">
        <f>IFERROR(_xll.qlIndexFixing(Index3M,H11,TRUE,_xll.ohTrigger(RecalcTrigger,Trigger3M)),NA())</f>
        <v>5.9521983076971218E-3</v>
      </c>
      <c r="L11" s="44">
        <f>IFERROR(_xll.qlIndexFixing(Index6M,$H11,TRUE,_xll.ohTrigger(RecalcTrigger,Trigger6M)),NA())</f>
        <v>7.5403540125587171E-3</v>
      </c>
      <c r="M11" s="178">
        <f>IFERROR(_xll.qlIndexFixing(Index1Y,$H11,TRUE,_xll.ohTrigger(RecalcTrigger,Trigger1Y)),NA())</f>
        <v>1.0806070695021696E-2</v>
      </c>
      <c r="N11" s="177">
        <f>IFERROR(_xll.qlIndexFixing(ONIndex1M,I11,TRUE,_xll.ohTrigger(RecalcTrigger,Trigger1M)),NA())</f>
        <v>5.0199952450358243E-3</v>
      </c>
      <c r="O11" s="44">
        <f>IFERROR(_xll.qlIndexFixing(ONIndex3M,I11,TRUE,_xll.ohTrigger(RecalcTrigger,Trigger3M)),NA())</f>
        <v>5.534341276292043E-3</v>
      </c>
      <c r="P11" s="44">
        <f>IFERROR(_xll.qlIndexFixing(ONIndex6M,I11,TRUE,_xll.ohTrigger(RecalcTrigger,Trigger6M)),NA())</f>
        <v>7.0023765048887743E-3</v>
      </c>
      <c r="Q11" s="178">
        <f>IFERROR(_xll.qlIndexFixing(ONIndex1Y,I11,TRUE,_xll.ohTrigger(RecalcTrigger,Trigger1Y)),NA())</f>
        <v>8.4290295363875778E-3</v>
      </c>
    </row>
    <row r="12" spans="2:17" x14ac:dyDescent="0.2">
      <c r="B12" s="39" t="s">
        <v>17</v>
      </c>
      <c r="D12" s="42">
        <f>_xll.qlCalendarAdvance(Calendar,$D11,B12,"f",FALSE)</f>
        <v>42369</v>
      </c>
      <c r="E12" s="172">
        <f>_xll.qlInterestRateIndexValueDate(IndexON,D12)</f>
        <v>42369</v>
      </c>
      <c r="F12" s="188">
        <f>IFERROR(_xll.qlIndexFixing(IndexON,D12,TRUE,_xll.ohTrigger(RecalcTrigger,TriggerON)),NA())</f>
        <v>4.4231900558028281E-3</v>
      </c>
      <c r="H12" s="42">
        <f>_xll.qlCalendarAdvance(Calendar,$H11,B12,"f",FALSE)</f>
        <v>42369</v>
      </c>
      <c r="I12" s="172">
        <f>_xll.qlInterestRateIndexValueDate(Index1M,$H12)</f>
        <v>42369</v>
      </c>
      <c r="J12" s="177">
        <f>IFERROR(_xll.qlIndexFixing(Index1M,$H12,TRUE,_xll.ohTrigger(RecalcTrigger,Trigger1M)),NA())</f>
        <v>5.0790554999982536E-3</v>
      </c>
      <c r="K12" s="44">
        <f>IFERROR(_xll.qlIndexFixing(Index3M,H12,TRUE,_xll.ohTrigger(RecalcTrigger,Trigger3M)),NA())</f>
        <v>5.9598791667568396E-3</v>
      </c>
      <c r="L12" s="44">
        <f>IFERROR(_xll.qlIndexFixing(Index6M,$H12,TRUE,_xll.ohTrigger(RecalcTrigger,Trigger6M)),NA())</f>
        <v>7.5431652203746908E-3</v>
      </c>
      <c r="M12" s="178">
        <f>IFERROR(_xll.qlIndexFixing(Index1Y,$H12,TRUE,_xll.ohTrigger(RecalcTrigger,Trigger1Y)),NA())</f>
        <v>1.081233344483179E-2</v>
      </c>
      <c r="N12" s="177">
        <f>IFERROR(_xll.qlIndexFixing(ONIndex1M,I12,TRUE,_xll.ohTrigger(RecalcTrigger,Trigger1M)),NA())</f>
        <v>5.026669131168171E-3</v>
      </c>
      <c r="O12" s="44">
        <f>IFERROR(_xll.qlIndexFixing(ONIndex3M,I12,TRUE,_xll.ohTrigger(RecalcTrigger,Trigger3M)),NA())</f>
        <v>5.5516097719851554E-3</v>
      </c>
      <c r="P12" s="44">
        <f>IFERROR(_xll.qlIndexFixing(ONIndex6M,I12,TRUE,_xll.ohTrigger(RecalcTrigger,Trigger6M)),NA())</f>
        <v>7.0146191073350295E-3</v>
      </c>
      <c r="Q12" s="178">
        <f>IFERROR(_xll.qlIndexFixing(ONIndex1Y,I12,TRUE,_xll.ohTrigger(RecalcTrigger,Trigger1Y)),NA())</f>
        <v>8.4505118497593679E-3</v>
      </c>
    </row>
    <row r="13" spans="2:17" x14ac:dyDescent="0.2">
      <c r="B13" s="39" t="s">
        <v>17</v>
      </c>
      <c r="D13" s="42">
        <f>_xll.qlCalendarAdvance(Calendar,$D12,B13,"f",FALSE)</f>
        <v>42373</v>
      </c>
      <c r="E13" s="172">
        <f>_xll.qlInterestRateIndexValueDate(IndexON,D13)</f>
        <v>42373</v>
      </c>
      <c r="F13" s="188">
        <f>IFERROR(_xll.qlIndexFixing(IndexON,D13,TRUE,_xll.ohTrigger(RecalcTrigger,TriggerON)),NA())</f>
        <v>4.3122431238851178E-3</v>
      </c>
      <c r="H13" s="42">
        <f>_xll.qlCalendarAdvance(Calendar,$H12,B13,"f",FALSE)</f>
        <v>42373</v>
      </c>
      <c r="I13" s="172">
        <f>_xll.qlInterestRateIndexValueDate(Index1M,$H13)</f>
        <v>42373</v>
      </c>
      <c r="J13" s="177">
        <f>IFERROR(_xll.qlIndexFixing(Index1M,$H13,TRUE,_xll.ohTrigger(RecalcTrigger,Trigger1M)),NA())</f>
        <v>5.0991957136694507E-3</v>
      </c>
      <c r="K13" s="44">
        <f>IFERROR(_xll.qlIndexFixing(Index3M,H13,TRUE,_xll.ohTrigger(RecalcTrigger,Trigger3M)),NA())</f>
        <v>5.990411050425434E-3</v>
      </c>
      <c r="L13" s="44">
        <f>IFERROR(_xll.qlIndexFixing(Index6M,$H13,TRUE,_xll.ohTrigger(RecalcTrigger,Trigger6M)),NA())</f>
        <v>7.5667497506273678E-3</v>
      </c>
      <c r="M13" s="178">
        <f>IFERROR(_xll.qlIndexFixing(Index1Y,$H13,TRUE,_xll.ohTrigger(RecalcTrigger,Trigger1Y)),NA())</f>
        <v>1.0919459140038076E-2</v>
      </c>
      <c r="N13" s="177">
        <f>IFERROR(_xll.qlIndexFixing(ONIndex1M,I13,TRUE,_xll.ohTrigger(RecalcTrigger,Trigger1M)),NA())</f>
        <v>5.0340113535818354E-3</v>
      </c>
      <c r="O13" s="44">
        <f>IFERROR(_xll.qlIndexFixing(ONIndex3M,I13,TRUE,_xll.ohTrigger(RecalcTrigger,Trigger3M)),NA())</f>
        <v>5.5709105383838775E-3</v>
      </c>
      <c r="P13" s="44">
        <f>IFERROR(_xll.qlIndexFixing(ONIndex6M,I13,TRUE,_xll.ohTrigger(RecalcTrigger,Trigger6M)),NA())</f>
        <v>7.0280626913377109E-3</v>
      </c>
      <c r="Q13" s="178">
        <f>IFERROR(_xll.qlIndexFixing(ONIndex1Y,I13,TRUE,_xll.ohTrigger(RecalcTrigger,Trigger1Y)),NA())</f>
        <v>8.4742324365438826E-3</v>
      </c>
    </row>
    <row r="14" spans="2:17" x14ac:dyDescent="0.2">
      <c r="B14" s="39" t="s">
        <v>17</v>
      </c>
      <c r="D14" s="42">
        <f>_xll.qlCalendarAdvance(Calendar,$D13,B14,"f",FALSE)</f>
        <v>42374</v>
      </c>
      <c r="E14" s="172">
        <f>_xll.qlInterestRateIndexValueDate(IndexON,D14)</f>
        <v>42374</v>
      </c>
      <c r="F14" s="188">
        <f>IFERROR(_xll.qlIndexFixing(IndexON,D14,TRUE,_xll.ohTrigger(RecalcTrigger,TriggerON)),NA())</f>
        <v>4.2787954286738206E-3</v>
      </c>
      <c r="H14" s="42">
        <f>_xll.qlCalendarAdvance(Calendar,$H13,B14,"f",FALSE)</f>
        <v>42374</v>
      </c>
      <c r="I14" s="172">
        <f>_xll.qlInterestRateIndexValueDate(Index1M,$H14)</f>
        <v>42374</v>
      </c>
      <c r="J14" s="177">
        <f>IFERROR(_xll.qlIndexFixing(Index1M,$H14,TRUE,_xll.ohTrigger(RecalcTrigger,Trigger1M)),NA())</f>
        <v>5.1030553314551103E-3</v>
      </c>
      <c r="K14" s="44">
        <f>IFERROR(_xll.qlIndexFixing(Index3M,H14,TRUE,_xll.ohTrigger(RecalcTrigger,Trigger3M)),NA())</f>
        <v>5.9979741911213771E-3</v>
      </c>
      <c r="L14" s="44">
        <f>IFERROR(_xll.qlIndexFixing(Index6M,$H14,TRUE,_xll.ohTrigger(RecalcTrigger,Trigger6M)),NA())</f>
        <v>7.5726257456809306E-3</v>
      </c>
      <c r="M14" s="178">
        <f>IFERROR(_xll.qlIndexFixing(Index1Y,$H14,TRUE,_xll.ohTrigger(RecalcTrigger,Trigger1Y)),NA())</f>
        <v>1.0941913306212813E-2</v>
      </c>
      <c r="N14" s="177">
        <f>IFERROR(_xll.qlIndexFixing(ONIndex1M,I14,TRUE,_xll.ohTrigger(RecalcTrigger,Trigger1M)),NA())</f>
        <v>5.0373401794678863E-3</v>
      </c>
      <c r="O14" s="44">
        <f>IFERROR(_xll.qlIndexFixing(ONIndex3M,I14,TRUE,_xll.ohTrigger(RecalcTrigger,Trigger3M)),NA())</f>
        <v>5.5795957386595152E-3</v>
      </c>
      <c r="P14" s="44">
        <f>IFERROR(_xll.qlIndexFixing(ONIndex6M,I14,TRUE,_xll.ohTrigger(RecalcTrigger,Trigger6M)),NA())</f>
        <v>7.0341631609516231E-3</v>
      </c>
      <c r="Q14" s="178">
        <f>IFERROR(_xll.qlIndexFixing(ONIndex1Y,I14,TRUE,_xll.ohTrigger(RecalcTrigger,Trigger1Y)),NA())</f>
        <v>8.4849681262832988E-3</v>
      </c>
    </row>
    <row r="15" spans="2:17" x14ac:dyDescent="0.2">
      <c r="B15" s="39" t="s">
        <v>17</v>
      </c>
      <c r="D15" s="42">
        <f>_xll.qlCalendarAdvance(Calendar,$D14,B15,"f",FALSE)</f>
        <v>42375</v>
      </c>
      <c r="E15" s="172">
        <f>_xll.qlInterestRateIndexValueDate(IndexON,D15)</f>
        <v>42375</v>
      </c>
      <c r="F15" s="188">
        <f>IFERROR(_xll.qlIndexFixing(IndexON,D15,TRUE,_xll.ohTrigger(RecalcTrigger,TriggerON)),NA())</f>
        <v>4.2507971902350228E-3</v>
      </c>
      <c r="H15" s="42">
        <f>_xll.qlCalendarAdvance(Calendar,$H14,B15,"f",FALSE)</f>
        <v>42375</v>
      </c>
      <c r="I15" s="172">
        <f>_xll.qlInterestRateIndexValueDate(Index1M,$H15)</f>
        <v>42375</v>
      </c>
      <c r="J15" s="177">
        <f>IFERROR(_xll.qlIndexFixing(Index1M,$H15,TRUE,_xll.ohTrigger(RecalcTrigger,Trigger1M)),NA())</f>
        <v>5.1099540046879843E-3</v>
      </c>
      <c r="K15" s="44">
        <f>IFERROR(_xll.qlIndexFixing(Index3M,H15,TRUE,_xll.ohTrigger(RecalcTrigger,Trigger3M)),NA())</f>
        <v>6.0055006227843644E-3</v>
      </c>
      <c r="L15" s="44">
        <f>IFERROR(_xll.qlIndexFixing(Index6M,$H15,TRUE,_xll.ohTrigger(RecalcTrigger,Trigger6M)),NA())</f>
        <v>7.5784999833990799E-3</v>
      </c>
      <c r="M15" s="178">
        <f>IFERROR(_xll.qlIndexFixing(Index1Y,$H15,TRUE,_xll.ohTrigger(RecalcTrigger,Trigger1Y)),NA())</f>
        <v>1.0964183477737975E-2</v>
      </c>
      <c r="N15" s="177">
        <f>IFERROR(_xll.qlIndexFixing(ONIndex1M,I15,TRUE,_xll.ohTrigger(RecalcTrigger,Trigger1M)),NA())</f>
        <v>5.0408442066651737E-3</v>
      </c>
      <c r="O15" s="44">
        <f>IFERROR(_xll.qlIndexFixing(ONIndex3M,I15,TRUE,_xll.ohTrigger(RecalcTrigger,Trigger3M)),NA())</f>
        <v>5.5887380549524135E-3</v>
      </c>
      <c r="P15" s="44">
        <f>IFERROR(_xll.qlIndexFixing(ONIndex6M,I15,TRUE,_xll.ohTrigger(RecalcTrigger,Trigger6M)),NA())</f>
        <v>7.0405847079690886E-3</v>
      </c>
      <c r="Q15" s="178">
        <f>IFERROR(_xll.qlIndexFixing(ONIndex1Y,I15,TRUE,_xll.ohTrigger(RecalcTrigger,Trigger1Y)),NA())</f>
        <v>8.4962688524570229E-3</v>
      </c>
    </row>
    <row r="16" spans="2:17" x14ac:dyDescent="0.2">
      <c r="B16" s="39" t="s">
        <v>17</v>
      </c>
      <c r="D16" s="42">
        <f>_xll.qlCalendarAdvance(Calendar,$D15,B16,"f",FALSE)</f>
        <v>42376</v>
      </c>
      <c r="E16" s="172">
        <f>_xll.qlInterestRateIndexValueDate(IndexON,D16)</f>
        <v>42376</v>
      </c>
      <c r="F16" s="188">
        <f>IFERROR(_xll.qlIndexFixing(IndexON,D16,TRUE,_xll.ohTrigger(RecalcTrigger,TriggerON)),NA())</f>
        <v>4.2282484072719839E-3</v>
      </c>
      <c r="H16" s="42">
        <f>_xll.qlCalendarAdvance(Calendar,$H15,B16,"f",FALSE)</f>
        <v>42376</v>
      </c>
      <c r="I16" s="172">
        <f>_xll.qlInterestRateIndexValueDate(Index1M,$H16)</f>
        <v>42376</v>
      </c>
      <c r="J16" s="177">
        <f>IFERROR(_xll.qlIndexFixing(Index1M,$H16,TRUE,_xll.ohTrigger(RecalcTrigger,Trigger1M)),NA())</f>
        <v>5.1120430858404842E-3</v>
      </c>
      <c r="K16" s="44">
        <f>IFERROR(_xll.qlIndexFixing(Index3M,H16,TRUE,_xll.ohTrigger(RecalcTrigger,Trigger3M)),NA())</f>
        <v>6.0129859568838666E-3</v>
      </c>
      <c r="L16" s="44">
        <f>IFERROR(_xll.qlIndexFixing(Index6M,$H16,TRUE,_xll.ohTrigger(RecalcTrigger,Trigger6M)),NA())</f>
        <v>7.5843756126800898E-3</v>
      </c>
      <c r="M16" s="178">
        <f>IFERROR(_xll.qlIndexFixing(Index1Y,$H16,TRUE,_xll.ohTrigger(RecalcTrigger,Trigger1Y)),NA())</f>
        <v>1.1016264145381699E-2</v>
      </c>
      <c r="N16" s="177">
        <f>IFERROR(_xll.qlIndexFixing(ONIndex1M,I16,TRUE,_xll.ohTrigger(RecalcTrigger,Trigger1M)),NA())</f>
        <v>5.0445234353357904E-3</v>
      </c>
      <c r="O16" s="44">
        <f>IFERROR(_xll.qlIndexFixing(ONIndex3M,I16,TRUE,_xll.ohTrigger(RecalcTrigger,Trigger3M)),NA())</f>
        <v>5.5983374872625724E-3</v>
      </c>
      <c r="P16" s="44">
        <f>IFERROR(_xll.qlIndexFixing(ONIndex6M,I16,TRUE,_xll.ohTrigger(RecalcTrigger,Trigger6M)),NA())</f>
        <v>7.0473273324711538E-3</v>
      </c>
      <c r="Q16" s="178">
        <f>IFERROR(_xll.qlIndexFixing(ONIndex1Y,I16,TRUE,_xll.ohTrigger(RecalcTrigger,Trigger1Y)),NA())</f>
        <v>8.5081346154702864E-3</v>
      </c>
    </row>
    <row r="17" spans="2:17" x14ac:dyDescent="0.2">
      <c r="B17" s="39" t="s">
        <v>17</v>
      </c>
      <c r="D17" s="42">
        <f>_xll.qlCalendarAdvance(Calendar,$D16,B17,"f",FALSE)</f>
        <v>42377</v>
      </c>
      <c r="E17" s="172">
        <f>_xll.qlInterestRateIndexValueDate(IndexON,D17)</f>
        <v>42377</v>
      </c>
      <c r="F17" s="188">
        <f>IFERROR(_xll.qlIndexFixing(IndexON,D17,TRUE,_xll.ohTrigger(RecalcTrigger,TriggerON)),NA())</f>
        <v>4.2013640475472664E-3</v>
      </c>
      <c r="H17" s="42">
        <f>_xll.qlCalendarAdvance(Calendar,$H16,B17,"f",FALSE)</f>
        <v>42377</v>
      </c>
      <c r="I17" s="172">
        <f>_xll.qlInterestRateIndexValueDate(Index1M,$H17)</f>
        <v>42377</v>
      </c>
      <c r="J17" s="177">
        <f>IFERROR(_xll.qlIndexFixing(Index1M,$H17,TRUE,_xll.ohTrigger(RecalcTrigger,Trigger1M)),NA())</f>
        <v>5.1141504583936351E-3</v>
      </c>
      <c r="K17" s="44">
        <f>IFERROR(_xll.qlIndexFixing(Index3M,H17,TRUE,_xll.ohTrigger(RecalcTrigger,Trigger3M)),NA())</f>
        <v>6.0204258048599671E-3</v>
      </c>
      <c r="L17" s="44">
        <f>IFERROR(_xll.qlIndexFixing(Index6M,$H17,TRUE,_xll.ohTrigger(RecalcTrigger,Trigger6M)),NA())</f>
        <v>7.5902557824596376E-3</v>
      </c>
      <c r="M17" s="178">
        <f>IFERROR(_xll.qlIndexFixing(Index1Y,$H17,TRUE,_xll.ohTrigger(RecalcTrigger,Trigger1Y)),NA())</f>
        <v>1.1022841343822981E-2</v>
      </c>
      <c r="N17" s="177">
        <f>IFERROR(_xll.qlIndexFixing(ONIndex1M,I17,TRUE,_xll.ohTrigger(RecalcTrigger,Trigger1M)),NA())</f>
        <v>5.0525358356656733E-3</v>
      </c>
      <c r="O17" s="44">
        <f>IFERROR(_xll.qlIndexFixing(ONIndex3M,I17,TRUE,_xll.ohTrigger(RecalcTrigger,Trigger3M)),NA())</f>
        <v>5.6191465764450967E-3</v>
      </c>
      <c r="P17" s="44">
        <f>IFERROR(_xll.qlIndexFixing(ONIndex6M,I17,TRUE,_xll.ohTrigger(RecalcTrigger,Trigger6M)),NA())</f>
        <v>7.06201947125155E-3</v>
      </c>
      <c r="Q17" s="178">
        <f>IFERROR(_xll.qlIndexFixing(ONIndex1Y,I17,TRUE,_xll.ohTrigger(RecalcTrigger,Trigger1Y)),NA())</f>
        <v>8.5339491189295735E-3</v>
      </c>
    </row>
    <row r="18" spans="2:17" x14ac:dyDescent="0.2">
      <c r="B18" s="39" t="s">
        <v>17</v>
      </c>
      <c r="D18" s="42">
        <f>_xll.qlCalendarAdvance(Calendar,$D17,B18,"f",FALSE)</f>
        <v>42380</v>
      </c>
      <c r="E18" s="172">
        <f>_xll.qlInterestRateIndexValueDate(IndexON,D18)</f>
        <v>42380</v>
      </c>
      <c r="F18" s="188">
        <f>IFERROR(_xll.qlIndexFixing(IndexON,D18,TRUE,_xll.ohTrigger(RecalcTrigger,TriggerON)),NA())</f>
        <v>4.1925478136439764E-3</v>
      </c>
      <c r="H18" s="42">
        <f>_xll.qlCalendarAdvance(Calendar,$H17,B18,"f",FALSE)</f>
        <v>42380</v>
      </c>
      <c r="I18" s="172">
        <f>_xll.qlInterestRateIndexValueDate(Index1M,$H18)</f>
        <v>42380</v>
      </c>
      <c r="J18" s="177">
        <f>IFERROR(_xll.qlIndexFixing(Index1M,$H18,TRUE,_xll.ohTrigger(RecalcTrigger,Trigger1M)),NA())</f>
        <v>5.1242321093320125E-3</v>
      </c>
      <c r="K18" s="44">
        <f>IFERROR(_xll.qlIndexFixing(Index3M,H18,TRUE,_xll.ohTrigger(RecalcTrigger,Trigger3M)),NA())</f>
        <v>6.0424285459730774E-3</v>
      </c>
      <c r="L18" s="44">
        <f>IFERROR(_xll.qlIndexFixing(Index6M,$H18,TRUE,_xll.ohTrigger(RecalcTrigger,Trigger6M)),NA())</f>
        <v>7.607955024697596E-3</v>
      </c>
      <c r="M18" s="178">
        <f>IFERROR(_xll.qlIndexFixing(Index1Y,$H18,TRUE,_xll.ohTrigger(RecalcTrigger,Trigger1Y)),NA())</f>
        <v>1.1071131686223394E-2</v>
      </c>
      <c r="N18" s="177">
        <f>IFERROR(_xll.qlIndexFixing(ONIndex1M,I18,TRUE,_xll.ohTrigger(RecalcTrigger,Trigger1M)),NA())</f>
        <v>5.0609923639410859E-3</v>
      </c>
      <c r="O18" s="44">
        <f>IFERROR(_xll.qlIndexFixing(ONIndex3M,I18,TRUE,_xll.ohTrigger(RecalcTrigger,Trigger3M)),NA())</f>
        <v>5.6413063781346473E-3</v>
      </c>
      <c r="P18" s="44">
        <f>IFERROR(_xll.qlIndexFixing(ONIndex6M,I18,TRUE,_xll.ohTrigger(RecalcTrigger,Trigger6M)),NA())</f>
        <v>7.0775086054875036E-3</v>
      </c>
      <c r="Q18" s="178">
        <f>IFERROR(_xll.qlIndexFixing(ONIndex1Y,I18,TRUE,_xll.ohTrigger(RecalcTrigger,Trigger1Y)),NA())</f>
        <v>8.5612480353514098E-3</v>
      </c>
    </row>
    <row r="19" spans="2:17" x14ac:dyDescent="0.2">
      <c r="B19" s="39" t="s">
        <v>17</v>
      </c>
      <c r="D19" s="42">
        <f>_xll.qlCalendarAdvance(Calendar,$D18,B19,"f",FALSE)</f>
        <v>42381</v>
      </c>
      <c r="E19" s="172">
        <f>_xll.qlInterestRateIndexValueDate(IndexON,D19)</f>
        <v>42381</v>
      </c>
      <c r="F19" s="188">
        <f>IFERROR(_xll.qlIndexFixing(IndexON,D19,TRUE,_xll.ohTrigger(RecalcTrigger,TriggerON)),NA())</f>
        <v>4.1972462977668545E-3</v>
      </c>
      <c r="H19" s="42">
        <f>_xll.qlCalendarAdvance(Calendar,$H18,B19,"f",FALSE)</f>
        <v>42381</v>
      </c>
      <c r="I19" s="172">
        <f>_xll.qlInterestRateIndexValueDate(Index1M,$H19)</f>
        <v>42381</v>
      </c>
      <c r="J19" s="177">
        <f>IFERROR(_xll.qlIndexFixing(Index1M,$H19,TRUE,_xll.ohTrigger(RecalcTrigger,Trigger1M)),NA())</f>
        <v>5.1273034678795031E-3</v>
      </c>
      <c r="K19" s="44">
        <f>IFERROR(_xll.qlIndexFixing(Index3M,H19,TRUE,_xll.ohTrigger(RecalcTrigger,Trigger3M)),NA())</f>
        <v>6.0496425632329499E-3</v>
      </c>
      <c r="L19" s="44">
        <f>IFERROR(_xll.qlIndexFixing(Index6M,$H19,TRUE,_xll.ohTrigger(RecalcTrigger,Trigger6M)),NA())</f>
        <v>7.6138848465641838E-3</v>
      </c>
      <c r="M19" s="178">
        <f>IFERROR(_xll.qlIndexFixing(Index1Y,$H19,TRUE,_xll.ohTrigger(RecalcTrigger,Trigger1Y)),NA())</f>
        <v>1.1091312199748593E-2</v>
      </c>
      <c r="N19" s="177">
        <f>IFERROR(_xll.qlIndexFixing(ONIndex1M,I19,TRUE,_xll.ohTrigger(RecalcTrigger,Trigger1M)),NA())</f>
        <v>5.0655475996541632E-3</v>
      </c>
      <c r="O19" s="44">
        <f>IFERROR(_xll.qlIndexFixing(ONIndex3M,I19,TRUE,_xll.ohTrigger(RecalcTrigger,Trigger3M)),NA())</f>
        <v>5.6531913914226184E-3</v>
      </c>
      <c r="P19" s="44">
        <f>IFERROR(_xll.qlIndexFixing(ONIndex6M,I19,TRUE,_xll.ohTrigger(RecalcTrigger,Trigger6M)),NA())</f>
        <v>7.0858566176557058E-3</v>
      </c>
      <c r="Q19" s="178">
        <f>IFERROR(_xll.qlIndexFixing(ONIndex1Y,I19,TRUE,_xll.ohTrigger(RecalcTrigger,Trigger1Y)),NA())</f>
        <v>8.5759389827244625E-3</v>
      </c>
    </row>
    <row r="20" spans="2:17" x14ac:dyDescent="0.2">
      <c r="B20" s="39" t="s">
        <v>17</v>
      </c>
      <c r="D20" s="42">
        <f>_xll.qlCalendarAdvance(Calendar,$D19,B20,"f",FALSE)</f>
        <v>42382</v>
      </c>
      <c r="E20" s="172">
        <f>_xll.qlInterestRateIndexValueDate(IndexON,D20)</f>
        <v>42382</v>
      </c>
      <c r="F20" s="188">
        <f>IFERROR(_xll.qlIndexFixing(IndexON,D20,TRUE,_xll.ohTrigger(RecalcTrigger,TriggerON)),NA())</f>
        <v>4.2073942349341031E-3</v>
      </c>
      <c r="H20" s="42">
        <f>_xll.qlCalendarAdvance(Calendar,$H19,B20,"f",FALSE)</f>
        <v>42382</v>
      </c>
      <c r="I20" s="172">
        <f>_xll.qlInterestRateIndexValueDate(Index1M,$H20)</f>
        <v>42382</v>
      </c>
      <c r="J20" s="177">
        <f>IFERROR(_xll.qlIndexFixing(Index1M,$H20,TRUE,_xll.ohTrigger(RecalcTrigger,Trigger1M)),NA())</f>
        <v>5.1317926258045233E-3</v>
      </c>
      <c r="K20" s="44">
        <f>IFERROR(_xll.qlIndexFixing(Index3M,H20,TRUE,_xll.ohTrigger(RecalcTrigger,Trigger3M)),NA())</f>
        <v>6.0567891511111591E-3</v>
      </c>
      <c r="L20" s="44">
        <f>IFERROR(_xll.qlIndexFixing(Index6M,$H20,TRUE,_xll.ohTrigger(RecalcTrigger,Trigger6M)),NA())</f>
        <v>7.619834954160778E-3</v>
      </c>
      <c r="M20" s="178">
        <f>IFERROR(_xll.qlIndexFixing(Index1Y,$H20,TRUE,_xll.ohTrigger(RecalcTrigger,Trigger1Y)),NA())</f>
        <v>1.1110980121643103E-2</v>
      </c>
      <c r="N20" s="177">
        <f>IFERROR(_xll.qlIndexFixing(ONIndex1M,I20,TRUE,_xll.ohTrigger(RecalcTrigger,Trigger1M)),NA())</f>
        <v>5.0702780367595235E-3</v>
      </c>
      <c r="O20" s="44">
        <f>IFERROR(_xll.qlIndexFixing(ONIndex3M,I20,TRUE,_xll.ohTrigger(RecalcTrigger,Trigger3M)),NA())</f>
        <v>5.6655335209709889E-3</v>
      </c>
      <c r="P20" s="44">
        <f>IFERROR(_xll.qlIndexFixing(ONIndex6M,I20,TRUE,_xll.ohTrigger(RecalcTrigger,Trigger6M)),NA())</f>
        <v>7.094525707389554E-3</v>
      </c>
      <c r="Q20" s="178">
        <f>IFERROR(_xll.qlIndexFixing(ONIndex1Y,I20,TRUE,_xll.ohTrigger(RecalcTrigger,Trigger1Y)),NA())</f>
        <v>8.5911949670181009E-3</v>
      </c>
    </row>
    <row r="21" spans="2:17" x14ac:dyDescent="0.2">
      <c r="B21" s="39" t="s">
        <v>17</v>
      </c>
      <c r="D21" s="42">
        <f>_xll.qlCalendarAdvance(Calendar,$D20,B21,"f",FALSE)</f>
        <v>42383</v>
      </c>
      <c r="E21" s="172">
        <f>_xll.qlInterestRateIndexValueDate(IndexON,D21)</f>
        <v>42383</v>
      </c>
      <c r="F21" s="188">
        <f>IFERROR(_xll.qlIndexFixing(IndexON,D21,TRUE,_xll.ohTrigger(RecalcTrigger,TriggerON)),NA())</f>
        <v>4.2229916257130462E-3</v>
      </c>
      <c r="H21" s="42">
        <f>_xll.qlCalendarAdvance(Calendar,$H20,B21,"f",FALSE)</f>
        <v>42383</v>
      </c>
      <c r="I21" s="172">
        <f>_xll.qlInterestRateIndexValueDate(Index1M,$H21)</f>
        <v>42383</v>
      </c>
      <c r="J21" s="177">
        <f>IFERROR(_xll.qlIndexFixing(Index1M,$H21,TRUE,_xll.ohTrigger(RecalcTrigger,Trigger1M)),NA())</f>
        <v>5.1336436443809655E-3</v>
      </c>
      <c r="K21" s="44">
        <f>IFERROR(_xll.qlIndexFixing(Index3M,H21,TRUE,_xll.ohTrigger(RecalcTrigger,Trigger3M)),NA())</f>
        <v>6.063863920867882E-3</v>
      </c>
      <c r="L21" s="44">
        <f>IFERROR(_xll.qlIndexFixing(Index6M,$H21,TRUE,_xll.ohTrigger(RecalcTrigger,Trigger6M)),NA())</f>
        <v>7.6258084966466027E-3</v>
      </c>
      <c r="M21" s="178">
        <f>IFERROR(_xll.qlIndexFixing(Index1Y,$H21,TRUE,_xll.ohTrigger(RecalcTrigger,Trigger1Y)),NA())</f>
        <v>1.1153098211893602E-2</v>
      </c>
      <c r="N21" s="177">
        <f>IFERROR(_xll.qlIndexFixing(ONIndex1M,I21,TRUE,_xll.ohTrigger(RecalcTrigger,Trigger1M)),NA())</f>
        <v>5.0751836753382129E-3</v>
      </c>
      <c r="O21" s="44">
        <f>IFERROR(_xll.qlIndexFixing(ONIndex3M,I21,TRUE,_xll.ohTrigger(RecalcTrigger,Trigger3M)),NA())</f>
        <v>5.6783327668608052E-3</v>
      </c>
      <c r="P21" s="44">
        <f>IFERROR(_xll.qlIndexFixing(ONIndex6M,I21,TRUE,_xll.ohTrigger(RecalcTrigger,Trigger6M)),NA())</f>
        <v>7.1035158746890481E-3</v>
      </c>
      <c r="Q21" s="178">
        <f>IFERROR(_xll.qlIndexFixing(ONIndex1Y,I21,TRUE,_xll.ohTrigger(RecalcTrigger,Trigger1Y)),NA())</f>
        <v>8.6070159885565101E-3</v>
      </c>
    </row>
    <row r="22" spans="2:17" x14ac:dyDescent="0.2">
      <c r="B22" s="39" t="s">
        <v>17</v>
      </c>
      <c r="D22" s="42">
        <f>_xll.qlCalendarAdvance(Calendar,$D21,B22,"f",FALSE)</f>
        <v>42384</v>
      </c>
      <c r="E22" s="172">
        <f>_xll.qlInterestRateIndexValueDate(IndexON,D22)</f>
        <v>42384</v>
      </c>
      <c r="F22" s="188">
        <f>IFERROR(_xll.qlIndexFixing(IndexON,D22,TRUE,_xll.ohTrigger(RecalcTrigger,TriggerON)),NA())</f>
        <v>4.2724012638447242E-3</v>
      </c>
      <c r="H22" s="42">
        <f>_xll.qlCalendarAdvance(Calendar,$H21,B22,"f",FALSE)</f>
        <v>42384</v>
      </c>
      <c r="I22" s="172">
        <f>_xll.qlInterestRateIndexValueDate(Index1M,$H22)</f>
        <v>42384</v>
      </c>
      <c r="J22" s="177">
        <f>IFERROR(_xll.qlIndexFixing(Index1M,$H22,TRUE,_xll.ohTrigger(RecalcTrigger,Trigger1M)),NA())</f>
        <v>5.1354580432762297E-3</v>
      </c>
      <c r="K22" s="44">
        <f>IFERROR(_xll.qlIndexFixing(Index3M,H22,TRUE,_xll.ohTrigger(RecalcTrigger,Trigger3M)),NA())</f>
        <v>6.070862483739249E-3</v>
      </c>
      <c r="L22" s="44">
        <f>IFERROR(_xll.qlIndexFixing(Index6M,$H22,TRUE,_xll.ohTrigger(RecalcTrigger,Trigger6M)),NA())</f>
        <v>7.631808623218733E-3</v>
      </c>
      <c r="M22" s="178">
        <f>IFERROR(_xll.qlIndexFixing(Index1Y,$H22,TRUE,_xll.ohTrigger(RecalcTrigger,Trigger1Y)),NA())</f>
        <v>1.1159772608536374E-2</v>
      </c>
      <c r="N22" s="177">
        <f>IFERROR(_xll.qlIndexFixing(ONIndex1M,I22,TRUE,_xll.ohTrigger(RecalcTrigger,Trigger1M)),NA())</f>
        <v>5.0856498155486358E-3</v>
      </c>
      <c r="O22" s="44">
        <f>IFERROR(_xll.qlIndexFixing(ONIndex3M,I22,TRUE,_xll.ohTrigger(RecalcTrigger,Trigger3M)),NA())</f>
        <v>5.7055441645377982E-3</v>
      </c>
      <c r="P22" s="44">
        <f>IFERROR(_xll.qlIndexFixing(ONIndex6M,I22,TRUE,_xll.ohTrigger(RecalcTrigger,Trigger6M)),NA())</f>
        <v>7.122705457997351E-3</v>
      </c>
      <c r="Q22" s="178">
        <f>IFERROR(_xll.qlIndexFixing(ONIndex1Y,I22,TRUE,_xll.ohTrigger(RecalcTrigger,Trigger1Y)),NA())</f>
        <v>8.6407460353673162E-3</v>
      </c>
    </row>
    <row r="23" spans="2:17" x14ac:dyDescent="0.2">
      <c r="B23" s="39" t="s">
        <v>17</v>
      </c>
      <c r="D23" s="42">
        <f>_xll.qlCalendarAdvance(Calendar,$D22,B23,"f",FALSE)</f>
        <v>42387</v>
      </c>
      <c r="E23" s="172">
        <f>_xll.qlInterestRateIndexValueDate(IndexON,D23)</f>
        <v>42387</v>
      </c>
      <c r="F23" s="188">
        <f>IFERROR(_xll.qlIndexFixing(IndexON,D23,TRUE,_xll.ohTrigger(RecalcTrigger,TriggerON)),NA())</f>
        <v>4.338744664041938E-3</v>
      </c>
      <c r="H23" s="42">
        <f>_xll.qlCalendarAdvance(Calendar,$H22,B23,"f",FALSE)</f>
        <v>42387</v>
      </c>
      <c r="I23" s="172">
        <f>_xll.qlInterestRateIndexValueDate(Index1M,$H23)</f>
        <v>42387</v>
      </c>
      <c r="J23" s="177">
        <f>IFERROR(_xll.qlIndexFixing(Index1M,$H23,TRUE,_xll.ohTrigger(RecalcTrigger,Trigger1M)),NA())</f>
        <v>5.1417382980064709E-3</v>
      </c>
      <c r="K23" s="44">
        <f>IFERROR(_xll.qlIndexFixing(Index3M,H23,TRUE,_xll.ohTrigger(RecalcTrigger,Trigger3M)),NA())</f>
        <v>6.0913570429919342E-3</v>
      </c>
      <c r="L23" s="44">
        <f>IFERROR(_xll.qlIndexFixing(Index6M,$H23,TRUE,_xll.ohTrigger(RecalcTrigger,Trigger6M)),NA())</f>
        <v>7.6499999999994975E-3</v>
      </c>
      <c r="M23" s="178">
        <f>IFERROR(_xll.qlIndexFixing(Index1Y,$H23,TRUE,_xll.ohTrigger(RecalcTrigger,Trigger1Y)),NA())</f>
        <v>1.1200000000068934E-2</v>
      </c>
      <c r="N23" s="177">
        <f>IFERROR(_xll.qlIndexFixing(ONIndex1M,I23,TRUE,_xll.ohTrigger(RecalcTrigger,Trigger1M)),NA())</f>
        <v>5.0964874452730236E-3</v>
      </c>
      <c r="O23" s="44">
        <f>IFERROR(_xll.qlIndexFixing(ONIndex3M,I23,TRUE,_xll.ohTrigger(RecalcTrigger,Trigger3M)),NA())</f>
        <v>5.7339739960882152E-3</v>
      </c>
      <c r="P23" s="44">
        <f>IFERROR(_xll.qlIndexFixing(ONIndex6M,I23,TRUE,_xll.ohTrigger(RecalcTrigger,Trigger6M)),NA())</f>
        <v>7.1425998984053773E-3</v>
      </c>
      <c r="Q23" s="178">
        <f>IFERROR(_xll.qlIndexFixing(ONIndex1Y,I23,TRUE,_xll.ohTrigger(RecalcTrigger,Trigger1Y)),NA())</f>
        <v>8.6758085074833957E-3</v>
      </c>
    </row>
    <row r="24" spans="2:17" x14ac:dyDescent="0.2">
      <c r="B24" s="39" t="s">
        <v>17</v>
      </c>
      <c r="D24" s="42">
        <f>_xll.qlCalendarAdvance(Calendar,$D23,B24,"f",FALSE)</f>
        <v>42388</v>
      </c>
      <c r="E24" s="172">
        <f>_xll.qlInterestRateIndexValueDate(IndexON,D24)</f>
        <v>42388</v>
      </c>
      <c r="F24" s="188">
        <f>IFERROR(_xll.qlIndexFixing(IndexON,D24,TRUE,_xll.ohTrigger(RecalcTrigger,TriggerON)),NA())</f>
        <v>4.3748028713852527E-3</v>
      </c>
      <c r="H24" s="42">
        <f>_xll.qlCalendarAdvance(Calendar,$H23,B24,"f",FALSE)</f>
        <v>42388</v>
      </c>
      <c r="I24" s="172">
        <f>_xll.qlInterestRateIndexValueDate(Index1M,$H24)</f>
        <v>42388</v>
      </c>
      <c r="J24" s="177">
        <f>IFERROR(_xll.qlIndexFixing(Index1M,$H24,TRUE,_xll.ohTrigger(RecalcTrigger,Trigger1M)),NA())</f>
        <v>5.1433716669768703E-3</v>
      </c>
      <c r="K24" s="44">
        <f>IFERROR(_xll.qlIndexFixing(Index3M,H24,TRUE,_xll.ohTrigger(RecalcTrigger,Trigger3M)),NA())</f>
        <v>6.0980082869609683E-3</v>
      </c>
      <c r="L24" s="44">
        <f>IFERROR(_xll.qlIndexFixing(Index6M,$H24,TRUE,_xll.ohTrigger(RecalcTrigger,Trigger6M)),NA())</f>
        <v>7.6561373875516162E-3</v>
      </c>
      <c r="M24" s="178">
        <f>IFERROR(_xll.qlIndexFixing(Index1Y,$H24,TRUE,_xll.ohTrigger(RecalcTrigger,Trigger1Y)),NA())</f>
        <v>1.1215695383698945E-2</v>
      </c>
      <c r="N24" s="177">
        <f>IFERROR(_xll.qlIndexFixing(ONIndex1M,I24,TRUE,_xll.ohTrigger(RecalcTrigger,Trigger1M)),NA())</f>
        <v>5.1018442973493894E-3</v>
      </c>
      <c r="O24" s="44">
        <f>IFERROR(_xll.qlIndexFixing(ONIndex3M,I24,TRUE,_xll.ohTrigger(RecalcTrigger,Trigger3M)),NA())</f>
        <v>5.7482973108857749E-3</v>
      </c>
      <c r="P24" s="44">
        <f>IFERROR(_xll.qlIndexFixing(ONIndex6M,I24,TRUE,_xll.ohTrigger(RecalcTrigger,Trigger6M)),NA())</f>
        <v>7.1526709201397143E-3</v>
      </c>
      <c r="Q24" s="178">
        <f>IFERROR(_xll.qlIndexFixing(ONIndex1Y,I24,TRUE,_xll.ohTrigger(RecalcTrigger,Trigger1Y)),NA())</f>
        <v>8.693603077442047E-3</v>
      </c>
    </row>
    <row r="25" spans="2:17" x14ac:dyDescent="0.2">
      <c r="B25" s="39" t="s">
        <v>17</v>
      </c>
      <c r="D25" s="42">
        <f>_xll.qlCalendarAdvance(Calendar,$D24,B25,"f",FALSE)</f>
        <v>42389</v>
      </c>
      <c r="E25" s="172">
        <f>_xll.qlInterestRateIndexValueDate(IndexON,D25)</f>
        <v>42389</v>
      </c>
      <c r="F25" s="188">
        <f>IFERROR(_xll.qlIndexFixing(IndexON,D25,TRUE,_xll.ohTrigger(RecalcTrigger,TriggerON)),NA())</f>
        <v>4.4095240716068851E-3</v>
      </c>
      <c r="H25" s="42">
        <f>_xll.qlCalendarAdvance(Calendar,$H24,B25,"f",FALSE)</f>
        <v>42389</v>
      </c>
      <c r="I25" s="172">
        <f>_xll.qlInterestRateIndexValueDate(Index1M,$H25)</f>
        <v>42389</v>
      </c>
      <c r="J25" s="177">
        <f>IFERROR(_xll.qlIndexFixing(Index1M,$H25,TRUE,_xll.ohTrigger(RecalcTrigger,Trigger1M)),NA())</f>
        <v>5.1448989468449325E-3</v>
      </c>
      <c r="K25" s="44">
        <f>IFERROR(_xll.qlIndexFixing(Index3M,H25,TRUE,_xll.ohTrigger(RecalcTrigger,Trigger3M)),NA())</f>
        <v>6.1045697607286821E-3</v>
      </c>
      <c r="L25" s="44">
        <f>IFERROR(_xll.qlIndexFixing(Index6M,$H25,TRUE,_xll.ohTrigger(RecalcTrigger,Trigger6M)),NA())</f>
        <v>7.6623136970889105E-3</v>
      </c>
      <c r="M25" s="178">
        <f>IFERROR(_xll.qlIndexFixing(Index1Y,$H25,TRUE,_xll.ohTrigger(RecalcTrigger,Trigger1Y)),NA())</f>
        <v>1.1230703980077703E-2</v>
      </c>
      <c r="N25" s="177">
        <f>IFERROR(_xll.qlIndexFixing(ONIndex1M,I25,TRUE,_xll.ohTrigger(RecalcTrigger,Trigger1M)),NA())</f>
        <v>5.1069515569490687E-3</v>
      </c>
      <c r="O25" s="44">
        <f>IFERROR(_xll.qlIndexFixing(ONIndex3M,I25,TRUE,_xll.ohTrigger(RecalcTrigger,Trigger3M)),NA())</f>
        <v>5.7623162288200636E-3</v>
      </c>
      <c r="P25" s="44">
        <f>IFERROR(_xll.qlIndexFixing(ONIndex6M,I25,TRUE,_xll.ohTrigger(RecalcTrigger,Trigger6M)),NA())</f>
        <v>7.1625384854789864E-3</v>
      </c>
      <c r="Q25" s="178">
        <f>IFERROR(_xll.qlIndexFixing(ONIndex1Y,I25,TRUE,_xll.ohTrigger(RecalcTrigger,Trigger1Y)),NA())</f>
        <v>8.7111110462745334E-3</v>
      </c>
    </row>
    <row r="26" spans="2:17" x14ac:dyDescent="0.2">
      <c r="B26" s="39" t="s">
        <v>17</v>
      </c>
      <c r="D26" s="42">
        <f>_xll.qlCalendarAdvance(Calendar,$D25,B26,"f",FALSE)</f>
        <v>42390</v>
      </c>
      <c r="E26" s="172">
        <f>_xll.qlInterestRateIndexValueDate(IndexON,D26)</f>
        <v>42390</v>
      </c>
      <c r="F26" s="188">
        <f>IFERROR(_xll.qlIndexFixing(IndexON,D26,TRUE,_xll.ohTrigger(RecalcTrigger,TriggerON)),NA())</f>
        <v>4.4429082643016038E-3</v>
      </c>
      <c r="H26" s="42">
        <f>_xll.qlCalendarAdvance(Calendar,$H25,B26,"f",FALSE)</f>
        <v>42390</v>
      </c>
      <c r="I26" s="172">
        <f>_xll.qlInterestRateIndexValueDate(Index1M,$H26)</f>
        <v>42390</v>
      </c>
      <c r="J26" s="177">
        <f>IFERROR(_xll.qlIndexFixing(Index1M,$H26,TRUE,_xll.ohTrigger(RecalcTrigger,Trigger1M)),NA())</f>
        <v>5.1460128015773723E-3</v>
      </c>
      <c r="K26" s="44">
        <f>IFERROR(_xll.qlIndexFixing(Index3M,H26,TRUE,_xll.ohTrigger(RecalcTrigger,Trigger3M)),NA())</f>
        <v>6.1110454563213686E-3</v>
      </c>
      <c r="L26" s="44">
        <f>IFERROR(_xll.qlIndexFixing(Index6M,$H26,TRUE,_xll.ohTrigger(RecalcTrigger,Trigger6M)),NA())</f>
        <v>7.6685286693367605E-3</v>
      </c>
      <c r="M26" s="178">
        <f>IFERROR(_xll.qlIndexFixing(Index1Y,$H26,TRUE,_xll.ohTrigger(RecalcTrigger,Trigger1Y)),NA())</f>
        <v>1.1258683321950139E-2</v>
      </c>
      <c r="N26" s="177">
        <f>IFERROR(_xll.qlIndexFixing(ONIndex1M,I26,TRUE,_xll.ohTrigger(RecalcTrigger,Trigger1M)),NA())</f>
        <v>5.111809224234154E-3</v>
      </c>
      <c r="O26" s="44">
        <f>IFERROR(_xll.qlIndexFixing(ONIndex3M,I26,TRUE,_xll.ohTrigger(RecalcTrigger,Trigger3M)),NA())</f>
        <v>5.7760307496479424E-3</v>
      </c>
      <c r="P26" s="44">
        <f>IFERROR(_xll.qlIndexFixing(ONIndex6M,I26,TRUE,_xll.ohTrigger(RecalcTrigger,Trigger6M)),NA())</f>
        <v>7.17220259450424E-3</v>
      </c>
      <c r="Q26" s="178">
        <f>IFERROR(_xll.qlIndexFixing(ONIndex1Y,I26,TRUE,_xll.ohTrigger(RecalcTrigger,Trigger1Y)),NA())</f>
        <v>8.7283324142239938E-3</v>
      </c>
    </row>
    <row r="27" spans="2:17" x14ac:dyDescent="0.2">
      <c r="B27" s="39" t="s">
        <v>17</v>
      </c>
      <c r="D27" s="42">
        <f>_xll.qlCalendarAdvance(Calendar,$D26,B27,"f",FALSE)</f>
        <v>42391</v>
      </c>
      <c r="E27" s="172">
        <f>_xll.qlInterestRateIndexValueDate(IndexON,D27)</f>
        <v>42391</v>
      </c>
      <c r="F27" s="188">
        <f>IFERROR(_xll.qlIndexFixing(IndexON,D27,TRUE,_xll.ohTrigger(RecalcTrigger,TriggerON)),NA())</f>
        <v>4.5052755635717947E-3</v>
      </c>
      <c r="H27" s="42">
        <f>_xll.qlCalendarAdvance(Calendar,$H26,B27,"f",FALSE)</f>
        <v>42391</v>
      </c>
      <c r="I27" s="172">
        <f>_xll.qlInterestRateIndexValueDate(Index1M,$H27)</f>
        <v>42391</v>
      </c>
      <c r="J27" s="177">
        <f>IFERROR(_xll.qlIndexFixing(Index1M,$H27,TRUE,_xll.ohTrigger(RecalcTrigger,Trigger1M)),NA())</f>
        <v>5.1470440586512132E-3</v>
      </c>
      <c r="K27" s="44">
        <f>IFERROR(_xll.qlIndexFixing(Index3M,H27,TRUE,_xll.ohTrigger(RecalcTrigger,Trigger3M)),NA())</f>
        <v>6.1174393658018373E-3</v>
      </c>
      <c r="L27" s="44">
        <f>IFERROR(_xll.qlIndexFixing(Index6M,$H27,TRUE,_xll.ohTrigger(RecalcTrigger,Trigger6M)),NA())</f>
        <v>7.674782045019206E-3</v>
      </c>
      <c r="M27" s="178">
        <f>IFERROR(_xll.qlIndexFixing(Index1Y,$H27,TRUE,_xll.ohTrigger(RecalcTrigger,Trigger1Y)),NA())</f>
        <v>1.1265308621048869E-2</v>
      </c>
      <c r="N27" s="177">
        <f>IFERROR(_xll.qlIndexFixing(ONIndex1M,I27,TRUE,_xll.ohTrigger(RecalcTrigger,Trigger1M)),NA())</f>
        <v>5.1207644240887831E-3</v>
      </c>
      <c r="O27" s="44">
        <f>IFERROR(_xll.qlIndexFixing(ONIndex3M,I27,TRUE,_xll.ohTrigger(RecalcTrigger,Trigger3M)),NA())</f>
        <v>5.8025373769447315E-3</v>
      </c>
      <c r="P27" s="44">
        <f>IFERROR(_xll.qlIndexFixing(ONIndex6M,I27,TRUE,_xll.ohTrigger(RecalcTrigger,Trigger6M)),NA())</f>
        <v>7.1909942922273231E-3</v>
      </c>
      <c r="Q27" s="178">
        <f>IFERROR(_xll.qlIndexFixing(ONIndex1Y,I27,TRUE,_xll.ohTrigger(RecalcTrigger,Trigger1Y)),NA())</f>
        <v>8.7620301421013451E-3</v>
      </c>
    </row>
    <row r="28" spans="2:17" x14ac:dyDescent="0.2">
      <c r="B28" s="39" t="s">
        <v>17</v>
      </c>
      <c r="D28" s="42">
        <f>_xll.qlCalendarAdvance(Calendar,$D27,B28,"f",FALSE)</f>
        <v>42394</v>
      </c>
      <c r="E28" s="172">
        <f>_xll.qlInterestRateIndexValueDate(IndexON,D28)</f>
        <v>42394</v>
      </c>
      <c r="F28" s="188">
        <f>IFERROR(_xll.qlIndexFixing(IndexON,D28,TRUE,_xll.ohTrigger(RecalcTrigger,TriggerON)),NA())</f>
        <v>4.5630749522740377E-3</v>
      </c>
      <c r="H28" s="42">
        <f>_xll.qlCalendarAdvance(Calendar,$H27,B28,"f",FALSE)</f>
        <v>42394</v>
      </c>
      <c r="I28" s="172">
        <f>_xll.qlInterestRateIndexValueDate(Index1M,$H28)</f>
        <v>42394</v>
      </c>
      <c r="J28" s="177">
        <f>IFERROR(_xll.qlIndexFixing(Index1M,$H28,TRUE,_xll.ohTrigger(RecalcTrigger,Trigger1M)),NA())</f>
        <v>5.1492298707240241E-3</v>
      </c>
      <c r="K28" s="44">
        <f>IFERROR(_xll.qlIndexFixing(Index3M,H28,TRUE,_xll.ohTrigger(RecalcTrigger,Trigger3M)),NA())</f>
        <v>6.1361702986157387E-3</v>
      </c>
      <c r="L28" s="44">
        <f>IFERROR(_xll.qlIndexFixing(Index6M,$H28,TRUE,_xll.ohTrigger(RecalcTrigger,Trigger6M)),NA())</f>
        <v>7.6937699998962765E-3</v>
      </c>
      <c r="M28" s="178">
        <f>IFERROR(_xll.qlIndexFixing(Index1Y,$H28,TRUE,_xll.ohTrigger(RecalcTrigger,Trigger1Y)),NA())</f>
        <v>1.1296547225715063E-2</v>
      </c>
      <c r="N28" s="177">
        <f>IFERROR(_xll.qlIndexFixing(ONIndex1M,I28,TRUE,_xll.ohTrigger(RecalcTrigger,Trigger1M)),NA())</f>
        <v>5.1287439690939074E-3</v>
      </c>
      <c r="O28" s="44">
        <f>IFERROR(_xll.qlIndexFixing(ONIndex3M,I28,TRUE,_xll.ohTrigger(RecalcTrigger,Trigger3M)),NA())</f>
        <v>5.8278448623005907E-3</v>
      </c>
      <c r="P28" s="44">
        <f>IFERROR(_xll.qlIndexFixing(ONIndex6M,I28,TRUE,_xll.ohTrigger(RecalcTrigger,Trigger6M)),NA())</f>
        <v>7.2088244666546064E-3</v>
      </c>
      <c r="Q28" s="178">
        <f>IFERROR(_xll.qlIndexFixing(ONIndex1Y,I28,TRUE,_xll.ohTrigger(RecalcTrigger,Trigger1Y)),NA())</f>
        <v>8.7943518753275107E-3</v>
      </c>
    </row>
    <row r="29" spans="2:17" x14ac:dyDescent="0.2">
      <c r="B29" s="39" t="s">
        <v>17</v>
      </c>
      <c r="D29" s="42">
        <f>_xll.qlCalendarAdvance(Calendar,$D28,B29,"f",FALSE)</f>
        <v>42395</v>
      </c>
      <c r="E29" s="172">
        <f>_xll.qlInterestRateIndexValueDate(IndexON,D29)</f>
        <v>42395</v>
      </c>
      <c r="F29" s="188">
        <f>IFERROR(_xll.qlIndexFixing(IndexON,D29,TRUE,_xll.ohTrigger(RecalcTrigger,TriggerON)),NA())</f>
        <v>4.5897741019040872E-3</v>
      </c>
      <c r="H29" s="42">
        <f>_xll.qlCalendarAdvance(Calendar,$H28,B29,"f",FALSE)</f>
        <v>42395</v>
      </c>
      <c r="I29" s="172">
        <f>_xll.qlInterestRateIndexValueDate(Index1M,$H29)</f>
        <v>42395</v>
      </c>
      <c r="J29" s="177">
        <f>IFERROR(_xll.qlIndexFixing(Index1M,$H29,TRUE,_xll.ohTrigger(RecalcTrigger,Trigger1M)),NA())</f>
        <v>5.1497070112354265E-3</v>
      </c>
      <c r="K29" s="44">
        <f>IFERROR(_xll.qlIndexFixing(Index3M,H29,TRUE,_xll.ohTrigger(RecalcTrigger,Trigger3M)),NA())</f>
        <v>6.1422769848418698E-3</v>
      </c>
      <c r="L29" s="44">
        <f>IFERROR(_xll.qlIndexFixing(Index6M,$H29,TRUE,_xll.ohTrigger(RecalcTrigger,Trigger6M)),NA())</f>
        <v>7.700174396534365E-3</v>
      </c>
      <c r="M29" s="178">
        <f>IFERROR(_xll.qlIndexFixing(Index1Y,$H29,TRUE,_xll.ohTrigger(RecalcTrigger,Trigger1Y)),NA())</f>
        <v>1.1308096381372382E-2</v>
      </c>
      <c r="N29" s="177">
        <f>IFERROR(_xll.qlIndexFixing(ONIndex1M,I29,TRUE,_xll.ohTrigger(RecalcTrigger,Trigger1M)),NA())</f>
        <v>5.1323536741576525E-3</v>
      </c>
      <c r="O29" s="44">
        <f>IFERROR(_xll.qlIndexFixing(ONIndex3M,I29,TRUE,_xll.ohTrigger(RecalcTrigger,Trigger3M)),NA())</f>
        <v>5.8400373975964204E-3</v>
      </c>
      <c r="P29" s="44">
        <f>IFERROR(_xll.qlIndexFixing(ONIndex6M,I29,TRUE,_xll.ohTrigger(RecalcTrigger,Trigger6M)),NA())</f>
        <v>7.217471293704536E-3</v>
      </c>
      <c r="Q29" s="178">
        <f>IFERROR(_xll.qlIndexFixing(ONIndex1Y,I29,TRUE,_xll.ohTrigger(RecalcTrigger,Trigger1Y)),NA())</f>
        <v>8.8101402378082394E-3</v>
      </c>
    </row>
    <row r="30" spans="2:17" x14ac:dyDescent="0.2">
      <c r="B30" s="39" t="s">
        <v>17</v>
      </c>
      <c r="D30" s="42">
        <f>_xll.qlCalendarAdvance(Calendar,$D29,B30,"f",FALSE)</f>
        <v>42396</v>
      </c>
      <c r="E30" s="172">
        <f>_xll.qlInterestRateIndexValueDate(IndexON,D30)</f>
        <v>42396</v>
      </c>
      <c r="F30" s="188">
        <f>IFERROR(_xll.qlIndexFixing(IndexON,D30,TRUE,_xll.ohTrigger(RecalcTrigger,TriggerON)),NA())</f>
        <v>4.615136241981066E-3</v>
      </c>
      <c r="H30" s="42">
        <f>_xll.qlCalendarAdvance(Calendar,$H29,B30,"f",FALSE)</f>
        <v>42396</v>
      </c>
      <c r="I30" s="172">
        <f>_xll.qlInterestRateIndexValueDate(Index1M,$H30)</f>
        <v>42396</v>
      </c>
      <c r="J30" s="177">
        <f>IFERROR(_xll.qlIndexFixing(Index1M,$H30,TRUE,_xll.ohTrigger(RecalcTrigger,Trigger1M)),NA())</f>
        <v>5.1499499055777474E-3</v>
      </c>
      <c r="K30" s="44">
        <f>IFERROR(_xll.qlIndexFixing(Index3M,H30,TRUE,_xll.ohTrigger(RecalcTrigger,Trigger3M)),NA())</f>
        <v>6.1483218456991106E-3</v>
      </c>
      <c r="L30" s="44">
        <f>IFERROR(_xll.qlIndexFixing(Index6M,$H30,TRUE,_xll.ohTrigger(RecalcTrigger,Trigger6M)),NA())</f>
        <v>7.706615900210336E-3</v>
      </c>
      <c r="M30" s="178">
        <f>IFERROR(_xll.qlIndexFixing(Index1Y,$H30,TRUE,_xll.ohTrigger(RecalcTrigger,Trigger1Y)),NA())</f>
        <v>1.1319179202046937E-2</v>
      </c>
      <c r="N30" s="177">
        <f>IFERROR(_xll.qlIndexFixing(ONIndex1M,I30,TRUE,_xll.ohTrigger(RecalcTrigger,Trigger1M)),NA())</f>
        <v>5.1357137869068037E-3</v>
      </c>
      <c r="O30" s="44">
        <f>IFERROR(_xll.qlIndexFixing(ONIndex3M,I30,TRUE,_xll.ohTrigger(RecalcTrigger,Trigger3M)),NA())</f>
        <v>5.8519255357047939E-3</v>
      </c>
      <c r="P30" s="44">
        <f>IFERROR(_xll.qlIndexFixing(ONIndex6M,I30,TRUE,_xll.ohTrigger(RecalcTrigger,Trigger6M)),NA())</f>
        <v>7.2259146641973082E-3</v>
      </c>
      <c r="Q30" s="178">
        <f>IFERROR(_xll.qlIndexFixing(ONIndex1Y,I30,TRUE,_xll.ohTrigger(RecalcTrigger,Trigger1Y)),NA())</f>
        <v>8.8256419990007107E-3</v>
      </c>
    </row>
    <row r="31" spans="2:17" x14ac:dyDescent="0.2">
      <c r="B31" s="39" t="s">
        <v>17</v>
      </c>
      <c r="D31" s="42">
        <f>_xll.qlCalendarAdvance(Calendar,$D30,B31,"f",FALSE)</f>
        <v>42397</v>
      </c>
      <c r="E31" s="172">
        <f>_xll.qlInterestRateIndexValueDate(IndexON,D31)</f>
        <v>42397</v>
      </c>
      <c r="F31" s="188">
        <f>IFERROR(_xll.qlIndexFixing(IndexON,D31,TRUE,_xll.ohTrigger(RecalcTrigger,TriggerON)),NA())</f>
        <v>4.6391613723428815E-3</v>
      </c>
      <c r="H31" s="42">
        <f>_xll.qlCalendarAdvance(Calendar,$H30,B31,"f",FALSE)</f>
        <v>42397</v>
      </c>
      <c r="I31" s="172">
        <f>_xll.qlInterestRateIndexValueDate(Index1M,$H31)</f>
        <v>42397</v>
      </c>
      <c r="J31" s="177">
        <f>IFERROR(_xll.qlIndexFixing(Index1M,$H31,TRUE,_xll.ohTrigger(RecalcTrigger,Trigger1M)),NA())</f>
        <v>5.1503223169416593E-3</v>
      </c>
      <c r="K31" s="44">
        <f>IFERROR(_xll.qlIndexFixing(Index3M,H31,TRUE,_xll.ohTrigger(RecalcTrigger,Trigger3M)),NA())</f>
        <v>6.1543088734194885E-3</v>
      </c>
      <c r="L31" s="44">
        <f>IFERROR(_xll.qlIndexFixing(Index6M,$H31,TRUE,_xll.ohTrigger(RecalcTrigger,Trigger6M)),NA())</f>
        <v>7.7130942516415507E-3</v>
      </c>
      <c r="M31" s="178">
        <f>IFERROR(_xll.qlIndexFixing(Index1Y,$H31,TRUE,_xll.ohTrigger(RecalcTrigger,Trigger1Y)),NA())</f>
        <v>1.1336896801432555E-2</v>
      </c>
      <c r="N31" s="177">
        <f>IFERROR(_xll.qlIndexFixing(ONIndex1M,I31,TRUE,_xll.ohTrigger(RecalcTrigger,Trigger1M)),NA())</f>
        <v>5.138824307098222E-3</v>
      </c>
      <c r="O31" s="44">
        <f>IFERROR(_xll.qlIndexFixing(ONIndex3M,I31,TRUE,_xll.ohTrigger(RecalcTrigger,Trigger3M)),NA())</f>
        <v>5.8635092764636187E-3</v>
      </c>
      <c r="P31" s="44">
        <f>IFERROR(_xll.qlIndexFixing(ONIndex6M,I31,TRUE,_xll.ohTrigger(RecalcTrigger,Trigger6M)),NA())</f>
        <v>7.2341545782139693E-3</v>
      </c>
      <c r="Q31" s="178">
        <f>IFERROR(_xll.qlIndexFixing(ONIndex1Y,I31,TRUE,_xll.ohTrigger(RecalcTrigger,Trigger1Y)),NA())</f>
        <v>8.8408571589049245E-3</v>
      </c>
    </row>
    <row r="32" spans="2:17" x14ac:dyDescent="0.2">
      <c r="B32" s="39" t="s">
        <v>17</v>
      </c>
      <c r="D32" s="42">
        <f>_xll.qlCalendarAdvance(Calendar,$D31,B32,"f",FALSE)</f>
        <v>42398</v>
      </c>
      <c r="E32" s="172">
        <f>_xll.qlInterestRateIndexValueDate(IndexON,D32)</f>
        <v>42398</v>
      </c>
      <c r="F32" s="188">
        <f>IFERROR(_xll.qlIndexFixing(IndexON,D32,TRUE,_xll.ohTrigger(RecalcTrigger,TriggerON)),NA())</f>
        <v>4.6828150094095173E-3</v>
      </c>
      <c r="H32" s="42">
        <f>_xll.qlCalendarAdvance(Calendar,$H31,B32,"f",FALSE)</f>
        <v>42398</v>
      </c>
      <c r="I32" s="172">
        <f>_xll.qlInterestRateIndexValueDate(Index1M,$H32)</f>
        <v>42398</v>
      </c>
      <c r="J32" s="177">
        <f>IFERROR(_xll.qlIndexFixing(Index1M,$H32,TRUE,_xll.ohTrigger(RecalcTrigger,Trigger1M)),NA())</f>
        <v>5.1506207050442112E-3</v>
      </c>
      <c r="K32" s="44">
        <f>IFERROR(_xll.qlIndexFixing(Index3M,H32,TRUE,_xll.ohTrigger(RecalcTrigger,Trigger3M)),NA())</f>
        <v>6.1602420602617485E-3</v>
      </c>
      <c r="L32" s="44">
        <f>IFERROR(_xll.qlIndexFixing(Index6M,$H32,TRUE,_xll.ohTrigger(RecalcTrigger,Trigger6M)),NA())</f>
        <v>7.7196091915431439E-3</v>
      </c>
      <c r="M32" s="178">
        <f>IFERROR(_xll.qlIndexFixing(Index1Y,$H32,TRUE,_xll.ohTrigger(RecalcTrigger,Trigger1Y)),NA())</f>
        <v>1.1346459252463094E-2</v>
      </c>
      <c r="N32" s="177">
        <f>IFERROR(_xll.qlIndexFixing(ONIndex1M,I32,TRUE,_xll.ohTrigger(RecalcTrigger,Trigger1M)),NA())</f>
        <v>5.1442858741571991E-3</v>
      </c>
      <c r="O32" s="44">
        <f>IFERROR(_xll.qlIndexFixing(ONIndex3M,I32,TRUE,_xll.ohTrigger(RecalcTrigger,Trigger3M)),NA())</f>
        <v>5.8857570078837042E-3</v>
      </c>
      <c r="P32" s="44">
        <f>IFERROR(_xll.qlIndexFixing(ONIndex6M,I32,TRUE,_xll.ohTrigger(RecalcTrigger,Trigger6M)),NA())</f>
        <v>7.2501002241050685E-3</v>
      </c>
      <c r="Q32" s="178">
        <f>IFERROR(_xll.qlIndexFixing(ONIndex1Y,I32,TRUE,_xll.ohTrigger(RecalcTrigger,Trigger1Y)),NA())</f>
        <v>8.8705477119817768E-3</v>
      </c>
    </row>
    <row r="33" spans="2:17" x14ac:dyDescent="0.2">
      <c r="B33" s="39" t="s">
        <v>17</v>
      </c>
      <c r="D33" s="42">
        <f>_xll.qlCalendarAdvance(Calendar,$D32,B33,"f",FALSE)</f>
        <v>42401</v>
      </c>
      <c r="E33" s="172">
        <f>_xll.qlInterestRateIndexValueDate(IndexON,D33)</f>
        <v>42401</v>
      </c>
      <c r="F33" s="188">
        <f>IFERROR(_xll.qlIndexFixing(IndexON,D33,TRUE,_xll.ohTrigger(RecalcTrigger,TriggerON)),NA())</f>
        <v>4.7218917903979474E-3</v>
      </c>
      <c r="H33" s="42">
        <f>_xll.qlCalendarAdvance(Calendar,$H32,B33,"f",FALSE)</f>
        <v>42401</v>
      </c>
      <c r="I33" s="172">
        <f>_xll.qlInterestRateIndexValueDate(Index1M,$H33)</f>
        <v>42401</v>
      </c>
      <c r="J33" s="177">
        <f>IFERROR(_xll.qlIndexFixing(Index1M,$H33,TRUE,_xll.ohTrigger(RecalcTrigger,Trigger1M)),NA())</f>
        <v>5.1510290061943633E-3</v>
      </c>
      <c r="K33" s="44">
        <f>IFERROR(_xll.qlIndexFixing(Index3M,H33,TRUE,_xll.ohTrigger(RecalcTrigger,Trigger3M)),NA())</f>
        <v>6.1806074427859401E-3</v>
      </c>
      <c r="L33" s="44">
        <f>IFERROR(_xll.qlIndexFixing(Index6M,$H33,TRUE,_xll.ohTrigger(RecalcTrigger,Trigger6M)),NA())</f>
        <v>7.7393709492108676E-3</v>
      </c>
      <c r="M33" s="178">
        <f>IFERROR(_xll.qlIndexFixing(Index1Y,$H33,TRUE,_xll.ohTrigger(RecalcTrigger,Trigger1Y)),NA())</f>
        <v>1.1368700940925845E-2</v>
      </c>
      <c r="N33" s="177">
        <f>IFERROR(_xll.qlIndexFixing(ONIndex1M,I33,TRUE,_xll.ohTrigger(RecalcTrigger,Trigger1M)),NA())</f>
        <v>5.1487704632591225E-3</v>
      </c>
      <c r="O33" s="44">
        <f>IFERROR(_xll.qlIndexFixing(ONIndex3M,I33,TRUE,_xll.ohTrigger(RecalcTrigger,Trigger3M)),NA())</f>
        <v>5.9068002668949404E-3</v>
      </c>
      <c r="P33" s="44">
        <f>IFERROR(_xll.qlIndexFixing(ONIndex6M,I33,TRUE,_xll.ohTrigger(RecalcTrigger,Trigger6M)),NA())</f>
        <v>7.265079669519503E-3</v>
      </c>
      <c r="Q33" s="178">
        <f>IFERROR(_xll.qlIndexFixing(ONIndex1Y,I33,TRUE,_xll.ohTrigger(RecalcTrigger,Trigger1Y)),NA())</f>
        <v>8.8988517853960669E-3</v>
      </c>
    </row>
    <row r="34" spans="2:17" x14ac:dyDescent="0.2">
      <c r="B34" s="39" t="s">
        <v>17</v>
      </c>
      <c r="D34" s="42">
        <f>_xll.qlCalendarAdvance(Calendar,$D33,B34,"f",FALSE)</f>
        <v>42402</v>
      </c>
      <c r="E34" s="172">
        <f>_xll.qlInterestRateIndexValueDate(IndexON,D34)</f>
        <v>42402</v>
      </c>
      <c r="F34" s="188">
        <f>IFERROR(_xll.qlIndexFixing(IndexON,D34,TRUE,_xll.ohTrigger(RecalcTrigger,TriggerON)),NA())</f>
        <v>4.73923186796954E-3</v>
      </c>
      <c r="H34" s="42">
        <f>_xll.qlCalendarAdvance(Calendar,$H33,B34,"f",FALSE)</f>
        <v>42402</v>
      </c>
      <c r="I34" s="172">
        <f>_xll.qlInterestRateIndexValueDate(Index1M,$H34)</f>
        <v>42402</v>
      </c>
      <c r="J34" s="177">
        <f>IFERROR(_xll.qlIndexFixing(Index1M,$H34,TRUE,_xll.ohTrigger(RecalcTrigger,Trigger1M)),NA())</f>
        <v>5.1510439896227311E-3</v>
      </c>
      <c r="K34" s="44">
        <f>IFERROR(_xll.qlIndexFixing(Index3M,H34,TRUE,_xll.ohTrigger(RecalcTrigger,Trigger3M)),NA())</f>
        <v>6.1835162449178239E-3</v>
      </c>
      <c r="L34" s="44">
        <f>IFERROR(_xll.qlIndexFixing(Index6M,$H34,TRUE,_xll.ohTrigger(RecalcTrigger,Trigger6M)),NA())</f>
        <v>7.7460296501257377E-3</v>
      </c>
      <c r="M34" s="178">
        <f>IFERROR(_xll.qlIndexFixing(Index1Y,$H34,TRUE,_xll.ohTrigger(RecalcTrigger,Trigger1Y)),NA())</f>
        <v>1.1377647371987201E-2</v>
      </c>
      <c r="N34" s="177">
        <f>IFERROR(_xll.qlIndexFixing(ONIndex1M,I34,TRUE,_xll.ohTrigger(RecalcTrigger,Trigger1M)),NA())</f>
        <v>5.1506330211481544E-3</v>
      </c>
      <c r="O34" s="44">
        <f>IFERROR(_xll.qlIndexFixing(ONIndex3M,I34,TRUE,_xll.ohTrigger(RecalcTrigger,Trigger3M)),NA())</f>
        <v>5.9168620211491607E-3</v>
      </c>
      <c r="P34" s="44">
        <f>IFERROR(_xll.qlIndexFixing(ONIndex6M,I34,TRUE,_xll.ohTrigger(RecalcTrigger,Trigger6M)),NA())</f>
        <v>7.2723023010745624E-3</v>
      </c>
      <c r="Q34" s="178">
        <f>IFERROR(_xll.qlIndexFixing(ONIndex1Y,I34,TRUE,_xll.ohTrigger(RecalcTrigger,Trigger1Y)),NA())</f>
        <v>8.9126339386158548E-3</v>
      </c>
    </row>
    <row r="35" spans="2:17" x14ac:dyDescent="0.2">
      <c r="B35" s="39" t="s">
        <v>17</v>
      </c>
      <c r="D35" s="42">
        <f>_xll.qlCalendarAdvance(Calendar,$D34,B35,"f",FALSE)</f>
        <v>42403</v>
      </c>
      <c r="E35" s="172">
        <f>_xll.qlInterestRateIndexValueDate(IndexON,D35)</f>
        <v>42403</v>
      </c>
      <c r="F35" s="188">
        <f>IFERROR(_xll.qlIndexFixing(IndexON,D35,TRUE,_xll.ohTrigger(RecalcTrigger,TriggerON)),NA())</f>
        <v>4.7552349343671363E-3</v>
      </c>
      <c r="H35" s="42">
        <f>_xll.qlCalendarAdvance(Calendar,$H34,B35,"f",FALSE)</f>
        <v>42403</v>
      </c>
      <c r="I35" s="172">
        <f>_xll.qlInterestRateIndexValueDate(Index1M,$H35)</f>
        <v>42403</v>
      </c>
      <c r="J35" s="177">
        <f>IFERROR(_xll.qlIndexFixing(Index1M,$H35,TRUE,_xll.ohTrigger(RecalcTrigger,Trigger1M)),NA())</f>
        <v>5.1510622594163015E-3</v>
      </c>
      <c r="K35" s="44">
        <f>IFERROR(_xll.qlIndexFixing(Index3M,H35,TRUE,_xll.ohTrigger(RecalcTrigger,Trigger3M)),NA())</f>
        <v>6.1863787848324761E-3</v>
      </c>
      <c r="L35" s="44">
        <f>IFERROR(_xll.qlIndexFixing(Index6M,$H35,TRUE,_xll.ohTrigger(RecalcTrigger,Trigger6M)),NA())</f>
        <v>7.7527236430692979E-3</v>
      </c>
      <c r="M35" s="178">
        <f>IFERROR(_xll.qlIndexFixing(Index1Y,$H35,TRUE,_xll.ohTrigger(RecalcTrigger,Trigger1Y)),NA())</f>
        <v>1.1386348023315541E-2</v>
      </c>
      <c r="N35" s="177">
        <f>IFERROR(_xll.qlIndexFixing(ONIndex1M,I35,TRUE,_xll.ohTrigger(RecalcTrigger,Trigger1M)),NA())</f>
        <v>5.1522459864794534E-3</v>
      </c>
      <c r="O35" s="44">
        <f>IFERROR(_xll.qlIndexFixing(ONIndex3M,I35,TRUE,_xll.ohTrigger(RecalcTrigger,Trigger3M)),NA())</f>
        <v>5.926619377972786E-3</v>
      </c>
      <c r="P35" s="44">
        <f>IFERROR(_xll.qlIndexFixing(ONIndex6M,I35,TRUE,_xll.ohTrigger(RecalcTrigger,Trigger6M)),NA())</f>
        <v>7.2793214760724645E-3</v>
      </c>
      <c r="Q35" s="178">
        <f>IFERROR(_xll.qlIndexFixing(ONIndex1Y,I35,TRUE,_xll.ohTrigger(RecalcTrigger,Trigger1Y)),NA())</f>
        <v>8.9261294903042465E-3</v>
      </c>
    </row>
    <row r="36" spans="2:17" x14ac:dyDescent="0.2">
      <c r="B36" s="39" t="s">
        <v>17</v>
      </c>
      <c r="D36" s="42">
        <f>_xll.qlCalendarAdvance(Calendar,$D35,B36,"f",FALSE)</f>
        <v>42404</v>
      </c>
      <c r="E36" s="172">
        <f>_xll.qlInterestRateIndexValueDate(IndexON,D36)</f>
        <v>42404</v>
      </c>
      <c r="F36" s="188">
        <f>IFERROR(_xll.qlIndexFixing(IndexON,D36,TRUE,_xll.ohTrigger(RecalcTrigger,TriggerON)),NA())</f>
        <v>4.7699009894286437E-3</v>
      </c>
      <c r="H36" s="42">
        <f>_xll.qlCalendarAdvance(Calendar,$H35,B36,"f",FALSE)</f>
        <v>42404</v>
      </c>
      <c r="I36" s="172">
        <f>_xll.qlInterestRateIndexValueDate(Index1M,$H36)</f>
        <v>42404</v>
      </c>
      <c r="J36" s="177">
        <f>IFERROR(_xll.qlIndexFixing(Index1M,$H36,TRUE,_xll.ohTrigger(RecalcTrigger,Trigger1M)),NA())</f>
        <v>5.1511018853939352E-3</v>
      </c>
      <c r="K36" s="44">
        <f>IFERROR(_xll.qlIndexFixing(Index3M,H36,TRUE,_xll.ohTrigger(RecalcTrigger,Trigger3M)),NA())</f>
        <v>6.1920575779172496E-3</v>
      </c>
      <c r="L36" s="44">
        <f>IFERROR(_xll.qlIndexFixing(Index6M,$H36,TRUE,_xll.ohTrigger(RecalcTrigger,Trigger6M)),NA())</f>
        <v>7.7594526687482209E-3</v>
      </c>
      <c r="M36" s="178">
        <f>IFERROR(_xll.qlIndexFixing(Index1Y,$H36,TRUE,_xll.ohTrigger(RecalcTrigger,Trigger1Y)),NA())</f>
        <v>1.139844795818235E-2</v>
      </c>
      <c r="N36" s="177">
        <f>IFERROR(_xll.qlIndexFixing(ONIndex1M,I36,TRUE,_xll.ohTrigger(RecalcTrigger,Trigger1M)),NA())</f>
        <v>5.1536093593340659E-3</v>
      </c>
      <c r="O36" s="44">
        <f>IFERROR(_xll.qlIndexFixing(ONIndex3M,I36,TRUE,_xll.ohTrigger(RecalcTrigger,Trigger3M)),NA())</f>
        <v>5.9360723373658164E-3</v>
      </c>
      <c r="P36" s="44">
        <f>IFERROR(_xll.qlIndexFixing(ONIndex6M,I36,TRUE,_xll.ohTrigger(RecalcTrigger,Trigger6M)),NA())</f>
        <v>7.2861371945132092E-3</v>
      </c>
      <c r="Q36" s="178">
        <f>IFERROR(_xll.qlIndexFixing(ONIndex1Y,I36,TRUE,_xll.ohTrigger(RecalcTrigger,Trigger1Y)),NA())</f>
        <v>8.9393384404612419E-3</v>
      </c>
    </row>
    <row r="37" spans="2:17" x14ac:dyDescent="0.2">
      <c r="B37" s="39" t="s">
        <v>17</v>
      </c>
      <c r="D37" s="42">
        <f>_xll.qlCalendarAdvance(Calendar,$D36,B37,"f",FALSE)</f>
        <v>42405</v>
      </c>
      <c r="E37" s="172">
        <f>_xll.qlInterestRateIndexValueDate(IndexON,D37)</f>
        <v>42405</v>
      </c>
      <c r="F37" s="188">
        <f>IFERROR(_xll.qlIndexFixing(IndexON,D37,TRUE,_xll.ohTrigger(RecalcTrigger,TriggerON)),NA())</f>
        <v>4.7948393803232134E-3</v>
      </c>
      <c r="H37" s="42">
        <f>_xll.qlCalendarAdvance(Calendar,$H36,B37,"f",FALSE)</f>
        <v>42405</v>
      </c>
      <c r="I37" s="172">
        <f>_xll.qlInterestRateIndexValueDate(Index1M,$H37)</f>
        <v>42405</v>
      </c>
      <c r="J37" s="177">
        <f>IFERROR(_xll.qlIndexFixing(Index1M,$H37,TRUE,_xll.ohTrigger(RecalcTrigger,Trigger1M)),NA())</f>
        <v>5.1519019894935751E-3</v>
      </c>
      <c r="K37" s="44">
        <f>IFERROR(_xll.qlIndexFixing(Index3M,H37,TRUE,_xll.ohTrigger(RecalcTrigger,Trigger3M)),NA())</f>
        <v>6.1977095396239896E-3</v>
      </c>
      <c r="L37" s="44">
        <f>IFERROR(_xll.qlIndexFixing(Index6M,$H37,TRUE,_xll.ohTrigger(RecalcTrigger,Trigger6M)),NA())</f>
        <v>7.7662164678678463E-3</v>
      </c>
      <c r="M37" s="178">
        <f>IFERROR(_xll.qlIndexFixing(Index1Y,$H37,TRUE,_xll.ohTrigger(RecalcTrigger,Trigger1Y)),NA())</f>
        <v>1.1404869208566452E-2</v>
      </c>
      <c r="N37" s="177">
        <f>IFERROR(_xll.qlIndexFixing(ONIndex1M,I37,TRUE,_xll.ohTrigger(RecalcTrigger,Trigger1M)),NA())</f>
        <v>5.1555769502043E-3</v>
      </c>
      <c r="O37" s="44">
        <f>IFERROR(_xll.qlIndexFixing(ONIndex3M,I37,TRUE,_xll.ohTrigger(RecalcTrigger,Trigger3M)),NA())</f>
        <v>5.954060720833044E-3</v>
      </c>
      <c r="P37" s="44">
        <f>IFERROR(_xll.qlIndexFixing(ONIndex6M,I37,TRUE,_xll.ohTrigger(RecalcTrigger,Trigger6M)),NA())</f>
        <v>7.2992364073576352E-3</v>
      </c>
      <c r="Q37" s="178">
        <f>IFERROR(_xll.qlIndexFixing(ONIndex1Y,I37,TRUE,_xll.ohTrigger(RecalcTrigger,Trigger1Y)),NA())</f>
        <v>8.9650211894942728E-3</v>
      </c>
    </row>
    <row r="38" spans="2:17" x14ac:dyDescent="0.2">
      <c r="B38" s="39" t="s">
        <v>17</v>
      </c>
      <c r="D38" s="42">
        <f>_xll.qlCalendarAdvance(Calendar,$D37,B38,"f",FALSE)</f>
        <v>42408</v>
      </c>
      <c r="E38" s="172">
        <f>_xll.qlInterestRateIndexValueDate(IndexON,D38)</f>
        <v>42408</v>
      </c>
      <c r="F38" s="188">
        <f>IFERROR(_xll.qlIndexFixing(IndexON,D38,TRUE,_xll.ohTrigger(RecalcTrigger,TriggerON)),NA())</f>
        <v>4.8151950929908871E-3</v>
      </c>
      <c r="H38" s="42">
        <f>_xll.qlCalendarAdvance(Calendar,$H37,B38,"f",FALSE)</f>
        <v>42408</v>
      </c>
      <c r="I38" s="172">
        <f>_xll.qlInterestRateIndexValueDate(Index1M,$H38)</f>
        <v>42408</v>
      </c>
      <c r="J38" s="177">
        <f>IFERROR(_xll.qlIndexFixing(Index1M,$H38,TRUE,_xll.ohTrigger(RecalcTrigger,Trigger1M)),NA())</f>
        <v>5.1518353476061266E-3</v>
      </c>
      <c r="K38" s="44">
        <f>IFERROR(_xll.qlIndexFixing(Index3M,H38,TRUE,_xll.ohTrigger(RecalcTrigger,Trigger3M)),NA())</f>
        <v>6.2174909952249884E-3</v>
      </c>
      <c r="L38" s="44">
        <f>IFERROR(_xll.qlIndexFixing(Index6M,$H38,TRUE,_xll.ohTrigger(RecalcTrigger,Trigger6M)),NA())</f>
        <v>7.7867139128993818E-3</v>
      </c>
      <c r="M38" s="178">
        <f>IFERROR(_xll.qlIndexFixing(Index1Y,$H38,TRUE,_xll.ohTrigger(RecalcTrigger,Trigger1Y)),NA())</f>
        <v>1.1427267607411619E-2</v>
      </c>
      <c r="N38" s="177">
        <f>IFERROR(_xll.qlIndexFixing(ONIndex1M,I38,TRUE,_xll.ohTrigger(RecalcTrigger,Trigger1M)),NA())</f>
        <v>5.156566925823558E-3</v>
      </c>
      <c r="O38" s="44">
        <f>IFERROR(_xll.qlIndexFixing(ONIndex3M,I38,TRUE,_xll.ohTrigger(RecalcTrigger,Trigger3M)),NA())</f>
        <v>5.9708402002267569E-3</v>
      </c>
      <c r="P38" s="44">
        <f>IFERROR(_xll.qlIndexFixing(ONIndex6M,I38,TRUE,_xll.ohTrigger(RecalcTrigger,Trigger6M)),NA())</f>
        <v>7.3113655024614754E-3</v>
      </c>
      <c r="Q38" s="178">
        <f>IFERROR(_xll.qlIndexFixing(ONIndex1Y,I38,TRUE,_xll.ohTrigger(RecalcTrigger,Trigger1Y)),NA())</f>
        <v>8.9893082258563073E-3</v>
      </c>
    </row>
    <row r="39" spans="2:17" x14ac:dyDescent="0.2">
      <c r="B39" s="39" t="s">
        <v>17</v>
      </c>
      <c r="D39" s="42">
        <f>_xll.qlCalendarAdvance(Calendar,$D38,B39,"f",FALSE)</f>
        <v>42409</v>
      </c>
      <c r="E39" s="172">
        <f>_xll.qlInterestRateIndexValueDate(IndexON,D39)</f>
        <v>42409</v>
      </c>
      <c r="F39" s="188">
        <f>IFERROR(_xll.qlIndexFixing(IndexON,D39,TRUE,_xll.ohTrigger(RecalcTrigger,TriggerON)),NA())</f>
        <v>4.8231760891837006E-3</v>
      </c>
      <c r="H39" s="42">
        <f>_xll.qlCalendarAdvance(Calendar,$H38,B39,"f",FALSE)</f>
        <v>42409</v>
      </c>
      <c r="I39" s="172">
        <f>_xll.qlInterestRateIndexValueDate(Index1M,$H39)</f>
        <v>42409</v>
      </c>
      <c r="J39" s="177">
        <f>IFERROR(_xll.qlIndexFixing(Index1M,$H39,TRUE,_xll.ohTrigger(RecalcTrigger,Trigger1M)),NA())</f>
        <v>5.1522528018568339E-3</v>
      </c>
      <c r="K39" s="44">
        <f>IFERROR(_xll.qlIndexFixing(Index3M,H39,TRUE,_xll.ohTrigger(RecalcTrigger,Trigger3M)),NA())</f>
        <v>6.2201298078300568E-3</v>
      </c>
      <c r="L39" s="44">
        <f>IFERROR(_xll.qlIndexFixing(Index6M,$H39,TRUE,_xll.ohTrigger(RecalcTrigger,Trigger6M)),NA())</f>
        <v>7.7936142128009114E-3</v>
      </c>
      <c r="M39" s="178">
        <f>IFERROR(_xll.qlIndexFixing(Index1Y,$H39,TRUE,_xll.ohTrigger(RecalcTrigger,Trigger1Y)),NA())</f>
        <v>1.1435155410152243E-2</v>
      </c>
      <c r="N39" s="177">
        <f>IFERROR(_xll.qlIndexFixing(ONIndex1M,I39,TRUE,_xll.ohTrigger(RecalcTrigger,Trigger1M)),NA())</f>
        <v>5.1566823362136915E-3</v>
      </c>
      <c r="O39" s="44">
        <f>IFERROR(_xll.qlIndexFixing(ONIndex3M,I39,TRUE,_xll.ohTrigger(RecalcTrigger,Trigger3M)),NA())</f>
        <v>5.9787711721426273E-3</v>
      </c>
      <c r="P39" s="44">
        <f>IFERROR(_xll.qlIndexFixing(ONIndex6M,I39,TRUE,_xll.ohTrigger(RecalcTrigger,Trigger6M)),NA())</f>
        <v>7.3171639379543407E-3</v>
      </c>
      <c r="Q39" s="178">
        <f>IFERROR(_xll.qlIndexFixing(ONIndex1Y,I39,TRUE,_xll.ohTrigger(RecalcTrigger,Trigger1Y)),NA())</f>
        <v>9.0010841681131826E-3</v>
      </c>
    </row>
    <row r="40" spans="2:17" x14ac:dyDescent="0.2">
      <c r="B40" s="39" t="s">
        <v>17</v>
      </c>
      <c r="D40" s="42">
        <f>_xll.qlCalendarAdvance(Calendar,$D39,B40,"f",FALSE)</f>
        <v>42410</v>
      </c>
      <c r="E40" s="172">
        <f>_xll.qlInterestRateIndexValueDate(IndexON,D40)</f>
        <v>42410</v>
      </c>
      <c r="F40" s="188">
        <f>IFERROR(_xll.qlIndexFixing(IndexON,D40,TRUE,_xll.ohTrigger(RecalcTrigger,TriggerON)),NA())</f>
        <v>4.829820073148916E-3</v>
      </c>
      <c r="H40" s="42">
        <f>_xll.qlCalendarAdvance(Calendar,$H39,B40,"f",FALSE)</f>
        <v>42410</v>
      </c>
      <c r="I40" s="172">
        <f>_xll.qlInterestRateIndexValueDate(Index1M,$H40)</f>
        <v>42410</v>
      </c>
      <c r="J40" s="177">
        <f>IFERROR(_xll.qlIndexFixing(Index1M,$H40,TRUE,_xll.ohTrigger(RecalcTrigger,Trigger1M)),NA())</f>
        <v>5.1528000312466822E-3</v>
      </c>
      <c r="K40" s="44">
        <f>IFERROR(_xll.qlIndexFixing(Index3M,H40,TRUE,_xll.ohTrigger(RecalcTrigger,Trigger3M)),NA())</f>
        <v>6.2257081642185987E-3</v>
      </c>
      <c r="L40" s="44">
        <f>IFERROR(_xll.qlIndexFixing(Index6M,$H40,TRUE,_xll.ohTrigger(RecalcTrigger,Trigger6M)),NA())</f>
        <v>7.800547989643563E-3</v>
      </c>
      <c r="M40" s="178">
        <f>IFERROR(_xll.qlIndexFixing(Index1Y,$H40,TRUE,_xll.ohTrigger(RecalcTrigger,Trigger1Y)),NA())</f>
        <v>1.144301805323422E-2</v>
      </c>
      <c r="N40" s="177">
        <f>IFERROR(_xll.qlIndexFixing(ONIndex1M,I40,TRUE,_xll.ohTrigger(RecalcTrigger,Trigger1M)),NA())</f>
        <v>5.1565481541271385E-3</v>
      </c>
      <c r="O40" s="44">
        <f>IFERROR(_xll.qlIndexFixing(ONIndex3M,I40,TRUE,_xll.ohTrigger(RecalcTrigger,Trigger3M)),NA())</f>
        <v>5.9863977465468565E-3</v>
      </c>
      <c r="P40" s="44">
        <f>IFERROR(_xll.qlIndexFixing(ONIndex6M,I40,TRUE,_xll.ohTrigger(RecalcTrigger,Trigger6M)),NA())</f>
        <v>7.3227589168090024E-3</v>
      </c>
      <c r="Q40" s="178">
        <f>IFERROR(_xll.qlIndexFixing(ONIndex1Y,I40,TRUE,_xll.ohTrigger(RecalcTrigger,Trigger1Y)),NA())</f>
        <v>9.0125735087576153E-3</v>
      </c>
    </row>
    <row r="41" spans="2:17" x14ac:dyDescent="0.2">
      <c r="B41" s="39" t="s">
        <v>17</v>
      </c>
      <c r="D41" s="42">
        <f>_xll.qlCalendarAdvance(Calendar,$D40,B41,"f",FALSE)</f>
        <v>42411</v>
      </c>
      <c r="E41" s="172">
        <f>_xll.qlInterestRateIndexValueDate(IndexON,D41)</f>
        <v>42411</v>
      </c>
      <c r="F41" s="188">
        <f>IFERROR(_xll.qlIndexFixing(IndexON,D41,TRUE,_xll.ohTrigger(RecalcTrigger,TriggerON)),NA())</f>
        <v>4.8351270450486261E-3</v>
      </c>
      <c r="H41" s="42">
        <f>_xll.qlCalendarAdvance(Calendar,$H40,B41,"f",FALSE)</f>
        <v>42411</v>
      </c>
      <c r="I41" s="172">
        <f>_xll.qlInterestRateIndexValueDate(Index1M,$H41)</f>
        <v>42411</v>
      </c>
      <c r="J41" s="177">
        <f>IFERROR(_xll.qlIndexFixing(Index1M,$H41,TRUE,_xll.ohTrigger(RecalcTrigger,Trigger1M)),NA())</f>
        <v>5.1534951056168886E-3</v>
      </c>
      <c r="K41" s="44">
        <f>IFERROR(_xll.qlIndexFixing(Index3M,H41,TRUE,_xll.ohTrigger(RecalcTrigger,Trigger3M)),NA())</f>
        <v>6.2312839100154838E-3</v>
      </c>
      <c r="L41" s="44">
        <f>IFERROR(_xll.qlIndexFixing(Index6M,$H41,TRUE,_xll.ohTrigger(RecalcTrigger,Trigger6M)),NA())</f>
        <v>7.8075149841224326E-3</v>
      </c>
      <c r="M41" s="178">
        <f>IFERROR(_xll.qlIndexFixing(Index1Y,$H41,TRUE,_xll.ohTrigger(RecalcTrigger,Trigger1Y)),NA())</f>
        <v>1.1454087616702887E-2</v>
      </c>
      <c r="N41" s="177">
        <f>IFERROR(_xll.qlIndexFixing(ONIndex1M,I41,TRUE,_xll.ohTrigger(RecalcTrigger,Trigger1M)),NA())</f>
        <v>5.1561643794018064E-3</v>
      </c>
      <c r="O41" s="44">
        <f>IFERROR(_xll.qlIndexFixing(ONIndex3M,I41,TRUE,_xll.ohTrigger(RecalcTrigger,Trigger3M)),NA())</f>
        <v>5.9937199233583982E-3</v>
      </c>
      <c r="P41" s="44">
        <f>IFERROR(_xll.qlIndexFixing(ONIndex6M,I41,TRUE,_xll.ohTrigger(RecalcTrigger,Trigger6M)),NA())</f>
        <v>7.3281504391065067E-3</v>
      </c>
      <c r="Q41" s="178">
        <f>IFERROR(_xll.qlIndexFixing(ONIndex1Y,I41,TRUE,_xll.ohTrigger(RecalcTrigger,Trigger1Y)),NA())</f>
        <v>9.023776247627513E-3</v>
      </c>
    </row>
    <row r="42" spans="2:17" x14ac:dyDescent="0.2">
      <c r="B42" s="39" t="s">
        <v>17</v>
      </c>
      <c r="D42" s="42">
        <f>_xll.qlCalendarAdvance(Calendar,$D41,B42,"f",FALSE)</f>
        <v>42412</v>
      </c>
      <c r="E42" s="172">
        <f>_xll.qlInterestRateIndexValueDate(IndexON,D42)</f>
        <v>42412</v>
      </c>
      <c r="F42" s="188">
        <f>IFERROR(_xll.qlIndexFixing(IndexON,D42,TRUE,_xll.ohTrigger(RecalcTrigger,TriggerON)),NA())</f>
        <v>4.8413484953365362E-3</v>
      </c>
      <c r="H42" s="42">
        <f>_xll.qlCalendarAdvance(Calendar,$H41,B42,"f",FALSE)</f>
        <v>42412</v>
      </c>
      <c r="I42" s="172">
        <f>_xll.qlInterestRateIndexValueDate(Index1M,$H42)</f>
        <v>42412</v>
      </c>
      <c r="J42" s="177">
        <f>IFERROR(_xll.qlIndexFixing(Index1M,$H42,TRUE,_xll.ohTrigger(RecalcTrigger,Trigger1M)),NA())</f>
        <v>5.156686156975893E-3</v>
      </c>
      <c r="K42" s="44">
        <f>IFERROR(_xll.qlIndexFixing(Index3M,H42,TRUE,_xll.ohTrigger(RecalcTrigger,Trigger3M)),NA())</f>
        <v>6.2368610820972377E-3</v>
      </c>
      <c r="L42" s="44">
        <f>IFERROR(_xll.qlIndexFixing(Index6M,$H42,TRUE,_xll.ohTrigger(RecalcTrigger,Trigger6M)),NA())</f>
        <v>7.8145149369299449E-3</v>
      </c>
      <c r="M42" s="178">
        <f>IFERROR(_xll.qlIndexFixing(Index1Y,$H42,TRUE,_xll.ohTrigger(RecalcTrigger,Trigger1Y)),NA())</f>
        <v>1.1460426386133017E-2</v>
      </c>
      <c r="N42" s="177">
        <f>IFERROR(_xll.qlIndexFixing(ONIndex1M,I42,TRUE,_xll.ohTrigger(RecalcTrigger,Trigger1M)),NA())</f>
        <v>5.1546376487991248E-3</v>
      </c>
      <c r="O42" s="44">
        <f>IFERROR(_xll.qlIndexFixing(ONIndex3M,I42,TRUE,_xll.ohTrigger(RecalcTrigger,Trigger3M)),NA())</f>
        <v>6.0074484906684029E-3</v>
      </c>
      <c r="P42" s="44">
        <f>IFERROR(_xll.qlIndexFixing(ONIndex6M,I42,TRUE,_xll.ohTrigger(RecalcTrigger,Trigger6M)),NA())</f>
        <v>7.3384028299361423E-3</v>
      </c>
      <c r="Q42" s="178">
        <f>IFERROR(_xll.qlIndexFixing(ONIndex1Y,I42,TRUE,_xll.ohTrigger(RecalcTrigger,Trigger1Y)),NA())</f>
        <v>9.0454505419501636E-3</v>
      </c>
    </row>
    <row r="43" spans="2:17" x14ac:dyDescent="0.2">
      <c r="B43" s="39" t="s">
        <v>17</v>
      </c>
      <c r="D43" s="42">
        <f>_xll.qlCalendarAdvance(Calendar,$D42,B43,"f",FALSE)</f>
        <v>42415</v>
      </c>
      <c r="E43" s="172">
        <f>_xll.qlInterestRateIndexValueDate(IndexON,D43)</f>
        <v>42415</v>
      </c>
      <c r="F43" s="188">
        <f>IFERROR(_xll.qlIndexFixing(IndexON,D43,TRUE,_xll.ohTrigger(RecalcTrigger,TriggerON)),NA())</f>
        <v>4.8429848098041628E-3</v>
      </c>
      <c r="H43" s="42">
        <f>_xll.qlCalendarAdvance(Calendar,$H42,B43,"f",FALSE)</f>
        <v>42415</v>
      </c>
      <c r="I43" s="172">
        <f>_xll.qlInterestRateIndexValueDate(Index1M,$H43)</f>
        <v>42415</v>
      </c>
      <c r="J43" s="177">
        <f>IFERROR(_xll.qlIndexFixing(Index1M,$H43,TRUE,_xll.ohTrigger(RecalcTrigger,Trigger1M)),NA())</f>
        <v>5.1581152500945358E-3</v>
      </c>
      <c r="K43" s="44">
        <f>IFERROR(_xll.qlIndexFixing(Index3M,H43,TRUE,_xll.ohTrigger(RecalcTrigger,Trigger3M)),NA())</f>
        <v>6.2567371999083738E-3</v>
      </c>
      <c r="L43" s="44">
        <f>IFERROR(_xll.qlIndexFixing(Index6M,$H43,TRUE,_xll.ohTrigger(RecalcTrigger,Trigger6M)),NA())</f>
        <v>7.8357099522196362E-3</v>
      </c>
      <c r="M43" s="178">
        <f>IFERROR(_xll.qlIndexFixing(Index1Y,$H43,TRUE,_xll.ohTrigger(RecalcTrigger,Trigger1Y)),NA())</f>
        <v>1.1483057154049932E-2</v>
      </c>
      <c r="N43" s="177">
        <f>IFERROR(_xll.qlIndexFixing(ONIndex1M,I43,TRUE,_xll.ohTrigger(RecalcTrigger,Trigger1M)),NA())</f>
        <v>5.1521333559767513E-3</v>
      </c>
      <c r="O43" s="44">
        <f>IFERROR(_xll.qlIndexFixing(ONIndex3M,I43,TRUE,_xll.ohTrigger(RecalcTrigger,Trigger3M)),NA())</f>
        <v>6.0199646543535046E-3</v>
      </c>
      <c r="P43" s="44">
        <f>IFERROR(_xll.qlIndexFixing(ONIndex6M,I43,TRUE,_xll.ohTrigger(RecalcTrigger,Trigger6M)),NA())</f>
        <v>7.3476819615903022E-3</v>
      </c>
      <c r="Q43" s="178">
        <f>IFERROR(_xll.qlIndexFixing(ONIndex1Y,I43,TRUE,_xll.ohTrigger(RecalcTrigger,Trigger1Y)),NA())</f>
        <v>9.0657211859290765E-3</v>
      </c>
    </row>
    <row r="44" spans="2:17" x14ac:dyDescent="0.2">
      <c r="B44" s="39" t="s">
        <v>17</v>
      </c>
      <c r="D44" s="42">
        <f>_xll.qlCalendarAdvance(Calendar,$D43,B44,"f",FALSE)</f>
        <v>42416</v>
      </c>
      <c r="E44" s="172">
        <f>_xll.qlInterestRateIndexValueDate(IndexON,D44)</f>
        <v>42416</v>
      </c>
      <c r="F44" s="188">
        <f>IFERROR(_xll.qlIndexFixing(IndexON,D44,TRUE,_xll.ohTrigger(RecalcTrigger,TriggerON)),NA())</f>
        <v>4.8416067202416979E-3</v>
      </c>
      <c r="H44" s="42">
        <f>_xll.qlCalendarAdvance(Calendar,$H43,B44,"f",FALSE)</f>
        <v>42416</v>
      </c>
      <c r="I44" s="172">
        <f>_xll.qlInterestRateIndexValueDate(Index1M,$H44)</f>
        <v>42416</v>
      </c>
      <c r="J44" s="177">
        <f>IFERROR(_xll.qlIndexFixing(Index1M,$H44,TRUE,_xll.ohTrigger(RecalcTrigger,Trigger1M)),NA())</f>
        <v>5.1598205973788424E-3</v>
      </c>
      <c r="K44" s="44">
        <f>IFERROR(_xll.qlIndexFixing(Index3M,H44,TRUE,_xll.ohTrigger(RecalcTrigger,Trigger3M)),NA())</f>
        <v>6.2592647715787632E-3</v>
      </c>
      <c r="L44" s="44">
        <f>IFERROR(_xll.qlIndexFixing(Index6M,$H44,TRUE,_xll.ohTrigger(RecalcTrigger,Trigger6M)),NA())</f>
        <v>7.8428391452276675E-3</v>
      </c>
      <c r="M44" s="178">
        <f>IFERROR(_xll.qlIndexFixing(Index1Y,$H44,TRUE,_xll.ohTrigger(RecalcTrigger,Trigger1Y)),NA())</f>
        <v>1.1491430821451315E-2</v>
      </c>
      <c r="N44" s="177">
        <f>IFERROR(_xll.qlIndexFixing(ONIndex1M,I44,TRUE,_xll.ohTrigger(RecalcTrigger,Trigger1M)),NA())</f>
        <v>5.1505016188679864E-3</v>
      </c>
      <c r="O44" s="44">
        <f>IFERROR(_xll.qlIndexFixing(ONIndex3M,I44,TRUE,_xll.ohTrigger(RecalcTrigger,Trigger3M)),NA())</f>
        <v>6.0257648430395161E-3</v>
      </c>
      <c r="P44" s="44">
        <f>IFERROR(_xll.qlIndexFixing(ONIndex6M,I44,TRUE,_xll.ohTrigger(RecalcTrigger,Trigger6M)),NA())</f>
        <v>7.3520562005346957E-3</v>
      </c>
      <c r="Q44" s="178">
        <f>IFERROR(_xll.qlIndexFixing(ONIndex1Y,I44,TRUE,_xll.ohTrigger(RecalcTrigger,Trigger1Y)),NA())</f>
        <v>9.0754909160073449E-3</v>
      </c>
    </row>
    <row r="45" spans="2:17" x14ac:dyDescent="0.2">
      <c r="B45" s="39" t="s">
        <v>17</v>
      </c>
      <c r="D45" s="42">
        <f>_xll.qlCalendarAdvance(Calendar,$D44,B45,"f",FALSE)</f>
        <v>42417</v>
      </c>
      <c r="E45" s="172">
        <f>_xll.qlInterestRateIndexValueDate(IndexON,D45)</f>
        <v>42417</v>
      </c>
      <c r="F45" s="188">
        <f>IFERROR(_xll.qlIndexFixing(IndexON,D45,TRUE,_xll.ohTrigger(RecalcTrigger,TriggerON)),NA())</f>
        <v>4.8391368661182543E-3</v>
      </c>
      <c r="H45" s="42">
        <f>_xll.qlCalendarAdvance(Calendar,$H44,B45,"f",FALSE)</f>
        <v>42417</v>
      </c>
      <c r="I45" s="172">
        <f>_xll.qlInterestRateIndexValueDate(Index1M,$H45)</f>
        <v>42417</v>
      </c>
      <c r="J45" s="177">
        <f>IFERROR(_xll.qlIndexFixing(Index1M,$H45,TRUE,_xll.ohTrigger(RecalcTrigger,Trigger1M)),NA())</f>
        <v>5.1617822089618948E-3</v>
      </c>
      <c r="K45" s="44">
        <f>IFERROR(_xll.qlIndexFixing(Index3M,H45,TRUE,_xll.ohTrigger(RecalcTrigger,Trigger3M)),NA())</f>
        <v>6.264909629008066E-3</v>
      </c>
      <c r="L45" s="44">
        <f>IFERROR(_xll.qlIndexFixing(Index6M,$H45,TRUE,_xll.ohTrigger(RecalcTrigger,Trigger6M)),NA())</f>
        <v>7.8499999999961847E-3</v>
      </c>
      <c r="M45" s="178">
        <f>IFERROR(_xll.qlIndexFixing(Index1Y,$H45,TRUE,_xll.ohTrigger(RecalcTrigger,Trigger1Y)),NA())</f>
        <v>1.1499999999575133E-2</v>
      </c>
      <c r="N45" s="177">
        <f>IFERROR(_xll.qlIndexFixing(ONIndex1M,I45,TRUE,_xll.ohTrigger(RecalcTrigger,Trigger1M)),NA())</f>
        <v>5.1487075922551639E-3</v>
      </c>
      <c r="O45" s="44">
        <f>IFERROR(_xll.qlIndexFixing(ONIndex3M,I45,TRUE,_xll.ohTrigger(RecalcTrigger,Trigger3M)),NA())</f>
        <v>6.031304145773797E-3</v>
      </c>
      <c r="P45" s="44">
        <f>IFERROR(_xll.qlIndexFixing(ONIndex6M,I45,TRUE,_xll.ohTrigger(RecalcTrigger,Trigger6M)),NA())</f>
        <v>7.3562330559628908E-3</v>
      </c>
      <c r="Q45" s="178">
        <f>IFERROR(_xll.qlIndexFixing(ONIndex1Y,I45,TRUE,_xll.ohTrigger(RecalcTrigger,Trigger1Y)),NA())</f>
        <v>9.0849939590842421E-3</v>
      </c>
    </row>
    <row r="46" spans="2:17" x14ac:dyDescent="0.2">
      <c r="B46" s="39" t="s">
        <v>17</v>
      </c>
      <c r="D46" s="42">
        <f>_xll.qlCalendarAdvance(Calendar,$D45,B46,"f",FALSE)</f>
        <v>42418</v>
      </c>
      <c r="E46" s="172">
        <f>_xll.qlInterestRateIndexValueDate(IndexON,D46)</f>
        <v>42418</v>
      </c>
      <c r="F46" s="188">
        <f>IFERROR(_xll.qlIndexFixing(IndexON,D46,TRUE,_xll.ohTrigger(RecalcTrigger,TriggerON)),NA())</f>
        <v>4.8365562385865868E-3</v>
      </c>
      <c r="H46" s="42">
        <f>_xll.qlCalendarAdvance(Calendar,$H45,B46,"f",FALSE)</f>
        <v>42418</v>
      </c>
      <c r="I46" s="172">
        <f>_xll.qlInterestRateIndexValueDate(Index1M,$H46)</f>
        <v>42418</v>
      </c>
      <c r="J46" s="177">
        <f>IFERROR(_xll.qlIndexFixing(Index1M,$H46,TRUE,_xll.ohTrigger(RecalcTrigger,Trigger1M)),NA())</f>
        <v>5.164014842524634E-3</v>
      </c>
      <c r="K46" s="44">
        <f>IFERROR(_xll.qlIndexFixing(Index3M,H46,TRUE,_xll.ohTrigger(RecalcTrigger,Trigger3M)),NA())</f>
        <v>6.2705796502431485E-3</v>
      </c>
      <c r="L46" s="44">
        <f>IFERROR(_xll.qlIndexFixing(Index6M,$H46,TRUE,_xll.ohTrigger(RecalcTrigger,Trigger6M)),NA())</f>
        <v>7.8571925988717688E-3</v>
      </c>
      <c r="M46" s="178">
        <f>IFERROR(_xll.qlIndexFixing(Index1Y,$H46,TRUE,_xll.ohTrigger(RecalcTrigger,Trigger1Y)),NA())</f>
        <v>1.1514382488662323E-2</v>
      </c>
      <c r="N46" s="177">
        <f>IFERROR(_xll.qlIndexFixing(ONIndex1M,I46,TRUE,_xll.ohTrigger(RecalcTrigger,Trigger1M)),NA())</f>
        <v>5.1471004879477533E-3</v>
      </c>
      <c r="O46" s="44">
        <f>IFERROR(_xll.qlIndexFixing(ONIndex3M,I46,TRUE,_xll.ohTrigger(RecalcTrigger,Trigger3M)),NA())</f>
        <v>6.0367566096064529E-3</v>
      </c>
      <c r="P46" s="44">
        <f>IFERROR(_xll.qlIndexFixing(ONIndex6M,I46,TRUE,_xll.ohTrigger(RecalcTrigger,Trigger6M)),NA())</f>
        <v>7.3602368201197699E-3</v>
      </c>
      <c r="Q46" s="178">
        <f>IFERROR(_xll.qlIndexFixing(ONIndex1Y,I46,TRUE,_xll.ohTrigger(RecalcTrigger,Trigger1Y)),NA())</f>
        <v>9.094309974090331E-3</v>
      </c>
    </row>
    <row r="47" spans="2:17" x14ac:dyDescent="0.2">
      <c r="B47" s="39" t="s">
        <v>17</v>
      </c>
      <c r="D47" s="42">
        <f>_xll.qlCalendarAdvance(Calendar,$D46,B47,"f",FALSE)</f>
        <v>42419</v>
      </c>
      <c r="E47" s="172">
        <f>_xll.qlInterestRateIndexValueDate(IndexON,D47)</f>
        <v>42419</v>
      </c>
      <c r="F47" s="188">
        <f>IFERROR(_xll.qlIndexFixing(IndexON,D47,TRUE,_xll.ohTrigger(RecalcTrigger,TriggerON)),NA())</f>
        <v>4.8319071955046002E-3</v>
      </c>
      <c r="H47" s="42">
        <f>_xll.qlCalendarAdvance(Calendar,$H46,B47,"f",FALSE)</f>
        <v>42419</v>
      </c>
      <c r="I47" s="172">
        <f>_xll.qlInterestRateIndexValueDate(Index1M,$H47)</f>
        <v>42419</v>
      </c>
      <c r="J47" s="177">
        <f>IFERROR(_xll.qlIndexFixing(Index1M,$H47,TRUE,_xll.ohTrigger(RecalcTrigger,Trigger1M)),NA())</f>
        <v>5.1707309248881107E-3</v>
      </c>
      <c r="K47" s="44">
        <f>IFERROR(_xll.qlIndexFixing(Index3M,H47,TRUE,_xll.ohTrigger(RecalcTrigger,Trigger3M)),NA())</f>
        <v>6.2762764512964211E-3</v>
      </c>
      <c r="L47" s="44">
        <f>IFERROR(_xll.qlIndexFixing(Index6M,$H47,TRUE,_xll.ohTrigger(RecalcTrigger,Trigger6M)),NA())</f>
        <v>7.864418390867961E-3</v>
      </c>
      <c r="M47" s="178">
        <f>IFERROR(_xll.qlIndexFixing(Index1Y,$H47,TRUE,_xll.ohTrigger(RecalcTrigger,Trigger1Y)),NA())</f>
        <v>1.1520689643143787E-2</v>
      </c>
      <c r="N47" s="177">
        <f>IFERROR(_xll.qlIndexFixing(ONIndex1M,I47,TRUE,_xll.ohTrigger(RecalcTrigger,Trigger1M)),NA())</f>
        <v>5.1448728818600156E-3</v>
      </c>
      <c r="O47" s="44">
        <f>IFERROR(_xll.qlIndexFixing(ONIndex3M,I47,TRUE,_xll.ohTrigger(RecalcTrigger,Trigger3M)),NA())</f>
        <v>6.0476173124235375E-3</v>
      </c>
      <c r="P47" s="44">
        <f>IFERROR(_xll.qlIndexFixing(ONIndex6M,I47,TRUE,_xll.ohTrigger(RecalcTrigger,Trigger6M)),NA())</f>
        <v>7.3678363424641482E-3</v>
      </c>
      <c r="Q47" s="178">
        <f>IFERROR(_xll.qlIndexFixing(ONIndex1Y,I47,TRUE,_xll.ohTrigger(RecalcTrigger,Trigger1Y)),NA())</f>
        <v>9.1126124566331974E-3</v>
      </c>
    </row>
    <row r="48" spans="2:17" x14ac:dyDescent="0.2">
      <c r="B48" s="39" t="s">
        <v>17</v>
      </c>
      <c r="D48" s="42">
        <f>_xll.qlCalendarAdvance(Calendar,$D47,B48,"f",FALSE)</f>
        <v>42422</v>
      </c>
      <c r="E48" s="172">
        <f>_xll.qlInterestRateIndexValueDate(IndexON,D48)</f>
        <v>42422</v>
      </c>
      <c r="F48" s="188">
        <f>IFERROR(_xll.qlIndexFixing(IndexON,D48,TRUE,_xll.ohTrigger(RecalcTrigger,TriggerON)),NA())</f>
        <v>4.8275784726647952E-3</v>
      </c>
      <c r="H48" s="42">
        <f>_xll.qlCalendarAdvance(Calendar,$H47,B48,"f",FALSE)</f>
        <v>42422</v>
      </c>
      <c r="I48" s="172">
        <f>_xll.qlInterestRateIndexValueDate(Index1M,$H48)</f>
        <v>42422</v>
      </c>
      <c r="J48" s="177">
        <f>IFERROR(_xll.qlIndexFixing(Index1M,$H48,TRUE,_xll.ohTrigger(RecalcTrigger,Trigger1M)),NA())</f>
        <v>5.1756526456466275E-3</v>
      </c>
      <c r="K48" s="44">
        <f>IFERROR(_xll.qlIndexFixing(Index3M,H48,TRUE,_xll.ohTrigger(RecalcTrigger,Trigger3M)),NA())</f>
        <v>6.2968067163880316E-3</v>
      </c>
      <c r="L48" s="44">
        <f>IFERROR(_xll.qlIndexFixing(Index6M,$H48,TRUE,_xll.ohTrigger(RecalcTrigger,Trigger6M)),NA())</f>
        <v>7.8863128327643951E-3</v>
      </c>
      <c r="M48" s="178">
        <f>IFERROR(_xll.qlIndexFixing(Index1Y,$H48,TRUE,_xll.ohTrigger(RecalcTrigger,Trigger1Y)),NA())</f>
        <v>1.1546005752293647E-2</v>
      </c>
      <c r="N48" s="177">
        <f>IFERROR(_xll.qlIndexFixing(ONIndex1M,I48,TRUE,_xll.ohTrigger(RecalcTrigger,Trigger1M)),NA())</f>
        <v>5.1434143239847963E-3</v>
      </c>
      <c r="O48" s="44">
        <f>IFERROR(_xll.qlIndexFixing(ONIndex3M,I48,TRUE,_xll.ohTrigger(RecalcTrigger,Trigger3M)),NA())</f>
        <v>6.058133193221904E-3</v>
      </c>
      <c r="P48" s="44">
        <f>IFERROR(_xll.qlIndexFixing(ONIndex6M,I48,TRUE,_xll.ohTrigger(RecalcTrigger,Trigger6M)),NA())</f>
        <v>7.3745816956594101E-3</v>
      </c>
      <c r="Q48" s="178">
        <f>IFERROR(_xll.qlIndexFixing(ONIndex1Y,I48,TRUE,_xll.ohTrigger(RecalcTrigger,Trigger1Y)),NA())</f>
        <v>9.129902902110798E-3</v>
      </c>
    </row>
    <row r="49" spans="2:17" x14ac:dyDescent="0.2">
      <c r="B49" s="39" t="s">
        <v>17</v>
      </c>
      <c r="D49" s="42">
        <f>_xll.qlCalendarAdvance(Calendar,$D48,B49,"f",FALSE)</f>
        <v>42423</v>
      </c>
      <c r="E49" s="172">
        <f>_xll.qlInterestRateIndexValueDate(IndexON,D49)</f>
        <v>42423</v>
      </c>
      <c r="F49" s="188">
        <f>IFERROR(_xll.qlIndexFixing(IndexON,D49,TRUE,_xll.ohTrigger(RecalcTrigger,TriggerON)),NA())</f>
        <v>4.8256702171545207E-3</v>
      </c>
      <c r="H49" s="42">
        <f>_xll.qlCalendarAdvance(Calendar,$H48,B49,"f",FALSE)</f>
        <v>42423</v>
      </c>
      <c r="I49" s="172">
        <f>_xll.qlInterestRateIndexValueDate(Index1M,$H49)</f>
        <v>42423</v>
      </c>
      <c r="J49" s="177">
        <f>IFERROR(_xll.qlIndexFixing(Index1M,$H49,TRUE,_xll.ohTrigger(RecalcTrigger,Trigger1M)),NA())</f>
        <v>5.179229895358327E-3</v>
      </c>
      <c r="K49" s="44">
        <f>IFERROR(_xll.qlIndexFixing(Index3M,H49,TRUE,_xll.ohTrigger(RecalcTrigger,Trigger3M)),NA())</f>
        <v>6.2993540901058465E-3</v>
      </c>
      <c r="L49" s="44">
        <f>IFERROR(_xll.qlIndexFixing(Index6M,$H49,TRUE,_xll.ohTrigger(RecalcTrigger,Trigger6M)),NA())</f>
        <v>7.8936893045648254E-3</v>
      </c>
      <c r="M49" s="178">
        <f>IFERROR(_xll.qlIndexFixing(Index1Y,$H49,TRUE,_xll.ohTrigger(RecalcTrigger,Trigger1Y)),NA())</f>
        <v>1.1555772147084952E-2</v>
      </c>
      <c r="N49" s="177">
        <f>IFERROR(_xll.qlIndexFixing(ONIndex1M,I49,TRUE,_xll.ohTrigger(RecalcTrigger,Trigger1M)),NA())</f>
        <v>5.1431783463107283E-3</v>
      </c>
      <c r="O49" s="44">
        <f>IFERROR(_xll.qlIndexFixing(ONIndex3M,I49,TRUE,_xll.ohTrigger(RecalcTrigger,Trigger3M)),NA())</f>
        <v>6.0633690211564506E-3</v>
      </c>
      <c r="P49" s="44">
        <f>IFERROR(_xll.qlIndexFixing(ONIndex6M,I49,TRUE,_xll.ohTrigger(RecalcTrigger,Trigger6M)),NA())</f>
        <v>7.3777503691507818E-3</v>
      </c>
      <c r="Q49" s="178">
        <f>IFERROR(_xll.qlIndexFixing(ONIndex1Y,I49,TRUE,_xll.ohTrigger(RecalcTrigger,Trigger1Y)),NA())</f>
        <v>9.13838335095285E-3</v>
      </c>
    </row>
    <row r="50" spans="2:17" x14ac:dyDescent="0.2">
      <c r="B50" s="39" t="s">
        <v>17</v>
      </c>
      <c r="D50" s="42">
        <f>_xll.qlCalendarAdvance(Calendar,$D49,B50,"f",FALSE)</f>
        <v>42424</v>
      </c>
      <c r="E50" s="172">
        <f>_xll.qlInterestRateIndexValueDate(IndexON,D50)</f>
        <v>42424</v>
      </c>
      <c r="F50" s="188">
        <f>IFERROR(_xll.qlIndexFixing(IndexON,D50,TRUE,_xll.ohTrigger(RecalcTrigger,TriggerON)),NA())</f>
        <v>4.8238964360647341E-3</v>
      </c>
      <c r="H50" s="42">
        <f>_xll.qlCalendarAdvance(Calendar,$H49,B50,"f",FALSE)</f>
        <v>42424</v>
      </c>
      <c r="I50" s="172">
        <f>_xll.qlInterestRateIndexValueDate(Index1M,$H50)</f>
        <v>42424</v>
      </c>
      <c r="J50" s="177">
        <f>IFERROR(_xll.qlIndexFixing(Index1M,$H50,TRUE,_xll.ohTrigger(RecalcTrigger,Trigger1M)),NA())</f>
        <v>5.18307065738238E-3</v>
      </c>
      <c r="K50" s="44">
        <f>IFERROR(_xll.qlIndexFixing(Index3M,H50,TRUE,_xll.ohTrigger(RecalcTrigger,Trigger3M)),NA())</f>
        <v>6.3052017676223562E-3</v>
      </c>
      <c r="L50" s="44">
        <f>IFERROR(_xll.qlIndexFixing(Index6M,$H50,TRUE,_xll.ohTrigger(RecalcTrigger,Trigger6M)),NA())</f>
        <v>7.9011079232879314E-3</v>
      </c>
      <c r="M50" s="178">
        <f>IFERROR(_xll.qlIndexFixing(Index1Y,$H50,TRUE,_xll.ohTrigger(RecalcTrigger,Trigger1Y)),NA())</f>
        <v>1.1565702375782519E-2</v>
      </c>
      <c r="N50" s="177">
        <f>IFERROR(_xll.qlIndexFixing(ONIndex1M,I50,TRUE,_xll.ohTrigger(RecalcTrigger,Trigger1M)),NA())</f>
        <v>5.1432165938336549E-3</v>
      </c>
      <c r="O50" s="44">
        <f>IFERROR(_xll.qlIndexFixing(ONIndex3M,I50,TRUE,_xll.ohTrigger(RecalcTrigger,Trigger3M)),NA())</f>
        <v>6.0685615219924216E-3</v>
      </c>
      <c r="P50" s="44">
        <f>IFERROR(_xll.qlIndexFixing(ONIndex6M,I50,TRUE,_xll.ohTrigger(RecalcTrigger,Trigger6M)),NA())</f>
        <v>7.3807520244928426E-3</v>
      </c>
      <c r="Q50" s="178">
        <f>IFERROR(_xll.qlIndexFixing(ONIndex1Y,I50,TRUE,_xll.ohTrigger(RecalcTrigger,Trigger1Y)),NA())</f>
        <v>9.1466966865783039E-3</v>
      </c>
    </row>
    <row r="51" spans="2:17" x14ac:dyDescent="0.2">
      <c r="B51" s="39" t="s">
        <v>17</v>
      </c>
      <c r="D51" s="42">
        <f>_xll.qlCalendarAdvance(Calendar,$D50,B51,"f",FALSE)</f>
        <v>42425</v>
      </c>
      <c r="E51" s="172">
        <f>_xll.qlInterestRateIndexValueDate(IndexON,D51)</f>
        <v>42425</v>
      </c>
      <c r="F51" s="188">
        <f>IFERROR(_xll.qlIndexFixing(IndexON,D51,TRUE,_xll.ohTrigger(RecalcTrigger,TriggerON)),NA())</f>
        <v>4.822257129314389E-3</v>
      </c>
      <c r="H51" s="42">
        <f>_xll.qlCalendarAdvance(Calendar,$H50,B51,"f",FALSE)</f>
        <v>42425</v>
      </c>
      <c r="I51" s="172">
        <f>_xll.qlInterestRateIndexValueDate(Index1M,$H51)</f>
        <v>42425</v>
      </c>
      <c r="J51" s="177">
        <f>IFERROR(_xll.qlIndexFixing(Index1M,$H51,TRUE,_xll.ohTrigger(RecalcTrigger,Trigger1M)),NA())</f>
        <v>5.1989829573569528E-3</v>
      </c>
      <c r="K51" s="44">
        <f>IFERROR(_xll.qlIndexFixing(Index3M,H51,TRUE,_xll.ohTrigger(RecalcTrigger,Trigger3M)),NA())</f>
        <v>6.311083015956398E-3</v>
      </c>
      <c r="L51" s="44">
        <f>IFERROR(_xll.qlIndexFixing(Index6M,$H51,TRUE,_xll.ohTrigger(RecalcTrigger,Trigger6M)),NA())</f>
        <v>7.9085704797786423E-3</v>
      </c>
      <c r="M51" s="178">
        <f>IFERROR(_xll.qlIndexFixing(Index1Y,$H51,TRUE,_xll.ohTrigger(RecalcTrigger,Trigger1Y)),NA())</f>
        <v>1.1583702657481659E-2</v>
      </c>
      <c r="N51" s="177">
        <f>IFERROR(_xll.qlIndexFixing(ONIndex1M,I51,TRUE,_xll.ohTrigger(RecalcTrigger,Trigger1M)),NA())</f>
        <v>5.1435290668777611E-3</v>
      </c>
      <c r="O51" s="44">
        <f>IFERROR(_xll.qlIndexFixing(ONIndex3M,I51,TRUE,_xll.ohTrigger(RecalcTrigger,Trigger3M)),NA())</f>
        <v>6.0737106955677245E-3</v>
      </c>
      <c r="P51" s="44">
        <f>IFERROR(_xll.qlIndexFixing(ONIndex6M,I51,TRUE,_xll.ohTrigger(RecalcTrigger,Trigger6M)),NA())</f>
        <v>7.383586661766639E-3</v>
      </c>
      <c r="Q51" s="178">
        <f>IFERROR(_xll.qlIndexFixing(ONIndex1Y,I51,TRUE,_xll.ohTrigger(RecalcTrigger,Trigger1Y)),NA())</f>
        <v>9.1548429089871597E-3</v>
      </c>
    </row>
    <row r="52" spans="2:17" x14ac:dyDescent="0.2">
      <c r="B52" s="39" t="s">
        <v>17</v>
      </c>
      <c r="D52" s="42">
        <f>_xll.qlCalendarAdvance(Calendar,$D51,B52,"f",FALSE)</f>
        <v>42426</v>
      </c>
      <c r="E52" s="172">
        <f>_xll.qlInterestRateIndexValueDate(IndexON,D52)</f>
        <v>42426</v>
      </c>
      <c r="F52" s="188">
        <f>IFERROR(_xll.qlIndexFixing(IndexON,D52,TRUE,_xll.ohTrigger(RecalcTrigger,TriggerON)),NA())</f>
        <v>4.8194903993685019E-3</v>
      </c>
      <c r="H52" s="42">
        <f>_xll.qlCalendarAdvance(Calendar,$H51,B52,"f",FALSE)</f>
        <v>42426</v>
      </c>
      <c r="I52" s="172">
        <f>_xll.qlInterestRateIndexValueDate(Index1M,$H52)</f>
        <v>42426</v>
      </c>
      <c r="J52" s="177">
        <f>IFERROR(_xll.qlIndexFixing(Index1M,$H52,TRUE,_xll.ohTrigger(RecalcTrigger,Trigger1M)),NA())</f>
        <v>5.2006426047069079E-3</v>
      </c>
      <c r="K52" s="44">
        <f>IFERROR(_xll.qlIndexFixing(Index3M,H52,TRUE,_xll.ohTrigger(RecalcTrigger,Trigger3M)),NA())</f>
        <v>6.3169989669661121E-3</v>
      </c>
      <c r="L52" s="44">
        <f>IFERROR(_xll.qlIndexFixing(Index6M,$H52,TRUE,_xll.ohTrigger(RecalcTrigger,Trigger6M)),NA())</f>
        <v>7.9160787649112819E-3</v>
      </c>
      <c r="M52" s="178">
        <f>IFERROR(_xll.qlIndexFixing(Index1Y,$H52,TRUE,_xll.ohTrigger(RecalcTrigger,Trigger1Y)),NA())</f>
        <v>1.1590030105565887E-2</v>
      </c>
      <c r="N52" s="177">
        <f>IFERROR(_xll.qlIndexFixing(ONIndex1M,I52,TRUE,_xll.ohTrigger(RecalcTrigger,Trigger1M)),NA())</f>
        <v>5.1451406226251297E-3</v>
      </c>
      <c r="O52" s="44">
        <f>IFERROR(_xll.qlIndexFixing(ONIndex3M,I52,TRUE,_xll.ohTrigger(RecalcTrigger,Trigger3M)),NA())</f>
        <v>6.083966026027011E-3</v>
      </c>
      <c r="P52" s="44">
        <f>IFERROR(_xll.qlIndexFixing(ONIndex6M,I52,TRUE,_xll.ohTrigger(RecalcTrigger,Trigger6M)),NA())</f>
        <v>7.3888487795477822E-3</v>
      </c>
      <c r="Q52" s="178">
        <f>IFERROR(_xll.qlIndexFixing(ONIndex1Y,I52,TRUE,_xll.ohTrigger(RecalcTrigger,Trigger1Y)),NA())</f>
        <v>9.1708087208408635E-3</v>
      </c>
    </row>
    <row r="53" spans="2:17" x14ac:dyDescent="0.2">
      <c r="B53" s="39" t="s">
        <v>17</v>
      </c>
      <c r="D53" s="42">
        <f>_xll.qlCalendarAdvance(Calendar,$D52,B53,"f",FALSE)</f>
        <v>42429</v>
      </c>
      <c r="E53" s="172">
        <f>_xll.qlInterestRateIndexValueDate(IndexON,D53)</f>
        <v>42429</v>
      </c>
      <c r="F53" s="188">
        <f>IFERROR(_xll.qlIndexFixing(IndexON,D53,TRUE,_xll.ohTrigger(RecalcTrigger,TriggerON)),NA())</f>
        <v>4.8170446463557948E-3</v>
      </c>
      <c r="H53" s="42">
        <f>_xll.qlCalendarAdvance(Calendar,$H52,B53,"f",FALSE)</f>
        <v>42429</v>
      </c>
      <c r="I53" s="172">
        <f>_xll.qlInterestRateIndexValueDate(Index1M,$H53)</f>
        <v>42429</v>
      </c>
      <c r="J53" s="177">
        <f>IFERROR(_xll.qlIndexFixing(Index1M,$H53,TRUE,_xll.ohTrigger(RecalcTrigger,Trigger1M)),NA())</f>
        <v>5.2128828725151255E-3</v>
      </c>
      <c r="K53" s="44">
        <f>IFERROR(_xll.qlIndexFixing(Index3M,H53,TRUE,_xll.ohTrigger(RecalcTrigger,Trigger3M)),NA())</f>
        <v>6.3418952595847957E-3</v>
      </c>
      <c r="L53" s="44">
        <f>IFERROR(_xll.qlIndexFixing(Index6M,$H53,TRUE,_xll.ohTrigger(RecalcTrigger,Trigger6M)),NA())</f>
        <v>7.9486002044442134E-3</v>
      </c>
      <c r="M53" s="178">
        <f>IFERROR(_xll.qlIndexFixing(Index1Y,$H53,TRUE,_xll.ohTrigger(RecalcTrigger,Trigger1Y)),NA())</f>
        <v>1.1613212515189764E-2</v>
      </c>
      <c r="N53" s="177">
        <f>IFERROR(_xll.qlIndexFixing(ONIndex1M,I53,TRUE,_xll.ohTrigger(RecalcTrigger,Trigger1M)),NA())</f>
        <v>5.1475212115914548E-3</v>
      </c>
      <c r="O53" s="44">
        <f>IFERROR(_xll.qlIndexFixing(ONIndex3M,I53,TRUE,_xll.ohTrigger(RecalcTrigger,Trigger3M)),NA())</f>
        <v>6.0938741181537637E-3</v>
      </c>
      <c r="P53" s="44">
        <f>IFERROR(_xll.qlIndexFixing(ONIndex6M,I53,TRUE,_xll.ohTrigger(RecalcTrigger,Trigger6M)),NA())</f>
        <v>7.3932550291255783E-3</v>
      </c>
      <c r="Q53" s="178">
        <f>IFERROR(_xll.qlIndexFixing(ONIndex1Y,I53,TRUE,_xll.ohTrigger(RecalcTrigger,Trigger1Y)),NA())</f>
        <v>9.1857566654029998E-3</v>
      </c>
    </row>
    <row r="54" spans="2:17" x14ac:dyDescent="0.2">
      <c r="B54" s="39" t="s">
        <v>17</v>
      </c>
      <c r="D54" s="42">
        <f>_xll.qlCalendarAdvance(Calendar,$D53,B54,"f",FALSE)</f>
        <v>42430</v>
      </c>
      <c r="E54" s="172">
        <f>_xll.qlInterestRateIndexValueDate(IndexON,D54)</f>
        <v>42430</v>
      </c>
      <c r="F54" s="188">
        <f>IFERROR(_xll.qlIndexFixing(IndexON,D54,TRUE,_xll.ohTrigger(RecalcTrigger,TriggerON)),NA())</f>
        <v>4.8160777114647502E-3</v>
      </c>
      <c r="H54" s="42">
        <f>_xll.qlCalendarAdvance(Calendar,$H53,B54,"f",FALSE)</f>
        <v>42430</v>
      </c>
      <c r="I54" s="172">
        <f>_xll.qlInterestRateIndexValueDate(Index1M,$H54)</f>
        <v>42430</v>
      </c>
      <c r="J54" s="177">
        <f>IFERROR(_xll.qlIndexFixing(Index1M,$H54,TRUE,_xll.ohTrigger(RecalcTrigger,Trigger1M)),NA())</f>
        <v>5.2185048668638226E-3</v>
      </c>
      <c r="K54" s="44">
        <f>IFERROR(_xll.qlIndexFixing(Index3M,H54,TRUE,_xll.ohTrigger(RecalcTrigger,Trigger3M)),NA())</f>
        <v>6.3480166733785644E-3</v>
      </c>
      <c r="L54" s="44">
        <f>IFERROR(_xll.qlIndexFixing(Index6M,$H54,TRUE,_xll.ohTrigger(RecalcTrigger,Trigger6M)),NA())</f>
        <v>7.9563566916111706E-3</v>
      </c>
      <c r="M54" s="178">
        <f>IFERROR(_xll.qlIndexFixing(Index1Y,$H54,TRUE,_xll.ohTrigger(RecalcTrigger,Trigger1Y)),NA())</f>
        <v>1.1623811902734316E-2</v>
      </c>
      <c r="N54" s="177">
        <f>IFERROR(_xll.qlIndexFixing(ONIndex1M,I54,TRUE,_xll.ohTrigger(RecalcTrigger,Trigger1M)),NA())</f>
        <v>5.1492048110257649E-3</v>
      </c>
      <c r="O54" s="44">
        <f>IFERROR(_xll.qlIndexFixing(ONIndex3M,I54,TRUE,_xll.ohTrigger(RecalcTrigger,Trigger3M)),NA())</f>
        <v>6.0988066559120035E-3</v>
      </c>
      <c r="P54" s="44">
        <f>IFERROR(_xll.qlIndexFixing(ONIndex6M,I54,TRUE,_xll.ohTrigger(RecalcTrigger,Trigger6M)),NA())</f>
        <v>7.3952545755717747E-3</v>
      </c>
      <c r="Q54" s="178">
        <f>IFERROR(_xll.qlIndexFixing(ONIndex1Y,I54,TRUE,_xll.ohTrigger(RecalcTrigger,Trigger1Y)),NA())</f>
        <v>9.193067321161541E-3</v>
      </c>
    </row>
    <row r="55" spans="2:17" x14ac:dyDescent="0.2">
      <c r="B55" s="39" t="s">
        <v>17</v>
      </c>
      <c r="D55" s="42">
        <f>_xll.qlCalendarAdvance(Calendar,$D54,B55,"f",FALSE)</f>
        <v>42431</v>
      </c>
      <c r="E55" s="172">
        <f>_xll.qlInterestRateIndexValueDate(IndexON,D55)</f>
        <v>42431</v>
      </c>
      <c r="F55" s="188">
        <f>IFERROR(_xll.qlIndexFixing(IndexON,D55,TRUE,_xll.ohTrigger(RecalcTrigger,TriggerON)),NA())</f>
        <v>4.8152452510752397E-3</v>
      </c>
      <c r="H55" s="42">
        <f>_xll.qlCalendarAdvance(Calendar,$H54,B55,"f",FALSE)</f>
        <v>42431</v>
      </c>
      <c r="I55" s="172">
        <f>_xll.qlInterestRateIndexValueDate(Index1M,$H55)</f>
        <v>42431</v>
      </c>
      <c r="J55" s="177">
        <f>IFERROR(_xll.qlIndexFixing(Index1M,$H55,TRUE,_xll.ohTrigger(RecalcTrigger,Trigger1M)),NA())</f>
        <v>5.2318733502429854E-3</v>
      </c>
      <c r="K55" s="44">
        <f>IFERROR(_xll.qlIndexFixing(Index3M,H55,TRUE,_xll.ohTrigger(RecalcTrigger,Trigger3M)),NA())</f>
        <v>6.3541788447549563E-3</v>
      </c>
      <c r="L55" s="44">
        <f>IFERROR(_xll.qlIndexFixing(Index6M,$H55,TRUE,_xll.ohTrigger(RecalcTrigger,Trigger6M)),NA())</f>
        <v>7.9641689909131074E-3</v>
      </c>
      <c r="M55" s="178">
        <f>IFERROR(_xll.qlIndexFixing(Index1Y,$H55,TRUE,_xll.ohTrigger(RecalcTrigger,Trigger1Y)),NA())</f>
        <v>1.1634512642829664E-2</v>
      </c>
      <c r="N55" s="177">
        <f>IFERROR(_xll.qlIndexFixing(ONIndex1M,I55,TRUE,_xll.ohTrigger(RecalcTrigger,Trigger1M)),NA())</f>
        <v>5.1511626359002083E-3</v>
      </c>
      <c r="O55" s="44">
        <f>IFERROR(_xll.qlIndexFixing(ONIndex3M,I55,TRUE,_xll.ohTrigger(RecalcTrigger,Trigger3M)),NA())</f>
        <v>6.1036958664095753E-3</v>
      </c>
      <c r="P55" s="44">
        <f>IFERROR(_xll.qlIndexFixing(ONIndex6M,I55,TRUE,_xll.ohTrigger(RecalcTrigger,Trigger6M)),NA())</f>
        <v>7.3970871038686603E-3</v>
      </c>
      <c r="Q55" s="178">
        <f>IFERROR(_xll.qlIndexFixing(ONIndex1Y,I55,TRUE,_xll.ohTrigger(RecalcTrigger,Trigger1Y)),NA())</f>
        <v>9.2002108636224378E-3</v>
      </c>
    </row>
    <row r="56" spans="2:17" x14ac:dyDescent="0.2">
      <c r="B56" s="39" t="s">
        <v>17</v>
      </c>
      <c r="D56" s="42">
        <f>_xll.qlCalendarAdvance(Calendar,$D55,B56,"f",FALSE)</f>
        <v>42432</v>
      </c>
      <c r="E56" s="172">
        <f>_xll.qlInterestRateIndexValueDate(IndexON,D56)</f>
        <v>42432</v>
      </c>
      <c r="F56" s="188">
        <f>IFERROR(_xll.qlIndexFixing(IndexON,D56,TRUE,_xll.ohTrigger(RecalcTrigger,TriggerON)),NA())</f>
        <v>4.8145472650251708E-3</v>
      </c>
      <c r="H56" s="42">
        <f>_xll.qlCalendarAdvance(Calendar,$H55,B56,"f",FALSE)</f>
        <v>42432</v>
      </c>
      <c r="I56" s="172">
        <f>_xll.qlInterestRateIndexValueDate(Index1M,$H56)</f>
        <v>42432</v>
      </c>
      <c r="J56" s="177">
        <f>IFERROR(_xll.qlIndexFixing(Index1M,$H56,TRUE,_xll.ohTrigger(RecalcTrigger,Trigger1M)),NA())</f>
        <v>5.2343216892659916E-3</v>
      </c>
      <c r="K56" s="44">
        <f>IFERROR(_xll.qlIndexFixing(Index3M,H56,TRUE,_xll.ohTrigger(RecalcTrigger,Trigger3M)),NA())</f>
        <v>6.3603828810625193E-3</v>
      </c>
      <c r="L56" s="44">
        <f>IFERROR(_xll.qlIndexFixing(Index6M,$H56,TRUE,_xll.ohTrigger(RecalcTrigger,Trigger6M)),NA())</f>
        <v>7.9819521890818756E-3</v>
      </c>
      <c r="M56" s="178">
        <f>IFERROR(_xll.qlIndexFixing(Index1Y,$H56,TRUE,_xll.ohTrigger(RecalcTrigger,Trigger1Y)),NA())</f>
        <v>1.1645304169300319E-2</v>
      </c>
      <c r="N56" s="177">
        <f>IFERROR(_xll.qlIndexFixing(ONIndex1M,I56,TRUE,_xll.ohTrigger(RecalcTrigger,Trigger1M)),NA())</f>
        <v>5.1533946859716462E-3</v>
      </c>
      <c r="O56" s="44">
        <f>IFERROR(_xll.qlIndexFixing(ONIndex3M,I56,TRUE,_xll.ohTrigger(RecalcTrigger,Trigger3M)),NA())</f>
        <v>6.1085417497275252E-3</v>
      </c>
      <c r="P56" s="44">
        <f>IFERROR(_xll.qlIndexFixing(ONIndex6M,I56,TRUE,_xll.ohTrigger(RecalcTrigger,Trigger6M)),NA())</f>
        <v>7.3987526139351889E-3</v>
      </c>
      <c r="Q56" s="178">
        <f>IFERROR(_xll.qlIndexFixing(ONIndex1Y,I56,TRUE,_xll.ohTrigger(RecalcTrigger,Trigger1Y)),NA())</f>
        <v>9.2071872927856901E-3</v>
      </c>
    </row>
    <row r="57" spans="2:17" x14ac:dyDescent="0.2">
      <c r="B57" s="39" t="s">
        <v>17</v>
      </c>
      <c r="D57" s="42">
        <f>_xll.qlCalendarAdvance(Calendar,$D56,B57,"f",FALSE)</f>
        <v>42433</v>
      </c>
      <c r="E57" s="172">
        <f>_xll.qlInterestRateIndexValueDate(IndexON,D57)</f>
        <v>42433</v>
      </c>
      <c r="F57" s="188">
        <f>IFERROR(_xll.qlIndexFixing(IndexON,D57,TRUE,_xll.ohTrigger(RecalcTrigger,TriggerON)),NA())</f>
        <v>4.8136630226539951E-3</v>
      </c>
      <c r="H57" s="42">
        <f>_xll.qlCalendarAdvance(Calendar,$H56,B57,"f",FALSE)</f>
        <v>42433</v>
      </c>
      <c r="I57" s="172">
        <f>_xll.qlInterestRateIndexValueDate(Index1M,$H57)</f>
        <v>42433</v>
      </c>
      <c r="J57" s="177">
        <f>IFERROR(_xll.qlIndexFixing(Index1M,$H57,TRUE,_xll.ohTrigger(RecalcTrigger,Trigger1M)),NA())</f>
        <v>5.2368582991354244E-3</v>
      </c>
      <c r="K57" s="44">
        <f>IFERROR(_xll.qlIndexFixing(Index3M,H57,TRUE,_xll.ohTrigger(RecalcTrigger,Trigger3M)),NA())</f>
        <v>6.3738604786239949E-3</v>
      </c>
      <c r="L57" s="44">
        <f>IFERROR(_xll.qlIndexFixing(Index6M,$H57,TRUE,_xll.ohTrigger(RecalcTrigger,Trigger6M)),NA())</f>
        <v>7.9849427599958979E-3</v>
      </c>
      <c r="M57" s="178">
        <f>IFERROR(_xll.qlIndexFixing(Index1Y,$H57,TRUE,_xll.ohTrigger(RecalcTrigger,Trigger1Y)),NA())</f>
        <v>1.166529468475154E-2</v>
      </c>
      <c r="N57" s="177">
        <f>IFERROR(_xll.qlIndexFixing(ONIndex1M,I57,TRUE,_xll.ohTrigger(RecalcTrigger,Trigger1M)),NA())</f>
        <v>5.1588457831749004E-3</v>
      </c>
      <c r="O57" s="44">
        <f>IFERROR(_xll.qlIndexFixing(ONIndex3M,I57,TRUE,_xll.ohTrigger(RecalcTrigger,Trigger3M)),NA())</f>
        <v>6.1181916436403591E-3</v>
      </c>
      <c r="P57" s="44">
        <f>IFERROR(_xll.qlIndexFixing(ONIndex6M,I57,TRUE,_xll.ohTrigger(RecalcTrigger,Trigger6M)),NA())</f>
        <v>7.4016769972136878E-3</v>
      </c>
      <c r="Q57" s="178">
        <f>IFERROR(_xll.qlIndexFixing(ONIndex1Y,I57,TRUE,_xll.ohTrigger(RecalcTrigger,Trigger1Y)),NA())</f>
        <v>9.2208160374988406E-3</v>
      </c>
    </row>
    <row r="58" spans="2:17" x14ac:dyDescent="0.2">
      <c r="B58" s="39" t="s">
        <v>17</v>
      </c>
      <c r="D58" s="42">
        <f>_xll.qlCalendarAdvance(Calendar,$D57,B58,"f",FALSE)</f>
        <v>42436</v>
      </c>
      <c r="E58" s="172">
        <f>_xll.qlInterestRateIndexValueDate(IndexON,D58)</f>
        <v>42436</v>
      </c>
      <c r="F58" s="188">
        <f>IFERROR(_xll.qlIndexFixing(IndexON,D58,TRUE,_xll.ohTrigger(RecalcTrigger,TriggerON)),NA())</f>
        <v>4.8131000646245425E-3</v>
      </c>
      <c r="H58" s="42">
        <f>_xll.qlCalendarAdvance(Calendar,$H57,B58,"f",FALSE)</f>
        <v>42436</v>
      </c>
      <c r="I58" s="172">
        <f>_xll.qlInterestRateIndexValueDate(Index1M,$H58)</f>
        <v>42436</v>
      </c>
      <c r="J58" s="177">
        <f>IFERROR(_xll.qlIndexFixing(Index1M,$H58,TRUE,_xll.ohTrigger(RecalcTrigger,Trigger1M)),NA())</f>
        <v>5.2574074754531816E-3</v>
      </c>
      <c r="K58" s="44">
        <f>IFERROR(_xll.qlIndexFixing(Index3M,H58,TRUE,_xll.ohTrigger(RecalcTrigger,Trigger3M)),NA())</f>
        <v>6.3856398229146212E-3</v>
      </c>
      <c r="L58" s="44">
        <f>IFERROR(_xll.qlIndexFixing(Index6M,$H58,TRUE,_xll.ohTrigger(RecalcTrigger,Trigger6M)),NA())</f>
        <v>8.0041296804182691E-3</v>
      </c>
      <c r="M58" s="178">
        <f>IFERROR(_xll.qlIndexFixing(Index1Y,$H58,TRUE,_xll.ohTrigger(RecalcTrigger,Trigger1Y)),NA())</f>
        <v>1.1689166800388895E-2</v>
      </c>
      <c r="N58" s="177">
        <f>IFERROR(_xll.qlIndexFixing(ONIndex1M,I58,TRUE,_xll.ohTrigger(RecalcTrigger,Trigger1M)),NA())</f>
        <v>5.1650651399293146E-3</v>
      </c>
      <c r="O58" s="44">
        <f>IFERROR(_xll.qlIndexFixing(ONIndex3M,I58,TRUE,_xll.ohTrigger(RecalcTrigger,Trigger3M)),NA())</f>
        <v>6.1274920110410136E-3</v>
      </c>
      <c r="P58" s="44">
        <f>IFERROR(_xll.qlIndexFixing(ONIndex6M,I58,TRUE,_xll.ohTrigger(RecalcTrigger,Trigger6M)),NA())</f>
        <v>7.4037444725461032E-3</v>
      </c>
      <c r="Q58" s="178">
        <f>IFERROR(_xll.qlIndexFixing(ONIndex1Y,I58,TRUE,_xll.ohTrigger(RecalcTrigger,Trigger1Y)),NA())</f>
        <v>9.2334218754897002E-3</v>
      </c>
    </row>
    <row r="59" spans="2:17" x14ac:dyDescent="0.2">
      <c r="B59" s="39" t="s">
        <v>17</v>
      </c>
      <c r="D59" s="42">
        <f>_xll.qlCalendarAdvance(Calendar,$D58,B59,"f",FALSE)</f>
        <v>42437</v>
      </c>
      <c r="E59" s="172">
        <f>_xll.qlInterestRateIndexValueDate(IndexON,D59)</f>
        <v>42437</v>
      </c>
      <c r="F59" s="188">
        <f>IFERROR(_xll.qlIndexFixing(IndexON,D59,TRUE,_xll.ohTrigger(RecalcTrigger,TriggerON)),NA())</f>
        <v>4.8130744505148204E-3</v>
      </c>
      <c r="H59" s="42">
        <f>_xll.qlCalendarAdvance(Calendar,$H58,B59,"f",FALSE)</f>
        <v>42437</v>
      </c>
      <c r="I59" s="172">
        <f>_xll.qlInterestRateIndexValueDate(Index1M,$H59)</f>
        <v>42437</v>
      </c>
      <c r="J59" s="177">
        <f>IFERROR(_xll.qlIndexFixing(Index1M,$H59,TRUE,_xll.ohTrigger(RecalcTrigger,Trigger1M)),NA())</f>
        <v>5.2647372708347273E-3</v>
      </c>
      <c r="K59" s="44">
        <f>IFERROR(_xll.qlIndexFixing(Index3M,H59,TRUE,_xll.ohTrigger(RecalcTrigger,Trigger3M)),NA())</f>
        <v>6.3920697944304557E-3</v>
      </c>
      <c r="L59" s="44">
        <f>IFERROR(_xll.qlIndexFixing(Index6M,$H59,TRUE,_xll.ohTrigger(RecalcTrigger,Trigger6M)),NA())</f>
        <v>8.0123140595843838E-3</v>
      </c>
      <c r="M59" s="178">
        <f>IFERROR(_xll.qlIndexFixing(Index1Y,$H59,TRUE,_xll.ohTrigger(RecalcTrigger,Trigger1Y)),NA())</f>
        <v>1.1700253750957179E-2</v>
      </c>
      <c r="N59" s="177">
        <f>IFERROR(_xll.qlIndexFixing(ONIndex1M,I59,TRUE,_xll.ohTrigger(RecalcTrigger,Trigger1M)),NA())</f>
        <v>5.1686683167151415E-3</v>
      </c>
      <c r="O59" s="44">
        <f>IFERROR(_xll.qlIndexFixing(ONIndex3M,I59,TRUE,_xll.ohTrigger(RecalcTrigger,Trigger3M)),NA())</f>
        <v>6.1321212583798079E-3</v>
      </c>
      <c r="P59" s="44">
        <f>IFERROR(_xll.qlIndexFixing(ONIndex6M,I59,TRUE,_xll.ohTrigger(RecalcTrigger,Trigger6M)),NA())</f>
        <v>7.4045748917850318E-3</v>
      </c>
      <c r="Q59" s="178">
        <f>IFERROR(_xll.qlIndexFixing(ONIndex1Y,I59,TRUE,_xll.ohTrigger(RecalcTrigger,Trigger1Y)),NA())</f>
        <v>9.2395627376784528E-3</v>
      </c>
    </row>
    <row r="60" spans="2:17" x14ac:dyDescent="0.2">
      <c r="B60" s="39" t="s">
        <v>17</v>
      </c>
      <c r="D60" s="42">
        <f>_xll.qlCalendarAdvance(Calendar,$D59,B60,"f",FALSE)</f>
        <v>42438</v>
      </c>
      <c r="E60" s="172">
        <f>_xll.qlInterestRateIndexValueDate(IndexON,D60)</f>
        <v>42438</v>
      </c>
      <c r="F60" s="188">
        <f>IFERROR(_xll.qlIndexFixing(IndexON,D60,TRUE,_xll.ohTrigger(RecalcTrigger,TriggerON)),NA())</f>
        <v>4.8131833107445399E-3</v>
      </c>
      <c r="H60" s="42">
        <f>_xll.qlCalendarAdvance(Calendar,$H59,B60,"f",FALSE)</f>
        <v>42438</v>
      </c>
      <c r="I60" s="172">
        <f>_xll.qlInterestRateIndexValueDate(Index1M,$H60)</f>
        <v>42438</v>
      </c>
      <c r="J60" s="177">
        <f>IFERROR(_xll.qlIndexFixing(Index1M,$H60,TRUE,_xll.ohTrigger(RecalcTrigger,Trigger1M)),NA())</f>
        <v>5.2814062209514999E-3</v>
      </c>
      <c r="K60" s="44">
        <f>IFERROR(_xll.qlIndexFixing(Index3M,H60,TRUE,_xll.ohTrigger(RecalcTrigger,Trigger3M)),NA())</f>
        <v>6.3985482751555125E-3</v>
      </c>
      <c r="L60" s="44">
        <f>IFERROR(_xll.qlIndexFixing(Index6M,$H60,TRUE,_xll.ohTrigger(RecalcTrigger,Trigger6M)),NA())</f>
        <v>8.020566653556398E-3</v>
      </c>
      <c r="M60" s="178">
        <f>IFERROR(_xll.qlIndexFixing(Index1Y,$H60,TRUE,_xll.ohTrigger(RecalcTrigger,Trigger1Y)),NA())</f>
        <v>1.1711368081658957E-2</v>
      </c>
      <c r="N60" s="177">
        <f>IFERROR(_xll.qlIndexFixing(ONIndex1M,I60,TRUE,_xll.ohTrigger(RecalcTrigger,Trigger1M)),NA())</f>
        <v>5.1725457189411017E-3</v>
      </c>
      <c r="O60" s="44">
        <f>IFERROR(_xll.qlIndexFixing(ONIndex3M,I60,TRUE,_xll.ohTrigger(RecalcTrigger,Trigger3M)),NA())</f>
        <v>6.1367071784579341E-3</v>
      </c>
      <c r="P60" s="44">
        <f>IFERROR(_xll.qlIndexFixing(ONIndex6M,I60,TRUE,_xll.ohTrigger(RecalcTrigger,Trigger6M)),NA())</f>
        <v>7.4052382927936033E-3</v>
      </c>
      <c r="Q60" s="178">
        <f>IFERROR(_xll.qlIndexFixing(ONIndex1Y,I60,TRUE,_xll.ohTrigger(RecalcTrigger,Trigger1Y)),NA())</f>
        <v>9.2455364864885148E-3</v>
      </c>
    </row>
    <row r="61" spans="2:17" x14ac:dyDescent="0.2">
      <c r="B61" s="39" t="s">
        <v>17</v>
      </c>
      <c r="D61" s="42">
        <f>_xll.qlCalendarAdvance(Calendar,$D60,B61,"f",FALSE)</f>
        <v>42439</v>
      </c>
      <c r="E61" s="172">
        <f>_xll.qlInterestRateIndexValueDate(IndexON,D61)</f>
        <v>42439</v>
      </c>
      <c r="F61" s="188">
        <f>IFERROR(_xll.qlIndexFixing(IndexON,D61,TRUE,_xll.ohTrigger(RecalcTrigger,TriggerON)),NA())</f>
        <v>4.8134266453137009E-3</v>
      </c>
      <c r="H61" s="42">
        <f>_xll.qlCalendarAdvance(Calendar,$H60,B61,"f",FALSE)</f>
        <v>42439</v>
      </c>
      <c r="I61" s="172">
        <f>_xll.qlInterestRateIndexValueDate(Index1M,$H61)</f>
        <v>42439</v>
      </c>
      <c r="J61" s="177">
        <f>IFERROR(_xll.qlIndexFixing(Index1M,$H61,TRUE,_xll.ohTrigger(RecalcTrigger,Trigger1M)),NA())</f>
        <v>5.2847332197902136E-3</v>
      </c>
      <c r="K61" s="44">
        <f>IFERROR(_xll.qlIndexFixing(Index3M,H61,TRUE,_xll.ohTrigger(RecalcTrigger,Trigger3M)),NA())</f>
        <v>6.4050763725026485E-3</v>
      </c>
      <c r="L61" s="44">
        <f>IFERROR(_xll.qlIndexFixing(Index6M,$H61,TRUE,_xll.ohTrigger(RecalcTrigger,Trigger6M)),NA())</f>
        <v>8.0391951132306148E-3</v>
      </c>
      <c r="M61" s="178">
        <f>IFERROR(_xll.qlIndexFixing(Index1Y,$H61,TRUE,_xll.ohTrigger(RecalcTrigger,Trigger1Y)),NA())</f>
        <v>1.1722499223198568E-2</v>
      </c>
      <c r="N61" s="177">
        <f>IFERROR(_xll.qlIndexFixing(ONIndex1M,I61,TRUE,_xll.ohTrigger(RecalcTrigger,Trigger1M)),NA())</f>
        <v>5.176697346526149E-3</v>
      </c>
      <c r="O61" s="44">
        <f>IFERROR(_xll.qlIndexFixing(ONIndex3M,I61,TRUE,_xll.ohTrigger(RecalcTrigger,Trigger3M)),NA())</f>
        <v>6.1412497714374847E-3</v>
      </c>
      <c r="P61" s="44">
        <f>IFERROR(_xll.qlIndexFixing(ONIndex6M,I61,TRUE,_xll.ohTrigger(RecalcTrigger,Trigger6M)),NA())</f>
        <v>7.4057346756528641E-3</v>
      </c>
      <c r="Q61" s="178">
        <f>IFERROR(_xll.qlIndexFixing(ONIndex1Y,I61,TRUE,_xll.ohTrigger(RecalcTrigger,Trigger1Y)),NA())</f>
        <v>9.2513431218388398E-3</v>
      </c>
    </row>
    <row r="62" spans="2:17" x14ac:dyDescent="0.2">
      <c r="B62" s="39" t="s">
        <v>17</v>
      </c>
      <c r="D62" s="42">
        <f>_xll.qlCalendarAdvance(Calendar,$D61,B62,"f",FALSE)</f>
        <v>42440</v>
      </c>
      <c r="E62" s="172">
        <f>_xll.qlInterestRateIndexValueDate(IndexON,D62)</f>
        <v>42440</v>
      </c>
      <c r="F62" s="188">
        <f>IFERROR(_xll.qlIndexFixing(IndexON,D62,TRUE,_xll.ohTrigger(RecalcTrigger,TriggerON)),NA())</f>
        <v>4.8144250643344941E-3</v>
      </c>
      <c r="H62" s="42">
        <f>_xll.qlCalendarAdvance(Calendar,$H61,B62,"f",FALSE)</f>
        <v>42440</v>
      </c>
      <c r="I62" s="172">
        <f>_xll.qlInterestRateIndexValueDate(Index1M,$H62)</f>
        <v>42440</v>
      </c>
      <c r="J62" s="177">
        <f>IFERROR(_xll.qlIndexFixing(Index1M,$H62,TRUE,_xll.ohTrigger(RecalcTrigger,Trigger1M)),NA())</f>
        <v>5.288143247640268E-3</v>
      </c>
      <c r="K62" s="44">
        <f>IFERROR(_xll.qlIndexFixing(Index3M,H62,TRUE,_xll.ohTrigger(RecalcTrigger,Trigger3M)),NA())</f>
        <v>6.4192889222492366E-3</v>
      </c>
      <c r="L62" s="44">
        <f>IFERROR(_xll.qlIndexFixing(Index6M,$H62,TRUE,_xll.ohTrigger(RecalcTrigger,Trigger6M)),NA())</f>
        <v>8.0424560448116456E-3</v>
      </c>
      <c r="M62" s="178">
        <f>IFERROR(_xll.qlIndexFixing(Index1Y,$H62,TRUE,_xll.ohTrigger(RecalcTrigger,Trigger1Y)),NA())</f>
        <v>1.1742878581786857E-2</v>
      </c>
      <c r="N62" s="177">
        <f>IFERROR(_xll.qlIndexFixing(ONIndex1M,I62,TRUE,_xll.ohTrigger(RecalcTrigger,Trigger1M)),NA())</f>
        <v>5.185988368074935E-3</v>
      </c>
      <c r="O62" s="44">
        <f>IFERROR(_xll.qlIndexFixing(ONIndex3M,I62,TRUE,_xll.ohTrigger(RecalcTrigger,Trigger3M)),NA())</f>
        <v>6.1502941635345944E-3</v>
      </c>
      <c r="P62" s="44">
        <f>IFERROR(_xll.qlIndexFixing(ONIndex6M,I62,TRUE,_xll.ohTrigger(RecalcTrigger,Trigger6M)),NA())</f>
        <v>7.4063209928143534E-3</v>
      </c>
      <c r="Q62" s="178">
        <f>IFERROR(_xll.qlIndexFixing(ONIndex1Y,I62,TRUE,_xll.ohTrigger(RecalcTrigger,Trigger1Y)),NA())</f>
        <v>9.262634396530375E-3</v>
      </c>
    </row>
    <row r="63" spans="2:17" x14ac:dyDescent="0.2">
      <c r="B63" s="39" t="s">
        <v>17</v>
      </c>
      <c r="D63" s="42">
        <f>_xll.qlCalendarAdvance(Calendar,$D62,B63,"f",FALSE)</f>
        <v>42443</v>
      </c>
      <c r="E63" s="172">
        <f>_xll.qlInterestRateIndexValueDate(IndexON,D63)</f>
        <v>42443</v>
      </c>
      <c r="F63" s="188">
        <f>IFERROR(_xll.qlIndexFixing(IndexON,D63,TRUE,_xll.ohTrigger(RecalcTrigger,TriggerON)),NA())</f>
        <v>4.8157447275520848E-3</v>
      </c>
      <c r="H63" s="42">
        <f>_xll.qlCalendarAdvance(Calendar,$H62,B63,"f",FALSE)</f>
        <v>42443</v>
      </c>
      <c r="I63" s="172">
        <f>_xll.qlInterestRateIndexValueDate(Index1M,$H63)</f>
        <v>42443</v>
      </c>
      <c r="J63" s="177">
        <f>IFERROR(_xll.qlIndexFixing(Index1M,$H63,TRUE,_xll.ohTrigger(RecalcTrigger,Trigger1M)),NA())</f>
        <v>5.3136386822058481E-3</v>
      </c>
      <c r="K63" s="44">
        <f>IFERROR(_xll.qlIndexFixing(Index3M,H63,TRUE,_xll.ohTrigger(RecalcTrigger,Trigger3M)),NA())</f>
        <v>6.4317070766219536E-3</v>
      </c>
      <c r="L63" s="44">
        <f>IFERROR(_xll.qlIndexFixing(Index6M,$H63,TRUE,_xll.ohTrigger(RecalcTrigger,Trigger6M)),NA())</f>
        <v>8.0629148650692827E-3</v>
      </c>
      <c r="M63" s="178">
        <f>IFERROR(_xll.qlIndexFixing(Index1Y,$H63,TRUE,_xll.ohTrigger(RecalcTrigger,Trigger1Y)),NA())</f>
        <v>1.1766980495559798E-2</v>
      </c>
      <c r="N63" s="177">
        <f>IFERROR(_xll.qlIndexFixing(ONIndex1M,I63,TRUE,_xll.ohTrigger(RecalcTrigger,Trigger1M)),NA())</f>
        <v>5.1960461108624401E-3</v>
      </c>
      <c r="O63" s="44">
        <f>IFERROR(_xll.qlIndexFixing(ONIndex3M,I63,TRUE,_xll.ohTrigger(RecalcTrigger,Trigger3M)),NA())</f>
        <v>6.158986871073191E-3</v>
      </c>
      <c r="P63" s="44">
        <f>IFERROR(_xll.qlIndexFixing(ONIndex6M,I63,TRUE,_xll.ohTrigger(RecalcTrigger,Trigger6M)),NA())</f>
        <v>7.4060500251915684E-3</v>
      </c>
      <c r="Q63" s="178">
        <f>IFERROR(_xll.qlIndexFixing(ONIndex1Y,I63,TRUE,_xll.ohTrigger(RecalcTrigger,Trigger1Y)),NA())</f>
        <v>9.2728985291290478E-3</v>
      </c>
    </row>
    <row r="64" spans="2:17" x14ac:dyDescent="0.2">
      <c r="B64" s="39" t="s">
        <v>17</v>
      </c>
      <c r="D64" s="42">
        <f>_xll.qlCalendarAdvance(Calendar,$D63,B64,"f",FALSE)</f>
        <v>42444</v>
      </c>
      <c r="E64" s="172">
        <f>_xll.qlInterestRateIndexValueDate(IndexON,D64)</f>
        <v>42444</v>
      </c>
      <c r="F64" s="188">
        <f>IFERROR(_xll.qlIndexFixing(IndexON,D64,TRUE,_xll.ohTrigger(RecalcTrigger,TriggerON)),NA())</f>
        <v>4.8166604340615926E-3</v>
      </c>
      <c r="H64" s="42">
        <f>_xll.qlCalendarAdvance(Calendar,$H63,B64,"f",FALSE)</f>
        <v>42444</v>
      </c>
      <c r="I64" s="172">
        <f>_xll.qlInterestRateIndexValueDate(Index1M,$H64)</f>
        <v>42444</v>
      </c>
      <c r="J64" s="177">
        <f>IFERROR(_xll.qlIndexFixing(Index1M,$H64,TRUE,_xll.ohTrigger(RecalcTrigger,Trigger1M)),NA())</f>
        <v>5.3225936114818032E-3</v>
      </c>
      <c r="K64" s="44">
        <f>IFERROR(_xll.qlIndexFixing(Index3M,H64,TRUE,_xll.ohTrigger(RecalcTrigger,Trigger3M)),NA())</f>
        <v>6.4384998685498365E-3</v>
      </c>
      <c r="L64" s="44">
        <f>IFERROR(_xll.qlIndexFixing(Index6M,$H64,TRUE,_xll.ohTrigger(RecalcTrigger,Trigger6M)),NA())</f>
        <v>8.0716139601465821E-3</v>
      </c>
      <c r="M64" s="178">
        <f>IFERROR(_xll.qlIndexFixing(Index1Y,$H64,TRUE,_xll.ohTrigger(RecalcTrigger,Trigger1Y)),NA())</f>
        <v>1.1778037135592223E-2</v>
      </c>
      <c r="N64" s="177">
        <f>IFERROR(_xll.qlIndexFixing(ONIndex1M,I64,TRUE,_xll.ohTrigger(RecalcTrigger,Trigger1M)),NA())</f>
        <v>5.2015688654860615E-3</v>
      </c>
      <c r="O64" s="44">
        <f>IFERROR(_xll.qlIndexFixing(ONIndex3M,I64,TRUE,_xll.ohTrigger(RecalcTrigger,Trigger3M)),NA())</f>
        <v>6.1633128279925398E-3</v>
      </c>
      <c r="P64" s="44">
        <f>IFERROR(_xll.qlIndexFixing(ONIndex6M,I64,TRUE,_xll.ohTrigger(RecalcTrigger,Trigger6M)),NA())</f>
        <v>7.4057113171421829E-3</v>
      </c>
      <c r="Q64" s="178">
        <f>IFERROR(_xll.qlIndexFixing(ONIndex1Y,I64,TRUE,_xll.ohTrigger(RecalcTrigger,Trigger1Y)),NA())</f>
        <v>9.2778695973427805E-3</v>
      </c>
    </row>
    <row r="65" spans="2:17" x14ac:dyDescent="0.2">
      <c r="B65" s="39" t="s">
        <v>17</v>
      </c>
      <c r="D65" s="42">
        <f>_xll.qlCalendarAdvance(Calendar,$D64,B65,"f",FALSE)</f>
        <v>42445</v>
      </c>
      <c r="E65" s="172">
        <f>_xll.qlInterestRateIndexValueDate(IndexON,D65)</f>
        <v>42445</v>
      </c>
      <c r="F65" s="188">
        <f>IFERROR(_xll.qlIndexFixing(IndexON,D65,TRUE,_xll.ohTrigger(RecalcTrigger,TriggerON)),NA())</f>
        <v>4.817710614910542E-3</v>
      </c>
      <c r="H65" s="42">
        <f>_xll.qlCalendarAdvance(Calendar,$H64,B65,"f",FALSE)</f>
        <v>42445</v>
      </c>
      <c r="I65" s="172">
        <f>_xll.qlInterestRateIndexValueDate(Index1M,$H65)</f>
        <v>42445</v>
      </c>
      <c r="J65" s="177">
        <f>IFERROR(_xll.qlIndexFixing(Index1M,$H65,TRUE,_xll.ohTrigger(RecalcTrigger,Trigger1M)),NA())</f>
        <v>5.3424406432184771E-3</v>
      </c>
      <c r="K65" s="44">
        <f>IFERROR(_xll.qlIndexFixing(Index3M,H65,TRUE,_xll.ohTrigger(RecalcTrigger,Trigger3M)),NA())</f>
        <v>6.445348921756652E-3</v>
      </c>
      <c r="L65" s="44">
        <f>IFERROR(_xll.qlIndexFixing(Index6M,$H65,TRUE,_xll.ohTrigger(RecalcTrigger,Trigger6M)),NA())</f>
        <v>8.0803936744793144E-3</v>
      </c>
      <c r="M65" s="178">
        <f>IFERROR(_xll.qlIndexFixing(Index1Y,$H65,TRUE,_xll.ohTrigger(RecalcTrigger,Trigger1Y)),NA())</f>
        <v>1.1789047160941202E-2</v>
      </c>
      <c r="N65" s="177">
        <f>IFERROR(_xll.qlIndexFixing(ONIndex1M,I65,TRUE,_xll.ohTrigger(RecalcTrigger,Trigger1M)),NA())</f>
        <v>5.2073658455498162E-3</v>
      </c>
      <c r="O65" s="44">
        <f>IFERROR(_xll.qlIndexFixing(ONIndex3M,I65,TRUE,_xll.ohTrigger(RecalcTrigger,Trigger3M)),NA())</f>
        <v>6.1675954576512204E-3</v>
      </c>
      <c r="P65" s="44">
        <f>IFERROR(_xll.qlIndexFixing(ONIndex6M,I65,TRUE,_xll.ohTrigger(RecalcTrigger,Trigger6M)),NA())</f>
        <v>7.4052055909434866E-3</v>
      </c>
      <c r="Q65" s="178">
        <f>IFERROR(_xll.qlIndexFixing(ONIndex1Y,I65,TRUE,_xll.ohTrigger(RecalcTrigger,Trigger1Y)),NA())</f>
        <v>9.2826735520967762E-3</v>
      </c>
    </row>
    <row r="66" spans="2:17" x14ac:dyDescent="0.2">
      <c r="B66" s="39" t="s">
        <v>17</v>
      </c>
      <c r="D66" s="42">
        <f>_xll.qlCalendarAdvance(Calendar,$D65,B66,"f",FALSE)</f>
        <v>42446</v>
      </c>
      <c r="E66" s="172">
        <f>_xll.qlInterestRateIndexValueDate(IndexON,D66)</f>
        <v>42446</v>
      </c>
      <c r="F66" s="188">
        <f>IFERROR(_xll.qlIndexFixing(IndexON,D66,TRUE,_xll.ohTrigger(RecalcTrigger,TriggerON)),NA())</f>
        <v>4.8188590753972527E-3</v>
      </c>
      <c r="H66" s="42">
        <f>_xll.qlCalendarAdvance(Calendar,$H65,B66,"f",FALSE)</f>
        <v>42446</v>
      </c>
      <c r="I66" s="172">
        <f>_xll.qlInterestRateIndexValueDate(Index1M,$H66)</f>
        <v>42446</v>
      </c>
      <c r="J66" s="177">
        <f>IFERROR(_xll.qlIndexFixing(Index1M,$H66,TRUE,_xll.ohTrigger(RecalcTrigger,Trigger1M)),NA())</f>
        <v>5.3465854522162168E-3</v>
      </c>
      <c r="K66" s="44">
        <f>IFERROR(_xll.qlIndexFixing(Index3M,H66,TRUE,_xll.ohTrigger(RecalcTrigger,Trigger3M)),NA())</f>
        <v>6.4522552432856048E-3</v>
      </c>
      <c r="L66" s="44">
        <f>IFERROR(_xll.qlIndexFixing(Index6M,$H66,TRUE,_xll.ohTrigger(RecalcTrigger,Trigger6M)),NA())</f>
        <v>8.0999999999422749E-3</v>
      </c>
      <c r="M66" s="178">
        <f>IFERROR(_xll.qlIndexFixing(Index1Y,$H66,TRUE,_xll.ohTrigger(RecalcTrigger,Trigger1Y)),NA())</f>
        <v>1.1799999999076771E-2</v>
      </c>
      <c r="N66" s="177">
        <f>IFERROR(_xll.qlIndexFixing(ONIndex1M,I66,TRUE,_xll.ohTrigger(RecalcTrigger,Trigger1M)),NA())</f>
        <v>5.2134283359850375E-3</v>
      </c>
      <c r="O66" s="44">
        <f>IFERROR(_xll.qlIndexFixing(ONIndex3M,I66,TRUE,_xll.ohTrigger(RecalcTrigger,Trigger3M)),NA())</f>
        <v>6.1718517096631675E-3</v>
      </c>
      <c r="P66" s="44">
        <f>IFERROR(_xll.qlIndexFixing(ONIndex6M,I66,TRUE,_xll.ohTrigger(RecalcTrigger,Trigger6M)),NA())</f>
        <v>7.4045623561946883E-3</v>
      </c>
      <c r="Q66" s="178">
        <f>IFERROR(_xll.qlIndexFixing(ONIndex1Y,I66,TRUE,_xll.ohTrigger(RecalcTrigger,Trigger1Y)),NA())</f>
        <v>9.2873371201851462E-3</v>
      </c>
    </row>
    <row r="67" spans="2:17" x14ac:dyDescent="0.2">
      <c r="B67" s="39" t="s">
        <v>17</v>
      </c>
      <c r="D67" s="42">
        <f>_xll.qlCalendarAdvance(Calendar,$D66,B67,"f",FALSE)</f>
        <v>42447</v>
      </c>
      <c r="E67" s="172">
        <f>_xll.qlInterestRateIndexValueDate(IndexON,D67)</f>
        <v>42447</v>
      </c>
      <c r="F67" s="188">
        <f>IFERROR(_xll.qlIndexFixing(IndexON,D67,TRUE,_xll.ohTrigger(RecalcTrigger,TriggerON)),NA())</f>
        <v>4.8210164146296943E-3</v>
      </c>
      <c r="H67" s="42">
        <f>_xll.qlCalendarAdvance(Calendar,$H66,B67,"f",FALSE)</f>
        <v>42447</v>
      </c>
      <c r="I67" s="172">
        <f>_xll.qlInterestRateIndexValueDate(Index1M,$H67)</f>
        <v>42447</v>
      </c>
      <c r="J67" s="177">
        <f>IFERROR(_xll.qlIndexFixing(Index1M,$H67,TRUE,_xll.ohTrigger(RecalcTrigger,Trigger1M)),NA())</f>
        <v>5.3508044155672983E-3</v>
      </c>
      <c r="K67" s="44">
        <f>IFERROR(_xll.qlIndexFixing(Index3M,H67,TRUE,_xll.ohTrigger(RecalcTrigger,Trigger3M)),NA())</f>
        <v>6.4672576793315256E-3</v>
      </c>
      <c r="L67" s="44">
        <f>IFERROR(_xll.qlIndexFixing(Index6M,$H67,TRUE,_xll.ohTrigger(RecalcTrigger,Trigger6M)),NA())</f>
        <v>8.1035947289910589E-3</v>
      </c>
      <c r="M67" s="178">
        <f>IFERROR(_xll.qlIndexFixing(Index1Y,$H67,TRUE,_xll.ohTrigger(RecalcTrigger,Trigger1Y)),NA())</f>
        <v>1.1819254034160495E-2</v>
      </c>
      <c r="N67" s="177">
        <f>IFERROR(_xll.qlIndexFixing(ONIndex1M,I67,TRUE,_xll.ohTrigger(RecalcTrigger,Trigger1M)),NA())</f>
        <v>5.2263853635307429E-3</v>
      </c>
      <c r="O67" s="44">
        <f>IFERROR(_xll.qlIndexFixing(ONIndex3M,I67,TRUE,_xll.ohTrigger(RecalcTrigger,Trigger3M)),NA())</f>
        <v>6.1806295371928206E-3</v>
      </c>
      <c r="P67" s="44">
        <f>IFERROR(_xll.qlIndexFixing(ONIndex6M,I67,TRUE,_xll.ohTrigger(RecalcTrigger,Trigger6M)),NA())</f>
        <v>7.4034004953268031E-3</v>
      </c>
      <c r="Q67" s="178">
        <f>IFERROR(_xll.qlIndexFixing(ONIndex1Y,I67,TRUE,_xll.ohTrigger(RecalcTrigger,Trigger1Y)),NA())</f>
        <v>9.2968250810624813E-3</v>
      </c>
    </row>
    <row r="68" spans="2:17" x14ac:dyDescent="0.2">
      <c r="B68" s="39" t="s">
        <v>17</v>
      </c>
      <c r="D68" s="42">
        <f>_xll.qlCalendarAdvance(Calendar,$D67,B68,"f",FALSE)</f>
        <v>42450</v>
      </c>
      <c r="E68" s="172">
        <f>_xll.qlInterestRateIndexValueDate(IndexON,D68)</f>
        <v>42450</v>
      </c>
      <c r="F68" s="188">
        <f>IFERROR(_xll.qlIndexFixing(IndexON,D68,TRUE,_xll.ohTrigger(RecalcTrigger,TriggerON)),NA())</f>
        <v>4.8227707550130283E-3</v>
      </c>
      <c r="H68" s="42">
        <f>_xll.qlCalendarAdvance(Calendar,$H67,B68,"f",FALSE)</f>
        <v>42450</v>
      </c>
      <c r="I68" s="172">
        <f>_xll.qlInterestRateIndexValueDate(Index1M,$H68)</f>
        <v>42450</v>
      </c>
      <c r="J68" s="177">
        <f>IFERROR(_xll.qlIndexFixing(Index1M,$H68,TRUE,_xll.ohTrigger(RecalcTrigger,Trigger1M)),NA())</f>
        <v>5.3809628837497847E-3</v>
      </c>
      <c r="K68" s="44">
        <f>IFERROR(_xll.qlIndexFixing(Index3M,H68,TRUE,_xll.ohTrigger(RecalcTrigger,Trigger3M)),NA())</f>
        <v>6.4804525047073153E-3</v>
      </c>
      <c r="L68" s="44">
        <f>IFERROR(_xll.qlIndexFixing(Index6M,$H68,TRUE,_xll.ohTrigger(RecalcTrigger,Trigger6M)),NA())</f>
        <v>8.1255483225558534E-3</v>
      </c>
      <c r="M68" s="178">
        <f>IFERROR(_xll.qlIndexFixing(Index1Y,$H68,TRUE,_xll.ohTrigger(RecalcTrigger,Trigger1Y)),NA())</f>
        <v>1.1843209586998027E-2</v>
      </c>
      <c r="N68" s="177">
        <f>IFERROR(_xll.qlIndexFixing(ONIndex1M,I68,TRUE,_xll.ohTrigger(RecalcTrigger,Trigger1M)),NA())</f>
        <v>5.2399325054452994E-3</v>
      </c>
      <c r="O68" s="44">
        <f>IFERROR(_xll.qlIndexFixing(ONIndex3M,I68,TRUE,_xll.ohTrigger(RecalcTrigger,Trigger3M)),NA())</f>
        <v>6.1893926221068263E-3</v>
      </c>
      <c r="P68" s="44">
        <f>IFERROR(_xll.qlIndexFixing(ONIndex6M,I68,TRUE,_xll.ohTrigger(RecalcTrigger,Trigger6M)),NA())</f>
        <v>7.4019717816908859E-3</v>
      </c>
      <c r="Q68" s="178">
        <f>IFERROR(_xll.qlIndexFixing(ONIndex1Y,I68,TRUE,_xll.ohTrigger(RecalcTrigger,Trigger1Y)),NA())</f>
        <v>9.3058169588977613E-3</v>
      </c>
    </row>
    <row r="69" spans="2:17" x14ac:dyDescent="0.2">
      <c r="B69" s="39" t="s">
        <v>17</v>
      </c>
      <c r="D69" s="42">
        <f>_xll.qlCalendarAdvance(Calendar,$D68,B69,"f",FALSE)</f>
        <v>42451</v>
      </c>
      <c r="E69" s="172">
        <f>_xll.qlInterestRateIndexValueDate(IndexON,D69)</f>
        <v>42451</v>
      </c>
      <c r="F69" s="188">
        <f>IFERROR(_xll.qlIndexFixing(IndexON,D69,TRUE,_xll.ohTrigger(RecalcTrigger,TriggerON)),NA())</f>
        <v>4.8235419395514789E-3</v>
      </c>
      <c r="H69" s="42">
        <f>_xll.qlCalendarAdvance(Calendar,$H68,B69,"f",FALSE)</f>
        <v>42451</v>
      </c>
      <c r="I69" s="172">
        <f>_xll.qlInterestRateIndexValueDate(Index1M,$H69)</f>
        <v>42451</v>
      </c>
      <c r="J69" s="177">
        <f>IFERROR(_xll.qlIndexFixing(Index1M,$H69,TRUE,_xll.ohTrigger(RecalcTrigger,Trigger1M)),NA())</f>
        <v>5.3914048793232607E-3</v>
      </c>
      <c r="K69" s="44">
        <f>IFERROR(_xll.qlIndexFixing(Index3M,H69,TRUE,_xll.ohTrigger(RecalcTrigger,Trigger3M)),NA())</f>
        <v>6.4876419869178614E-3</v>
      </c>
      <c r="L69" s="44">
        <f>IFERROR(_xll.qlIndexFixing(Index6M,$H69,TRUE,_xll.ohTrigger(RecalcTrigger,Trigger6M)),NA())</f>
        <v>8.1348274254214072E-3</v>
      </c>
      <c r="M69" s="178">
        <f>IFERROR(_xll.qlIndexFixing(Index1Y,$H69,TRUE,_xll.ohTrigger(RecalcTrigger,Trigger1Y)),NA())</f>
        <v>1.1853890951783352E-2</v>
      </c>
      <c r="N69" s="177">
        <f>IFERROR(_xll.qlIndexFixing(ONIndex1M,I69,TRUE,_xll.ohTrigger(RecalcTrigger,Trigger1M)),NA())</f>
        <v>5.2471133847931117E-3</v>
      </c>
      <c r="O69" s="44">
        <f>IFERROR(_xll.qlIndexFixing(ONIndex3M,I69,TRUE,_xll.ohTrigger(RecalcTrigger,Trigger3M)),NA())</f>
        <v>6.1939237758090737E-3</v>
      </c>
      <c r="P69" s="44">
        <f>IFERROR(_xll.qlIndexFixing(ONIndex6M,I69,TRUE,_xll.ohTrigger(RecalcTrigger,Trigger6M)),NA())</f>
        <v>7.4013492387869917E-3</v>
      </c>
      <c r="Q69" s="178">
        <f>IFERROR(_xll.qlIndexFixing(ONIndex1Y,I69,TRUE,_xll.ohTrigger(RecalcTrigger,Trigger1Y)),NA())</f>
        <v>9.3104200370408563E-3</v>
      </c>
    </row>
    <row r="70" spans="2:17" x14ac:dyDescent="0.2">
      <c r="B70" s="39" t="s">
        <v>17</v>
      </c>
      <c r="D70" s="42">
        <f>_xll.qlCalendarAdvance(Calendar,$D69,B70,"f",FALSE)</f>
        <v>42452</v>
      </c>
      <c r="E70" s="172">
        <f>_xll.qlInterestRateIndexValueDate(IndexON,D70)</f>
        <v>42452</v>
      </c>
      <c r="F70" s="188">
        <f>IFERROR(_xll.qlIndexFixing(IndexON,D70,TRUE,_xll.ohTrigger(RecalcTrigger,TriggerON)),NA())</f>
        <v>4.8242304299761507E-3</v>
      </c>
      <c r="H70" s="42">
        <f>_xll.qlCalendarAdvance(Calendar,$H69,B70,"f",FALSE)</f>
        <v>42452</v>
      </c>
      <c r="I70" s="172">
        <f>_xll.qlInterestRateIndexValueDate(Index1M,$H70)</f>
        <v>42452</v>
      </c>
      <c r="J70" s="177">
        <f>IFERROR(_xll.qlIndexFixing(Index1M,$H70,TRUE,_xll.ohTrigger(RecalcTrigger,Trigger1M)),NA())</f>
        <v>5.413858207530836E-3</v>
      </c>
      <c r="K70" s="44">
        <f>IFERROR(_xll.qlIndexFixing(Index3M,H70,TRUE,_xll.ohTrigger(RecalcTrigger,Trigger3M)),NA())</f>
        <v>6.4948863312639911E-3</v>
      </c>
      <c r="L70" s="44">
        <f>IFERROR(_xll.qlIndexFixing(Index6M,$H70,TRUE,_xll.ohTrigger(RecalcTrigger,Trigger6M)),NA())</f>
        <v>8.1441836176306542E-3</v>
      </c>
      <c r="M70" s="178">
        <f>IFERROR(_xll.qlIndexFixing(Index1Y,$H70,TRUE,_xll.ohTrigger(RecalcTrigger,Trigger1Y)),NA())</f>
        <v>1.1864536803036341E-2</v>
      </c>
      <c r="N70" s="177">
        <f>IFERROR(_xll.qlIndexFixing(ONIndex1M,I70,TRUE,_xll.ohTrigger(RecalcTrigger,Trigger1M)),NA())</f>
        <v>5.2545161989259181E-3</v>
      </c>
      <c r="O70" s="44">
        <f>IFERROR(_xll.qlIndexFixing(ONIndex3M,I70,TRUE,_xll.ohTrigger(RecalcTrigger,Trigger3M)),NA())</f>
        <v>6.1985132997721681E-3</v>
      </c>
      <c r="P70" s="44">
        <f>IFERROR(_xll.qlIndexFixing(ONIndex6M,I70,TRUE,_xll.ohTrigger(RecalcTrigger,Trigger6M)),NA())</f>
        <v>7.4007367363015941E-3</v>
      </c>
      <c r="Q70" s="178">
        <f>IFERROR(_xll.qlIndexFixing(ONIndex1Y,I70,TRUE,_xll.ohTrigger(RecalcTrigger,Trigger1Y)),NA())</f>
        <v>9.3150163624888815E-3</v>
      </c>
    </row>
    <row r="71" spans="2:17" x14ac:dyDescent="0.2">
      <c r="B71" s="39" t="s">
        <v>17</v>
      </c>
      <c r="D71" s="42">
        <f>_xll.qlCalendarAdvance(Calendar,$D70,B71,"f",FALSE)</f>
        <v>42453</v>
      </c>
      <c r="E71" s="172">
        <f>_xll.qlInterestRateIndexValueDate(IndexON,D71)</f>
        <v>42453</v>
      </c>
      <c r="F71" s="188">
        <f>IFERROR(_xll.qlIndexFixing(IndexON,D71,TRUE,_xll.ohTrigger(RecalcTrigger,TriggerON)),NA())</f>
        <v>4.8258446468727456E-3</v>
      </c>
      <c r="H71" s="42">
        <f>_xll.qlCalendarAdvance(Calendar,$H70,B71,"f",FALSE)</f>
        <v>42453</v>
      </c>
      <c r="I71" s="172">
        <f>_xll.qlInterestRateIndexValueDate(Index1M,$H71)</f>
        <v>42453</v>
      </c>
      <c r="J71" s="177">
        <f>IFERROR(_xll.qlIndexFixing(Index1M,$H71,TRUE,_xll.ohTrigger(RecalcTrigger,Trigger1M)),NA())</f>
        <v>5.4187596371882071E-3</v>
      </c>
      <c r="K71" s="44">
        <f>IFERROR(_xll.qlIndexFixing(Index3M,H71,TRUE,_xll.ohTrigger(RecalcTrigger,Trigger3M)),NA())</f>
        <v>6.5021849354370536E-3</v>
      </c>
      <c r="L71" s="44">
        <f>IFERROR(_xll.qlIndexFixing(Index6M,$H71,TRUE,_xll.ohTrigger(RecalcTrigger,Trigger6M)),NA())</f>
        <v>8.164704208291856E-3</v>
      </c>
      <c r="M71" s="178">
        <f>IFERROR(_xll.qlIndexFixing(Index1Y,$H71,TRUE,_xll.ohTrigger(RecalcTrigger,Trigger1Y)),NA())</f>
        <v>1.1875153590914955E-2</v>
      </c>
      <c r="N71" s="177">
        <f>IFERROR(_xll.qlIndexFixing(ONIndex1M,I71,TRUE,_xll.ohTrigger(RecalcTrigger,Trigger1M)),NA())</f>
        <v>5.2784308457496376E-3</v>
      </c>
      <c r="O71" s="44">
        <f>IFERROR(_xll.qlIndexFixing(ONIndex3M,I71,TRUE,_xll.ohTrigger(RecalcTrigger,Trigger3M)),NA())</f>
        <v>6.2129019603867075E-3</v>
      </c>
      <c r="P71" s="44">
        <f>IFERROR(_xll.qlIndexFixing(ONIndex6M,I71,TRUE,_xll.ohTrigger(RecalcTrigger,Trigger6M)),NA())</f>
        <v>7.39926948824432E-3</v>
      </c>
      <c r="Q71" s="178">
        <f>IFERROR(_xll.qlIndexFixing(ONIndex1Y,I71,TRUE,_xll.ohTrigger(RecalcTrigger,Trigger1Y)),NA())</f>
        <v>9.3292349356990378E-3</v>
      </c>
    </row>
    <row r="72" spans="2:17" x14ac:dyDescent="0.2">
      <c r="B72" s="39" t="s">
        <v>17</v>
      </c>
      <c r="D72" s="42">
        <f>_xll.qlCalendarAdvance(Calendar,$D71,B72,"f",FALSE)</f>
        <v>42458</v>
      </c>
      <c r="E72" s="172">
        <f>_xll.qlInterestRateIndexValueDate(IndexON,D72)</f>
        <v>42458</v>
      </c>
      <c r="F72" s="188">
        <f>IFERROR(_xll.qlIndexFixing(IndexON,D72,TRUE,_xll.ohTrigger(RecalcTrigger,TriggerON)),NA())</f>
        <v>4.8266247954054098E-3</v>
      </c>
      <c r="H72" s="42">
        <f>_xll.qlCalendarAdvance(Calendar,$H71,B72,"f",FALSE)</f>
        <v>42458</v>
      </c>
      <c r="I72" s="172">
        <f>_xll.qlInterestRateIndexValueDate(Index1M,$H72)</f>
        <v>42458</v>
      </c>
      <c r="J72" s="177">
        <f>IFERROR(_xll.qlIndexFixing(Index1M,$H72,TRUE,_xll.ohTrigger(RecalcTrigger,Trigger1M)),NA())</f>
        <v>5.4687392839456164E-3</v>
      </c>
      <c r="K72" s="44">
        <f>IFERROR(_xll.qlIndexFixing(Index3M,H72,TRUE,_xll.ohTrigger(RecalcTrigger,Trigger3M)),NA())</f>
        <v>6.5394707728102467E-3</v>
      </c>
      <c r="L72" s="44">
        <f>IFERROR(_xll.qlIndexFixing(Index6M,$H72,TRUE,_xll.ohTrigger(RecalcTrigger,Trigger6M)),NA())</f>
        <v>8.2017774879546857E-3</v>
      </c>
      <c r="M72" s="178">
        <f>IFERROR(_xll.qlIndexFixing(Index1Y,$H72,TRUE,_xll.ohTrigger(RecalcTrigger,Trigger1Y)),NA())</f>
        <v>1.1928027354302317E-2</v>
      </c>
      <c r="N72" s="177">
        <f>IFERROR(_xll.qlIndexFixing(ONIndex1M,I72,TRUE,_xll.ohTrigger(RecalcTrigger,Trigger1M)),NA())</f>
        <v>5.3035937150991419E-3</v>
      </c>
      <c r="O72" s="44">
        <f>IFERROR(_xll.qlIndexFixing(ONIndex3M,I72,TRUE,_xll.ohTrigger(RecalcTrigger,Trigger3M)),NA())</f>
        <v>6.2272762191906139E-3</v>
      </c>
      <c r="P72" s="44">
        <f>IFERROR(_xll.qlIndexFixing(ONIndex6M,I72,TRUE,_xll.ohTrigger(RecalcTrigger,Trigger6M)),NA())</f>
        <v>7.3972725677462492E-3</v>
      </c>
      <c r="Q72" s="178">
        <f>IFERROR(_xll.qlIndexFixing(ONIndex1Y,I72,TRUE,_xll.ohTrigger(RecalcTrigger,Trigger1Y)),NA())</f>
        <v>9.342452509553123E-3</v>
      </c>
    </row>
    <row r="73" spans="2:17" x14ac:dyDescent="0.2">
      <c r="B73" s="39" t="s">
        <v>17</v>
      </c>
      <c r="D73" s="42">
        <f>_xll.qlCalendarAdvance(Calendar,$D72,B73,"f",FALSE)</f>
        <v>42459</v>
      </c>
      <c r="E73" s="172">
        <f>_xll.qlInterestRateIndexValueDate(IndexON,D73)</f>
        <v>42459</v>
      </c>
      <c r="F73" s="188">
        <f>IFERROR(_xll.qlIndexFixing(IndexON,D73,TRUE,_xll.ohTrigger(RecalcTrigger,TriggerON)),NA())</f>
        <v>4.826734426790491E-3</v>
      </c>
      <c r="H73" s="42">
        <f>_xll.qlCalendarAdvance(Calendar,$H72,B73,"f",FALSE)</f>
        <v>42459</v>
      </c>
      <c r="I73" s="172">
        <f>_xll.qlInterestRateIndexValueDate(Index1M,$H73)</f>
        <v>42459</v>
      </c>
      <c r="J73" s="177">
        <f>IFERROR(_xll.qlIndexFixing(Index1M,$H73,TRUE,_xll.ohTrigger(RecalcTrigger,Trigger1M)),NA())</f>
        <v>5.4741645944758428E-3</v>
      </c>
      <c r="K73" s="44">
        <f>IFERROR(_xll.qlIndexFixing(Index3M,H73,TRUE,_xll.ohTrigger(RecalcTrigger,Trigger3M)),NA())</f>
        <v>6.5470822873698849E-3</v>
      </c>
      <c r="L73" s="44">
        <f>IFERROR(_xll.qlIndexFixing(Index6M,$H73,TRUE,_xll.ohTrigger(RecalcTrigger,Trigger6M)),NA())</f>
        <v>8.2115922249799949E-3</v>
      </c>
      <c r="M73" s="178">
        <f>IFERROR(_xll.qlIndexFixing(Index1Y,$H73,TRUE,_xll.ohTrigger(RecalcTrigger,Trigger1Y)),NA())</f>
        <v>1.1938605230487731E-2</v>
      </c>
      <c r="N73" s="177">
        <f>IFERROR(_xll.qlIndexFixing(ONIndex1M,I73,TRUE,_xll.ohTrigger(RecalcTrigger,Trigger1M)),NA())</f>
        <v>5.3125500730510922E-3</v>
      </c>
      <c r="O73" s="44">
        <f>IFERROR(_xll.qlIndexFixing(ONIndex3M,I73,TRUE,_xll.ohTrigger(RecalcTrigger,Trigger3M)),NA())</f>
        <v>6.2322743350606835E-3</v>
      </c>
      <c r="P73" s="44">
        <f>IFERROR(_xll.qlIndexFixing(ONIndex6M,I73,TRUE,_xll.ohTrigger(RecalcTrigger,Trigger6M)),NA())</f>
        <v>7.3967303474609114E-3</v>
      </c>
      <c r="Q73" s="178">
        <f>IFERROR(_xll.qlIndexFixing(ONIndex1Y,I73,TRUE,_xll.ohTrigger(RecalcTrigger,Trigger1Y)),NA())</f>
        <v>9.3470015665408912E-3</v>
      </c>
    </row>
    <row r="74" spans="2:17" x14ac:dyDescent="0.2">
      <c r="B74" s="39" t="s">
        <v>17</v>
      </c>
      <c r="D74" s="42">
        <f>_xll.qlCalendarAdvance(Calendar,$D73,B74,"f",FALSE)</f>
        <v>42460</v>
      </c>
      <c r="E74" s="172">
        <f>_xll.qlInterestRateIndexValueDate(IndexON,D74)</f>
        <v>42460</v>
      </c>
      <c r="F74" s="188">
        <f>IFERROR(_xll.qlIndexFixing(IndexON,D74,TRUE,_xll.ohTrigger(RecalcTrigger,TriggerON)),NA())</f>
        <v>4.8267613639807472E-3</v>
      </c>
      <c r="H74" s="42">
        <f>_xll.qlCalendarAdvance(Calendar,$H73,B74,"f",FALSE)</f>
        <v>42460</v>
      </c>
      <c r="I74" s="172">
        <f>_xll.qlInterestRateIndexValueDate(Index1M,$H74)</f>
        <v>42460</v>
      </c>
      <c r="J74" s="177">
        <f>IFERROR(_xll.qlIndexFixing(Index1M,$H74,TRUE,_xll.ohTrigger(RecalcTrigger,Trigger1M)),NA())</f>
        <v>5.4796577529613649E-3</v>
      </c>
      <c r="K74" s="44">
        <f>IFERROR(_xll.qlIndexFixing(Index3M,H74,TRUE,_xll.ohTrigger(RecalcTrigger,Trigger3M)),NA())</f>
        <v>6.5504298686338532E-3</v>
      </c>
      <c r="L74" s="44">
        <f>IFERROR(_xll.qlIndexFixing(Index6M,$H74,TRUE,_xll.ohTrigger(RecalcTrigger,Trigger6M)),NA())</f>
        <v>8.2158785272258856E-3</v>
      </c>
      <c r="M74" s="178">
        <f>IFERROR(_xll.qlIndexFixing(Index1Y,$H74,TRUE,_xll.ohTrigger(RecalcTrigger,Trigger1Y)),NA())</f>
        <v>1.1949199202004435E-2</v>
      </c>
      <c r="N74" s="177">
        <f>IFERROR(_xll.qlIndexFixing(ONIndex1M,I74,TRUE,_xll.ohTrigger(RecalcTrigger,Trigger1M)),NA())</f>
        <v>5.3217283661122217E-3</v>
      </c>
      <c r="O74" s="44">
        <f>IFERROR(_xll.qlIndexFixing(ONIndex3M,I74,TRUE,_xll.ohTrigger(RecalcTrigger,Trigger3M)),NA())</f>
        <v>6.2373308211916001E-3</v>
      </c>
      <c r="P74" s="44">
        <f>IFERROR(_xll.qlIndexFixing(ONIndex6M,I74,TRUE,_xll.ohTrigger(RecalcTrigger,Trigger6M)),NA())</f>
        <v>7.3961981674319777E-3</v>
      </c>
      <c r="Q74" s="178">
        <f>IFERROR(_xll.qlIndexFixing(ONIndex1Y,I74,TRUE,_xll.ohTrigger(RecalcTrigger,Trigger1Y)),NA())</f>
        <v>9.3515438708335896E-3</v>
      </c>
    </row>
    <row r="75" spans="2:17" x14ac:dyDescent="0.2">
      <c r="B75" s="39" t="s">
        <v>17</v>
      </c>
      <c r="D75" s="42">
        <f>_xll.qlCalendarAdvance(Calendar,$D74,B75,"f",FALSE)</f>
        <v>42461</v>
      </c>
      <c r="E75" s="172">
        <f>_xll.qlInterestRateIndexValueDate(IndexON,D75)</f>
        <v>42461</v>
      </c>
      <c r="F75" s="188">
        <f>IFERROR(_xll.qlIndexFixing(IndexON,D75,TRUE,_xll.ohTrigger(RecalcTrigger,TriggerON)),NA())</f>
        <v>4.8266034149102586E-3</v>
      </c>
      <c r="H75" s="42">
        <f>_xll.qlCalendarAdvance(Calendar,$H74,B75,"f",FALSE)</f>
        <v>42461</v>
      </c>
      <c r="I75" s="172">
        <f>_xll.qlInterestRateIndexValueDate(Index1M,$H75)</f>
        <v>42461</v>
      </c>
      <c r="J75" s="177">
        <f>IFERROR(_xll.qlIndexFixing(Index1M,$H75,TRUE,_xll.ohTrigger(RecalcTrigger,Trigger1M)),NA())</f>
        <v>5.509551686348757E-3</v>
      </c>
      <c r="K75" s="44">
        <f>IFERROR(_xll.qlIndexFixing(Index3M,H75,TRUE,_xll.ohTrigger(RecalcTrigger,Trigger3M)),NA())</f>
        <v>6.5581198318137761E-3</v>
      </c>
      <c r="L75" s="44">
        <f>IFERROR(_xll.qlIndexFixing(Index6M,$H75,TRUE,_xll.ohTrigger(RecalcTrigger,Trigger6M)),NA())</f>
        <v>8.236943271717815E-3</v>
      </c>
      <c r="M75" s="178">
        <f>IFERROR(_xll.qlIndexFixing(Index1Y,$H75,TRUE,_xll.ohTrigger(RecalcTrigger,Trigger1Y)),NA())</f>
        <v>1.1967460723584631E-2</v>
      </c>
      <c r="N75" s="177">
        <f>IFERROR(_xll.qlIndexFixing(ONIndex1M,I75,TRUE,_xll.ohTrigger(RecalcTrigger,Trigger1M)),NA())</f>
        <v>5.3409028845918813E-3</v>
      </c>
      <c r="O75" s="44">
        <f>IFERROR(_xll.qlIndexFixing(ONIndex3M,I75,TRUE,_xll.ohTrigger(RecalcTrigger,Trigger3M)),NA())</f>
        <v>6.2477453013679947E-3</v>
      </c>
      <c r="P75" s="44">
        <f>IFERROR(_xll.qlIndexFixing(ONIndex6M,I75,TRUE,_xll.ohTrigger(RecalcTrigger,Trigger6M)),NA())</f>
        <v>7.3953171077212341E-3</v>
      </c>
      <c r="Q75" s="178">
        <f>IFERROR(_xll.qlIndexFixing(ONIndex1Y,I75,TRUE,_xll.ohTrigger(RecalcTrigger,Trigger1Y)),NA())</f>
        <v>9.3608460300054225E-3</v>
      </c>
    </row>
    <row r="76" spans="2:17" x14ac:dyDescent="0.2">
      <c r="B76" s="39" t="s">
        <v>17</v>
      </c>
      <c r="D76" s="42">
        <f>_xll.qlCalendarAdvance(Calendar,$D75,B76,"f",FALSE)</f>
        <v>42464</v>
      </c>
      <c r="E76" s="172">
        <f>_xll.qlInterestRateIndexValueDate(IndexON,D76)</f>
        <v>42464</v>
      </c>
      <c r="F76" s="188">
        <f>IFERROR(_xll.qlIndexFixing(IndexON,D76,TRUE,_xll.ohTrigger(RecalcTrigger,TriggerON)),NA())</f>
        <v>4.8260421716039836E-3</v>
      </c>
      <c r="H76" s="42">
        <f>_xll.qlCalendarAdvance(Calendar,$H75,B76,"f",FALSE)</f>
        <v>42464</v>
      </c>
      <c r="I76" s="172">
        <f>_xll.qlInterestRateIndexValueDate(Index1M,$H76)</f>
        <v>42464</v>
      </c>
      <c r="J76" s="177">
        <f>IFERROR(_xll.qlIndexFixing(Index1M,$H76,TRUE,_xll.ohTrigger(RecalcTrigger,Trigger1M)),NA())</f>
        <v>5.5327906518923093E-3</v>
      </c>
      <c r="K76" s="44">
        <f>IFERROR(_xll.qlIndexFixing(Index3M,H76,TRUE,_xll.ohTrigger(RecalcTrigger,Trigger3M)),NA())</f>
        <v>6.5814833319133657E-3</v>
      </c>
      <c r="L76" s="44">
        <f>IFERROR(_xll.qlIndexFixing(Index6M,$H76,TRUE,_xll.ohTrigger(RecalcTrigger,Trigger6M)),NA())</f>
        <v>8.2558756008928157E-3</v>
      </c>
      <c r="M76" s="178">
        <f>IFERROR(_xll.qlIndexFixing(Index1Y,$H76,TRUE,_xll.ohTrigger(RecalcTrigger,Trigger1Y)),NA())</f>
        <v>1.1991865091962373E-2</v>
      </c>
      <c r="N76" s="177">
        <f>IFERROR(_xll.qlIndexFixing(ONIndex1M,I76,TRUE,_xll.ohTrigger(RecalcTrigger,Trigger1M)),NA())</f>
        <v>5.3606608875844675E-3</v>
      </c>
      <c r="O76" s="44">
        <f>IFERROR(_xll.qlIndexFixing(ONIndex3M,I76,TRUE,_xll.ohTrigger(RecalcTrigger,Trigger3M)),NA())</f>
        <v>6.2581404684858288E-3</v>
      </c>
      <c r="P76" s="44">
        <f>IFERROR(_xll.qlIndexFixing(ONIndex6M,I76,TRUE,_xll.ohTrigger(RecalcTrigger,Trigger6M)),NA())</f>
        <v>7.3941698506096998E-3</v>
      </c>
      <c r="Q76" s="178">
        <f>IFERROR(_xll.qlIndexFixing(ONIndex1Y,I76,TRUE,_xll.ohTrigger(RecalcTrigger,Trigger1Y)),NA())</f>
        <v>9.3696455615399632E-3</v>
      </c>
    </row>
    <row r="77" spans="2:17" x14ac:dyDescent="0.2">
      <c r="B77" s="39" t="s">
        <v>17</v>
      </c>
      <c r="D77" s="42">
        <f>_xll.qlCalendarAdvance(Calendar,$D76,B77,"f",FALSE)</f>
        <v>42465</v>
      </c>
      <c r="E77" s="172">
        <f>_xll.qlInterestRateIndexValueDate(IndexON,D77)</f>
        <v>42465</v>
      </c>
      <c r="F77" s="188">
        <f>IFERROR(_xll.qlIndexFixing(IndexON,D77,TRUE,_xll.ohTrigger(RecalcTrigger,TriggerON)),NA())</f>
        <v>4.8256556380632531E-3</v>
      </c>
      <c r="H77" s="42">
        <f>_xll.qlCalendarAdvance(Calendar,$H76,B77,"f",FALSE)</f>
        <v>42465</v>
      </c>
      <c r="I77" s="172">
        <f>_xll.qlInterestRateIndexValueDate(Index1M,$H77)</f>
        <v>42465</v>
      </c>
      <c r="J77" s="177">
        <f>IFERROR(_xll.qlIndexFixing(Index1M,$H77,TRUE,_xll.ohTrigger(RecalcTrigger,Trigger1M)),NA())</f>
        <v>5.5446470113514525E-3</v>
      </c>
      <c r="K77" s="44">
        <f>IFERROR(_xll.qlIndexFixing(Index3M,H77,TRUE,_xll.ohTrigger(RecalcTrigger,Trigger3M)),NA())</f>
        <v>6.5893670056428062E-3</v>
      </c>
      <c r="L77" s="44">
        <f>IFERROR(_xll.qlIndexFixing(Index6M,$H77,TRUE,_xll.ohTrigger(RecalcTrigger,Trigger6M)),NA())</f>
        <v>8.2659884337213871E-3</v>
      </c>
      <c r="M77" s="178">
        <f>IFERROR(_xll.qlIndexFixing(Index1Y,$H77,TRUE,_xll.ohTrigger(RecalcTrigger,Trigger1Y)),NA())</f>
        <v>1.2002636330468164E-2</v>
      </c>
      <c r="N77" s="177">
        <f>IFERROR(_xll.qlIndexFixing(ONIndex1M,I77,TRUE,_xll.ohTrigger(RecalcTrigger,Trigger1M)),NA())</f>
        <v>5.3709488554620766E-3</v>
      </c>
      <c r="O77" s="44">
        <f>IFERROR(_xll.qlIndexFixing(ONIndex3M,I77,TRUE,_xll.ohTrigger(RecalcTrigger,Trigger3M)),NA())</f>
        <v>6.2634888060830729E-3</v>
      </c>
      <c r="P77" s="44">
        <f>IFERROR(_xll.qlIndexFixing(ONIndex6M,I77,TRUE,_xll.ohTrigger(RecalcTrigger,Trigger6M)),NA())</f>
        <v>7.3936878722680177E-3</v>
      </c>
      <c r="Q77" s="178">
        <f>IFERROR(_xll.qlIndexFixing(ONIndex1Y,I77,TRUE,_xll.ohTrigger(RecalcTrigger,Trigger1Y)),NA())</f>
        <v>9.3741541026004516E-3</v>
      </c>
    </row>
    <row r="78" spans="2:17" x14ac:dyDescent="0.2">
      <c r="B78" s="39" t="s">
        <v>17</v>
      </c>
      <c r="D78" s="42">
        <f>_xll.qlCalendarAdvance(Calendar,$D77,B78,"f",FALSE)</f>
        <v>42466</v>
      </c>
      <c r="E78" s="172">
        <f>_xll.qlInterestRateIndexValueDate(IndexON,D78)</f>
        <v>42466</v>
      </c>
      <c r="F78" s="188">
        <f>IFERROR(_xll.qlIndexFixing(IndexON,D78,TRUE,_xll.ohTrigger(RecalcTrigger,TriggerON)),NA())</f>
        <v>4.8251864104087439E-3</v>
      </c>
      <c r="H78" s="42">
        <f>_xll.qlCalendarAdvance(Calendar,$H77,B78,"f",FALSE)</f>
        <v>42466</v>
      </c>
      <c r="I78" s="172">
        <f>_xll.qlInterestRateIndexValueDate(Index1M,$H78)</f>
        <v>42466</v>
      </c>
      <c r="J78" s="177">
        <f>IFERROR(_xll.qlIndexFixing(Index1M,$H78,TRUE,_xll.ohTrigger(RecalcTrigger,Trigger1M)),NA())</f>
        <v>5.5565187167185472E-3</v>
      </c>
      <c r="K78" s="44">
        <f>IFERROR(_xll.qlIndexFixing(Index3M,H78,TRUE,_xll.ohTrigger(RecalcTrigger,Trigger3M)),NA())</f>
        <v>6.597297584633839E-3</v>
      </c>
      <c r="L78" s="44">
        <f>IFERROR(_xll.qlIndexFixing(Index6M,$H78,TRUE,_xll.ohTrigger(RecalcTrigger,Trigger6M)),NA())</f>
        <v>8.2761408683487084E-3</v>
      </c>
      <c r="M78" s="178">
        <f>IFERROR(_xll.qlIndexFixing(Index1Y,$H78,TRUE,_xll.ohTrigger(RecalcTrigger,Trigger1Y)),NA())</f>
        <v>1.2013462382370443E-2</v>
      </c>
      <c r="N78" s="177">
        <f>IFERROR(_xll.qlIndexFixing(ONIndex1M,I78,TRUE,_xll.ohTrigger(RecalcTrigger,Trigger1M)),NA())</f>
        <v>5.3814587582057261E-3</v>
      </c>
      <c r="O78" s="44">
        <f>IFERROR(_xll.qlIndexFixing(ONIndex3M,I78,TRUE,_xll.ohTrigger(RecalcTrigger,Trigger3M)),NA())</f>
        <v>6.268895513941164E-3</v>
      </c>
      <c r="P78" s="44">
        <f>IFERROR(_xll.qlIndexFixing(ONIndex6M,I78,TRUE,_xll.ohTrigger(RecalcTrigger,Trigger6M)),NA())</f>
        <v>7.3932159341016934E-3</v>
      </c>
      <c r="Q78" s="178">
        <f>IFERROR(_xll.qlIndexFixing(ONIndex1Y,I78,TRUE,_xll.ohTrigger(RecalcTrigger,Trigger1Y)),NA())</f>
        <v>9.3786558909658702E-3</v>
      </c>
    </row>
    <row r="79" spans="2:17" x14ac:dyDescent="0.2">
      <c r="B79" s="39" t="s">
        <v>17</v>
      </c>
      <c r="D79" s="42">
        <f>_xll.qlCalendarAdvance(Calendar,$D78,B79,"f",FALSE)</f>
        <v>42467</v>
      </c>
      <c r="E79" s="172">
        <f>_xll.qlInterestRateIndexValueDate(IndexON,D79)</f>
        <v>42467</v>
      </c>
      <c r="F79" s="188">
        <f>IFERROR(_xll.qlIndexFixing(IndexON,D79,TRUE,_xll.ohTrigger(RecalcTrigger,TriggerON)),NA())</f>
        <v>4.824634488721502E-3</v>
      </c>
      <c r="H79" s="42">
        <f>_xll.qlCalendarAdvance(Calendar,$H78,B79,"f",FALSE)</f>
        <v>42467</v>
      </c>
      <c r="I79" s="172">
        <f>_xll.qlInterestRateIndexValueDate(Index1M,$H79)</f>
        <v>42467</v>
      </c>
      <c r="J79" s="177">
        <f>IFERROR(_xll.qlIndexFixing(Index1M,$H79,TRUE,_xll.ohTrigger(RecalcTrigger,Trigger1M)),NA())</f>
        <v>5.580109570663995E-3</v>
      </c>
      <c r="K79" s="44">
        <f>IFERROR(_xll.qlIndexFixing(Index3M,H79,TRUE,_xll.ohTrigger(RecalcTrigger,Trigger3M)),NA())</f>
        <v>6.6052744599296468E-3</v>
      </c>
      <c r="L79" s="44">
        <f>IFERROR(_xll.qlIndexFixing(Index6M,$H79,TRUE,_xll.ohTrigger(RecalcTrigger,Trigger6M)),NA())</f>
        <v>8.2863299926928934E-3</v>
      </c>
      <c r="M79" s="178">
        <f>IFERROR(_xll.qlIndexFixing(Index1Y,$H79,TRUE,_xll.ohTrigger(RecalcTrigger,Trigger1Y)),NA())</f>
        <v>1.2024349701658554E-2</v>
      </c>
      <c r="N79" s="177">
        <f>IFERROR(_xll.qlIndexFixing(ONIndex1M,I79,TRUE,_xll.ohTrigger(RecalcTrigger,Trigger1M)),NA())</f>
        <v>5.3921905961396011E-3</v>
      </c>
      <c r="O79" s="44">
        <f>IFERROR(_xll.qlIndexFixing(ONIndex3M,I79,TRUE,_xll.ohTrigger(RecalcTrigger,Trigger3M)),NA())</f>
        <v>6.2743605921411483E-3</v>
      </c>
      <c r="P79" s="44">
        <f>IFERROR(_xll.qlIndexFixing(ONIndex6M,I79,TRUE,_xll.ohTrigger(RecalcTrigger,Trigger6M)),NA())</f>
        <v>7.3927540363538657E-3</v>
      </c>
      <c r="Q79" s="178">
        <f>IFERROR(_xll.qlIndexFixing(ONIndex1Y,I79,TRUE,_xll.ohTrigger(RecalcTrigger,Trigger1Y)),NA())</f>
        <v>9.3831509267983115E-3</v>
      </c>
    </row>
    <row r="80" spans="2:17" x14ac:dyDescent="0.2">
      <c r="B80" s="39" t="s">
        <v>17</v>
      </c>
      <c r="D80" s="42">
        <f>_xll.qlCalendarAdvance(Calendar,$D79,B80,"f",FALSE)</f>
        <v>42468</v>
      </c>
      <c r="E80" s="172">
        <f>_xll.qlInterestRateIndexValueDate(IndexON,D80)</f>
        <v>42468</v>
      </c>
      <c r="F80" s="188">
        <f>IFERROR(_xll.qlIndexFixing(IndexON,D80,TRUE,_xll.ohTrigger(RecalcTrigger,TriggerON)),NA())</f>
        <v>4.8233187346902193E-3</v>
      </c>
      <c r="H80" s="42">
        <f>_xll.qlCalendarAdvance(Calendar,$H79,B80,"f",FALSE)</f>
        <v>42468</v>
      </c>
      <c r="I80" s="172">
        <f>_xll.qlInterestRateIndexValueDate(Index1M,$H80)</f>
        <v>42468</v>
      </c>
      <c r="J80" s="177">
        <f>IFERROR(_xll.qlIndexFixing(Index1M,$H80,TRUE,_xll.ohTrigger(RecalcTrigger,Trigger1M)),NA())</f>
        <v>5.5860889490782157E-3</v>
      </c>
      <c r="K80" s="44">
        <f>IFERROR(_xll.qlIndexFixing(Index3M,H80,TRUE,_xll.ohTrigger(RecalcTrigger,Trigger3M)),NA())</f>
        <v>6.6132970225716318E-3</v>
      </c>
      <c r="L80" s="44">
        <f>IFERROR(_xll.qlIndexFixing(Index6M,$H80,TRUE,_xll.ohTrigger(RecalcTrigger,Trigger6M)),NA())</f>
        <v>8.3074223560793692E-3</v>
      </c>
      <c r="M80" s="178">
        <f>IFERROR(_xll.qlIndexFixing(Index1Y,$H80,TRUE,_xll.ohTrigger(RecalcTrigger,Trigger1Y)),NA())</f>
        <v>1.2043524333165377E-2</v>
      </c>
      <c r="N80" s="177">
        <f>IFERROR(_xll.qlIndexFixing(ONIndex1M,I80,TRUE,_xll.ohTrigger(RecalcTrigger,Trigger1M)),NA())</f>
        <v>5.4144743726769482E-3</v>
      </c>
      <c r="O80" s="44">
        <f>IFERROR(_xll.qlIndexFixing(ONIndex3M,I80,TRUE,_xll.ohTrigger(RecalcTrigger,Trigger3M)),NA())</f>
        <v>6.2855935558436835E-3</v>
      </c>
      <c r="P80" s="44">
        <f>IFERROR(_xll.qlIndexFixing(ONIndex6M,I80,TRUE,_xll.ohTrigger(RecalcTrigger,Trigger6M)),NA())</f>
        <v>7.3920134072358321E-3</v>
      </c>
      <c r="Q80" s="178">
        <f>IFERROR(_xll.qlIndexFixing(ONIndex1Y,I80,TRUE,_xll.ohTrigger(RecalcTrigger,Trigger1Y)),NA())</f>
        <v>9.3923601679761042E-3</v>
      </c>
    </row>
    <row r="81" spans="2:17" x14ac:dyDescent="0.2">
      <c r="B81" s="39" t="s">
        <v>17</v>
      </c>
      <c r="D81" s="42">
        <f>_xll.qlCalendarAdvance(Calendar,$D80,B81,"f",FALSE)</f>
        <v>42471</v>
      </c>
      <c r="E81" s="172">
        <f>_xll.qlInterestRateIndexValueDate(IndexON,D81)</f>
        <v>42471</v>
      </c>
      <c r="F81" s="188">
        <f>IFERROR(_xll.qlIndexFixing(IndexON,D81,TRUE,_xll.ohTrigger(RecalcTrigger,TriggerON)),NA())</f>
        <v>4.8215998601863763E-3</v>
      </c>
      <c r="H81" s="42">
        <f>_xll.qlCalendarAdvance(Calendar,$H80,B81,"f",FALSE)</f>
        <v>42471</v>
      </c>
      <c r="I81" s="172">
        <f>_xll.qlInterestRateIndexValueDate(Index1M,$H81)</f>
        <v>42471</v>
      </c>
      <c r="J81" s="177">
        <f>IFERROR(_xll.qlIndexFixing(Index1M,$H81,TRUE,_xll.ohTrigger(RecalcTrigger,Trigger1M)),NA())</f>
        <v>5.6156818761045803E-3</v>
      </c>
      <c r="K81" s="44">
        <f>IFERROR(_xll.qlIndexFixing(Index3M,H81,TRUE,_xll.ohTrigger(RecalcTrigger,Trigger3M)),NA())</f>
        <v>6.6376327449272198E-3</v>
      </c>
      <c r="L81" s="44">
        <f>IFERROR(_xll.qlIndexFixing(Index6M,$H81,TRUE,_xll.ohTrigger(RecalcTrigger,Trigger6M)),NA())</f>
        <v>8.3273951435951735E-3</v>
      </c>
      <c r="M81" s="178">
        <f>IFERROR(_xll.qlIndexFixing(Index1Y,$H81,TRUE,_xll.ohTrigger(RecalcTrigger,Trigger1Y)),NA())</f>
        <v>1.2068640742622705E-2</v>
      </c>
      <c r="N81" s="177">
        <f>IFERROR(_xll.qlIndexFixing(ONIndex1M,I81,TRUE,_xll.ohTrigger(RecalcTrigger,Trigger1M)),NA())</f>
        <v>5.4373372985616619E-3</v>
      </c>
      <c r="O81" s="44">
        <f>IFERROR(_xll.qlIndexFixing(ONIndex3M,I81,TRUE,_xll.ohTrigger(RecalcTrigger,Trigger3M)),NA())</f>
        <v>6.2968046076306017E-3</v>
      </c>
      <c r="P81" s="44">
        <f>IFERROR(_xll.qlIndexFixing(ONIndex6M,I81,TRUE,_xll.ohTrigger(RecalcTrigger,Trigger6M)),NA())</f>
        <v>7.3910068484128733E-3</v>
      </c>
      <c r="Q81" s="178">
        <f>IFERROR(_xll.qlIndexFixing(ONIndex1Y,I81,TRUE,_xll.ohTrigger(RecalcTrigger,Trigger1Y)),NA())</f>
        <v>9.4010635434205181E-3</v>
      </c>
    </row>
    <row r="82" spans="2:17" x14ac:dyDescent="0.2">
      <c r="B82" s="39" t="s">
        <v>17</v>
      </c>
      <c r="D82" s="42">
        <f>_xll.qlCalendarAdvance(Calendar,$D81,B82,"f",FALSE)</f>
        <v>42472</v>
      </c>
      <c r="E82" s="172">
        <f>_xll.qlInterestRateIndexValueDate(IndexON,D82)</f>
        <v>42472</v>
      </c>
      <c r="F82" s="188">
        <f>IFERROR(_xll.qlIndexFixing(IndexON,D82,TRUE,_xll.ohTrigger(RecalcTrigger,TriggerON)),NA())</f>
        <v>4.8206344676871016E-3</v>
      </c>
      <c r="H82" s="42">
        <f>_xll.qlCalendarAdvance(Calendar,$H81,B82,"f",FALSE)</f>
        <v>42472</v>
      </c>
      <c r="I82" s="172">
        <f>_xll.qlInterestRateIndexValueDate(Index1M,$H82)</f>
        <v>42472</v>
      </c>
      <c r="J82" s="177">
        <f>IFERROR(_xll.qlIndexFixing(Index1M,$H82,TRUE,_xll.ohTrigger(RecalcTrigger,Trigger1M)),NA())</f>
        <v>5.6273903226000677E-3</v>
      </c>
      <c r="K82" s="44">
        <f>IFERROR(_xll.qlIndexFixing(Index3M,H82,TRUE,_xll.ohTrigger(RecalcTrigger,Trigger3M)),NA())</f>
        <v>6.6458319672904513E-3</v>
      </c>
      <c r="L82" s="44">
        <f>IFERROR(_xll.qlIndexFixing(Index6M,$H82,TRUE,_xll.ohTrigger(RecalcTrigger,Trigger6M)),NA())</f>
        <v>8.3377240332824943E-3</v>
      </c>
      <c r="M82" s="178">
        <f>IFERROR(_xll.qlIndexFixing(Index1Y,$H82,TRUE,_xll.ohTrigger(RecalcTrigger,Trigger1Y)),NA())</f>
        <v>1.207993121891171E-2</v>
      </c>
      <c r="N82" s="177">
        <f>IFERROR(_xll.qlIndexFixing(ONIndex1M,I82,TRUE,_xll.ohTrigger(RecalcTrigger,Trigger1M)),NA())</f>
        <v>5.4491788118793405E-3</v>
      </c>
      <c r="O82" s="44">
        <f>IFERROR(_xll.qlIndexFixing(ONIndex3M,I82,TRUE,_xll.ohTrigger(RecalcTrigger,Trigger3M)),NA())</f>
        <v>6.3025615372969135E-3</v>
      </c>
      <c r="P82" s="44">
        <f>IFERROR(_xll.qlIndexFixing(ONIndex6M,I82,TRUE,_xll.ohTrigger(RecalcTrigger,Trigger6M)),NA())</f>
        <v>7.390595152271251E-3</v>
      </c>
      <c r="Q82" s="178">
        <f>IFERROR(_xll.qlIndexFixing(ONIndex1Y,I82,TRUE,_xll.ohTrigger(RecalcTrigger,Trigger1Y)),NA())</f>
        <v>9.4055248159397031E-3</v>
      </c>
    </row>
    <row r="83" spans="2:17" x14ac:dyDescent="0.2">
      <c r="B83" s="39" t="s">
        <v>17</v>
      </c>
      <c r="D83" s="42">
        <f>_xll.qlCalendarAdvance(Calendar,$D82,B83,"f",FALSE)</f>
        <v>42473</v>
      </c>
      <c r="E83" s="172">
        <f>_xll.qlInterestRateIndexValueDate(IndexON,D83)</f>
        <v>42473</v>
      </c>
      <c r="F83" s="188">
        <f>IFERROR(_xll.qlIndexFixing(IndexON,D83,TRUE,_xll.ohTrigger(RecalcTrigger,TriggerON)),NA())</f>
        <v>4.819586381074048E-3</v>
      </c>
      <c r="H83" s="42">
        <f>_xll.qlCalendarAdvance(Calendar,$H82,B83,"f",FALSE)</f>
        <v>42473</v>
      </c>
      <c r="I83" s="172">
        <f>_xll.qlInterestRateIndexValueDate(Index1M,$H83)</f>
        <v>42473</v>
      </c>
      <c r="J83" s="177">
        <f>IFERROR(_xll.qlIndexFixing(Index1M,$H83,TRUE,_xll.ohTrigger(RecalcTrigger,Trigger1M)),NA())</f>
        <v>5.6390290031197816E-3</v>
      </c>
      <c r="K83" s="44">
        <f>IFERROR(_xll.qlIndexFixing(Index3M,H83,TRUE,_xll.ohTrigger(RecalcTrigger,Trigger3M)),NA())</f>
        <v>6.6540738321498724E-3</v>
      </c>
      <c r="L83" s="44">
        <f>IFERROR(_xll.qlIndexFixing(Index6M,$H83,TRUE,_xll.ohTrigger(RecalcTrigger,Trigger6M)),NA())</f>
        <v>8.348072138981432E-3</v>
      </c>
      <c r="M83" s="178">
        <f>IFERROR(_xll.qlIndexFixing(Index1Y,$H83,TRUE,_xll.ohTrigger(RecalcTrigger,Trigger1Y)),NA())</f>
        <v>1.2091321692728751E-2</v>
      </c>
      <c r="N83" s="177">
        <f>IFERROR(_xll.qlIndexFixing(ONIndex1M,I83,TRUE,_xll.ohTrigger(RecalcTrigger,Trigger1M)),NA())</f>
        <v>5.4612422604682909E-3</v>
      </c>
      <c r="O83" s="44">
        <f>IFERROR(_xll.qlIndexFixing(ONIndex3M,I83,TRUE,_xll.ohTrigger(RecalcTrigger,Trigger3M)),NA())</f>
        <v>6.3083768372240723E-3</v>
      </c>
      <c r="P83" s="44">
        <f>IFERROR(_xll.qlIndexFixing(ONIndex6M,I83,TRUE,_xll.ohTrigger(RecalcTrigger,Trigger6M)),NA())</f>
        <v>7.3901934963049865E-3</v>
      </c>
      <c r="Q83" s="178">
        <f>IFERROR(_xll.qlIndexFixing(ONIndex1Y,I83,TRUE,_xll.ohTrigger(RecalcTrigger,Trigger1Y)),NA())</f>
        <v>9.4099793358448647E-3</v>
      </c>
    </row>
    <row r="84" spans="2:17" x14ac:dyDescent="0.2">
      <c r="B84" s="39" t="s">
        <v>17</v>
      </c>
      <c r="D84" s="42">
        <f>_xll.qlCalendarAdvance(Calendar,$D83,B84,"f",FALSE)</f>
        <v>42474</v>
      </c>
      <c r="E84" s="172">
        <f>_xll.qlInterestRateIndexValueDate(IndexON,D84)</f>
        <v>42474</v>
      </c>
      <c r="F84" s="188">
        <f>IFERROR(_xll.qlIndexFixing(IndexON,D84,TRUE,_xll.ohTrigger(RecalcTrigger,TriggerON)),NA())</f>
        <v>4.8184556002661694E-3</v>
      </c>
      <c r="H84" s="42">
        <f>_xll.qlCalendarAdvance(Calendar,$H83,B84,"f",FALSE)</f>
        <v>42474</v>
      </c>
      <c r="I84" s="172">
        <f>_xll.qlInterestRateIndexValueDate(Index1M,$H84)</f>
        <v>42474</v>
      </c>
      <c r="J84" s="177">
        <f>IFERROR(_xll.qlIndexFixing(Index1M,$H84,TRUE,_xll.ohTrigger(RecalcTrigger,Trigger1M)),NA())</f>
        <v>5.6614656621252826E-3</v>
      </c>
      <c r="K84" s="44">
        <f>IFERROR(_xll.qlIndexFixing(Index3M,H84,TRUE,_xll.ohTrigger(RecalcTrigger,Trigger3M)),NA())</f>
        <v>6.6623577305255088E-3</v>
      </c>
      <c r="L84" s="44">
        <f>IFERROR(_xll.qlIndexFixing(Index6M,$H84,TRUE,_xll.ohTrigger(RecalcTrigger,Trigger6M)),NA())</f>
        <v>8.3584365481999962E-3</v>
      </c>
      <c r="M84" s="178">
        <f>IFERROR(_xll.qlIndexFixing(Index1Y,$H84,TRUE,_xll.ohTrigger(RecalcTrigger,Trigger1Y)),NA())</f>
        <v>1.2121663059176889E-2</v>
      </c>
      <c r="N84" s="177">
        <f>IFERROR(_xll.qlIndexFixing(ONIndex1M,I84,TRUE,_xll.ohTrigger(RecalcTrigger,Trigger1M)),NA())</f>
        <v>5.4735276442474667E-3</v>
      </c>
      <c r="O84" s="44">
        <f>IFERROR(_xll.qlIndexFixing(ONIndex3M,I84,TRUE,_xll.ohTrigger(RecalcTrigger,Trigger3M)),NA())</f>
        <v>6.3142505074931243E-3</v>
      </c>
      <c r="P84" s="44">
        <f>IFERROR(_xll.qlIndexFixing(ONIndex6M,I84,TRUE,_xll.ohTrigger(RecalcTrigger,Trigger6M)),NA())</f>
        <v>7.3898018808382648E-3</v>
      </c>
      <c r="Q84" s="178">
        <f>IFERROR(_xll.qlIndexFixing(ONIndex1Y,I84,TRUE,_xll.ohTrigger(RecalcTrigger,Trigger1Y)),NA())</f>
        <v>9.4144271030549564E-3</v>
      </c>
    </row>
    <row r="85" spans="2:17" x14ac:dyDescent="0.2">
      <c r="B85" s="39" t="s">
        <v>17</v>
      </c>
      <c r="D85" s="42">
        <f>_xll.qlCalendarAdvance(Calendar,$D84,B85,"f",FALSE)</f>
        <v>42475</v>
      </c>
      <c r="E85" s="172">
        <f>_xll.qlInterestRateIndexValueDate(IndexON,D85)</f>
        <v>42475</v>
      </c>
      <c r="F85" s="188">
        <f>IFERROR(_xll.qlIndexFixing(IndexON,D85,TRUE,_xll.ohTrigger(RecalcTrigger,TriggerON)),NA())</f>
        <v>4.8159819345631556E-3</v>
      </c>
      <c r="H85" s="42">
        <f>_xll.qlCalendarAdvance(Calendar,$H84,B85,"f",FALSE)</f>
        <v>42475</v>
      </c>
      <c r="I85" s="172">
        <f>_xll.qlInterestRateIndexValueDate(Index1M,$H85)</f>
        <v>42475</v>
      </c>
      <c r="J85" s="177">
        <f>IFERROR(_xll.qlIndexFixing(Index1M,$H85,TRUE,_xll.ohTrigger(RecalcTrigger,Trigger1M)),NA())</f>
        <v>5.6674431900434344E-3</v>
      </c>
      <c r="K85" s="44">
        <f>IFERROR(_xll.qlIndexFixing(Index3M,H85,TRUE,_xll.ohTrigger(RecalcTrigger,Trigger3M)),NA())</f>
        <v>6.6706830534347169E-3</v>
      </c>
      <c r="L85" s="44">
        <f>IFERROR(_xll.qlIndexFixing(Index6M,$H85,TRUE,_xll.ohTrigger(RecalcTrigger,Trigger6M)),NA())</f>
        <v>8.3791205517533413E-3</v>
      </c>
      <c r="M85" s="178">
        <f>IFERROR(_xll.qlIndexFixing(Index1Y,$H85,TRUE,_xll.ohTrigger(RecalcTrigger,Trigger1Y)),NA())</f>
        <v>1.2128706843482042E-2</v>
      </c>
      <c r="N85" s="177">
        <f>IFERROR(_xll.qlIndexFixing(ONIndex1M,I85,TRUE,_xll.ohTrigger(RecalcTrigger,Trigger1M)),NA())</f>
        <v>5.498921037796479E-3</v>
      </c>
      <c r="O85" s="44">
        <f>IFERROR(_xll.qlIndexFixing(ONIndex3M,I85,TRUE,_xll.ohTrigger(RecalcTrigger,Trigger3M)),NA())</f>
        <v>6.3263020621351371E-3</v>
      </c>
      <c r="P85" s="44">
        <f>IFERROR(_xll.qlIndexFixing(ONIndex6M,I85,TRUE,_xll.ohTrigger(RecalcTrigger,Trigger6M)),NA())</f>
        <v>7.3892017022233105E-3</v>
      </c>
      <c r="Q85" s="178">
        <f>IFERROR(_xll.qlIndexFixing(ONIndex1Y,I85,TRUE,_xll.ohTrigger(RecalcTrigger,Trigger1Y)),NA())</f>
        <v>9.4235434146490906E-3</v>
      </c>
    </row>
    <row r="86" spans="2:17" x14ac:dyDescent="0.2">
      <c r="B86" s="39" t="s">
        <v>17</v>
      </c>
      <c r="D86" s="42">
        <f>_xll.qlCalendarAdvance(Calendar,$D85,B86,"f",FALSE)</f>
        <v>42478</v>
      </c>
      <c r="E86" s="172">
        <f>_xll.qlInterestRateIndexValueDate(IndexON,D86)</f>
        <v>42478</v>
      </c>
      <c r="F86" s="188">
        <f>IFERROR(_xll.qlIndexFixing(IndexON,D86,TRUE,_xll.ohTrigger(RecalcTrigger,TriggerON)),NA())</f>
        <v>4.8132954999502431E-3</v>
      </c>
      <c r="H86" s="42">
        <f>_xll.qlCalendarAdvance(Calendar,$H85,B86,"f",FALSE)</f>
        <v>42478</v>
      </c>
      <c r="I86" s="172">
        <f>_xll.qlInterestRateIndexValueDate(Index1M,$H86)</f>
        <v>42478</v>
      </c>
      <c r="J86" s="177">
        <f>IFERROR(_xll.qlIndexFixing(Index1M,$H86,TRUE,_xll.ohTrigger(RecalcTrigger,Trigger1M)),NA())</f>
        <v>5.6957518033257104E-3</v>
      </c>
      <c r="K86" s="44">
        <f>IFERROR(_xll.qlIndexFixing(Index3M,H86,TRUE,_xll.ohTrigger(RecalcTrigger,Trigger3M)),NA())</f>
        <v>6.6959014794589497E-3</v>
      </c>
      <c r="L86" s="44">
        <f>IFERROR(_xll.qlIndexFixing(Index6M,$H86,TRUE,_xll.ohTrigger(RecalcTrigger,Trigger6M)),NA())</f>
        <v>8.4000000001684533E-3</v>
      </c>
      <c r="M86" s="178">
        <f>IFERROR(_xll.qlIndexFixing(Index1Y,$H86,TRUE,_xll.ohTrigger(RecalcTrigger,Trigger1Y)),NA())</f>
        <v>1.2150000000000105E-2</v>
      </c>
      <c r="N86" s="177">
        <f>IFERROR(_xll.qlIndexFixing(ONIndex1M,I86,TRUE,_xll.ohTrigger(RecalcTrigger,Trigger1M)),NA())</f>
        <v>5.524827764710194E-3</v>
      </c>
      <c r="O86" s="44">
        <f>IFERROR(_xll.qlIndexFixing(ONIndex3M,I86,TRUE,_xll.ohTrigger(RecalcTrigger,Trigger3M)),NA())</f>
        <v>6.3383288918261727E-3</v>
      </c>
      <c r="P86" s="44">
        <f>IFERROR(_xll.qlIndexFixing(ONIndex6M,I86,TRUE,_xll.ohTrigger(RecalcTrigger,Trigger6M)),NA())</f>
        <v>7.3885109995053266E-3</v>
      </c>
      <c r="Q86" s="178">
        <f>IFERROR(_xll.qlIndexFixing(ONIndex1Y,I86,TRUE,_xll.ohTrigger(RecalcTrigger,Trigger1Y)),NA())</f>
        <v>9.4323236635984742E-3</v>
      </c>
    </row>
    <row r="87" spans="2:17" x14ac:dyDescent="0.2">
      <c r="B87" s="39" t="s">
        <v>17</v>
      </c>
      <c r="D87" s="42">
        <f>_xll.qlCalendarAdvance(Calendar,$D86,B87,"f",FALSE)</f>
        <v>42479</v>
      </c>
      <c r="E87" s="172">
        <f>_xll.qlInterestRateIndexValueDate(IndexON,D87)</f>
        <v>42479</v>
      </c>
      <c r="F87" s="188">
        <f>IFERROR(_xll.qlIndexFixing(IndexON,D87,TRUE,_xll.ohTrigger(RecalcTrigger,TriggerON)),NA())</f>
        <v>4.8128910331368679E-3</v>
      </c>
      <c r="H87" s="42">
        <f>_xll.qlCalendarAdvance(Calendar,$H86,B87,"f",FALSE)</f>
        <v>42479</v>
      </c>
      <c r="I87" s="172">
        <f>_xll.qlInterestRateIndexValueDate(Index1M,$H87)</f>
        <v>42479</v>
      </c>
      <c r="J87" s="177">
        <f>IFERROR(_xll.qlIndexFixing(Index1M,$H87,TRUE,_xll.ohTrigger(RecalcTrigger,Trigger1M)),NA())</f>
        <v>5.7067287563452957E-3</v>
      </c>
      <c r="K87" s="44">
        <f>IFERROR(_xll.qlIndexFixing(Index3M,H87,TRUE,_xll.ohTrigger(RecalcTrigger,Trigger3M)),NA())</f>
        <v>6.7043864105807019E-3</v>
      </c>
      <c r="L87" s="44">
        <f>IFERROR(_xll.qlIndexFixing(Index6M,$H87,TRUE,_xll.ohTrigger(RecalcTrigger,Trigger6M)),NA())</f>
        <v>8.4104084989552758E-3</v>
      </c>
      <c r="M87" s="178">
        <f>IFERROR(_xll.qlIndexFixing(Index1Y,$H87,TRUE,_xll.ohTrigger(RecalcTrigger,Trigger1Y)),NA())</f>
        <v>1.2162122597146219E-2</v>
      </c>
      <c r="N87" s="177">
        <f>IFERROR(_xll.qlIndexFixing(ONIndex1M,I87,TRUE,_xll.ohTrigger(RecalcTrigger,Trigger1M)),NA())</f>
        <v>5.5378582238063689E-3</v>
      </c>
      <c r="O87" s="44">
        <f>IFERROR(_xll.qlIndexFixing(ONIndex3M,I87,TRUE,_xll.ohTrigger(RecalcTrigger,Trigger3M)),NA())</f>
        <v>6.3444944136425985E-3</v>
      </c>
      <c r="P87" s="44">
        <f>IFERROR(_xll.qlIndexFixing(ONIndex6M,I87,TRUE,_xll.ohTrigger(RecalcTrigger,Trigger6M)),NA())</f>
        <v>7.3892206524106552E-3</v>
      </c>
      <c r="Q87" s="178">
        <f>IFERROR(_xll.qlIndexFixing(ONIndex1Y,I87,TRUE,_xll.ohTrigger(RecalcTrigger,Trigger1Y)),NA())</f>
        <v>9.4377757756092251E-3</v>
      </c>
    </row>
    <row r="88" spans="2:17" x14ac:dyDescent="0.2">
      <c r="B88" s="39" t="s">
        <v>17</v>
      </c>
      <c r="D88" s="42">
        <f>_xll.qlCalendarAdvance(Calendar,$D87,B88,"f",FALSE)</f>
        <v>42480</v>
      </c>
      <c r="E88" s="172">
        <f>_xll.qlInterestRateIndexValueDate(IndexON,D88)</f>
        <v>42480</v>
      </c>
      <c r="F88" s="188">
        <f>IFERROR(_xll.qlIndexFixing(IndexON,D88,TRUE,_xll.ohTrigger(RecalcTrigger,TriggerON)),NA())</f>
        <v>4.8135436566920653E-3</v>
      </c>
      <c r="H88" s="42">
        <f>_xll.qlCalendarAdvance(Calendar,$H87,B88,"f",FALSE)</f>
        <v>42480</v>
      </c>
      <c r="I88" s="172">
        <f>_xll.qlInterestRateIndexValueDate(Index1M,$H88)</f>
        <v>42480</v>
      </c>
      <c r="J88" s="177">
        <f>IFERROR(_xll.qlIndexFixing(Index1M,$H88,TRUE,_xll.ohTrigger(RecalcTrigger,Trigger1M)),NA())</f>
        <v>5.7175804447195579E-3</v>
      </c>
      <c r="K88" s="44">
        <f>IFERROR(_xll.qlIndexFixing(Index3M,H88,TRUE,_xll.ohTrigger(RecalcTrigger,Trigger3M)),NA())</f>
        <v>6.7129097212577874E-3</v>
      </c>
      <c r="L88" s="44">
        <f>IFERROR(_xll.qlIndexFixing(Index6M,$H88,TRUE,_xll.ohTrigger(RecalcTrigger,Trigger6M)),NA())</f>
        <v>8.4208224392868219E-3</v>
      </c>
      <c r="M88" s="178">
        <f>IFERROR(_xll.qlIndexFixing(Index1Y,$H88,TRUE,_xll.ohTrigger(RecalcTrigger,Trigger1Y)),NA())</f>
        <v>1.2174369681019259E-2</v>
      </c>
      <c r="N88" s="177">
        <f>IFERROR(_xll.qlIndexFixing(ONIndex1M,I88,TRUE,_xll.ohTrigger(RecalcTrigger,Trigger1M)),NA())</f>
        <v>5.5507460170534095E-3</v>
      </c>
      <c r="O88" s="44">
        <f>IFERROR(_xll.qlIndexFixing(ONIndex3M,I88,TRUE,_xll.ohTrigger(RecalcTrigger,Trigger3M)),NA())</f>
        <v>6.3507183058819638E-3</v>
      </c>
      <c r="P88" s="44">
        <f>IFERROR(_xll.qlIndexFixing(ONIndex6M,I88,TRUE,_xll.ohTrigger(RecalcTrigger,Trigger6M)),NA())</f>
        <v>7.3909914124192788E-3</v>
      </c>
      <c r="Q88" s="178">
        <f>IFERROR(_xll.qlIndexFixing(ONIndex1Y,I88,TRUE,_xll.ohTrigger(RecalcTrigger,Trigger1Y)),NA())</f>
        <v>9.4442592430388217E-3</v>
      </c>
    </row>
    <row r="89" spans="2:17" x14ac:dyDescent="0.2">
      <c r="B89" s="39" t="s">
        <v>17</v>
      </c>
      <c r="D89" s="42">
        <f>_xll.qlCalendarAdvance(Calendar,$D88,B89,"f",FALSE)</f>
        <v>42481</v>
      </c>
      <c r="E89" s="172">
        <f>_xll.qlInterestRateIndexValueDate(IndexON,D89)</f>
        <v>42481</v>
      </c>
      <c r="F89" s="188">
        <f>IFERROR(_xll.qlIndexFixing(IndexON,D89,TRUE,_xll.ohTrigger(RecalcTrigger,TriggerON)),NA())</f>
        <v>4.8152533707779277E-3</v>
      </c>
      <c r="H89" s="42">
        <f>_xll.qlCalendarAdvance(Calendar,$H88,B89,"f",FALSE)</f>
        <v>42481</v>
      </c>
      <c r="I89" s="172">
        <f>_xll.qlInterestRateIndexValueDate(Index1M,$H89)</f>
        <v>42481</v>
      </c>
      <c r="J89" s="177">
        <f>IFERROR(_xll.qlIndexFixing(Index1M,$H89,TRUE,_xll.ohTrigger(RecalcTrigger,Trigger1M)),NA())</f>
        <v>5.7384084357059786E-3</v>
      </c>
      <c r="K89" s="44">
        <f>IFERROR(_xll.qlIndexFixing(Index3M,H89,TRUE,_xll.ohTrigger(RecalcTrigger,Trigger3M)),NA())</f>
        <v>6.7214708024817341E-3</v>
      </c>
      <c r="L89" s="44">
        <f>IFERROR(_xll.qlIndexFixing(Index6M,$H89,TRUE,_xll.ohTrigger(RecalcTrigger,Trigger6M)),NA())</f>
        <v>8.4312393316060275E-3</v>
      </c>
      <c r="M89" s="178">
        <f>IFERROR(_xll.qlIndexFixing(Index1Y,$H89,TRUE,_xll.ohTrigger(RecalcTrigger,Trigger1Y)),NA())</f>
        <v>1.2186726998594022E-2</v>
      </c>
      <c r="N89" s="177">
        <f>IFERROR(_xll.qlIndexFixing(ONIndex1M,I89,TRUE,_xll.ohTrigger(RecalcTrigger,Trigger1M)),NA())</f>
        <v>5.5634911446944546E-3</v>
      </c>
      <c r="O89" s="44">
        <f>IFERROR(_xll.qlIndexFixing(ONIndex3M,I89,TRUE,_xll.ohTrigger(RecalcTrigger,Trigger3M)),NA())</f>
        <v>6.3570005683821762E-3</v>
      </c>
      <c r="P89" s="44">
        <f>IFERROR(_xll.qlIndexFixing(ONIndex6M,I89,TRUE,_xll.ohTrigger(RecalcTrigger,Trigger6M)),NA())</f>
        <v>7.3938232796932901E-3</v>
      </c>
      <c r="Q89" s="178">
        <f>IFERROR(_xll.qlIndexFixing(ONIndex1Y,I89,TRUE,_xll.ohTrigger(RecalcTrigger,Trigger1Y)),NA())</f>
        <v>9.4517740659683103E-3</v>
      </c>
    </row>
    <row r="90" spans="2:17" x14ac:dyDescent="0.2">
      <c r="B90" s="39" t="s">
        <v>17</v>
      </c>
      <c r="D90" s="42">
        <f>_xll.qlCalendarAdvance(Calendar,$D89,B90,"f",FALSE)</f>
        <v>42482</v>
      </c>
      <c r="E90" s="172">
        <f>_xll.qlInterestRateIndexValueDate(IndexON,D90)</f>
        <v>42482</v>
      </c>
      <c r="F90" s="188">
        <f>IFERROR(_xll.qlIndexFixing(IndexON,D90,TRUE,_xll.ohTrigger(RecalcTrigger,TriggerON)),NA())</f>
        <v>4.8222601427501868E-3</v>
      </c>
      <c r="H90" s="42">
        <f>_xll.qlCalendarAdvance(Calendar,$H89,B90,"f",FALSE)</f>
        <v>42482</v>
      </c>
      <c r="I90" s="172">
        <f>_xll.qlInterestRateIndexValueDate(Index1M,$H90)</f>
        <v>42482</v>
      </c>
      <c r="J90" s="177">
        <f>IFERROR(_xll.qlIndexFixing(Index1M,$H90,TRUE,_xll.ohTrigger(RecalcTrigger,Trigger1M)),NA())</f>
        <v>5.7439633769391799E-3</v>
      </c>
      <c r="K90" s="44">
        <f>IFERROR(_xll.qlIndexFixing(Index3M,H90,TRUE,_xll.ohTrigger(RecalcTrigger,Trigger3M)),NA())</f>
        <v>6.7300690452413974E-3</v>
      </c>
      <c r="L90" s="44">
        <f>IFERROR(_xll.qlIndexFixing(Index6M,$H90,TRUE,_xll.ohTrigger(RecalcTrigger,Trigger6M)),NA())</f>
        <v>8.4513388630304258E-3</v>
      </c>
      <c r="M90" s="178">
        <f>IFERROR(_xll.qlIndexFixing(Index1Y,$H90,TRUE,_xll.ohTrigger(RecalcTrigger,Trigger1Y)),NA())</f>
        <v>1.2209912472312642E-2</v>
      </c>
      <c r="N90" s="177">
        <f>IFERROR(_xll.qlIndexFixing(ONIndex1M,I90,TRUE,_xll.ohTrigger(RecalcTrigger,Trigger1M)),NA())</f>
        <v>5.5885914131888672E-3</v>
      </c>
      <c r="O90" s="44">
        <f>IFERROR(_xll.qlIndexFixing(ONIndex3M,I90,TRUE,_xll.ohTrigger(RecalcTrigger,Trigger3M)),NA())</f>
        <v>6.3698708230789753E-3</v>
      </c>
      <c r="P90" s="44">
        <f>IFERROR(_xll.qlIndexFixing(ONIndex6M,I90,TRUE,_xll.ohTrigger(RecalcTrigger,Trigger6M)),NA())</f>
        <v>7.4031741893917005E-3</v>
      </c>
      <c r="Q90" s="178">
        <f>IFERROR(_xll.qlIndexFixing(ONIndex1Y,I90,TRUE,_xll.ohTrigger(RecalcTrigger,Trigger1Y)),NA())</f>
        <v>9.470487279364578E-3</v>
      </c>
    </row>
    <row r="91" spans="2:17" x14ac:dyDescent="0.2">
      <c r="B91" s="39" t="s">
        <v>17</v>
      </c>
      <c r="D91" s="42">
        <f>_xll.qlCalendarAdvance(Calendar,$D90,B91,"f",FALSE)</f>
        <v>42485</v>
      </c>
      <c r="E91" s="172">
        <f>_xll.qlInterestRateIndexValueDate(IndexON,D91)</f>
        <v>42485</v>
      </c>
      <c r="F91" s="188">
        <f>IFERROR(_xll.qlIndexFixing(IndexON,D91,TRUE,_xll.ohTrigger(RecalcTrigger,TriggerON)),NA())</f>
        <v>4.8326631324280278E-3</v>
      </c>
      <c r="H91" s="42">
        <f>_xll.qlCalendarAdvance(Calendar,$H90,B91,"f",FALSE)</f>
        <v>42485</v>
      </c>
      <c r="I91" s="172">
        <f>_xll.qlInterestRateIndexValueDate(Index1M,$H91)</f>
        <v>42485</v>
      </c>
      <c r="J91" s="177">
        <f>IFERROR(_xll.qlIndexFixing(Index1M,$H91,TRUE,_xll.ohTrigger(RecalcTrigger,Trigger1M)),NA())</f>
        <v>5.7702653956529888E-3</v>
      </c>
      <c r="K91" s="44">
        <f>IFERROR(_xll.qlIndexFixing(Index3M,H91,TRUE,_xll.ohTrigger(RecalcTrigger,Trigger3M)),NA())</f>
        <v>6.7560806525537769E-3</v>
      </c>
      <c r="L91" s="44">
        <f>IFERROR(_xll.qlIndexFixing(Index6M,$H91,TRUE,_xll.ohTrigger(RecalcTrigger,Trigger6M)),NA())</f>
        <v>8.472886627799648E-3</v>
      </c>
      <c r="M91" s="178">
        <f>IFERROR(_xll.qlIndexFixing(Index1Y,$H91,TRUE,_xll.ohTrigger(RecalcTrigger,Trigger1Y)),NA())</f>
        <v>1.2236973522115946E-2</v>
      </c>
      <c r="N91" s="177">
        <f>IFERROR(_xll.qlIndexFixing(ONIndex1M,I91,TRUE,_xll.ohTrigger(RecalcTrigger,Trigger1M)),NA())</f>
        <v>5.6130449975777541E-3</v>
      </c>
      <c r="O91" s="44">
        <f>IFERROR(_xll.qlIndexFixing(ONIndex3M,I91,TRUE,_xll.ohTrigger(RecalcTrigger,Trigger3M)),NA())</f>
        <v>6.3827133219640508E-3</v>
      </c>
      <c r="P91" s="44">
        <f>IFERROR(_xll.qlIndexFixing(ONIndex6M,I91,TRUE,_xll.ohTrigger(RecalcTrigger,Trigger6M)),NA())</f>
        <v>7.4157618213621657E-3</v>
      </c>
      <c r="Q91" s="178">
        <f>IFERROR(_xll.qlIndexFixing(ONIndex1Y,I91,TRUE,_xll.ohTrigger(RecalcTrigger,Trigger1Y)),NA())</f>
        <v>9.4921469137387859E-3</v>
      </c>
    </row>
    <row r="92" spans="2:17" x14ac:dyDescent="0.2">
      <c r="B92" s="39" t="s">
        <v>17</v>
      </c>
      <c r="D92" s="42">
        <f>_xll.qlCalendarAdvance(Calendar,$D91,B92,"f",FALSE)</f>
        <v>42486</v>
      </c>
      <c r="E92" s="172">
        <f>_xll.qlInterestRateIndexValueDate(IndexON,D92)</f>
        <v>42486</v>
      </c>
      <c r="F92" s="188">
        <f>IFERROR(_xll.qlIndexFixing(IndexON,D92,TRUE,_xll.ohTrigger(RecalcTrigger,TriggerON)),NA())</f>
        <v>4.8396582994103543E-3</v>
      </c>
      <c r="H92" s="42">
        <f>_xll.qlCalendarAdvance(Calendar,$H91,B92,"f",FALSE)</f>
        <v>42486</v>
      </c>
      <c r="I92" s="172">
        <f>_xll.qlInterestRateIndexValueDate(Index1M,$H92)</f>
        <v>42486</v>
      </c>
      <c r="J92" s="177">
        <f>IFERROR(_xll.qlIndexFixing(Index1M,$H92,TRUE,_xll.ohTrigger(RecalcTrigger,Trigger1M)),NA())</f>
        <v>5.7805487838403042E-3</v>
      </c>
      <c r="K92" s="44">
        <f>IFERROR(_xll.qlIndexFixing(Index3M,H92,TRUE,_xll.ohTrigger(RecalcTrigger,Trigger3M)),NA())</f>
        <v>6.7648214512549118E-3</v>
      </c>
      <c r="L92" s="44">
        <f>IFERROR(_xll.qlIndexFixing(Index6M,$H92,TRUE,_xll.ohTrigger(RecalcTrigger,Trigger6M)),NA())</f>
        <v>8.4832809348857948E-3</v>
      </c>
      <c r="M92" s="178">
        <f>IFERROR(_xll.qlIndexFixing(Index1Y,$H92,TRUE,_xll.ohTrigger(RecalcTrigger,Trigger1Y)),NA())</f>
        <v>1.2249668189358021E-2</v>
      </c>
      <c r="N92" s="177">
        <f>IFERROR(_xll.qlIndexFixing(ONIndex1M,I92,TRUE,_xll.ohTrigger(RecalcTrigger,Trigger1M)),NA())</f>
        <v>5.6250767962973125E-3</v>
      </c>
      <c r="O92" s="44">
        <f>IFERROR(_xll.qlIndexFixing(ONIndex3M,I92,TRUE,_xll.ohTrigger(RecalcTrigger,Trigger3M)),NA())</f>
        <v>6.3892874361737295E-3</v>
      </c>
      <c r="P92" s="44">
        <f>IFERROR(_xll.qlIndexFixing(ONIndex6M,I92,TRUE,_xll.ohTrigger(RecalcTrigger,Trigger6M)),NA())</f>
        <v>7.4238992251252078E-3</v>
      </c>
      <c r="Q92" s="178">
        <f>IFERROR(_xll.qlIndexFixing(ONIndex1Y,I92,TRUE,_xll.ohTrigger(RecalcTrigger,Trigger1Y)),NA())</f>
        <v>9.5048185151402897E-3</v>
      </c>
    </row>
    <row r="93" spans="2:17" x14ac:dyDescent="0.2">
      <c r="B93" s="39" t="s">
        <v>17</v>
      </c>
      <c r="D93" s="42">
        <f>_xll.qlCalendarAdvance(Calendar,$D92,B93,"f",FALSE)</f>
        <v>42487</v>
      </c>
      <c r="E93" s="172">
        <f>_xll.qlInterestRateIndexValueDate(IndexON,D93)</f>
        <v>42487</v>
      </c>
      <c r="F93" s="188">
        <f>IFERROR(_xll.qlIndexFixing(IndexON,D93,TRUE,_xll.ohTrigger(RecalcTrigger,TriggerON)),NA())</f>
        <v>4.8477105570043921E-3</v>
      </c>
      <c r="H93" s="42">
        <f>_xll.qlCalendarAdvance(Calendar,$H92,B93,"f",FALSE)</f>
        <v>42487</v>
      </c>
      <c r="I93" s="172">
        <f>_xll.qlInterestRateIndexValueDate(Index1M,$H93)</f>
        <v>42487</v>
      </c>
      <c r="J93" s="177">
        <f>IFERROR(_xll.qlIndexFixing(Index1M,$H93,TRUE,_xll.ohTrigger(RecalcTrigger,Trigger1M)),NA())</f>
        <v>5.7907680035753639E-3</v>
      </c>
      <c r="K93" s="44">
        <f>IFERROR(_xll.qlIndexFixing(Index3M,H93,TRUE,_xll.ohTrigger(RecalcTrigger,Trigger3M)),NA())</f>
        <v>6.7735963663692455E-3</v>
      </c>
      <c r="L93" s="44">
        <f>IFERROR(_xll.qlIndexFixing(Index6M,$H93,TRUE,_xll.ohTrigger(RecalcTrigger,Trigger6M)),NA())</f>
        <v>8.493663255529053E-3</v>
      </c>
      <c r="M93" s="178">
        <f>IFERROR(_xll.qlIndexFixing(Index1Y,$H93,TRUE,_xll.ohTrigger(RecalcTrigger,Trigger1Y)),NA())</f>
        <v>1.2262387557915977E-2</v>
      </c>
      <c r="N93" s="177">
        <f>IFERROR(_xll.qlIndexFixing(ONIndex1M,I93,TRUE,_xll.ohTrigger(RecalcTrigger,Trigger1M)),NA())</f>
        <v>5.6369659292487828E-3</v>
      </c>
      <c r="O93" s="44">
        <f>IFERROR(_xll.qlIndexFixing(ONIndex3M,I93,TRUE,_xll.ohTrigger(RecalcTrigger,Trigger3M)),NA())</f>
        <v>6.3959199208063477E-3</v>
      </c>
      <c r="P93" s="44">
        <f>IFERROR(_xll.qlIndexFixing(ONIndex6M,I93,TRUE,_xll.ohTrigger(RecalcTrigger,Trigger6M)),NA())</f>
        <v>7.4330977364778228E-3</v>
      </c>
      <c r="Q93" s="178">
        <f>IFERROR(_xll.qlIndexFixing(ONIndex1Y,I93,TRUE,_xll.ohTrigger(RecalcTrigger,Trigger1Y)),NA())</f>
        <v>9.5185214724469169E-3</v>
      </c>
    </row>
    <row r="94" spans="2:17" x14ac:dyDescent="0.2">
      <c r="B94" s="39" t="s">
        <v>17</v>
      </c>
      <c r="D94" s="42">
        <f>_xll.qlCalendarAdvance(Calendar,$D93,B94,"f",FALSE)</f>
        <v>42488</v>
      </c>
      <c r="E94" s="172">
        <f>_xll.qlInterestRateIndexValueDate(IndexON,D94)</f>
        <v>42488</v>
      </c>
      <c r="F94" s="188">
        <f>IFERROR(_xll.qlIndexFixing(IndexON,D94,TRUE,_xll.ohTrigger(RecalcTrigger,TriggerON)),NA())</f>
        <v>4.8568199053722338E-3</v>
      </c>
      <c r="H94" s="42">
        <f>_xll.qlCalendarAdvance(Calendar,$H93,B94,"f",FALSE)</f>
        <v>42488</v>
      </c>
      <c r="I94" s="172">
        <f>_xll.qlInterestRateIndexValueDate(Index1M,$H94)</f>
        <v>42488</v>
      </c>
      <c r="J94" s="177">
        <f>IFERROR(_xll.qlIndexFixing(Index1M,$H94,TRUE,_xll.ohTrigger(RecalcTrigger,Trigger1M)),NA())</f>
        <v>5.8158951728525688E-3</v>
      </c>
      <c r="K94" s="44">
        <f>IFERROR(_xll.qlIndexFixing(Index3M,H94,TRUE,_xll.ohTrigger(RecalcTrigger,Trigger3M)),NA())</f>
        <v>6.7824047888598062E-3</v>
      </c>
      <c r="L94" s="44">
        <f>IFERROR(_xll.qlIndexFixing(Index6M,$H94,TRUE,_xll.ohTrigger(RecalcTrigger,Trigger6M)),NA())</f>
        <v>8.5040310998100825E-3</v>
      </c>
      <c r="M94" s="178">
        <f>IFERROR(_xll.qlIndexFixing(Index1Y,$H94,TRUE,_xll.ohTrigger(RecalcTrigger,Trigger1Y)),NA())</f>
        <v>1.2275117369930699E-2</v>
      </c>
      <c r="N94" s="177">
        <f>IFERROR(_xll.qlIndexFixing(ONIndex1M,I94,TRUE,_xll.ohTrigger(RecalcTrigger,Trigger1M)),NA())</f>
        <v>5.6487123963511188E-3</v>
      </c>
      <c r="O94" s="44">
        <f>IFERROR(_xll.qlIndexFixing(ONIndex3M,I94,TRUE,_xll.ohTrigger(RecalcTrigger,Trigger3M)),NA())</f>
        <v>6.4026107757808592E-3</v>
      </c>
      <c r="P94" s="44">
        <f>IFERROR(_xll.qlIndexFixing(ONIndex6M,I94,TRUE,_xll.ohTrigger(RecalcTrigger,Trigger6M)),NA())</f>
        <v>7.4433573553389643E-3</v>
      </c>
      <c r="Q94" s="178">
        <f>IFERROR(_xll.qlIndexFixing(ONIndex1Y,I94,TRUE,_xll.ohTrigger(RecalcTrigger,Trigger1Y)),NA())</f>
        <v>9.5332557859828526E-3</v>
      </c>
    </row>
    <row r="95" spans="2:17" x14ac:dyDescent="0.2">
      <c r="B95" s="39" t="s">
        <v>17</v>
      </c>
      <c r="D95" s="42">
        <f>_xll.qlCalendarAdvance(Calendar,$D94,B95,"f",FALSE)</f>
        <v>42489</v>
      </c>
      <c r="E95" s="172">
        <f>_xll.qlInterestRateIndexValueDate(IndexON,D95)</f>
        <v>42489</v>
      </c>
      <c r="F95" s="188">
        <f>IFERROR(_xll.qlIndexFixing(IndexON,D95,TRUE,_xll.ohTrigger(RecalcTrigger,TriggerON)),NA())</f>
        <v>4.884976794782836E-3</v>
      </c>
      <c r="H95" s="42">
        <f>_xll.qlCalendarAdvance(Calendar,$H94,B95,"f",FALSE)</f>
        <v>42489</v>
      </c>
      <c r="I95" s="172">
        <f>_xll.qlInterestRateIndexValueDate(Index1M,$H95)</f>
        <v>42489</v>
      </c>
      <c r="J95" s="177">
        <f>IFERROR(_xll.qlIndexFixing(Index1M,$H95,TRUE,_xll.ohTrigger(RecalcTrigger,Trigger1M)),NA())</f>
        <v>5.8210295488050554E-3</v>
      </c>
      <c r="K95" s="44">
        <f>IFERROR(_xll.qlIndexFixing(Index3M,H95,TRUE,_xll.ohTrigger(RecalcTrigger,Trigger3M)),NA())</f>
        <v>6.7912461096833864E-3</v>
      </c>
      <c r="L95" s="44">
        <f>IFERROR(_xll.qlIndexFixing(Index6M,$H95,TRUE,_xll.ohTrigger(RecalcTrigger,Trigger6M)),NA())</f>
        <v>8.5237563802378277E-3</v>
      </c>
      <c r="M95" s="178">
        <f>IFERROR(_xll.qlIndexFixing(Index1Y,$H95,TRUE,_xll.ohTrigger(RecalcTrigger,Trigger1Y)),NA())</f>
        <v>1.2282329160574921E-2</v>
      </c>
      <c r="N95" s="177">
        <f>IFERROR(_xll.qlIndexFixing(ONIndex1M,I95,TRUE,_xll.ohTrigger(RecalcTrigger,Trigger1M)),NA())</f>
        <v>5.6774976983209324E-3</v>
      </c>
      <c r="O95" s="44">
        <f>IFERROR(_xll.qlIndexFixing(ONIndex3M,I95,TRUE,_xll.ohTrigger(RecalcTrigger,Trigger3M)),NA())</f>
        <v>6.4197991298114987E-3</v>
      </c>
      <c r="P95" s="44">
        <f>IFERROR(_xll.qlIndexFixing(ONIndex6M,I95,TRUE,_xll.ohTrigger(RecalcTrigger,Trigger6M)),NA())</f>
        <v>7.4745415275334626E-3</v>
      </c>
      <c r="Q95" s="178">
        <f>IFERROR(_xll.qlIndexFixing(ONIndex1Y,I95,TRUE,_xll.ohTrigger(RecalcTrigger,Trigger1Y)),NA())</f>
        <v>9.5756251465561881E-3</v>
      </c>
    </row>
    <row r="96" spans="2:17" x14ac:dyDescent="0.2">
      <c r="B96" s="39" t="s">
        <v>17</v>
      </c>
      <c r="D96" s="42">
        <f>_xll.qlCalendarAdvance(Calendar,$D95,B96,"f",FALSE)</f>
        <v>42493</v>
      </c>
      <c r="E96" s="172">
        <f>_xll.qlInterestRateIndexValueDate(IndexON,D96)</f>
        <v>42493</v>
      </c>
      <c r="F96" s="188">
        <f>IFERROR(_xll.qlIndexFixing(IndexON,D96,TRUE,_xll.ohTrigger(RecalcTrigger,TriggerON)),NA())</f>
        <v>4.9182230120603521E-3</v>
      </c>
      <c r="H96" s="42">
        <f>_xll.qlCalendarAdvance(Calendar,$H95,B96,"f",FALSE)</f>
        <v>42493</v>
      </c>
      <c r="I96" s="172">
        <f>_xll.qlInterestRateIndexValueDate(Index1M,$H96)</f>
        <v>42493</v>
      </c>
      <c r="J96" s="177">
        <f>IFERROR(_xll.qlIndexFixing(Index1M,$H96,TRUE,_xll.ohTrigger(RecalcTrigger,Trigger1M)),NA())</f>
        <v>5.8562975180174604E-3</v>
      </c>
      <c r="K96" s="44">
        <f>IFERROR(_xll.qlIndexFixing(Index3M,H96,TRUE,_xll.ohTrigger(RecalcTrigger,Trigger3M)),NA())</f>
        <v>6.831707330787605E-3</v>
      </c>
      <c r="L96" s="44">
        <f>IFERROR(_xll.qlIndexFixing(Index6M,$H96,TRUE,_xll.ohTrigger(RecalcTrigger,Trigger6M)),NA())</f>
        <v>8.5602351139443689E-3</v>
      </c>
      <c r="M96" s="178">
        <f>IFERROR(_xll.qlIndexFixing(Index1Y,$H96,TRUE,_xll.ohTrigger(RecalcTrigger,Trigger1Y)),NA())</f>
        <v>1.23384240066855E-2</v>
      </c>
      <c r="N96" s="177">
        <f>IFERROR(_xll.qlIndexFixing(ONIndex1M,I96,TRUE,_xll.ohTrigger(RecalcTrigger,Trigger1M)),NA())</f>
        <v>5.7053047441257831E-3</v>
      </c>
      <c r="O96" s="44">
        <f>IFERROR(_xll.qlIndexFixing(ONIndex3M,I96,TRUE,_xll.ohTrigger(RecalcTrigger,Trigger3M)),NA())</f>
        <v>6.4369406060249545E-3</v>
      </c>
      <c r="P96" s="44">
        <f>IFERROR(_xll.qlIndexFixing(ONIndex6M,I96,TRUE,_xll.ohTrigger(RecalcTrigger,Trigger6M)),NA())</f>
        <v>7.5105720664869757E-3</v>
      </c>
      <c r="Q96" s="178">
        <f>IFERROR(_xll.qlIndexFixing(ONIndex1Y,I96,TRUE,_xll.ohTrigger(RecalcTrigger,Trigger1Y)),NA())</f>
        <v>9.622397699533547E-3</v>
      </c>
    </row>
    <row r="97" spans="2:17" x14ac:dyDescent="0.2">
      <c r="B97" s="39" t="s">
        <v>17</v>
      </c>
      <c r="D97" s="42">
        <f>_xll.qlCalendarAdvance(Calendar,$D96,B97,"f",FALSE)</f>
        <v>42494</v>
      </c>
      <c r="E97" s="172">
        <f>_xll.qlInterestRateIndexValueDate(IndexON,D97)</f>
        <v>42494</v>
      </c>
      <c r="F97" s="188">
        <f>IFERROR(_xll.qlIndexFixing(IndexON,D97,TRUE,_xll.ohTrigger(RecalcTrigger,TriggerON)),NA())</f>
        <v>4.9336749070971742E-3</v>
      </c>
      <c r="H97" s="42">
        <f>_xll.qlCalendarAdvance(Calendar,$H96,B97,"f",FALSE)</f>
        <v>42494</v>
      </c>
      <c r="I97" s="172">
        <f>_xll.qlInterestRateIndexValueDate(Index1M,$H97)</f>
        <v>42494</v>
      </c>
      <c r="J97" s="177">
        <f>IFERROR(_xll.qlIndexFixing(Index1M,$H97,TRUE,_xll.ohTrigger(RecalcTrigger,Trigger1M)),NA())</f>
        <v>5.8766608990815684E-3</v>
      </c>
      <c r="K97" s="44">
        <f>IFERROR(_xll.qlIndexFixing(Index3M,H97,TRUE,_xll.ohTrigger(RecalcTrigger,Trigger3M)),NA())</f>
        <v>6.8407119651450977E-3</v>
      </c>
      <c r="L97" s="44">
        <f>IFERROR(_xll.qlIndexFixing(Index6M,$H97,TRUE,_xll.ohTrigger(RecalcTrigger,Trigger6M)),NA())</f>
        <v>8.5704674417068482E-3</v>
      </c>
      <c r="M97" s="178">
        <f>IFERROR(_xll.qlIndexFixing(Index1Y,$H97,TRUE,_xll.ohTrigger(RecalcTrigger,Trigger1Y)),NA())</f>
        <v>1.2350917024370522E-2</v>
      </c>
      <c r="N97" s="177">
        <f>IFERROR(_xll.qlIndexFixing(ONIndex1M,I97,TRUE,_xll.ohTrigger(RecalcTrigger,Trigger1M)),NA())</f>
        <v>5.7161952160522667E-3</v>
      </c>
      <c r="O97" s="44">
        <f>IFERROR(_xll.qlIndexFixing(ONIndex3M,I97,TRUE,_xll.ohTrigger(RecalcTrigger,Trigger3M)),NA())</f>
        <v>6.4439816832129182E-3</v>
      </c>
      <c r="P97" s="44">
        <f>IFERROR(_xll.qlIndexFixing(ONIndex6M,I97,TRUE,_xll.ohTrigger(RecalcTrigger,Trigger6M)),NA())</f>
        <v>7.5271983329927572E-3</v>
      </c>
      <c r="Q97" s="178">
        <f>IFERROR(_xll.qlIndexFixing(ONIndex1Y,I97,TRUE,_xll.ohTrigger(RecalcTrigger,Trigger1Y)),NA())</f>
        <v>9.6433201524714907E-3</v>
      </c>
    </row>
    <row r="98" spans="2:17" x14ac:dyDescent="0.2">
      <c r="B98" s="39" t="s">
        <v>17</v>
      </c>
      <c r="D98" s="42">
        <f>_xll.qlCalendarAdvance(Calendar,$D97,B98,"f",FALSE)</f>
        <v>42495</v>
      </c>
      <c r="E98" s="172">
        <f>_xll.qlInterestRateIndexValueDate(IndexON,D98)</f>
        <v>42495</v>
      </c>
      <c r="F98" s="188">
        <f>IFERROR(_xll.qlIndexFixing(IndexON,D98,TRUE,_xll.ohTrigger(RecalcTrigger,TriggerON)),NA())</f>
        <v>4.9501838936372167E-3</v>
      </c>
      <c r="H98" s="42">
        <f>_xll.qlCalendarAdvance(Calendar,$H97,B98,"f",FALSE)</f>
        <v>42495</v>
      </c>
      <c r="I98" s="172">
        <f>_xll.qlInterestRateIndexValueDate(Index1M,$H98)</f>
        <v>42495</v>
      </c>
      <c r="J98" s="177">
        <f>IFERROR(_xll.qlIndexFixing(Index1M,$H98,TRUE,_xll.ohTrigger(RecalcTrigger,Trigger1M)),NA())</f>
        <v>5.8815833413244228E-3</v>
      </c>
      <c r="K98" s="44">
        <f>IFERROR(_xll.qlIndexFixing(Index3M,H98,TRUE,_xll.ohTrigger(RecalcTrigger,Trigger3M)),NA())</f>
        <v>6.8497455595525163E-3</v>
      </c>
      <c r="L98" s="44">
        <f>IFERROR(_xll.qlIndexFixing(Index6M,$H98,TRUE,_xll.ohTrigger(RecalcTrigger,Trigger6M)),NA())</f>
        <v>8.5900819467131118E-3</v>
      </c>
      <c r="M98" s="178">
        <f>IFERROR(_xll.qlIndexFixing(Index1Y,$H98,TRUE,_xll.ohTrigger(RecalcTrigger,Trigger1Y)),NA())</f>
        <v>1.2363320660556454E-2</v>
      </c>
      <c r="N98" s="177">
        <f>IFERROR(_xll.qlIndexFixing(ONIndex1M,I98,TRUE,_xll.ohTrigger(RecalcTrigger,Trigger1M)),NA())</f>
        <v>5.7269430219675233E-3</v>
      </c>
      <c r="O98" s="44">
        <f>IFERROR(_xll.qlIndexFixing(ONIndex3M,I98,TRUE,_xll.ohTrigger(RecalcTrigger,Trigger3M)),NA())</f>
        <v>6.4510811307427751E-3</v>
      </c>
      <c r="P98" s="44">
        <f>IFERROR(_xll.qlIndexFixing(ONIndex6M,I98,TRUE,_xll.ohTrigger(RecalcTrigger,Trigger6M)),NA())</f>
        <v>7.544885707817528E-3</v>
      </c>
      <c r="Q98" s="178">
        <f>IFERROR(_xll.qlIndexFixing(ONIndex1Y,I98,TRUE,_xll.ohTrigger(RecalcTrigger,Trigger1Y)),NA())</f>
        <v>9.6652739626923445E-3</v>
      </c>
    </row>
    <row r="99" spans="2:17" x14ac:dyDescent="0.2">
      <c r="B99" s="39" t="s">
        <v>17</v>
      </c>
      <c r="D99" s="42">
        <f>_xll.qlCalendarAdvance(Calendar,$D98,B99,"f",FALSE)</f>
        <v>42496</v>
      </c>
      <c r="E99" s="172">
        <f>_xll.qlInterestRateIndexValueDate(IndexON,D99)</f>
        <v>42496</v>
      </c>
      <c r="F99" s="188">
        <f>IFERROR(_xll.qlIndexFixing(IndexON,D99,TRUE,_xll.ohTrigger(RecalcTrigger,TriggerON)),NA())</f>
        <v>4.9867936358608906E-3</v>
      </c>
      <c r="H99" s="42">
        <f>_xll.qlCalendarAdvance(Calendar,$H98,B99,"f",FALSE)</f>
        <v>42496</v>
      </c>
      <c r="I99" s="172">
        <f>_xll.qlInterestRateIndexValueDate(Index1M,$H99)</f>
        <v>42496</v>
      </c>
      <c r="J99" s="177">
        <f>IFERROR(_xll.qlIndexFixing(Index1M,$H99,TRUE,_xll.ohTrigger(RecalcTrigger,Trigger1M)),NA())</f>
        <v>5.8864793783605209E-3</v>
      </c>
      <c r="K99" s="44">
        <f>IFERROR(_xll.qlIndexFixing(Index3M,H99,TRUE,_xll.ohTrigger(RecalcTrigger,Trigger3M)),NA())</f>
        <v>6.8684202726206215E-3</v>
      </c>
      <c r="L99" s="44">
        <f>IFERROR(_xll.qlIndexFixing(Index6M,$H99,TRUE,_xll.ohTrigger(RecalcTrigger,Trigger6M)),NA())</f>
        <v>8.5955539781062632E-3</v>
      </c>
      <c r="M99" s="178">
        <f>IFERROR(_xll.qlIndexFixing(Index1Y,$H99,TRUE,_xll.ohTrigger(RecalcTrigger,Trigger1Y)),NA())</f>
        <v>1.2385797203941857E-2</v>
      </c>
      <c r="N99" s="177">
        <f>IFERROR(_xll.qlIndexFixing(ONIndex1M,I99,TRUE,_xll.ohTrigger(RecalcTrigger,Trigger1M)),NA())</f>
        <v>5.7480535991812545E-3</v>
      </c>
      <c r="O99" s="44">
        <f>IFERROR(_xll.qlIndexFixing(ONIndex3M,I99,TRUE,_xll.ohTrigger(RecalcTrigger,Trigger3M)),NA())</f>
        <v>6.4655891213779206E-3</v>
      </c>
      <c r="P99" s="44">
        <f>IFERROR(_xll.qlIndexFixing(ONIndex6M,I99,TRUE,_xll.ohTrigger(RecalcTrigger,Trigger6M)),NA())</f>
        <v>7.583955059536537E-3</v>
      </c>
      <c r="Q99" s="178">
        <f>IFERROR(_xll.qlIndexFixing(ONIndex1Y,I99,TRUE,_xll.ohTrigger(RecalcTrigger,Trigger1Y)),NA())</f>
        <v>9.7128778948748131E-3</v>
      </c>
    </row>
    <row r="100" spans="2:17" x14ac:dyDescent="0.2">
      <c r="B100" s="39" t="s">
        <v>17</v>
      </c>
      <c r="D100" s="42">
        <f>_xll.qlCalendarAdvance(Calendar,$D99,B100,"f",FALSE)</f>
        <v>42499</v>
      </c>
      <c r="E100" s="172">
        <f>_xll.qlInterestRateIndexValueDate(IndexON,D100)</f>
        <v>42499</v>
      </c>
      <c r="F100" s="188">
        <f>IFERROR(_xll.qlIndexFixing(IndexON,D100,TRUE,_xll.ohTrigger(RecalcTrigger,TriggerON)),NA())</f>
        <v>5.0267907581524884E-3</v>
      </c>
      <c r="H100" s="42">
        <f>_xll.qlCalendarAdvance(Calendar,$H99,B100,"f",FALSE)</f>
        <v>42499</v>
      </c>
      <c r="I100" s="172">
        <f>_xll.qlInterestRateIndexValueDate(Index1M,$H100)</f>
        <v>42499</v>
      </c>
      <c r="J100" s="177">
        <f>IFERROR(_xll.qlIndexFixing(Index1M,$H100,TRUE,_xll.ohTrigger(RecalcTrigger,Trigger1M)),NA())</f>
        <v>5.9168971499589142E-3</v>
      </c>
      <c r="K100" s="44">
        <f>IFERROR(_xll.qlIndexFixing(Index3M,H100,TRUE,_xll.ohTrigger(RecalcTrigger,Trigger3M)),NA())</f>
        <v>6.8861574883441225E-3</v>
      </c>
      <c r="L100" s="44">
        <f>IFERROR(_xll.qlIndexFixing(Index6M,$H100,TRUE,_xll.ohTrigger(RecalcTrigger,Trigger6M)),NA())</f>
        <v>8.6211532638157586E-3</v>
      </c>
      <c r="M100" s="178">
        <f>IFERROR(_xll.qlIndexFixing(Index1Y,$H100,TRUE,_xll.ohTrigger(RecalcTrigger,Trigger1Y)),NA())</f>
        <v>1.2411756110636052E-2</v>
      </c>
      <c r="N100" s="177">
        <f>IFERROR(_xll.qlIndexFixing(ONIndex1M,I100,TRUE,_xll.ohTrigger(RecalcTrigger,Trigger1M)),NA())</f>
        <v>5.7685075864077895E-3</v>
      </c>
      <c r="O100" s="44">
        <f>IFERROR(_xll.qlIndexFixing(ONIndex3M,I100,TRUE,_xll.ohTrigger(RecalcTrigger,Trigger3M)),NA())</f>
        <v>6.4800626246863668E-3</v>
      </c>
      <c r="P100" s="44">
        <f>IFERROR(_xll.qlIndexFixing(ONIndex6M,I100,TRUE,_xll.ohTrigger(RecalcTrigger,Trigger6M)),NA())</f>
        <v>7.626246294277772E-3</v>
      </c>
      <c r="Q100" s="178">
        <f>IFERROR(_xll.qlIndexFixing(ONIndex1Y,I100,TRUE,_xll.ohTrigger(RecalcTrigger,Trigger1Y)),NA())</f>
        <v>9.7634027787552036E-3</v>
      </c>
    </row>
    <row r="101" spans="2:17" x14ac:dyDescent="0.2">
      <c r="B101" s="39" t="s">
        <v>17</v>
      </c>
      <c r="D101" s="42">
        <f>_xll.qlCalendarAdvance(Calendar,$D100,B101,"f",FALSE)</f>
        <v>42500</v>
      </c>
      <c r="E101" s="172">
        <f>_xll.qlInterestRateIndexValueDate(IndexON,D101)</f>
        <v>42500</v>
      </c>
      <c r="F101" s="188">
        <f>IFERROR(_xll.qlIndexFixing(IndexON,D101,TRUE,_xll.ohTrigger(RecalcTrigger,TriggerON)),NA())</f>
        <v>5.0485852046400215E-3</v>
      </c>
      <c r="H101" s="42">
        <f>_xll.qlCalendarAdvance(Calendar,$H100,B101,"f",FALSE)</f>
        <v>42500</v>
      </c>
      <c r="I101" s="172">
        <f>_xll.qlInterestRateIndexValueDate(Index1M,$H101)</f>
        <v>42500</v>
      </c>
      <c r="J101" s="177">
        <f>IFERROR(_xll.qlIndexFixing(Index1M,$H101,TRUE,_xll.ohTrigger(RecalcTrigger,Trigger1M)),NA())</f>
        <v>5.9271282514390903E-3</v>
      </c>
      <c r="K101" s="44">
        <f>IFERROR(_xll.qlIndexFixing(Index3M,H101,TRUE,_xll.ohTrigger(RecalcTrigger,Trigger3M)),NA())</f>
        <v>6.8953268459497237E-3</v>
      </c>
      <c r="L101" s="44">
        <f>IFERROR(_xll.qlIndexFixing(Index6M,$H101,TRUE,_xll.ohTrigger(RecalcTrigger,Trigger6M)),NA())</f>
        <v>8.6311779265894409E-3</v>
      </c>
      <c r="M101" s="178">
        <f>IFERROR(_xll.qlIndexFixing(Index1Y,$H101,TRUE,_xll.ohTrigger(RecalcTrigger,Trigger1Y)),NA())</f>
        <v>1.2423498873936456E-2</v>
      </c>
      <c r="N101" s="177">
        <f>IFERROR(_xll.qlIndexFixing(ONIndex1M,I101,TRUE,_xll.ohTrigger(RecalcTrigger,Trigger1M)),NA())</f>
        <v>5.7785420625910966E-3</v>
      </c>
      <c r="O101" s="44">
        <f>IFERROR(_xll.qlIndexFixing(ONIndex3M,I101,TRUE,_xll.ohTrigger(RecalcTrigger,Trigger3M)),NA())</f>
        <v>6.4874539241688289E-3</v>
      </c>
      <c r="P101" s="44">
        <f>IFERROR(_xll.qlIndexFixing(ONIndex6M,I101,TRUE,_xll.ohTrigger(RecalcTrigger,Trigger6M)),NA())</f>
        <v>7.6492392135341092E-3</v>
      </c>
      <c r="Q101" s="178">
        <f>IFERROR(_xll.qlIndexFixing(ONIndex1Y,I101,TRUE,_xll.ohTrigger(RecalcTrigger,Trigger1Y)),NA())</f>
        <v>9.790513377659904E-3</v>
      </c>
    </row>
    <row r="102" spans="2:17" x14ac:dyDescent="0.2">
      <c r="B102" s="39" t="s">
        <v>17</v>
      </c>
      <c r="D102" s="42">
        <f>_xll.qlCalendarAdvance(Calendar,$D101,B102,"f",FALSE)</f>
        <v>42501</v>
      </c>
      <c r="E102" s="172">
        <f>_xll.qlInterestRateIndexValueDate(IndexON,D102)</f>
        <v>42501</v>
      </c>
      <c r="F102" s="188">
        <f>IFERROR(_xll.qlIndexFixing(IndexON,D102,TRUE,_xll.ohTrigger(RecalcTrigger,TriggerON)),NA())</f>
        <v>5.0714367436843766E-3</v>
      </c>
      <c r="H102" s="42">
        <f>_xll.qlCalendarAdvance(Calendar,$H101,B102,"f",FALSE)</f>
        <v>42501</v>
      </c>
      <c r="I102" s="172">
        <f>_xll.qlInterestRateIndexValueDate(Index1M,$H102)</f>
        <v>42501</v>
      </c>
      <c r="J102" s="177">
        <f>IFERROR(_xll.qlIndexFixing(Index1M,$H102,TRUE,_xll.ohTrigger(RecalcTrigger,Trigger1M)),NA())</f>
        <v>5.9484014540594869E-3</v>
      </c>
      <c r="K102" s="44">
        <f>IFERROR(_xll.qlIndexFixing(Index3M,H102,TRUE,_xll.ohTrigger(RecalcTrigger,Trigger3M)),NA())</f>
        <v>6.9045215487499641E-3</v>
      </c>
      <c r="L102" s="44">
        <f>IFERROR(_xll.qlIndexFixing(Index6M,$H102,TRUE,_xll.ohTrigger(RecalcTrigger,Trigger6M)),NA())</f>
        <v>8.641159309152463E-3</v>
      </c>
      <c r="M102" s="178">
        <f>IFERROR(_xll.qlIndexFixing(Index1Y,$H102,TRUE,_xll.ohTrigger(RecalcTrigger,Trigger1Y)),NA())</f>
        <v>1.2435066665177796E-2</v>
      </c>
      <c r="N102" s="177">
        <f>IFERROR(_xll.qlIndexFixing(ONIndex1M,I102,TRUE,_xll.ohTrigger(RecalcTrigger,Trigger1M)),NA())</f>
        <v>5.7884338728442231E-3</v>
      </c>
      <c r="O102" s="44">
        <f>IFERROR(_xll.qlIndexFixing(ONIndex3M,I102,TRUE,_xll.ohTrigger(RecalcTrigger,Trigger3M)),NA())</f>
        <v>6.4949035940742306E-3</v>
      </c>
      <c r="P102" s="44">
        <f>IFERROR(_xll.qlIndexFixing(ONIndex6M,I102,TRUE,_xll.ohTrigger(RecalcTrigger,Trigger6M)),NA())</f>
        <v>7.6732932422440836E-3</v>
      </c>
      <c r="Q102" s="178">
        <f>IFERROR(_xll.qlIndexFixing(ONIndex1Y,I102,TRUE,_xll.ohTrigger(RecalcTrigger,Trigger1Y)),NA())</f>
        <v>9.8186553349821626E-3</v>
      </c>
    </row>
    <row r="103" spans="2:17" x14ac:dyDescent="0.2">
      <c r="B103" s="39" t="s">
        <v>17</v>
      </c>
      <c r="D103" s="42">
        <f>_xll.qlCalendarAdvance(Calendar,$D102,B103,"f",FALSE)</f>
        <v>42502</v>
      </c>
      <c r="E103" s="172">
        <f>_xll.qlInterestRateIndexValueDate(IndexON,D103)</f>
        <v>42502</v>
      </c>
      <c r="F103" s="188">
        <f>IFERROR(_xll.qlIndexFixing(IndexON,D103,TRUE,_xll.ohTrigger(RecalcTrigger,TriggerON)),NA())</f>
        <v>5.0953453753666E-3</v>
      </c>
      <c r="H103" s="42">
        <f>_xll.qlCalendarAdvance(Calendar,$H102,B103,"f",FALSE)</f>
        <v>42502</v>
      </c>
      <c r="I103" s="172">
        <f>_xll.qlInterestRateIndexValueDate(Index1M,$H103)</f>
        <v>42502</v>
      </c>
      <c r="J103" s="177">
        <f>IFERROR(_xll.qlIndexFixing(Index1M,$H103,TRUE,_xll.ohTrigger(RecalcTrigger,Trigger1M)),NA())</f>
        <v>5.9533060291418194E-3</v>
      </c>
      <c r="K103" s="44">
        <f>IFERROR(_xll.qlIndexFixing(Index3M,H103,TRUE,_xll.ohTrigger(RecalcTrigger,Trigger3M)),NA())</f>
        <v>6.913740994248554E-3</v>
      </c>
      <c r="L103" s="44">
        <f>IFERROR(_xll.qlIndexFixing(Index6M,$H103,TRUE,_xll.ohTrigger(RecalcTrigger,Trigger6M)),NA())</f>
        <v>8.6608670323944335E-3</v>
      </c>
      <c r="M103" s="178">
        <f>IFERROR(_xll.qlIndexFixing(Index1Y,$H103,TRUE,_xll.ohTrigger(RecalcTrigger,Trigger1Y)),NA())</f>
        <v>1.2446445217160651E-2</v>
      </c>
      <c r="N103" s="177">
        <f>IFERROR(_xll.qlIndexFixing(ONIndex1M,I103,TRUE,_xll.ohTrigger(RecalcTrigger,Trigger1M)),NA())</f>
        <v>5.7981830170050763E-3</v>
      </c>
      <c r="O103" s="44">
        <f>IFERROR(_xll.qlIndexFixing(ONIndex3M,I103,TRUE,_xll.ohTrigger(RecalcTrigger,Trigger3M)),NA())</f>
        <v>6.5024116343215255E-3</v>
      </c>
      <c r="P103" s="44">
        <f>IFERROR(_xll.qlIndexFixing(ONIndex6M,I103,TRUE,_xll.ohTrigger(RecalcTrigger,Trigger6M)),NA())</f>
        <v>7.6984083806508341E-3</v>
      </c>
      <c r="Q103" s="178">
        <f>IFERROR(_xll.qlIndexFixing(ONIndex1Y,I103,TRUE,_xll.ohTrigger(RecalcTrigger,Trigger1Y)),NA())</f>
        <v>9.8478286509651181E-3</v>
      </c>
    </row>
    <row r="104" spans="2:17" x14ac:dyDescent="0.2">
      <c r="B104" s="39" t="s">
        <v>17</v>
      </c>
      <c r="D104" s="42">
        <f>_xll.qlCalendarAdvance(Calendar,$D103,B104,"f",FALSE)</f>
        <v>42503</v>
      </c>
      <c r="E104" s="172">
        <f>_xll.qlInterestRateIndexValueDate(IndexON,D104)</f>
        <v>42503</v>
      </c>
      <c r="F104" s="188">
        <f>IFERROR(_xll.qlIndexFixing(IndexON,D104,TRUE,_xll.ohTrigger(RecalcTrigger,TriggerON)),NA())</f>
        <v>5.1467588529659682E-3</v>
      </c>
      <c r="H104" s="42">
        <f>_xll.qlCalendarAdvance(Calendar,$H103,B104,"f",FALSE)</f>
        <v>42503</v>
      </c>
      <c r="I104" s="172">
        <f>_xll.qlInterestRateIndexValueDate(Index1M,$H104)</f>
        <v>42503</v>
      </c>
      <c r="J104" s="177">
        <f>IFERROR(_xll.qlIndexFixing(Index1M,$H104,TRUE,_xll.ohTrigger(RecalcTrigger,Trigger1M)),NA())</f>
        <v>5.9582153484455218E-3</v>
      </c>
      <c r="K104" s="44">
        <f>IFERROR(_xll.qlIndexFixing(Index3M,H104,TRUE,_xll.ohTrigger(RecalcTrigger,Trigger3M)),NA())</f>
        <v>6.9326843947810739E-3</v>
      </c>
      <c r="L104" s="44">
        <f>IFERROR(_xll.qlIndexFixing(Index6M,$H104,TRUE,_xll.ohTrigger(RecalcTrigger,Trigger6M)),NA())</f>
        <v>8.6658867347847463E-3</v>
      </c>
      <c r="M104" s="178">
        <f>IFERROR(_xll.qlIndexFixing(Index1Y,$H104,TRUE,_xll.ohTrigger(RecalcTrigger,Trigger1Y)),NA())</f>
        <v>1.2465885592594737E-2</v>
      </c>
      <c r="N104" s="177">
        <f>IFERROR(_xll.qlIndexFixing(ONIndex1M,I104,TRUE,_xll.ohTrigger(RecalcTrigger,Trigger1M)),NA())</f>
        <v>5.8172984644166989E-3</v>
      </c>
      <c r="O104" s="44">
        <f>IFERROR(_xll.qlIndexFixing(ONIndex3M,I104,TRUE,_xll.ohTrigger(RecalcTrigger,Trigger3M)),NA())</f>
        <v>6.5177386655138987E-3</v>
      </c>
      <c r="P104" s="44">
        <f>IFERROR(_xll.qlIndexFixing(ONIndex6M,I104,TRUE,_xll.ohTrigger(RecalcTrigger,Trigger6M)),NA())</f>
        <v>7.7523403383591063E-3</v>
      </c>
      <c r="Q104" s="178">
        <f>IFERROR(_xll.qlIndexFixing(ONIndex1Y,I104,TRUE,_xll.ohTrigger(RecalcTrigger,Trigger1Y)),NA())</f>
        <v>9.909882190122234E-3</v>
      </c>
    </row>
    <row r="105" spans="2:17" x14ac:dyDescent="0.2">
      <c r="B105" s="39" t="s">
        <v>17</v>
      </c>
      <c r="D105" s="42">
        <f>_xll.qlCalendarAdvance(Calendar,$D104,B105,"f",FALSE)</f>
        <v>42506</v>
      </c>
      <c r="E105" s="172">
        <f>_xll.qlInterestRateIndexValueDate(IndexON,D105)</f>
        <v>42506</v>
      </c>
      <c r="F105" s="188">
        <f>IFERROR(_xll.qlIndexFixing(IndexON,D105,TRUE,_xll.ohTrigger(RecalcTrigger,TriggerON)),NA())</f>
        <v>5.2015508339042782E-3</v>
      </c>
      <c r="H105" s="42">
        <f>_xll.qlCalendarAdvance(Calendar,$H104,B105,"f",FALSE)</f>
        <v>42506</v>
      </c>
      <c r="I105" s="172">
        <f>_xll.qlInterestRateIndexValueDate(Index1M,$H105)</f>
        <v>42506</v>
      </c>
      <c r="J105" s="177">
        <f>IFERROR(_xll.qlIndexFixing(Index1M,$H105,TRUE,_xll.ohTrigger(RecalcTrigger,Trigger1M)),NA())</f>
        <v>5.9900705254838588E-3</v>
      </c>
      <c r="K105" s="44">
        <f>IFERROR(_xll.qlIndexFixing(Index3M,H105,TRUE,_xll.ohTrigger(RecalcTrigger,Trigger3M)),NA())</f>
        <v>6.9508541531852095E-3</v>
      </c>
      <c r="L105" s="44">
        <f>IFERROR(_xll.qlIndexFixing(Index6M,$H105,TRUE,_xll.ohTrigger(RecalcTrigger,Trigger6M)),NA())</f>
        <v>8.690330318979712E-3</v>
      </c>
      <c r="M105" s="178">
        <f>IFERROR(_xll.qlIndexFixing(Index1Y,$H105,TRUE,_xll.ohTrigger(RecalcTrigger,Trigger1Y)),NA())</f>
        <v>1.2489781670200761E-2</v>
      </c>
      <c r="N105" s="177">
        <f>IFERROR(_xll.qlIndexFixing(ONIndex1M,I105,TRUE,_xll.ohTrigger(RecalcTrigger,Trigger1M)),NA())</f>
        <v>5.8357529335362202E-3</v>
      </c>
      <c r="O105" s="44">
        <f>IFERROR(_xll.qlIndexFixing(ONIndex3M,I105,TRUE,_xll.ohTrigger(RecalcTrigger,Trigger3M)),NA())</f>
        <v>6.5330274995401005E-3</v>
      </c>
      <c r="P105" s="44">
        <f>IFERROR(_xll.qlIndexFixing(ONIndex6M,I105,TRUE,_xll.ohTrigger(RecalcTrigger,Trigger6M)),NA())</f>
        <v>7.809480035297911E-3</v>
      </c>
      <c r="Q105" s="178">
        <f>IFERROR(_xll.qlIndexFixing(ONIndex1Y,I105,TRUE,_xll.ohTrigger(RecalcTrigger,Trigger1Y)),NA())</f>
        <v>9.974835506366686E-3</v>
      </c>
    </row>
    <row r="106" spans="2:17" x14ac:dyDescent="0.2">
      <c r="B106" s="39" t="s">
        <v>17</v>
      </c>
      <c r="D106" s="42">
        <f>_xll.qlCalendarAdvance(Calendar,$D105,B106,"f",FALSE)</f>
        <v>42507</v>
      </c>
      <c r="E106" s="172">
        <f>_xll.qlInterestRateIndexValueDate(IndexON,D106)</f>
        <v>42507</v>
      </c>
      <c r="F106" s="188">
        <f>IFERROR(_xll.qlIndexFixing(IndexON,D106,TRUE,_xll.ohTrigger(RecalcTrigger,TriggerON)),NA())</f>
        <v>5.230355342707993E-3</v>
      </c>
      <c r="H106" s="42">
        <f>_xll.qlCalendarAdvance(Calendar,$H105,B106,"f",FALSE)</f>
        <v>42507</v>
      </c>
      <c r="I106" s="172">
        <f>_xll.qlInterestRateIndexValueDate(Index1M,$H106)</f>
        <v>42507</v>
      </c>
      <c r="J106" s="177">
        <f>IFERROR(_xll.qlIndexFixing(Index1M,$H106,TRUE,_xll.ohTrigger(RecalcTrigger,Trigger1M)),NA())</f>
        <v>6.0008990228462237E-3</v>
      </c>
      <c r="K106" s="44">
        <f>IFERROR(_xll.qlIndexFixing(Index3M,H106,TRUE,_xll.ohTrigger(RecalcTrigger,Trigger3M)),NA())</f>
        <v>6.960188274594656E-3</v>
      </c>
      <c r="L106" s="44">
        <f>IFERROR(_xll.qlIndexFixing(Index6M,$H106,TRUE,_xll.ohTrigger(RecalcTrigger,Trigger6M)),NA())</f>
        <v>8.6999999997451668E-3</v>
      </c>
      <c r="M106" s="178">
        <f>IFERROR(_xll.qlIndexFixing(Index1Y,$H106,TRUE,_xll.ohTrigger(RecalcTrigger,Trigger1Y)),NA())</f>
        <v>1.2499999999999956E-2</v>
      </c>
      <c r="N106" s="177">
        <f>IFERROR(_xll.qlIndexFixing(ONIndex1M,I106,TRUE,_xll.ohTrigger(RecalcTrigger,Trigger1M)),NA())</f>
        <v>5.84483236901856E-3</v>
      </c>
      <c r="O106" s="44">
        <f>IFERROR(_xll.qlIndexFixing(ONIndex3M,I106,TRUE,_xll.ohTrigger(RecalcTrigger,Trigger3M)),NA())</f>
        <v>6.5408273919020932E-3</v>
      </c>
      <c r="P106" s="44">
        <f>IFERROR(_xll.qlIndexFixing(ONIndex6M,I106,TRUE,_xll.ohTrigger(RecalcTrigger,Trigger6M)),NA())</f>
        <v>7.8395050645385655E-3</v>
      </c>
      <c r="Q106" s="178">
        <f>IFERROR(_xll.qlIndexFixing(ONIndex1Y,I106,TRUE,_xll.ohTrigger(RecalcTrigger,Trigger1Y)),NA())</f>
        <v>1.0008783567132529E-2</v>
      </c>
    </row>
    <row r="107" spans="2:17" x14ac:dyDescent="0.2">
      <c r="B107" s="39" t="s">
        <v>17</v>
      </c>
      <c r="D107" s="42">
        <f>_xll.qlCalendarAdvance(Calendar,$D106,B107,"f",FALSE)</f>
        <v>42508</v>
      </c>
      <c r="E107" s="172">
        <f>_xll.qlInterestRateIndexValueDate(IndexON,D107)</f>
        <v>42508</v>
      </c>
      <c r="F107" s="188">
        <f>IFERROR(_xll.qlIndexFixing(IndexON,D107,TRUE,_xll.ohTrigger(RecalcTrigger,TriggerON)),NA())</f>
        <v>5.2582689963853735E-3</v>
      </c>
      <c r="H107" s="42">
        <f>_xll.qlCalendarAdvance(Calendar,$H106,B107,"f",FALSE)</f>
        <v>42508</v>
      </c>
      <c r="I107" s="172">
        <f>_xll.qlInterestRateIndexValueDate(Index1M,$H107)</f>
        <v>42508</v>
      </c>
      <c r="J107" s="177">
        <f>IFERROR(_xll.qlIndexFixing(Index1M,$H107,TRUE,_xll.ohTrigger(RecalcTrigger,Trigger1M)),NA())</f>
        <v>6.023593195985077E-3</v>
      </c>
      <c r="K107" s="44">
        <f>IFERROR(_xll.qlIndexFixing(Index3M,H107,TRUE,_xll.ohTrigger(RecalcTrigger,Trigger3M)),NA())</f>
        <v>6.9695435236313344E-3</v>
      </c>
      <c r="L107" s="44">
        <f>IFERROR(_xll.qlIndexFixing(Index6M,$H107,TRUE,_xll.ohTrigger(RecalcTrigger,Trigger6M)),NA())</f>
        <v>8.7096102990472223E-3</v>
      </c>
      <c r="M107" s="178">
        <f>IFERROR(_xll.qlIndexFixing(Index1Y,$H107,TRUE,_xll.ohTrigger(RecalcTrigger,Trigger1Y)),NA())</f>
        <v>1.2509948047666919E-2</v>
      </c>
      <c r="N107" s="177">
        <f>IFERROR(_xll.qlIndexFixing(ONIndex1M,I107,TRUE,_xll.ohTrigger(RecalcTrigger,Trigger1M)),NA())</f>
        <v>5.85398724578301E-3</v>
      </c>
      <c r="O107" s="44">
        <f>IFERROR(_xll.qlIndexFixing(ONIndex3M,I107,TRUE,_xll.ohTrigger(RecalcTrigger,Trigger3M)),NA())</f>
        <v>6.5486856546870253E-3</v>
      </c>
      <c r="P107" s="44">
        <f>IFERROR(_xll.qlIndexFixing(ONIndex6M,I107,TRUE,_xll.ohTrigger(RecalcTrigger,Trigger6M)),NA())</f>
        <v>7.8686129003946448E-3</v>
      </c>
      <c r="Q107" s="178">
        <f>IFERROR(_xll.qlIndexFixing(ONIndex1Y,I107,TRUE,_xll.ohTrigger(RecalcTrigger,Trigger1Y)),NA())</f>
        <v>1.0041852726125899E-2</v>
      </c>
    </row>
    <row r="108" spans="2:17" x14ac:dyDescent="0.2">
      <c r="B108" s="39" t="s">
        <v>17</v>
      </c>
      <c r="D108" s="42">
        <f>_xll.qlCalendarAdvance(Calendar,$D107,B108,"f",FALSE)</f>
        <v>42509</v>
      </c>
      <c r="E108" s="172">
        <f>_xll.qlInterestRateIndexValueDate(IndexON,D108)</f>
        <v>42509</v>
      </c>
      <c r="F108" s="188">
        <f>IFERROR(_xll.qlIndexFixing(IndexON,D108,TRUE,_xll.ohTrigger(RecalcTrigger,TriggerON)),NA())</f>
        <v>5.2849022048162553E-3</v>
      </c>
      <c r="H108" s="42">
        <f>_xll.qlCalendarAdvance(Calendar,$H107,B108,"f",FALSE)</f>
        <v>42509</v>
      </c>
      <c r="I108" s="172">
        <f>_xll.qlInterestRateIndexValueDate(Index1M,$H108)</f>
        <v>42509</v>
      </c>
      <c r="J108" s="177">
        <f>IFERROR(_xll.qlIndexFixing(Index1M,$H108,TRUE,_xll.ohTrigger(RecalcTrigger,Trigger1M)),NA())</f>
        <v>6.0287966901498638E-3</v>
      </c>
      <c r="K108" s="44">
        <f>IFERROR(_xll.qlIndexFixing(Index3M,H108,TRUE,_xll.ohTrigger(RecalcTrigger,Trigger3M)),NA())</f>
        <v>6.9789192977654799E-3</v>
      </c>
      <c r="L108" s="44">
        <f>IFERROR(_xll.qlIndexFixing(Index6M,$H108,TRUE,_xll.ohTrigger(RecalcTrigger,Trigger6M)),NA())</f>
        <v>8.7295942613377329E-3</v>
      </c>
      <c r="M108" s="178">
        <f>IFERROR(_xll.qlIndexFixing(Index1Y,$H108,TRUE,_xll.ohTrigger(RecalcTrigger,Trigger1Y)),NA())</f>
        <v>1.2519634396365831E-2</v>
      </c>
      <c r="N108" s="177">
        <f>IFERROR(_xll.qlIndexFixing(ONIndex1M,I108,TRUE,_xll.ohTrigger(RecalcTrigger,Trigger1M)),NA())</f>
        <v>5.863261185369284E-3</v>
      </c>
      <c r="O108" s="44">
        <f>IFERROR(_xll.qlIndexFixing(ONIndex3M,I108,TRUE,_xll.ohTrigger(RecalcTrigger,Trigger3M)),NA())</f>
        <v>6.5566022878948971E-3</v>
      </c>
      <c r="P108" s="44">
        <f>IFERROR(_xll.qlIndexFixing(ONIndex6M,I108,TRUE,_xll.ohTrigger(RecalcTrigger,Trigger6M)),NA())</f>
        <v>7.8964078815690897E-3</v>
      </c>
      <c r="Q108" s="178">
        <f>IFERROR(_xll.qlIndexFixing(ONIndex1Y,I108,TRUE,_xll.ohTrigger(RecalcTrigger,Trigger1Y)),NA())</f>
        <v>1.0073660930773887E-2</v>
      </c>
    </row>
    <row r="109" spans="2:17" x14ac:dyDescent="0.2">
      <c r="B109" s="39" t="s">
        <v>17</v>
      </c>
      <c r="D109" s="42">
        <f>_xll.qlCalendarAdvance(Calendar,$D108,B109,"f",FALSE)</f>
        <v>42510</v>
      </c>
      <c r="E109" s="172">
        <f>_xll.qlInterestRateIndexValueDate(IndexON,D109)</f>
        <v>42510</v>
      </c>
      <c r="F109" s="188">
        <f>IFERROR(_xll.qlIndexFixing(IndexON,D109,TRUE,_xll.ohTrigger(RecalcTrigger,TriggerON)),NA())</f>
        <v>5.3339784159012202E-3</v>
      </c>
      <c r="H109" s="42">
        <f>_xll.qlCalendarAdvance(Calendar,$H108,B109,"f",FALSE)</f>
        <v>42510</v>
      </c>
      <c r="I109" s="172">
        <f>_xll.qlInterestRateIndexValueDate(Index1M,$H109)</f>
        <v>42510</v>
      </c>
      <c r="J109" s="177">
        <f>IFERROR(_xll.qlIndexFixing(Index1M,$H109,TRUE,_xll.ohTrigger(RecalcTrigger,Trigger1M)),NA())</f>
        <v>6.0340396159635152E-3</v>
      </c>
      <c r="K109" s="44">
        <f>IFERROR(_xll.qlIndexFixing(Index3M,H109,TRUE,_xll.ohTrigger(RecalcTrigger,Trigger3M)),NA())</f>
        <v>6.9980805713701537E-3</v>
      </c>
      <c r="L109" s="44">
        <f>IFERROR(_xll.qlIndexFixing(Index6M,$H109,TRUE,_xll.ohTrigger(RecalcTrigger,Trigger6M)),NA())</f>
        <v>8.7339090221617895E-3</v>
      </c>
      <c r="M109" s="178">
        <f>IFERROR(_xll.qlIndexFixing(Index1Y,$H109,TRUE,_xll.ohTrigger(RecalcTrigger,Trigger1Y)),NA())</f>
        <v>1.2534713664620532E-2</v>
      </c>
      <c r="N109" s="177">
        <f>IFERROR(_xll.qlIndexFixing(ONIndex1M,I109,TRUE,_xll.ohTrigger(RecalcTrigger,Trigger1M)),NA())</f>
        <v>5.8823007364779602E-3</v>
      </c>
      <c r="O109" s="44">
        <f>IFERROR(_xll.qlIndexFixing(ONIndex3M,I109,TRUE,_xll.ohTrigger(RecalcTrigger,Trigger3M)),NA())</f>
        <v>6.5727484777829605E-3</v>
      </c>
      <c r="P109" s="44">
        <f>IFERROR(_xll.qlIndexFixing(ONIndex6M,I109,TRUE,_xll.ohTrigger(RecalcTrigger,Trigger6M)),NA())</f>
        <v>7.9477947149605068E-3</v>
      </c>
      <c r="Q109" s="178">
        <f>IFERROR(_xll.qlIndexFixing(ONIndex1Y,I109,TRUE,_xll.ohTrigger(RecalcTrigger,Trigger1Y)),NA())</f>
        <v>1.0133355472045082E-2</v>
      </c>
    </row>
    <row r="110" spans="2:17" x14ac:dyDescent="0.2">
      <c r="B110" s="39" t="s">
        <v>17</v>
      </c>
      <c r="D110" s="42">
        <f>_xll.qlCalendarAdvance(Calendar,$D109,B110,"f",FALSE)</f>
        <v>42513</v>
      </c>
      <c r="E110" s="172">
        <f>_xll.qlInterestRateIndexValueDate(IndexON,D110)</f>
        <v>42513</v>
      </c>
      <c r="F110" s="188">
        <f>IFERROR(_xll.qlIndexFixing(IndexON,D110,TRUE,_xll.ohTrigger(RecalcTrigger,TriggerON)),NA())</f>
        <v>5.3786305805636481E-3</v>
      </c>
      <c r="H110" s="42">
        <f>_xll.qlCalendarAdvance(Calendar,$H109,B110,"f",FALSE)</f>
        <v>42513</v>
      </c>
      <c r="I110" s="172">
        <f>_xll.qlInterestRateIndexValueDate(Index1M,$H110)</f>
        <v>42513</v>
      </c>
      <c r="J110" s="177">
        <f>IFERROR(_xll.qlIndexFixing(Index1M,$H110,TRUE,_xll.ohTrigger(RecalcTrigger,Trigger1M)),NA())</f>
        <v>6.067919608721533E-3</v>
      </c>
      <c r="K110" s="44">
        <f>IFERROR(_xll.qlIndexFixing(Index3M,H110,TRUE,_xll.ohTrigger(RecalcTrigger,Trigger3M)),NA())</f>
        <v>7.0166155944788129E-3</v>
      </c>
      <c r="L110" s="44">
        <f>IFERROR(_xll.qlIndexFixing(Index6M,$H110,TRUE,_xll.ohTrigger(RecalcTrigger,Trigger6M)),NA())</f>
        <v>8.7569260413983569E-3</v>
      </c>
      <c r="M110" s="178">
        <f>IFERROR(_xll.qlIndexFixing(Index1Y,$H110,TRUE,_xll.ohTrigger(RecalcTrigger,Trigger1Y)),NA())</f>
        <v>1.2556025899804979E-2</v>
      </c>
      <c r="N110" s="177">
        <f>IFERROR(_xll.qlIndexFixing(ONIndex1M,I110,TRUE,_xll.ohTrigger(RecalcTrigger,Trigger1M)),NA())</f>
        <v>5.9015475717705268E-3</v>
      </c>
      <c r="O110" s="44">
        <f>IFERROR(_xll.qlIndexFixing(ONIndex3M,I110,TRUE,_xll.ohTrigger(RecalcTrigger,Trigger3M)),NA())</f>
        <v>6.5888525250368257E-3</v>
      </c>
      <c r="P110" s="44">
        <f>IFERROR(_xll.qlIndexFixing(ONIndex6M,I110,TRUE,_xll.ohTrigger(RecalcTrigger,Trigger6M)),NA())</f>
        <v>7.9944592541825177E-3</v>
      </c>
      <c r="Q110" s="178">
        <f>IFERROR(_xll.qlIndexFixing(ONIndex1Y,I110,TRUE,_xll.ohTrigger(RecalcTrigger,Trigger1Y)),NA())</f>
        <v>1.0188284199509345E-2</v>
      </c>
    </row>
    <row r="111" spans="2:17" x14ac:dyDescent="0.2">
      <c r="B111" s="39" t="s">
        <v>17</v>
      </c>
      <c r="D111" s="42">
        <f>_xll.qlCalendarAdvance(Calendar,$D110,B111,"f",FALSE)</f>
        <v>42514</v>
      </c>
      <c r="E111" s="172">
        <f>_xll.qlInterestRateIndexValueDate(IndexON,D111)</f>
        <v>42514</v>
      </c>
      <c r="F111" s="188">
        <f>IFERROR(_xll.qlIndexFixing(IndexON,D111,TRUE,_xll.ohTrigger(RecalcTrigger,TriggerON)),NA())</f>
        <v>5.3988615588718147E-3</v>
      </c>
      <c r="H111" s="42">
        <f>_xll.qlCalendarAdvance(Calendar,$H110,B111,"f",FALSE)</f>
        <v>42514</v>
      </c>
      <c r="I111" s="172">
        <f>_xll.qlInterestRateIndexValueDate(Index1M,$H111)</f>
        <v>42514</v>
      </c>
      <c r="J111" s="177">
        <f>IFERROR(_xll.qlIndexFixing(Index1M,$H111,TRUE,_xll.ohTrigger(RecalcTrigger,Trigger1M)),NA())</f>
        <v>6.0793197321795311E-3</v>
      </c>
      <c r="K111" s="44">
        <f>IFERROR(_xll.qlIndexFixing(Index3M,H111,TRUE,_xll.ohTrigger(RecalcTrigger,Trigger3M)),NA())</f>
        <v>7.0260849559547235E-3</v>
      </c>
      <c r="L111" s="44">
        <f>IFERROR(_xll.qlIndexFixing(Index6M,$H111,TRUE,_xll.ohTrigger(RecalcTrigger,Trigger6M)),NA())</f>
        <v>8.7662767519635591E-3</v>
      </c>
      <c r="M111" s="178">
        <f>IFERROR(_xll.qlIndexFixing(Index1Y,$H111,TRUE,_xll.ohTrigger(RecalcTrigger,Trigger1Y)),NA())</f>
        <v>1.2564601083039806E-2</v>
      </c>
      <c r="N111" s="177">
        <f>IFERROR(_xll.qlIndexFixing(ONIndex1M,I111,TRUE,_xll.ohTrigger(RecalcTrigger,Trigger1M)),NA())</f>
        <v>5.9114168254659205E-3</v>
      </c>
      <c r="O111" s="44">
        <f>IFERROR(_xll.qlIndexFixing(ONIndex3M,I111,TRUE,_xll.ohTrigger(RecalcTrigger,Trigger3M)),NA())</f>
        <v>6.5970610104404415E-3</v>
      </c>
      <c r="P111" s="44">
        <f>IFERROR(_xll.qlIndexFixing(ONIndex6M,I111,TRUE,_xll.ohTrigger(RecalcTrigger,Trigger6M)),NA())</f>
        <v>8.0156899579775232E-3</v>
      </c>
      <c r="Q111" s="178">
        <f>IFERROR(_xll.qlIndexFixing(ONIndex1Y,I111,TRUE,_xll.ohTrigger(RecalcTrigger,Trigger1Y)),NA())</f>
        <v>1.0213787627729731E-2</v>
      </c>
    </row>
    <row r="112" spans="2:17" x14ac:dyDescent="0.2">
      <c r="B112" s="39" t="s">
        <v>17</v>
      </c>
      <c r="D112" s="42">
        <f>_xll.qlCalendarAdvance(Calendar,$D111,B112,"f",FALSE)</f>
        <v>42515</v>
      </c>
      <c r="E112" s="172">
        <f>_xll.qlInterestRateIndexValueDate(IndexON,D112)</f>
        <v>42515</v>
      </c>
      <c r="F112" s="188">
        <f>IFERROR(_xll.qlIndexFixing(IndexON,D112,TRUE,_xll.ohTrigger(RecalcTrigger,TriggerON)),NA())</f>
        <v>5.4178120903936033E-3</v>
      </c>
      <c r="H112" s="42">
        <f>_xll.qlCalendarAdvance(Calendar,$H111,B112,"f",FALSE)</f>
        <v>42515</v>
      </c>
      <c r="I112" s="172">
        <f>_xll.qlInterestRateIndexValueDate(Index1M,$H112)</f>
        <v>42515</v>
      </c>
      <c r="J112" s="177">
        <f>IFERROR(_xll.qlIndexFixing(Index1M,$H112,TRUE,_xll.ohTrigger(RecalcTrigger,Trigger1M)),NA())</f>
        <v>6.1025113363590974E-3</v>
      </c>
      <c r="K112" s="44">
        <f>IFERROR(_xll.qlIndexFixing(Index3M,H112,TRUE,_xll.ohTrigger(RecalcTrigger,Trigger3M)),NA())</f>
        <v>7.0355712272323449E-3</v>
      </c>
      <c r="L112" s="44">
        <f>IFERROR(_xll.qlIndexFixing(Index6M,$H112,TRUE,_xll.ohTrigger(RecalcTrigger,Trigger6M)),NA())</f>
        <v>8.7756015546518185E-3</v>
      </c>
      <c r="M112" s="178">
        <f>IFERROR(_xll.qlIndexFixing(Index1Y,$H112,TRUE,_xll.ohTrigger(RecalcTrigger,Trigger1Y)),NA())</f>
        <v>1.2572993503401353E-2</v>
      </c>
      <c r="N112" s="177">
        <f>IFERROR(_xll.qlIndexFixing(ONIndex1M,I112,TRUE,_xll.ohTrigger(RecalcTrigger,Trigger1M)),NA())</f>
        <v>5.9214051419831382E-3</v>
      </c>
      <c r="O112" s="44">
        <f>IFERROR(_xll.qlIndexFixing(ONIndex3M,I112,TRUE,_xll.ohTrigger(RecalcTrigger,Trigger3M)),NA())</f>
        <v>6.605327866348043E-3</v>
      </c>
      <c r="P112" s="44">
        <f>IFERROR(_xll.qlIndexFixing(ONIndex6M,I112,TRUE,_xll.ohTrigger(RecalcTrigger,Trigger6M)),NA())</f>
        <v>8.0356078056320612E-3</v>
      </c>
      <c r="Q112" s="178">
        <f>IFERROR(_xll.qlIndexFixing(ONIndex1Y,I112,TRUE,_xll.ohTrigger(RecalcTrigger,Trigger1Y)),NA())</f>
        <v>1.0238030099821716E-2</v>
      </c>
    </row>
    <row r="113" spans="2:17" x14ac:dyDescent="0.2">
      <c r="B113" s="39" t="s">
        <v>17</v>
      </c>
      <c r="D113" s="42">
        <f>_xll.qlCalendarAdvance(Calendar,$D112,B113,"f",FALSE)</f>
        <v>42516</v>
      </c>
      <c r="E113" s="172">
        <f>_xll.qlInterestRateIndexValueDate(IndexON,D113)</f>
        <v>42516</v>
      </c>
      <c r="F113" s="188">
        <f>IFERROR(_xll.qlIndexFixing(IndexON,D113,TRUE,_xll.ohTrigger(RecalcTrigger,TriggerON)),NA())</f>
        <v>5.4354821750479676E-3</v>
      </c>
      <c r="H113" s="42">
        <f>_xll.qlCalendarAdvance(Calendar,$H112,B113,"f",FALSE)</f>
        <v>42516</v>
      </c>
      <c r="I113" s="172">
        <f>_xll.qlInterestRateIndexValueDate(Index1M,$H113)</f>
        <v>42516</v>
      </c>
      <c r="J113" s="177">
        <f>IFERROR(_xll.qlIndexFixing(Index1M,$H113,TRUE,_xll.ohTrigger(RecalcTrigger,Trigger1M)),NA())</f>
        <v>6.1080718135157752E-3</v>
      </c>
      <c r="K113" s="44">
        <f>IFERROR(_xll.qlIndexFixing(Index3M,H113,TRUE,_xll.ohTrigger(RecalcTrigger,Trigger3M)),NA())</f>
        <v>7.0450738057413892E-3</v>
      </c>
      <c r="L113" s="44">
        <f>IFERROR(_xll.qlIndexFixing(Index6M,$H113,TRUE,_xll.ohTrigger(RecalcTrigger,Trigger6M)),NA())</f>
        <v>8.7958922652847365E-3</v>
      </c>
      <c r="M113" s="178">
        <f>IFERROR(_xll.qlIndexFixing(Index1Y,$H113,TRUE,_xll.ohTrigger(RecalcTrigger,Trigger1Y)),NA())</f>
        <v>1.2581216318950039E-2</v>
      </c>
      <c r="N113" s="177">
        <f>IFERROR(_xll.qlIndexFixing(ONIndex1M,I113,TRUE,_xll.ohTrigger(RecalcTrigger,Trigger1M)),NA())</f>
        <v>5.9315125213221798E-3</v>
      </c>
      <c r="O113" s="44">
        <f>IFERROR(_xll.qlIndexFixing(ONIndex3M,I113,TRUE,_xll.ohTrigger(RecalcTrigger,Trigger3M)),NA())</f>
        <v>6.6136530925975379E-3</v>
      </c>
      <c r="P113" s="44">
        <f>IFERROR(_xll.qlIndexFixing(ONIndex6M,I113,TRUE,_xll.ohTrigger(RecalcTrigger,Trigger6M)),NA())</f>
        <v>8.0542127967409005E-3</v>
      </c>
      <c r="Q113" s="178">
        <f>IFERROR(_xll.qlIndexFixing(ONIndex1Y,I113,TRUE,_xll.ohTrigger(RecalcTrigger,Trigger1Y)),NA())</f>
        <v>1.0261011615542159E-2</v>
      </c>
    </row>
    <row r="114" spans="2:17" x14ac:dyDescent="0.2">
      <c r="B114" s="39" t="s">
        <v>17</v>
      </c>
      <c r="D114" s="42">
        <f>_xll.qlCalendarAdvance(Calendar,$D113,B114,"f",FALSE)</f>
        <v>42517</v>
      </c>
      <c r="E114" s="172">
        <f>_xll.qlInterestRateIndexValueDate(IndexON,D114)</f>
        <v>42517</v>
      </c>
      <c r="F114" s="188">
        <f>IFERROR(_xll.qlIndexFixing(IndexON,D114,TRUE,_xll.ohTrigger(RecalcTrigger,TriggerON)),NA())</f>
        <v>5.4733782602289782E-3</v>
      </c>
      <c r="H114" s="42">
        <f>_xll.qlCalendarAdvance(Calendar,$H113,B114,"f",FALSE)</f>
        <v>42517</v>
      </c>
      <c r="I114" s="172">
        <f>_xll.qlInterestRateIndexValueDate(Index1M,$H114)</f>
        <v>42517</v>
      </c>
      <c r="J114" s="177">
        <f>IFERROR(_xll.qlIndexFixing(Index1M,$H114,TRUE,_xll.ohTrigger(RecalcTrigger,Trigger1M)),NA())</f>
        <v>6.1136679230533097E-3</v>
      </c>
      <c r="K114" s="44">
        <f>IFERROR(_xll.qlIndexFixing(Index3M,H114,TRUE,_xll.ohTrigger(RecalcTrigger,Trigger3M)),NA())</f>
        <v>7.0693158190137991E-3</v>
      </c>
      <c r="L114" s="44">
        <f>IFERROR(_xll.qlIndexFixing(Index6M,$H114,TRUE,_xll.ohTrigger(RecalcTrigger,Trigger6M)),NA())</f>
        <v>8.7997071661944735E-3</v>
      </c>
      <c r="M114" s="178">
        <f>IFERROR(_xll.qlIndexFixing(Index1Y,$H114,TRUE,_xll.ohTrigger(RecalcTrigger,Trigger1Y)),NA())</f>
        <v>1.2594905717889517E-2</v>
      </c>
      <c r="N114" s="177">
        <f>IFERROR(_xll.qlIndexFixing(ONIndex1M,I114,TRUE,_xll.ohTrigger(RecalcTrigger,Trigger1M)),NA())</f>
        <v>5.9575221361043984E-3</v>
      </c>
      <c r="O114" s="44">
        <f>IFERROR(_xll.qlIndexFixing(ONIndex3M,I114,TRUE,_xll.ohTrigger(RecalcTrigger,Trigger3M)),NA())</f>
        <v>6.6349389169406692E-3</v>
      </c>
      <c r="P114" s="44">
        <f>IFERROR(_xll.qlIndexFixing(ONIndex6M,I114,TRUE,_xll.ohTrigger(RecalcTrigger,Trigger6M)),NA())</f>
        <v>8.0944302360189124E-3</v>
      </c>
      <c r="Q114" s="178">
        <f>IFERROR(_xll.qlIndexFixing(ONIndex1Y,I114,TRUE,_xll.ohTrigger(RecalcTrigger,Trigger1Y)),NA())</f>
        <v>1.0312597644793198E-2</v>
      </c>
    </row>
    <row r="115" spans="2:17" x14ac:dyDescent="0.2">
      <c r="B115" s="39" t="s">
        <v>17</v>
      </c>
      <c r="D115" s="42">
        <f>_xll.qlCalendarAdvance(Calendar,$D114,B115,"f",FALSE)</f>
        <v>42521</v>
      </c>
      <c r="E115" s="172">
        <f>_xll.qlInterestRateIndexValueDate(IndexON,D115)</f>
        <v>42521</v>
      </c>
      <c r="F115" s="188">
        <f>IFERROR(_xll.qlIndexFixing(IndexON,D115,TRUE,_xll.ohTrigger(RecalcTrigger,TriggerON)),NA())</f>
        <v>5.5046258880953047E-3</v>
      </c>
      <c r="H115" s="42">
        <f>_xll.qlCalendarAdvance(Calendar,$H114,B115,"f",FALSE)</f>
        <v>42521</v>
      </c>
      <c r="I115" s="172">
        <f>_xll.qlInterestRateIndexValueDate(Index1M,$H115)</f>
        <v>42521</v>
      </c>
      <c r="J115" s="177">
        <f>IFERROR(_xll.qlIndexFixing(Index1M,$H115,TRUE,_xll.ohTrigger(RecalcTrigger,Trigger1M)),NA())</f>
        <v>6.1537065139724385E-3</v>
      </c>
      <c r="K115" s="44">
        <f>IFERROR(_xll.qlIndexFixing(Index3M,H115,TRUE,_xll.ohTrigger(RecalcTrigger,Trigger3M)),NA())</f>
        <v>7.0928102164851264E-3</v>
      </c>
      <c r="L115" s="44">
        <f>IFERROR(_xll.qlIndexFixing(Index6M,$H115,TRUE,_xll.ohTrigger(RecalcTrigger,Trigger6M)),NA())</f>
        <v>8.825674989223679E-3</v>
      </c>
      <c r="M115" s="178">
        <f>IFERROR(_xll.qlIndexFixing(Index1Y,$H115,TRUE,_xll.ohTrigger(RecalcTrigger,Trigger1Y)),NA())</f>
        <v>1.2620246891685616E-2</v>
      </c>
      <c r="N115" s="177">
        <f>IFERROR(_xll.qlIndexFixing(ONIndex1M,I115,TRUE,_xll.ohTrigger(RecalcTrigger,Trigger1M)),NA())</f>
        <v>5.983835361236256E-3</v>
      </c>
      <c r="O115" s="44">
        <f>IFERROR(_xll.qlIndexFixing(ONIndex3M,I115,TRUE,_xll.ohTrigger(RecalcTrigger,Trigger3M)),NA())</f>
        <v>6.6561547810806143E-3</v>
      </c>
      <c r="P115" s="44">
        <f>IFERROR(_xll.qlIndexFixing(ONIndex6M,I115,TRUE,_xll.ohTrigger(RecalcTrigger,Trigger6M)),NA())</f>
        <v>8.1275448996420696E-3</v>
      </c>
      <c r="Q115" s="178">
        <f>IFERROR(_xll.qlIndexFixing(ONIndex1Y,I115,TRUE,_xll.ohTrigger(RecalcTrigger,Trigger1Y)),NA())</f>
        <v>1.0357004840304551E-2</v>
      </c>
    </row>
    <row r="116" spans="2:17" x14ac:dyDescent="0.2">
      <c r="B116" s="39" t="s">
        <v>17</v>
      </c>
      <c r="D116" s="42">
        <f>_xll.qlCalendarAdvance(Calendar,$D115,B116,"f",FALSE)</f>
        <v>42522</v>
      </c>
      <c r="E116" s="172">
        <f>_xll.qlInterestRateIndexValueDate(IndexON,D116)</f>
        <v>42522</v>
      </c>
      <c r="F116" s="188">
        <f>IFERROR(_xll.qlIndexFixing(IndexON,D116,TRUE,_xll.ohTrigger(RecalcTrigger,TriggerON)),NA())</f>
        <v>5.5146132877359477E-3</v>
      </c>
      <c r="H116" s="42">
        <f>_xll.qlCalendarAdvance(Calendar,$H115,B116,"f",FALSE)</f>
        <v>42522</v>
      </c>
      <c r="I116" s="172">
        <f>_xll.qlInterestRateIndexValueDate(Index1M,$H116)</f>
        <v>42522</v>
      </c>
      <c r="J116" s="177">
        <f>IFERROR(_xll.qlIndexFixing(Index1M,$H116,TRUE,_xll.ohTrigger(RecalcTrigger,Trigger1M)),NA())</f>
        <v>6.1650996940394815E-3</v>
      </c>
      <c r="K116" s="44">
        <f>IFERROR(_xll.qlIndexFixing(Index3M,H116,TRUE,_xll.ohTrigger(RecalcTrigger,Trigger3M)),NA())</f>
        <v>7.1023979841370851E-3</v>
      </c>
      <c r="L116" s="44">
        <f>IFERROR(_xll.qlIndexFixing(Index6M,$H116,TRUE,_xll.ohTrigger(RecalcTrigger,Trigger6M)),NA())</f>
        <v>8.8349328760926934E-3</v>
      </c>
      <c r="M116" s="178">
        <f>IFERROR(_xll.qlIndexFixing(Index1Y,$H116,TRUE,_xll.ohTrigger(RecalcTrigger,Trigger1Y)),NA())</f>
        <v>1.2627728425206985E-2</v>
      </c>
      <c r="N116" s="177">
        <f>IFERROR(_xll.qlIndexFixing(ONIndex1M,I116,TRUE,_xll.ohTrigger(RecalcTrigger,Trigger1M)),NA())</f>
        <v>5.9946571179114727E-3</v>
      </c>
      <c r="O116" s="44">
        <f>IFERROR(_xll.qlIndexFixing(ONIndex3M,I116,TRUE,_xll.ohTrigger(RecalcTrigger,Trigger3M)),NA())</f>
        <v>6.6648302302729778E-3</v>
      </c>
      <c r="P116" s="44">
        <f>IFERROR(_xll.qlIndexFixing(ONIndex6M,I116,TRUE,_xll.ohTrigger(RecalcTrigger,Trigger6M)),NA())</f>
        <v>8.13827274855905E-3</v>
      </c>
      <c r="Q116" s="178">
        <f>IFERROR(_xll.qlIndexFixing(ONIndex1Y,I116,TRUE,_xll.ohTrigger(RecalcTrigger,Trigger1Y)),NA())</f>
        <v>1.0372420613176114E-2</v>
      </c>
    </row>
    <row r="117" spans="2:17" x14ac:dyDescent="0.2">
      <c r="B117" s="39" t="s">
        <v>17</v>
      </c>
      <c r="D117" s="42">
        <f>_xll.qlCalendarAdvance(Calendar,$D116,B117,"f",FALSE)</f>
        <v>42523</v>
      </c>
      <c r="E117" s="172">
        <f>_xll.qlInterestRateIndexValueDate(IndexON,D117)</f>
        <v>42523</v>
      </c>
      <c r="F117" s="188">
        <f>IFERROR(_xll.qlIndexFixing(IndexON,D117,TRUE,_xll.ohTrigger(RecalcTrigger,TriggerON)),NA())</f>
        <v>5.5233202393745184E-3</v>
      </c>
      <c r="H117" s="42">
        <f>_xll.qlCalendarAdvance(Calendar,$H116,B117,"f",FALSE)</f>
        <v>42523</v>
      </c>
      <c r="I117" s="172">
        <f>_xll.qlInterestRateIndexValueDate(Index1M,$H117)</f>
        <v>42523</v>
      </c>
      <c r="J117" s="177">
        <f>IFERROR(_xll.qlIndexFixing(Index1M,$H117,TRUE,_xll.ohTrigger(RecalcTrigger,Trigger1M)),NA())</f>
        <v>6.1873336500505721E-3</v>
      </c>
      <c r="K117" s="44">
        <f>IFERROR(_xll.qlIndexFixing(Index3M,H117,TRUE,_xll.ohTrigger(RecalcTrigger,Trigger3M)),NA())</f>
        <v>7.1119978408830924E-3</v>
      </c>
      <c r="L117" s="44">
        <f>IFERROR(_xll.qlIndexFixing(Index6M,$H117,TRUE,_xll.ohTrigger(RecalcTrigger,Trigger6M)),NA())</f>
        <v>8.8442068256994761E-3</v>
      </c>
      <c r="M117" s="178">
        <f>IFERROR(_xll.qlIndexFixing(Index1Y,$H117,TRUE,_xll.ohTrigger(RecalcTrigger,Trigger1Y)),NA())</f>
        <v>1.2635132473756583E-2</v>
      </c>
      <c r="N117" s="177">
        <f>IFERROR(_xll.qlIndexFixing(ONIndex1M,I117,TRUE,_xll.ohTrigger(RecalcTrigger,Trigger1M)),NA())</f>
        <v>6.0055979374895596E-3</v>
      </c>
      <c r="O117" s="44">
        <f>IFERROR(_xll.qlIndexFixing(ONIndex3M,I117,TRUE,_xll.ohTrigger(RecalcTrigger,Trigger3M)),NA())</f>
        <v>6.6735640498882809E-3</v>
      </c>
      <c r="P117" s="44">
        <f>IFERROR(_xll.qlIndexFixing(ONIndex6M,I117,TRUE,_xll.ohTrigger(RecalcTrigger,Trigger6M)),NA())</f>
        <v>8.1476877397956837E-3</v>
      </c>
      <c r="Q117" s="178">
        <f>IFERROR(_xll.qlIndexFixing(ONIndex1Y,I117,TRUE,_xll.ohTrigger(RecalcTrigger,Trigger1Y)),NA())</f>
        <v>1.0386575428136258E-2</v>
      </c>
    </row>
    <row r="118" spans="2:17" x14ac:dyDescent="0.2">
      <c r="B118" s="39" t="s">
        <v>17</v>
      </c>
      <c r="D118" s="42">
        <f>_xll.qlCalendarAdvance(Calendar,$D117,B118,"f",FALSE)</f>
        <v>42524</v>
      </c>
      <c r="E118" s="172">
        <f>_xll.qlInterestRateIndexValueDate(IndexON,D118)</f>
        <v>42524</v>
      </c>
      <c r="F118" s="188">
        <f>IFERROR(_xll.qlIndexFixing(IndexON,D118,TRUE,_xll.ohTrigger(RecalcTrigger,TriggerON)),NA())</f>
        <v>5.5365499622335914E-3</v>
      </c>
      <c r="H118" s="42">
        <f>_xll.qlCalendarAdvance(Calendar,$H117,B118,"f",FALSE)</f>
        <v>42524</v>
      </c>
      <c r="I118" s="172">
        <f>_xll.qlInterestRateIndexValueDate(Index1M,$H118)</f>
        <v>42524</v>
      </c>
      <c r="J118" s="177">
        <f>IFERROR(_xll.qlIndexFixing(Index1M,$H118,TRUE,_xll.ohTrigger(RecalcTrigger,Trigger1M)),NA())</f>
        <v>6.1930941931193978E-3</v>
      </c>
      <c r="K118" s="44">
        <f>IFERROR(_xll.qlIndexFixing(Index3M,H118,TRUE,_xll.ohTrigger(RecalcTrigger,Trigger3M)),NA())</f>
        <v>7.1314599711514827E-3</v>
      </c>
      <c r="L118" s="44">
        <f>IFERROR(_xll.qlIndexFixing(Index6M,$H118,TRUE,_xll.ohTrigger(RecalcTrigger,Trigger6M)),NA())</f>
        <v>8.8648602761484136E-3</v>
      </c>
      <c r="M118" s="178">
        <f>IFERROR(_xll.qlIndexFixing(Index1Y,$H118,TRUE,_xll.ohTrigger(RecalcTrigger,Trigger1Y)),NA())</f>
        <v>1.2645458873073979E-2</v>
      </c>
      <c r="N118" s="177">
        <f>IFERROR(_xll.qlIndexFixing(ONIndex1M,I118,TRUE,_xll.ohTrigger(RecalcTrigger,Trigger1M)),NA())</f>
        <v>6.0279760023784776E-3</v>
      </c>
      <c r="O118" s="44">
        <f>IFERROR(_xll.qlIndexFixing(ONIndex3M,I118,TRUE,_xll.ohTrigger(RecalcTrigger,Trigger3M)),NA())</f>
        <v>6.691348922497343E-3</v>
      </c>
      <c r="P118" s="44">
        <f>IFERROR(_xll.qlIndexFixing(ONIndex6M,I118,TRUE,_xll.ohTrigger(RecalcTrigger,Trigger6M)),NA())</f>
        <v>8.162324053627712E-3</v>
      </c>
      <c r="Q118" s="178">
        <f>IFERROR(_xll.qlIndexFixing(ONIndex1Y,I118,TRUE,_xll.ohTrigger(RecalcTrigger,Trigger1Y)),NA())</f>
        <v>1.0410978805434809E-2</v>
      </c>
    </row>
    <row r="119" spans="2:17" x14ac:dyDescent="0.2">
      <c r="B119" s="39" t="s">
        <v>17</v>
      </c>
      <c r="D119" s="42">
        <f>_xll.qlCalendarAdvance(Calendar,$D118,B119,"f",FALSE)</f>
        <v>42527</v>
      </c>
      <c r="E119" s="172">
        <f>_xll.qlInterestRateIndexValueDate(IndexON,D119)</f>
        <v>42527</v>
      </c>
      <c r="F119" s="188">
        <f>IFERROR(_xll.qlIndexFixing(IndexON,D119,TRUE,_xll.ohTrigger(RecalcTrigger,TriggerON)),NA())</f>
        <v>5.5453435650165694E-3</v>
      </c>
      <c r="H119" s="42">
        <f>_xll.qlCalendarAdvance(Calendar,$H118,B119,"f",FALSE)</f>
        <v>42527</v>
      </c>
      <c r="I119" s="172">
        <f>_xll.qlInterestRateIndexValueDate(Index1M,$H119)</f>
        <v>42527</v>
      </c>
      <c r="J119" s="177">
        <f>IFERROR(_xll.qlIndexFixing(Index1M,$H119,TRUE,_xll.ohTrigger(RecalcTrigger,Trigger1M)),NA())</f>
        <v>6.2209232011422406E-3</v>
      </c>
      <c r="K119" s="44">
        <f>IFERROR(_xll.qlIndexFixing(Index3M,H119,TRUE,_xll.ohTrigger(RecalcTrigger,Trigger3M)),NA())</f>
        <v>7.1505061064671763E-3</v>
      </c>
      <c r="L119" s="44">
        <f>IFERROR(_xll.qlIndexFixing(Index6M,$H119,TRUE,_xll.ohTrigger(RecalcTrigger,Trigger6M)),NA())</f>
        <v>8.8815629951399435E-3</v>
      </c>
      <c r="M119" s="178">
        <f>IFERROR(_xll.qlIndexFixing(Index1Y,$H119,TRUE,_xll.ohTrigger(RecalcTrigger,Trigger1Y)),NA())</f>
        <v>1.2664237058162886E-2</v>
      </c>
      <c r="N119" s="177">
        <f>IFERROR(_xll.qlIndexFixing(ONIndex1M,I119,TRUE,_xll.ohTrigger(RecalcTrigger,Trigger1M)),NA())</f>
        <v>6.0505518453979334E-3</v>
      </c>
      <c r="O119" s="44">
        <f>IFERROR(_xll.qlIndexFixing(ONIndex3M,I119,TRUE,_xll.ohTrigger(RecalcTrigger,Trigger3M)),NA())</f>
        <v>6.7090830332272589E-3</v>
      </c>
      <c r="P119" s="44">
        <f>IFERROR(_xll.qlIndexFixing(ONIndex6M,I119,TRUE,_xll.ohTrigger(RecalcTrigger,Trigger6M)),NA())</f>
        <v>8.1722191279387513E-3</v>
      </c>
      <c r="Q119" s="178">
        <f>IFERROR(_xll.qlIndexFixing(ONIndex1Y,I119,TRUE,_xll.ohTrigger(RecalcTrigger,Trigger1Y)),NA())</f>
        <v>1.0430585107809032E-2</v>
      </c>
    </row>
    <row r="120" spans="2:17" x14ac:dyDescent="0.2">
      <c r="B120" s="39" t="s">
        <v>17</v>
      </c>
      <c r="D120" s="42">
        <f>_xll.qlCalendarAdvance(Calendar,$D119,B120,"f",FALSE)</f>
        <v>42528</v>
      </c>
      <c r="E120" s="172">
        <f>_xll.qlInterestRateIndexValueDate(IndexON,D120)</f>
        <v>42528</v>
      </c>
      <c r="F120" s="188">
        <f>IFERROR(_xll.qlIndexFixing(IndexON,D120,TRUE,_xll.ohTrigger(RecalcTrigger,TriggerON)),NA())</f>
        <v>5.5476482759153622E-3</v>
      </c>
      <c r="H120" s="42">
        <f>_xll.qlCalendarAdvance(Calendar,$H119,B120,"f",FALSE)</f>
        <v>42528</v>
      </c>
      <c r="I120" s="172">
        <f>_xll.qlInterestRateIndexValueDate(Index1M,$H120)</f>
        <v>42528</v>
      </c>
      <c r="J120" s="177">
        <f>IFERROR(_xll.qlIndexFixing(Index1M,$H120,TRUE,_xll.ohTrigger(RecalcTrigger,Trigger1M)),NA())</f>
        <v>6.2317702674498099E-3</v>
      </c>
      <c r="K120" s="44">
        <f>IFERROR(_xll.qlIndexFixing(Index3M,H120,TRUE,_xll.ohTrigger(RecalcTrigger,Trigger3M)),NA())</f>
        <v>7.160157369371499E-3</v>
      </c>
      <c r="L120" s="44">
        <f>IFERROR(_xll.qlIndexFixing(Index6M,$H120,TRUE,_xll.ohTrigger(RecalcTrigger,Trigger6M)),NA())</f>
        <v>8.8909920669831728E-3</v>
      </c>
      <c r="M120" s="178">
        <f>IFERROR(_xll.qlIndexFixing(Index1Y,$H120,TRUE,_xll.ohTrigger(RecalcTrigger,Trigger1Y)),NA())</f>
        <v>1.2671451115190635E-2</v>
      </c>
      <c r="N120" s="177">
        <f>IFERROR(_xll.qlIndexFixing(ONIndex1M,I120,TRUE,_xll.ohTrigger(RecalcTrigger,Trigger1M)),NA())</f>
        <v>6.0620879798145566E-3</v>
      </c>
      <c r="O120" s="44">
        <f>IFERROR(_xll.qlIndexFixing(ONIndex3M,I120,TRUE,_xll.ohTrigger(RecalcTrigger,Trigger3M)),NA())</f>
        <v>6.7181087053624911E-3</v>
      </c>
      <c r="P120" s="44">
        <f>IFERROR(_xll.qlIndexFixing(ONIndex6M,I120,TRUE,_xll.ohTrigger(RecalcTrigger,Trigger6M)),NA())</f>
        <v>8.1750698303684199E-3</v>
      </c>
      <c r="Q120" s="178">
        <f>IFERROR(_xll.qlIndexFixing(ONIndex1Y,I120,TRUE,_xll.ohTrigger(RecalcTrigger,Trigger1Y)),NA())</f>
        <v>1.0438435131915336E-2</v>
      </c>
    </row>
    <row r="121" spans="2:17" x14ac:dyDescent="0.2">
      <c r="B121" s="39" t="s">
        <v>17</v>
      </c>
      <c r="D121" s="42">
        <f>_xll.qlCalendarAdvance(Calendar,$D120,B121,"f",FALSE)</f>
        <v>42529</v>
      </c>
      <c r="E121" s="172">
        <f>_xll.qlInterestRateIndexValueDate(IndexON,D121)</f>
        <v>42529</v>
      </c>
      <c r="F121" s="188">
        <f>IFERROR(_xll.qlIndexFixing(IndexON,D121,TRUE,_xll.ohTrigger(RecalcTrigger,TriggerON)),NA())</f>
        <v>5.5486725384068514E-3</v>
      </c>
      <c r="H121" s="42">
        <f>_xll.qlCalendarAdvance(Calendar,$H120,B121,"f",FALSE)</f>
        <v>42529</v>
      </c>
      <c r="I121" s="172">
        <f>_xll.qlInterestRateIndexValueDate(Index1M,$H121)</f>
        <v>42529</v>
      </c>
      <c r="J121" s="177">
        <f>IFERROR(_xll.qlIndexFixing(Index1M,$H121,TRUE,_xll.ohTrigger(RecalcTrigger,Trigger1M)),NA())</f>
        <v>6.2424817363596254E-3</v>
      </c>
      <c r="K121" s="44">
        <f>IFERROR(_xll.qlIndexFixing(Index3M,H121,TRUE,_xll.ohTrigger(RecalcTrigger,Trigger3M)),NA())</f>
        <v>7.169817105602814E-3</v>
      </c>
      <c r="L121" s="44">
        <f>IFERROR(_xll.qlIndexFixing(Index6M,$H121,TRUE,_xll.ohTrigger(RecalcTrigger,Trigger6M)),NA())</f>
        <v>8.9004671256446895E-3</v>
      </c>
      <c r="M121" s="178">
        <f>IFERROR(_xll.qlIndexFixing(Index1Y,$H121,TRUE,_xll.ohTrigger(RecalcTrigger,Trigger1Y)),NA())</f>
        <v>1.2678666663268112E-2</v>
      </c>
      <c r="N121" s="177">
        <f>IFERROR(_xll.qlIndexFixing(ONIndex1M,I121,TRUE,_xll.ohTrigger(RecalcTrigger,Trigger1M)),NA())</f>
        <v>6.0737431772150963E-3</v>
      </c>
      <c r="O121" s="44">
        <f>IFERROR(_xll.qlIndexFixing(ONIndex3M,I121,TRUE,_xll.ohTrigger(RecalcTrigger,Trigger3M)),NA())</f>
        <v>6.7271927479206628E-3</v>
      </c>
      <c r="P121" s="44">
        <f>IFERROR(_xll.qlIndexFixing(ONIndex6M,I121,TRUE,_xll.ohTrigger(RecalcTrigger,Trigger6M)),NA())</f>
        <v>8.176607674874603E-3</v>
      </c>
      <c r="Q121" s="178">
        <f>IFERROR(_xll.qlIndexFixing(ONIndex1Y,I121,TRUE,_xll.ohTrigger(RecalcTrigger,Trigger1Y)),NA())</f>
        <v>1.0445024197704988E-2</v>
      </c>
    </row>
    <row r="122" spans="2:17" x14ac:dyDescent="0.2">
      <c r="B122" s="39" t="s">
        <v>17</v>
      </c>
      <c r="D122" s="42">
        <f>_xll.qlCalendarAdvance(Calendar,$D121,B122,"f",FALSE)</f>
        <v>42530</v>
      </c>
      <c r="E122" s="172">
        <f>_xll.qlInterestRateIndexValueDate(IndexON,D122)</f>
        <v>42530</v>
      </c>
      <c r="F122" s="188">
        <f>IFERROR(_xll.qlIndexFixing(IndexON,D122,TRUE,_xll.ohTrigger(RecalcTrigger,TriggerON)),NA())</f>
        <v>5.5484163527341757E-3</v>
      </c>
      <c r="H122" s="42">
        <f>_xll.qlCalendarAdvance(Calendar,$H121,B122,"f",FALSE)</f>
        <v>42530</v>
      </c>
      <c r="I122" s="172">
        <f>_xll.qlInterestRateIndexValueDate(Index1M,$H122)</f>
        <v>42530</v>
      </c>
      <c r="J122" s="177">
        <f>IFERROR(_xll.qlIndexFixing(Index1M,$H122,TRUE,_xll.ohTrigger(RecalcTrigger,Trigger1M)),NA())</f>
        <v>6.2624864901215591E-3</v>
      </c>
      <c r="K122" s="44">
        <f>IFERROR(_xll.qlIndexFixing(Index3M,H122,TRUE,_xll.ohTrigger(RecalcTrigger,Trigger3M)),NA())</f>
        <v>7.1794847125133104E-3</v>
      </c>
      <c r="L122" s="44">
        <f>IFERROR(_xll.qlIndexFixing(Index6M,$H122,TRUE,_xll.ohTrigger(RecalcTrigger,Trigger6M)),NA())</f>
        <v>8.9099931588056177E-3</v>
      </c>
      <c r="M122" s="178">
        <f>IFERROR(_xll.qlIndexFixing(Index1Y,$H122,TRUE,_xll.ohTrigger(RecalcTrigger,Trigger1Y)),NA())</f>
        <v>1.2685896866393209E-2</v>
      </c>
      <c r="N122" s="177">
        <f>IFERROR(_xll.qlIndexFixing(ONIndex1M,I122,TRUE,_xll.ohTrigger(RecalcTrigger,Trigger1M)),NA())</f>
        <v>6.0855174375185062E-3</v>
      </c>
      <c r="O122" s="44">
        <f>IFERROR(_xll.qlIndexFixing(ONIndex3M,I122,TRUE,_xll.ohTrigger(RecalcTrigger,Trigger3M)),NA())</f>
        <v>6.7363351610638667E-3</v>
      </c>
      <c r="P122" s="44">
        <f>IFERROR(_xll.qlIndexFixing(ONIndex6M,I122,TRUE,_xll.ohTrigger(RecalcTrigger,Trigger6M)),NA())</f>
        <v>8.1768326613762543E-3</v>
      </c>
      <c r="Q122" s="178">
        <f>IFERROR(_xll.qlIndexFixing(ONIndex1Y,I122,TRUE,_xll.ohTrigger(RecalcTrigger,Trigger1Y)),NA())</f>
        <v>1.0450352304934851E-2</v>
      </c>
    </row>
    <row r="123" spans="2:17" x14ac:dyDescent="0.2">
      <c r="B123" s="39" t="s">
        <v>17</v>
      </c>
      <c r="D123" s="42">
        <f>_xll.qlCalendarAdvance(Calendar,$D122,B123,"f",FALSE)</f>
        <v>42531</v>
      </c>
      <c r="E123" s="172">
        <f>_xll.qlInterestRateIndexValueDate(IndexON,D123)</f>
        <v>42531</v>
      </c>
      <c r="F123" s="188">
        <f>IFERROR(_xll.qlIndexFixing(IndexON,D123,TRUE,_xll.ohTrigger(RecalcTrigger,TriggerON)),NA())</f>
        <v>5.5437200176614949E-3</v>
      </c>
      <c r="H123" s="42">
        <f>_xll.qlCalendarAdvance(Calendar,$H122,B123,"f",FALSE)</f>
        <v>42531</v>
      </c>
      <c r="I123" s="172">
        <f>_xll.qlInterestRateIndexValueDate(Index1M,$H123)</f>
        <v>42531</v>
      </c>
      <c r="J123" s="177">
        <f>IFERROR(_xll.qlIndexFixing(Index1M,$H123,TRUE,_xll.ohTrigger(RecalcTrigger,Trigger1M)),NA())</f>
        <v>6.268090663551531E-3</v>
      </c>
      <c r="K123" s="44">
        <f>IFERROR(_xll.qlIndexFixing(Index3M,H123,TRUE,_xll.ohTrigger(RecalcTrigger,Trigger3M)),NA())</f>
        <v>7.1990386030070588E-3</v>
      </c>
      <c r="L123" s="44">
        <f>IFERROR(_xll.qlIndexFixing(Index6M,$H123,TRUE,_xll.ohTrigger(RecalcTrigger,Trigger6M)),NA())</f>
        <v>8.9310604464706012E-3</v>
      </c>
      <c r="M123" s="178">
        <f>IFERROR(_xll.qlIndexFixing(Index1Y,$H123,TRUE,_xll.ohTrigger(RecalcTrigger,Trigger1Y)),NA())</f>
        <v>1.2696259573408447E-2</v>
      </c>
      <c r="N123" s="177">
        <f>IFERROR(_xll.qlIndexFixing(ONIndex1M,I123,TRUE,_xll.ohTrigger(RecalcTrigger,Trigger1M)),NA())</f>
        <v>6.1095650972605355E-3</v>
      </c>
      <c r="O123" s="44">
        <f>IFERROR(_xll.qlIndexFixing(ONIndex3M,I123,TRUE,_xll.ohTrigger(RecalcTrigger,Trigger3M)),NA())</f>
        <v>6.7549395632904305E-3</v>
      </c>
      <c r="P123" s="44">
        <f>IFERROR(_xll.qlIndexFixing(ONIndex6M,I123,TRUE,_xll.ohTrigger(RecalcTrigger,Trigger6M)),NA())</f>
        <v>8.1730894463967942E-3</v>
      </c>
      <c r="Q123" s="178">
        <f>IFERROR(_xll.qlIndexFixing(ONIndex1Y,I123,TRUE,_xll.ohTrigger(RecalcTrigger,Trigger1Y)),NA())</f>
        <v>1.0457104901560415E-2</v>
      </c>
    </row>
    <row r="124" spans="2:17" x14ac:dyDescent="0.2">
      <c r="B124" s="39" t="s">
        <v>17</v>
      </c>
      <c r="D124" s="42">
        <f>_xll.qlCalendarAdvance(Calendar,$D123,B124,"f",FALSE)</f>
        <v>42534</v>
      </c>
      <c r="E124" s="172">
        <f>_xll.qlInterestRateIndexValueDate(IndexON,D124)</f>
        <v>42534</v>
      </c>
      <c r="F124" s="188">
        <f>IFERROR(_xll.qlIndexFixing(IndexON,D124,TRUE,_xll.ohTrigger(RecalcTrigger,TriggerON)),NA())</f>
        <v>5.5345871269429914E-3</v>
      </c>
      <c r="H124" s="42">
        <f>_xll.qlCalendarAdvance(Calendar,$H123,B124,"f",FALSE)</f>
        <v>42534</v>
      </c>
      <c r="I124" s="172">
        <f>_xll.qlInterestRateIndexValueDate(Index1M,$H124)</f>
        <v>42534</v>
      </c>
      <c r="J124" s="177">
        <f>IFERROR(_xll.qlIndexFixing(Index1M,$H124,TRUE,_xll.ohTrigger(RecalcTrigger,Trigger1M)),NA())</f>
        <v>6.2935593302995514E-3</v>
      </c>
      <c r="K124" s="44">
        <f>IFERROR(_xll.qlIndexFixing(Index3M,H124,TRUE,_xll.ohTrigger(RecalcTrigger,Trigger3M)),NA())</f>
        <v>7.218221793775936E-3</v>
      </c>
      <c r="L124" s="44">
        <f>IFERROR(_xll.qlIndexFixing(Index6M,$H124,TRUE,_xll.ohTrigger(RecalcTrigger,Trigger6M)),NA())</f>
        <v>8.9487067935566881E-3</v>
      </c>
      <c r="M124" s="178">
        <f>IFERROR(_xll.qlIndexFixing(Index1Y,$H124,TRUE,_xll.ohTrigger(RecalcTrigger,Trigger1Y)),NA())</f>
        <v>1.2715227522564598E-2</v>
      </c>
      <c r="N124" s="177">
        <f>IFERROR(_xll.qlIndexFixing(ONIndex1M,I124,TRUE,_xll.ohTrigger(RecalcTrigger,Trigger1M)),NA())</f>
        <v>6.1338051093817736E-3</v>
      </c>
      <c r="O124" s="44">
        <f>IFERROR(_xll.qlIndexFixing(ONIndex3M,I124,TRUE,_xll.ohTrigger(RecalcTrigger,Trigger3M)),NA())</f>
        <v>6.7734885187575866E-3</v>
      </c>
      <c r="P124" s="44">
        <f>IFERROR(_xll.qlIndexFixing(ONIndex6M,I124,TRUE,_xll.ohTrigger(RecalcTrigger,Trigger6M)),NA())</f>
        <v>8.1646040280669574E-3</v>
      </c>
      <c r="Q124" s="178">
        <f>IFERROR(_xll.qlIndexFixing(ONIndex1Y,I124,TRUE,_xll.ohTrigger(RecalcTrigger,Trigger1Y)),NA())</f>
        <v>1.0459055147526986E-2</v>
      </c>
    </row>
    <row r="125" spans="2:17" x14ac:dyDescent="0.2">
      <c r="B125" s="39" t="s">
        <v>17</v>
      </c>
      <c r="D125" s="42">
        <f>_xll.qlCalendarAdvance(Calendar,$D124,B125,"f",FALSE)</f>
        <v>42535</v>
      </c>
      <c r="E125" s="172">
        <f>_xll.qlInterestRateIndexValueDate(IndexON,D125)</f>
        <v>42535</v>
      </c>
      <c r="F125" s="188">
        <f>IFERROR(_xll.qlIndexFixing(IndexON,D125,TRUE,_xll.ohTrigger(RecalcTrigger,TriggerON)),NA())</f>
        <v>5.5279287000442601E-3</v>
      </c>
      <c r="H125" s="42">
        <f>_xll.qlCalendarAdvance(Calendar,$H124,B125,"f",FALSE)</f>
        <v>42535</v>
      </c>
      <c r="I125" s="172">
        <f>_xll.qlInterestRateIndexValueDate(Index1M,$H125)</f>
        <v>42535</v>
      </c>
      <c r="J125" s="177">
        <f>IFERROR(_xll.qlIndexFixing(Index1M,$H125,TRUE,_xll.ohTrigger(RecalcTrigger,Trigger1M)),NA())</f>
        <v>6.3031897405324928E-3</v>
      </c>
      <c r="K125" s="44">
        <f>IFERROR(_xll.qlIndexFixing(Index3M,H125,TRUE,_xll.ohTrigger(RecalcTrigger,Trigger3M)),NA())</f>
        <v>7.2279197141537485E-3</v>
      </c>
      <c r="L125" s="44">
        <f>IFERROR(_xll.qlIndexFixing(Index6M,$H125,TRUE,_xll.ohTrigger(RecalcTrigger,Trigger6M)),NA())</f>
        <v>8.9585625179377879E-3</v>
      </c>
      <c r="M125" s="178">
        <f>IFERROR(_xll.qlIndexFixing(Index1Y,$H125,TRUE,_xll.ohTrigger(RecalcTrigger,Trigger1Y)),NA())</f>
        <v>1.2722728474197975E-2</v>
      </c>
      <c r="N125" s="177">
        <f>IFERROR(_xll.qlIndexFixing(ONIndex1M,I125,TRUE,_xll.ohTrigger(RecalcTrigger,Trigger1M)),NA())</f>
        <v>6.1461746850099974E-3</v>
      </c>
      <c r="O125" s="44">
        <f>IFERROR(_xll.qlIndexFixing(ONIndex3M,I125,TRUE,_xll.ohTrigger(RecalcTrigger,Trigger3M)),NA())</f>
        <v>6.7829227845017659E-3</v>
      </c>
      <c r="P125" s="44">
        <f>IFERROR(_xll.qlIndexFixing(ONIndex6M,I125,TRUE,_xll.ohTrigger(RecalcTrigger,Trigger6M)),NA())</f>
        <v>8.1582647251132734E-3</v>
      </c>
      <c r="Q125" s="178">
        <f>IFERROR(_xll.qlIndexFixing(ONIndex1Y,I125,TRUE,_xll.ohTrigger(RecalcTrigger,Trigger1Y)),NA())</f>
        <v>1.045807846147162E-2</v>
      </c>
    </row>
    <row r="126" spans="2:17" x14ac:dyDescent="0.2">
      <c r="B126" s="39" t="s">
        <v>17</v>
      </c>
      <c r="D126" s="42">
        <f>_xll.qlCalendarAdvance(Calendar,$D125,B126,"f",FALSE)</f>
        <v>42536</v>
      </c>
      <c r="E126" s="172">
        <f>_xll.qlInterestRateIndexValueDate(IndexON,D126)</f>
        <v>42536</v>
      </c>
      <c r="F126" s="188">
        <f>IFERROR(_xll.qlIndexFixing(IndexON,D126,TRUE,_xll.ohTrigger(RecalcTrigger,TriggerON)),NA())</f>
        <v>5.5199898249813639E-3</v>
      </c>
      <c r="H126" s="42">
        <f>_xll.qlCalendarAdvance(Calendar,$H125,B126,"f",FALSE)</f>
        <v>42536</v>
      </c>
      <c r="I126" s="172">
        <f>_xll.qlInterestRateIndexValueDate(Index1M,$H126)</f>
        <v>42536</v>
      </c>
      <c r="J126" s="177">
        <f>IFERROR(_xll.qlIndexFixing(Index1M,$H126,TRUE,_xll.ohTrigger(RecalcTrigger,Trigger1M)),NA())</f>
        <v>6.3125953949431102E-3</v>
      </c>
      <c r="K126" s="44">
        <f>IFERROR(_xll.qlIndexFixing(Index3M,H126,TRUE,_xll.ohTrigger(RecalcTrigger,Trigger3M)),NA())</f>
        <v>7.2376218891979016E-3</v>
      </c>
      <c r="L126" s="44">
        <f>IFERROR(_xll.qlIndexFixing(Index6M,$H126,TRUE,_xll.ohTrigger(RecalcTrigger,Trigger6M)),NA())</f>
        <v>8.9684991450277498E-3</v>
      </c>
      <c r="M126" s="178">
        <f>IFERROR(_xll.qlIndexFixing(Index1Y,$H126,TRUE,_xll.ohTrigger(RecalcTrigger,Trigger1Y)),NA())</f>
        <v>1.2730323072925653E-2</v>
      </c>
      <c r="N126" s="177">
        <f>IFERROR(_xll.qlIndexFixing(ONIndex1M,I126,TRUE,_xll.ohTrigger(RecalcTrigger,Trigger1M)),NA())</f>
        <v>6.1586633236221378E-3</v>
      </c>
      <c r="O126" s="44">
        <f>IFERROR(_xll.qlIndexFixing(ONIndex3M,I126,TRUE,_xll.ohTrigger(RecalcTrigger,Trigger3M)),NA())</f>
        <v>6.792415420749931E-3</v>
      </c>
      <c r="P126" s="44">
        <f>IFERROR(_xll.qlIndexFixing(ONIndex6M,I126,TRUE,_xll.ohTrigger(RecalcTrigger,Trigger6M)),NA())</f>
        <v>8.1506125643171501E-3</v>
      </c>
      <c r="Q126" s="178">
        <f>IFERROR(_xll.qlIndexFixing(ONIndex1Y,I126,TRUE,_xll.ohTrigger(RecalcTrigger,Trigger1Y)),NA())</f>
        <v>1.0455840816775419E-2</v>
      </c>
    </row>
    <row r="127" spans="2:17" x14ac:dyDescent="0.2">
      <c r="B127" s="39" t="s">
        <v>17</v>
      </c>
      <c r="D127" s="42">
        <f>_xll.qlCalendarAdvance(Calendar,$D126,B127,"f",FALSE)</f>
        <v>42537</v>
      </c>
      <c r="E127" s="172">
        <f>_xll.qlInterestRateIndexValueDate(IndexON,D127)</f>
        <v>42537</v>
      </c>
      <c r="F127" s="188">
        <f>IFERROR(_xll.qlIndexFixing(IndexON,D127,TRUE,_xll.ohTrigger(RecalcTrigger,TriggerON)),NA())</f>
        <v>5.5107705019974418E-3</v>
      </c>
      <c r="H127" s="42">
        <f>_xll.qlCalendarAdvance(Calendar,$H126,B127,"f",FALSE)</f>
        <v>42537</v>
      </c>
      <c r="I127" s="172">
        <f>_xll.qlInterestRateIndexValueDate(Index1M,$H127)</f>
        <v>42537</v>
      </c>
      <c r="J127" s="177">
        <f>IFERROR(_xll.qlIndexFixing(Index1M,$H127,TRUE,_xll.ohTrigger(RecalcTrigger,Trigger1M)),NA())</f>
        <v>6.3294345191765647E-3</v>
      </c>
      <c r="K127" s="44">
        <f>IFERROR(_xll.qlIndexFixing(Index3M,H127,TRUE,_xll.ohTrigger(RecalcTrigger,Trigger3M)),NA())</f>
        <v>7.247327746451206E-3</v>
      </c>
      <c r="L127" s="44">
        <f>IFERROR(_xll.qlIndexFixing(Index6M,$H127,TRUE,_xll.ohTrigger(RecalcTrigger,Trigger6M)),NA())</f>
        <v>8.9785216632304703E-3</v>
      </c>
      <c r="M127" s="178">
        <f>IFERROR(_xll.qlIndexFixing(Index1Y,$H127,TRUE,_xll.ohTrigger(RecalcTrigger,Trigger1Y)),NA())</f>
        <v>1.2738024485497323E-2</v>
      </c>
      <c r="N127" s="177">
        <f>IFERROR(_xll.qlIndexFixing(ONIndex1M,I127,TRUE,_xll.ohTrigger(RecalcTrigger,Trigger1M)),NA())</f>
        <v>6.1712710252992409E-3</v>
      </c>
      <c r="O127" s="44">
        <f>IFERROR(_xll.qlIndexFixing(ONIndex3M,I127,TRUE,_xll.ohTrigger(RecalcTrigger,Trigger3M)),NA())</f>
        <v>6.8019572025712627E-3</v>
      </c>
      <c r="P127" s="44">
        <f>IFERROR(_xll.qlIndexFixing(ONIndex6M,I127,TRUE,_xll.ohTrigger(RecalcTrigger,Trigger6M)),NA())</f>
        <v>8.1416475458406801E-3</v>
      </c>
      <c r="Q127" s="178">
        <f>IFERROR(_xll.qlIndexFixing(ONIndex1Y,I127,TRUE,_xll.ohTrigger(RecalcTrigger,Trigger1Y)),NA())</f>
        <v>1.0452342213438381E-2</v>
      </c>
    </row>
    <row r="128" spans="2:17" x14ac:dyDescent="0.2">
      <c r="B128" s="39" t="s">
        <v>17</v>
      </c>
      <c r="D128" s="42">
        <f>_xll.qlCalendarAdvance(Calendar,$D127,B128,"f",FALSE)</f>
        <v>42538</v>
      </c>
      <c r="E128" s="172">
        <f>_xll.qlInterestRateIndexValueDate(IndexON,D128)</f>
        <v>42538</v>
      </c>
      <c r="F128" s="188">
        <f>IFERROR(_xll.qlIndexFixing(IndexON,D128,TRUE,_xll.ohTrigger(RecalcTrigger,TriggerON)),NA())</f>
        <v>5.4910880526711416E-3</v>
      </c>
      <c r="H128" s="42">
        <f>_xll.qlCalendarAdvance(Calendar,$H127,B128,"f",FALSE)</f>
        <v>42538</v>
      </c>
      <c r="I128" s="172">
        <f>_xll.qlInterestRateIndexValueDate(Index1M,$H128)</f>
        <v>42538</v>
      </c>
      <c r="J128" s="177">
        <f>IFERROR(_xll.qlIndexFixing(Index1M,$H128,TRUE,_xll.ohTrigger(RecalcTrigger,Trigger1M)),NA())</f>
        <v>6.3344294674172108E-3</v>
      </c>
      <c r="K128" s="44">
        <f>IFERROR(_xll.qlIndexFixing(Index3M,H128,TRUE,_xll.ohTrigger(RecalcTrigger,Trigger3M)),NA())</f>
        <v>7.2669420979345149E-3</v>
      </c>
      <c r="L128" s="44">
        <f>IFERROR(_xll.qlIndexFixing(Index6M,$H128,TRUE,_xll.ohTrigger(RecalcTrigger,Trigger6M)),NA())</f>
        <v>8.9999999990129382E-3</v>
      </c>
      <c r="M128" s="178">
        <f>IFERROR(_xll.qlIndexFixing(Index1Y,$H128,TRUE,_xll.ohTrigger(RecalcTrigger,Trigger1Y)),NA())</f>
        <v>1.275000000000001E-2</v>
      </c>
      <c r="N128" s="177">
        <f>IFERROR(_xll.qlIndexFixing(ONIndex1M,I128,TRUE,_xll.ohTrigger(RecalcTrigger,Trigger1M)),NA())</f>
        <v>6.1964156404274258E-3</v>
      </c>
      <c r="O128" s="44">
        <f>IFERROR(_xll.qlIndexFixing(ONIndex3M,I128,TRUE,_xll.ohTrigger(RecalcTrigger,Trigger3M)),NA())</f>
        <v>6.8211967560716244E-3</v>
      </c>
      <c r="P128" s="44">
        <f>IFERROR(_xll.qlIndexFixing(ONIndex6M,I128,TRUE,_xll.ohTrigger(RecalcTrigger,Trigger6M)),NA())</f>
        <v>8.1228294164670256E-3</v>
      </c>
      <c r="Q128" s="178">
        <f>IFERROR(_xll.qlIndexFixing(ONIndex1Y,I128,TRUE,_xll.ohTrigger(RecalcTrigger,Trigger1Y)),NA())</f>
        <v>1.0444289270679087E-2</v>
      </c>
    </row>
    <row r="129" spans="2:17" x14ac:dyDescent="0.2">
      <c r="B129" s="39" t="s">
        <v>17</v>
      </c>
      <c r="D129" s="42">
        <f>_xll.qlCalendarAdvance(Calendar,$D128,B129,"f",FALSE)</f>
        <v>42541</v>
      </c>
      <c r="E129" s="172">
        <f>_xll.qlInterestRateIndexValueDate(IndexON,D129)</f>
        <v>42541</v>
      </c>
      <c r="F129" s="188">
        <f>IFERROR(_xll.qlIndexFixing(IndexON,D129,TRUE,_xll.ohTrigger(RecalcTrigger,TriggerON)),NA())</f>
        <v>5.4731825928677758E-3</v>
      </c>
      <c r="H129" s="42">
        <f>_xll.qlCalendarAdvance(Calendar,$H128,B129,"f",FALSE)</f>
        <v>42541</v>
      </c>
      <c r="I129" s="172">
        <f>_xll.qlInterestRateIndexValueDate(Index1M,$H129)</f>
        <v>42541</v>
      </c>
      <c r="J129" s="177">
        <f>IFERROR(_xll.qlIndexFixing(Index1M,$H129,TRUE,_xll.ohTrigger(RecalcTrigger,Trigger1M)),NA())</f>
        <v>6.3558812511033498E-3</v>
      </c>
      <c r="K129" s="44">
        <f>IFERROR(_xll.qlIndexFixing(Index3M,H129,TRUE,_xll.ohTrigger(RecalcTrigger,Trigger3M)),NA())</f>
        <v>7.2861856981839748E-3</v>
      </c>
      <c r="L129" s="44">
        <f>IFERROR(_xll.qlIndexFixing(Index6M,$H129,TRUE,_xll.ohTrigger(RecalcTrigger,Trigger6M)),NA())</f>
        <v>9.0195164394814703E-3</v>
      </c>
      <c r="M129" s="178">
        <f>IFERROR(_xll.qlIndexFixing(Index1Y,$H129,TRUE,_xll.ohTrigger(RecalcTrigger,Trigger1Y)),NA())</f>
        <v>1.277013611041955E-2</v>
      </c>
      <c r="N129" s="177">
        <f>IFERROR(_xll.qlIndexFixing(ONIndex1M,I129,TRUE,_xll.ohTrigger(RecalcTrigger,Trigger1M)),NA())</f>
        <v>6.220537390247971E-3</v>
      </c>
      <c r="O129" s="44">
        <f>IFERROR(_xll.qlIndexFixing(ONIndex3M,I129,TRUE,_xll.ohTrigger(RecalcTrigger,Trigger3M)),NA())</f>
        <v>6.8401914335836089E-3</v>
      </c>
      <c r="P129" s="44">
        <f>IFERROR(_xll.qlIndexFixing(ONIndex6M,I129,TRUE,_xll.ohTrigger(RecalcTrigger,Trigger6M)),NA())</f>
        <v>8.1062557304378835E-3</v>
      </c>
      <c r="Q129" s="178">
        <f>IFERROR(_xll.qlIndexFixing(ONIndex1Y,I129,TRUE,_xll.ohTrigger(RecalcTrigger,Trigger1Y)),NA())</f>
        <v>1.043744918891587E-2</v>
      </c>
    </row>
    <row r="130" spans="2:17" x14ac:dyDescent="0.2">
      <c r="B130" s="39" t="s">
        <v>17</v>
      </c>
      <c r="D130" s="42">
        <f>_xll.qlCalendarAdvance(Calendar,$D129,B130,"f",FALSE)</f>
        <v>42542</v>
      </c>
      <c r="E130" s="172">
        <f>_xll.qlInterestRateIndexValueDate(IndexON,D130)</f>
        <v>42542</v>
      </c>
      <c r="F130" s="188">
        <f>IFERROR(_xll.qlIndexFixing(IndexON,D130,TRUE,_xll.ohTrigger(RecalcTrigger,TriggerON)),NA())</f>
        <v>5.4654056973069132E-3</v>
      </c>
      <c r="H130" s="42">
        <f>_xll.qlCalendarAdvance(Calendar,$H129,B130,"f",FALSE)</f>
        <v>42542</v>
      </c>
      <c r="I130" s="172">
        <f>_xll.qlInterestRateIndexValueDate(Index1M,$H130)</f>
        <v>42542</v>
      </c>
      <c r="J130" s="177">
        <f>IFERROR(_xll.qlIndexFixing(Index1M,$H130,TRUE,_xll.ohTrigger(RecalcTrigger,Trigger1M)),NA())</f>
        <v>6.3637907691555719E-3</v>
      </c>
      <c r="K130" s="44">
        <f>IFERROR(_xll.qlIndexFixing(Index3M,H130,TRUE,_xll.ohTrigger(RecalcTrigger,Trigger3M)),NA())</f>
        <v>7.2959096234326273E-3</v>
      </c>
      <c r="L130" s="44">
        <f>IFERROR(_xll.qlIndexFixing(Index6M,$H130,TRUE,_xll.ohTrigger(RecalcTrigger,Trigger6M)),NA())</f>
        <v>9.029971989357552E-3</v>
      </c>
      <c r="M130" s="178">
        <f>IFERROR(_xll.qlIndexFixing(Index1Y,$H130,TRUE,_xll.ohTrigger(RecalcTrigger,Trigger1Y)),NA())</f>
        <v>1.277852399633761E-2</v>
      </c>
      <c r="N130" s="177">
        <f>IFERROR(_xll.qlIndexFixing(ONIndex1M,I130,TRUE,_xll.ohTrigger(RecalcTrigger,Trigger1M)),NA())</f>
        <v>6.2322127924052673E-3</v>
      </c>
      <c r="O130" s="44">
        <f>IFERROR(_xll.qlIndexFixing(ONIndex3M,I130,TRUE,_xll.ohTrigger(RecalcTrigger,Trigger3M)),NA())</f>
        <v>6.8497575422565848E-3</v>
      </c>
      <c r="P130" s="44">
        <f>IFERROR(_xll.qlIndexFixing(ONIndex6M,I130,TRUE,_xll.ohTrigger(RecalcTrigger,Trigger6M)),NA())</f>
        <v>8.099545991923085E-3</v>
      </c>
      <c r="Q130" s="178">
        <f>IFERROR(_xll.qlIndexFixing(ONIndex1Y,I130,TRUE,_xll.ohTrigger(RecalcTrigger,Trigger1Y)),NA())</f>
        <v>1.0435242100531594E-2</v>
      </c>
    </row>
    <row r="131" spans="2:17" x14ac:dyDescent="0.2">
      <c r="B131" s="39" t="s">
        <v>17</v>
      </c>
      <c r="D131" s="42">
        <f>_xll.qlCalendarAdvance(Calendar,$D130,B131,"f",FALSE)</f>
        <v>42543</v>
      </c>
      <c r="E131" s="172">
        <f>_xll.qlInterestRateIndexValueDate(IndexON,D131)</f>
        <v>42543</v>
      </c>
      <c r="F131" s="188">
        <f>IFERROR(_xll.qlIndexFixing(IndexON,D131,TRUE,_xll.ohTrigger(RecalcTrigger,TriggerON)),NA())</f>
        <v>5.4583095206428567E-3</v>
      </c>
      <c r="H131" s="42">
        <f>_xll.qlCalendarAdvance(Calendar,$H130,B131,"f",FALSE)</f>
        <v>42543</v>
      </c>
      <c r="I131" s="172">
        <f>_xll.qlInterestRateIndexValueDate(Index1M,$H131)</f>
        <v>42543</v>
      </c>
      <c r="J131" s="177">
        <f>IFERROR(_xll.qlIndexFixing(Index1M,$H131,TRUE,_xll.ohTrigger(RecalcTrigger,Trigger1M)),NA())</f>
        <v>6.3714764776413215E-3</v>
      </c>
      <c r="K131" s="44">
        <f>IFERROR(_xll.qlIndexFixing(Index3M,H131,TRUE,_xll.ohTrigger(RecalcTrigger,Trigger3M)),NA())</f>
        <v>7.3056376864498148E-3</v>
      </c>
      <c r="L131" s="44">
        <f>IFERROR(_xll.qlIndexFixing(Index6M,$H131,TRUE,_xll.ohTrigger(RecalcTrigger,Trigger6M)),NA())</f>
        <v>9.0405007462965349E-3</v>
      </c>
      <c r="M131" s="178">
        <f>IFERROR(_xll.qlIndexFixing(Index1Y,$H131,TRUE,_xll.ohTrigger(RecalcTrigger,Trigger1Y)),NA())</f>
        <v>1.2787054996006519E-2</v>
      </c>
      <c r="N131" s="177">
        <f>IFERROR(_xll.qlIndexFixing(ONIndex1M,I131,TRUE,_xll.ohTrigger(RecalcTrigger,Trigger1M)),NA())</f>
        <v>6.2436253538555864E-3</v>
      </c>
      <c r="O131" s="44">
        <f>IFERROR(_xll.qlIndexFixing(ONIndex3M,I131,TRUE,_xll.ohTrigger(RecalcTrigger,Trigger3M)),NA())</f>
        <v>6.8593266712813072E-3</v>
      </c>
      <c r="P131" s="44">
        <f>IFERROR(_xll.qlIndexFixing(ONIndex6M,I131,TRUE,_xll.ohTrigger(RecalcTrigger,Trigger6M)),NA())</f>
        <v>8.0937282877580063E-3</v>
      </c>
      <c r="Q131" s="178">
        <f>IFERROR(_xll.qlIndexFixing(ONIndex1Y,I131,TRUE,_xll.ohTrigger(RecalcTrigger,Trigger1Y)),NA())</f>
        <v>1.0433673130525456E-2</v>
      </c>
    </row>
    <row r="132" spans="2:17" x14ac:dyDescent="0.2">
      <c r="B132" s="39" t="s">
        <v>17</v>
      </c>
      <c r="D132" s="42">
        <f>_xll.qlCalendarAdvance(Calendar,$D131,B132,"f",FALSE)</f>
        <v>42544</v>
      </c>
      <c r="E132" s="172">
        <f>_xll.qlInterestRateIndexValueDate(IndexON,D132)</f>
        <v>42544</v>
      </c>
      <c r="F132" s="188">
        <f>IFERROR(_xll.qlIndexFixing(IndexON,D132,TRUE,_xll.ohTrigger(RecalcTrigger,TriggerON)),NA())</f>
        <v>5.4518940626324675E-3</v>
      </c>
      <c r="H132" s="42">
        <f>_xll.qlCalendarAdvance(Calendar,$H131,B132,"f",FALSE)</f>
        <v>42544</v>
      </c>
      <c r="I132" s="172">
        <f>_xll.qlInterestRateIndexValueDate(Index1M,$H132)</f>
        <v>42544</v>
      </c>
      <c r="J132" s="177">
        <f>IFERROR(_xll.qlIndexFixing(Index1M,$H132,TRUE,_xll.ohTrigger(RecalcTrigger,Trigger1M)),NA())</f>
        <v>6.385211308821831E-3</v>
      </c>
      <c r="K132" s="44">
        <f>IFERROR(_xll.qlIndexFixing(Index3M,H132,TRUE,_xll.ohTrigger(RecalcTrigger,Trigger3M)),NA())</f>
        <v>7.3153700686593966E-3</v>
      </c>
      <c r="L132" s="44">
        <f>IFERROR(_xll.qlIndexFixing(Index6M,$H132,TRUE,_xll.ohTrigger(RecalcTrigger,Trigger6M)),NA())</f>
        <v>9.0510984936579518E-3</v>
      </c>
      <c r="M132" s="178">
        <f>IFERROR(_xll.qlIndexFixing(Index1Y,$H132,TRUE,_xll.ohTrigger(RecalcTrigger,Trigger1Y)),NA())</f>
        <v>1.2795726192896595E-2</v>
      </c>
      <c r="N132" s="177">
        <f>IFERROR(_xll.qlIndexFixing(ONIndex1M,I132,TRUE,_xll.ohTrigger(RecalcTrigger,Trigger1M)),NA())</f>
        <v>6.2547750745989283E-3</v>
      </c>
      <c r="O132" s="44">
        <f>IFERROR(_xll.qlIndexFixing(ONIndex3M,I132,TRUE,_xll.ohTrigger(RecalcTrigger,Trigger3M)),NA())</f>
        <v>6.8688988206577761E-3</v>
      </c>
      <c r="P132" s="44">
        <f>IFERROR(_xll.qlIndexFixing(ONIndex6M,I132,TRUE,_xll.ohTrigger(RecalcTrigger,Trigger6M)),NA())</f>
        <v>8.0888026176184624E-3</v>
      </c>
      <c r="Q132" s="178">
        <f>IFERROR(_xll.qlIndexFixing(ONIndex1Y,I132,TRUE,_xll.ohTrigger(RecalcTrigger,Trigger1Y)),NA())</f>
        <v>1.0432742278897456E-2</v>
      </c>
    </row>
    <row r="133" spans="2:17" x14ac:dyDescent="0.2">
      <c r="B133" s="39" t="s">
        <v>17</v>
      </c>
      <c r="D133" s="42">
        <f>_xll.qlCalendarAdvance(Calendar,$D132,B133,"f",FALSE)</f>
        <v>42545</v>
      </c>
      <c r="E133" s="172">
        <f>_xll.qlInterestRateIndexValueDate(IndexON,D133)</f>
        <v>42545</v>
      </c>
      <c r="F133" s="188">
        <f>IFERROR(_xll.qlIndexFixing(IndexON,D133,TRUE,_xll.ohTrigger(RecalcTrigger,TriggerON)),NA())</f>
        <v>5.4414133272295837E-3</v>
      </c>
      <c r="H133" s="42">
        <f>_xll.qlCalendarAdvance(Calendar,$H132,B133,"f",FALSE)</f>
        <v>42545</v>
      </c>
      <c r="I133" s="172">
        <f>_xll.qlInterestRateIndexValueDate(Index1M,$H133)</f>
        <v>42545</v>
      </c>
      <c r="J133" s="177">
        <f>IFERROR(_xll.qlIndexFixing(Index1M,$H133,TRUE,_xll.ohTrigger(RecalcTrigger,Trigger1M)),NA())</f>
        <v>6.3893094397108581E-3</v>
      </c>
      <c r="K133" s="44">
        <f>IFERROR(_xll.qlIndexFixing(Index3M,H133,TRUE,_xll.ohTrigger(RecalcTrigger,Trigger3M)),NA())</f>
        <v>7.3350518753201545E-3</v>
      </c>
      <c r="L133" s="44">
        <f>IFERROR(_xll.qlIndexFixing(Index6M,$H133,TRUE,_xll.ohTrigger(RecalcTrigger,Trigger6M)),NA())</f>
        <v>9.0838650422597755E-3</v>
      </c>
      <c r="M133" s="178">
        <f>IFERROR(_xll.qlIndexFixing(Index1Y,$H133,TRUE,_xll.ohTrigger(RecalcTrigger,Trigger1Y)),NA())</f>
        <v>1.2810257491877671E-2</v>
      </c>
      <c r="N133" s="177">
        <f>IFERROR(_xll.qlIndexFixing(ONIndex1M,I133,TRUE,_xll.ohTrigger(RecalcTrigger,Trigger1M)),NA())</f>
        <v>6.2763063001643662E-3</v>
      </c>
      <c r="O133" s="44">
        <f>IFERROR(_xll.qlIndexFixing(ONIndex3M,I133,TRUE,_xll.ohTrigger(RecalcTrigger,Trigger3M)),NA())</f>
        <v>6.8881831751373603E-3</v>
      </c>
      <c r="P133" s="44">
        <f>IFERROR(_xll.qlIndexFixing(ONIndex6M,I133,TRUE,_xll.ohTrigger(RecalcTrigger,Trigger6M)),NA())</f>
        <v>8.0821036781423654E-3</v>
      </c>
      <c r="Q133" s="178">
        <f>IFERROR(_xll.qlIndexFixing(ONIndex1Y,I133,TRUE,_xll.ohTrigger(RecalcTrigger,Trigger1Y)),NA())</f>
        <v>1.0433305852230273E-2</v>
      </c>
    </row>
    <row r="134" spans="2:17" x14ac:dyDescent="0.2">
      <c r="B134" s="39" t="s">
        <v>17</v>
      </c>
      <c r="D134" s="42">
        <f>_xll.qlCalendarAdvance(Calendar,$D133,B134,"f",FALSE)</f>
        <v>42548</v>
      </c>
      <c r="E134" s="172">
        <f>_xll.qlInterestRateIndexValueDate(IndexON,D134)</f>
        <v>42548</v>
      </c>
      <c r="F134" s="188">
        <f>IFERROR(_xll.qlIndexFixing(IndexON,D134,TRUE,_xll.ohTrigger(RecalcTrigger,TriggerON)),NA())</f>
        <v>5.4330394169654905E-3</v>
      </c>
      <c r="H134" s="42">
        <f>_xll.qlCalendarAdvance(Calendar,$H133,B134,"f",FALSE)</f>
        <v>42548</v>
      </c>
      <c r="I134" s="172">
        <f>_xll.qlInterestRateIndexValueDate(Index1M,$H134)</f>
        <v>42548</v>
      </c>
      <c r="J134" s="177">
        <f>IFERROR(_xll.qlIndexFixing(Index1M,$H134,TRUE,_xll.ohTrigger(RecalcTrigger,Trigger1M)),NA())</f>
        <v>6.4070047247566011E-3</v>
      </c>
      <c r="K134" s="44">
        <f>IFERROR(_xll.qlIndexFixing(Index3M,H134,TRUE,_xll.ohTrigger(RecalcTrigger,Trigger3M)),NA())</f>
        <v>7.3543464179693782E-3</v>
      </c>
      <c r="L134" s="44">
        <f>IFERROR(_xll.qlIndexFixing(Index6M,$H134,TRUE,_xll.ohTrigger(RecalcTrigger,Trigger6M)),NA())</f>
        <v>9.0995936379033599E-3</v>
      </c>
      <c r="M134" s="178">
        <f>IFERROR(_xll.qlIndexFixing(Index1Y,$H134,TRUE,_xll.ohTrigger(RecalcTrigger,Trigger1Y)),NA())</f>
        <v>1.2831754620562075E-2</v>
      </c>
      <c r="N134" s="177">
        <f>IFERROR(_xll.qlIndexFixing(ONIndex1M,I134,TRUE,_xll.ohTrigger(RecalcTrigger,Trigger1M)),NA())</f>
        <v>6.296745549367877E-3</v>
      </c>
      <c r="O134" s="44">
        <f>IFERROR(_xll.qlIndexFixing(ONIndex3M,I134,TRUE,_xll.ohTrigger(RecalcTrigger,Trigger3M)),NA())</f>
        <v>6.9072176218432091E-3</v>
      </c>
      <c r="P134" s="44">
        <f>IFERROR(_xll.qlIndexFixing(ONIndex6M,I134,TRUE,_xll.ohTrigger(RecalcTrigger,Trigger6M)),NA())</f>
        <v>8.0780202788555133E-3</v>
      </c>
      <c r="Q134" s="178">
        <f>IFERROR(_xll.qlIndexFixing(ONIndex1Y,I134,TRUE,_xll.ohTrigger(RecalcTrigger,Trigger1Y)),NA())</f>
        <v>1.0435400055599509E-2</v>
      </c>
    </row>
    <row r="135" spans="2:17" x14ac:dyDescent="0.2">
      <c r="B135" s="39" t="s">
        <v>17</v>
      </c>
      <c r="D135" s="42">
        <f>_xll.qlCalendarAdvance(Calendar,$D134,B135,"f",FALSE)</f>
        <v>42549</v>
      </c>
      <c r="E135" s="172">
        <f>_xll.qlInterestRateIndexValueDate(IndexON,D135)</f>
        <v>42549</v>
      </c>
      <c r="F135" s="188">
        <f>IFERROR(_xll.qlIndexFixing(IndexON,D135,TRUE,_xll.ohTrigger(RecalcTrigger,TriggerON)),NA())</f>
        <v>5.430027552061345E-3</v>
      </c>
      <c r="H135" s="42">
        <f>_xll.qlCalendarAdvance(Calendar,$H134,B135,"f",FALSE)</f>
        <v>42549</v>
      </c>
      <c r="I135" s="172">
        <f>_xll.qlInterestRateIndexValueDate(Index1M,$H135)</f>
        <v>42549</v>
      </c>
      <c r="J135" s="177">
        <f>IFERROR(_xll.qlIndexFixing(Index1M,$H135,TRUE,_xll.ohTrigger(RecalcTrigger,Trigger1M)),NA())</f>
        <v>6.4136216853253325E-3</v>
      </c>
      <c r="K135" s="44">
        <f>IFERROR(_xll.qlIndexFixing(Index3M,H135,TRUE,_xll.ohTrigger(RecalcTrigger,Trigger3M)),NA())</f>
        <v>7.3641031175666885E-3</v>
      </c>
      <c r="L135" s="44">
        <f>IFERROR(_xll.qlIndexFixing(Index6M,$H135,TRUE,_xll.ohTrigger(RecalcTrigger,Trigger6M)),NA())</f>
        <v>9.1049744986743016E-3</v>
      </c>
      <c r="M135" s="178">
        <f>IFERROR(_xll.qlIndexFixing(Index1Y,$H135,TRUE,_xll.ohTrigger(RecalcTrigger,Trigger1Y)),NA())</f>
        <v>1.2841083054044189E-2</v>
      </c>
      <c r="N135" s="177">
        <f>IFERROR(_xll.qlIndexFixing(ONIndex1M,I135,TRUE,_xll.ohTrigger(RecalcTrigger,Trigger1M)),NA())</f>
        <v>6.3065810660090094E-3</v>
      </c>
      <c r="O135" s="44">
        <f>IFERROR(_xll.qlIndexFixing(ONIndex3M,I135,TRUE,_xll.ohTrigger(RecalcTrigger,Trigger3M)),NA())</f>
        <v>6.9168048730594567E-3</v>
      </c>
      <c r="P135" s="44">
        <f>IFERROR(_xll.qlIndexFixing(ONIndex6M,I135,TRUE,_xll.ohTrigger(RecalcTrigger,Trigger6M)),NA())</f>
        <v>8.077554779410967E-3</v>
      </c>
      <c r="Q135" s="178">
        <f>IFERROR(_xll.qlIndexFixing(ONIndex1Y,I135,TRUE,_xll.ohTrigger(RecalcTrigger,Trigger1Y)),NA())</f>
        <v>1.0437659795700105E-2</v>
      </c>
    </row>
    <row r="136" spans="2:17" x14ac:dyDescent="0.2">
      <c r="B136" s="39" t="s">
        <v>17</v>
      </c>
      <c r="D136" s="42">
        <f>_xll.qlCalendarAdvance(Calendar,$D135,B136,"f",FALSE)</f>
        <v>42550</v>
      </c>
      <c r="E136" s="172">
        <f>_xll.qlInterestRateIndexValueDate(IndexON,D136)</f>
        <v>42550</v>
      </c>
      <c r="F136" s="188">
        <f>IFERROR(_xll.qlIndexFixing(IndexON,D136,TRUE,_xll.ohTrigger(RecalcTrigger,TriggerON)),NA())</f>
        <v>5.4276964056487742E-3</v>
      </c>
      <c r="H136" s="42">
        <f>_xll.qlCalendarAdvance(Calendar,$H135,B136,"f",FALSE)</f>
        <v>42550</v>
      </c>
      <c r="I136" s="172">
        <f>_xll.qlInterestRateIndexValueDate(Index1M,$H136)</f>
        <v>42550</v>
      </c>
      <c r="J136" s="177">
        <f>IFERROR(_xll.qlIndexFixing(Index1M,$H136,TRUE,_xll.ohTrigger(RecalcTrigger,Trigger1M)),NA())</f>
        <v>6.420106206518672E-3</v>
      </c>
      <c r="K136" s="44">
        <f>IFERROR(_xll.qlIndexFixing(Index3M,H136,TRUE,_xll.ohTrigger(RecalcTrigger,Trigger3M)),NA())</f>
        <v>7.3738652249383243E-3</v>
      </c>
      <c r="L136" s="44">
        <f>IFERROR(_xll.qlIndexFixing(Index6M,$H136,TRUE,_xll.ohTrigger(RecalcTrigger,Trigger6M)),NA())</f>
        <v>9.1158976344955563E-3</v>
      </c>
      <c r="M136" s="178">
        <f>IFERROR(_xll.qlIndexFixing(Index1Y,$H136,TRUE,_xll.ohTrigger(RecalcTrigger,Trigger1Y)),NA())</f>
        <v>1.285053418457327E-2</v>
      </c>
      <c r="N136" s="177">
        <f>IFERROR(_xll.qlIndexFixing(ONIndex1M,I136,TRUE,_xll.ohTrigger(RecalcTrigger,Trigger1M)),NA())</f>
        <v>6.3161537417000257E-3</v>
      </c>
      <c r="O136" s="44">
        <f>IFERROR(_xll.qlIndexFixing(ONIndex3M,I136,TRUE,_xll.ohTrigger(RecalcTrigger,Trigger3M)),NA())</f>
        <v>6.9263951446274508E-3</v>
      </c>
      <c r="P136" s="44">
        <f>IFERROR(_xll.qlIndexFixing(ONIndex6M,I136,TRUE,_xll.ohTrigger(RecalcTrigger,Trigger6M)),NA())</f>
        <v>8.0779813139919554E-3</v>
      </c>
      <c r="Q136" s="178">
        <f>IFERROR(_xll.qlIndexFixing(ONIndex1Y,I136,TRUE,_xll.ohTrigger(RecalcTrigger,Trigger1Y)),NA())</f>
        <v>1.0440557654097793E-2</v>
      </c>
    </row>
    <row r="137" spans="2:17" x14ac:dyDescent="0.2">
      <c r="B137" s="39" t="s">
        <v>17</v>
      </c>
      <c r="D137" s="42">
        <f>_xll.qlCalendarAdvance(Calendar,$D136,B137,"f",FALSE)</f>
        <v>42551</v>
      </c>
      <c r="E137" s="172">
        <f>_xll.qlInterestRateIndexValueDate(IndexON,D137)</f>
        <v>42551</v>
      </c>
      <c r="F137" s="188">
        <f>IFERROR(_xll.qlIndexFixing(IndexON,D137,TRUE,_xll.ohTrigger(RecalcTrigger,TriggerON)),NA())</f>
        <v>5.4260459778088244E-3</v>
      </c>
      <c r="H137" s="42">
        <f>_xll.qlCalendarAdvance(Calendar,$H136,B137,"f",FALSE)</f>
        <v>42551</v>
      </c>
      <c r="I137" s="172">
        <f>_xll.qlInterestRateIndexValueDate(Index1M,$H137)</f>
        <v>42551</v>
      </c>
      <c r="J137" s="177">
        <f>IFERROR(_xll.qlIndexFixing(Index1M,$H137,TRUE,_xll.ohTrigger(RecalcTrigger,Trigger1M)),NA())</f>
        <v>6.423579617240026E-3</v>
      </c>
      <c r="K137" s="44">
        <f>IFERROR(_xll.qlIndexFixing(Index3M,H137,TRUE,_xll.ohTrigger(RecalcTrigger,Trigger3M)),NA())</f>
        <v>7.3836329215222415E-3</v>
      </c>
      <c r="L137" s="44">
        <f>IFERROR(_xll.qlIndexFixing(Index6M,$H137,TRUE,_xll.ohTrigger(RecalcTrigger,Trigger6M)),NA())</f>
        <v>9.1268602419082873E-3</v>
      </c>
      <c r="M137" s="178">
        <f>IFERROR(_xll.qlIndexFixing(Index1Y,$H137,TRUE,_xll.ohTrigger(RecalcTrigger,Trigger1Y)),NA())</f>
        <v>1.286010509525215E-2</v>
      </c>
      <c r="N137" s="177">
        <f>IFERROR(_xll.qlIndexFixing(ONIndex1M,I137,TRUE,_xll.ohTrigger(RecalcTrigger,Trigger1M)),NA())</f>
        <v>6.3254635765219724E-3</v>
      </c>
      <c r="O137" s="44">
        <f>IFERROR(_xll.qlIndexFixing(ONIndex3M,I137,TRUE,_xll.ohTrigger(RecalcTrigger,Trigger3M)),NA())</f>
        <v>6.9359884366282376E-3</v>
      </c>
      <c r="P137" s="44">
        <f>IFERROR(_xll.qlIndexFixing(ONIndex6M,I137,TRUE,_xll.ohTrigger(RecalcTrigger,Trigger6M)),NA())</f>
        <v>8.0792998827605711E-3</v>
      </c>
      <c r="Q137" s="178">
        <f>IFERROR(_xll.qlIndexFixing(ONIndex1Y,I137,TRUE,_xll.ohTrigger(RecalcTrigger,Trigger1Y)),NA())</f>
        <v>1.0444093630954665E-2</v>
      </c>
    </row>
    <row r="138" spans="2:17" x14ac:dyDescent="0.2">
      <c r="B138" s="39" t="s">
        <v>17</v>
      </c>
      <c r="D138" s="42">
        <f>_xll.qlCalendarAdvance(Calendar,$D137,B138,"f",FALSE)</f>
        <v>42552</v>
      </c>
      <c r="E138" s="172">
        <f>_xll.qlInterestRateIndexValueDate(IndexON,D138)</f>
        <v>42552</v>
      </c>
      <c r="F138" s="188">
        <f>IFERROR(_xll.qlIndexFixing(IndexON,D138,TRUE,_xll.ohTrigger(RecalcTrigger,TriggerON)),NA())</f>
        <v>5.4250948165771957E-3</v>
      </c>
      <c r="H138" s="42">
        <f>_xll.qlCalendarAdvance(Calendar,$H137,B138,"f",FALSE)</f>
        <v>42552</v>
      </c>
      <c r="I138" s="172">
        <f>_xll.qlInterestRateIndexValueDate(Index1M,$H138)</f>
        <v>42552</v>
      </c>
      <c r="J138" s="177">
        <f>IFERROR(_xll.qlIndexFixing(Index1M,$H138,TRUE,_xll.ohTrigger(RecalcTrigger,Trigger1M)),NA())</f>
        <v>6.4356365443575944E-3</v>
      </c>
      <c r="K138" s="44">
        <f>IFERROR(_xll.qlIndexFixing(Index3M,H138,TRUE,_xll.ohTrigger(RecalcTrigger,Trigger3M)),NA())</f>
        <v>7.4034068071605688E-3</v>
      </c>
      <c r="L138" s="44">
        <f>IFERROR(_xll.qlIndexFixing(Index6M,$H138,TRUE,_xll.ohTrigger(RecalcTrigger,Trigger6M)),NA())</f>
        <v>9.1541056258447832E-3</v>
      </c>
      <c r="M138" s="178">
        <f>IFERROR(_xll.qlIndexFixing(Index1Y,$H138,TRUE,_xll.ohTrigger(RecalcTrigger,Trigger1Y)),NA())</f>
        <v>1.2876951600159834E-2</v>
      </c>
      <c r="N138" s="177">
        <f>IFERROR(_xll.qlIndexFixing(ONIndex1M,I138,TRUE,_xll.ohTrigger(RecalcTrigger,Trigger1M)),NA())</f>
        <v>6.3433173466013555E-3</v>
      </c>
      <c r="O138" s="44">
        <f>IFERROR(_xll.qlIndexFixing(ONIndex3M,I138,TRUE,_xll.ohTrigger(RecalcTrigger,Trigger3M)),NA())</f>
        <v>6.955317622317307E-3</v>
      </c>
      <c r="P138" s="44">
        <f>IFERROR(_xll.qlIndexFixing(ONIndex6M,I138,TRUE,_xll.ohTrigger(RecalcTrigger,Trigger6M)),NA())</f>
        <v>8.085089552773983E-3</v>
      </c>
      <c r="Q138" s="178">
        <f>IFERROR(_xll.qlIndexFixing(ONIndex1Y,I138,TRUE,_xll.ohTrigger(RecalcTrigger,Trigger1Y)),NA())</f>
        <v>1.0453592022299231E-2</v>
      </c>
    </row>
    <row r="139" spans="2:17" x14ac:dyDescent="0.2">
      <c r="B139" s="39" t="s">
        <v>17</v>
      </c>
      <c r="D139" s="42">
        <f>_xll.qlCalendarAdvance(Calendar,$D138,B139,"f",FALSE)</f>
        <v>42555</v>
      </c>
      <c r="E139" s="172">
        <f>_xll.qlInterestRateIndexValueDate(IndexON,D139)</f>
        <v>42555</v>
      </c>
      <c r="F139" s="188">
        <f>IFERROR(_xll.qlIndexFixing(IndexON,D139,TRUE,_xll.ohTrigger(RecalcTrigger,TriggerON)),NA())</f>
        <v>5.4262514517700033E-3</v>
      </c>
      <c r="H139" s="42">
        <f>_xll.qlCalendarAdvance(Calendar,$H138,B139,"f",FALSE)</f>
        <v>42555</v>
      </c>
      <c r="I139" s="172">
        <f>_xll.qlInterestRateIndexValueDate(Index1M,$H139)</f>
        <v>42555</v>
      </c>
      <c r="J139" s="177">
        <f>IFERROR(_xll.qlIndexFixing(Index1M,$H139,TRUE,_xll.ohTrigger(RecalcTrigger,Trigger1M)),NA())</f>
        <v>6.4539465228657406E-3</v>
      </c>
      <c r="K139" s="44">
        <f>IFERROR(_xll.qlIndexFixing(Index3M,H139,TRUE,_xll.ohTrigger(RecalcTrigger,Trigger3M)),NA())</f>
        <v>7.4227632287733299E-3</v>
      </c>
      <c r="L139" s="44">
        <f>IFERROR(_xll.qlIndexFixing(Index6M,$H139,TRUE,_xll.ohTrigger(RecalcTrigger,Trigger6M)),NA())</f>
        <v>9.1764038098629663E-3</v>
      </c>
      <c r="M139" s="178">
        <f>IFERROR(_xll.qlIndexFixing(Index1Y,$H139,TRUE,_xll.ohTrigger(RecalcTrigger,Trigger1Y)),NA())</f>
        <v>1.2899528199097787E-2</v>
      </c>
      <c r="N139" s="177">
        <f>IFERROR(_xll.qlIndexFixing(ONIndex1M,I139,TRUE,_xll.ohTrigger(RecalcTrigger,Trigger1M)),NA())</f>
        <v>6.3600745062275532E-3</v>
      </c>
      <c r="O139" s="44">
        <f>IFERROR(_xll.qlIndexFixing(ONIndex3M,I139,TRUE,_xll.ohTrigger(RecalcTrigger,Trigger3M)),NA())</f>
        <v>6.9743918080678036E-3</v>
      </c>
      <c r="P139" s="44">
        <f>IFERROR(_xll.qlIndexFixing(ONIndex6M,I139,TRUE,_xll.ohTrigger(RecalcTrigger,Trigger6M)),NA())</f>
        <v>8.0934944986577051E-3</v>
      </c>
      <c r="Q139" s="178">
        <f>IFERROR(_xll.qlIndexFixing(ONIndex1Y,I139,TRUE,_xll.ohTrigger(RecalcTrigger,Trigger1Y)),NA())</f>
        <v>1.0464618722487717E-2</v>
      </c>
    </row>
    <row r="140" spans="2:17" x14ac:dyDescent="0.2">
      <c r="B140" s="39" t="s">
        <v>17</v>
      </c>
      <c r="D140" s="42">
        <f>_xll.qlCalendarAdvance(Calendar,$D139,B140,"f",FALSE)</f>
        <v>42556</v>
      </c>
      <c r="E140" s="172">
        <f>_xll.qlInterestRateIndexValueDate(IndexON,D140)</f>
        <v>42556</v>
      </c>
      <c r="F140" s="188">
        <f>IFERROR(_xll.qlIndexFixing(IndexON,D140,TRUE,_xll.ohTrigger(RecalcTrigger,TriggerON)),NA())</f>
        <v>5.4280046165500195E-3</v>
      </c>
      <c r="H140" s="42">
        <f>_xll.qlCalendarAdvance(Calendar,$H139,B140,"f",FALSE)</f>
        <v>42556</v>
      </c>
      <c r="I140" s="172">
        <f>_xll.qlInterestRateIndexValueDate(Index1M,$H140)</f>
        <v>42556</v>
      </c>
      <c r="J140" s="177">
        <f>IFERROR(_xll.qlIndexFixing(Index1M,$H140,TRUE,_xll.ohTrigger(RecalcTrigger,Trigger1M)),NA())</f>
        <v>6.4599365529638053E-3</v>
      </c>
      <c r="K140" s="44">
        <f>IFERROR(_xll.qlIndexFixing(Index3M,H140,TRUE,_xll.ohTrigger(RecalcTrigger,Trigger3M)),NA())</f>
        <v>7.4325615930302853E-3</v>
      </c>
      <c r="L140" s="44">
        <f>IFERROR(_xll.qlIndexFixing(Index6M,$H140,TRUE,_xll.ohTrigger(RecalcTrigger,Trigger6M)),NA())</f>
        <v>9.1874860905742217E-3</v>
      </c>
      <c r="M140" s="178">
        <f>IFERROR(_xll.qlIndexFixing(Index1Y,$H140,TRUE,_xll.ohTrigger(RecalcTrigger,Trigger1Y)),NA())</f>
        <v>1.2909654254597891E-2</v>
      </c>
      <c r="N140" s="177">
        <f>IFERROR(_xll.qlIndexFixing(ONIndex1M,I140,TRUE,_xll.ohTrigger(RecalcTrigger,Trigger1M)),NA())</f>
        <v>6.3680701362178738E-3</v>
      </c>
      <c r="O140" s="44">
        <f>IFERROR(_xll.qlIndexFixing(ONIndex3M,I140,TRUE,_xll.ohTrigger(RecalcTrigger,Trigger3M)),NA())</f>
        <v>6.9840002019083691E-3</v>
      </c>
      <c r="P140" s="44">
        <f>IFERROR(_xll.qlIndexFixing(ONIndex6M,I140,TRUE,_xll.ohTrigger(RecalcTrigger,Trigger6M)),NA())</f>
        <v>8.0992732380402721E-3</v>
      </c>
      <c r="Q140" s="178">
        <f>IFERROR(_xll.qlIndexFixing(ONIndex1Y,I140,TRUE,_xll.ohTrigger(RecalcTrigger,Trigger1Y)),NA())</f>
        <v>1.0471345291559464E-2</v>
      </c>
    </row>
    <row r="141" spans="2:17" x14ac:dyDescent="0.2">
      <c r="B141" s="39" t="s">
        <v>17</v>
      </c>
      <c r="D141" s="42">
        <f>_xll.qlCalendarAdvance(Calendar,$D140,B141,"f",FALSE)</f>
        <v>42557</v>
      </c>
      <c r="E141" s="172">
        <f>_xll.qlInterestRateIndexValueDate(IndexON,D141)</f>
        <v>42557</v>
      </c>
      <c r="F141" s="188">
        <f>IFERROR(_xll.qlIndexFixing(IndexON,D141,TRUE,_xll.ohTrigger(RecalcTrigger,TriggerON)),NA())</f>
        <v>5.4304384998216104E-3</v>
      </c>
      <c r="H141" s="42">
        <f>_xll.qlCalendarAdvance(Calendar,$H140,B141,"f",FALSE)</f>
        <v>42557</v>
      </c>
      <c r="I141" s="172">
        <f>_xll.qlInterestRateIndexValueDate(Index1M,$H141)</f>
        <v>42557</v>
      </c>
      <c r="J141" s="177">
        <f>IFERROR(_xll.qlIndexFixing(Index1M,$H141,TRUE,_xll.ohTrigger(RecalcTrigger,Trigger1M)),NA())</f>
        <v>6.4720078424957703E-3</v>
      </c>
      <c r="K141" s="44">
        <f>IFERROR(_xll.qlIndexFixing(Index3M,H141,TRUE,_xll.ohTrigger(RecalcTrigger,Trigger3M)),NA())</f>
        <v>7.4423666351572139E-3</v>
      </c>
      <c r="L141" s="44">
        <f>IFERROR(_xll.qlIndexFixing(Index6M,$H141,TRUE,_xll.ohTrigger(RecalcTrigger,Trigger6M)),NA())</f>
        <v>9.198583136547981E-3</v>
      </c>
      <c r="M141" s="178">
        <f>IFERROR(_xll.qlIndexFixing(Index1Y,$H141,TRUE,_xll.ohTrigger(RecalcTrigger,Trigger1Y)),NA())</f>
        <v>1.2919882587336673E-2</v>
      </c>
      <c r="N141" s="177">
        <f>IFERROR(_xll.qlIndexFixing(ONIndex1M,I141,TRUE,_xll.ohTrigger(RecalcTrigger,Trigger1M)),NA())</f>
        <v>6.3758029251770321E-3</v>
      </c>
      <c r="O141" s="44">
        <f>IFERROR(_xll.qlIndexFixing(ONIndex3M,I141,TRUE,_xll.ohTrigger(RecalcTrigger,Trigger3M)),NA())</f>
        <v>6.9936116160196349E-3</v>
      </c>
      <c r="P141" s="44">
        <f>IFERROR(_xll.qlIndexFixing(ONIndex6M,I141,TRUE,_xll.ohTrigger(RecalcTrigger,Trigger6M)),NA())</f>
        <v>8.105944011772559E-3</v>
      </c>
      <c r="Q141" s="178">
        <f>IFERROR(_xll.qlIndexFixing(ONIndex1Y,I141,TRUE,_xll.ohTrigger(RecalcTrigger,Trigger1Y)),NA())</f>
        <v>1.0478709979171441E-2</v>
      </c>
    </row>
    <row r="142" spans="2:17" x14ac:dyDescent="0.2">
      <c r="B142" s="39" t="s">
        <v>17</v>
      </c>
      <c r="D142" s="42">
        <f>_xll.qlCalendarAdvance(Calendar,$D141,B142,"f",FALSE)</f>
        <v>42558</v>
      </c>
      <c r="E142" s="172">
        <f>_xll.qlInterestRateIndexValueDate(IndexON,D142)</f>
        <v>42558</v>
      </c>
      <c r="F142" s="188">
        <f>IFERROR(_xll.qlIndexFixing(IndexON,D142,TRUE,_xll.ohTrigger(RecalcTrigger,TriggerON)),NA())</f>
        <v>5.4335531016658223E-3</v>
      </c>
      <c r="H142" s="42">
        <f>_xll.qlCalendarAdvance(Calendar,$H141,B142,"f",FALSE)</f>
        <v>42558</v>
      </c>
      <c r="I142" s="172">
        <f>_xll.qlInterestRateIndexValueDate(Index1M,$H142)</f>
        <v>42558</v>
      </c>
      <c r="J142" s="177">
        <f>IFERROR(_xll.qlIndexFixing(Index1M,$H142,TRUE,_xll.ohTrigger(RecalcTrigger,Trigger1M)),NA())</f>
        <v>6.4749011428909958E-3</v>
      </c>
      <c r="K142" s="44">
        <f>IFERROR(_xll.qlIndexFixing(Index3M,H142,TRUE,_xll.ohTrigger(RecalcTrigger,Trigger3M)),NA())</f>
        <v>7.4521785366035223E-3</v>
      </c>
      <c r="L142" s="44">
        <f>IFERROR(_xll.qlIndexFixing(Index6M,$H142,TRUE,_xll.ohTrigger(RecalcTrigger,Trigger6M)),NA())</f>
        <v>9.2203476153898938E-3</v>
      </c>
      <c r="M142" s="178">
        <f>IFERROR(_xll.qlIndexFixing(Index1Y,$H142,TRUE,_xll.ohTrigger(RecalcTrigger,Trigger1Y)),NA())</f>
        <v>1.2930210279878285E-2</v>
      </c>
      <c r="N142" s="177">
        <f>IFERROR(_xll.qlIndexFixing(ONIndex1M,I142,TRUE,_xll.ohTrigger(RecalcTrigger,Trigger1M)),NA())</f>
        <v>6.3832728731050281E-3</v>
      </c>
      <c r="O142" s="44">
        <f>IFERROR(_xll.qlIndexFixing(ONIndex3M,I142,TRUE,_xll.ohTrigger(RecalcTrigger,Trigger3M)),NA())</f>
        <v>7.0032260505636934E-3</v>
      </c>
      <c r="P142" s="44">
        <f>IFERROR(_xll.qlIndexFixing(ONIndex6M,I142,TRUE,_xll.ohTrigger(RecalcTrigger,Trigger6M)),NA())</f>
        <v>8.1135068196114268E-3</v>
      </c>
      <c r="Q142" s="178">
        <f>IFERROR(_xll.qlIndexFixing(ONIndex1Y,I142,TRUE,_xll.ohTrigger(RecalcTrigger,Trigger1Y)),NA())</f>
        <v>1.0486712785485741E-2</v>
      </c>
    </row>
    <row r="143" spans="2:17" x14ac:dyDescent="0.2">
      <c r="B143" s="39" t="s">
        <v>17</v>
      </c>
      <c r="D143" s="42">
        <f>_xll.qlCalendarAdvance(Calendar,$D142,B143,"f",FALSE)</f>
        <v>42559</v>
      </c>
      <c r="E143" s="172">
        <f>_xll.qlInterestRateIndexValueDate(IndexON,D143)</f>
        <v>42559</v>
      </c>
      <c r="F143" s="188">
        <f>IFERROR(_xll.qlIndexFixing(IndexON,D143,TRUE,_xll.ohTrigger(RecalcTrigger,TriggerON)),NA())</f>
        <v>5.4421325073143274E-3</v>
      </c>
      <c r="H143" s="42">
        <f>_xll.qlCalendarAdvance(Calendar,$H142,B143,"f",FALSE)</f>
        <v>42559</v>
      </c>
      <c r="I143" s="172">
        <f>_xll.qlInterestRateIndexValueDate(Index1M,$H143)</f>
        <v>42559</v>
      </c>
      <c r="J143" s="177">
        <f>IFERROR(_xll.qlIndexFixing(Index1M,$H143,TRUE,_xll.ohTrigger(RecalcTrigger,Trigger1M)),NA())</f>
        <v>6.4777436080366534E-3</v>
      </c>
      <c r="K143" s="44">
        <f>IFERROR(_xll.qlIndexFixing(Index3M,H143,TRUE,_xll.ohTrigger(RecalcTrigger,Trigger3M)),NA())</f>
        <v>7.472067805539208E-3</v>
      </c>
      <c r="L143" s="44">
        <f>IFERROR(_xll.qlIndexFixing(Index6M,$H143,TRUE,_xll.ohTrigger(RecalcTrigger,Trigger6M)),NA())</f>
        <v>9.2261254530435072E-3</v>
      </c>
      <c r="M143" s="178">
        <f>IFERROR(_xll.qlIndexFixing(Index1Y,$H143,TRUE,_xll.ohTrigger(RecalcTrigger,Trigger1Y)),NA())</f>
        <v>1.294908723036667E-2</v>
      </c>
      <c r="N143" s="177">
        <f>IFERROR(_xll.qlIndexFixing(ONIndex1M,I143,TRUE,_xll.ohTrigger(RecalcTrigger,Trigger1M)),NA())</f>
        <v>6.3974487584772541E-3</v>
      </c>
      <c r="O143" s="44">
        <f>IFERROR(_xll.qlIndexFixing(ONIndex3M,I143,TRUE,_xll.ohTrigger(RecalcTrigger,Trigger3M)),NA())</f>
        <v>7.0226000979086347E-3</v>
      </c>
      <c r="P143" s="44">
        <f>IFERROR(_xll.qlIndexFixing(ONIndex6M,I143,TRUE,_xll.ohTrigger(RecalcTrigger,Trigger6M)),NA())</f>
        <v>8.1317870436037332E-3</v>
      </c>
      <c r="Q143" s="178">
        <f>IFERROR(_xll.qlIndexFixing(ONIndex1Y,I143,TRUE,_xll.ohTrigger(RecalcTrigger,Trigger1Y)),NA())</f>
        <v>1.0505147796527893E-2</v>
      </c>
    </row>
    <row r="144" spans="2:17" x14ac:dyDescent="0.2">
      <c r="B144" s="39" t="s">
        <v>17</v>
      </c>
      <c r="D144" s="42">
        <f>_xll.qlCalendarAdvance(Calendar,$D143,B144,"f",FALSE)</f>
        <v>42562</v>
      </c>
      <c r="E144" s="172">
        <f>_xll.qlInterestRateIndexValueDate(IndexON,D144)</f>
        <v>42562</v>
      </c>
      <c r="F144" s="188">
        <f>IFERROR(_xll.qlIndexFixing(IndexON,D144,TRUE,_xll.ohTrigger(RecalcTrigger,TriggerON)),NA())</f>
        <v>5.4528186951741109E-3</v>
      </c>
      <c r="H144" s="42">
        <f>_xll.qlCalendarAdvance(Calendar,$H143,B144,"f",FALSE)</f>
        <v>42562</v>
      </c>
      <c r="I144" s="172">
        <f>_xll.qlInterestRateIndexValueDate(Index1M,$H144)</f>
        <v>42562</v>
      </c>
      <c r="J144" s="177">
        <f>IFERROR(_xll.qlIndexFixing(Index1M,$H144,TRUE,_xll.ohTrigger(RecalcTrigger,Trigger1M)),NA())</f>
        <v>6.4955713911559491E-3</v>
      </c>
      <c r="K144" s="44">
        <f>IFERROR(_xll.qlIndexFixing(Index3M,H144,TRUE,_xll.ohTrigger(RecalcTrigger,Trigger3M)),NA())</f>
        <v>7.4914983646368052E-3</v>
      </c>
      <c r="L144" s="44">
        <f>IFERROR(_xll.qlIndexFixing(Index6M,$H144,TRUE,_xll.ohTrigger(RecalcTrigger,Trigger6M)),NA())</f>
        <v>9.254143014965837E-3</v>
      </c>
      <c r="M144" s="178">
        <f>IFERROR(_xll.qlIndexFixing(Index1Y,$H144,TRUE,_xll.ohTrigger(RecalcTrigger,Trigger1Y)),NA())</f>
        <v>1.297245629616306E-2</v>
      </c>
      <c r="N144" s="177">
        <f>IFERROR(_xll.qlIndexFixing(ONIndex1M,I144,TRUE,_xll.ohTrigger(RecalcTrigger,Trigger1M)),NA())</f>
        <v>6.4105242541001584E-3</v>
      </c>
      <c r="O144" s="44">
        <f>IFERROR(_xll.qlIndexFixing(ONIndex3M,I144,TRUE,_xll.ohTrigger(RecalcTrigger,Trigger3M)),NA())</f>
        <v>7.0417139923384386E-3</v>
      </c>
      <c r="P144" s="44">
        <f>IFERROR(_xll.qlIndexFixing(ONIndex6M,I144,TRUE,_xll.ohTrigger(RecalcTrigger,Trigger6M)),NA())</f>
        <v>8.1526783954366522E-3</v>
      </c>
      <c r="Q144" s="178">
        <f>IFERROR(_xll.qlIndexFixing(ONIndex1Y,I144,TRUE,_xll.ohTrigger(RecalcTrigger,Trigger1Y)),NA())</f>
        <v>1.0525105197117801E-2</v>
      </c>
    </row>
    <row r="145" spans="2:17" x14ac:dyDescent="0.2">
      <c r="B145" s="39" t="s">
        <v>17</v>
      </c>
      <c r="D145" s="42">
        <f>_xll.qlCalendarAdvance(Calendar,$D144,B145,"f",FALSE)</f>
        <v>42563</v>
      </c>
      <c r="E145" s="172">
        <f>_xll.qlInterestRateIndexValueDate(IndexON,D145)</f>
        <v>42563</v>
      </c>
      <c r="F145" s="188">
        <f>IFERROR(_xll.qlIndexFixing(IndexON,D145,TRUE,_xll.ohTrigger(RecalcTrigger,TriggerON)),NA())</f>
        <v>5.4593368901245665E-3</v>
      </c>
      <c r="H145" s="42">
        <f>_xll.qlCalendarAdvance(Calendar,$H144,B145,"f",FALSE)</f>
        <v>42563</v>
      </c>
      <c r="I145" s="172">
        <f>_xll.qlInterestRateIndexValueDate(Index1M,$H145)</f>
        <v>42563</v>
      </c>
      <c r="J145" s="177">
        <f>IFERROR(_xll.qlIndexFixing(Index1M,$H145,TRUE,_xll.ohTrigger(RecalcTrigger,Trigger1M)),NA())</f>
        <v>6.5015775433043752E-3</v>
      </c>
      <c r="K145" s="44">
        <f>IFERROR(_xll.qlIndexFixing(Index3M,H145,TRUE,_xll.ohTrigger(RecalcTrigger,Trigger3M)),NA())</f>
        <v>7.5013472844863358E-3</v>
      </c>
      <c r="L145" s="44">
        <f>IFERROR(_xll.qlIndexFixing(Index6M,$H145,TRUE,_xll.ohTrigger(RecalcTrigger,Trigger6M)),NA())</f>
        <v>9.2652405529715671E-3</v>
      </c>
      <c r="M145" s="178">
        <f>IFERROR(_xll.qlIndexFixing(Index1Y,$H145,TRUE,_xll.ohTrigger(RecalcTrigger,Trigger1Y)),NA())</f>
        <v>1.2983237022952565E-2</v>
      </c>
      <c r="N145" s="177">
        <f>IFERROR(_xll.qlIndexFixing(ONIndex1M,I145,TRUE,_xll.ohTrigger(RecalcTrigger,Trigger1M)),NA())</f>
        <v>6.4166799966292043E-3</v>
      </c>
      <c r="O145" s="44">
        <f>IFERROR(_xll.qlIndexFixing(ONIndex3M,I145,TRUE,_xll.ohTrigger(RecalcTrigger,Trigger3M)),NA())</f>
        <v>7.0513435287222759E-3</v>
      </c>
      <c r="P145" s="44">
        <f>IFERROR(_xll.qlIndexFixing(ONIndex6M,I145,TRUE,_xll.ohTrigger(RecalcTrigger,Trigger6M)),NA())</f>
        <v>8.1647013757535358E-3</v>
      </c>
      <c r="Q145" s="178">
        <f>IFERROR(_xll.qlIndexFixing(ONIndex1Y,I145,TRUE,_xll.ohTrigger(RecalcTrigger,Trigger1Y)),NA())</f>
        <v>1.0536298596943716E-2</v>
      </c>
    </row>
    <row r="146" spans="2:17" x14ac:dyDescent="0.2">
      <c r="B146" s="39" t="s">
        <v>17</v>
      </c>
      <c r="D146" s="42">
        <f>_xll.qlCalendarAdvance(Calendar,$D145,B146,"f",FALSE)</f>
        <v>42564</v>
      </c>
      <c r="E146" s="172">
        <f>_xll.qlInterestRateIndexValueDate(IndexON,D146)</f>
        <v>42564</v>
      </c>
      <c r="F146" s="188">
        <f>IFERROR(_xll.qlIndexFixing(IndexON,D146,TRUE,_xll.ohTrigger(RecalcTrigger,TriggerON)),NA())</f>
        <v>5.4665358038097356E-3</v>
      </c>
      <c r="H146" s="42">
        <f>_xll.qlCalendarAdvance(Calendar,$H145,B146,"f",FALSE)</f>
        <v>42564</v>
      </c>
      <c r="I146" s="172">
        <f>_xll.qlInterestRateIndexValueDate(Index1M,$H146)</f>
        <v>42564</v>
      </c>
      <c r="J146" s="177">
        <f>IFERROR(_xll.qlIndexFixing(Index1M,$H146,TRUE,_xll.ohTrigger(RecalcTrigger,Trigger1M)),NA())</f>
        <v>6.5144507435777044E-3</v>
      </c>
      <c r="K146" s="44">
        <f>IFERROR(_xll.qlIndexFixing(Index3M,H146,TRUE,_xll.ohTrigger(RecalcTrigger,Trigger3M)),NA())</f>
        <v>7.5112041523904601E-3</v>
      </c>
      <c r="L146" s="44">
        <f>IFERROR(_xll.qlIndexFixing(Index6M,$H146,TRUE,_xll.ohTrigger(RecalcTrigger,Trigger6M)),NA())</f>
        <v>9.2763234888530288E-3</v>
      </c>
      <c r="M146" s="178">
        <f>IFERROR(_xll.qlIndexFixing(Index1Y,$H146,TRUE,_xll.ohTrigger(RecalcTrigger,Trigger1Y)),NA())</f>
        <v>1.2994099602956499E-2</v>
      </c>
      <c r="N146" s="177">
        <f>IFERROR(_xll.qlIndexFixing(ONIndex1M,I146,TRUE,_xll.ohTrigger(RecalcTrigger,Trigger1M)),NA())</f>
        <v>6.4225728979649954E-3</v>
      </c>
      <c r="O146" s="44">
        <f>IFERROR(_xll.qlIndexFixing(ONIndex3M,I146,TRUE,_xll.ohTrigger(RecalcTrigger,Trigger3M)),NA())</f>
        <v>7.0609760854578596E-3</v>
      </c>
      <c r="P146" s="44">
        <f>IFERROR(_xll.qlIndexFixing(ONIndex6M,I146,TRUE,_xll.ohTrigger(RecalcTrigger,Trigger6M)),NA())</f>
        <v>8.1776163908253707E-3</v>
      </c>
      <c r="Q146" s="178">
        <f>IFERROR(_xll.qlIndexFixing(ONIndex1Y,I146,TRUE,_xll.ohTrigger(RecalcTrigger,Trigger1Y)),NA())</f>
        <v>1.0548130115634047E-2</v>
      </c>
    </row>
    <row r="147" spans="2:17" x14ac:dyDescent="0.2">
      <c r="B147" s="39" t="s">
        <v>17</v>
      </c>
      <c r="D147" s="42">
        <f>_xll.qlCalendarAdvance(Calendar,$D146,B147,"f",FALSE)</f>
        <v>42565</v>
      </c>
      <c r="E147" s="172">
        <f>_xll.qlInterestRateIndexValueDate(IndexON,D147)</f>
        <v>42565</v>
      </c>
      <c r="F147" s="188">
        <f>IFERROR(_xll.qlIndexFixing(IndexON,D147,TRUE,_xll.ohTrigger(RecalcTrigger,TriggerON)),NA())</f>
        <v>5.4744154363106645E-3</v>
      </c>
      <c r="H147" s="42">
        <f>_xll.qlCalendarAdvance(Calendar,$H146,B147,"f",FALSE)</f>
        <v>42565</v>
      </c>
      <c r="I147" s="172">
        <f>_xll.qlInterestRateIndexValueDate(Index1M,$H147)</f>
        <v>42565</v>
      </c>
      <c r="J147" s="177">
        <f>IFERROR(_xll.qlIndexFixing(Index1M,$H147,TRUE,_xll.ohTrigger(RecalcTrigger,Trigger1M)),NA())</f>
        <v>6.5172072488860547E-3</v>
      </c>
      <c r="K147" s="44">
        <f>IFERROR(_xll.qlIndexFixing(Index3M,H147,TRUE,_xll.ohTrigger(RecalcTrigger,Trigger3M)),NA())</f>
        <v>7.521069149811801E-3</v>
      </c>
      <c r="L147" s="44">
        <f>IFERROR(_xll.qlIndexFixing(Index6M,$H147,TRUE,_xll.ohTrigger(RecalcTrigger,Trigger6M)),NA())</f>
        <v>9.2979147631671605E-3</v>
      </c>
      <c r="M147" s="178">
        <f>IFERROR(_xll.qlIndexFixing(Index1Y,$H147,TRUE,_xll.ohTrigger(RecalcTrigger,Trigger1Y)),NA())</f>
        <v>1.3005041118057559E-2</v>
      </c>
      <c r="N147" s="177">
        <f>IFERROR(_xll.qlIndexFixing(ONIndex1M,I147,TRUE,_xll.ohTrigger(RecalcTrigger,Trigger1M)),NA())</f>
        <v>6.428202958188578E-3</v>
      </c>
      <c r="O147" s="44">
        <f>IFERROR(_xll.qlIndexFixing(ONIndex3M,I147,TRUE,_xll.ohTrigger(RecalcTrigger,Trigger3M)),NA())</f>
        <v>7.0706116625451898E-3</v>
      </c>
      <c r="P147" s="44">
        <f>IFERROR(_xll.qlIndexFixing(ONIndex6M,I147,TRUE,_xll.ohTrigger(RecalcTrigger,Trigger6M)),NA())</f>
        <v>8.1914234407332032E-3</v>
      </c>
      <c r="Q147" s="178">
        <f>IFERROR(_xll.qlIndexFixing(ONIndex1Y,I147,TRUE,_xll.ohTrigger(RecalcTrigger,Trigger1Y)),NA())</f>
        <v>1.0560599753350886E-2</v>
      </c>
    </row>
    <row r="148" spans="2:17" x14ac:dyDescent="0.2">
      <c r="B148" s="39" t="s">
        <v>17</v>
      </c>
      <c r="D148" s="42">
        <f>_xll.qlCalendarAdvance(Calendar,$D147,B148,"f",FALSE)</f>
        <v>42566</v>
      </c>
      <c r="E148" s="172">
        <f>_xll.qlInterestRateIndexValueDate(IndexON,D148)</f>
        <v>42566</v>
      </c>
      <c r="F148" s="188">
        <f>IFERROR(_xll.qlIndexFixing(IndexON,D148,TRUE,_xll.ohTrigger(RecalcTrigger,TriggerON)),NA())</f>
        <v>5.4925264134079539E-3</v>
      </c>
      <c r="H148" s="42">
        <f>_xll.qlCalendarAdvance(Calendar,$H147,B148,"f",FALSE)</f>
        <v>42566</v>
      </c>
      <c r="I148" s="172">
        <f>_xll.qlInterestRateIndexValueDate(Index1M,$H148)</f>
        <v>42566</v>
      </c>
      <c r="J148" s="177">
        <f>IFERROR(_xll.qlIndexFixing(Index1M,$H148,TRUE,_xll.ohTrigger(RecalcTrigger,Trigger1M)),NA())</f>
        <v>6.5199635286015923E-3</v>
      </c>
      <c r="K148" s="44">
        <f>IFERROR(_xll.qlIndexFixing(Index3M,H148,TRUE,_xll.ohTrigger(RecalcTrigger,Trigger3M)),NA())</f>
        <v>7.5410957868961917E-3</v>
      </c>
      <c r="L148" s="44">
        <f>IFERROR(_xll.qlIndexFixing(Index6M,$H148,TRUE,_xll.ohTrigger(RecalcTrigger,Trigger6M)),NA())</f>
        <v>9.3036870016175582E-3</v>
      </c>
      <c r="M148" s="178">
        <f>IFERROR(_xll.qlIndexFixing(Index1Y,$H148,TRUE,_xll.ohTrigger(RecalcTrigger,Trigger1Y)),NA())</f>
        <v>1.3025669102584682E-2</v>
      </c>
      <c r="N148" s="177">
        <f>IFERROR(_xll.qlIndexFixing(ONIndex1M,I148,TRUE,_xll.ohTrigger(RecalcTrigger,Trigger1M)),NA())</f>
        <v>6.4387005186102488E-3</v>
      </c>
      <c r="O148" s="44">
        <f>IFERROR(_xll.qlIndexFixing(ONIndex3M,I148,TRUE,_xll.ohTrigger(RecalcTrigger,Trigger3M)),NA())</f>
        <v>7.0900306021544814E-3</v>
      </c>
      <c r="P148" s="44">
        <f>IFERROR(_xll.qlIndexFixing(ONIndex6M,I148,TRUE,_xll.ohTrigger(RecalcTrigger,Trigger6M)),NA())</f>
        <v>8.2221962009613563E-3</v>
      </c>
      <c r="Q148" s="178">
        <f>IFERROR(_xll.qlIndexFixing(ONIndex1Y,I148,TRUE,_xll.ohTrigger(RecalcTrigger,Trigger1Y)),NA())</f>
        <v>1.0587973214655952E-2</v>
      </c>
    </row>
    <row r="149" spans="2:17" x14ac:dyDescent="0.2">
      <c r="B149" s="39" t="s">
        <v>17</v>
      </c>
      <c r="D149" s="42">
        <f>_xll.qlCalendarAdvance(Calendar,$D148,B149,"f",FALSE)</f>
        <v>42569</v>
      </c>
      <c r="E149" s="172">
        <f>_xll.qlInterestRateIndexValueDate(IndexON,D149)</f>
        <v>42569</v>
      </c>
      <c r="F149" s="188">
        <f>IFERROR(_xll.qlIndexFixing(IndexON,D149,TRUE,_xll.ohTrigger(RecalcTrigger,TriggerON)),NA())</f>
        <v>5.5127154568035408E-3</v>
      </c>
      <c r="H149" s="42">
        <f>_xll.qlCalendarAdvance(Calendar,$H148,B149,"f",FALSE)</f>
        <v>42569</v>
      </c>
      <c r="I149" s="172">
        <f>_xll.qlInterestRateIndexValueDate(Index1M,$H149)</f>
        <v>42569</v>
      </c>
      <c r="J149" s="177">
        <f>IFERROR(_xll.qlIndexFixing(Index1M,$H149,TRUE,_xll.ohTrigger(RecalcTrigger,Trigger1M)),NA())</f>
        <v>6.5391657145011115E-3</v>
      </c>
      <c r="K149" s="44">
        <f>IFERROR(_xll.qlIndexFixing(Index3M,H149,TRUE,_xll.ohTrigger(RecalcTrigger,Trigger3M)),NA())</f>
        <v>7.5606140639719955E-3</v>
      </c>
      <c r="L149" s="44">
        <f>IFERROR(_xll.qlIndexFixing(Index6M,$H149,TRUE,_xll.ohTrigger(RecalcTrigger,Trigger6M)),NA())</f>
        <v>9.3313722831510158E-3</v>
      </c>
      <c r="M149" s="178">
        <f>IFERROR(_xll.qlIndexFixing(Index1Y,$H149,TRUE,_xll.ohTrigger(RecalcTrigger,Trigger1Y)),NA())</f>
        <v>1.3049538163278696E-2</v>
      </c>
      <c r="N149" s="177">
        <f>IFERROR(_xll.qlIndexFixing(ONIndex1M,I149,TRUE,_xll.ohTrigger(RecalcTrigger,Trigger1M)),NA())</f>
        <v>6.4481600204913114E-3</v>
      </c>
      <c r="O149" s="44">
        <f>IFERROR(_xll.qlIndexFixing(ONIndex3M,I149,TRUE,_xll.ohTrigger(RecalcTrigger,Trigger3M)),NA())</f>
        <v>7.1091841747361606E-3</v>
      </c>
      <c r="P149" s="44">
        <f>IFERROR(_xll.qlIndexFixing(ONIndex6M,I149,TRUE,_xll.ohTrigger(RecalcTrigger,Trigger6M)),NA())</f>
        <v>8.2553815627073313E-3</v>
      </c>
      <c r="Q149" s="178">
        <f>IFERROR(_xll.qlIndexFixing(ONIndex1Y,I149,TRUE,_xll.ohTrigger(RecalcTrigger,Trigger1Y)),NA())</f>
        <v>1.0616856648948403E-2</v>
      </c>
    </row>
    <row r="150" spans="2:17" x14ac:dyDescent="0.2">
      <c r="B150" s="39" t="s">
        <v>17</v>
      </c>
      <c r="D150" s="42">
        <f>_xll.qlCalendarAdvance(Calendar,$D149,B150,"f",FALSE)</f>
        <v>42570</v>
      </c>
      <c r="E150" s="172">
        <f>_xll.qlInterestRateIndexValueDate(IndexON,D150)</f>
        <v>42570</v>
      </c>
      <c r="F150" s="188">
        <f>IFERROR(_xll.qlIndexFixing(IndexON,D150,TRUE,_xll.ohTrigger(RecalcTrigger,TriggerON)),NA())</f>
        <v>5.5238444969674116E-3</v>
      </c>
      <c r="H150" s="42">
        <f>_xll.qlCalendarAdvance(Calendar,$H149,B150,"f",FALSE)</f>
        <v>42570</v>
      </c>
      <c r="I150" s="172">
        <f>_xll.qlInterestRateIndexValueDate(Index1M,$H150)</f>
        <v>42570</v>
      </c>
      <c r="J150" s="177">
        <f>IFERROR(_xll.qlIndexFixing(Index1M,$H150,TRUE,_xll.ohTrigger(RecalcTrigger,Trigger1M)),NA())</f>
        <v>6.545802235852897E-3</v>
      </c>
      <c r="K150" s="44">
        <f>IFERROR(_xll.qlIndexFixing(Index3M,H150,TRUE,_xll.ohTrigger(RecalcTrigger,Trigger3M)),NA())</f>
        <v>7.5705224309760202E-3</v>
      </c>
      <c r="L150" s="44">
        <f>IFERROR(_xll.qlIndexFixing(Index6M,$H150,TRUE,_xll.ohTrigger(RecalcTrigger,Trigger6M)),NA())</f>
        <v>9.3422805328373069E-3</v>
      </c>
      <c r="M150" s="178">
        <f>IFERROR(_xll.qlIndexFixing(Index1Y,$H150,TRUE,_xll.ohTrigger(RecalcTrigger,Trigger1Y)),NA())</f>
        <v>1.3060830586168803E-2</v>
      </c>
      <c r="N150" s="177">
        <f>IFERROR(_xll.qlIndexFixing(ONIndex1M,I150,TRUE,_xll.ohTrigger(RecalcTrigger,Trigger1M)),NA())</f>
        <v>6.4528672722008462E-3</v>
      </c>
      <c r="O150" s="44">
        <f>IFERROR(_xll.qlIndexFixing(ONIndex3M,I150,TRUE,_xll.ohTrigger(RecalcTrigger,Trigger3M)),NA())</f>
        <v>7.1188348536632695E-3</v>
      </c>
      <c r="P150" s="44">
        <f>IFERROR(_xll.qlIndexFixing(ONIndex6M,I150,TRUE,_xll.ohTrigger(RecalcTrigger,Trigger6M)),NA())</f>
        <v>8.2725062221822299E-3</v>
      </c>
      <c r="Q150" s="178">
        <f>IFERROR(_xll.qlIndexFixing(ONIndex1Y,I150,TRUE,_xll.ohTrigger(RecalcTrigger,Trigger1Y)),NA())</f>
        <v>1.0632499806481066E-2</v>
      </c>
    </row>
    <row r="151" spans="2:17" x14ac:dyDescent="0.2">
      <c r="B151" s="39" t="s">
        <v>17</v>
      </c>
      <c r="D151" s="42">
        <f>_xll.qlCalendarAdvance(Calendar,$D150,B151,"f",FALSE)</f>
        <v>42571</v>
      </c>
      <c r="E151" s="172">
        <f>_xll.qlInterestRateIndexValueDate(IndexON,D151)</f>
        <v>42571</v>
      </c>
      <c r="F151" s="188">
        <f>IFERROR(_xll.qlIndexFixing(IndexON,D151,TRUE,_xll.ohTrigger(RecalcTrigger,TriggerON)),NA())</f>
        <v>5.5355000694501388E-3</v>
      </c>
      <c r="H151" s="42">
        <f>_xll.qlCalendarAdvance(Calendar,$H150,B151,"f",FALSE)</f>
        <v>42571</v>
      </c>
      <c r="I151" s="172">
        <f>_xll.qlInterestRateIndexValueDate(Index1M,$H151)</f>
        <v>42571</v>
      </c>
      <c r="J151" s="177">
        <f>IFERROR(_xll.qlIndexFixing(Index1M,$H151,TRUE,_xll.ohTrigger(RecalcTrigger,Trigger1M)),NA())</f>
        <v>6.5602290382121E-3</v>
      </c>
      <c r="K151" s="44">
        <f>IFERROR(_xll.qlIndexFixing(Index3M,H151,TRUE,_xll.ohTrigger(RecalcTrigger,Trigger3M)),NA())</f>
        <v>7.5804400163091154E-3</v>
      </c>
      <c r="L151" s="44">
        <f>IFERROR(_xll.qlIndexFixing(Index6M,$H151,TRUE,_xll.ohTrigger(RecalcTrigger,Trigger6M)),NA())</f>
        <v>9.3531510472162505E-3</v>
      </c>
      <c r="M151" s="178">
        <f>IFERROR(_xll.qlIndexFixing(Index1Y,$H151,TRUE,_xll.ohTrigger(RecalcTrigger,Trigger1Y)),NA())</f>
        <v>1.3072184480516613E-2</v>
      </c>
      <c r="N151" s="177">
        <f>IFERROR(_xll.qlIndexFixing(ONIndex1M,I151,TRUE,_xll.ohTrigger(RecalcTrigger,Trigger1M)),NA())</f>
        <v>6.4577030801693525E-3</v>
      </c>
      <c r="O151" s="44">
        <f>IFERROR(_xll.qlIndexFixing(ONIndex3M,I151,TRUE,_xll.ohTrigger(RecalcTrigger,Trigger3M)),NA())</f>
        <v>7.1284885529421249E-3</v>
      </c>
      <c r="P151" s="44">
        <f>IFERROR(_xll.qlIndexFixing(ONIndex6M,I151,TRUE,_xll.ohTrigger(RecalcTrigger,Trigger6M)),NA())</f>
        <v>8.2893803509076491E-3</v>
      </c>
      <c r="Q151" s="178">
        <f>IFERROR(_xll.qlIndexFixing(ONIndex1Y,I151,TRUE,_xll.ohTrigger(RecalcTrigger,Trigger1Y)),NA())</f>
        <v>1.0648764007399336E-2</v>
      </c>
    </row>
    <row r="152" spans="2:17" x14ac:dyDescent="0.2">
      <c r="B152" s="39" t="s">
        <v>17</v>
      </c>
      <c r="D152" s="42">
        <f>_xll.qlCalendarAdvance(Calendar,$D151,B152,"f",FALSE)</f>
        <v>42572</v>
      </c>
      <c r="E152" s="172">
        <f>_xll.qlInterestRateIndexValueDate(IndexON,D152)</f>
        <v>42572</v>
      </c>
      <c r="F152" s="188">
        <f>IFERROR(_xll.qlIndexFixing(IndexON,D152,TRUE,_xll.ohTrigger(RecalcTrigger,TriggerON)),NA())</f>
        <v>5.5476821741706761E-3</v>
      </c>
      <c r="H152" s="42">
        <f>_xll.qlCalendarAdvance(Calendar,$H151,B152,"f",FALSE)</f>
        <v>42572</v>
      </c>
      <c r="I152" s="172">
        <f>_xll.qlInterestRateIndexValueDate(Index1M,$H152)</f>
        <v>42572</v>
      </c>
      <c r="J152" s="177">
        <f>IFERROR(_xll.qlIndexFixing(Index1M,$H152,TRUE,_xll.ohTrigger(RecalcTrigger,Trigger1M)),NA())</f>
        <v>6.5633168539845979E-3</v>
      </c>
      <c r="K152" s="44">
        <f>IFERROR(_xll.qlIndexFixing(Index3M,H152,TRUE,_xll.ohTrigger(RecalcTrigger,Trigger3M)),NA())</f>
        <v>7.5903670014471182E-3</v>
      </c>
      <c r="L152" s="44">
        <f>IFERROR(_xll.qlIndexFixing(Index6M,$H152,TRUE,_xll.ohTrigger(RecalcTrigger,Trigger6M)),NA())</f>
        <v>9.3744605432570221E-3</v>
      </c>
      <c r="M152" s="178">
        <f>IFERROR(_xll.qlIndexFixing(Index1Y,$H152,TRUE,_xll.ohTrigger(RecalcTrigger,Trigger1Y)),NA())</f>
        <v>1.3083596974805101E-2</v>
      </c>
      <c r="N152" s="177">
        <f>IFERROR(_xll.qlIndexFixing(ONIndex1M,I152,TRUE,_xll.ohTrigger(RecalcTrigger,Trigger1M)),NA())</f>
        <v>6.4626674442347376E-3</v>
      </c>
      <c r="O152" s="44">
        <f>IFERROR(_xll.qlIndexFixing(ONIndex3M,I152,TRUE,_xll.ohTrigger(RecalcTrigger,Trigger3M)),NA())</f>
        <v>7.1381452727348194E-3</v>
      </c>
      <c r="P152" s="44">
        <f>IFERROR(_xll.qlIndexFixing(ONIndex6M,I152,TRUE,_xll.ohTrigger(RecalcTrigger,Trigger6M)),NA())</f>
        <v>8.3060039488025428E-3</v>
      </c>
      <c r="Q152" s="178">
        <f>IFERROR(_xll.qlIndexFixing(ONIndex1Y,I152,TRUE,_xll.ohTrigger(RecalcTrigger,Trigger1Y)),NA())</f>
        <v>1.0665649251784259E-2</v>
      </c>
    </row>
    <row r="153" spans="2:17" x14ac:dyDescent="0.2">
      <c r="B153" s="39" t="s">
        <v>17</v>
      </c>
      <c r="D153" s="42">
        <f>_xll.qlCalendarAdvance(Calendar,$D152,B153,"f",FALSE)</f>
        <v>42573</v>
      </c>
      <c r="E153" s="172">
        <f>_xll.qlInterestRateIndexValueDate(IndexON,D153)</f>
        <v>42573</v>
      </c>
      <c r="F153" s="188">
        <f>IFERROR(_xll.qlIndexFixing(IndexON,D153,TRUE,_xll.ohTrigger(RecalcTrigger,TriggerON)),NA())</f>
        <v>5.5738866078473377E-3</v>
      </c>
      <c r="H153" s="42">
        <f>_xll.qlCalendarAdvance(Calendar,$H152,B153,"f",FALSE)</f>
        <v>42573</v>
      </c>
      <c r="I153" s="172">
        <f>_xll.qlInterestRateIndexValueDate(Index1M,$H153)</f>
        <v>42573</v>
      </c>
      <c r="J153" s="177">
        <f>IFERROR(_xll.qlIndexFixing(Index1M,$H153,TRUE,_xll.ohTrigger(RecalcTrigger,Trigger1M)),NA())</f>
        <v>6.56644734402838E-3</v>
      </c>
      <c r="K153" s="44">
        <f>IFERROR(_xll.qlIndexFixing(Index3M,H153,TRUE,_xll.ohTrigger(RecalcTrigger,Trigger3M)),NA())</f>
        <v>7.6105516720921087E-3</v>
      </c>
      <c r="L153" s="44">
        <f>IFERROR(_xll.qlIndexFixing(Index6M,$H153,TRUE,_xll.ohTrigger(RecalcTrigger,Trigger6M)),NA())</f>
        <v>9.38002253087185E-3</v>
      </c>
      <c r="M153" s="178">
        <f>IFERROR(_xll.qlIndexFixing(Index1Y,$H153,TRUE,_xll.ohTrigger(RecalcTrigger,Trigger1Y)),NA())</f>
        <v>1.3105702205429887E-2</v>
      </c>
      <c r="N153" s="177">
        <f>IFERROR(_xll.qlIndexFixing(ONIndex1M,I153,TRUE,_xll.ohTrigger(RecalcTrigger,Trigger1M)),NA())</f>
        <v>6.4731394883425315E-3</v>
      </c>
      <c r="O153" s="44">
        <f>IFERROR(_xll.qlIndexFixing(ONIndex3M,I153,TRUE,_xll.ohTrigger(RecalcTrigger,Trigger3M)),NA())</f>
        <v>7.1576091352439555E-3</v>
      </c>
      <c r="P153" s="44">
        <f>IFERROR(_xll.qlIndexFixing(ONIndex6M,I153,TRUE,_xll.ohTrigger(RecalcTrigger,Trigger6M)),NA())</f>
        <v>8.3386065339208226E-3</v>
      </c>
      <c r="Q153" s="178">
        <f>IFERROR(_xll.qlIndexFixing(ONIndex1Y,I153,TRUE,_xll.ohTrigger(RecalcTrigger,Trigger1Y)),NA())</f>
        <v>1.0701803647528154E-2</v>
      </c>
    </row>
    <row r="154" spans="2:17" x14ac:dyDescent="0.2">
      <c r="B154" s="39" t="s">
        <v>17</v>
      </c>
      <c r="D154" s="42">
        <f>_xll.qlCalendarAdvance(Calendar,$D153,B154,"f",FALSE)</f>
        <v>42576</v>
      </c>
      <c r="E154" s="172">
        <f>_xll.qlInterestRateIndexValueDate(IndexON,D154)</f>
        <v>42576</v>
      </c>
      <c r="F154" s="188">
        <f>IFERROR(_xll.qlIndexFixing(IndexON,D154,TRUE,_xll.ohTrigger(RecalcTrigger,TriggerON)),NA())</f>
        <v>5.6016759177002218E-3</v>
      </c>
      <c r="H154" s="42">
        <f>_xll.qlCalendarAdvance(Calendar,$H153,B154,"f",FALSE)</f>
        <v>42576</v>
      </c>
      <c r="I154" s="172">
        <f>_xll.qlInterestRateIndexValueDate(Index1M,$H154)</f>
        <v>42576</v>
      </c>
      <c r="J154" s="177">
        <f>IFERROR(_xll.qlIndexFixing(Index1M,$H154,TRUE,_xll.ohTrigger(RecalcTrigger,Trigger1M)),NA())</f>
        <v>6.5881482189977802E-3</v>
      </c>
      <c r="K154" s="44">
        <f>IFERROR(_xll.qlIndexFixing(Index3M,H154,TRUE,_xll.ohTrigger(RecalcTrigger,Trigger3M)),NA())</f>
        <v>7.6301725696169206E-3</v>
      </c>
      <c r="L154" s="44">
        <f>IFERROR(_xll.qlIndexFixing(Index6M,$H154,TRUE,_xll.ohTrigger(RecalcTrigger,Trigger6M)),NA())</f>
        <v>9.4070090793079951E-3</v>
      </c>
      <c r="M154" s="178">
        <f>IFERROR(_xll.qlIndexFixing(Index1Y,$H154,TRUE,_xll.ohTrigger(RecalcTrigger,Trigger1Y)),NA())</f>
        <v>1.3129775516838249E-2</v>
      </c>
      <c r="N154" s="177">
        <f>IFERROR(_xll.qlIndexFixing(ONIndex1M,I154,TRUE,_xll.ohTrigger(RecalcTrigger,Trigger1M)),NA())</f>
        <v>6.4838104625186688E-3</v>
      </c>
      <c r="O154" s="44">
        <f>IFERROR(_xll.qlIndexFixing(ONIndex3M,I154,TRUE,_xll.ohTrigger(RecalcTrigger,Trigger3M)),NA())</f>
        <v>7.1768023552609694E-3</v>
      </c>
      <c r="P154" s="44">
        <f>IFERROR(_xll.qlIndexFixing(ONIndex6M,I154,TRUE,_xll.ohTrigger(RecalcTrigger,Trigger6M)),NA())</f>
        <v>8.3699930317526761E-3</v>
      </c>
      <c r="Q154" s="178">
        <f>IFERROR(_xll.qlIndexFixing(ONIndex1Y,I154,TRUE,_xll.ohTrigger(RecalcTrigger,Trigger1Y)),NA())</f>
        <v>1.0739400666421872E-2</v>
      </c>
    </row>
    <row r="155" spans="2:17" x14ac:dyDescent="0.2">
      <c r="B155" s="39" t="s">
        <v>17</v>
      </c>
      <c r="D155" s="42">
        <f>_xll.qlCalendarAdvance(Calendar,$D154,B155,"f",FALSE)</f>
        <v>42577</v>
      </c>
      <c r="E155" s="172">
        <f>_xll.qlInterestRateIndexValueDate(IndexON,D155)</f>
        <v>42577</v>
      </c>
      <c r="F155" s="188">
        <f>IFERROR(_xll.qlIndexFixing(IndexON,D155,TRUE,_xll.ohTrigger(RecalcTrigger,TriggerON)),NA())</f>
        <v>5.6164906849875962E-3</v>
      </c>
      <c r="H155" s="42">
        <f>_xll.qlCalendarAdvance(Calendar,$H154,B155,"f",FALSE)</f>
        <v>42577</v>
      </c>
      <c r="I155" s="172">
        <f>_xll.qlInterestRateIndexValueDate(Index1M,$H155)</f>
        <v>42577</v>
      </c>
      <c r="J155" s="177">
        <f>IFERROR(_xll.qlIndexFixing(Index1M,$H155,TRUE,_xll.ohTrigger(RecalcTrigger,Trigger1M)),NA())</f>
        <v>6.5956058922861565E-3</v>
      </c>
      <c r="K155" s="44">
        <f>IFERROR(_xll.qlIndexFixing(Index3M,H155,TRUE,_xll.ohTrigger(RecalcTrigger,Trigger3M)),NA())</f>
        <v>7.6401492759742761E-3</v>
      </c>
      <c r="L155" s="44">
        <f>IFERROR(_xll.qlIndexFixing(Index6M,$H155,TRUE,_xll.ohTrigger(RecalcTrigger,Trigger6M)),NA())</f>
        <v>9.4176960763696707E-3</v>
      </c>
      <c r="M155" s="178">
        <f>IFERROR(_xll.qlIndexFixing(Index1Y,$H155,TRUE,_xll.ohTrigger(RecalcTrigger,Trigger1Y)),NA())</f>
        <v>1.3141437933862576E-2</v>
      </c>
      <c r="N155" s="177">
        <f>IFERROR(_xll.qlIndexFixing(ONIndex1M,I155,TRUE,_xll.ohTrigger(RecalcTrigger,Trigger1M)),NA())</f>
        <v>6.4894176076357724E-3</v>
      </c>
      <c r="O155" s="44">
        <f>IFERROR(_xll.qlIndexFixing(ONIndex3M,I155,TRUE,_xll.ohTrigger(RecalcTrigger,Trigger3M)),NA())</f>
        <v>7.1864741768123963E-3</v>
      </c>
      <c r="P155" s="44">
        <f>IFERROR(_xll.qlIndexFixing(ONIndex6M,I155,TRUE,_xll.ohTrigger(RecalcTrigger,Trigger6M)),NA())</f>
        <v>8.3853639751707565E-3</v>
      </c>
      <c r="Q155" s="178">
        <f>IFERROR(_xll.qlIndexFixing(ONIndex1Y,I155,TRUE,_xll.ohTrigger(RecalcTrigger,Trigger1Y)),NA())</f>
        <v>1.0759391129842033E-2</v>
      </c>
    </row>
    <row r="156" spans="2:17" x14ac:dyDescent="0.2">
      <c r="B156" s="39" t="s">
        <v>17</v>
      </c>
      <c r="D156" s="42">
        <f>_xll.qlCalendarAdvance(Calendar,$D155,B156,"f",FALSE)</f>
        <v>42578</v>
      </c>
      <c r="E156" s="172">
        <f>_xll.qlInterestRateIndexValueDate(IndexON,D156)</f>
        <v>42578</v>
      </c>
      <c r="F156" s="188">
        <f>IFERROR(_xll.qlIndexFixing(IndexON,D156,TRUE,_xll.ohTrigger(RecalcTrigger,TriggerON)),NA())</f>
        <v>5.6318319848369658E-3</v>
      </c>
      <c r="H156" s="42">
        <f>_xll.qlCalendarAdvance(Calendar,$H155,B156,"f",FALSE)</f>
        <v>42578</v>
      </c>
      <c r="I156" s="172">
        <f>_xll.qlInterestRateIndexValueDate(Index1M,$H156)</f>
        <v>42578</v>
      </c>
      <c r="J156" s="177">
        <f>IFERROR(_xll.qlIndexFixing(Index1M,$H156,TRUE,_xll.ohTrigger(RecalcTrigger,Trigger1M)),NA())</f>
        <v>6.6157616183948002E-3</v>
      </c>
      <c r="K156" s="44">
        <f>IFERROR(_xll.qlIndexFixing(Index3M,H156,TRUE,_xll.ohTrigger(RecalcTrigger,Trigger3M)),NA())</f>
        <v>7.6501364710267975E-3</v>
      </c>
      <c r="L156" s="44">
        <f>IFERROR(_xll.qlIndexFixing(Index6M,$H156,TRUE,_xll.ohTrigger(RecalcTrigger,Trigger6M)),NA())</f>
        <v>9.4283596367255411E-3</v>
      </c>
      <c r="M156" s="178">
        <f>IFERROR(_xll.qlIndexFixing(Index1Y,$H156,TRUE,_xll.ohTrigger(RecalcTrigger,Trigger1Y)),NA())</f>
        <v>1.3153141719175698E-2</v>
      </c>
      <c r="N156" s="177">
        <f>IFERROR(_xll.qlIndexFixing(ONIndex1M,I156,TRUE,_xll.ohTrigger(RecalcTrigger,Trigger1M)),NA())</f>
        <v>6.4951533088497548E-3</v>
      </c>
      <c r="O156" s="44">
        <f>IFERROR(_xll.qlIndexFixing(ONIndex3M,I156,TRUE,_xll.ohTrigger(RecalcTrigger,Trigger3M)),NA())</f>
        <v>7.1961490187155697E-3</v>
      </c>
      <c r="P156" s="44">
        <f>IFERROR(_xll.qlIndexFixing(ONIndex6M,I156,TRUE,_xll.ohTrigger(RecalcTrigger,Trigger6M)),NA())</f>
        <v>8.4004843875962187E-3</v>
      </c>
      <c r="Q156" s="178">
        <f>IFERROR(_xll.qlIndexFixing(ONIndex1Y,I156,TRUE,_xll.ohTrigger(RecalcTrigger,Trigger1Y)),NA())</f>
        <v>1.0780002637215125E-2</v>
      </c>
    </row>
    <row r="157" spans="2:17" x14ac:dyDescent="0.2">
      <c r="B157" s="39" t="s">
        <v>17</v>
      </c>
      <c r="D157" s="42">
        <f>_xll.qlCalendarAdvance(Calendar,$D156,B157,"f",FALSE)</f>
        <v>42579</v>
      </c>
      <c r="E157" s="172">
        <f>_xll.qlInterestRateIndexValueDate(IndexON,D157)</f>
        <v>42579</v>
      </c>
      <c r="F157" s="188">
        <f>IFERROR(_xll.qlIndexFixing(IndexON,D157,TRUE,_xll.ohTrigger(RecalcTrigger,TriggerON)),NA())</f>
        <v>5.6476998175725157E-3</v>
      </c>
      <c r="H157" s="42">
        <f>_xll.qlCalendarAdvance(Calendar,$H156,B157,"f",FALSE)</f>
        <v>42579</v>
      </c>
      <c r="I157" s="172">
        <f>_xll.qlInterestRateIndexValueDate(Index1M,$H157)</f>
        <v>42579</v>
      </c>
      <c r="J157" s="177">
        <f>IFERROR(_xll.qlIndexFixing(Index1M,$H157,TRUE,_xll.ohTrigger(RecalcTrigger,Trigger1M)),NA())</f>
        <v>6.6192986256269175E-3</v>
      </c>
      <c r="K157" s="44">
        <f>IFERROR(_xll.qlIndexFixing(Index3M,H157,TRUE,_xll.ohTrigger(RecalcTrigger,Trigger3M)),NA())</f>
        <v>7.6601343362644164E-3</v>
      </c>
      <c r="L157" s="44">
        <f>IFERROR(_xll.qlIndexFixing(Index6M,$H157,TRUE,_xll.ohTrigger(RecalcTrigger,Trigger6M)),NA())</f>
        <v>9.4495064603967501E-3</v>
      </c>
      <c r="M157" s="178">
        <f>IFERROR(_xll.qlIndexFixing(Index1Y,$H157,TRUE,_xll.ohTrigger(RecalcTrigger,Trigger1Y)),NA())</f>
        <v>1.3164884000397059E-2</v>
      </c>
      <c r="N157" s="177">
        <f>IFERROR(_xll.qlIndexFixing(ONIndex1M,I157,TRUE,_xll.ohTrigger(RecalcTrigger,Trigger1M)),NA())</f>
        <v>6.5010175664037551E-3</v>
      </c>
      <c r="O157" s="44">
        <f>IFERROR(_xll.qlIndexFixing(ONIndex3M,I157,TRUE,_xll.ohTrigger(RecalcTrigger,Trigger3M)),NA())</f>
        <v>7.2058268810515358E-3</v>
      </c>
      <c r="P157" s="44">
        <f>IFERROR(_xll.qlIndexFixing(ONIndex6M,I157,TRUE,_xll.ohTrigger(RecalcTrigger,Trigger6M)),NA())</f>
        <v>8.4153542690290628E-3</v>
      </c>
      <c r="Q157" s="178">
        <f>IFERROR(_xll.qlIndexFixing(ONIndex1Y,I157,TRUE,_xll.ohTrigger(RecalcTrigger,Trigger1Y)),NA())</f>
        <v>1.0801235188784286E-2</v>
      </c>
    </row>
    <row r="158" spans="2:17" x14ac:dyDescent="0.2">
      <c r="B158" s="39" t="s">
        <v>17</v>
      </c>
      <c r="D158" s="42">
        <f>_xll.qlCalendarAdvance(Calendar,$D157,B158,"f",FALSE)</f>
        <v>42580</v>
      </c>
      <c r="E158" s="172">
        <f>_xll.qlInterestRateIndexValueDate(IndexON,D158)</f>
        <v>42580</v>
      </c>
      <c r="F158" s="188">
        <f>IFERROR(_xll.qlIndexFixing(IndexON,D158,TRUE,_xll.ohTrigger(RecalcTrigger,TriggerON)),NA())</f>
        <v>5.6812790197757765E-3</v>
      </c>
      <c r="H158" s="42">
        <f>_xll.qlCalendarAdvance(Calendar,$H157,B158,"f",FALSE)</f>
        <v>42580</v>
      </c>
      <c r="I158" s="172">
        <f>_xll.qlInterestRateIndexValueDate(Index1M,$H158)</f>
        <v>42580</v>
      </c>
      <c r="J158" s="177">
        <f>IFERROR(_xll.qlIndexFixing(Index1M,$H158,TRUE,_xll.ohTrigger(RecalcTrigger,Trigger1M)),NA())</f>
        <v>6.6271590739279615E-3</v>
      </c>
      <c r="K158" s="44">
        <f>IFERROR(_xll.qlIndexFixing(Index3M,H158,TRUE,_xll.ohTrigger(RecalcTrigger,Trigger3M)),NA())</f>
        <v>7.6804963864632019E-3</v>
      </c>
      <c r="L158" s="44">
        <f>IFERROR(_xll.qlIndexFixing(Index6M,$H158,TRUE,_xll.ohTrigger(RecalcTrigger,Trigger6M)),NA())</f>
        <v>9.4601399107557757E-3</v>
      </c>
      <c r="M158" s="178">
        <f>IFERROR(_xll.qlIndexFixing(Index1Y,$H158,TRUE,_xll.ohTrigger(RecalcTrigger,Trigger1Y)),NA())</f>
        <v>1.318819970100679E-2</v>
      </c>
      <c r="N158" s="177">
        <f>IFERROR(_xll.qlIndexFixing(ONIndex1M,I158,TRUE,_xll.ohTrigger(RecalcTrigger,Trigger1M)),NA())</f>
        <v>6.5132908259294782E-3</v>
      </c>
      <c r="O158" s="44">
        <f>IFERROR(_xll.qlIndexFixing(ONIndex3M,I158,TRUE,_xll.ohTrigger(RecalcTrigger,Trigger3M)),NA())</f>
        <v>7.2253356975012419E-3</v>
      </c>
      <c r="P158" s="44">
        <f>IFERROR(_xll.qlIndexFixing(ONIndex6M,I158,TRUE,_xll.ohTrigger(RecalcTrigger,Trigger6M)),NA())</f>
        <v>8.4444542871068666E-3</v>
      </c>
      <c r="Q158" s="178">
        <f>IFERROR(_xll.qlIndexFixing(ONIndex1Y,I158,TRUE,_xll.ohTrigger(RecalcTrigger,Trigger1Y)),NA())</f>
        <v>1.0846092718454678E-2</v>
      </c>
    </row>
    <row r="159" spans="2:17" x14ac:dyDescent="0.2">
      <c r="B159" s="39" t="s">
        <v>17</v>
      </c>
      <c r="D159" s="42">
        <f>_xll.qlCalendarAdvance(Calendar,$D158,B159,"f",FALSE)</f>
        <v>42583</v>
      </c>
      <c r="E159" s="172">
        <f>_xll.qlInterestRateIndexValueDate(IndexON,D159)</f>
        <v>42583</v>
      </c>
      <c r="F159" s="188">
        <f>IFERROR(_xll.qlIndexFixing(IndexON,D159,TRUE,_xll.ohTrigger(RecalcTrigger,TriggerON)),NA())</f>
        <v>5.7164364771333798E-3</v>
      </c>
      <c r="H159" s="42">
        <f>_xll.qlCalendarAdvance(Calendar,$H158,B159,"f",FALSE)</f>
        <v>42583</v>
      </c>
      <c r="I159" s="172">
        <f>_xll.qlInterestRateIndexValueDate(Index1M,$H159)</f>
        <v>42583</v>
      </c>
      <c r="J159" s="177">
        <f>IFERROR(_xll.qlIndexFixing(Index1M,$H159,TRUE,_xll.ohTrigger(RecalcTrigger,Trigger1M)),NA())</f>
        <v>6.642545940388489E-3</v>
      </c>
      <c r="K159" s="44">
        <f>IFERROR(_xll.qlIndexFixing(Index3M,H159,TRUE,_xll.ohTrigger(RecalcTrigger,Trigger3M)),NA())</f>
        <v>7.7002361289006246E-3</v>
      </c>
      <c r="L159" s="44">
        <f>IFERROR(_xll.qlIndexFixing(Index6M,$H159,TRUE,_xll.ohTrigger(RecalcTrigger,Trigger6M)),NA())</f>
        <v>9.4813973887913905E-3</v>
      </c>
      <c r="M159" s="178">
        <f>IFERROR(_xll.qlIndexFixing(Index1Y,$H159,TRUE,_xll.ohTrigger(RecalcTrigger,Trigger1Y)),NA())</f>
        <v>1.3212180632228288E-2</v>
      </c>
      <c r="N159" s="177">
        <f>IFERROR(_xll.qlIndexFixing(ONIndex1M,I159,TRUE,_xll.ohTrigger(RecalcTrigger,Trigger1M)),NA())</f>
        <v>6.5257601587231928E-3</v>
      </c>
      <c r="O159" s="44">
        <f>IFERROR(_xll.qlIndexFixing(ONIndex3M,I159,TRUE,_xll.ohTrigger(RecalcTrigger,Trigger3M)),NA())</f>
        <v>7.2445685340749577E-3</v>
      </c>
      <c r="P159" s="44">
        <f>IFERROR(_xll.qlIndexFixing(ONIndex6M,I159,TRUE,_xll.ohTrigger(RecalcTrigger,Trigger6M)),NA())</f>
        <v>8.4723284836996093E-3</v>
      </c>
      <c r="Q159" s="178">
        <f>IFERROR(_xll.qlIndexFixing(ONIndex1Y,I159,TRUE,_xll.ohTrigger(RecalcTrigger,Trigger1Y)),NA())</f>
        <v>1.0892375839128832E-2</v>
      </c>
    </row>
    <row r="160" spans="2:17" x14ac:dyDescent="0.2">
      <c r="B160" s="39" t="s">
        <v>17</v>
      </c>
      <c r="D160" s="42">
        <f>_xll.qlCalendarAdvance(Calendar,$D159,B160,"f",FALSE)</f>
        <v>42584</v>
      </c>
      <c r="E160" s="172">
        <f>_xll.qlInterestRateIndexValueDate(IndexON,D160)</f>
        <v>42584</v>
      </c>
      <c r="F160" s="188">
        <f>IFERROR(_xll.qlIndexFixing(IndexON,D160,TRUE,_xll.ohTrigger(RecalcTrigger,TriggerON)),NA())</f>
        <v>5.7349369746240164E-3</v>
      </c>
      <c r="H160" s="42">
        <f>_xll.qlCalendarAdvance(Calendar,$H159,B160,"f",FALSE)</f>
        <v>42584</v>
      </c>
      <c r="I160" s="172">
        <f>_xll.qlInterestRateIndexValueDate(Index1M,$H160)</f>
        <v>42584</v>
      </c>
      <c r="J160" s="177">
        <f>IFERROR(_xll.qlIndexFixing(Index1M,$H160,TRUE,_xll.ohTrigger(RecalcTrigger,Trigger1M)),NA())</f>
        <v>6.6507138165544117E-3</v>
      </c>
      <c r="K160" s="44">
        <f>IFERROR(_xll.qlIndexFixing(Index3M,H160,TRUE,_xll.ohTrigger(RecalcTrigger,Trigger3M)),NA())</f>
        <v>7.7102900674567562E-3</v>
      </c>
      <c r="L160" s="44">
        <f>IFERROR(_xll.qlIndexFixing(Index6M,$H160,TRUE,_xll.ohTrigger(RecalcTrigger,Trigger6M)),NA())</f>
        <v>9.4919632300542057E-3</v>
      </c>
      <c r="M160" s="178">
        <f>IFERROR(_xll.qlIndexFixing(Index1Y,$H160,TRUE,_xll.ohTrigger(RecalcTrigger,Trigger1Y)),NA())</f>
        <v>1.3224072302744361E-2</v>
      </c>
      <c r="N160" s="177">
        <f>IFERROR(_xll.qlIndexFixing(ONIndex1M,I160,TRUE,_xll.ohTrigger(RecalcTrigger,Trigger1M)),NA())</f>
        <v>6.5322671974099578E-3</v>
      </c>
      <c r="O160" s="44">
        <f>IFERROR(_xll.qlIndexFixing(ONIndex3M,I160,TRUE,_xll.ohTrigger(RecalcTrigger,Trigger3M)),NA())</f>
        <v>7.2542614982507025E-3</v>
      </c>
      <c r="P160" s="44">
        <f>IFERROR(_xll.qlIndexFixing(ONIndex6M,I160,TRUE,_xll.ohTrigger(RecalcTrigger,Trigger6M)),NA())</f>
        <v>8.4859457095209923E-3</v>
      </c>
      <c r="Q160" s="178">
        <f>IFERROR(_xll.qlIndexFixing(ONIndex1Y,I160,TRUE,_xll.ohTrigger(RecalcTrigger,Trigger1Y)),NA())</f>
        <v>1.0916713613218221E-2</v>
      </c>
    </row>
    <row r="161" spans="2:17" x14ac:dyDescent="0.2">
      <c r="B161" s="39" t="s">
        <v>17</v>
      </c>
      <c r="D161" s="42">
        <f>_xll.qlCalendarAdvance(Calendar,$D160,B161,"f",FALSE)</f>
        <v>42585</v>
      </c>
      <c r="E161" s="172">
        <f>_xll.qlInterestRateIndexValueDate(IndexON,D161)</f>
        <v>42585</v>
      </c>
      <c r="F161" s="188">
        <f>IFERROR(_xll.qlIndexFixing(IndexON,D161,TRUE,_xll.ohTrigger(RecalcTrigger,TriggerON)),NA())</f>
        <v>5.7539640052439722E-3</v>
      </c>
      <c r="H161" s="42">
        <f>_xll.qlCalendarAdvance(Calendar,$H160,B161,"f",FALSE)</f>
        <v>42585</v>
      </c>
      <c r="I161" s="172">
        <f>_xll.qlInterestRateIndexValueDate(Index1M,$H161)</f>
        <v>42585</v>
      </c>
      <c r="J161" s="177">
        <f>IFERROR(_xll.qlIndexFixing(Index1M,$H161,TRUE,_xll.ohTrigger(RecalcTrigger,Trigger1M)),NA())</f>
        <v>6.6679015846478123E-3</v>
      </c>
      <c r="K161" s="44">
        <f>IFERROR(_xll.qlIndexFixing(Index3M,H161,TRUE,_xll.ohTrigger(RecalcTrigger,Trigger3M)),NA())</f>
        <v>7.7203557651684086E-3</v>
      </c>
      <c r="L161" s="44">
        <f>IFERROR(_xll.qlIndexFixing(Index6M,$H161,TRUE,_xll.ohTrigger(RecalcTrigger,Trigger6M)),NA())</f>
        <v>9.5025199354023294E-3</v>
      </c>
      <c r="M161" s="178">
        <f>IFERROR(_xll.qlIndexFixing(Index1Y,$H161,TRUE,_xll.ohTrigger(RecalcTrigger,Trigger1Y)),NA())</f>
        <v>1.323598523214975E-2</v>
      </c>
      <c r="N161" s="177">
        <f>IFERROR(_xll.qlIndexFixing(ONIndex1M,I161,TRUE,_xll.ohTrigger(RecalcTrigger,Trigger1M)),NA())</f>
        <v>6.5389027923556942E-3</v>
      </c>
      <c r="O161" s="44">
        <f>IFERROR(_xll.qlIndexFixing(ONIndex3M,I161,TRUE,_xll.ohTrigger(RecalcTrigger,Trigger3M)),NA())</f>
        <v>7.2639574827781939E-3</v>
      </c>
      <c r="P161" s="44">
        <f>IFERROR(_xll.qlIndexFixing(ONIndex6M,I161,TRUE,_xll.ohTrigger(RecalcTrigger,Trigger6M)),NA())</f>
        <v>8.4993124041876644E-3</v>
      </c>
      <c r="Q161" s="178">
        <f>IFERROR(_xll.qlIndexFixing(ONIndex1Y,I161,TRUE,_xll.ohTrigger(RecalcTrigger,Trigger1Y)),NA())</f>
        <v>1.0941672432314142E-2</v>
      </c>
    </row>
    <row r="162" spans="2:17" x14ac:dyDescent="0.2">
      <c r="B162" s="39" t="s">
        <v>17</v>
      </c>
      <c r="D162" s="42">
        <f>_xll.qlCalendarAdvance(Calendar,$D161,B162,"f",FALSE)</f>
        <v>42586</v>
      </c>
      <c r="E162" s="172">
        <f>_xll.qlInterestRateIndexValueDate(IndexON,D162)</f>
        <v>42586</v>
      </c>
      <c r="F162" s="188">
        <f>IFERROR(_xll.qlIndexFixing(IndexON,D162,TRUE,_xll.ohTrigger(RecalcTrigger,TriggerON)),NA())</f>
        <v>5.773517569236386E-3</v>
      </c>
      <c r="H162" s="42">
        <f>_xll.qlCalendarAdvance(Calendar,$H161,B162,"f",FALSE)</f>
        <v>42586</v>
      </c>
      <c r="I162" s="172">
        <f>_xll.qlInterestRateIndexValueDate(Index1M,$H162)</f>
        <v>42586</v>
      </c>
      <c r="J162" s="177">
        <f>IFERROR(_xll.qlIndexFixing(Index1M,$H162,TRUE,_xll.ohTrigger(RecalcTrigger,Trigger1M)),NA())</f>
        <v>6.6718132726937066E-3</v>
      </c>
      <c r="K162" s="44">
        <f>IFERROR(_xll.qlIndexFixing(Index3M,H162,TRUE,_xll.ohTrigger(RecalcTrigger,Trigger3M)),NA())</f>
        <v>7.7304334035396098E-3</v>
      </c>
      <c r="L162" s="44">
        <f>IFERROR(_xll.qlIndexFixing(Index6M,$H162,TRUE,_xll.ohTrigger(RecalcTrigger,Trigger6M)),NA())</f>
        <v>9.5236798553943319E-3</v>
      </c>
      <c r="M162" s="178">
        <f>IFERROR(_xll.qlIndexFixing(Index1Y,$H162,TRUE,_xll.ohTrigger(RecalcTrigger,Trigger1Y)),NA())</f>
        <v>1.3247916547144634E-2</v>
      </c>
      <c r="N162" s="177">
        <f>IFERROR(_xll.qlIndexFixing(ONIndex1M,I162,TRUE,_xll.ohTrigger(RecalcTrigger,Trigger1M)),NA())</f>
        <v>6.545666943560402E-3</v>
      </c>
      <c r="O162" s="44">
        <f>IFERROR(_xll.qlIndexFixing(ONIndex3M,I162,TRUE,_xll.ohTrigger(RecalcTrigger,Trigger3M)),NA())</f>
        <v>7.2736564876574317E-3</v>
      </c>
      <c r="P162" s="44">
        <f>IFERROR(_xll.qlIndexFixing(ONIndex6M,I162,TRUE,_xll.ohTrigger(RecalcTrigger,Trigger6M)),NA())</f>
        <v>8.5124285675375333E-3</v>
      </c>
      <c r="Q162" s="178">
        <f>IFERROR(_xll.qlIndexFixing(ONIndex1Y,I162,TRUE,_xll.ohTrigger(RecalcTrigger,Trigger1Y)),NA())</f>
        <v>1.096725229633555E-2</v>
      </c>
    </row>
    <row r="163" spans="2:17" x14ac:dyDescent="0.2">
      <c r="B163" s="39" t="s">
        <v>17</v>
      </c>
      <c r="D163" s="42">
        <f>_xll.qlCalendarAdvance(Calendar,$D162,B163,"f",FALSE)</f>
        <v>42587</v>
      </c>
      <c r="E163" s="172">
        <f>_xll.qlInterestRateIndexValueDate(IndexON,D163)</f>
        <v>42587</v>
      </c>
      <c r="F163" s="188">
        <f>IFERROR(_xll.qlIndexFixing(IndexON,D163,TRUE,_xll.ohTrigger(RecalcTrigger,TriggerON)),NA())</f>
        <v>5.814472430448748E-3</v>
      </c>
      <c r="H163" s="42">
        <f>_xll.qlCalendarAdvance(Calendar,$H162,B163,"f",FALSE)</f>
        <v>42587</v>
      </c>
      <c r="I163" s="172">
        <f>_xll.qlInterestRateIndexValueDate(Index1M,$H163)</f>
        <v>42587</v>
      </c>
      <c r="J163" s="177">
        <f>IFERROR(_xll.qlIndexFixing(Index1M,$H163,TRUE,_xll.ohTrigger(RecalcTrigger,Trigger1M)),NA())</f>
        <v>6.6757627904324322E-3</v>
      </c>
      <c r="K163" s="44">
        <f>IFERROR(_xll.qlIndexFixing(Index3M,H163,TRUE,_xll.ohTrigger(RecalcTrigger,Trigger3M)),NA())</f>
        <v>7.750990859892927E-3</v>
      </c>
      <c r="L163" s="44">
        <f>IFERROR(_xll.qlIndexFixing(Index6M,$H163,TRUE,_xll.ohTrigger(RecalcTrigger,Trigger6M)),NA())</f>
        <v>9.5289238476578501E-3</v>
      </c>
      <c r="M163" s="178">
        <f>IFERROR(_xll.qlIndexFixing(Index1Y,$H163,TRUE,_xll.ohTrigger(RecalcTrigger,Trigger1Y)),NA())</f>
        <v>1.3272181461230003E-2</v>
      </c>
      <c r="N163" s="177">
        <f>IFERROR(_xll.qlIndexFixing(ONIndex1M,I163,TRUE,_xll.ohTrigger(RecalcTrigger,Trigger1M)),NA())</f>
        <v>6.5597416543487315E-3</v>
      </c>
      <c r="O163" s="44">
        <f>IFERROR(_xll.qlIndexFixing(ONIndex3M,I163,TRUE,_xll.ohTrigger(RecalcTrigger,Trigger3M)),NA())</f>
        <v>7.2932102891154491E-3</v>
      </c>
      <c r="P163" s="44">
        <f>IFERROR(_xll.qlIndexFixing(ONIndex6M,I163,TRUE,_xll.ohTrigger(RecalcTrigger,Trigger6M)),NA())</f>
        <v>8.5380255023910969E-3</v>
      </c>
      <c r="Q163" s="178">
        <f>IFERROR(_xll.qlIndexFixing(ONIndex1Y,I163,TRUE,_xll.ohTrigger(RecalcTrigger,Trigger1Y)),NA())</f>
        <v>1.1020814920306895E-2</v>
      </c>
    </row>
    <row r="164" spans="2:17" x14ac:dyDescent="0.2">
      <c r="B164" s="39" t="s">
        <v>17</v>
      </c>
      <c r="D164" s="42">
        <f>_xll.qlCalendarAdvance(Calendar,$D163,B164,"f",FALSE)</f>
        <v>42590</v>
      </c>
      <c r="E164" s="172">
        <f>_xll.qlInterestRateIndexValueDate(IndexON,D164)</f>
        <v>42590</v>
      </c>
      <c r="F164" s="188">
        <f>IFERROR(_xll.qlIndexFixing(IndexON,D164,TRUE,_xll.ohTrigger(RecalcTrigger,TriggerON)),NA())</f>
        <v>5.856997159416899E-3</v>
      </c>
      <c r="H164" s="42">
        <f>_xll.qlCalendarAdvance(Calendar,$H163,B164,"f",FALSE)</f>
        <v>42590</v>
      </c>
      <c r="I164" s="172">
        <f>_xll.qlInterestRateIndexValueDate(Index1M,$H164)</f>
        <v>42590</v>
      </c>
      <c r="J164" s="177">
        <f>IFERROR(_xll.qlIndexFixing(Index1M,$H164,TRUE,_xll.ohTrigger(RecalcTrigger,Trigger1M)),NA())</f>
        <v>6.7015822320755951E-3</v>
      </c>
      <c r="K164" s="44">
        <f>IFERROR(_xll.qlIndexFixing(Index3M,H164,TRUE,_xll.ohTrigger(RecalcTrigger,Trigger3M)),NA())</f>
        <v>7.7708669937145251E-3</v>
      </c>
      <c r="L164" s="44">
        <f>IFERROR(_xll.qlIndexFixing(Index6M,$H164,TRUE,_xll.ohTrigger(RecalcTrigger,Trigger6M)),NA())</f>
        <v>9.5552379350061396E-3</v>
      </c>
      <c r="M164" s="178">
        <f>IFERROR(_xll.qlIndexFixing(Index1Y,$H164,TRUE,_xll.ohTrigger(RecalcTrigger,Trigger1Y)),NA())</f>
        <v>1.329576819230649E-2</v>
      </c>
      <c r="N164" s="177">
        <f>IFERROR(_xll.qlIndexFixing(ONIndex1M,I164,TRUE,_xll.ohTrigger(RecalcTrigger,Trigger1M)),NA())</f>
        <v>6.5740091112931331E-3</v>
      </c>
      <c r="O164" s="44">
        <f>IFERROR(_xll.qlIndexFixing(ONIndex3M,I164,TRUE,_xll.ohTrigger(RecalcTrigger,Trigger3M)),NA())</f>
        <v>7.3124827111781254E-3</v>
      </c>
      <c r="P164" s="44">
        <f>IFERROR(_xll.qlIndexFixing(ONIndex6M,I164,TRUE,_xll.ohTrigger(RecalcTrigger,Trigger6M)),NA())</f>
        <v>8.5623879082552534E-3</v>
      </c>
      <c r="Q164" s="178">
        <f>IFERROR(_xll.qlIndexFixing(ONIndex1Y,I164,TRUE,_xll.ohTrigger(RecalcTrigger,Trigger1Y)),NA())</f>
        <v>1.1075782205161033E-2</v>
      </c>
    </row>
    <row r="165" spans="2:17" x14ac:dyDescent="0.2">
      <c r="B165" s="39" t="s">
        <v>17</v>
      </c>
      <c r="D165" s="42">
        <f>_xll.qlCalendarAdvance(Calendar,$D164,B165,"f",FALSE)</f>
        <v>42591</v>
      </c>
      <c r="E165" s="172">
        <f>_xll.qlInterestRateIndexValueDate(IndexON,D165)</f>
        <v>42591</v>
      </c>
      <c r="F165" s="188">
        <f>IFERROR(_xll.qlIndexFixing(IndexON,D165,TRUE,_xll.ohTrigger(RecalcTrigger,TriggerON)),NA())</f>
        <v>5.8791833910010194E-3</v>
      </c>
      <c r="H165" s="42">
        <f>_xll.qlCalendarAdvance(Calendar,$H164,B165,"f",FALSE)</f>
        <v>42591</v>
      </c>
      <c r="I165" s="172">
        <f>_xll.qlInterestRateIndexValueDate(Index1M,$H165)</f>
        <v>42591</v>
      </c>
      <c r="J165" s="177">
        <f>IFERROR(_xll.qlIndexFixing(Index1M,$H165,TRUE,_xll.ohTrigger(RecalcTrigger,Trigger1M)),NA())</f>
        <v>6.7103493609070725E-3</v>
      </c>
      <c r="K165" s="44">
        <f>IFERROR(_xll.qlIndexFixing(Index3M,H165,TRUE,_xll.ohTrigger(RecalcTrigger,Trigger3M)),NA())</f>
        <v>7.7810070579747009E-3</v>
      </c>
      <c r="L165" s="44">
        <f>IFERROR(_xll.qlIndexFixing(Index6M,$H165,TRUE,_xll.ohTrigger(RecalcTrigger,Trigger6M)),NA())</f>
        <v>9.5657827324237572E-3</v>
      </c>
      <c r="M165" s="178">
        <f>IFERROR(_xll.qlIndexFixing(Index1Y,$H165,TRUE,_xll.ohTrigger(RecalcTrigger,Trigger1Y)),NA())</f>
        <v>1.3307748331031988E-2</v>
      </c>
      <c r="N165" s="177">
        <f>IFERROR(_xll.qlIndexFixing(ONIndex1M,I165,TRUE,_xll.ohTrigger(RecalcTrigger,Trigger1M)),NA())</f>
        <v>6.5814160438737446E-3</v>
      </c>
      <c r="O165" s="44">
        <f>IFERROR(_xll.qlIndexFixing(ONIndex3M,I165,TRUE,_xll.ohTrigger(RecalcTrigger,Trigger3M)),NA())</f>
        <v>7.3221968179781882E-3</v>
      </c>
      <c r="P165" s="44">
        <f>IFERROR(_xll.qlIndexFixing(ONIndex6M,I165,TRUE,_xll.ohTrigger(RecalcTrigger,Trigger6M)),NA())</f>
        <v>8.5742514151021521E-3</v>
      </c>
      <c r="Q165" s="178">
        <f>IFERROR(_xll.qlIndexFixing(ONIndex1Y,I165,TRUE,_xll.ohTrigger(RecalcTrigger,Trigger1Y)),NA())</f>
        <v>1.110446729624126E-2</v>
      </c>
    </row>
    <row r="166" spans="2:17" x14ac:dyDescent="0.2">
      <c r="B166" s="39" t="s">
        <v>17</v>
      </c>
      <c r="D166" s="42">
        <f>_xll.qlCalendarAdvance(Calendar,$D165,B166,"f",FALSE)</f>
        <v>42592</v>
      </c>
      <c r="E166" s="172">
        <f>_xll.qlInterestRateIndexValueDate(IndexON,D166)</f>
        <v>42592</v>
      </c>
      <c r="F166" s="188">
        <f>IFERROR(_xll.qlIndexFixing(IndexON,D166,TRUE,_xll.ohTrigger(RecalcTrigger,TriggerON)),NA())</f>
        <v>5.9018961564438754E-3</v>
      </c>
      <c r="H166" s="42">
        <f>_xll.qlCalendarAdvance(Calendar,$H165,B166,"f",FALSE)</f>
        <v>42592</v>
      </c>
      <c r="I166" s="172">
        <f>_xll.qlInterestRateIndexValueDate(Index1M,$H166)</f>
        <v>42592</v>
      </c>
      <c r="J166" s="177">
        <f>IFERROR(_xll.qlIndexFixing(Index1M,$H166,TRUE,_xll.ohTrigger(RecalcTrigger,Trigger1M)),NA())</f>
        <v>6.7285867176520913E-3</v>
      </c>
      <c r="K166" s="44">
        <f>IFERROR(_xll.qlIndexFixing(Index3M,H166,TRUE,_xll.ohTrigger(RecalcTrigger,Trigger3M)),NA())</f>
        <v>7.7911601519476568E-3</v>
      </c>
      <c r="L166" s="44">
        <f>IFERROR(_xll.qlIndexFixing(Index6M,$H166,TRUE,_xll.ohTrigger(RecalcTrigger,Trigger6M)),NA())</f>
        <v>9.5763326968492223E-3</v>
      </c>
      <c r="M166" s="178">
        <f>IFERROR(_xll.qlIndexFixing(Index1Y,$H166,TRUE,_xll.ohTrigger(RecalcTrigger,Trigger1Y)),NA())</f>
        <v>1.331972961271255E-2</v>
      </c>
      <c r="N166" s="177">
        <f>IFERROR(_xll.qlIndexFixing(ONIndex1M,I166,TRUE,_xll.ohTrigger(RecalcTrigger,Trigger1M)),NA())</f>
        <v>6.58895153287542E-3</v>
      </c>
      <c r="O166" s="44">
        <f>IFERROR(_xll.qlIndexFixing(ONIndex3M,I166,TRUE,_xll.ohTrigger(RecalcTrigger,Trigger3M)),NA())</f>
        <v>7.3319139452110438E-3</v>
      </c>
      <c r="P166" s="44">
        <f>IFERROR(_xll.qlIndexFixing(ONIndex6M,I166,TRUE,_xll.ohTrigger(RecalcTrigger,Trigger6M)),NA())</f>
        <v>8.5858643906322474E-3</v>
      </c>
      <c r="Q166" s="178">
        <f>IFERROR(_xll.qlIndexFixing(ONIndex1Y,I166,TRUE,_xll.ohTrigger(RecalcTrigger,Trigger1Y)),NA())</f>
        <v>1.1133773433138483E-2</v>
      </c>
    </row>
    <row r="167" spans="2:17" x14ac:dyDescent="0.2">
      <c r="B167" s="39" t="s">
        <v>17</v>
      </c>
      <c r="D167" s="42">
        <f>_xll.qlCalendarAdvance(Calendar,$D166,B167,"f",FALSE)</f>
        <v>42593</v>
      </c>
      <c r="E167" s="172">
        <f>_xll.qlInterestRateIndexValueDate(IndexON,D167)</f>
        <v>42593</v>
      </c>
      <c r="F167" s="188">
        <f>IFERROR(_xll.qlIndexFixing(IndexON,D167,TRUE,_xll.ohTrigger(RecalcTrigger,TriggerON)),NA())</f>
        <v>5.9251354557454672E-3</v>
      </c>
      <c r="H167" s="42">
        <f>_xll.qlCalendarAdvance(Calendar,$H166,B167,"f",FALSE)</f>
        <v>42593</v>
      </c>
      <c r="I167" s="172">
        <f>_xll.qlInterestRateIndexValueDate(Index1M,$H167)</f>
        <v>42593</v>
      </c>
      <c r="J167" s="177">
        <f>IFERROR(_xll.qlIndexFixing(Index1M,$H167,TRUE,_xll.ohTrigger(RecalcTrigger,Trigger1M)),NA())</f>
        <v>6.7328287766760253E-3</v>
      </c>
      <c r="K167" s="44">
        <f>IFERROR(_xll.qlIndexFixing(Index3M,H167,TRUE,_xll.ohTrigger(RecalcTrigger,Trigger3M)),NA())</f>
        <v>7.8013264571462279E-3</v>
      </c>
      <c r="L167" s="44">
        <f>IFERROR(_xll.qlIndexFixing(Index6M,$H167,TRUE,_xll.ohTrigger(RecalcTrigger,Trigger6M)),NA())</f>
        <v>9.5976740078630041E-3</v>
      </c>
      <c r="M167" s="178">
        <f>IFERROR(_xll.qlIndexFixing(Index1Y,$H167,TRUE,_xll.ohTrigger(RecalcTrigger,Trigger1Y)),NA())</f>
        <v>1.3331709163101113E-2</v>
      </c>
      <c r="N167" s="177">
        <f>IFERROR(_xll.qlIndexFixing(ONIndex1M,I167,TRUE,_xll.ohTrigger(RecalcTrigger,Trigger1M)),NA())</f>
        <v>6.5966155781360669E-3</v>
      </c>
      <c r="O167" s="44">
        <f>IFERROR(_xll.qlIndexFixing(ONIndex3M,I167,TRUE,_xll.ohTrigger(RecalcTrigger,Trigger3M)),NA())</f>
        <v>7.3416340927956458E-3</v>
      </c>
      <c r="P167" s="44">
        <f>IFERROR(_xll.qlIndexFixing(ONIndex6M,I167,TRUE,_xll.ohTrigger(RecalcTrigger,Trigger6M)),NA())</f>
        <v>8.5972268346834468E-3</v>
      </c>
      <c r="Q167" s="178">
        <f>IFERROR(_xll.qlIndexFixing(ONIndex1Y,I167,TRUE,_xll.ohTrigger(RecalcTrigger,Trigger1Y)),NA())</f>
        <v>1.116370061609584E-2</v>
      </c>
    </row>
    <row r="168" spans="2:17" x14ac:dyDescent="0.2">
      <c r="B168" s="39" t="s">
        <v>17</v>
      </c>
      <c r="D168" s="42">
        <f>_xll.qlCalendarAdvance(Calendar,$D167,B168,"f",FALSE)</f>
        <v>42594</v>
      </c>
      <c r="E168" s="172">
        <f>_xll.qlInterestRateIndexValueDate(IndexON,D168)</f>
        <v>42594</v>
      </c>
      <c r="F168" s="188">
        <f>IFERROR(_xll.qlIndexFixing(IndexON,D168,TRUE,_xll.ohTrigger(RecalcTrigger,TriggerON)),NA())</f>
        <v>5.9734669245596157E-3</v>
      </c>
      <c r="H168" s="42">
        <f>_xll.qlCalendarAdvance(Calendar,$H167,B168,"f",FALSE)</f>
        <v>42594</v>
      </c>
      <c r="I168" s="172">
        <f>_xll.qlInterestRateIndexValueDate(Index1M,$H168)</f>
        <v>42594</v>
      </c>
      <c r="J168" s="177">
        <f>IFERROR(_xll.qlIndexFixing(Index1M,$H168,TRUE,_xll.ohTrigger(RecalcTrigger,Trigger1M)),NA())</f>
        <v>6.73710099173991E-3</v>
      </c>
      <c r="K168" s="44">
        <f>IFERROR(_xll.qlIndexFixing(Index3M,H168,TRUE,_xll.ohTrigger(RecalcTrigger,Trigger3M)),NA())</f>
        <v>7.822096026899034E-3</v>
      </c>
      <c r="L168" s="44">
        <f>IFERROR(_xll.qlIndexFixing(Index6M,$H168,TRUE,_xll.ohTrigger(RecalcTrigger,Trigger6M)),NA())</f>
        <v>9.6028556443158407E-3</v>
      </c>
      <c r="M168" s="178">
        <f>IFERROR(_xll.qlIndexFixing(Index1Y,$H168,TRUE,_xll.ohTrigger(RecalcTrigger,Trigger1Y)),NA())</f>
        <v>1.3356667253700947E-2</v>
      </c>
      <c r="N168" s="177">
        <f>IFERROR(_xll.qlIndexFixing(ONIndex1M,I168,TRUE,_xll.ohTrigger(RecalcTrigger,Trigger1M)),NA())</f>
        <v>6.6124919807863955E-3</v>
      </c>
      <c r="O168" s="44">
        <f>IFERROR(_xll.qlIndexFixing(ONIndex3M,I168,TRUE,_xll.ohTrigger(RecalcTrigger,Trigger3M)),NA())</f>
        <v>7.3612329103297149E-3</v>
      </c>
      <c r="P168" s="44">
        <f>IFERROR(_xll.qlIndexFixing(ONIndex6M,I168,TRUE,_xll.ohTrigger(RecalcTrigger,Trigger6M)),NA())</f>
        <v>8.6193201514343336E-3</v>
      </c>
      <c r="Q168" s="178">
        <f>IFERROR(_xll.qlIndexFixing(ONIndex1Y,I168,TRUE,_xll.ohTrigger(RecalcTrigger,Trigger1Y)),NA())</f>
        <v>1.1225970384163658E-2</v>
      </c>
    </row>
    <row r="169" spans="2:17" x14ac:dyDescent="0.2">
      <c r="B169" s="39" t="s">
        <v>17</v>
      </c>
      <c r="D169" s="42">
        <f>_xll.qlCalendarAdvance(Calendar,$D168,B169,"f",FALSE)</f>
        <v>42597</v>
      </c>
      <c r="E169" s="172">
        <f>_xll.qlInterestRateIndexValueDate(IndexON,D169)</f>
        <v>42597</v>
      </c>
      <c r="F169" s="188">
        <f>IFERROR(_xll.qlIndexFixing(IndexON,D169,TRUE,_xll.ohTrigger(RecalcTrigger,TriggerON)),NA())</f>
        <v>6.0233579943758109E-3</v>
      </c>
      <c r="H169" s="42">
        <f>_xll.qlCalendarAdvance(Calendar,$H168,B169,"f",FALSE)</f>
        <v>42597</v>
      </c>
      <c r="I169" s="172">
        <f>_xll.qlInterestRateIndexValueDate(Index1M,$H169)</f>
        <v>42597</v>
      </c>
      <c r="J169" s="177">
        <f>IFERROR(_xll.qlIndexFixing(Index1M,$H169,TRUE,_xll.ohTrigger(RecalcTrigger,Trigger1M)),NA())</f>
        <v>6.7644804380391724E-3</v>
      </c>
      <c r="K169" s="44">
        <f>IFERROR(_xll.qlIndexFixing(Index3M,H169,TRUE,_xll.ohTrigger(RecalcTrigger,Trigger3M)),NA())</f>
        <v>7.8421274206013948E-3</v>
      </c>
      <c r="L169" s="44">
        <f>IFERROR(_xll.qlIndexFixing(Index6M,$H169,TRUE,_xll.ohTrigger(RecalcTrigger,Trigger6M)),NA())</f>
        <v>9.6292315462975838E-3</v>
      </c>
      <c r="M169" s="178">
        <f>IFERROR(_xll.qlIndexFixing(Index1Y,$H169,TRUE,_xll.ohTrigger(RecalcTrigger,Trigger1Y)),NA())</f>
        <v>1.3379552562036379E-2</v>
      </c>
      <c r="N169" s="177">
        <f>IFERROR(_xll.qlIndexFixing(ONIndex1M,I169,TRUE,_xll.ohTrigger(RecalcTrigger,Trigger1M)),NA())</f>
        <v>6.6285573226598782E-3</v>
      </c>
      <c r="O169" s="44">
        <f>IFERROR(_xll.qlIndexFixing(ONIndex3M,I169,TRUE,_xll.ohTrigger(RecalcTrigger,Trigger3M)),NA())</f>
        <v>7.3805448868136114E-3</v>
      </c>
      <c r="P169" s="44">
        <f>IFERROR(_xll.qlIndexFixing(ONIndex6M,I169,TRUE,_xll.ohTrigger(RecalcTrigger,Trigger6M)),NA())</f>
        <v>8.6401712963424249E-3</v>
      </c>
      <c r="Q169" s="178">
        <f>IFERROR(_xll.qlIndexFixing(ONIndex1Y,I169,TRUE,_xll.ohTrigger(RecalcTrigger,Trigger1Y)),NA())</f>
        <v>1.1289619810552765E-2</v>
      </c>
    </row>
    <row r="170" spans="2:17" x14ac:dyDescent="0.2">
      <c r="B170" s="39" t="s">
        <v>17</v>
      </c>
      <c r="D170" s="42">
        <f>_xll.qlCalendarAdvance(Calendar,$D169,B170,"f",FALSE)</f>
        <v>42598</v>
      </c>
      <c r="E170" s="172">
        <f>_xll.qlInterestRateIndexValueDate(IndexON,D170)</f>
        <v>42598</v>
      </c>
      <c r="F170" s="188">
        <f>IFERROR(_xll.qlIndexFixing(IndexON,D170,TRUE,_xll.ohTrigger(RecalcTrigger,TriggerON)),NA())</f>
        <v>6.0492299647540992E-3</v>
      </c>
      <c r="H170" s="42">
        <f>_xll.qlCalendarAdvance(Calendar,$H169,B170,"f",FALSE)</f>
        <v>42598</v>
      </c>
      <c r="I170" s="172">
        <f>_xll.qlInterestRateIndexValueDate(Index1M,$H170)</f>
        <v>42598</v>
      </c>
      <c r="J170" s="177">
        <f>IFERROR(_xll.qlIndexFixing(Index1M,$H170,TRUE,_xll.ohTrigger(RecalcTrigger,Trigger1M)),NA())</f>
        <v>6.7737358677346579E-3</v>
      </c>
      <c r="K170" s="44">
        <f>IFERROR(_xll.qlIndexFixing(Index3M,H170,TRUE,_xll.ohTrigger(RecalcTrigger,Trigger3M)),NA())</f>
        <v>7.8523625047430389E-3</v>
      </c>
      <c r="L170" s="44">
        <f>IFERROR(_xll.qlIndexFixing(Index6M,$H170,TRUE,_xll.ohTrigger(RecalcTrigger,Trigger6M)),NA())</f>
        <v>9.6398554266987381E-3</v>
      </c>
      <c r="M170" s="178">
        <f>IFERROR(_xll.qlIndexFixing(Index1Y,$H170,TRUE,_xll.ohTrigger(RecalcTrigger,Trigger1Y)),NA())</f>
        <v>1.3391480337504591E-2</v>
      </c>
      <c r="N170" s="177">
        <f>IFERROR(_xll.qlIndexFixing(ONIndex1M,I170,TRUE,_xll.ohTrigger(RecalcTrigger,Trigger1M)),NA())</f>
        <v>6.6368641495395675E-3</v>
      </c>
      <c r="O170" s="44">
        <f>IFERROR(_xll.qlIndexFixing(ONIndex3M,I170,TRUE,_xll.ohTrigger(RecalcTrigger,Trigger3M)),NA())</f>
        <v>7.3902801362379922E-3</v>
      </c>
      <c r="P170" s="44">
        <f>IFERROR(_xll.qlIndexFixing(ONIndex6M,I170,TRUE,_xll.ohTrigger(RecalcTrigger,Trigger6M)),NA())</f>
        <v>8.6502810830801913E-3</v>
      </c>
      <c r="Q170" s="178">
        <f>IFERROR(_xll.qlIndexFixing(ONIndex1Y,I170,TRUE,_xll.ohTrigger(RecalcTrigger,Trigger1Y)),NA())</f>
        <v>1.1322652225755903E-2</v>
      </c>
    </row>
    <row r="171" spans="2:17" x14ac:dyDescent="0.2">
      <c r="B171" s="39" t="s">
        <v>17</v>
      </c>
      <c r="D171" s="42">
        <f>_xll.qlCalendarAdvance(Calendar,$D170,B171,"f",FALSE)</f>
        <v>42599</v>
      </c>
      <c r="E171" s="172">
        <f>_xll.qlInterestRateIndexValueDate(IndexON,D171)</f>
        <v>42599</v>
      </c>
      <c r="F171" s="188">
        <f>IFERROR(_xll.qlIndexFixing(IndexON,D171,TRUE,_xll.ohTrigger(RecalcTrigger,TriggerON)),NA())</f>
        <v>6.0753462372320488E-3</v>
      </c>
      <c r="H171" s="42">
        <f>_xll.qlCalendarAdvance(Calendar,$H170,B171,"f",FALSE)</f>
        <v>42599</v>
      </c>
      <c r="I171" s="172">
        <f>_xll.qlInterestRateIndexValueDate(Index1M,$H171)</f>
        <v>42599</v>
      </c>
      <c r="J171" s="177">
        <f>IFERROR(_xll.qlIndexFixing(Index1M,$H171,TRUE,_xll.ohTrigger(RecalcTrigger,Trigger1M)),NA())</f>
        <v>6.7928649482688428E-3</v>
      </c>
      <c r="K171" s="44">
        <f>IFERROR(_xll.qlIndexFixing(Index3M,H171,TRUE,_xll.ohTrigger(RecalcTrigger,Trigger3M)),NA())</f>
        <v>7.862611889248099E-3</v>
      </c>
      <c r="L171" s="44">
        <f>IFERROR(_xll.qlIndexFixing(Index6M,$H171,TRUE,_xll.ohTrigger(RecalcTrigger,Trigger6M)),NA())</f>
        <v>9.6504987791577491E-3</v>
      </c>
      <c r="M171" s="178">
        <f>IFERROR(_xll.qlIndexFixing(Index1Y,$H171,TRUE,_xll.ohTrigger(RecalcTrigger,Trigger1Y)),NA())</f>
        <v>1.3403389133349597E-2</v>
      </c>
      <c r="N171" s="177">
        <f>IFERROR(_xll.qlIndexFixing(ONIndex1M,I171,TRUE,_xll.ohTrigger(RecalcTrigger,Trigger1M)),NA())</f>
        <v>6.6452878394829273E-3</v>
      </c>
      <c r="O171" s="44">
        <f>IFERROR(_xll.qlIndexFixing(ONIndex3M,I171,TRUE,_xll.ohTrigger(RecalcTrigger,Trigger3M)),NA())</f>
        <v>7.4000184060951657E-3</v>
      </c>
      <c r="P171" s="44">
        <f>IFERROR(_xll.qlIndexFixing(ONIndex6M,I171,TRUE,_xll.ohTrigger(RecalcTrigger,Trigger6M)),NA())</f>
        <v>8.66020835318837E-3</v>
      </c>
      <c r="Q171" s="178">
        <f>IFERROR(_xll.qlIndexFixing(ONIndex1Y,I171,TRUE,_xll.ohTrigger(RecalcTrigger,Trigger1Y)),NA())</f>
        <v>1.1355974134221736E-2</v>
      </c>
    </row>
    <row r="172" spans="2:17" x14ac:dyDescent="0.2">
      <c r="B172" s="39" t="s">
        <v>17</v>
      </c>
      <c r="D172" s="42">
        <f>_xll.qlCalendarAdvance(Calendar,$D171,B172,"f",FALSE)</f>
        <v>42600</v>
      </c>
      <c r="E172" s="172">
        <f>_xll.qlInterestRateIndexValueDate(IndexON,D172)</f>
        <v>42600</v>
      </c>
      <c r="F172" s="188">
        <f>IFERROR(_xll.qlIndexFixing(IndexON,D172,TRUE,_xll.ohTrigger(RecalcTrigger,TriggerON)),NA())</f>
        <v>6.1005778812883715E-3</v>
      </c>
      <c r="H172" s="42">
        <f>_xll.qlCalendarAdvance(Calendar,$H171,B172,"f",FALSE)</f>
        <v>42600</v>
      </c>
      <c r="I172" s="172">
        <f>_xll.qlInterestRateIndexValueDate(Index1M,$H172)</f>
        <v>42600</v>
      </c>
      <c r="J172" s="177">
        <f>IFERROR(_xll.qlIndexFixing(Index1M,$H172,TRUE,_xll.ohTrigger(RecalcTrigger,Trigger1M)),NA())</f>
        <v>6.7973529784869438E-3</v>
      </c>
      <c r="K172" s="44">
        <f>IFERROR(_xll.qlIndexFixing(Index3M,H172,TRUE,_xll.ohTrigger(RecalcTrigger,Trigger3M)),NA())</f>
        <v>7.8728757556470342E-3</v>
      </c>
      <c r="L172" s="44">
        <f>IFERROR(_xll.qlIndexFixing(Index6M,$H172,TRUE,_xll.ohTrigger(RecalcTrigger,Trigger6M)),NA())</f>
        <v>9.6721819344404367E-3</v>
      </c>
      <c r="M172" s="178">
        <f>IFERROR(_xll.qlIndexFixing(Index1Y,$H172,TRUE,_xll.ohTrigger(RecalcTrigger,Trigger1Y)),NA())</f>
        <v>1.3415276994900971E-2</v>
      </c>
      <c r="N172" s="177">
        <f>IFERROR(_xll.qlIndexFixing(ONIndex1M,I172,TRUE,_xll.ohTrigger(RecalcTrigger,Trigger1M)),NA())</f>
        <v>6.6537816185741061E-3</v>
      </c>
      <c r="O172" s="44">
        <f>IFERROR(_xll.qlIndexFixing(ONIndex3M,I172,TRUE,_xll.ohTrigger(RecalcTrigger,Trigger3M)),NA())</f>
        <v>7.4097596963040857E-3</v>
      </c>
      <c r="P172" s="44">
        <f>IFERROR(_xll.qlIndexFixing(ONIndex6M,I172,TRUE,_xll.ohTrigger(RecalcTrigger,Trigger6M)),NA())</f>
        <v>8.6702251667936103E-3</v>
      </c>
      <c r="Q172" s="178">
        <f>IFERROR(_xll.qlIndexFixing(ONIndex1Y,I172,TRUE,_xll.ohTrigger(RecalcTrigger,Trigger1Y)),NA())</f>
        <v>1.1388259321680749E-2</v>
      </c>
    </row>
    <row r="173" spans="2:17" x14ac:dyDescent="0.2">
      <c r="B173" s="39" t="s">
        <v>17</v>
      </c>
      <c r="D173" s="42">
        <f>_xll.qlCalendarAdvance(Calendar,$D172,B173,"f",FALSE)</f>
        <v>42601</v>
      </c>
      <c r="E173" s="172">
        <f>_xll.qlInterestRateIndexValueDate(IndexON,D173)</f>
        <v>42601</v>
      </c>
      <c r="F173" s="188">
        <f>IFERROR(_xll.qlIndexFixing(IndexON,D173,TRUE,_xll.ohTrigger(RecalcTrigger,TriggerON)),NA())</f>
        <v>6.1472551591486759E-3</v>
      </c>
      <c r="H173" s="42">
        <f>_xll.qlCalendarAdvance(Calendar,$H172,B173,"f",FALSE)</f>
        <v>42601</v>
      </c>
      <c r="I173" s="172">
        <f>_xll.qlInterestRateIndexValueDate(Index1M,$H173)</f>
        <v>42601</v>
      </c>
      <c r="J173" s="177">
        <f>IFERROR(_xll.qlIndexFixing(Index1M,$H173,TRUE,_xll.ohTrigger(RecalcTrigger,Trigger1M)),NA())</f>
        <v>6.8018603178994722E-3</v>
      </c>
      <c r="K173" s="44">
        <f>IFERROR(_xll.qlIndexFixing(Index3M,H173,TRUE,_xll.ohTrigger(RecalcTrigger,Trigger3M)),NA())</f>
        <v>7.8938728267197878E-3</v>
      </c>
      <c r="L173" s="44">
        <f>IFERROR(_xll.qlIndexFixing(Index6M,$H173,TRUE,_xll.ohTrigger(RecalcTrigger,Trigger6M)),NA())</f>
        <v>9.677368040365333E-3</v>
      </c>
      <c r="M173" s="178">
        <f>IFERROR(_xll.qlIndexFixing(Index1Y,$H173,TRUE,_xll.ohTrigger(RecalcTrigger,Trigger1Y)),NA())</f>
        <v>1.3440683844694669E-2</v>
      </c>
      <c r="N173" s="177">
        <f>IFERROR(_xll.qlIndexFixing(ONIndex1M,I173,TRUE,_xll.ohTrigger(RecalcTrigger,Trigger1M)),NA())</f>
        <v>6.6710857523633047E-3</v>
      </c>
      <c r="O173" s="44">
        <f>IFERROR(_xll.qlIndexFixing(ONIndex3M,I173,TRUE,_xll.ohTrigger(RecalcTrigger,Trigger3M)),NA())</f>
        <v>7.4294035614412106E-3</v>
      </c>
      <c r="P173" s="44">
        <f>IFERROR(_xll.qlIndexFixing(ONIndex6M,I173,TRUE,_xll.ohTrigger(RecalcTrigger,Trigger6M)),NA())</f>
        <v>8.6909909211511475E-3</v>
      </c>
      <c r="Q173" s="178">
        <f>IFERROR(_xll.qlIndexFixing(ONIndex1Y,I173,TRUE,_xll.ohTrigger(RecalcTrigger,Trigger1Y)),NA())</f>
        <v>1.1448627858600496E-2</v>
      </c>
    </row>
    <row r="174" spans="2:17" x14ac:dyDescent="0.2">
      <c r="B174" s="39" t="s">
        <v>17</v>
      </c>
      <c r="D174" s="42">
        <f>_xll.qlCalendarAdvance(Calendar,$D173,B174,"f",FALSE)</f>
        <v>42604</v>
      </c>
      <c r="E174" s="172">
        <f>_xll.qlInterestRateIndexValueDate(IndexON,D174)</f>
        <v>42604</v>
      </c>
      <c r="F174" s="188">
        <f>IFERROR(_xll.qlIndexFixing(IndexON,D174,TRUE,_xll.ohTrigger(RecalcTrigger,TriggerON)),NA())</f>
        <v>6.1898358433065681E-3</v>
      </c>
      <c r="H174" s="42">
        <f>_xll.qlCalendarAdvance(Calendar,$H173,B174,"f",FALSE)</f>
        <v>42604</v>
      </c>
      <c r="I174" s="172">
        <f>_xll.qlInterestRateIndexValueDate(Index1M,$H174)</f>
        <v>42604</v>
      </c>
      <c r="J174" s="177">
        <f>IFERROR(_xll.qlIndexFixing(Index1M,$H174,TRUE,_xll.ohTrigger(RecalcTrigger,Trigger1M)),NA())</f>
        <v>6.8305424375799065E-3</v>
      </c>
      <c r="K174" s="44">
        <f>IFERROR(_xll.qlIndexFixing(Index3M,H174,TRUE,_xll.ohTrigger(RecalcTrigger,Trigger3M)),NA())</f>
        <v>7.9140796708443307E-3</v>
      </c>
      <c r="L174" s="44">
        <f>IFERROR(_xll.qlIndexFixing(Index6M,$H174,TRUE,_xll.ohTrigger(RecalcTrigger,Trigger6M)),NA())</f>
        <v>9.7040327244772868E-3</v>
      </c>
      <c r="M174" s="178">
        <f>IFERROR(_xll.qlIndexFixing(Index1Y,$H174,TRUE,_xll.ohTrigger(RecalcTrigger,Trigger1Y)),NA())</f>
        <v>1.3462662852573803E-2</v>
      </c>
      <c r="N174" s="177">
        <f>IFERROR(_xll.qlIndexFixing(ONIndex1M,I174,TRUE,_xll.ohTrigger(RecalcTrigger,Trigger1M)),NA())</f>
        <v>6.6883406919515664E-3</v>
      </c>
      <c r="O174" s="44">
        <f>IFERROR(_xll.qlIndexFixing(ONIndex3M,I174,TRUE,_xll.ohTrigger(RecalcTrigger,Trigger3M)),NA())</f>
        <v>7.4487550609003694E-3</v>
      </c>
      <c r="P174" s="44">
        <f>IFERROR(_xll.qlIndexFixing(ONIndex6M,I174,TRUE,_xll.ohTrigger(RecalcTrigger,Trigger6M)),NA())</f>
        <v>8.7118680058939635E-3</v>
      </c>
      <c r="Q174" s="178">
        <f>IFERROR(_xll.qlIndexFixing(ONIndex1Y,I174,TRUE,_xll.ohTrigger(RecalcTrigger,Trigger1Y)),NA())</f>
        <v>1.1503717317994377E-2</v>
      </c>
    </row>
    <row r="175" spans="2:17" x14ac:dyDescent="0.2">
      <c r="B175" s="39" t="s">
        <v>17</v>
      </c>
      <c r="D175" s="42">
        <f>_xll.qlCalendarAdvance(Calendar,$D174,B175,"f",FALSE)</f>
        <v>42605</v>
      </c>
      <c r="E175" s="172">
        <f>_xll.qlInterestRateIndexValueDate(IndexON,D175)</f>
        <v>42605</v>
      </c>
      <c r="F175" s="188">
        <f>IFERROR(_xll.qlIndexFixing(IndexON,D175,TRUE,_xll.ohTrigger(RecalcTrigger,TriggerON)),NA())</f>
        <v>6.2092331792462652E-3</v>
      </c>
      <c r="H175" s="42">
        <f>_xll.qlCalendarAdvance(Calendar,$H174,B175,"f",FALSE)</f>
        <v>42605</v>
      </c>
      <c r="I175" s="172">
        <f>_xll.qlInterestRateIndexValueDate(Index1M,$H175)</f>
        <v>42605</v>
      </c>
      <c r="J175" s="177">
        <f>IFERROR(_xll.qlIndexFixing(Index1M,$H175,TRUE,_xll.ohTrigger(RecalcTrigger,Trigger1M)),NA())</f>
        <v>6.8402525483460359E-3</v>
      </c>
      <c r="K175" s="44">
        <f>IFERROR(_xll.qlIndexFixing(Index3M,H175,TRUE,_xll.ohTrigger(RecalcTrigger,Trigger3M)),NA())</f>
        <v>7.9244186697293544E-3</v>
      </c>
      <c r="L175" s="44">
        <f>IFERROR(_xll.qlIndexFixing(Index6M,$H175,TRUE,_xll.ohTrigger(RecalcTrigger,Trigger6M)),NA())</f>
        <v>9.7148020276335411E-3</v>
      </c>
      <c r="M175" s="178">
        <f>IFERROR(_xll.qlIndexFixing(Index1Y,$H175,TRUE,_xll.ohTrigger(RecalcTrigger,Trigger1Y)),NA())</f>
        <v>1.3474481160806517E-2</v>
      </c>
      <c r="N175" s="177">
        <f>IFERROR(_xll.qlIndexFixing(ONIndex1M,I175,TRUE,_xll.ohTrigger(RecalcTrigger,Trigger1M)),NA())</f>
        <v>6.697126449589641E-3</v>
      </c>
      <c r="O175" s="44">
        <f>IFERROR(_xll.qlIndexFixing(ONIndex3M,I175,TRUE,_xll.ohTrigger(RecalcTrigger,Trigger3M)),NA())</f>
        <v>7.4585114530301144E-3</v>
      </c>
      <c r="P175" s="44">
        <f>IFERROR(_xll.qlIndexFixing(ONIndex6M,I175,TRUE,_xll.ohTrigger(RecalcTrigger,Trigger6M)),NA())</f>
        <v>8.7226726119604692E-3</v>
      </c>
      <c r="Q175" s="178">
        <f>IFERROR(_xll.qlIndexFixing(ONIndex1Y,I175,TRUE,_xll.ohTrigger(RecalcTrigger,Trigger1Y)),NA())</f>
        <v>1.1529161127111776E-2</v>
      </c>
    </row>
    <row r="176" spans="2:17" x14ac:dyDescent="0.2">
      <c r="B176" s="39" t="s">
        <v>17</v>
      </c>
      <c r="D176" s="42">
        <f>_xll.qlCalendarAdvance(Calendar,$D175,B176,"f",FALSE)</f>
        <v>42606</v>
      </c>
      <c r="E176" s="172">
        <f>_xll.qlInterestRateIndexValueDate(IndexON,D176)</f>
        <v>42606</v>
      </c>
      <c r="F176" s="188">
        <f>IFERROR(_xll.qlIndexFixing(IndexON,D176,TRUE,_xll.ohTrigger(RecalcTrigger,TriggerON)),NA())</f>
        <v>6.2274636528980576E-3</v>
      </c>
      <c r="H176" s="42">
        <f>_xll.qlCalendarAdvance(Calendar,$H175,B176,"f",FALSE)</f>
        <v>42606</v>
      </c>
      <c r="I176" s="172">
        <f>_xll.qlInterestRateIndexValueDate(Index1M,$H176)</f>
        <v>42606</v>
      </c>
      <c r="J176" s="177">
        <f>IFERROR(_xll.qlIndexFixing(Index1M,$H176,TRUE,_xll.ohTrigger(RecalcTrigger,Trigger1M)),NA())</f>
        <v>6.860502647044203E-3</v>
      </c>
      <c r="K176" s="44">
        <f>IFERROR(_xll.qlIndexFixing(Index3M,H176,TRUE,_xll.ohTrigger(RecalcTrigger,Trigger3M)),NA())</f>
        <v>7.9347732397297421E-3</v>
      </c>
      <c r="L176" s="44">
        <f>IFERROR(_xll.qlIndexFixing(Index6M,$H176,TRUE,_xll.ohTrigger(RecalcTrigger,Trigger6M)),NA())</f>
        <v>9.7255917374892177E-3</v>
      </c>
      <c r="M176" s="178">
        <f>IFERROR(_xll.qlIndexFixing(Index1Y,$H176,TRUE,_xll.ohTrigger(RecalcTrigger,Trigger1Y)),NA())</f>
        <v>1.3486293503378821E-2</v>
      </c>
      <c r="N176" s="177">
        <f>IFERROR(_xll.qlIndexFixing(ONIndex1M,I176,TRUE,_xll.ohTrigger(RecalcTrigger,Trigger1M)),NA())</f>
        <v>6.705970603018141E-3</v>
      </c>
      <c r="O176" s="44">
        <f>IFERROR(_xll.qlIndexFixing(ONIndex3M,I176,TRUE,_xll.ohTrigger(RecalcTrigger,Trigger3M)),NA())</f>
        <v>7.4682708655116059E-3</v>
      </c>
      <c r="P176" s="44">
        <f>IFERROR(_xll.qlIndexFixing(ONIndex6M,I176,TRUE,_xll.ohTrigger(RecalcTrigger,Trigger6M)),NA())</f>
        <v>8.7336347764543909E-3</v>
      </c>
      <c r="Q176" s="178">
        <f>IFERROR(_xll.qlIndexFixing(ONIndex1Y,I176,TRUE,_xll.ohTrigger(RecalcTrigger,Trigger1Y)),NA())</f>
        <v>1.1553236659588295E-2</v>
      </c>
    </row>
    <row r="177" spans="2:17" x14ac:dyDescent="0.2">
      <c r="B177" s="39" t="s">
        <v>17</v>
      </c>
      <c r="D177" s="42">
        <f>_xll.qlCalendarAdvance(Calendar,$D176,B177,"f",FALSE)</f>
        <v>42607</v>
      </c>
      <c r="E177" s="172">
        <f>_xll.qlInterestRateIndexValueDate(IndexON,D177)</f>
        <v>42607</v>
      </c>
      <c r="F177" s="188">
        <f>IFERROR(_xll.qlIndexFixing(IndexON,D177,TRUE,_xll.ohTrigger(RecalcTrigger,TriggerON)),NA())</f>
        <v>6.2445272641808991E-3</v>
      </c>
      <c r="H177" s="42">
        <f>_xll.qlCalendarAdvance(Calendar,$H176,B177,"f",FALSE)</f>
        <v>42607</v>
      </c>
      <c r="I177" s="172">
        <f>_xll.qlInterestRateIndexValueDate(Index1M,$H177)</f>
        <v>42607</v>
      </c>
      <c r="J177" s="177">
        <f>IFERROR(_xll.qlIndexFixing(Index1M,$H177,TRUE,_xll.ohTrigger(RecalcTrigger,Trigger1M)),NA())</f>
        <v>6.8652056422759816E-3</v>
      </c>
      <c r="K177" s="44">
        <f>IFERROR(_xll.qlIndexFixing(Index3M,H177,TRUE,_xll.ohTrigger(RecalcTrigger,Trigger3M)),NA())</f>
        <v>7.94514356238828E-3</v>
      </c>
      <c r="L177" s="44">
        <f>IFERROR(_xll.qlIndexFixing(Index6M,$H177,TRUE,_xll.ohTrigger(RecalcTrigger,Trigger6M)),NA())</f>
        <v>9.7477100770729155E-3</v>
      </c>
      <c r="M177" s="178">
        <f>IFERROR(_xll.qlIndexFixing(Index1Y,$H177,TRUE,_xll.ohTrigger(RecalcTrigger,Trigger1Y)),NA())</f>
        <v>1.3498102528914036E-2</v>
      </c>
      <c r="N177" s="177">
        <f>IFERROR(_xll.qlIndexFixing(ONIndex1M,I177,TRUE,_xll.ohTrigger(RecalcTrigger,Trigger1M)),NA())</f>
        <v>6.7148731520749738E-3</v>
      </c>
      <c r="O177" s="44">
        <f>IFERROR(_xll.qlIndexFixing(ONIndex3M,I177,TRUE,_xll.ohTrigger(RecalcTrigger,Trigger3M)),NA())</f>
        <v>7.4780332983448439E-3</v>
      </c>
      <c r="P177" s="44">
        <f>IFERROR(_xll.qlIndexFixing(ONIndex6M,I177,TRUE,_xll.ohTrigger(RecalcTrigger,Trigger6M)),NA())</f>
        <v>8.7447544995378212E-3</v>
      </c>
      <c r="Q177" s="178">
        <f>IFERROR(_xll.qlIndexFixing(ONIndex1Y,I177,TRUE,_xll.ohTrigger(RecalcTrigger,Trigger1Y)),NA())</f>
        <v>1.1575943915261844E-2</v>
      </c>
    </row>
    <row r="178" spans="2:17" x14ac:dyDescent="0.2">
      <c r="B178" s="39" t="s">
        <v>17</v>
      </c>
      <c r="D178" s="42">
        <f>_xll.qlCalendarAdvance(Calendar,$D177,B178,"f",FALSE)</f>
        <v>42608</v>
      </c>
      <c r="E178" s="172">
        <f>_xll.qlInterestRateIndexValueDate(IndexON,D178)</f>
        <v>42608</v>
      </c>
      <c r="F178" s="188">
        <f>IFERROR(_xll.qlIndexFixing(IndexON,D178,TRUE,_xll.ohTrigger(RecalcTrigger,TriggerON)),NA())</f>
        <v>6.2815141259064955E-3</v>
      </c>
      <c r="H178" s="42">
        <f>_xll.qlCalendarAdvance(Calendar,$H177,B178,"f",FALSE)</f>
        <v>42608</v>
      </c>
      <c r="I178" s="172">
        <f>_xll.qlInterestRateIndexValueDate(Index1M,$H178)</f>
        <v>42608</v>
      </c>
      <c r="J178" s="177">
        <f>IFERROR(_xll.qlIndexFixing(Index1M,$H178,TRUE,_xll.ohTrigger(RecalcTrigger,Trigger1M)),NA())</f>
        <v>6.8699286919649714E-3</v>
      </c>
      <c r="K178" s="44">
        <f>IFERROR(_xll.qlIndexFixing(Index3M,H178,TRUE,_xll.ohTrigger(RecalcTrigger,Trigger3M)),NA())</f>
        <v>7.9663822034148467E-3</v>
      </c>
      <c r="L178" s="44">
        <f>IFERROR(_xll.qlIndexFixing(Index6M,$H178,TRUE,_xll.ohTrigger(RecalcTrigger,Trigger6M)),NA())</f>
        <v>9.7528977963895272E-3</v>
      </c>
      <c r="M178" s="178">
        <f>IFERROR(_xll.qlIndexFixing(Index1Y,$H178,TRUE,_xll.ohTrigger(RecalcTrigger,Trigger1Y)),NA())</f>
        <v>1.3530922302870344E-2</v>
      </c>
      <c r="N178" s="177">
        <f>IFERROR(_xll.qlIndexFixing(ONIndex1M,I178,TRUE,_xll.ohTrigger(RecalcTrigger,Trigger1M)),NA())</f>
        <v>6.7376080517028702E-3</v>
      </c>
      <c r="O178" s="44">
        <f>IFERROR(_xll.qlIndexFixing(ONIndex3M,I178,TRUE,_xll.ohTrigger(RecalcTrigger,Trigger3M)),NA())</f>
        <v>7.5026858011381647E-3</v>
      </c>
      <c r="P178" s="44">
        <f>IFERROR(_xll.qlIndexFixing(ONIndex6M,I178,TRUE,_xll.ohTrigger(RecalcTrigger,Trigger6M)),NA())</f>
        <v>8.773657926340328E-3</v>
      </c>
      <c r="Q178" s="178">
        <f>IFERROR(_xll.qlIndexFixing(ONIndex1Y,I178,TRUE,_xll.ohTrigger(RecalcTrigger,Trigger1Y)),NA())</f>
        <v>1.1626426134732082E-2</v>
      </c>
    </row>
    <row r="179" spans="2:17" x14ac:dyDescent="0.2">
      <c r="B179" s="39" t="s">
        <v>17</v>
      </c>
      <c r="D179" s="42">
        <f>_xll.qlCalendarAdvance(Calendar,$D178,B179,"f",FALSE)</f>
        <v>42612</v>
      </c>
      <c r="E179" s="172">
        <f>_xll.qlInterestRateIndexValueDate(IndexON,D179)</f>
        <v>42612</v>
      </c>
      <c r="F179" s="188">
        <f>IFERROR(_xll.qlIndexFixing(IndexON,D179,TRUE,_xll.ohTrigger(RecalcTrigger,TriggerON)),NA())</f>
        <v>6.3123423790634181E-3</v>
      </c>
      <c r="H179" s="42">
        <f>_xll.qlCalendarAdvance(Calendar,$H178,B179,"f",FALSE)</f>
        <v>42612</v>
      </c>
      <c r="I179" s="172">
        <f>_xll.qlInterestRateIndexValueDate(Index1M,$H179)</f>
        <v>42612</v>
      </c>
      <c r="J179" s="177">
        <f>IFERROR(_xll.qlIndexFixing(Index1M,$H179,TRUE,_xll.ohTrigger(RecalcTrigger,Trigger1M)),NA())</f>
        <v>6.9110307089851938E-3</v>
      </c>
      <c r="K179" s="44">
        <f>IFERROR(_xll.qlIndexFixing(Index3M,H179,TRUE,_xll.ohTrigger(RecalcTrigger,Trigger3M)),NA())</f>
        <v>7.9972378197657734E-3</v>
      </c>
      <c r="L179" s="44">
        <f>IFERROR(_xll.qlIndexFixing(Index6M,$H179,TRUE,_xll.ohTrigger(RecalcTrigger,Trigger6M)),NA())</f>
        <v>9.7792924101018867E-3</v>
      </c>
      <c r="M179" s="178">
        <f>IFERROR(_xll.qlIndexFixing(Index1Y,$H179,TRUE,_xll.ohTrigger(RecalcTrigger,Trigger1Y)),NA())</f>
        <v>1.3557190611496184E-2</v>
      </c>
      <c r="N179" s="177">
        <f>IFERROR(_xll.qlIndexFixing(ONIndex1M,I179,TRUE,_xll.ohTrigger(RecalcTrigger,Trigger1M)),NA())</f>
        <v>6.7602618338102882E-3</v>
      </c>
      <c r="O179" s="44">
        <f>IFERROR(_xll.qlIndexFixing(ONIndex3M,I179,TRUE,_xll.ohTrigger(RecalcTrigger,Trigger3M)),NA())</f>
        <v>7.5268907684356012E-3</v>
      </c>
      <c r="P179" s="44">
        <f>IFERROR(_xll.qlIndexFixing(ONIndex6M,I179,TRUE,_xll.ohTrigger(RecalcTrigger,Trigger6M)),NA())</f>
        <v>8.8027164937165558E-3</v>
      </c>
      <c r="Q179" s="178">
        <f>IFERROR(_xll.qlIndexFixing(ONIndex1Y,I179,TRUE,_xll.ohTrigger(RecalcTrigger,Trigger1Y)),NA())</f>
        <v>1.1668956032183653E-2</v>
      </c>
    </row>
    <row r="180" spans="2:17" x14ac:dyDescent="0.2">
      <c r="B180" s="39" t="s">
        <v>17</v>
      </c>
      <c r="D180" s="42">
        <f>_xll.qlCalendarAdvance(Calendar,$D179,B180,"f",FALSE)</f>
        <v>42613</v>
      </c>
      <c r="E180" s="172">
        <f>_xll.qlInterestRateIndexValueDate(IndexON,D180)</f>
        <v>42613</v>
      </c>
      <c r="F180" s="188">
        <f>IFERROR(_xll.qlIndexFixing(IndexON,D180,TRUE,_xll.ohTrigger(RecalcTrigger,TriggerON)),NA())</f>
        <v>6.3224048128907029E-3</v>
      </c>
      <c r="H180" s="42">
        <f>_xll.qlCalendarAdvance(Calendar,$H179,B180,"f",FALSE)</f>
        <v>42613</v>
      </c>
      <c r="I180" s="172">
        <f>_xll.qlInterestRateIndexValueDate(Index1M,$H180)</f>
        <v>42613</v>
      </c>
      <c r="J180" s="177">
        <f>IFERROR(_xll.qlIndexFixing(Index1M,$H180,TRUE,_xll.ohTrigger(RecalcTrigger,Trigger1M)),NA())</f>
        <v>6.9159282464154783E-3</v>
      </c>
      <c r="K180" s="44">
        <f>IFERROR(_xll.qlIndexFixing(Index3M,H180,TRUE,_xll.ohTrigger(RecalcTrigger,Trigger3M)),NA())</f>
        <v>8.0022414495110866E-3</v>
      </c>
      <c r="L180" s="44">
        <f>IFERROR(_xll.qlIndexFixing(Index6M,$H180,TRUE,_xll.ohTrigger(RecalcTrigger,Trigger6M)),NA())</f>
        <v>9.7844518852191805E-3</v>
      </c>
      <c r="M180" s="178">
        <f>IFERROR(_xll.qlIndexFixing(Index1Y,$H180,TRUE,_xll.ohTrigger(RecalcTrigger,Trigger1Y)),NA())</f>
        <v>1.3569035362816839E-2</v>
      </c>
      <c r="N180" s="177">
        <f>IFERROR(_xll.qlIndexFixing(ONIndex1M,I180,TRUE,_xll.ohTrigger(RecalcTrigger,Trigger1M)),NA())</f>
        <v>6.7695147574475811E-3</v>
      </c>
      <c r="O180" s="44">
        <f>IFERROR(_xll.qlIndexFixing(ONIndex3M,I180,TRUE,_xll.ohTrigger(RecalcTrigger,Trigger3M)),NA())</f>
        <v>7.5366713235414107E-3</v>
      </c>
      <c r="P180" s="44">
        <f>IFERROR(_xll.qlIndexFixing(ONIndex6M,I180,TRUE,_xll.ohTrigger(RecalcTrigger,Trigger6M)),NA())</f>
        <v>8.8147815684180841E-3</v>
      </c>
      <c r="Q180" s="178">
        <f>IFERROR(_xll.qlIndexFixing(ONIndex1Y,I180,TRUE,_xll.ohTrigger(RecalcTrigger,Trigger1Y)),NA())</f>
        <v>1.1683453621852413E-2</v>
      </c>
    </row>
    <row r="181" spans="2:17" x14ac:dyDescent="0.2">
      <c r="B181" s="39" t="s">
        <v>17</v>
      </c>
      <c r="D181" s="42">
        <f>_xll.qlCalendarAdvance(Calendar,$D180,B181,"f",FALSE)</f>
        <v>42614</v>
      </c>
      <c r="E181" s="172">
        <f>_xll.qlInterestRateIndexValueDate(IndexON,D181)</f>
        <v>42614</v>
      </c>
      <c r="F181" s="188">
        <f>IFERROR(_xll.qlIndexFixing(IndexON,D181,TRUE,_xll.ohTrigger(RecalcTrigger,TriggerON)),NA())</f>
        <v>6.3313003833764814E-3</v>
      </c>
      <c r="H181" s="42">
        <f>_xll.qlCalendarAdvance(Calendar,$H180,B181,"f",FALSE)</f>
        <v>42614</v>
      </c>
      <c r="I181" s="172">
        <f>_xll.qlInterestRateIndexValueDate(Index1M,$H181)</f>
        <v>42614</v>
      </c>
      <c r="J181" s="177">
        <f>IFERROR(_xll.qlIndexFixing(Index1M,$H181,TRUE,_xll.ohTrigger(RecalcTrigger,Trigger1M)),NA())</f>
        <v>6.9382382165588188E-3</v>
      </c>
      <c r="K181" s="44">
        <f>IFERROR(_xll.qlIndexFixing(Index3M,H181,TRUE,_xll.ohTrigger(RecalcTrigger,Trigger3M)),NA())</f>
        <v>8.012717231428523E-3</v>
      </c>
      <c r="L181" s="44">
        <f>IFERROR(_xll.qlIndexFixing(Index6M,$H181,TRUE,_xll.ohTrigger(RecalcTrigger,Trigger6M)),NA())</f>
        <v>9.7953222199174753E-3</v>
      </c>
      <c r="M181" s="178">
        <f>IFERROR(_xll.qlIndexFixing(Index1Y,$H181,TRUE,_xll.ohTrigger(RecalcTrigger,Trigger1Y)),NA())</f>
        <v>1.3580895340924215E-2</v>
      </c>
      <c r="N181" s="177">
        <f>IFERROR(_xll.qlIndexFixing(ONIndex1M,I181,TRUE,_xll.ohTrigger(RecalcTrigger,Trigger1M)),NA())</f>
        <v>6.7788260767942532E-3</v>
      </c>
      <c r="O181" s="44">
        <f>IFERROR(_xll.qlIndexFixing(ONIndex3M,I181,TRUE,_xll.ohTrigger(RecalcTrigger,Trigger3M)),NA())</f>
        <v>7.5464548990800129E-3</v>
      </c>
      <c r="P181" s="44">
        <f>IFERROR(_xll.qlIndexFixing(ONIndex6M,I181,TRUE,_xll.ohTrigger(RecalcTrigger,Trigger6M)),NA())</f>
        <v>8.8270042017901673E-3</v>
      </c>
      <c r="Q181" s="178">
        <f>IFERROR(_xll.qlIndexFixing(ONIndex1Y,I181,TRUE,_xll.ohTrigger(RecalcTrigger,Trigger1Y)),NA())</f>
        <v>1.1696582933178323E-2</v>
      </c>
    </row>
    <row r="182" spans="2:17" x14ac:dyDescent="0.2">
      <c r="B182" s="39" t="s">
        <v>17</v>
      </c>
      <c r="D182" s="42">
        <f>_xll.qlCalendarAdvance(Calendar,$D181,B182,"f",FALSE)</f>
        <v>42615</v>
      </c>
      <c r="E182" s="172">
        <f>_xll.qlInterestRateIndexValueDate(IndexON,D182)</f>
        <v>42615</v>
      </c>
      <c r="F182" s="188">
        <f>IFERROR(_xll.qlIndexFixing(IndexON,D182,TRUE,_xll.ohTrigger(RecalcTrigger,TriggerON)),NA())</f>
        <v>6.3453122858636588E-3</v>
      </c>
      <c r="H182" s="42">
        <f>_xll.qlCalendarAdvance(Calendar,$H181,B182,"f",FALSE)</f>
        <v>42615</v>
      </c>
      <c r="I182" s="172">
        <f>_xll.qlInterestRateIndexValueDate(Index1M,$H182)</f>
        <v>42615</v>
      </c>
      <c r="J182" s="177">
        <f>IFERROR(_xll.qlIndexFixing(Index1M,$H182,TRUE,_xll.ohTrigger(RecalcTrigger,Trigger1M)),NA())</f>
        <v>6.9432515927040969E-3</v>
      </c>
      <c r="K182" s="44">
        <f>IFERROR(_xll.qlIndexFixing(Index3M,H182,TRUE,_xll.ohTrigger(RecalcTrigger,Trigger3M)),NA())</f>
        <v>8.0232101897710281E-3</v>
      </c>
      <c r="L182" s="44">
        <f>IFERROR(_xll.qlIndexFixing(Index6M,$H182,TRUE,_xll.ohTrigger(RecalcTrigger,Trigger6M)),NA())</f>
        <v>9.8062095442670149E-3</v>
      </c>
      <c r="M182" s="178">
        <f>IFERROR(_xll.qlIndexFixing(Index1Y,$H182,TRUE,_xll.ohTrigger(RecalcTrigger,Trigger1Y)),NA())</f>
        <v>1.3607092512773875E-2</v>
      </c>
      <c r="N182" s="177">
        <f>IFERROR(_xll.qlIndexFixing(ONIndex1M,I182,TRUE,_xll.ohTrigger(RecalcTrigger,Trigger1M)),NA())</f>
        <v>6.7977699659789916E-3</v>
      </c>
      <c r="O182" s="44">
        <f>IFERROR(_xll.qlIndexFixing(ONIndex3M,I182,TRUE,_xll.ohTrigger(RecalcTrigger,Trigger3M)),NA())</f>
        <v>7.5661889542744118E-3</v>
      </c>
      <c r="P182" s="44">
        <f>IFERROR(_xll.qlIndexFixing(ONIndex6M,I182,TRUE,_xll.ohTrigger(RecalcTrigger,Trigger6M)),NA())</f>
        <v>8.8521893435167254E-3</v>
      </c>
      <c r="Q182" s="178">
        <f>IFERROR(_xll.qlIndexFixing(ONIndex1Y,I182,TRUE,_xll.ohTrigger(RecalcTrigger,Trigger1Y)),NA())</f>
        <v>1.1718656845369399E-2</v>
      </c>
    </row>
    <row r="183" spans="2:17" x14ac:dyDescent="0.2">
      <c r="B183" s="39" t="s">
        <v>17</v>
      </c>
      <c r="D183" s="42">
        <f>_xll.qlCalendarAdvance(Calendar,$D182,B183,"f",FALSE)</f>
        <v>42618</v>
      </c>
      <c r="E183" s="172">
        <f>_xll.qlInterestRateIndexValueDate(IndexON,D183)</f>
        <v>42618</v>
      </c>
      <c r="F183" s="188">
        <f>IFERROR(_xll.qlIndexFixing(IndexON,D183,TRUE,_xll.ohTrigger(RecalcTrigger,TriggerON)),NA())</f>
        <v>6.355214030607792E-3</v>
      </c>
      <c r="H183" s="42">
        <f>_xll.qlCalendarAdvance(Calendar,$H182,B183,"f",FALSE)</f>
        <v>42618</v>
      </c>
      <c r="I183" s="172">
        <f>_xll.qlInterestRateIndexValueDate(Index1M,$H183)</f>
        <v>42618</v>
      </c>
      <c r="J183" s="177">
        <f>IFERROR(_xll.qlIndexFixing(Index1M,$H183,TRUE,_xll.ohTrigger(RecalcTrigger,Trigger1M)),NA())</f>
        <v>6.9706504193014869E-3</v>
      </c>
      <c r="K183" s="44">
        <f>IFERROR(_xll.qlIndexFixing(Index3M,H183,TRUE,_xll.ohTrigger(RecalcTrigger,Trigger3M)),NA())</f>
        <v>8.0547939588646363E-3</v>
      </c>
      <c r="L183" s="44">
        <f>IFERROR(_xll.qlIndexFixing(Index6M,$H183,TRUE,_xll.ohTrigger(RecalcTrigger,Trigger6M)),NA())</f>
        <v>9.8448200729703735E-3</v>
      </c>
      <c r="M183" s="178">
        <f>IFERROR(_xll.qlIndexFixing(Index1Y,$H183,TRUE,_xll.ohTrigger(RecalcTrigger,Trigger1Y)),NA())</f>
        <v>1.3628540515379539E-2</v>
      </c>
      <c r="N183" s="177">
        <f>IFERROR(_xll.qlIndexFixing(ONIndex1M,I183,TRUE,_xll.ohTrigger(RecalcTrigger,Trigger1M)),NA())</f>
        <v>6.8166553120041495E-3</v>
      </c>
      <c r="O183" s="44">
        <f>IFERROR(_xll.qlIndexFixing(ONIndex3M,I183,TRUE,_xll.ohTrigger(RecalcTrigger,Trigger3M)),NA())</f>
        <v>7.5856194050760717E-3</v>
      </c>
      <c r="P183" s="44">
        <f>IFERROR(_xll.qlIndexFixing(ONIndex6M,I183,TRUE,_xll.ohTrigger(RecalcTrigger,Trigger6M)),NA())</f>
        <v>8.8774703218219564E-3</v>
      </c>
      <c r="Q183" s="178">
        <f>IFERROR(_xll.qlIndexFixing(ONIndex1Y,I183,TRUE,_xll.ohTrigger(RecalcTrigger,Trigger1Y)),NA())</f>
        <v>1.1735417392622072E-2</v>
      </c>
    </row>
    <row r="184" spans="2:17" x14ac:dyDescent="0.2">
      <c r="B184" s="39" t="s">
        <v>17</v>
      </c>
      <c r="D184" s="42">
        <f>_xll.qlCalendarAdvance(Calendar,$D183,B184,"f",FALSE)</f>
        <v>42619</v>
      </c>
      <c r="E184" s="172">
        <f>_xll.qlInterestRateIndexValueDate(IndexON,D184)</f>
        <v>42619</v>
      </c>
      <c r="F184" s="188">
        <f>IFERROR(_xll.qlIndexFixing(IndexON,D184,TRUE,_xll.ohTrigger(RecalcTrigger,TriggerON)),NA())</f>
        <v>6.3582752834134837E-3</v>
      </c>
      <c r="H184" s="42">
        <f>_xll.qlCalendarAdvance(Calendar,$H183,B184,"f",FALSE)</f>
        <v>42619</v>
      </c>
      <c r="I184" s="172">
        <f>_xll.qlInterestRateIndexValueDate(Index1M,$H184)</f>
        <v>42619</v>
      </c>
      <c r="J184" s="177">
        <f>IFERROR(_xll.qlIndexFixing(Index1M,$H184,TRUE,_xll.ohTrigger(RecalcTrigger,Trigger1M)),NA())</f>
        <v>6.982087119178952E-3</v>
      </c>
      <c r="K184" s="44">
        <f>IFERROR(_xll.qlIndexFixing(Index3M,H184,TRUE,_xll.ohTrigger(RecalcTrigger,Trigger3M)),NA())</f>
        <v>8.0653574584337862E-3</v>
      </c>
      <c r="L184" s="44">
        <f>IFERROR(_xll.qlIndexFixing(Index6M,$H184,TRUE,_xll.ohTrigger(RecalcTrigger,Trigger6M)),NA())</f>
        <v>9.8499249784684169E-3</v>
      </c>
      <c r="M184" s="178">
        <f>IFERROR(_xll.qlIndexFixing(Index1Y,$H184,TRUE,_xll.ohTrigger(RecalcTrigger,Trigger1Y)),NA())</f>
        <v>1.3640516374138656E-2</v>
      </c>
      <c r="N184" s="177">
        <f>IFERROR(_xll.qlIndexFixing(ONIndex1M,I184,TRUE,_xll.ohTrigger(RecalcTrigger,Trigger1M)),NA())</f>
        <v>6.8262586103029488E-3</v>
      </c>
      <c r="O184" s="44">
        <f>IFERROR(_xll.qlIndexFixing(ONIndex3M,I184,TRUE,_xll.ohTrigger(RecalcTrigger,Trigger3M)),NA())</f>
        <v>7.5954180824544526E-3</v>
      </c>
      <c r="P184" s="44">
        <f>IFERROR(_xll.qlIndexFixing(ONIndex6M,I184,TRUE,_xll.ohTrigger(RecalcTrigger,Trigger6M)),NA())</f>
        <v>8.8904807486278603E-3</v>
      </c>
      <c r="Q184" s="178">
        <f>IFERROR(_xll.qlIndexFixing(ONIndex1Y,I184,TRUE,_xll.ohTrigger(RecalcTrigger,Trigger1Y)),NA())</f>
        <v>1.1741705310450712E-2</v>
      </c>
    </row>
    <row r="185" spans="2:17" x14ac:dyDescent="0.2">
      <c r="B185" s="39" t="s">
        <v>17</v>
      </c>
      <c r="D185" s="42">
        <f>_xll.qlCalendarAdvance(Calendar,$D184,B185,"f",FALSE)</f>
        <v>42620</v>
      </c>
      <c r="E185" s="172">
        <f>_xll.qlInterestRateIndexValueDate(IndexON,D185)</f>
        <v>42620</v>
      </c>
      <c r="F185" s="188">
        <f>IFERROR(_xll.qlIndexFixing(IndexON,D185,TRUE,_xll.ohTrigger(RecalcTrigger,TriggerON)),NA())</f>
        <v>6.360169672553484E-3</v>
      </c>
      <c r="H185" s="42">
        <f>_xll.qlCalendarAdvance(Calendar,$H184,B185,"f",FALSE)</f>
        <v>42620</v>
      </c>
      <c r="I185" s="172">
        <f>_xll.qlInterestRateIndexValueDate(Index1M,$H185)</f>
        <v>42620</v>
      </c>
      <c r="J185" s="177">
        <f>IFERROR(_xll.qlIndexFixing(Index1M,$H185,TRUE,_xll.ohTrigger(RecalcTrigger,Trigger1M)),NA())</f>
        <v>6.9937047166244532E-3</v>
      </c>
      <c r="K185" s="44">
        <f>IFERROR(_xll.qlIndexFixing(Index3M,H185,TRUE,_xll.ohTrigger(RecalcTrigger,Trigger3M)),NA())</f>
        <v>8.0759390522041046E-3</v>
      </c>
      <c r="L185" s="44">
        <f>IFERROR(_xll.qlIndexFixing(Index6M,$H185,TRUE,_xll.ohTrigger(RecalcTrigger,Trigger6M)),NA())</f>
        <v>9.8608944312618303E-3</v>
      </c>
      <c r="M185" s="178">
        <f>IFERROR(_xll.qlIndexFixing(Index1Y,$H185,TRUE,_xll.ohTrigger(RecalcTrigger,Trigger1Y)),NA())</f>
        <v>1.3652523359254598E-2</v>
      </c>
      <c r="N185" s="177">
        <f>IFERROR(_xll.qlIndexFixing(ONIndex1M,I185,TRUE,_xll.ohTrigger(RecalcTrigger,Trigger1M)),NA())</f>
        <v>6.8359203043111272E-3</v>
      </c>
      <c r="O185" s="44">
        <f>IFERROR(_xll.qlIndexFixing(ONIndex3M,I185,TRUE,_xll.ohTrigger(RecalcTrigger,Trigger3M)),NA())</f>
        <v>7.6052197802656263E-3</v>
      </c>
      <c r="P185" s="44">
        <f>IFERROR(_xll.qlIndexFixing(ONIndex6M,I185,TRUE,_xll.ohTrigger(RecalcTrigger,Trigger6M)),NA())</f>
        <v>8.9036487341853654E-3</v>
      </c>
      <c r="Q185" s="178">
        <f>IFERROR(_xll.qlIndexFixing(ONIndex1Y,I185,TRUE,_xll.ohTrigger(RecalcTrigger,Trigger1Y)),NA())</f>
        <v>1.1746624949369178E-2</v>
      </c>
    </row>
    <row r="186" spans="2:17" x14ac:dyDescent="0.2">
      <c r="B186" s="39" t="s">
        <v>17</v>
      </c>
      <c r="D186" s="42">
        <f>_xll.qlCalendarAdvance(Calendar,$D185,B186,"f",FALSE)</f>
        <v>42621</v>
      </c>
      <c r="E186" s="172">
        <f>_xll.qlInterestRateIndexValueDate(IndexON,D186)</f>
        <v>42621</v>
      </c>
      <c r="F186" s="188">
        <f>IFERROR(_xll.qlIndexFixing(IndexON,D186,TRUE,_xll.ohTrigger(RecalcTrigger,TriggerON)),NA())</f>
        <v>6.3608971981088391E-3</v>
      </c>
      <c r="H186" s="42">
        <f>_xll.qlCalendarAdvance(Calendar,$H185,B186,"f",FALSE)</f>
        <v>42621</v>
      </c>
      <c r="I186" s="172">
        <f>_xll.qlInterestRateIndexValueDate(Index1M,$H186)</f>
        <v>42621</v>
      </c>
      <c r="J186" s="177">
        <f>IFERROR(_xll.qlIndexFixing(Index1M,$H186,TRUE,_xll.ohTrigger(RecalcTrigger,Trigger1M)),NA())</f>
        <v>7.0187672568341325E-3</v>
      </c>
      <c r="K186" s="44">
        <f>IFERROR(_xll.qlIndexFixing(Index3M,H186,TRUE,_xll.ohTrigger(RecalcTrigger,Trigger3M)),NA())</f>
        <v>8.08653892373562E-3</v>
      </c>
      <c r="L186" s="44">
        <f>IFERROR(_xll.qlIndexFixing(Index6M,$H186,TRUE,_xll.ohTrigger(RecalcTrigger,Trigger6M)),NA())</f>
        <v>9.8718797457562936E-3</v>
      </c>
      <c r="M186" s="178">
        <f>IFERROR(_xll.qlIndexFixing(Index1Y,$H186,TRUE,_xll.ohTrigger(RecalcTrigger,Trigger1Y)),NA())</f>
        <v>1.3664564121100398E-2</v>
      </c>
      <c r="N186" s="177">
        <f>IFERROR(_xll.qlIndexFixing(ONIndex1M,I186,TRUE,_xll.ohTrigger(RecalcTrigger,Trigger1M)),NA())</f>
        <v>6.8456403941907773E-3</v>
      </c>
      <c r="O186" s="44">
        <f>IFERROR(_xll.qlIndexFixing(ONIndex3M,I186,TRUE,_xll.ohTrigger(RecalcTrigger,Trigger3M)),NA())</f>
        <v>7.6150244985095927E-3</v>
      </c>
      <c r="P186" s="44">
        <f>IFERROR(_xll.qlIndexFixing(ONIndex6M,I186,TRUE,_xll.ohTrigger(RecalcTrigger,Trigger6M)),NA())</f>
        <v>8.9169742784944717E-3</v>
      </c>
      <c r="Q186" s="178">
        <f>IFERROR(_xll.qlIndexFixing(ONIndex1Y,I186,TRUE,_xll.ohTrigger(RecalcTrigger,Trigger1Y)),NA())</f>
        <v>1.175017630913433E-2</v>
      </c>
    </row>
    <row r="187" spans="2:17" x14ac:dyDescent="0.2">
      <c r="B187" s="39" t="s">
        <v>17</v>
      </c>
      <c r="D187" s="42">
        <f>_xll.qlCalendarAdvance(Calendar,$D186,B187,"f",FALSE)</f>
        <v>42622</v>
      </c>
      <c r="E187" s="172">
        <f>_xll.qlInterestRateIndexValueDate(IndexON,D187)</f>
        <v>42622</v>
      </c>
      <c r="F187" s="188">
        <f>IFERROR(_xll.qlIndexFixing(IndexON,D187,TRUE,_xll.ohTrigger(RecalcTrigger,TriggerON)),NA())</f>
        <v>6.3585734713481985E-3</v>
      </c>
      <c r="H187" s="42">
        <f>_xll.qlCalendarAdvance(Calendar,$H186,B187,"f",FALSE)</f>
        <v>42622</v>
      </c>
      <c r="I187" s="172">
        <f>_xll.qlInterestRateIndexValueDate(Index1M,$H187)</f>
        <v>42622</v>
      </c>
      <c r="J187" s="177">
        <f>IFERROR(_xll.qlIndexFixing(Index1M,$H187,TRUE,_xll.ohTrigger(RecalcTrigger,Trigger1M)),NA())</f>
        <v>7.0242202538289295E-3</v>
      </c>
      <c r="K187" s="44">
        <f>IFERROR(_xll.qlIndexFixing(Index3M,H187,TRUE,_xll.ohTrigger(RecalcTrigger,Trigger3M)),NA())</f>
        <v>8.0971572565928136E-3</v>
      </c>
      <c r="L187" s="44">
        <f>IFERROR(_xll.qlIndexFixing(Index6M,$H187,TRUE,_xll.ohTrigger(RecalcTrigger,Trigger6M)),NA())</f>
        <v>9.8828807339472712E-3</v>
      </c>
      <c r="M187" s="178">
        <f>IFERROR(_xll.qlIndexFixing(Index1Y,$H187,TRUE,_xll.ohTrigger(RecalcTrigger,Trigger1Y)),NA())</f>
        <v>1.3691177516513952E-2</v>
      </c>
      <c r="N187" s="177">
        <f>IFERROR(_xll.qlIndexFixing(ONIndex1M,I187,TRUE,_xll.ohTrigger(RecalcTrigger,Trigger1M)),NA())</f>
        <v>6.8654043560571294E-3</v>
      </c>
      <c r="O187" s="44">
        <f>IFERROR(_xll.qlIndexFixing(ONIndex3M,I187,TRUE,_xll.ohTrigger(RecalcTrigger,Trigger3M)),NA())</f>
        <v>7.634803696482396E-3</v>
      </c>
      <c r="P187" s="44">
        <f>IFERROR(_xll.qlIndexFixing(ONIndex6M,I187,TRUE,_xll.ohTrigger(RecalcTrigger,Trigger6M)),NA())</f>
        <v>8.9443697368407644E-3</v>
      </c>
      <c r="Q187" s="178">
        <f>IFERROR(_xll.qlIndexFixing(ONIndex1Y,I187,TRUE,_xll.ohTrigger(RecalcTrigger,Trigger1Y)),NA())</f>
        <v>1.175309653098348E-2</v>
      </c>
    </row>
    <row r="188" spans="2:17" x14ac:dyDescent="0.2">
      <c r="B188" s="39" t="s">
        <v>17</v>
      </c>
      <c r="D188" s="42">
        <f>_xll.qlCalendarAdvance(Calendar,$D187,B188,"f",FALSE)</f>
        <v>42625</v>
      </c>
      <c r="E188" s="172">
        <f>_xll.qlInterestRateIndexValueDate(IndexON,D188)</f>
        <v>42625</v>
      </c>
      <c r="F188" s="188">
        <f>IFERROR(_xll.qlIndexFixing(IndexON,D188,TRUE,_xll.ohTrigger(RecalcTrigger,TriggerON)),NA())</f>
        <v>6.3521386632681143E-3</v>
      </c>
      <c r="H188" s="42">
        <f>_xll.qlCalendarAdvance(Calendar,$H187,B188,"f",FALSE)</f>
        <v>42625</v>
      </c>
      <c r="I188" s="172">
        <f>_xll.qlInterestRateIndexValueDate(Index1M,$H188)</f>
        <v>42625</v>
      </c>
      <c r="J188" s="177">
        <f>IFERROR(_xll.qlIndexFixing(Index1M,$H188,TRUE,_xll.ohTrigger(RecalcTrigger,Trigger1M)),NA())</f>
        <v>7.054758308146873E-3</v>
      </c>
      <c r="K188" s="44">
        <f>IFERROR(_xll.qlIndexFixing(Index3M,H188,TRUE,_xll.ohTrigger(RecalcTrigger,Trigger3M)),NA())</f>
        <v>8.12912485878289E-3</v>
      </c>
      <c r="L188" s="44">
        <f>IFERROR(_xll.qlIndexFixing(Index6M,$H188,TRUE,_xll.ohTrigger(RecalcTrigger,Trigger6M)),NA())</f>
        <v>9.9220320608207312E-3</v>
      </c>
      <c r="M188" s="178">
        <f>IFERROR(_xll.qlIndexFixing(Index1Y,$H188,TRUE,_xll.ohTrigger(RecalcTrigger,Trigger1Y)),NA())</f>
        <v>1.3713117947781184E-2</v>
      </c>
      <c r="N188" s="177">
        <f>IFERROR(_xll.qlIndexFixing(ONIndex1M,I188,TRUE,_xll.ohTrigger(RecalcTrigger,Trigger1M)),NA())</f>
        <v>6.8851047116136321E-3</v>
      </c>
      <c r="O188" s="44">
        <f>IFERROR(_xll.qlIndexFixing(ONIndex3M,I188,TRUE,_xll.ohTrigger(RecalcTrigger,Trigger3M)),NA())</f>
        <v>7.6542735751650159E-3</v>
      </c>
      <c r="P188" s="44">
        <f>IFERROR(_xll.qlIndexFixing(ONIndex6M,I188,TRUE,_xll.ohTrigger(RecalcTrigger,Trigger6M)),NA())</f>
        <v>8.9718520437331861E-3</v>
      </c>
      <c r="Q188" s="178">
        <f>IFERROR(_xll.qlIndexFixing(ONIndex1Y,I188,TRUE,_xll.ohTrigger(RecalcTrigger,Trigger1Y)),NA())</f>
        <v>1.1750698957472272E-2</v>
      </c>
    </row>
    <row r="189" spans="2:17" x14ac:dyDescent="0.2">
      <c r="B189" s="39" t="s">
        <v>17</v>
      </c>
      <c r="D189" s="42">
        <f>_xll.qlCalendarAdvance(Calendar,$D188,B189,"f",FALSE)</f>
        <v>42626</v>
      </c>
      <c r="E189" s="172">
        <f>_xll.qlInterestRateIndexValueDate(IndexON,D189)</f>
        <v>42626</v>
      </c>
      <c r="F189" s="188">
        <f>IFERROR(_xll.qlIndexFixing(IndexON,D189,TRUE,_xll.ohTrigger(RecalcTrigger,TriggerON)),NA())</f>
        <v>6.3470318705760587E-3</v>
      </c>
      <c r="H189" s="42">
        <f>_xll.qlCalendarAdvance(Calendar,$H188,B189,"f",FALSE)</f>
        <v>42626</v>
      </c>
      <c r="I189" s="172">
        <f>_xll.qlInterestRateIndexValueDate(Index1M,$H189)</f>
        <v>42626</v>
      </c>
      <c r="J189" s="177">
        <f>IFERROR(_xll.qlIndexFixing(Index1M,$H189,TRUE,_xll.ohTrigger(RecalcTrigger,Trigger1M)),NA())</f>
        <v>7.0676125759974173E-3</v>
      </c>
      <c r="K189" s="44">
        <f>IFERROR(_xll.qlIndexFixing(Index3M,H189,TRUE,_xll.ohTrigger(RecalcTrigger,Trigger3M)),NA())</f>
        <v>8.1398188726214682E-3</v>
      </c>
      <c r="L189" s="44">
        <f>IFERROR(_xll.qlIndexFixing(Index6M,$H189,TRUE,_xll.ohTrigger(RecalcTrigger,Trigger6M)),NA())</f>
        <v>9.9270376634539859E-3</v>
      </c>
      <c r="M189" s="178">
        <f>IFERROR(_xll.qlIndexFixing(Index1Y,$H189,TRUE,_xll.ohTrigger(RecalcTrigger,Trigger1Y)),NA())</f>
        <v>1.3725367353423445E-2</v>
      </c>
      <c r="N189" s="177">
        <f>IFERROR(_xll.qlIndexFixing(ONIndex1M,I189,TRUE,_xll.ohTrigger(RecalcTrigger,Trigger1M)),NA())</f>
        <v>6.8951167805264557E-3</v>
      </c>
      <c r="O189" s="44">
        <f>IFERROR(_xll.qlIndexFixing(ONIndex3M,I189,TRUE,_xll.ohTrigger(RecalcTrigger,Trigger3M)),NA())</f>
        <v>7.6640933953298074E-3</v>
      </c>
      <c r="P189" s="44">
        <f>IFERROR(_xll.qlIndexFixing(ONIndex6M,I189,TRUE,_xll.ohTrigger(RecalcTrigger,Trigger6M)),NA())</f>
        <v>8.9859653821244834E-3</v>
      </c>
      <c r="Q189" s="178">
        <f>IFERROR(_xll.qlIndexFixing(ONIndex1Y,I189,TRUE,_xll.ohTrigger(RecalcTrigger,Trigger1Y)),NA())</f>
        <v>1.174740892187609E-2</v>
      </c>
    </row>
    <row r="190" spans="2:17" x14ac:dyDescent="0.2">
      <c r="B190" s="39" t="s">
        <v>17</v>
      </c>
      <c r="D190" s="42">
        <f>_xll.qlCalendarAdvance(Calendar,$D189,B190,"f",FALSE)</f>
        <v>42627</v>
      </c>
      <c r="E190" s="172">
        <f>_xll.qlInterestRateIndexValueDate(IndexON,D190)</f>
        <v>42627</v>
      </c>
      <c r="F190" s="188">
        <f>IFERROR(_xll.qlIndexFixing(IndexON,D190,TRUE,_xll.ohTrigger(RecalcTrigger,TriggerON)),NA())</f>
        <v>6.3407582142183117E-3</v>
      </c>
      <c r="H190" s="42">
        <f>_xll.qlCalendarAdvance(Calendar,$H189,B190,"f",FALSE)</f>
        <v>42627</v>
      </c>
      <c r="I190" s="172">
        <f>_xll.qlInterestRateIndexValueDate(Index1M,$H190)</f>
        <v>42627</v>
      </c>
      <c r="J190" s="177">
        <f>IFERROR(_xll.qlIndexFixing(Index1M,$H190,TRUE,_xll.ohTrigger(RecalcTrigger,Trigger1M)),NA())</f>
        <v>7.0806981701165839E-3</v>
      </c>
      <c r="K190" s="44">
        <f>IFERROR(_xll.qlIndexFixing(Index3M,H190,TRUE,_xll.ohTrigger(RecalcTrigger,Trigger3M)),NA())</f>
        <v>8.1505322656366362E-3</v>
      </c>
      <c r="L190" s="44">
        <f>IFERROR(_xll.qlIndexFixing(Index6M,$H190,TRUE,_xll.ohTrigger(RecalcTrigger,Trigger6M)),NA())</f>
        <v>9.9381141999278673E-3</v>
      </c>
      <c r="M190" s="178">
        <f>IFERROR(_xll.qlIndexFixing(Index1Y,$H190,TRUE,_xll.ohTrigger(RecalcTrigger,Trigger1Y)),NA())</f>
        <v>1.3737666440778895E-2</v>
      </c>
      <c r="N190" s="177">
        <f>IFERROR(_xll.qlIndexFixing(ONIndex1M,I190,TRUE,_xll.ohTrigger(RecalcTrigger,Trigger1M)),NA())</f>
        <v>6.905187245310751E-3</v>
      </c>
      <c r="O190" s="44">
        <f>IFERROR(_xll.qlIndexFixing(ONIndex3M,I190,TRUE,_xll.ohTrigger(RecalcTrigger,Trigger3M)),NA())</f>
        <v>7.6739162358463453E-3</v>
      </c>
      <c r="P190" s="44">
        <f>IFERROR(_xll.qlIndexFixing(ONIndex6M,I190,TRUE,_xll.ohTrigger(RecalcTrigger,Trigger6M)),NA())</f>
        <v>9.0002362793484281E-3</v>
      </c>
      <c r="Q190" s="178">
        <f>IFERROR(_xll.qlIndexFixing(ONIndex1Y,I190,TRUE,_xll.ohTrigger(RecalcTrigger,Trigger1Y)),NA())</f>
        <v>1.1742750607207642E-2</v>
      </c>
    </row>
    <row r="191" spans="2:17" x14ac:dyDescent="0.2">
      <c r="B191" s="39" t="s">
        <v>17</v>
      </c>
      <c r="D191" s="42">
        <f>_xll.qlCalendarAdvance(Calendar,$D190,B191,"f",FALSE)</f>
        <v>42628</v>
      </c>
      <c r="E191" s="172">
        <f>_xll.qlInterestRateIndexValueDate(IndexON,D191)</f>
        <v>42628</v>
      </c>
      <c r="F191" s="188">
        <f>IFERROR(_xll.qlIndexFixing(IndexON,D191,TRUE,_xll.ohTrigger(RecalcTrigger,TriggerON)),NA())</f>
        <v>6.3333176943569658E-3</v>
      </c>
      <c r="H191" s="42">
        <f>_xll.qlCalendarAdvance(Calendar,$H190,B191,"f",FALSE)</f>
        <v>42628</v>
      </c>
      <c r="I191" s="172">
        <f>_xll.qlInterestRateIndexValueDate(Index1M,$H191)</f>
        <v>42628</v>
      </c>
      <c r="J191" s="177">
        <f>IFERROR(_xll.qlIndexFixing(Index1M,$H191,TRUE,_xll.ohTrigger(RecalcTrigger,Trigger1M)),NA())</f>
        <v>7.1091093961745538E-3</v>
      </c>
      <c r="K191" s="44">
        <f>IFERROR(_xll.qlIndexFixing(Index3M,H191,TRUE,_xll.ohTrigger(RecalcTrigger,Trigger3M)),NA())</f>
        <v>8.1612652214053481E-3</v>
      </c>
      <c r="L191" s="44">
        <f>IFERROR(_xll.qlIndexFixing(Index6M,$H191,TRUE,_xll.ohTrigger(RecalcTrigger,Trigger6M)),NA())</f>
        <v>9.9492052819926922E-3</v>
      </c>
      <c r="M191" s="178">
        <f>IFERROR(_xll.qlIndexFixing(Index1Y,$H191,TRUE,_xll.ohTrigger(RecalcTrigger,Trigger1Y)),NA())</f>
        <v>1.3750017861146047E-2</v>
      </c>
      <c r="N191" s="177">
        <f>IFERROR(_xll.qlIndexFixing(ONIndex1M,I191,TRUE,_xll.ohTrigger(RecalcTrigger,Trigger1M)),NA())</f>
        <v>6.9153161058044255E-3</v>
      </c>
      <c r="O191" s="44">
        <f>IFERROR(_xll.qlIndexFixing(ONIndex3M,I191,TRUE,_xll.ohTrigger(RecalcTrigger,Trigger3M)),NA())</f>
        <v>7.6837448730360247E-3</v>
      </c>
      <c r="P191" s="44">
        <f>IFERROR(_xll.qlIndexFixing(ONIndex6M,I191,TRUE,_xll.ohTrigger(RecalcTrigger,Trigger6M)),NA())</f>
        <v>9.0146647355671128E-3</v>
      </c>
      <c r="Q191" s="178">
        <f>IFERROR(_xll.qlIndexFixing(ONIndex1Y,I191,TRUE,_xll.ohTrigger(RecalcTrigger,Trigger1Y)),NA())</f>
        <v>1.1736724013466926E-2</v>
      </c>
    </row>
    <row r="192" spans="2:17" x14ac:dyDescent="0.2">
      <c r="B192" s="39" t="s">
        <v>17</v>
      </c>
      <c r="D192" s="42">
        <f>_xll.qlCalendarAdvance(Calendar,$D191,B192,"f",FALSE)</f>
        <v>42629</v>
      </c>
      <c r="E192" s="172">
        <f>_xll.qlInterestRateIndexValueDate(IndexON,D192)</f>
        <v>42629</v>
      </c>
      <c r="F192" s="188">
        <f>IFERROR(_xll.qlIndexFixing(IndexON,D192,TRUE,_xll.ohTrigger(RecalcTrigger,TriggerON)),NA())</f>
        <v>6.3146563531738904E-3</v>
      </c>
      <c r="H192" s="42">
        <f>_xll.qlCalendarAdvance(Calendar,$H191,B192,"f",FALSE)</f>
        <v>42629</v>
      </c>
      <c r="I192" s="172">
        <f>_xll.qlInterestRateIndexValueDate(Index1M,$H192)</f>
        <v>42629</v>
      </c>
      <c r="J192" s="177">
        <f>IFERROR(_xll.qlIndexFixing(Index1M,$H192,TRUE,_xll.ohTrigger(RecalcTrigger,Trigger1M)),NA())</f>
        <v>7.1152259870572868E-3</v>
      </c>
      <c r="K192" s="44">
        <f>IFERROR(_xll.qlIndexFixing(Index3M,H192,TRUE,_xll.ohTrigger(RecalcTrigger,Trigger3M)),NA())</f>
        <v>8.1720178929358539E-3</v>
      </c>
      <c r="L192" s="44">
        <f>IFERROR(_xll.qlIndexFixing(Index6M,$H192,TRUE,_xll.ohTrigger(RecalcTrigger,Trigger6M)),NA())</f>
        <v>9.9603107216166119E-3</v>
      </c>
      <c r="M192" s="178">
        <f>IFERROR(_xll.qlIndexFixing(Index1Y,$H192,TRUE,_xll.ohTrigger(RecalcTrigger,Trigger1Y)),NA())</f>
        <v>1.377705504701201E-2</v>
      </c>
      <c r="N192" s="177">
        <f>IFERROR(_xll.qlIndexFixing(ONIndex1M,I192,TRUE,_xll.ohTrigger(RecalcTrigger,Trigger1M)),NA())</f>
        <v>6.9359002746460794E-3</v>
      </c>
      <c r="O192" s="44">
        <f>IFERROR(_xll.qlIndexFixing(ONIndex3M,I192,TRUE,_xll.ohTrigger(RecalcTrigger,Trigger3M)),NA())</f>
        <v>7.7036247745787554E-3</v>
      </c>
      <c r="P192" s="44">
        <f>IFERROR(_xll.qlIndexFixing(ONIndex6M,I192,TRUE,_xll.ohTrigger(RecalcTrigger,Trigger6M)),NA())</f>
        <v>9.044270941186058E-3</v>
      </c>
      <c r="Q192" s="178">
        <f>IFERROR(_xll.qlIndexFixing(ONIndex1Y,I192,TRUE,_xll.ohTrigger(RecalcTrigger,Trigger1Y)),NA())</f>
        <v>1.1720486231934226E-2</v>
      </c>
    </row>
    <row r="193" spans="2:17" x14ac:dyDescent="0.2">
      <c r="B193" s="39" t="s">
        <v>17</v>
      </c>
      <c r="D193" s="42">
        <f>_xll.qlCalendarAdvance(Calendar,$D192,B193,"f",FALSE)</f>
        <v>42632</v>
      </c>
      <c r="E193" s="172">
        <f>_xll.qlInterestRateIndexValueDate(IndexON,D193)</f>
        <v>42632</v>
      </c>
      <c r="F193" s="188">
        <f>IFERROR(_xll.qlIndexFixing(IndexON,D193,TRUE,_xll.ohTrigger(RecalcTrigger,TriggerON)),NA())</f>
        <v>6.2922530010889322E-3</v>
      </c>
      <c r="H193" s="42">
        <f>_xll.qlCalendarAdvance(Calendar,$H192,B193,"f",FALSE)</f>
        <v>42632</v>
      </c>
      <c r="I193" s="172">
        <f>_xll.qlInterestRateIndexValueDate(Index1M,$H193)</f>
        <v>42632</v>
      </c>
      <c r="J193" s="177">
        <f>IFERROR(_xll.qlIndexFixing(Index1M,$H193,TRUE,_xll.ohTrigger(RecalcTrigger,Trigger1M)),NA())</f>
        <v>7.149804624713596E-3</v>
      </c>
      <c r="K193" s="44">
        <f>IFERROR(_xll.qlIndexFixing(Index3M,H193,TRUE,_xll.ohTrigger(RecalcTrigger,Trigger3M)),NA())</f>
        <v>8.2043943871098757E-3</v>
      </c>
      <c r="L193" s="44">
        <f>IFERROR(_xll.qlIndexFixing(Index6M,$H193,TRUE,_xll.ohTrigger(RecalcTrigger,Trigger6M)),NA())</f>
        <v>1.0000000000763232E-2</v>
      </c>
      <c r="M193" s="178">
        <f>IFERROR(_xll.qlIndexFixing(Index1Y,$H193,TRUE,_xll.ohTrigger(RecalcTrigger,Trigger1Y)),NA())</f>
        <v>1.3800000000000034E-2</v>
      </c>
      <c r="N193" s="177">
        <f>IFERROR(_xll.qlIndexFixing(ONIndex1M,I193,TRUE,_xll.ohTrigger(RecalcTrigger,Trigger1M)),NA())</f>
        <v>6.9564515036857344E-3</v>
      </c>
      <c r="O193" s="44">
        <f>IFERROR(_xll.qlIndexFixing(ONIndex3M,I193,TRUE,_xll.ohTrigger(RecalcTrigger,Trigger3M)),NA())</f>
        <v>7.7232450993103274E-3</v>
      </c>
      <c r="P193" s="44">
        <f>IFERROR(_xll.qlIndexFixing(ONIndex6M,I193,TRUE,_xll.ohTrigger(RecalcTrigger,Trigger6M)),NA())</f>
        <v>9.0738410916380019E-3</v>
      </c>
      <c r="Q193" s="178">
        <f>IFERROR(_xll.qlIndexFixing(ONIndex1Y,I193,TRUE,_xll.ohTrigger(RecalcTrigger,Trigger1Y)),NA())</f>
        <v>1.1699458930881645E-2</v>
      </c>
    </row>
    <row r="194" spans="2:17" x14ac:dyDescent="0.2">
      <c r="B194" s="39" t="s">
        <v>17</v>
      </c>
      <c r="D194" s="42">
        <f>_xll.qlCalendarAdvance(Calendar,$D193,B194,"f",FALSE)</f>
        <v>42633</v>
      </c>
      <c r="E194" s="172">
        <f>_xll.qlInterestRateIndexValueDate(IndexON,D194)</f>
        <v>42633</v>
      </c>
      <c r="F194" s="188">
        <f>IFERROR(_xll.qlIndexFixing(IndexON,D194,TRUE,_xll.ohTrigger(RecalcTrigger,TriggerON)),NA())</f>
        <v>6.2811742807777904E-3</v>
      </c>
      <c r="H194" s="42">
        <f>_xll.qlCalendarAdvance(Calendar,$H193,B194,"f",FALSE)</f>
        <v>42633</v>
      </c>
      <c r="I194" s="172">
        <f>_xll.qlInterestRateIndexValueDate(Index1M,$H194)</f>
        <v>42633</v>
      </c>
      <c r="J194" s="177">
        <f>IFERROR(_xll.qlIndexFixing(Index1M,$H194,TRUE,_xll.ohTrigger(RecalcTrigger,Trigger1M)),NA())</f>
        <v>7.1643248097369439E-3</v>
      </c>
      <c r="K194" s="44">
        <f>IFERROR(_xll.qlIndexFixing(Index3M,H194,TRUE,_xll.ohTrigger(RecalcTrigger,Trigger3M)),NA())</f>
        <v>8.2152260455574493E-3</v>
      </c>
      <c r="L194" s="44">
        <f>IFERROR(_xll.qlIndexFixing(Index6M,$H194,TRUE,_xll.ohTrigger(RecalcTrigger,Trigger6M)),NA())</f>
        <v>1.0004868181405559E-2</v>
      </c>
      <c r="M194" s="178">
        <f>IFERROR(_xll.qlIndexFixing(Index1Y,$H194,TRUE,_xll.ohTrigger(RecalcTrigger,Trigger1Y)),NA())</f>
        <v>1.3812652079487453E-2</v>
      </c>
      <c r="N194" s="177">
        <f>IFERROR(_xll.qlIndexFixing(ONIndex1M,I194,TRUE,_xll.ohTrigger(RecalcTrigger,Trigger1M)),NA())</f>
        <v>6.9670883272554551E-3</v>
      </c>
      <c r="O194" s="44">
        <f>IFERROR(_xll.qlIndexFixing(ONIndex3M,I194,TRUE,_xll.ohTrigger(RecalcTrigger,Trigger3M)),NA())</f>
        <v>7.7331693514981481E-3</v>
      </c>
      <c r="P194" s="44">
        <f>IFERROR(_xll.qlIndexFixing(ONIndex6M,I194,TRUE,_xll.ohTrigger(RecalcTrigger,Trigger6M)),NA())</f>
        <v>9.088378995428803E-3</v>
      </c>
      <c r="Q194" s="178">
        <f>IFERROR(_xll.qlIndexFixing(ONIndex1Y,I194,TRUE,_xll.ohTrigger(RecalcTrigger,Trigger1Y)),NA())</f>
        <v>1.1689735426116954E-2</v>
      </c>
    </row>
    <row r="195" spans="2:17" x14ac:dyDescent="0.2">
      <c r="B195" s="39" t="s">
        <v>17</v>
      </c>
      <c r="D195" s="42">
        <f>_xll.qlCalendarAdvance(Calendar,$D194,B195,"f",FALSE)</f>
        <v>42634</v>
      </c>
      <c r="E195" s="172">
        <f>_xll.qlInterestRateIndexValueDate(IndexON,D195)</f>
        <v>42634</v>
      </c>
      <c r="F195" s="188">
        <f>IFERROR(_xll.qlIndexFixing(IndexON,D195,TRUE,_xll.ohTrigger(RecalcTrigger,TriggerON)),NA())</f>
        <v>6.2711248130586927E-3</v>
      </c>
      <c r="H195" s="42">
        <f>_xll.qlCalendarAdvance(Calendar,$H194,B195,"f",FALSE)</f>
        <v>42634</v>
      </c>
      <c r="I195" s="172">
        <f>_xll.qlInterestRateIndexValueDate(Index1M,$H195)</f>
        <v>42634</v>
      </c>
      <c r="J195" s="177">
        <f>IFERROR(_xll.qlIndexFixing(Index1M,$H195,TRUE,_xll.ohTrigger(RecalcTrigger,Trigger1M)),NA())</f>
        <v>7.1790215358016702E-3</v>
      </c>
      <c r="K195" s="44">
        <f>IFERROR(_xll.qlIndexFixing(Index3M,H195,TRUE,_xll.ohTrigger(RecalcTrigger,Trigger3M)),NA())</f>
        <v>8.2260774511326192E-3</v>
      </c>
      <c r="L195" s="44">
        <f>IFERROR(_xll.qlIndexFixing(Index6M,$H195,TRUE,_xll.ohTrigger(RecalcTrigger,Trigger6M)),NA())</f>
        <v>1.001604048489309E-2</v>
      </c>
      <c r="M195" s="178">
        <f>IFERROR(_xll.qlIndexFixing(Index1Y,$H195,TRUE,_xll.ohTrigger(RecalcTrigger,Trigger1Y)),NA())</f>
        <v>1.3825364826620445E-2</v>
      </c>
      <c r="N195" s="177">
        <f>IFERROR(_xll.qlIndexFixing(ONIndex1M,I195,TRUE,_xll.ohTrigger(RecalcTrigger,Trigger1M)),NA())</f>
        <v>6.9779995304153353E-3</v>
      </c>
      <c r="O195" s="44">
        <f>IFERROR(_xll.qlIndexFixing(ONIndex3M,I195,TRUE,_xll.ohTrigger(RecalcTrigger,Trigger3M)),NA())</f>
        <v>7.7431132819660853E-3</v>
      </c>
      <c r="P195" s="44">
        <f>IFERROR(_xll.qlIndexFixing(ONIndex6M,I195,TRUE,_xll.ohTrigger(RecalcTrigger,Trigger6M)),NA())</f>
        <v>9.1023961112990381E-3</v>
      </c>
      <c r="Q195" s="178">
        <f>IFERROR(_xll.qlIndexFixing(ONIndex1Y,I195,TRUE,_xll.ohTrigger(RecalcTrigger,Trigger1Y)),NA())</f>
        <v>1.1681788125239567E-2</v>
      </c>
    </row>
    <row r="196" spans="2:17" x14ac:dyDescent="0.2">
      <c r="B196" s="39" t="s">
        <v>17</v>
      </c>
      <c r="D196" s="42">
        <f>_xll.qlCalendarAdvance(Calendar,$D195,B196,"f",FALSE)</f>
        <v>42635</v>
      </c>
      <c r="E196" s="172">
        <f>_xll.qlInterestRateIndexValueDate(IndexON,D196)</f>
        <v>42635</v>
      </c>
      <c r="F196" s="188">
        <f>IFERROR(_xll.qlIndexFixing(IndexON,D196,TRUE,_xll.ohTrigger(RecalcTrigger,TriggerON)),NA())</f>
        <v>6.2621045977695466E-3</v>
      </c>
      <c r="H196" s="42">
        <f>_xll.qlCalendarAdvance(Calendar,$H195,B196,"f",FALSE)</f>
        <v>42635</v>
      </c>
      <c r="I196" s="172">
        <f>_xll.qlInterestRateIndexValueDate(Index1M,$H196)</f>
        <v>42635</v>
      </c>
      <c r="J196" s="177">
        <f>IFERROR(_xll.qlIndexFixing(Index1M,$H196,TRUE,_xll.ohTrigger(RecalcTrigger,Trigger1M)),NA())</f>
        <v>7.2097999496843063E-3</v>
      </c>
      <c r="K196" s="44">
        <f>IFERROR(_xll.qlIndexFixing(Index3M,H196,TRUE,_xll.ohTrigger(RecalcTrigger,Trigger3M)),NA())</f>
        <v>8.2369486348725478E-3</v>
      </c>
      <c r="L196" s="44">
        <f>IFERROR(_xll.qlIndexFixing(Index6M,$H196,TRUE,_xll.ohTrigger(RecalcTrigger,Trigger6M)),NA())</f>
        <v>1.0027229335777087E-2</v>
      </c>
      <c r="M196" s="178">
        <f>IFERROR(_xll.qlIndexFixing(Index1Y,$H196,TRUE,_xll.ohTrigger(RecalcTrigger,Trigger1Y)),NA())</f>
        <v>1.3838132738343223E-2</v>
      </c>
      <c r="N196" s="177">
        <f>IFERROR(_xll.qlIndexFixing(ONIndex1M,I196,TRUE,_xll.ohTrigger(RecalcTrigger,Trigger1M)),NA())</f>
        <v>6.9891851132464211E-3</v>
      </c>
      <c r="O196" s="44">
        <f>IFERROR(_xll.qlIndexFixing(ONIndex3M,I196,TRUE,_xll.ohTrigger(RecalcTrigger,Trigger3M)),NA())</f>
        <v>7.753076890714139E-3</v>
      </c>
      <c r="P196" s="44">
        <f>IFERROR(_xll.qlIndexFixing(ONIndex6M,I196,TRUE,_xll.ohTrigger(RecalcTrigger,Trigger6M)),NA())</f>
        <v>9.1158924390866147E-3</v>
      </c>
      <c r="Q196" s="178">
        <f>IFERROR(_xll.qlIndexFixing(ONIndex1Y,I196,TRUE,_xll.ohTrigger(RecalcTrigger,Trigger1Y)),NA())</f>
        <v>1.1675617028087393E-2</v>
      </c>
    </row>
    <row r="197" spans="2:17" x14ac:dyDescent="0.2">
      <c r="B197" s="39" t="s">
        <v>17</v>
      </c>
      <c r="D197" s="42">
        <f>_xll.qlCalendarAdvance(Calendar,$D196,B197,"f",FALSE)</f>
        <v>42636</v>
      </c>
      <c r="E197" s="172">
        <f>_xll.qlInterestRateIndexValueDate(IndexON,D197)</f>
        <v>42636</v>
      </c>
      <c r="F197" s="188">
        <f>IFERROR(_xll.qlIndexFixing(IndexON,D197,TRUE,_xll.ohTrigger(RecalcTrigger,TriggerON)),NA())</f>
        <v>6.2476019439509463E-3</v>
      </c>
      <c r="H197" s="42">
        <f>_xll.qlCalendarAdvance(Calendar,$H196,B197,"f",FALSE)</f>
        <v>42636</v>
      </c>
      <c r="I197" s="172">
        <f>_xll.qlInterestRateIndexValueDate(Index1M,$H197)</f>
        <v>42636</v>
      </c>
      <c r="J197" s="177">
        <f>IFERROR(_xll.qlIndexFixing(Index1M,$H197,TRUE,_xll.ohTrigger(RecalcTrigger,Trigger1M)),NA())</f>
        <v>7.2167783671724687E-3</v>
      </c>
      <c r="K197" s="44">
        <f>IFERROR(_xll.qlIndexFixing(Index3M,H197,TRUE,_xll.ohTrigger(RecalcTrigger,Trigger3M)),NA())</f>
        <v>8.2478397513235865E-3</v>
      </c>
      <c r="L197" s="44">
        <f>IFERROR(_xll.qlIndexFixing(Index6M,$H197,TRUE,_xll.ohTrigger(RecalcTrigger,Trigger6M)),NA())</f>
        <v>1.0038437258758455E-2</v>
      </c>
      <c r="M197" s="178">
        <f>IFERROR(_xll.qlIndexFixing(Index1Y,$H197,TRUE,_xll.ohTrigger(RecalcTrigger,Trigger1Y)),NA())</f>
        <v>1.3865569808112061E-2</v>
      </c>
      <c r="N197" s="177">
        <f>IFERROR(_xll.qlIndexFixing(ONIndex1M,I197,TRUE,_xll.ohTrigger(RecalcTrigger,Trigger1M)),NA())</f>
        <v>7.0126056040168789E-3</v>
      </c>
      <c r="O197" s="44">
        <f>IFERROR(_xll.qlIndexFixing(ONIndex3M,I197,TRUE,_xll.ohTrigger(RecalcTrigger,Trigger3M)),NA())</f>
        <v>7.7732352394518003E-3</v>
      </c>
      <c r="P197" s="44">
        <f>IFERROR(_xll.qlIndexFixing(ONIndex6M,I197,TRUE,_xll.ohTrigger(RecalcTrigger,Trigger6M)),NA())</f>
        <v>9.1413780687873061E-3</v>
      </c>
      <c r="Q197" s="178">
        <f>IFERROR(_xll.qlIndexFixing(ONIndex1Y,I197,TRUE,_xll.ohTrigger(RecalcTrigger,Trigger1Y)),NA())</f>
        <v>1.1669568585458054E-2</v>
      </c>
    </row>
    <row r="198" spans="2:17" x14ac:dyDescent="0.2">
      <c r="B198" s="39" t="s">
        <v>17</v>
      </c>
      <c r="D198" s="42">
        <f>_xll.qlCalendarAdvance(Calendar,$D197,B198,"f",FALSE)</f>
        <v>42639</v>
      </c>
      <c r="E198" s="172">
        <f>_xll.qlInterestRateIndexValueDate(IndexON,D198)</f>
        <v>42639</v>
      </c>
      <c r="F198" s="188">
        <f>IFERROR(_xll.qlIndexFixing(IndexON,D198,TRUE,_xll.ohTrigger(RecalcTrigger,TriggerON)),NA())</f>
        <v>6.2363162604262001E-3</v>
      </c>
      <c r="H198" s="42">
        <f>_xll.qlCalendarAdvance(Calendar,$H197,B198,"f",FALSE)</f>
        <v>42639</v>
      </c>
      <c r="I198" s="172">
        <f>_xll.qlInterestRateIndexValueDate(Index1M,$H198)</f>
        <v>42639</v>
      </c>
      <c r="J198" s="177">
        <f>IFERROR(_xll.qlIndexFixing(Index1M,$H198,TRUE,_xll.ohTrigger(RecalcTrigger,Trigger1M)),NA())</f>
        <v>7.2540098210394461E-3</v>
      </c>
      <c r="K198" s="44">
        <f>IFERROR(_xll.qlIndexFixing(Index3M,H198,TRUE,_xll.ohTrigger(RecalcTrigger,Trigger3M)),NA())</f>
        <v>8.2921015384524784E-3</v>
      </c>
      <c r="L198" s="44">
        <f>IFERROR(_xll.qlIndexFixing(Index6M,$H198,TRUE,_xll.ohTrigger(RecalcTrigger,Trigger6M)),NA())</f>
        <v>1.0078713387138106E-2</v>
      </c>
      <c r="M198" s="178">
        <f>IFERROR(_xll.qlIndexFixing(Index1Y,$H198,TRUE,_xll.ohTrigger(RecalcTrigger,Trigger1Y)),NA())</f>
        <v>1.3889645960588393E-2</v>
      </c>
      <c r="N198" s="177">
        <f>IFERROR(_xll.qlIndexFixing(ONIndex1M,I198,TRUE,_xll.ohTrigger(RecalcTrigger,Trigger1M)),NA())</f>
        <v>7.0366712417690991E-3</v>
      </c>
      <c r="O198" s="44">
        <f>IFERROR(_xll.qlIndexFixing(ONIndex3M,I198,TRUE,_xll.ohTrigger(RecalcTrigger,Trigger3M)),NA())</f>
        <v>7.7931281084264725E-3</v>
      </c>
      <c r="P198" s="44">
        <f>IFERROR(_xll.qlIndexFixing(ONIndex6M,I198,TRUE,_xll.ohTrigger(RecalcTrigger,Trigger6M)),NA())</f>
        <v>9.1646698677083638E-3</v>
      </c>
      <c r="Q198" s="178">
        <f>IFERROR(_xll.qlIndexFixing(ONIndex1Y,I198,TRUE,_xll.ohTrigger(RecalcTrigger,Trigger1Y)),NA())</f>
        <v>1.1668694675839308E-2</v>
      </c>
    </row>
    <row r="199" spans="2:17" x14ac:dyDescent="0.2">
      <c r="B199" s="39" t="s">
        <v>17</v>
      </c>
      <c r="D199" s="42">
        <f>_xll.qlCalendarAdvance(Calendar,$D198,B199,"f",FALSE)</f>
        <v>42640</v>
      </c>
      <c r="E199" s="172">
        <f>_xll.qlInterestRateIndexValueDate(IndexON,D199)</f>
        <v>42640</v>
      </c>
      <c r="F199" s="188">
        <f>IFERROR(_xll.qlIndexFixing(IndexON,D199,TRUE,_xll.ohTrigger(RecalcTrigger,TriggerON)),NA())</f>
        <v>6.2324423065573953E-3</v>
      </c>
      <c r="H199" s="42">
        <f>_xll.qlCalendarAdvance(Calendar,$H198,B199,"f",FALSE)</f>
        <v>42640</v>
      </c>
      <c r="I199" s="172">
        <f>_xll.qlInterestRateIndexValueDate(Index1M,$H199)</f>
        <v>42640</v>
      </c>
      <c r="J199" s="177">
        <f>IFERROR(_xll.qlIndexFixing(Index1M,$H199,TRUE,_xll.ohTrigger(RecalcTrigger,Trigger1M)),NA())</f>
        <v>7.2690797147110988E-3</v>
      </c>
      <c r="K199" s="44">
        <f>IFERROR(_xll.qlIndexFixing(Index3M,H199,TRUE,_xll.ohTrigger(RecalcTrigger,Trigger3M)),NA())</f>
        <v>8.2973480057171624E-3</v>
      </c>
      <c r="L199" s="44">
        <f>IFERROR(_xll.qlIndexFixing(Index6M,$H199,TRUE,_xll.ohTrigger(RecalcTrigger,Trigger6M)),NA())</f>
        <v>1.0083510167657954E-2</v>
      </c>
      <c r="M199" s="178">
        <f>IFERROR(_xll.qlIndexFixing(Index1Y,$H199,TRUE,_xll.ohTrigger(RecalcTrigger,Trigger1Y)),NA())</f>
        <v>1.39026071399595E-2</v>
      </c>
      <c r="N199" s="177">
        <f>IFERROR(_xll.qlIndexFixing(ONIndex1M,I199,TRUE,_xll.ohTrigger(RecalcTrigger,Trigger1M)),NA())</f>
        <v>7.0492287232803985E-3</v>
      </c>
      <c r="O199" s="44">
        <f>IFERROR(_xll.qlIndexFixing(ONIndex3M,I199,TRUE,_xll.ohTrigger(RecalcTrigger,Trigger3M)),NA())</f>
        <v>7.8031901085751088E-3</v>
      </c>
      <c r="P199" s="44">
        <f>IFERROR(_xll.qlIndexFixing(ONIndex6M,I199,TRUE,_xll.ohTrigger(RecalcTrigger,Trigger6M)),NA())</f>
        <v>9.175562254029046E-3</v>
      </c>
      <c r="Q199" s="178">
        <f>IFERROR(_xll.qlIndexFixing(ONIndex1Y,I199,TRUE,_xll.ohTrigger(RecalcTrigger,Trigger1Y)),NA())</f>
        <v>1.1671404596745871E-2</v>
      </c>
    </row>
    <row r="200" spans="2:17" x14ac:dyDescent="0.2">
      <c r="B200" s="39" t="s">
        <v>17</v>
      </c>
      <c r="D200" s="42">
        <f>_xll.qlCalendarAdvance(Calendar,$D199,B200,"f",FALSE)</f>
        <v>42641</v>
      </c>
      <c r="E200" s="172">
        <f>_xll.qlInterestRateIndexValueDate(IndexON,D200)</f>
        <v>42641</v>
      </c>
      <c r="F200" s="188">
        <f>IFERROR(_xll.qlIndexFixing(IndexON,D200,TRUE,_xll.ohTrigger(RecalcTrigger,TriggerON)),NA())</f>
        <v>6.2295976049564494E-3</v>
      </c>
      <c r="H200" s="42">
        <f>_xll.qlCalendarAdvance(Calendar,$H199,B200,"f",FALSE)</f>
        <v>42641</v>
      </c>
      <c r="I200" s="172">
        <f>_xll.qlInterestRateIndexValueDate(Index1M,$H200)</f>
        <v>42641</v>
      </c>
      <c r="J200" s="177">
        <f>IFERROR(_xll.qlIndexFixing(Index1M,$H200,TRUE,_xll.ohTrigger(RecalcTrigger,Trigger1M)),NA())</f>
        <v>7.2840974550551314E-3</v>
      </c>
      <c r="K200" s="44">
        <f>IFERROR(_xll.qlIndexFixing(Index3M,H200,TRUE,_xll.ohTrigger(RecalcTrigger,Trigger3M)),NA())</f>
        <v>8.3026008142721864E-3</v>
      </c>
      <c r="L200" s="44">
        <f>IFERROR(_xll.qlIndexFixing(Index6M,$H200,TRUE,_xll.ohTrigger(RecalcTrigger,Trigger6M)),NA())</f>
        <v>1.0094851323624223E-2</v>
      </c>
      <c r="M200" s="178">
        <f>IFERROR(_xll.qlIndexFixing(Index1Y,$H200,TRUE,_xll.ohTrigger(RecalcTrigger,Trigger1Y)),NA())</f>
        <v>1.3915590459874672E-2</v>
      </c>
      <c r="N200" s="177">
        <f>IFERROR(_xll.qlIndexFixing(ONIndex1M,I200,TRUE,_xll.ohTrigger(RecalcTrigger,Trigger1M)),NA())</f>
        <v>7.0620605847060425E-3</v>
      </c>
      <c r="O200" s="44">
        <f>IFERROR(_xll.qlIndexFixing(ONIndex3M,I200,TRUE,_xll.ohTrigger(RecalcTrigger,Trigger3M)),NA())</f>
        <v>7.8132717869228152E-3</v>
      </c>
      <c r="P200" s="44">
        <f>IFERROR(_xll.qlIndexFixing(ONIndex6M,I200,TRUE,_xll.ohTrigger(RecalcTrigger,Trigger6M)),NA())</f>
        <v>9.1859338519428846E-3</v>
      </c>
      <c r="Q200" s="178">
        <f>IFERROR(_xll.qlIndexFixing(ONIndex1Y,I200,TRUE,_xll.ohTrigger(RecalcTrigger,Trigger1Y)),NA())</f>
        <v>1.1675890721215554E-2</v>
      </c>
    </row>
    <row r="201" spans="2:17" x14ac:dyDescent="0.2">
      <c r="B201" s="39" t="s">
        <v>17</v>
      </c>
      <c r="D201" s="42">
        <f>_xll.qlCalendarAdvance(Calendar,$D200,B201,"f",FALSE)</f>
        <v>42642</v>
      </c>
      <c r="E201" s="172">
        <f>_xll.qlInterestRateIndexValueDate(IndexON,D201)</f>
        <v>42642</v>
      </c>
      <c r="F201" s="188">
        <f>IFERROR(_xll.qlIndexFixing(IndexON,D201,TRUE,_xll.ohTrigger(RecalcTrigger,TriggerON)),NA())</f>
        <v>6.2277821555423163E-3</v>
      </c>
      <c r="H201" s="42">
        <f>_xll.qlCalendarAdvance(Calendar,$H200,B201,"f",FALSE)</f>
        <v>42642</v>
      </c>
      <c r="I201" s="172">
        <f>_xll.qlInterestRateIndexValueDate(Index1M,$H201)</f>
        <v>42642</v>
      </c>
      <c r="J201" s="177">
        <f>IFERROR(_xll.qlIndexFixing(Index1M,$H201,TRUE,_xll.ohTrigger(RecalcTrigger,Trigger1M)),NA())</f>
        <v>7.3133660768480435E-3</v>
      </c>
      <c r="K201" s="44">
        <f>IFERROR(_xll.qlIndexFixing(Index3M,H201,TRUE,_xll.ohTrigger(RecalcTrigger,Trigger3M)),NA())</f>
        <v>8.3136154210365736E-3</v>
      </c>
      <c r="L201" s="44">
        <f>IFERROR(_xll.qlIndexFixing(Index6M,$H201,TRUE,_xll.ohTrigger(RecalcTrigger,Trigger6M)),NA())</f>
        <v>1.0106226701087928E-2</v>
      </c>
      <c r="M201" s="178">
        <f>IFERROR(_xll.qlIndexFixing(Index1Y,$H201,TRUE,_xll.ohTrigger(RecalcTrigger,Trigger1Y)),NA())</f>
        <v>1.3928590415354769E-2</v>
      </c>
      <c r="N201" s="177">
        <f>IFERROR(_xll.qlIndexFixing(ONIndex1M,I201,TRUE,_xll.ohTrigger(RecalcTrigger,Trigger1M)),NA())</f>
        <v>7.0751668259649847E-3</v>
      </c>
      <c r="O201" s="44">
        <f>IFERROR(_xll.qlIndexFixing(ONIndex3M,I201,TRUE,_xll.ohTrigger(RecalcTrigger,Trigger3M)),NA())</f>
        <v>7.8233731436316845E-3</v>
      </c>
      <c r="P201" s="44">
        <f>IFERROR(_xll.qlIndexFixing(ONIndex6M,I201,TRUE,_xll.ohTrigger(RecalcTrigger,Trigger6M)),NA())</f>
        <v>9.1957846613688332E-3</v>
      </c>
      <c r="Q201" s="178">
        <f>IFERROR(_xll.qlIndexFixing(ONIndex1Y,I201,TRUE,_xll.ohTrigger(RecalcTrigger,Trigger1Y)),NA())</f>
        <v>1.1682153049410449E-2</v>
      </c>
    </row>
    <row r="202" spans="2:17" x14ac:dyDescent="0.2">
      <c r="B202" s="39" t="s">
        <v>17</v>
      </c>
      <c r="D202" s="42">
        <f>_xll.qlCalendarAdvance(Calendar,$D201,B202,"f",FALSE)</f>
        <v>42643</v>
      </c>
      <c r="E202" s="172">
        <f>_xll.qlInterestRateIndexValueDate(IndexON,D202)</f>
        <v>42643</v>
      </c>
      <c r="F202" s="188">
        <f>IFERROR(_xll.qlIndexFixing(IndexON,D202,TRUE,_xll.ohTrigger(RecalcTrigger,TriggerON)),NA())</f>
        <v>6.2276883518204897E-3</v>
      </c>
      <c r="H202" s="42">
        <f>_xll.qlCalendarAdvance(Calendar,$H201,B202,"f",FALSE)</f>
        <v>42643</v>
      </c>
      <c r="I202" s="172">
        <f>_xll.qlInterestRateIndexValueDate(Index1M,$H202)</f>
        <v>42643</v>
      </c>
      <c r="J202" s="177">
        <f>IFERROR(_xll.qlIndexFixing(Index1M,$H202,TRUE,_xll.ohTrigger(RecalcTrigger,Trigger1M)),NA())</f>
        <v>7.3209080150326766E-3</v>
      </c>
      <c r="K202" s="44">
        <f>IFERROR(_xll.qlIndexFixing(Index3M,H202,TRUE,_xll.ohTrigger(RecalcTrigger,Trigger3M)),NA())</f>
        <v>8.3246512585475226E-3</v>
      </c>
      <c r="L202" s="44">
        <f>IFERROR(_xll.qlIndexFixing(Index6M,$H202,TRUE,_xll.ohTrigger(RecalcTrigger,Trigger6M)),NA())</f>
        <v>1.0124267479237746E-2</v>
      </c>
      <c r="M202" s="178">
        <f>IFERROR(_xll.qlIndexFixing(Index1Y,$H202,TRUE,_xll.ohTrigger(RecalcTrigger,Trigger1Y)),NA())</f>
        <v>1.3934315966273519E-2</v>
      </c>
      <c r="N202" s="177">
        <f>IFERROR(_xll.qlIndexFixing(ONIndex1M,I202,TRUE,_xll.ohTrigger(RecalcTrigger,Trigger1M)),NA())</f>
        <v>7.1024321076399817E-3</v>
      </c>
      <c r="O202" s="44">
        <f>IFERROR(_xll.qlIndexFixing(ONIndex3M,I202,TRUE,_xll.ohTrigger(RecalcTrigger,Trigger3M)),NA())</f>
        <v>7.8438100077241994E-3</v>
      </c>
      <c r="P202" s="44">
        <f>IFERROR(_xll.qlIndexFixing(ONIndex6M,I202,TRUE,_xll.ohTrigger(RecalcTrigger,Trigger6M)),NA())</f>
        <v>9.2139829044546335E-3</v>
      </c>
      <c r="Q202" s="178">
        <f>IFERROR(_xll.qlIndexFixing(ONIndex1Y,I202,TRUE,_xll.ohTrigger(RecalcTrigger,Trigger1Y)),NA())</f>
        <v>1.1700973468665722E-2</v>
      </c>
    </row>
    <row r="203" spans="2:17" x14ac:dyDescent="0.2">
      <c r="B203" s="39" t="s">
        <v>17</v>
      </c>
      <c r="D203" s="42">
        <f>_xll.qlCalendarAdvance(Calendar,$D202,B203,"f",FALSE)</f>
        <v>42646</v>
      </c>
      <c r="E203" s="172">
        <f>_xll.qlInterestRateIndexValueDate(IndexON,D203)</f>
        <v>42646</v>
      </c>
      <c r="F203" s="188">
        <f>IFERROR(_xll.qlIndexFixing(IndexON,D203,TRUE,_xll.ohTrigger(RecalcTrigger,TriggerON)),NA())</f>
        <v>6.230812878943448E-3</v>
      </c>
      <c r="H203" s="42">
        <f>_xll.qlCalendarAdvance(Calendar,$H202,B203,"f",FALSE)</f>
        <v>42646</v>
      </c>
      <c r="I203" s="172">
        <f>_xll.qlInterestRateIndexValueDate(Index1M,$H203)</f>
        <v>42646</v>
      </c>
      <c r="J203" s="177">
        <f>IFERROR(_xll.qlIndexFixing(Index1M,$H203,TRUE,_xll.ohTrigger(RecalcTrigger,Trigger1M)),NA())</f>
        <v>7.363646058847189E-3</v>
      </c>
      <c r="K203" s="44">
        <f>IFERROR(_xll.qlIndexFixing(Index3M,H203,TRUE,_xll.ohTrigger(RecalcTrigger,Trigger3M)),NA())</f>
        <v>8.3636994627263248E-3</v>
      </c>
      <c r="L203" s="44">
        <f>IFERROR(_xll.qlIndexFixing(Index6M,$H203,TRUE,_xll.ohTrigger(RecalcTrigger,Trigger6M)),NA())</f>
        <v>1.0158830536534645E-2</v>
      </c>
      <c r="M203" s="178">
        <f>IFERROR(_xll.qlIndexFixing(Index1Y,$H203,TRUE,_xll.ohTrigger(RecalcTrigger,Trigger1Y)),NA())</f>
        <v>1.398064648348174E-2</v>
      </c>
      <c r="N203" s="177">
        <f>IFERROR(_xll.qlIndexFixing(ONIndex1M,I203,TRUE,_xll.ohTrigger(RecalcTrigger,Trigger1M)),NA())</f>
        <v>7.1303355899821064E-3</v>
      </c>
      <c r="O203" s="44">
        <f>IFERROR(_xll.qlIndexFixing(ONIndex3M,I203,TRUE,_xll.ohTrigger(RecalcTrigger,Trigger3M)),NA())</f>
        <v>7.863975353106234E-3</v>
      </c>
      <c r="P203" s="44">
        <f>IFERROR(_xll.qlIndexFixing(ONIndex6M,I203,TRUE,_xll.ohTrigger(RecalcTrigger,Trigger6M)),NA())</f>
        <v>9.229980013545358E-3</v>
      </c>
      <c r="Q203" s="178">
        <f>IFERROR(_xll.qlIndexFixing(ONIndex1Y,I203,TRUE,_xll.ohTrigger(RecalcTrigger,Trigger1Y)),NA())</f>
        <v>1.1724964401306215E-2</v>
      </c>
    </row>
    <row r="204" spans="2:17" x14ac:dyDescent="0.2">
      <c r="B204" s="39" t="s">
        <v>17</v>
      </c>
      <c r="D204" s="42">
        <f>_xll.qlCalendarAdvance(Calendar,$D203,B204,"f",FALSE)</f>
        <v>42647</v>
      </c>
      <c r="E204" s="172">
        <f>_xll.qlInterestRateIndexValueDate(IndexON,D204)</f>
        <v>42647</v>
      </c>
      <c r="F204" s="188">
        <f>IFERROR(_xll.qlIndexFixing(IndexON,D204,TRUE,_xll.ohTrigger(RecalcTrigger,TriggerON)),NA())</f>
        <v>6.2341436900581471E-3</v>
      </c>
      <c r="H204" s="42">
        <f>_xll.qlCalendarAdvance(Calendar,$H203,B204,"f",FALSE)</f>
        <v>42647</v>
      </c>
      <c r="I204" s="172">
        <f>_xll.qlInterestRateIndexValueDate(Index1M,$H204)</f>
        <v>42647</v>
      </c>
      <c r="J204" s="177">
        <f>IFERROR(_xll.qlIndexFixing(Index1M,$H204,TRUE,_xll.ohTrigger(RecalcTrigger,Trigger1M)),NA())</f>
        <v>7.3774083448993524E-3</v>
      </c>
      <c r="K204" s="44">
        <f>IFERROR(_xll.qlIndexFixing(Index3M,H204,TRUE,_xll.ohTrigger(RecalcTrigger,Trigger3M)),NA())</f>
        <v>8.3748344328025415E-3</v>
      </c>
      <c r="L204" s="44">
        <f>IFERROR(_xll.qlIndexFixing(Index6M,$H204,TRUE,_xll.ohTrigger(RecalcTrigger,Trigger6M)),NA())</f>
        <v>1.0170440662007261E-2</v>
      </c>
      <c r="M204" s="178">
        <f>IFERROR(_xll.qlIndexFixing(Index1Y,$H204,TRUE,_xll.ohTrigger(RecalcTrigger,Trigger1Y)),NA())</f>
        <v>1.3993647032233714E-2</v>
      </c>
      <c r="N204" s="177">
        <f>IFERROR(_xll.qlIndexFixing(ONIndex1M,I204,TRUE,_xll.ohTrigger(RecalcTrigger,Trigger1M)),NA())</f>
        <v>7.1448137309748638E-3</v>
      </c>
      <c r="O204" s="44">
        <f>IFERROR(_xll.qlIndexFixing(ONIndex3M,I204,TRUE,_xll.ohTrigger(RecalcTrigger,Trigger3M)),NA())</f>
        <v>7.8741751012156858E-3</v>
      </c>
      <c r="P204" s="44">
        <f>IFERROR(_xll.qlIndexFixing(ONIndex6M,I204,TRUE,_xll.ohTrigger(RecalcTrigger,Trigger6M)),NA())</f>
        <v>9.2372268800455792E-3</v>
      </c>
      <c r="Q204" s="178">
        <f>IFERROR(_xll.qlIndexFixing(ONIndex1Y,I204,TRUE,_xll.ohTrigger(RecalcTrigger,Trigger1Y)),NA())</f>
        <v>1.1740107749829143E-2</v>
      </c>
    </row>
    <row r="205" spans="2:17" x14ac:dyDescent="0.2">
      <c r="B205" s="39" t="s">
        <v>17</v>
      </c>
      <c r="D205" s="42">
        <f>_xll.qlCalendarAdvance(Calendar,$D204,B205,"f",FALSE)</f>
        <v>42648</v>
      </c>
      <c r="E205" s="172">
        <f>_xll.qlInterestRateIndexValueDate(IndexON,D205)</f>
        <v>42648</v>
      </c>
      <c r="F205" s="188">
        <f>IFERROR(_xll.qlIndexFixing(IndexON,D205,TRUE,_xll.ohTrigger(RecalcTrigger,TriggerON)),NA())</f>
        <v>6.2385037534407051E-3</v>
      </c>
      <c r="H205" s="42">
        <f>_xll.qlCalendarAdvance(Calendar,$H204,B205,"f",FALSE)</f>
        <v>42648</v>
      </c>
      <c r="I205" s="172">
        <f>_xll.qlInterestRateIndexValueDate(Index1M,$H205)</f>
        <v>42648</v>
      </c>
      <c r="J205" s="177">
        <f>IFERROR(_xll.qlIndexFixing(Index1M,$H205,TRUE,_xll.ohTrigger(RecalcTrigger,Trigger1M)),NA())</f>
        <v>7.4019445911867945E-3</v>
      </c>
      <c r="K205" s="44">
        <f>IFERROR(_xll.qlIndexFixing(Index3M,H205,TRUE,_xll.ohTrigger(RecalcTrigger,Trigger3M)),NA())</f>
        <v>8.3859917188911295E-3</v>
      </c>
      <c r="L205" s="44">
        <f>IFERROR(_xll.qlIndexFixing(Index6M,$H205,TRUE,_xll.ohTrigger(RecalcTrigger,Trigger6M)),NA())</f>
        <v>1.0182099526621085E-2</v>
      </c>
      <c r="M205" s="178">
        <f>IFERROR(_xll.qlIndexFixing(Index1Y,$H205,TRUE,_xll.ohTrigger(RecalcTrigger,Trigger1Y)),NA())</f>
        <v>1.4006631180752072E-2</v>
      </c>
      <c r="N205" s="177">
        <f>IFERROR(_xll.qlIndexFixing(ONIndex1M,I205,TRUE,_xll.ohTrigger(RecalcTrigger,Trigger1M)),NA())</f>
        <v>7.1595662519630121E-3</v>
      </c>
      <c r="O205" s="44">
        <f>IFERROR(_xll.qlIndexFixing(ONIndex3M,I205,TRUE,_xll.ohTrigger(RecalcTrigger,Trigger3M)),NA())</f>
        <v>7.8843945276052541E-3</v>
      </c>
      <c r="P205" s="44">
        <f>IFERROR(_xll.qlIndexFixing(ONIndex6M,I205,TRUE,_xll.ohTrigger(RecalcTrigger,Trigger6M)),NA())</f>
        <v>9.2439529578958179E-3</v>
      </c>
      <c r="Q205" s="178">
        <f>IFERROR(_xll.qlIndexFixing(ONIndex1Y,I205,TRUE,_xll.ohTrigger(RecalcTrigger,Trigger1Y)),NA())</f>
        <v>1.1757027302968792E-2</v>
      </c>
    </row>
    <row r="206" spans="2:17" x14ac:dyDescent="0.2">
      <c r="B206" s="39" t="s">
        <v>17</v>
      </c>
      <c r="D206" s="42">
        <f>_xll.qlCalendarAdvance(Calendar,$D205,B206,"f",FALSE)</f>
        <v>42649</v>
      </c>
      <c r="E206" s="172">
        <f>_xll.qlInterestRateIndexValueDate(IndexON,D206)</f>
        <v>42649</v>
      </c>
      <c r="F206" s="188">
        <f>IFERROR(_xll.qlIndexFixing(IndexON,D206,TRUE,_xll.ohTrigger(RecalcTrigger,TriggerON)),NA())</f>
        <v>6.2438930690100758E-3</v>
      </c>
      <c r="H206" s="42">
        <f>_xll.qlCalendarAdvance(Calendar,$H205,B206,"f",FALSE)</f>
        <v>42649</v>
      </c>
      <c r="I206" s="172">
        <f>_xll.qlInterestRateIndexValueDate(Index1M,$H206)</f>
        <v>42649</v>
      </c>
      <c r="J206" s="177">
        <f>IFERROR(_xll.qlIndexFixing(Index1M,$H206,TRUE,_xll.ohTrigger(RecalcTrigger,Trigger1M)),NA())</f>
        <v>7.4093735775708838E-3</v>
      </c>
      <c r="K206" s="44">
        <f>IFERROR(_xll.qlIndexFixing(Index3M,H206,TRUE,_xll.ohTrigger(RecalcTrigger,Trigger3M)),NA())</f>
        <v>8.3971715044447517E-3</v>
      </c>
      <c r="L206" s="44">
        <f>IFERROR(_xll.qlIndexFixing(Index6M,$H206,TRUE,_xll.ohTrigger(RecalcTrigger,Trigger6M)),NA())</f>
        <v>1.019380964204044E-2</v>
      </c>
      <c r="M206" s="178">
        <f>IFERROR(_xll.qlIndexFixing(Index1Y,$H206,TRUE,_xll.ohTrigger(RecalcTrigger,Trigger1Y)),NA())</f>
        <v>1.4019593422083032E-2</v>
      </c>
      <c r="N206" s="177">
        <f>IFERROR(_xll.qlIndexFixing(ONIndex1M,I206,TRUE,_xll.ohTrigger(RecalcTrigger,Trigger1M)),NA())</f>
        <v>7.1745931531086438E-3</v>
      </c>
      <c r="O206" s="44">
        <f>IFERROR(_xll.qlIndexFixing(ONIndex3M,I206,TRUE,_xll.ohTrigger(RecalcTrigger,Trigger3M)),NA())</f>
        <v>7.8946336323559851E-3</v>
      </c>
      <c r="P206" s="44">
        <f>IFERROR(_xll.qlIndexFixing(ONIndex6M,I206,TRUE,_xll.ohTrigger(RecalcTrigger,Trigger6M)),NA())</f>
        <v>9.2501582469339816E-3</v>
      </c>
      <c r="Q206" s="178">
        <f>IFERROR(_xll.qlIndexFixing(ONIndex1Y,I206,TRUE,_xll.ohTrigger(RecalcTrigger,Trigger1Y)),NA())</f>
        <v>1.1775723060968302E-2</v>
      </c>
    </row>
    <row r="207" spans="2:17" x14ac:dyDescent="0.2">
      <c r="B207" s="39" t="s">
        <v>17</v>
      </c>
      <c r="D207" s="42">
        <f>_xll.qlCalendarAdvance(Calendar,$D206,B207,"f",FALSE)</f>
        <v>42650</v>
      </c>
      <c r="E207" s="172">
        <f>_xll.qlInterestRateIndexValueDate(IndexON,D207)</f>
        <v>42650</v>
      </c>
      <c r="F207" s="188">
        <f>IFERROR(_xll.qlIndexFixing(IndexON,D207,TRUE,_xll.ohTrigger(RecalcTrigger,TriggerON)),NA())</f>
        <v>6.2582098398877859E-3</v>
      </c>
      <c r="H207" s="42">
        <f>_xll.qlCalendarAdvance(Calendar,$H206,B207,"f",FALSE)</f>
        <v>42650</v>
      </c>
      <c r="I207" s="172">
        <f>_xll.qlInterestRateIndexValueDate(Index1M,$H207)</f>
        <v>42650</v>
      </c>
      <c r="J207" s="177">
        <f>IFERROR(_xll.qlIndexFixing(Index1M,$H207,TRUE,_xll.ohTrigger(RecalcTrigger,Trigger1M)),NA())</f>
        <v>7.4168013518932114E-3</v>
      </c>
      <c r="K207" s="44">
        <f>IFERROR(_xll.qlIndexFixing(Index3M,H207,TRUE,_xll.ohTrigger(RecalcTrigger,Trigger3M)),NA())</f>
        <v>8.4201259678349221E-3</v>
      </c>
      <c r="L207" s="44">
        <f>IFERROR(_xll.qlIndexFixing(Index6M,$H207,TRUE,_xll.ohTrigger(RecalcTrigger,Trigger6M)),NA())</f>
        <v>1.020557351999154E-2</v>
      </c>
      <c r="M207" s="178">
        <f>IFERROR(_xll.qlIndexFixing(Index1Y,$H207,TRUE,_xll.ohTrigger(RecalcTrigger,Trigger1Y)),NA())</f>
        <v>1.404693237526407E-2</v>
      </c>
      <c r="N207" s="177">
        <f>IFERROR(_xll.qlIndexFixing(ONIndex1M,I207,TRUE,_xll.ohTrigger(RecalcTrigger,Trigger1M)),NA())</f>
        <v>7.2057038032239768E-3</v>
      </c>
      <c r="O207" s="44">
        <f>IFERROR(_xll.qlIndexFixing(ONIndex3M,I207,TRUE,_xll.ohTrigger(RecalcTrigger,Trigger3M)),NA())</f>
        <v>7.9153490810709073E-3</v>
      </c>
      <c r="P207" s="44">
        <f>IFERROR(_xll.qlIndexFixing(ONIndex6M,I207,TRUE,_xll.ohTrigger(RecalcTrigger,Trigger6M)),NA())</f>
        <v>9.2610678316806822E-3</v>
      </c>
      <c r="Q207" s="178">
        <f>IFERROR(_xll.qlIndexFixing(ONIndex1Y,I207,TRUE,_xll.ohTrigger(RecalcTrigger,Trigger1Y)),NA())</f>
        <v>1.1819417976175474E-2</v>
      </c>
    </row>
    <row r="208" spans="2:17" x14ac:dyDescent="0.2">
      <c r="B208" s="39" t="s">
        <v>17</v>
      </c>
      <c r="D208" s="42">
        <f>_xll.qlCalendarAdvance(Calendar,$D207,B208,"f",FALSE)</f>
        <v>42653</v>
      </c>
      <c r="E208" s="172">
        <f>_xll.qlInterestRateIndexValueDate(IndexON,D208)</f>
        <v>42653</v>
      </c>
      <c r="F208" s="188">
        <f>IFERROR(_xll.qlIndexFixing(IndexON,D208,TRUE,_xll.ohTrigger(RecalcTrigger,TriggerON)),NA())</f>
        <v>6.2757428545334726E-3</v>
      </c>
      <c r="H208" s="42">
        <f>_xll.qlCalendarAdvance(Calendar,$H207,B208,"f",FALSE)</f>
        <v>42653</v>
      </c>
      <c r="I208" s="172">
        <f>_xll.qlInterestRateIndexValueDate(Index1M,$H208)</f>
        <v>42653</v>
      </c>
      <c r="J208" s="177">
        <f>IFERROR(_xll.qlIndexFixing(Index1M,$H208,TRUE,_xll.ohTrigger(RecalcTrigger,Trigger1M)),NA())</f>
        <v>7.4526895777763643E-3</v>
      </c>
      <c r="K208" s="44">
        <f>IFERROR(_xll.qlIndexFixing(Index3M,H208,TRUE,_xll.ohTrigger(RecalcTrigger,Trigger3M)),NA())</f>
        <v>8.4421193103654292E-3</v>
      </c>
      <c r="L208" s="44">
        <f>IFERROR(_xll.qlIndexFixing(Index6M,$H208,TRUE,_xll.ohTrigger(RecalcTrigger,Trigger6M)),NA())</f>
        <v>1.0241212847249565E-2</v>
      </c>
      <c r="M208" s="178">
        <f>IFERROR(_xll.qlIndexFixing(Index1Y,$H208,TRUE,_xll.ohTrigger(RecalcTrigger,Trigger1Y)),NA())</f>
        <v>1.4071113166678861E-2</v>
      </c>
      <c r="N208" s="177">
        <f>IFERROR(_xll.qlIndexFixing(ONIndex1M,I208,TRUE,_xll.ohTrigger(RecalcTrigger,Trigger1M)),NA())</f>
        <v>7.2374445587797265E-3</v>
      </c>
      <c r="O208" s="44">
        <f>IFERROR(_xll.qlIndexFixing(ONIndex3M,I208,TRUE,_xll.ohTrigger(RecalcTrigger,Trigger3M)),NA())</f>
        <v>7.935786833997982E-3</v>
      </c>
      <c r="P208" s="44">
        <f>IFERROR(_xll.qlIndexFixing(ONIndex6M,I208,TRUE,_xll.ohTrigger(RecalcTrigger,Trigger6M)),NA())</f>
        <v>9.2697715155332094E-3</v>
      </c>
      <c r="Q208" s="178">
        <f>IFERROR(_xll.qlIndexFixing(ONIndex1Y,I208,TRUE,_xll.ohTrigger(RecalcTrigger,Trigger1Y)),NA())</f>
        <v>1.1868268147562366E-2</v>
      </c>
    </row>
    <row r="209" spans="2:17" x14ac:dyDescent="0.2">
      <c r="B209" s="39" t="s">
        <v>17</v>
      </c>
      <c r="D209" s="42">
        <f>_xll.qlCalendarAdvance(Calendar,$D208,B209,"f",FALSE)</f>
        <v>42654</v>
      </c>
      <c r="E209" s="172">
        <f>_xll.qlInterestRateIndexValueDate(IndexON,D209)</f>
        <v>42654</v>
      </c>
      <c r="F209" s="188">
        <f>IFERROR(_xll.qlIndexFixing(IndexON,D209,TRUE,_xll.ohTrigger(RecalcTrigger,TriggerON)),NA())</f>
        <v>6.2862784320094622E-3</v>
      </c>
      <c r="H209" s="42">
        <f>_xll.qlCalendarAdvance(Calendar,$H208,B209,"f",FALSE)</f>
        <v>42654</v>
      </c>
      <c r="I209" s="172">
        <f>_xll.qlInterestRateIndexValueDate(Index1M,$H209)</f>
        <v>42654</v>
      </c>
      <c r="J209" s="177">
        <f>IFERROR(_xll.qlIndexFixing(Index1M,$H209,TRUE,_xll.ohTrigger(RecalcTrigger,Trigger1M)),NA())</f>
        <v>7.4637259220670356E-3</v>
      </c>
      <c r="K209" s="44">
        <f>IFERROR(_xll.qlIndexFixing(Index3M,H209,TRUE,_xll.ohTrigger(RecalcTrigger,Trigger3M)),NA())</f>
        <v>8.4534143450623236E-3</v>
      </c>
      <c r="L209" s="44">
        <f>IFERROR(_xll.qlIndexFixing(Index6M,$H209,TRUE,_xll.ohTrigger(RecalcTrigger,Trigger6M)),NA())</f>
        <v>1.0253216893861187E-2</v>
      </c>
      <c r="M209" s="178">
        <f>IFERROR(_xll.qlIndexFixing(Index1Y,$H209,TRUE,_xll.ohTrigger(RecalcTrigger,Trigger1Y)),NA())</f>
        <v>1.4083883258008578E-2</v>
      </c>
      <c r="N209" s="177">
        <f>IFERROR(_xll.qlIndexFixing(ONIndex1M,I209,TRUE,_xll.ohTrigger(RecalcTrigger,Trigger1M)),NA())</f>
        <v>7.253843360712775E-3</v>
      </c>
      <c r="O209" s="44">
        <f>IFERROR(_xll.qlIndexFixing(ONIndex3M,I209,TRUE,_xll.ohTrigger(RecalcTrigger,Trigger3M)),NA())</f>
        <v>7.9461243301492956E-3</v>
      </c>
      <c r="P209" s="44">
        <f>IFERROR(_xll.qlIndexFixing(ONIndex6M,I209,TRUE,_xll.ohTrigger(RecalcTrigger,Trigger6M)),NA())</f>
        <v>9.273372860592044E-3</v>
      </c>
      <c r="Q209" s="178">
        <f>IFERROR(_xll.qlIndexFixing(ONIndex1Y,I209,TRUE,_xll.ohTrigger(RecalcTrigger,Trigger1Y)),NA())</f>
        <v>1.1895844934480815E-2</v>
      </c>
    </row>
    <row r="210" spans="2:17" x14ac:dyDescent="0.2">
      <c r="B210" s="39" t="s">
        <v>17</v>
      </c>
      <c r="D210" s="42">
        <f>_xll.qlCalendarAdvance(Calendar,$D209,B210,"f",FALSE)</f>
        <v>42655</v>
      </c>
      <c r="E210" s="172">
        <f>_xll.qlInterestRateIndexValueDate(IndexON,D210)</f>
        <v>42655</v>
      </c>
      <c r="F210" s="188">
        <f>IFERROR(_xll.qlIndexFixing(IndexON,D210,TRUE,_xll.ohTrigger(RecalcTrigger,TriggerON)),NA())</f>
        <v>6.297843262077496E-3</v>
      </c>
      <c r="H210" s="42">
        <f>_xll.qlCalendarAdvance(Calendar,$H209,B210,"f",FALSE)</f>
        <v>42655</v>
      </c>
      <c r="I210" s="172">
        <f>_xll.qlInterestRateIndexValueDate(Index1M,$H210)</f>
        <v>42655</v>
      </c>
      <c r="J210" s="177">
        <f>IFERROR(_xll.qlIndexFixing(Index1M,$H210,TRUE,_xll.ohTrigger(RecalcTrigger,Trigger1M)),NA())</f>
        <v>7.480890816422895E-3</v>
      </c>
      <c r="K210" s="44">
        <f>IFERROR(_xll.qlIndexFixing(Index3M,H210,TRUE,_xll.ohTrigger(RecalcTrigger,Trigger3M)),NA())</f>
        <v>8.4647329799701684E-3</v>
      </c>
      <c r="L210" s="44">
        <f>IFERROR(_xll.qlIndexFixing(Index6M,$H210,TRUE,_xll.ohTrigger(RecalcTrigger,Trigger6M)),NA())</f>
        <v>1.0265287262593502E-2</v>
      </c>
      <c r="M210" s="178">
        <f>IFERROR(_xll.qlIndexFixing(Index1Y,$H210,TRUE,_xll.ohTrigger(RecalcTrigger,Trigger1Y)),NA())</f>
        <v>1.4096598394598869E-2</v>
      </c>
      <c r="N210" s="177">
        <f>IFERROR(_xll.qlIndexFixing(ONIndex1M,I210,TRUE,_xll.ohTrigger(RecalcTrigger,Trigger1M)),NA())</f>
        <v>7.2705165429653995E-3</v>
      </c>
      <c r="O210" s="44">
        <f>IFERROR(_xll.qlIndexFixing(ONIndex3M,I210,TRUE,_xll.ohTrigger(RecalcTrigger,Trigger3M)),NA())</f>
        <v>7.9564815045807258E-3</v>
      </c>
      <c r="P210" s="44">
        <f>IFERROR(_xll.qlIndexFixing(ONIndex6M,I210,TRUE,_xll.ohTrigger(RecalcTrigger,Trigger6M)),NA())</f>
        <v>9.2764534169198498E-3</v>
      </c>
      <c r="Q210" s="178">
        <f>IFERROR(_xll.qlIndexFixing(ONIndex1Y,I210,TRUE,_xll.ohTrigger(RecalcTrigger,Trigger1Y)),NA())</f>
        <v>1.1925197928366327E-2</v>
      </c>
    </row>
    <row r="211" spans="2:17" x14ac:dyDescent="0.2">
      <c r="B211" s="39" t="s">
        <v>17</v>
      </c>
      <c r="D211" s="42">
        <f>_xll.qlCalendarAdvance(Calendar,$D210,B211,"f",FALSE)</f>
        <v>42656</v>
      </c>
      <c r="E211" s="172">
        <f>_xll.qlInterestRateIndexValueDate(IndexON,D211)</f>
        <v>42656</v>
      </c>
      <c r="F211" s="188">
        <f>IFERROR(_xll.qlIndexFixing(IndexON,D211,TRUE,_xll.ohTrigger(RecalcTrigger,TriggerON)),NA())</f>
        <v>6.3104373449807127E-3</v>
      </c>
      <c r="H211" s="42">
        <f>_xll.qlCalendarAdvance(Calendar,$H210,B211,"f",FALSE)</f>
        <v>42656</v>
      </c>
      <c r="I211" s="172">
        <f>_xll.qlInterestRateIndexValueDate(Index1M,$H211)</f>
        <v>42656</v>
      </c>
      <c r="J211" s="177">
        <f>IFERROR(_xll.qlIndexFixing(Index1M,$H211,TRUE,_xll.ohTrigger(RecalcTrigger,Trigger1M)),NA())</f>
        <v>7.4873158709505561E-3</v>
      </c>
      <c r="K211" s="44">
        <f>IFERROR(_xll.qlIndexFixing(Index3M,H211,TRUE,_xll.ohTrigger(RecalcTrigger,Trigger3M)),NA())</f>
        <v>8.4760753985557227E-3</v>
      </c>
      <c r="L211" s="44">
        <f>IFERROR(_xll.qlIndexFixing(Index6M,$H211,TRUE,_xll.ohTrigger(RecalcTrigger,Trigger6M)),NA())</f>
        <v>1.027742646556104E-2</v>
      </c>
      <c r="M211" s="178">
        <f>IFERROR(_xll.qlIndexFixing(Index1Y,$H211,TRUE,_xll.ohTrigger(RecalcTrigger,Trigger1Y)),NA())</f>
        <v>1.4109253067572158E-2</v>
      </c>
      <c r="N211" s="177">
        <f>IFERROR(_xll.qlIndexFixing(ONIndex1M,I211,TRUE,_xll.ohTrigger(RecalcTrigger,Trigger1M)),NA())</f>
        <v>7.2874641055375999E-3</v>
      </c>
      <c r="O211" s="44">
        <f>IFERROR(_xll.qlIndexFixing(ONIndex3M,I211,TRUE,_xll.ohTrigger(RecalcTrigger,Trigger3M)),NA())</f>
        <v>7.9668583573733187E-3</v>
      </c>
      <c r="P211" s="44">
        <f>IFERROR(_xll.qlIndexFixing(ONIndex6M,I211,TRUE,_xll.ohTrigger(RecalcTrigger,Trigger6M)),NA())</f>
        <v>9.279013184273488E-3</v>
      </c>
      <c r="Q211" s="178">
        <f>IFERROR(_xll.qlIndexFixing(ONIndex1Y,I211,TRUE,_xll.ohTrigger(RecalcTrigger,Trigger1Y)),NA())</f>
        <v>1.1956327129624134E-2</v>
      </c>
    </row>
    <row r="212" spans="2:17" x14ac:dyDescent="0.2">
      <c r="B212" s="39" t="s">
        <v>17</v>
      </c>
      <c r="D212" s="42">
        <f>_xll.qlCalendarAdvance(Calendar,$D211,B212,"f",FALSE)</f>
        <v>42657</v>
      </c>
      <c r="E212" s="172">
        <f>_xll.qlInterestRateIndexValueDate(IndexON,D212)</f>
        <v>42657</v>
      </c>
      <c r="F212" s="188">
        <f>IFERROR(_xll.qlIndexFixing(IndexON,D212,TRUE,_xll.ohTrigger(RecalcTrigger,TriggerON)),NA())</f>
        <v>6.3391664461365247E-3</v>
      </c>
      <c r="H212" s="42">
        <f>_xll.qlCalendarAdvance(Calendar,$H211,B212,"f",FALSE)</f>
        <v>42657</v>
      </c>
      <c r="I212" s="172">
        <f>_xll.qlInterestRateIndexValueDate(Index1M,$H212)</f>
        <v>42657</v>
      </c>
      <c r="J212" s="177">
        <f>IFERROR(_xll.qlIndexFixing(Index1M,$H212,TRUE,_xll.ohTrigger(RecalcTrigger,Trigger1M)),NA())</f>
        <v>7.4936130871970964E-3</v>
      </c>
      <c r="K212" s="44">
        <f>IFERROR(_xll.qlIndexFixing(Index3M,H212,TRUE,_xll.ohTrigger(RecalcTrigger,Trigger3M)),NA())</f>
        <v>8.4993839155037172E-3</v>
      </c>
      <c r="L212" s="44">
        <f>IFERROR(_xll.qlIndexFixing(Index6M,$H212,TRUE,_xll.ohTrigger(RecalcTrigger,Trigger6M)),NA())</f>
        <v>1.0317560746862107E-2</v>
      </c>
      <c r="M212" s="178">
        <f>IFERROR(_xll.qlIndexFixing(Index1Y,$H212,TRUE,_xll.ohTrigger(RecalcTrigger,Trigger1Y)),NA())</f>
        <v>1.413606258529081E-2</v>
      </c>
      <c r="N212" s="177">
        <f>IFERROR(_xll.qlIndexFixing(ONIndex1M,I212,TRUE,_xll.ohTrigger(RecalcTrigger,Trigger1M)),NA())</f>
        <v>7.3224207249974107E-3</v>
      </c>
      <c r="O212" s="44">
        <f>IFERROR(_xll.qlIndexFixing(ONIndex3M,I212,TRUE,_xll.ohTrigger(RecalcTrigger,Trigger3M)),NA())</f>
        <v>7.987852461139866E-3</v>
      </c>
      <c r="P212" s="44">
        <f>IFERROR(_xll.qlIndexFixing(ONIndex6M,I212,TRUE,_xll.ohTrigger(RecalcTrigger,Trigger6M)),NA())</f>
        <v>9.2826328208835598E-3</v>
      </c>
      <c r="Q212" s="178">
        <f>IFERROR(_xll.qlIndexFixing(ONIndex1Y,I212,TRUE,_xll.ohTrigger(RecalcTrigger,Trigger1Y)),NA())</f>
        <v>1.2024902362148445E-2</v>
      </c>
    </row>
    <row r="213" spans="2:17" x14ac:dyDescent="0.2">
      <c r="B213" s="39" t="s">
        <v>17</v>
      </c>
      <c r="D213" s="42">
        <f>_xll.qlCalendarAdvance(Calendar,$D212,B213,"f",FALSE)</f>
        <v>42660</v>
      </c>
      <c r="E213" s="172">
        <f>_xll.qlInterestRateIndexValueDate(IndexON,D213)</f>
        <v>42660</v>
      </c>
      <c r="F213" s="188">
        <f>IFERROR(_xll.qlIndexFixing(IndexON,D213,TRUE,_xll.ohTrigger(RecalcTrigger,TriggerON)),NA())</f>
        <v>6.3709368398578992E-3</v>
      </c>
      <c r="H213" s="42">
        <f>_xll.qlCalendarAdvance(Calendar,$H212,B213,"f",FALSE)</f>
        <v>42660</v>
      </c>
      <c r="I213" s="172">
        <f>_xll.qlInterestRateIndexValueDate(Index1M,$H213)</f>
        <v>42660</v>
      </c>
      <c r="J213" s="177">
        <f>IFERROR(_xll.qlIndexFixing(Index1M,$H213,TRUE,_xll.ohTrigger(RecalcTrigger,Trigger1M)),NA())</f>
        <v>7.518003436719955E-3</v>
      </c>
      <c r="K213" s="44">
        <f>IFERROR(_xll.qlIndexFixing(Index3M,H213,TRUE,_xll.ohTrigger(RecalcTrigger,Trigger3M)),NA())</f>
        <v>8.5216865791000029E-3</v>
      </c>
      <c r="L213" s="44">
        <f>IFERROR(_xll.qlIndexFixing(Index6M,$H213,TRUE,_xll.ohTrigger(RecalcTrigger,Trigger6M)),NA())</f>
        <v>1.033373835954054E-2</v>
      </c>
      <c r="M213" s="178">
        <f>IFERROR(_xll.qlIndexFixing(Index1Y,$H213,TRUE,_xll.ohTrigger(RecalcTrigger,Trigger1Y)),NA())</f>
        <v>1.4159156936552675E-2</v>
      </c>
      <c r="N213" s="177">
        <f>IFERROR(_xll.qlIndexFixing(ONIndex1M,I213,TRUE,_xll.ohTrigger(RecalcTrigger,Trigger1M)),NA())</f>
        <v>7.3578348991509834E-3</v>
      </c>
      <c r="O213" s="44">
        <f>IFERROR(_xll.qlIndexFixing(ONIndex3M,I213,TRUE,_xll.ohTrigger(RecalcTrigger,Trigger3M)),NA())</f>
        <v>8.0085625515069481E-3</v>
      </c>
      <c r="P213" s="44">
        <f>IFERROR(_xll.qlIndexFixing(ONIndex6M,I213,TRUE,_xll.ohTrigger(RecalcTrigger,Trigger6M)),NA())</f>
        <v>9.2842323990172115E-3</v>
      </c>
      <c r="Q213" s="178">
        <f>IFERROR(_xll.qlIndexFixing(ONIndex1Y,I213,TRUE,_xll.ohTrigger(RecalcTrigger,Trigger1Y)),NA())</f>
        <v>1.2097919602301888E-2</v>
      </c>
    </row>
    <row r="214" spans="2:17" x14ac:dyDescent="0.2">
      <c r="B214" s="39" t="s">
        <v>17</v>
      </c>
      <c r="D214" s="42">
        <f>_xll.qlCalendarAdvance(Calendar,$D213,B214,"f",FALSE)</f>
        <v>42661</v>
      </c>
      <c r="E214" s="172">
        <f>_xll.qlInterestRateIndexValueDate(IndexON,D214)</f>
        <v>42661</v>
      </c>
      <c r="F214" s="188">
        <f>IFERROR(_xll.qlIndexFixing(IndexON,D214,TRUE,_xll.ohTrigger(RecalcTrigger,TriggerON)),NA())</f>
        <v>6.3876609932511652E-3</v>
      </c>
      <c r="H214" s="42">
        <f>_xll.qlCalendarAdvance(Calendar,$H213,B214,"f",FALSE)</f>
        <v>42661</v>
      </c>
      <c r="I214" s="172">
        <f>_xll.qlInterestRateIndexValueDate(Index1M,$H214)</f>
        <v>42661</v>
      </c>
      <c r="J214" s="177">
        <f>IFERROR(_xll.qlIndexFixing(Index1M,$H214,TRUE,_xll.ohTrigger(RecalcTrigger,Trigger1M)),NA())</f>
        <v>7.5247768709316779E-3</v>
      </c>
      <c r="K214" s="44">
        <f>IFERROR(_xll.qlIndexFixing(Index3M,H214,TRUE,_xll.ohTrigger(RecalcTrigger,Trigger3M)),NA())</f>
        <v>8.5331506681626569E-3</v>
      </c>
      <c r="L214" s="44">
        <f>IFERROR(_xll.qlIndexFixing(Index6M,$H214,TRUE,_xll.ohTrigger(RecalcTrigger,Trigger6M)),NA())</f>
        <v>1.0339241884232969E-2</v>
      </c>
      <c r="M214" s="178">
        <f>IFERROR(_xll.qlIndexFixing(Index1Y,$H214,TRUE,_xll.ohTrigger(RecalcTrigger,Trigger1Y)),NA())</f>
        <v>1.4171428556315258E-2</v>
      </c>
      <c r="N214" s="177">
        <f>IFERROR(_xll.qlIndexFixing(ONIndex1M,I214,TRUE,_xll.ohTrigger(RecalcTrigger,Trigger1M)),NA())</f>
        <v>7.3751747996364525E-3</v>
      </c>
      <c r="O214" s="44">
        <f>IFERROR(_xll.qlIndexFixing(ONIndex3M,I214,TRUE,_xll.ohTrigger(RecalcTrigger,Trigger3M)),NA())</f>
        <v>8.0190377957811698E-3</v>
      </c>
      <c r="P214" s="44">
        <f>IFERROR(_xll.qlIndexFixing(ONIndex6M,I214,TRUE,_xll.ohTrigger(RecalcTrigger,Trigger6M)),NA())</f>
        <v>9.2853164254413922E-3</v>
      </c>
      <c r="Q214" s="178">
        <f>IFERROR(_xll.qlIndexFixing(ONIndex1Y,I214,TRUE,_xll.ohTrigger(RecalcTrigger,Trigger1Y)),NA())</f>
        <v>1.2133811358333579E-2</v>
      </c>
    </row>
    <row r="215" spans="2:17" x14ac:dyDescent="0.2">
      <c r="B215" s="39" t="s">
        <v>17</v>
      </c>
      <c r="D215" s="42">
        <f>_xll.qlCalendarAdvance(Calendar,$D214,B215,"f",FALSE)</f>
        <v>42662</v>
      </c>
      <c r="E215" s="172">
        <f>_xll.qlInterestRateIndexValueDate(IndexON,D215)</f>
        <v>42662</v>
      </c>
      <c r="F215" s="188">
        <f>IFERROR(_xll.qlIndexFixing(IndexON,D215,TRUE,_xll.ohTrigger(RecalcTrigger,TriggerON)),NA())</f>
        <v>6.4043982052264248E-3</v>
      </c>
      <c r="H215" s="42">
        <f>_xll.qlCalendarAdvance(Calendar,$H214,B215,"f",FALSE)</f>
        <v>42662</v>
      </c>
      <c r="I215" s="172">
        <f>_xll.qlInterestRateIndexValueDate(Index1M,$H215)</f>
        <v>42662</v>
      </c>
      <c r="J215" s="177">
        <f>IFERROR(_xll.qlIndexFixing(Index1M,$H215,TRUE,_xll.ohTrigger(RecalcTrigger,Trigger1M)),NA())</f>
        <v>7.5330057748100631E-3</v>
      </c>
      <c r="K215" s="44">
        <f>IFERROR(_xll.qlIndexFixing(Index3M,H215,TRUE,_xll.ohTrigger(RecalcTrigger,Trigger3M)),NA())</f>
        <v>8.5446396417572928E-3</v>
      </c>
      <c r="L215" s="44">
        <f>IFERROR(_xll.qlIndexFixing(Index6M,$H215,TRUE,_xll.ohTrigger(RecalcTrigger,Trigger6M)),NA())</f>
        <v>1.0351839581619515E-2</v>
      </c>
      <c r="M215" s="178">
        <f>IFERROR(_xll.qlIndexFixing(Index1Y,$H215,TRUE,_xll.ohTrigger(RecalcTrigger,Trigger1Y)),NA())</f>
        <v>1.4183618097006079E-2</v>
      </c>
      <c r="N215" s="177">
        <f>IFERROR(_xll.qlIndexFixing(ONIndex1M,I215,TRUE,_xll.ohTrigger(RecalcTrigger,Trigger1M)),NA())</f>
        <v>7.3918095160274699E-3</v>
      </c>
      <c r="O215" s="44">
        <f>IFERROR(_xll.qlIndexFixing(ONIndex3M,I215,TRUE,_xll.ohTrigger(RecalcTrigger,Trigger3M)),NA())</f>
        <v>8.0295327184165544E-3</v>
      </c>
      <c r="P215" s="44">
        <f>IFERROR(_xll.qlIndexFixing(ONIndex6M,I215,TRUE,_xll.ohTrigger(RecalcTrigger,Trigger6M)),NA())</f>
        <v>9.2870078665086009E-3</v>
      </c>
      <c r="Q215" s="178">
        <f>IFERROR(_xll.qlIndexFixing(ONIndex1Y,I215,TRUE,_xll.ohTrigger(RecalcTrigger,Trigger1Y)),NA())</f>
        <v>1.2167360834300922E-2</v>
      </c>
    </row>
    <row r="216" spans="2:17" x14ac:dyDescent="0.2">
      <c r="B216" s="39" t="s">
        <v>17</v>
      </c>
      <c r="D216" s="42">
        <f>_xll.qlCalendarAdvance(Calendar,$D215,B216,"f",FALSE)</f>
        <v>42663</v>
      </c>
      <c r="E216" s="172">
        <f>_xll.qlInterestRateIndexValueDate(IndexON,D216)</f>
        <v>42663</v>
      </c>
      <c r="F216" s="188">
        <f>IFERROR(_xll.qlIndexFixing(IndexON,D216,TRUE,_xll.ohTrigger(RecalcTrigger,TriggerON)),NA())</f>
        <v>6.4211484757026316E-3</v>
      </c>
      <c r="H216" s="42">
        <f>_xll.qlCalendarAdvance(Calendar,$H215,B216,"f",FALSE)</f>
        <v>42663</v>
      </c>
      <c r="I216" s="172">
        <f>_xll.qlInterestRateIndexValueDate(Index1M,$H216)</f>
        <v>42663</v>
      </c>
      <c r="J216" s="177">
        <f>IFERROR(_xll.qlIndexFixing(Index1M,$H216,TRUE,_xll.ohTrigger(RecalcTrigger,Trigger1M)),NA())</f>
        <v>7.5372655167146169E-3</v>
      </c>
      <c r="K216" s="44">
        <f>IFERROR(_xll.qlIndexFixing(Index3M,H216,TRUE,_xll.ohTrigger(RecalcTrigger,Trigger3M)),NA())</f>
        <v>8.5561536833665252E-3</v>
      </c>
      <c r="L216" s="44">
        <f>IFERROR(_xll.qlIndexFixing(Index6M,$H216,TRUE,_xll.ohTrigger(RecalcTrigger,Trigger6M)),NA())</f>
        <v>1.0364511238290129E-2</v>
      </c>
      <c r="M216" s="178">
        <f>IFERROR(_xll.qlIndexFixing(Index1Y,$H216,TRUE,_xll.ohTrigger(RecalcTrigger,Trigger1Y)),NA())</f>
        <v>1.419573149171538E-2</v>
      </c>
      <c r="N216" s="177">
        <f>IFERROR(_xll.qlIndexFixing(ONIndex1M,I216,TRUE,_xll.ohTrigger(RecalcTrigger,Trigger1M)),NA())</f>
        <v>7.4077390485671746E-3</v>
      </c>
      <c r="O216" s="44">
        <f>IFERROR(_xll.qlIndexFixing(ONIndex3M,I216,TRUE,_xll.ohTrigger(RecalcTrigger,Trigger3M)),NA())</f>
        <v>8.0400473193320554E-3</v>
      </c>
      <c r="P216" s="44">
        <f>IFERROR(_xll.qlIndexFixing(ONIndex6M,I216,TRUE,_xll.ohTrigger(RecalcTrigger,Trigger6M)),NA())</f>
        <v>9.2893067220567449E-3</v>
      </c>
      <c r="Q216" s="178">
        <f>IFERROR(_xll.qlIndexFixing(ONIndex1Y,I216,TRUE,_xll.ohTrigger(RecalcTrigger,Trigger1Y)),NA())</f>
        <v>1.2198568029717638E-2</v>
      </c>
    </row>
    <row r="217" spans="2:17" x14ac:dyDescent="0.2">
      <c r="B217" s="39" t="s">
        <v>17</v>
      </c>
      <c r="D217" s="42">
        <f>_xll.qlCalendarAdvance(Calendar,$D216,B217,"f",FALSE)</f>
        <v>42664</v>
      </c>
      <c r="E217" s="172">
        <f>_xll.qlInterestRateIndexValueDate(IndexON,D217)</f>
        <v>42664</v>
      </c>
      <c r="F217" s="188">
        <f>IFERROR(_xll.qlIndexFixing(IndexON,D217,TRUE,_xll.ohTrigger(RecalcTrigger,TriggerON)),NA())</f>
        <v>6.4548066909516279E-3</v>
      </c>
      <c r="H217" s="42">
        <f>_xll.qlCalendarAdvance(Calendar,$H216,B217,"f",FALSE)</f>
        <v>42664</v>
      </c>
      <c r="I217" s="172">
        <f>_xll.qlInterestRateIndexValueDate(Index1M,$H217)</f>
        <v>42664</v>
      </c>
      <c r="J217" s="177">
        <f>IFERROR(_xll.qlIndexFixing(Index1M,$H217,TRUE,_xll.ohTrigger(RecalcTrigger,Trigger1M)),NA())</f>
        <v>7.5412907380630638E-3</v>
      </c>
      <c r="K217" s="44">
        <f>IFERROR(_xll.qlIndexFixing(Index3M,H217,TRUE,_xll.ohTrigger(RecalcTrigger,Trigger3M)),NA())</f>
        <v>8.5798383381548073E-3</v>
      </c>
      <c r="L217" s="44">
        <f>IFERROR(_xll.qlIndexFixing(Index6M,$H217,TRUE,_xll.ohTrigger(RecalcTrigger,Trigger6M)),NA())</f>
        <v>1.0377253135849465E-2</v>
      </c>
      <c r="M217" s="178">
        <f>IFERROR(_xll.qlIndexFixing(Index1Y,$H217,TRUE,_xll.ohTrigger(RecalcTrigger,Trigger1Y)),NA())</f>
        <v>1.4221774592416308E-2</v>
      </c>
      <c r="N217" s="177">
        <f>IFERROR(_xll.qlIndexFixing(ONIndex1M,I217,TRUE,_xll.ohTrigger(RecalcTrigger,Trigger1M)),NA())</f>
        <v>7.4373990419551736E-3</v>
      </c>
      <c r="O217" s="44">
        <f>IFERROR(_xll.qlIndexFixing(ONIndex3M,I217,TRUE,_xll.ohTrigger(RecalcTrigger,Trigger3M)),NA())</f>
        <v>8.0613201497681253E-3</v>
      </c>
      <c r="P217" s="44">
        <f>IFERROR(_xll.qlIndexFixing(ONIndex6M,I217,TRUE,_xll.ohTrigger(RecalcTrigger,Trigger6M)),NA())</f>
        <v>9.2961659019437839E-3</v>
      </c>
      <c r="Q217" s="178">
        <f>IFERROR(_xll.qlIndexFixing(ONIndex1Y,I217,TRUE,_xll.ohTrigger(RecalcTrigger,Trigger1Y)),NA())</f>
        <v>1.2253586163062382E-2</v>
      </c>
    </row>
    <row r="218" spans="2:17" x14ac:dyDescent="0.2">
      <c r="B218" s="39" t="s">
        <v>17</v>
      </c>
      <c r="D218" s="42">
        <f>_xll.qlCalendarAdvance(Calendar,$D217,B218,"f",FALSE)</f>
        <v>42667</v>
      </c>
      <c r="E218" s="172">
        <f>_xll.qlInterestRateIndexValueDate(IndexON,D218)</f>
        <v>42667</v>
      </c>
      <c r="F218" s="188">
        <f>IFERROR(_xll.qlIndexFixing(IndexON,D218,TRUE,_xll.ohTrigger(RecalcTrigger,TriggerON)),NA())</f>
        <v>6.4882801431032089E-3</v>
      </c>
      <c r="H218" s="42">
        <f>_xll.qlCalendarAdvance(Calendar,$H217,B218,"f",FALSE)</f>
        <v>42667</v>
      </c>
      <c r="I218" s="172">
        <f>_xll.qlInterestRateIndexValueDate(Index1M,$H218)</f>
        <v>42667</v>
      </c>
      <c r="J218" s="177">
        <f>IFERROR(_xll.qlIndexFixing(Index1M,$H218,TRUE,_xll.ohTrigger(RecalcTrigger,Trigger1M)),NA())</f>
        <v>7.552992211692546E-3</v>
      </c>
      <c r="K218" s="44">
        <f>IFERROR(_xll.qlIndexFixing(Index3M,H218,TRUE,_xll.ohTrigger(RecalcTrigger,Trigger3M)),NA())</f>
        <v>8.6024641997399925E-3</v>
      </c>
      <c r="L218" s="44">
        <f>IFERROR(_xll.qlIndexFixing(Index6M,$H218,TRUE,_xll.ohTrigger(RecalcTrigger,Trigger6M)),NA())</f>
        <v>1.0415863088600239E-2</v>
      </c>
      <c r="M218" s="178">
        <f>IFERROR(_xll.qlIndexFixing(Index1Y,$H218,TRUE,_xll.ohTrigger(RecalcTrigger,Trigger1Y)),NA())</f>
        <v>1.4243542283012722E-2</v>
      </c>
      <c r="N218" s="177">
        <f>IFERROR(_xll.qlIndexFixing(ONIndex1M,I218,TRUE,_xll.ohTrigger(RecalcTrigger,Trigger1M)),NA())</f>
        <v>7.46440533640369E-3</v>
      </c>
      <c r="O218" s="44">
        <f>IFERROR(_xll.qlIndexFixing(ONIndex3M,I218,TRUE,_xll.ohTrigger(RecalcTrigger,Trigger3M)),NA())</f>
        <v>8.0823025062815024E-3</v>
      </c>
      <c r="P218" s="44">
        <f>IFERROR(_xll.qlIndexFixing(ONIndex6M,I218,TRUE,_xll.ohTrigger(RecalcTrigger,Trigger6M)),NA())</f>
        <v>9.3045762902743689E-3</v>
      </c>
      <c r="Q218" s="178">
        <f>IFERROR(_xll.qlIndexFixing(ONIndex1Y,I218,TRUE,_xll.ohTrigger(RecalcTrigger,Trigger1Y)),NA())</f>
        <v>1.2299973994369662E-2</v>
      </c>
    </row>
    <row r="219" spans="2:17" x14ac:dyDescent="0.2">
      <c r="B219" s="39" t="s">
        <v>17</v>
      </c>
      <c r="D219" s="42">
        <f>_xll.qlCalendarAdvance(Calendar,$D218,B219,"f",FALSE)</f>
        <v>42668</v>
      </c>
      <c r="E219" s="172">
        <f>_xll.qlInterestRateIndexValueDate(IndexON,D219)</f>
        <v>42668</v>
      </c>
      <c r="F219" s="188">
        <f>IFERROR(_xll.qlIndexFixing(IndexON,D219,TRUE,_xll.ohTrigger(RecalcTrigger,TriggerON)),NA())</f>
        <v>6.505095706408337E-3</v>
      </c>
      <c r="H219" s="42">
        <f>_xll.qlCalendarAdvance(Calendar,$H218,B219,"f",FALSE)</f>
        <v>42668</v>
      </c>
      <c r="I219" s="172">
        <f>_xll.qlInterestRateIndexValueDate(Index1M,$H219)</f>
        <v>42668</v>
      </c>
      <c r="J219" s="177">
        <f>IFERROR(_xll.qlIndexFixing(Index1M,$H219,TRUE,_xll.ohTrigger(RecalcTrigger,Trigger1M)),NA())</f>
        <v>7.5560226744985116E-3</v>
      </c>
      <c r="K219" s="44">
        <f>IFERROR(_xll.qlIndexFixing(Index3M,H219,TRUE,_xll.ohTrigger(RecalcTrigger,Trigger3M)),NA())</f>
        <v>8.614106333785617E-3</v>
      </c>
      <c r="L219" s="44">
        <f>IFERROR(_xll.qlIndexFixing(Index6M,$H219,TRUE,_xll.ohTrigger(RecalcTrigger,Trigger6M)),NA())</f>
        <v>1.0428848764010925E-2</v>
      </c>
      <c r="M219" s="178">
        <f>IFERROR(_xll.qlIndexFixing(Index1Y,$H219,TRUE,_xll.ohTrigger(RecalcTrigger,Trigger1Y)),NA())</f>
        <v>1.4255363954583489E-2</v>
      </c>
      <c r="N219" s="177">
        <f>IFERROR(_xll.qlIndexFixing(ONIndex1M,I219,TRUE,_xll.ohTrigger(RecalcTrigger,Trigger1M)),NA())</f>
        <v>7.4768089474175348E-3</v>
      </c>
      <c r="O219" s="44">
        <f>IFERROR(_xll.qlIndexFixing(ONIndex3M,I219,TRUE,_xll.ohTrigger(RecalcTrigger,Trigger3M)),NA())</f>
        <v>8.0929154988407248E-3</v>
      </c>
      <c r="P219" s="44">
        <f>IFERROR(_xll.qlIndexFixing(ONIndex6M,I219,TRUE,_xll.ohTrigger(RecalcTrigger,Trigger6M)),NA())</f>
        <v>9.3099122188755601E-3</v>
      </c>
      <c r="Q219" s="178">
        <f>IFERROR(_xll.qlIndexFixing(ONIndex1Y,I219,TRUE,_xll.ohTrigger(RecalcTrigger,Trigger1Y)),NA())</f>
        <v>1.2319469778685477E-2</v>
      </c>
    </row>
    <row r="220" spans="2:17" x14ac:dyDescent="0.2">
      <c r="B220" s="39" t="s">
        <v>17</v>
      </c>
      <c r="D220" s="42">
        <f>_xll.qlCalendarAdvance(Calendar,$D219,B220,"f",FALSE)</f>
        <v>42669</v>
      </c>
      <c r="E220" s="172">
        <f>_xll.qlInterestRateIndexValueDate(IndexON,D220)</f>
        <v>42669</v>
      </c>
      <c r="F220" s="188">
        <f>IFERROR(_xll.qlIndexFixing(IndexON,D220,TRUE,_xll.ohTrigger(RecalcTrigger,TriggerON)),NA())</f>
        <v>6.5219243282144124E-3</v>
      </c>
      <c r="H220" s="42">
        <f>_xll.qlCalendarAdvance(Calendar,$H219,B220,"f",FALSE)</f>
        <v>42669</v>
      </c>
      <c r="I220" s="172">
        <f>_xll.qlInterestRateIndexValueDate(Index1M,$H220)</f>
        <v>42669</v>
      </c>
      <c r="J220" s="177">
        <f>IFERROR(_xll.qlIndexFixing(Index1M,$H220,TRUE,_xll.ohTrigger(RecalcTrigger,Trigger1M)),NA())</f>
        <v>7.5592107983317317E-3</v>
      </c>
      <c r="K220" s="44">
        <f>IFERROR(_xll.qlIndexFixing(Index3M,H220,TRUE,_xll.ohTrigger(RecalcTrigger,Trigger3M)),NA())</f>
        <v>8.6257746368075885E-3</v>
      </c>
      <c r="L220" s="44">
        <f>IFERROR(_xll.qlIndexFixing(Index6M,$H220,TRUE,_xll.ohTrigger(RecalcTrigger,Trigger6M)),NA())</f>
        <v>1.0441886087012362E-2</v>
      </c>
      <c r="M220" s="178">
        <f>IFERROR(_xll.qlIndexFixing(Index1Y,$H220,TRUE,_xll.ohTrigger(RecalcTrigger,Trigger1Y)),NA())</f>
        <v>1.4267145084911448E-2</v>
      </c>
      <c r="N220" s="177">
        <f>IFERROR(_xll.qlIndexFixing(ONIndex1M,I220,TRUE,_xll.ohTrigger(RecalcTrigger,Trigger1M)),NA())</f>
        <v>7.4885073739316965E-3</v>
      </c>
      <c r="O220" s="44">
        <f>IFERROR(_xll.qlIndexFixing(ONIndex3M,I220,TRUE,_xll.ohTrigger(RecalcTrigger,Trigger3M)),NA())</f>
        <v>8.1035481696800638E-3</v>
      </c>
      <c r="P220" s="44">
        <f>IFERROR(_xll.qlIndexFixing(ONIndex6M,I220,TRUE,_xll.ohTrigger(RecalcTrigger,Trigger6M)),NA())</f>
        <v>9.3158555622008254E-3</v>
      </c>
      <c r="Q220" s="178">
        <f>IFERROR(_xll.qlIndexFixing(ONIndex1Y,I220,TRUE,_xll.ohTrigger(RecalcTrigger,Trigger1Y)),NA())</f>
        <v>1.2336623279614045E-2</v>
      </c>
    </row>
    <row r="221" spans="2:17" x14ac:dyDescent="0.2">
      <c r="B221" s="39" t="s">
        <v>17</v>
      </c>
      <c r="D221" s="42">
        <f>_xll.qlCalendarAdvance(Calendar,$D220,B221,"f",FALSE)</f>
        <v>42670</v>
      </c>
      <c r="E221" s="172">
        <f>_xll.qlInterestRateIndexValueDate(IndexON,D221)</f>
        <v>42670</v>
      </c>
      <c r="F221" s="188">
        <f>IFERROR(_xll.qlIndexFixing(IndexON,D221,TRUE,_xll.ohTrigger(RecalcTrigger,TriggerON)),NA())</f>
        <v>6.5387660086024813E-3</v>
      </c>
      <c r="H221" s="42">
        <f>_xll.qlCalendarAdvance(Calendar,$H220,B221,"f",FALSE)</f>
        <v>42670</v>
      </c>
      <c r="I221" s="172">
        <f>_xll.qlInterestRateIndexValueDate(Index1M,$H221)</f>
        <v>42670</v>
      </c>
      <c r="J221" s="177">
        <f>IFERROR(_xll.qlIndexFixing(Index1M,$H221,TRUE,_xll.ohTrigger(RecalcTrigger,Trigger1M)),NA())</f>
        <v>7.561265149962082E-3</v>
      </c>
      <c r="K221" s="44">
        <f>IFERROR(_xll.qlIndexFixing(Index3M,H221,TRUE,_xll.ohTrigger(RecalcTrigger,Trigger3M)),NA())</f>
        <v>8.6374692923105421E-3</v>
      </c>
      <c r="L221" s="44">
        <f>IFERROR(_xll.qlIndexFixing(Index6M,$H221,TRUE,_xll.ohTrigger(RecalcTrigger,Trigger6M)),NA())</f>
        <v>1.045497133867127E-2</v>
      </c>
      <c r="M221" s="178">
        <f>IFERROR(_xll.qlIndexFixing(Index1Y,$H221,TRUE,_xll.ohTrigger(RecalcTrigger,Trigger1Y)),NA())</f>
        <v>1.4278891609120548E-2</v>
      </c>
      <c r="N221" s="177">
        <f>IFERROR(_xll.qlIndexFixing(ONIndex1M,I221,TRUE,_xll.ohTrigger(RecalcTrigger,Trigger1M)),NA())</f>
        <v>7.4995006158651289E-3</v>
      </c>
      <c r="O221" s="44">
        <f>IFERROR(_xll.qlIndexFixing(ONIndex3M,I221,TRUE,_xll.ohTrigger(RecalcTrigger,Trigger3M)),NA())</f>
        <v>8.1142005188805655E-3</v>
      </c>
      <c r="P221" s="44">
        <f>IFERROR(_xll.qlIndexFixing(ONIndex6M,I221,TRUE,_xll.ohTrigger(RecalcTrigger,Trigger6M)),NA())</f>
        <v>9.322406320250165E-3</v>
      </c>
      <c r="Q221" s="178">
        <f>IFERROR(_xll.qlIndexFixing(ONIndex1Y,I221,TRUE,_xll.ohTrigger(RecalcTrigger,Trigger1Y)),NA())</f>
        <v>1.2351434496669089E-2</v>
      </c>
    </row>
    <row r="222" spans="2:17" x14ac:dyDescent="0.2">
      <c r="B222" s="39" t="s">
        <v>17</v>
      </c>
      <c r="D222" s="42">
        <f>_xll.qlCalendarAdvance(Calendar,$D221,B222,"f",FALSE)</f>
        <v>42671</v>
      </c>
      <c r="E222" s="172">
        <f>_xll.qlInterestRateIndexValueDate(IndexON,D222)</f>
        <v>42671</v>
      </c>
      <c r="F222" s="188">
        <f>IFERROR(_xll.qlIndexFixing(IndexON,D222,TRUE,_xll.ohTrigger(RecalcTrigger,TriggerON)),NA())</f>
        <v>6.5726112480590801E-3</v>
      </c>
      <c r="H222" s="42">
        <f>_xll.qlCalendarAdvance(Calendar,$H221,B222,"f",FALSE)</f>
        <v>42671</v>
      </c>
      <c r="I222" s="172">
        <f>_xll.qlInterestRateIndexValueDate(Index1M,$H222)</f>
        <v>42671</v>
      </c>
      <c r="J222" s="177">
        <f>IFERROR(_xll.qlIndexFixing(Index1M,$H222,TRUE,_xll.ohTrigger(RecalcTrigger,Trigger1M)),NA())</f>
        <v>7.5631021584261276E-3</v>
      </c>
      <c r="K222" s="44">
        <f>IFERROR(_xll.qlIndexFixing(Index3M,H222,TRUE,_xll.ohTrigger(RecalcTrigger,Trigger3M)),NA())</f>
        <v>8.6615508382549E-3</v>
      </c>
      <c r="L222" s="44">
        <f>IFERROR(_xll.qlIndexFixing(Index6M,$H222,TRUE,_xll.ohTrigger(RecalcTrigger,Trigger6M)),NA())</f>
        <v>1.0468100799963971E-2</v>
      </c>
      <c r="M222" s="178">
        <f>IFERROR(_xll.qlIndexFixing(Index1Y,$H222,TRUE,_xll.ohTrigger(RecalcTrigger,Trigger1Y)),NA())</f>
        <v>1.4304349361535408E-2</v>
      </c>
      <c r="N222" s="177">
        <f>IFERROR(_xll.qlIndexFixing(ONIndex1M,I222,TRUE,_xll.ohTrigger(RecalcTrigger,Trigger1M)),NA())</f>
        <v>7.5192913821409144E-3</v>
      </c>
      <c r="O222" s="44">
        <f>IFERROR(_xll.qlIndexFixing(ONIndex3M,I222,TRUE,_xll.ohTrigger(RecalcTrigger,Trigger3M)),NA())</f>
        <v>8.1357521486036255E-3</v>
      </c>
      <c r="P222" s="44">
        <f>IFERROR(_xll.qlIndexFixing(ONIndex6M,I222,TRUE,_xll.ohTrigger(RecalcTrigger,Trigger6M)),NA())</f>
        <v>9.3377714295787388E-3</v>
      </c>
      <c r="Q222" s="178">
        <f>IFERROR(_xll.qlIndexFixing(ONIndex1Y,I222,TRUE,_xll.ohTrigger(RecalcTrigger,Trigger1Y)),NA())</f>
        <v>1.2373668765842673E-2</v>
      </c>
    </row>
    <row r="223" spans="2:17" x14ac:dyDescent="0.2">
      <c r="B223" s="39" t="s">
        <v>17</v>
      </c>
      <c r="D223" s="42">
        <f>_xll.qlCalendarAdvance(Calendar,$D222,B223,"f",FALSE)</f>
        <v>42674</v>
      </c>
      <c r="E223" s="172">
        <f>_xll.qlInterestRateIndexValueDate(IndexON,D223)</f>
        <v>42674</v>
      </c>
      <c r="F223" s="188">
        <f>IFERROR(_xll.qlIndexFixing(IndexON,D223,TRUE,_xll.ohTrigger(RecalcTrigger,TriggerON)),NA())</f>
        <v>6.6062633156505068E-3</v>
      </c>
      <c r="H223" s="42">
        <f>_xll.qlCalendarAdvance(Calendar,$H222,B223,"f",FALSE)</f>
        <v>42674</v>
      </c>
      <c r="I223" s="172">
        <f>_xll.qlInterestRateIndexValueDate(Index1M,$H223)</f>
        <v>42674</v>
      </c>
      <c r="J223" s="177">
        <f>IFERROR(_xll.qlIndexFixing(Index1M,$H223,TRUE,_xll.ohTrigger(RecalcTrigger,Trigger1M)),NA())</f>
        <v>7.5676938567660335E-3</v>
      </c>
      <c r="K223" s="44">
        <f>IFERROR(_xll.qlIndexFixing(Index3M,H223,TRUE,_xll.ohTrigger(RecalcTrigger,Trigger3M)),NA())</f>
        <v>8.6845151092742427E-3</v>
      </c>
      <c r="L223" s="44">
        <f>IFERROR(_xll.qlIndexFixing(Index6M,$H223,TRUE,_xll.ohTrigger(RecalcTrigger,Trigger6M)),NA())</f>
        <v>1.0486240061217582E-2</v>
      </c>
      <c r="M223" s="178">
        <f>IFERROR(_xll.qlIndexFixing(Index1Y,$H223,TRUE,_xll.ohTrigger(RecalcTrigger,Trigger1Y)),NA())</f>
        <v>1.4325650356981079E-2</v>
      </c>
      <c r="N223" s="177">
        <f>IFERROR(_xll.qlIndexFixing(ONIndex1M,I223,TRUE,_xll.ohTrigger(RecalcTrigger,Trigger1M)),NA())</f>
        <v>7.5364217364948249E-3</v>
      </c>
      <c r="O223" s="44">
        <f>IFERROR(_xll.qlIndexFixing(ONIndex3M,I223,TRUE,_xll.ohTrigger(RecalcTrigger,Trigger3M)),NA())</f>
        <v>8.1570066988889689E-3</v>
      </c>
      <c r="P223" s="44">
        <f>IFERROR(_xll.qlIndexFixing(ONIndex6M,I223,TRUE,_xll.ohTrigger(RecalcTrigger,Trigger6M)),NA())</f>
        <v>9.3546835002555895E-3</v>
      </c>
      <c r="Q223" s="178">
        <f>IFERROR(_xll.qlIndexFixing(ONIndex1Y,I223,TRUE,_xll.ohTrigger(RecalcTrigger,Trigger1Y)),NA())</f>
        <v>1.2387256521210199E-2</v>
      </c>
    </row>
    <row r="224" spans="2:17" x14ac:dyDescent="0.2">
      <c r="B224" s="39" t="s">
        <v>17</v>
      </c>
      <c r="D224" s="42">
        <f>_xll.qlCalendarAdvance(Calendar,$D223,B224,"f",FALSE)</f>
        <v>42675</v>
      </c>
      <c r="E224" s="172">
        <f>_xll.qlInterestRateIndexValueDate(IndexON,D224)</f>
        <v>42675</v>
      </c>
      <c r="F224" s="188">
        <f>IFERROR(_xll.qlIndexFixing(IndexON,D224,TRUE,_xll.ohTrigger(RecalcTrigger,TriggerON)),NA())</f>
        <v>6.623170288867497E-3</v>
      </c>
      <c r="H224" s="42">
        <f>_xll.qlCalendarAdvance(Calendar,$H223,B224,"f",FALSE)</f>
        <v>42675</v>
      </c>
      <c r="I224" s="172">
        <f>_xll.qlInterestRateIndexValueDate(Index1M,$H224)</f>
        <v>42675</v>
      </c>
      <c r="J224" s="177">
        <f>IFERROR(_xll.qlIndexFixing(Index1M,$H224,TRUE,_xll.ohTrigger(RecalcTrigger,Trigger1M)),NA())</f>
        <v>7.5689594224637915E-3</v>
      </c>
      <c r="K224" s="44">
        <f>IFERROR(_xll.qlIndexFixing(Index3M,H224,TRUE,_xll.ohTrigger(RecalcTrigger,Trigger3M)),NA())</f>
        <v>8.6963442798150842E-3</v>
      </c>
      <c r="L224" s="44">
        <f>IFERROR(_xll.qlIndexFixing(Index6M,$H224,TRUE,_xll.ohTrigger(RecalcTrigger,Trigger6M)),NA())</f>
        <v>1.0520986357674003E-2</v>
      </c>
      <c r="M224" s="178">
        <f>IFERROR(_xll.qlIndexFixing(Index1Y,$H224,TRUE,_xll.ohTrigger(RecalcTrigger,Trigger1Y)),NA())</f>
        <v>1.4337312887165998E-2</v>
      </c>
      <c r="N224" s="177">
        <f>IFERROR(_xll.qlIndexFixing(ONIndex1M,I224,TRUE,_xll.ohTrigger(RecalcTrigger,Trigger1M)),NA())</f>
        <v>7.5438890546331017E-3</v>
      </c>
      <c r="O224" s="44">
        <f>IFERROR(_xll.qlIndexFixing(ONIndex3M,I224,TRUE,_xll.ohTrigger(RecalcTrigger,Trigger3M)),NA())</f>
        <v>8.1677574398142383E-3</v>
      </c>
      <c r="P224" s="44">
        <f>IFERROR(_xll.qlIndexFixing(ONIndex6M,I224,TRUE,_xll.ohTrigger(RecalcTrigger,Trigger6M)),NA())</f>
        <v>9.3642713324115778E-3</v>
      </c>
      <c r="Q224" s="178">
        <f>IFERROR(_xll.qlIndexFixing(ONIndex1Y,I224,TRUE,_xll.ohTrigger(RecalcTrigger,Trigger1Y)),NA())</f>
        <v>1.2390356315655771E-2</v>
      </c>
    </row>
    <row r="225" spans="2:17" x14ac:dyDescent="0.2">
      <c r="B225" s="39" t="s">
        <v>17</v>
      </c>
      <c r="D225" s="42">
        <f>_xll.qlCalendarAdvance(Calendar,$D224,B225,"f",FALSE)</f>
        <v>42676</v>
      </c>
      <c r="E225" s="172">
        <f>_xll.qlInterestRateIndexValueDate(IndexON,D225)</f>
        <v>42676</v>
      </c>
      <c r="F225" s="188">
        <f>IFERROR(_xll.qlIndexFixing(IndexON,D225,TRUE,_xll.ohTrigger(RecalcTrigger,TriggerON)),NA())</f>
        <v>6.6400903206664807E-3</v>
      </c>
      <c r="H225" s="42">
        <f>_xll.qlCalendarAdvance(Calendar,$H224,B225,"f",FALSE)</f>
        <v>42676</v>
      </c>
      <c r="I225" s="172">
        <f>_xll.qlInterestRateIndexValueDate(Index1M,$H225)</f>
        <v>42676</v>
      </c>
      <c r="J225" s="177">
        <f>IFERROR(_xll.qlIndexFixing(Index1M,$H225,TRUE,_xll.ohTrigger(RecalcTrigger,Trigger1M)),NA())</f>
        <v>7.5701374915720567E-3</v>
      </c>
      <c r="K225" s="44">
        <f>IFERROR(_xll.qlIndexFixing(Index3M,H225,TRUE,_xll.ohTrigger(RecalcTrigger,Trigger3M)),NA())</f>
        <v>8.7082009039096565E-3</v>
      </c>
      <c r="L225" s="44">
        <f>IFERROR(_xll.qlIndexFixing(Index6M,$H225,TRUE,_xll.ohTrigger(RecalcTrigger,Trigger6M)),NA())</f>
        <v>1.052710696982921E-2</v>
      </c>
      <c r="M225" s="178">
        <f>IFERROR(_xll.qlIndexFixing(Index1Y,$H225,TRUE,_xll.ohTrigger(RecalcTrigger,Trigger1Y)),NA())</f>
        <v>1.43489764277831E-2</v>
      </c>
      <c r="N225" s="177">
        <f>IFERROR(_xll.qlIndexFixing(ONIndex1M,I225,TRUE,_xll.ohTrigger(RecalcTrigger,Trigger1M)),NA())</f>
        <v>7.5506511878664639E-3</v>
      </c>
      <c r="O225" s="44">
        <f>IFERROR(_xll.qlIndexFixing(ONIndex3M,I225,TRUE,_xll.ohTrigger(RecalcTrigger,Trigger3M)),NA())</f>
        <v>8.1785278589385779E-3</v>
      </c>
      <c r="P225" s="44">
        <f>IFERROR(_xll.qlIndexFixing(ONIndex6M,I225,TRUE,_xll.ohTrigger(RecalcTrigger,Trigger6M)),NA())</f>
        <v>9.3744665795347792E-3</v>
      </c>
      <c r="Q225" s="178">
        <f>IFERROR(_xll.qlIndexFixing(ONIndex1Y,I225,TRUE,_xll.ohTrigger(RecalcTrigger,Trigger1Y)),NA())</f>
        <v>1.2391113825174216E-2</v>
      </c>
    </row>
    <row r="226" spans="2:17" x14ac:dyDescent="0.2">
      <c r="B226" s="39" t="s">
        <v>17</v>
      </c>
      <c r="D226" s="42">
        <f>_xll.qlCalendarAdvance(Calendar,$D225,B226,"f",FALSE)</f>
        <v>42677</v>
      </c>
      <c r="E226" s="172">
        <f>_xll.qlInterestRateIndexValueDate(IndexON,D226)</f>
        <v>42677</v>
      </c>
      <c r="F226" s="188">
        <f>IFERROR(_xll.qlIndexFixing(IndexON,D226,TRUE,_xll.ohTrigger(RecalcTrigger,TriggerON)),NA())</f>
        <v>6.6570234109664117E-3</v>
      </c>
      <c r="H226" s="42">
        <f>_xll.qlCalendarAdvance(Calendar,$H225,B226,"f",FALSE)</f>
        <v>42677</v>
      </c>
      <c r="I226" s="172">
        <f>_xll.qlInterestRateIndexValueDate(Index1M,$H226)</f>
        <v>42677</v>
      </c>
      <c r="J226" s="177">
        <f>IFERROR(_xll.qlIndexFixing(Index1M,$H226,TRUE,_xll.ohTrigger(RecalcTrigger,Trigger1M)),NA())</f>
        <v>7.5729994615228793E-3</v>
      </c>
      <c r="K226" s="44">
        <f>IFERROR(_xll.qlIndexFixing(Index3M,H226,TRUE,_xll.ohTrigger(RecalcTrigger,Trigger3M)),NA())</f>
        <v>8.7200851650810936E-3</v>
      </c>
      <c r="L226" s="44">
        <f>IFERROR(_xll.qlIndexFixing(Index6M,$H226,TRUE,_xll.ohTrigger(RecalcTrigger,Trigger6M)),NA())</f>
        <v>1.054041817884859E-2</v>
      </c>
      <c r="M226" s="178">
        <f>IFERROR(_xll.qlIndexFixing(Index1Y,$H226,TRUE,_xll.ohTrigger(RecalcTrigger,Trigger1Y)),NA())</f>
        <v>1.4360646915883013E-2</v>
      </c>
      <c r="N226" s="177">
        <f>IFERROR(_xll.qlIndexFixing(ONIndex1M,I226,TRUE,_xll.ohTrigger(RecalcTrigger,Trigger1M)),NA())</f>
        <v>7.5567081361138655E-3</v>
      </c>
      <c r="O226" s="44">
        <f>IFERROR(_xll.qlIndexFixing(ONIndex3M,I226,TRUE,_xll.ohTrigger(RecalcTrigger,Trigger3M)),NA())</f>
        <v>8.1893179565051266E-3</v>
      </c>
      <c r="P226" s="44">
        <f>IFERROR(_xll.qlIndexFixing(ONIndex6M,I226,TRUE,_xll.ohTrigger(RecalcTrigger,Trigger6M)),NA())</f>
        <v>9.3852692416251937E-3</v>
      </c>
      <c r="Q226" s="178">
        <f>IFERROR(_xll.qlIndexFixing(ONIndex1Y,I226,TRUE,_xll.ohTrigger(RecalcTrigger,Trigger1Y)),NA())</f>
        <v>1.2389529049846582E-2</v>
      </c>
    </row>
    <row r="227" spans="2:17" x14ac:dyDescent="0.2">
      <c r="B227" s="39" t="s">
        <v>17</v>
      </c>
      <c r="D227" s="42">
        <f>_xll.qlCalendarAdvance(Calendar,$D226,B227,"f",FALSE)</f>
        <v>42678</v>
      </c>
      <c r="E227" s="172">
        <f>_xll.qlInterestRateIndexValueDate(IndexON,D227)</f>
        <v>42678</v>
      </c>
      <c r="F227" s="188">
        <f>IFERROR(_xll.qlIndexFixing(IndexON,D227,TRUE,_xll.ohTrigger(RecalcTrigger,TriggerON)),NA())</f>
        <v>6.6910557743985839E-3</v>
      </c>
      <c r="H227" s="42">
        <f>_xll.qlCalendarAdvance(Calendar,$H226,B227,"f",FALSE)</f>
        <v>42678</v>
      </c>
      <c r="I227" s="172">
        <f>_xll.qlInterestRateIndexValueDate(Index1M,$H227)</f>
        <v>42678</v>
      </c>
      <c r="J227" s="177">
        <f>IFERROR(_xll.qlIndexFixing(Index1M,$H227,TRUE,_xll.ohTrigger(RecalcTrigger,Trigger1M)),NA())</f>
        <v>7.5733681943592332E-3</v>
      </c>
      <c r="K227" s="44">
        <f>IFERROR(_xll.qlIndexFixing(Index3M,H227,TRUE,_xll.ohTrigger(RecalcTrigger,Trigger3M)),NA())</f>
        <v>8.7445830246173171E-3</v>
      </c>
      <c r="L227" s="44">
        <f>IFERROR(_xll.qlIndexFixing(Index6M,$H227,TRUE,_xll.ohTrigger(RecalcTrigger,Trigger6M)),NA())</f>
        <v>1.055374802764612E-2</v>
      </c>
      <c r="M227" s="178">
        <f>IFERROR(_xll.qlIndexFixing(Index1Y,$H227,TRUE,_xll.ohTrigger(RecalcTrigger,Trigger1Y)),NA())</f>
        <v>1.4385760398578241E-2</v>
      </c>
      <c r="N227" s="177">
        <f>IFERROR(_xll.qlIndexFixing(ONIndex1M,I227,TRUE,_xll.ohTrigger(RecalcTrigger,Trigger1M)),NA())</f>
        <v>7.5666282705022523E-3</v>
      </c>
      <c r="O227" s="44">
        <f>IFERROR(_xll.qlIndexFixing(ONIndex3M,I227,TRUE,_xll.ohTrigger(RecalcTrigger,Trigger3M)),NA())</f>
        <v>8.2111484594293849E-3</v>
      </c>
      <c r="P227" s="44">
        <f>IFERROR(_xll.qlIndexFixing(ONIndex6M,I227,TRUE,_xll.ohTrigger(RecalcTrigger,Trigger6M)),NA())</f>
        <v>9.4091418255426457E-3</v>
      </c>
      <c r="Q227" s="178">
        <f>IFERROR(_xll.qlIndexFixing(ONIndex1Y,I227,TRUE,_xll.ohTrigger(RecalcTrigger,Trigger1Y)),NA())</f>
        <v>1.2378971691993092E-2</v>
      </c>
    </row>
    <row r="228" spans="2:17" x14ac:dyDescent="0.2">
      <c r="B228" s="39" t="s">
        <v>17</v>
      </c>
      <c r="D228" s="42">
        <f>_xll.qlCalendarAdvance(Calendar,$D227,B228,"f",FALSE)</f>
        <v>42681</v>
      </c>
      <c r="E228" s="172">
        <f>_xll.qlInterestRateIndexValueDate(IndexON,D228)</f>
        <v>42681</v>
      </c>
      <c r="F228" s="188">
        <f>IFERROR(_xll.qlIndexFixing(IndexON,D228,TRUE,_xll.ohTrigger(RecalcTrigger,TriggerON)),NA())</f>
        <v>6.7248863581481633E-3</v>
      </c>
      <c r="H228" s="42">
        <f>_xll.qlCalendarAdvance(Calendar,$H227,B228,"f",FALSE)</f>
        <v>42681</v>
      </c>
      <c r="I228" s="172">
        <f>_xll.qlInterestRateIndexValueDate(Index1M,$H228)</f>
        <v>42681</v>
      </c>
      <c r="J228" s="177">
        <f>IFERROR(_xll.qlIndexFixing(Index1M,$H228,TRUE,_xll.ohTrigger(RecalcTrigger,Trigger1M)),NA())</f>
        <v>7.576260669316456E-3</v>
      </c>
      <c r="K228" s="44">
        <f>IFERROR(_xll.qlIndexFixing(Index3M,H228,TRUE,_xll.ohTrigger(RecalcTrigger,Trigger3M)),NA())</f>
        <v>8.7679022510616603E-3</v>
      </c>
      <c r="L228" s="44">
        <f>IFERROR(_xll.qlIndexFixing(Index6M,$H228,TRUE,_xll.ohTrigger(RecalcTrigger,Trigger6M)),NA())</f>
        <v>1.0601008689305963E-2</v>
      </c>
      <c r="M228" s="178">
        <f>IFERROR(_xll.qlIndexFixing(Index1Y,$H228,TRUE,_xll.ohTrigger(RecalcTrigger,Trigger1Y)),NA())</f>
        <v>1.4407517093697475E-2</v>
      </c>
      <c r="N228" s="177">
        <f>IFERROR(_xll.qlIndexFixing(ONIndex1M,I228,TRUE,_xll.ohTrigger(RecalcTrigger,Trigger1M)),NA())</f>
        <v>7.5738840790817719E-3</v>
      </c>
      <c r="O228" s="44">
        <f>IFERROR(_xll.qlIndexFixing(ONIndex3M,I228,TRUE,_xll.ohTrigger(RecalcTrigger,Trigger3M)),NA())</f>
        <v>8.2326751299777179E-3</v>
      </c>
      <c r="P228" s="44">
        <f>IFERROR(_xll.qlIndexFixing(ONIndex6M,I228,TRUE,_xll.ohTrigger(RecalcTrigger,Trigger6M)),NA())</f>
        <v>9.4345540412799078E-3</v>
      </c>
      <c r="Q228" s="178">
        <f>IFERROR(_xll.qlIndexFixing(ONIndex1Y,I228,TRUE,_xll.ohTrigger(RecalcTrigger,Trigger1Y)),NA())</f>
        <v>1.2359767100723618E-2</v>
      </c>
    </row>
    <row r="229" spans="2:17" x14ac:dyDescent="0.2">
      <c r="B229" s="39" t="s">
        <v>17</v>
      </c>
      <c r="D229" s="42">
        <f>_xll.qlCalendarAdvance(Calendar,$D228,B229,"f",FALSE)</f>
        <v>42682</v>
      </c>
      <c r="E229" s="172">
        <f>_xll.qlInterestRateIndexValueDate(IndexON,D229)</f>
        <v>42682</v>
      </c>
      <c r="F229" s="188">
        <f>IFERROR(_xll.qlIndexFixing(IndexON,D229,TRUE,_xll.ohTrigger(RecalcTrigger,TriggerON)),NA())</f>
        <v>6.7418847413580618E-3</v>
      </c>
      <c r="H229" s="42">
        <f>_xll.qlCalendarAdvance(Calendar,$H228,B229,"f",FALSE)</f>
        <v>42682</v>
      </c>
      <c r="I229" s="172">
        <f>_xll.qlInterestRateIndexValueDate(Index1M,$H229)</f>
        <v>42682</v>
      </c>
      <c r="J229" s="177">
        <f>IFERROR(_xll.qlIndexFixing(Index1M,$H229,TRUE,_xll.ohTrigger(RecalcTrigger,Trigger1M)),NA())</f>
        <v>7.5778409277862764E-3</v>
      </c>
      <c r="K229" s="44">
        <f>IFERROR(_xll.qlIndexFixing(Index3M,H229,TRUE,_xll.ohTrigger(RecalcTrigger,Trigger3M)),NA())</f>
        <v>8.7799274505393522E-3</v>
      </c>
      <c r="L229" s="44">
        <f>IFERROR(_xll.qlIndexFixing(Index6M,$H229,TRUE,_xll.ohTrigger(RecalcTrigger,Trigger6M)),NA())</f>
        <v>1.0607179014771149E-2</v>
      </c>
      <c r="M229" s="178">
        <f>IFERROR(_xll.qlIndexFixing(Index1Y,$H229,TRUE,_xll.ohTrigger(RecalcTrigger,Trigger1Y)),NA())</f>
        <v>1.4419311384559874E-2</v>
      </c>
      <c r="N229" s="177">
        <f>IFERROR(_xll.qlIndexFixing(ONIndex1M,I229,TRUE,_xll.ohTrigger(RecalcTrigger,Trigger1M)),NA())</f>
        <v>7.5764151022372772E-3</v>
      </c>
      <c r="O229" s="44">
        <f>IFERROR(_xll.qlIndexFixing(ONIndex3M,I229,TRUE,_xll.ohTrigger(RecalcTrigger,Trigger3M)),NA())</f>
        <v>8.2435636192690342E-3</v>
      </c>
      <c r="P229" s="44">
        <f>IFERROR(_xll.qlIndexFixing(ONIndex6M,I229,TRUE,_xll.ohTrigger(RecalcTrigger,Trigger6M)),NA())</f>
        <v>9.4483937792599892E-3</v>
      </c>
      <c r="Q229" s="178">
        <f>IFERROR(_xll.qlIndexFixing(ONIndex1Y,I229,TRUE,_xll.ohTrigger(RecalcTrigger,Trigger1Y)),NA())</f>
        <v>1.2346470902300233E-2</v>
      </c>
    </row>
    <row r="230" spans="2:17" x14ac:dyDescent="0.2">
      <c r="B230" s="39" t="s">
        <v>17</v>
      </c>
      <c r="D230" s="42">
        <f>_xll.qlCalendarAdvance(Calendar,$D229,B230,"f",FALSE)</f>
        <v>42683</v>
      </c>
      <c r="E230" s="172">
        <f>_xll.qlInterestRateIndexValueDate(IndexON,D230)</f>
        <v>42683</v>
      </c>
      <c r="F230" s="188">
        <f>IFERROR(_xll.qlIndexFixing(IndexON,D230,TRUE,_xll.ohTrigger(RecalcTrigger,TriggerON)),NA())</f>
        <v>6.7588961831499539E-3</v>
      </c>
      <c r="H230" s="42">
        <f>_xll.qlCalendarAdvance(Calendar,$H229,B230,"f",FALSE)</f>
        <v>42683</v>
      </c>
      <c r="I230" s="172">
        <f>_xll.qlInterestRateIndexValueDate(Index1M,$H230)</f>
        <v>42683</v>
      </c>
      <c r="J230" s="177">
        <f>IFERROR(_xll.qlIndexFixing(Index1M,$H230,TRUE,_xll.ohTrigger(RecalcTrigger,Trigger1M)),NA())</f>
        <v>7.579642746158818E-3</v>
      </c>
      <c r="K230" s="44">
        <f>IFERROR(_xll.qlIndexFixing(Index3M,H230,TRUE,_xll.ohTrigger(RecalcTrigger,Trigger3M)),NA())</f>
        <v>8.7919813882829431E-3</v>
      </c>
      <c r="L230" s="44">
        <f>IFERROR(_xll.qlIndexFixing(Index6M,$H230,TRUE,_xll.ohTrigger(RecalcTrigger,Trigger6M)),NA())</f>
        <v>1.062054595721466E-2</v>
      </c>
      <c r="M230" s="178">
        <f>IFERROR(_xll.qlIndexFixing(Index1Y,$H230,TRUE,_xll.ohTrigger(RecalcTrigger,Trigger1Y)),NA())</f>
        <v>1.4431148250979353E-2</v>
      </c>
      <c r="N230" s="177">
        <f>IFERROR(_xll.qlIndexFixing(ONIndex1M,I230,TRUE,_xll.ohTrigger(RecalcTrigger,Trigger1M)),NA())</f>
        <v>7.5782409402447293E-3</v>
      </c>
      <c r="O230" s="44">
        <f>IFERROR(_xll.qlIndexFixing(ONIndex3M,I230,TRUE,_xll.ohTrigger(RecalcTrigger,Trigger3M)),NA())</f>
        <v>8.2544717869215134E-3</v>
      </c>
      <c r="P230" s="44">
        <f>IFERROR(_xll.qlIndexFixing(ONIndex6M,I230,TRUE,_xll.ohTrigger(RecalcTrigger,Trigger6M)),NA())</f>
        <v>9.4628409326125151E-3</v>
      </c>
      <c r="Q230" s="178">
        <f>IFERROR(_xll.qlIndexFixing(ONIndex1Y,I230,TRUE,_xll.ohTrigger(RecalcTrigger,Trigger1Y)),NA())</f>
        <v>1.2330832419760185E-2</v>
      </c>
    </row>
    <row r="231" spans="2:17" x14ac:dyDescent="0.2">
      <c r="B231" s="39" t="s">
        <v>17</v>
      </c>
      <c r="D231" s="42">
        <f>_xll.qlCalendarAdvance(Calendar,$D230,B231,"f",FALSE)</f>
        <v>42684</v>
      </c>
      <c r="E231" s="172">
        <f>_xll.qlInterestRateIndexValueDate(IndexON,D231)</f>
        <v>42684</v>
      </c>
      <c r="F231" s="188">
        <f>IFERROR(_xll.qlIndexFixing(IndexON,D231,TRUE,_xll.ohTrigger(RecalcTrigger,TriggerON)),NA())</f>
        <v>6.7759206836048858E-3</v>
      </c>
      <c r="H231" s="42">
        <f>_xll.qlCalendarAdvance(Calendar,$H230,B231,"f",FALSE)</f>
        <v>42684</v>
      </c>
      <c r="I231" s="172">
        <f>_xll.qlInterestRateIndexValueDate(Index1M,$H231)</f>
        <v>42684</v>
      </c>
      <c r="J231" s="177">
        <f>IFERROR(_xll.qlIndexFixing(Index1M,$H231,TRUE,_xll.ohTrigger(RecalcTrigger,Trigger1M)),NA())</f>
        <v>7.586666285462132E-3</v>
      </c>
      <c r="K231" s="44">
        <f>IFERROR(_xll.qlIndexFixing(Index3M,H231,TRUE,_xll.ohTrigger(RecalcTrigger,Trigger3M)),NA())</f>
        <v>8.8040642478340661E-3</v>
      </c>
      <c r="L231" s="44">
        <f>IFERROR(_xll.qlIndexFixing(Index6M,$H231,TRUE,_xll.ohTrigger(RecalcTrigger,Trigger6M)),NA())</f>
        <v>1.0633909096649208E-2</v>
      </c>
      <c r="M231" s="178">
        <f>IFERROR(_xll.qlIndexFixing(Index1Y,$H231,TRUE,_xll.ohTrigger(RecalcTrigger,Trigger1Y)),NA())</f>
        <v>1.444303363194388E-2</v>
      </c>
      <c r="N231" s="177">
        <f>IFERROR(_xll.qlIndexFixing(ONIndex1M,I231,TRUE,_xll.ohTrigger(RecalcTrigger,Trigger1M)),NA())</f>
        <v>7.579361593104128E-3</v>
      </c>
      <c r="O231" s="44">
        <f>IFERROR(_xll.qlIndexFixing(ONIndex3M,I231,TRUE,_xll.ohTrigger(RecalcTrigger,Trigger3M)),NA())</f>
        <v>8.2653996327730628E-3</v>
      </c>
      <c r="P231" s="44">
        <f>IFERROR(_xll.qlIndexFixing(ONIndex6M,I231,TRUE,_xll.ohTrigger(RecalcTrigger,Trigger6M)),NA())</f>
        <v>9.477895501499578E-3</v>
      </c>
      <c r="Q231" s="178">
        <f>IFERROR(_xll.qlIndexFixing(ONIndex1Y,I231,TRUE,_xll.ohTrigger(RecalcTrigger,Trigger1Y)),NA())</f>
        <v>1.2312851653508705E-2</v>
      </c>
    </row>
    <row r="232" spans="2:17" x14ac:dyDescent="0.2">
      <c r="B232" s="39" t="s">
        <v>17</v>
      </c>
      <c r="D232" s="42">
        <f>_xll.qlCalendarAdvance(Calendar,$D231,B232,"f",FALSE)</f>
        <v>42685</v>
      </c>
      <c r="E232" s="172">
        <f>_xll.qlInterestRateIndexValueDate(IndexON,D232)</f>
        <v>42685</v>
      </c>
      <c r="F232" s="188">
        <f>IFERROR(_xll.qlIndexFixing(IndexON,D232,TRUE,_xll.ohTrigger(RecalcTrigger,TriggerON)),NA())</f>
        <v>6.8101402718342054E-3</v>
      </c>
      <c r="H232" s="42">
        <f>_xll.qlCalendarAdvance(Calendar,$H231,B232,"f",FALSE)</f>
        <v>42685</v>
      </c>
      <c r="I232" s="172">
        <f>_xll.qlInterestRateIndexValueDate(Index1M,$H232)</f>
        <v>42685</v>
      </c>
      <c r="J232" s="177">
        <f>IFERROR(_xll.qlIndexFixing(Index1M,$H232,TRUE,_xll.ohTrigger(RecalcTrigger,Trigger1M)),NA())</f>
        <v>7.5867443791140113E-3</v>
      </c>
      <c r="K232" s="44">
        <f>IFERROR(_xll.qlIndexFixing(Index3M,H232,TRUE,_xll.ohTrigger(RecalcTrigger,Trigger3M)),NA())</f>
        <v>8.8289965126106488E-3</v>
      </c>
      <c r="L232" s="44">
        <f>IFERROR(_xll.qlIndexFixing(Index6M,$H232,TRUE,_xll.ohTrigger(RecalcTrigger,Trigger6M)),NA())</f>
        <v>1.0647264692265044E-2</v>
      </c>
      <c r="M232" s="178">
        <f>IFERROR(_xll.qlIndexFixing(Index1Y,$H232,TRUE,_xll.ohTrigger(RecalcTrigger,Trigger1Y)),NA())</f>
        <v>1.4468033091243636E-2</v>
      </c>
      <c r="N232" s="177">
        <f>IFERROR(_xll.qlIndexFixing(ONIndex1M,I232,TRUE,_xll.ohTrigger(RecalcTrigger,Trigger1M)),NA())</f>
        <v>7.5794096667051551E-3</v>
      </c>
      <c r="O232" s="44">
        <f>IFERROR(_xll.qlIndexFixing(ONIndex3M,I232,TRUE,_xll.ohTrigger(RecalcTrigger,Trigger3M)),NA())</f>
        <v>8.2875090840554382E-3</v>
      </c>
      <c r="P232" s="44">
        <f>IFERROR(_xll.qlIndexFixing(ONIndex6M,I232,TRUE,_xll.ohTrigger(RecalcTrigger,Trigger6M)),NA())</f>
        <v>9.5102771422184169E-3</v>
      </c>
      <c r="Q232" s="178">
        <f>IFERROR(_xll.qlIndexFixing(ONIndex1Y,I232,TRUE,_xll.ohTrigger(RecalcTrigger,Trigger1Y)),NA())</f>
        <v>1.226949492649306E-2</v>
      </c>
    </row>
    <row r="233" spans="2:17" x14ac:dyDescent="0.2">
      <c r="B233" s="39" t="s">
        <v>17</v>
      </c>
      <c r="D233" s="42">
        <f>_xll.qlCalendarAdvance(Calendar,$D232,B233,"f",FALSE)</f>
        <v>42688</v>
      </c>
      <c r="E233" s="172">
        <f>_xll.qlInterestRateIndexValueDate(IndexON,D233)</f>
        <v>42688</v>
      </c>
      <c r="F233" s="188">
        <f>IFERROR(_xll.qlIndexFixing(IndexON,D233,TRUE,_xll.ohTrigger(RecalcTrigger,TriggerON)),NA())</f>
        <v>6.8441492710824559E-3</v>
      </c>
      <c r="H233" s="42">
        <f>_xll.qlCalendarAdvance(Calendar,$H232,B233,"f",FALSE)</f>
        <v>42688</v>
      </c>
      <c r="I233" s="172">
        <f>_xll.qlInterestRateIndexValueDate(Index1M,$H233)</f>
        <v>42688</v>
      </c>
      <c r="J233" s="177">
        <f>IFERROR(_xll.qlIndexFixing(Index1M,$H233,TRUE,_xll.ohTrigger(RecalcTrigger,Trigger1M)),NA())</f>
        <v>7.5935205245939814E-3</v>
      </c>
      <c r="K233" s="44">
        <f>IFERROR(_xll.qlIndexFixing(Index3M,H233,TRUE,_xll.ohTrigger(RecalcTrigger,Trigger3M)),NA())</f>
        <v>8.8526885750444002E-3</v>
      </c>
      <c r="L233" s="44">
        <f>IFERROR(_xll.qlIndexFixing(Index6M,$H233,TRUE,_xll.ohTrigger(RecalcTrigger,Trigger6M)),NA())</f>
        <v>1.0694461516798539E-2</v>
      </c>
      <c r="M233" s="178">
        <f>IFERROR(_xll.qlIndexFixing(Index1Y,$H233,TRUE,_xll.ohTrigger(RecalcTrigger,Trigger1Y)),NA())</f>
        <v>1.449117909104225E-2</v>
      </c>
      <c r="N233" s="177">
        <f>IFERROR(_xll.qlIndexFixing(ONIndex1M,I233,TRUE,_xll.ohTrigger(RecalcTrigger,Trigger1M)),NA())</f>
        <v>7.5767923536285142E-3</v>
      </c>
      <c r="O233" s="44">
        <f>IFERROR(_xll.qlIndexFixing(ONIndex3M,I233,TRUE,_xll.ohTrigger(RecalcTrigger,Trigger3M)),NA())</f>
        <v>8.3093078001150733E-3</v>
      </c>
      <c r="P233" s="44">
        <f>IFERROR(_xll.qlIndexFixing(ONIndex6M,I233,TRUE,_xll.ohTrigger(RecalcTrigger,Trigger6M)),NA())</f>
        <v>9.5441879327984314E-3</v>
      </c>
      <c r="Q233" s="178">
        <f>IFERROR(_xll.qlIndexFixing(ONIndex1Y,I233,TRUE,_xll.ohTrigger(RecalcTrigger,Trigger1Y)),NA())</f>
        <v>1.221750575876368E-2</v>
      </c>
    </row>
    <row r="234" spans="2:17" x14ac:dyDescent="0.2">
      <c r="B234" s="39" t="s">
        <v>17</v>
      </c>
      <c r="D234" s="42">
        <f>_xll.qlCalendarAdvance(Calendar,$D233,B234,"f",FALSE)</f>
        <v>42689</v>
      </c>
      <c r="E234" s="172">
        <f>_xll.qlInterestRateIndexValueDate(IndexON,D234)</f>
        <v>42689</v>
      </c>
      <c r="F234" s="188">
        <f>IFERROR(_xll.qlIndexFixing(IndexON,D234,TRUE,_xll.ohTrigger(RecalcTrigger,TriggerON)),NA())</f>
        <v>6.8612390644473553E-3</v>
      </c>
      <c r="H234" s="42">
        <f>_xll.qlCalendarAdvance(Calendar,$H233,B234,"f",FALSE)</f>
        <v>42689</v>
      </c>
      <c r="I234" s="172">
        <f>_xll.qlInterestRateIndexValueDate(Index1M,$H234)</f>
        <v>42689</v>
      </c>
      <c r="J234" s="177">
        <f>IFERROR(_xll.qlIndexFixing(Index1M,$H234,TRUE,_xll.ohTrigger(RecalcTrigger,Trigger1M)),NA())</f>
        <v>7.5975788760928031E-3</v>
      </c>
      <c r="K234" s="44">
        <f>IFERROR(_xll.qlIndexFixing(Index3M,H234,TRUE,_xll.ohTrigger(RecalcTrigger,Trigger3M)),NA())</f>
        <v>8.8649187968563962E-3</v>
      </c>
      <c r="L234" s="44">
        <f>IFERROR(_xll.qlIndexFixing(Index6M,$H234,TRUE,_xll.ohTrigger(RecalcTrigger,Trigger6M)),NA())</f>
        <v>1.0700536816912775E-2</v>
      </c>
      <c r="M234" s="178">
        <f>IFERROR(_xll.qlIndexFixing(Index1Y,$H234,TRUE,_xll.ohTrigger(RecalcTrigger,Trigger1Y)),NA())</f>
        <v>1.4503396139628588E-2</v>
      </c>
      <c r="N234" s="177">
        <f>IFERROR(_xll.qlIndexFixing(ONIndex1M,I234,TRUE,_xll.ohTrigger(RecalcTrigger,Trigger1M)),NA())</f>
        <v>7.5743870809097391E-3</v>
      </c>
      <c r="O234" s="44">
        <f>IFERROR(_xll.qlIndexFixing(ONIndex3M,I234,TRUE,_xll.ohTrigger(RecalcTrigger,Trigger3M)),NA())</f>
        <v>8.3203340379345292E-3</v>
      </c>
      <c r="P234" s="44">
        <f>IFERROR(_xll.qlIndexFixing(ONIndex6M,I234,TRUE,_xll.ohTrigger(RecalcTrigger,Trigger6M)),NA())</f>
        <v>9.5622795800875959E-3</v>
      </c>
      <c r="Q234" s="178">
        <f>IFERROR(_xll.qlIndexFixing(ONIndex1Y,I234,TRUE,_xll.ohTrigger(RecalcTrigger,Trigger1Y)),NA())</f>
        <v>1.2187813579952467E-2</v>
      </c>
    </row>
    <row r="235" spans="2:17" x14ac:dyDescent="0.2">
      <c r="B235" s="39" t="s">
        <v>17</v>
      </c>
      <c r="D235" s="42">
        <f>_xll.qlCalendarAdvance(Calendar,$D234,B235,"f",FALSE)</f>
        <v>42690</v>
      </c>
      <c r="E235" s="172">
        <f>_xll.qlInterestRateIndexValueDate(IndexON,D235)</f>
        <v>42690</v>
      </c>
      <c r="F235" s="188">
        <f>IFERROR(_xll.qlIndexFixing(IndexON,D235,TRUE,_xll.ohTrigger(RecalcTrigger,TriggerON)),NA())</f>
        <v>6.8783419163942483E-3</v>
      </c>
      <c r="H235" s="42">
        <f>_xll.qlCalendarAdvance(Calendar,$H234,B235,"f",FALSE)</f>
        <v>42690</v>
      </c>
      <c r="I235" s="172">
        <f>_xll.qlInterestRateIndexValueDate(Index1M,$H235)</f>
        <v>42690</v>
      </c>
      <c r="J235" s="177">
        <f>IFERROR(_xll.qlIndexFixing(Index1M,$H235,TRUE,_xll.ohTrigger(RecalcTrigger,Trigger1M)),NA())</f>
        <v>7.6021678461072701E-3</v>
      </c>
      <c r="K235" s="44">
        <f>IFERROR(_xll.qlIndexFixing(Index3M,H235,TRUE,_xll.ohTrigger(RecalcTrigger,Trigger3M)),NA())</f>
        <v>8.8771790417847638E-3</v>
      </c>
      <c r="L235" s="44">
        <f>IFERROR(_xll.qlIndexFixing(Index6M,$H235,TRUE,_xll.ohTrigger(RecalcTrigger,Trigger6M)),NA())</f>
        <v>1.0713798577854417E-2</v>
      </c>
      <c r="M235" s="178">
        <f>IFERROR(_xll.qlIndexFixing(Index1Y,$H235,TRUE,_xll.ohTrigger(RecalcTrigger,Trigger1Y)),NA())</f>
        <v>1.4515697342784017E-2</v>
      </c>
      <c r="N235" s="177">
        <f>IFERROR(_xll.qlIndexFixing(ONIndex1M,I235,TRUE,_xll.ohTrigger(RecalcTrigger,Trigger1M)),NA())</f>
        <v>7.5712766232050033E-3</v>
      </c>
      <c r="O235" s="44">
        <f>IFERROR(_xll.qlIndexFixing(ONIndex3M,I235,TRUE,_xll.ohTrigger(RecalcTrigger,Trigger3M)),NA())</f>
        <v>8.3313799539530553E-3</v>
      </c>
      <c r="P235" s="44">
        <f>IFERROR(_xll.qlIndexFixing(ONIndex6M,I235,TRUE,_xll.ohTrigger(RecalcTrigger,Trigger6M)),NA())</f>
        <v>9.5809786433165289E-3</v>
      </c>
      <c r="Q235" s="178">
        <f>IFERROR(_xll.qlIndexFixing(ONIndex1Y,I235,TRUE,_xll.ohTrigger(RecalcTrigger,Trigger1Y)),NA())</f>
        <v>1.2155779120104349E-2</v>
      </c>
    </row>
    <row r="236" spans="2:17" x14ac:dyDescent="0.2">
      <c r="B236" s="39" t="s">
        <v>17</v>
      </c>
      <c r="D236" s="42">
        <f>_xll.qlCalendarAdvance(Calendar,$D235,B236,"f",FALSE)</f>
        <v>42691</v>
      </c>
      <c r="E236" s="172">
        <f>_xll.qlInterestRateIndexValueDate(IndexON,D236)</f>
        <v>42691</v>
      </c>
      <c r="F236" s="188">
        <f>IFERROR(_xll.qlIndexFixing(IndexON,D236,TRUE,_xll.ohTrigger(RecalcTrigger,TriggerON)),NA())</f>
        <v>6.8954083553818268E-3</v>
      </c>
      <c r="H236" s="42">
        <f>_xll.qlCalendarAdvance(Calendar,$H235,B236,"f",FALSE)</f>
        <v>42691</v>
      </c>
      <c r="I236" s="172">
        <f>_xll.qlInterestRateIndexValueDate(Index1M,$H236)</f>
        <v>42691</v>
      </c>
      <c r="J236" s="177">
        <f>IFERROR(_xll.qlIndexFixing(Index1M,$H236,TRUE,_xll.ohTrigger(RecalcTrigger,Trigger1M)),NA())</f>
        <v>7.6164635376763795E-3</v>
      </c>
      <c r="K236" s="44">
        <f>IFERROR(_xll.qlIndexFixing(Index3M,H236,TRUE,_xll.ohTrigger(RecalcTrigger,Trigger3M)),NA())</f>
        <v>8.8894694933931637E-3</v>
      </c>
      <c r="L236" s="44">
        <f>IFERROR(_xll.qlIndexFixing(Index6M,$H236,TRUE,_xll.ohTrigger(RecalcTrigger,Trigger6M)),NA())</f>
        <v>1.0727030348060903E-2</v>
      </c>
      <c r="M236" s="178">
        <f>IFERROR(_xll.qlIndexFixing(Index1Y,$H236,TRUE,_xll.ohTrigger(RecalcTrigger,Trigger1Y)),NA())</f>
        <v>1.4528088641564629E-2</v>
      </c>
      <c r="N236" s="177">
        <f>IFERROR(_xll.qlIndexFixing(ONIndex1M,I236,TRUE,_xll.ohTrigger(RecalcTrigger,Trigger1M)),NA())</f>
        <v>7.5676816021874593E-3</v>
      </c>
      <c r="O236" s="44">
        <f>IFERROR(_xll.qlIndexFixing(ONIndex3M,I236,TRUE,_xll.ohTrigger(RecalcTrigger,Trigger3M)),NA())</f>
        <v>8.3424455484137905E-3</v>
      </c>
      <c r="P236" s="44">
        <f>IFERROR(_xll.qlIndexFixing(ONIndex6M,I236,TRUE,_xll.ohTrigger(RecalcTrigger,Trigger6M)),NA())</f>
        <v>9.600116508048373E-3</v>
      </c>
      <c r="Q236" s="178">
        <f>IFERROR(_xll.qlIndexFixing(ONIndex1Y,I236,TRUE,_xll.ohTrigger(RecalcTrigger,Trigger1Y)),NA())</f>
        <v>1.2123133763864979E-2</v>
      </c>
    </row>
    <row r="237" spans="2:17" x14ac:dyDescent="0.2">
      <c r="B237" s="39" t="s">
        <v>17</v>
      </c>
      <c r="D237" s="42">
        <f>_xll.qlCalendarAdvance(Calendar,$D236,B237,"f",FALSE)</f>
        <v>42692</v>
      </c>
      <c r="E237" s="172">
        <f>_xll.qlInterestRateIndexValueDate(IndexON,D237)</f>
        <v>42692</v>
      </c>
      <c r="F237" s="188">
        <f>IFERROR(_xll.qlIndexFixing(IndexON,D237,TRUE,_xll.ohTrigger(RecalcTrigger,TriggerON)),NA())</f>
        <v>6.9288257995825395E-3</v>
      </c>
      <c r="H237" s="42">
        <f>_xll.qlCalendarAdvance(Calendar,$H236,B237,"f",FALSE)</f>
        <v>42692</v>
      </c>
      <c r="I237" s="172">
        <f>_xll.qlInterestRateIndexValueDate(Index1M,$H237)</f>
        <v>42692</v>
      </c>
      <c r="J237" s="177">
        <f>IFERROR(_xll.qlIndexFixing(Index1M,$H237,TRUE,_xll.ohTrigger(RecalcTrigger,Trigger1M)),NA())</f>
        <v>7.6178792041601707E-3</v>
      </c>
      <c r="K237" s="44">
        <f>IFERROR(_xll.qlIndexFixing(Index3M,H237,TRUE,_xll.ohTrigger(RecalcTrigger,Trigger3M)),NA())</f>
        <v>8.9148529243665321E-3</v>
      </c>
      <c r="L237" s="44">
        <f>IFERROR(_xll.qlIndexFixing(Index6M,$H237,TRUE,_xll.ohTrigger(RecalcTrigger,Trigger6M)),NA())</f>
        <v>1.0740229322546873E-2</v>
      </c>
      <c r="M237" s="178">
        <f>IFERROR(_xll.qlIndexFixing(Index1Y,$H237,TRUE,_xll.ohTrigger(RecalcTrigger,Trigger1Y)),NA())</f>
        <v>1.4553188704176231E-2</v>
      </c>
      <c r="N237" s="177">
        <f>IFERROR(_xll.qlIndexFixing(ONIndex1M,I237,TRUE,_xll.ohTrigger(RecalcTrigger,Trigger1M)),NA())</f>
        <v>7.5622688089153449E-3</v>
      </c>
      <c r="O237" s="44">
        <f>IFERROR(_xll.qlIndexFixing(ONIndex3M,I237,TRUE,_xll.ohTrigger(RecalcTrigger,Trigger3M)),NA())</f>
        <v>8.3648340243188315E-3</v>
      </c>
      <c r="P237" s="44">
        <f>IFERROR(_xll.qlIndexFixing(ONIndex6M,I237,TRUE,_xll.ohTrigger(RecalcTrigger,Trigger6M)),NA())</f>
        <v>9.6376363633454715E-3</v>
      </c>
      <c r="Q237" s="178">
        <f>IFERROR(_xll.qlIndexFixing(ONIndex1Y,I237,TRUE,_xll.ohTrigger(RecalcTrigger,Trigger1Y)),NA())</f>
        <v>1.2081600237718872E-2</v>
      </c>
    </row>
    <row r="238" spans="2:17" x14ac:dyDescent="0.2">
      <c r="B238" s="39" t="s">
        <v>17</v>
      </c>
      <c r="D238" s="42">
        <f>_xll.qlCalendarAdvance(Calendar,$D237,B238,"f",FALSE)</f>
        <v>42695</v>
      </c>
      <c r="E238" s="172">
        <f>_xll.qlInterestRateIndexValueDate(IndexON,D238)</f>
        <v>42695</v>
      </c>
      <c r="F238" s="188">
        <f>IFERROR(_xll.qlIndexFixing(IndexON,D238,TRUE,_xll.ohTrigger(RecalcTrigger,TriggerON)),NA())</f>
        <v>6.9610342884074417E-3</v>
      </c>
      <c r="H238" s="42">
        <f>_xll.qlCalendarAdvance(Calendar,$H237,B238,"f",FALSE)</f>
        <v>42695</v>
      </c>
      <c r="I238" s="172">
        <f>_xll.qlInterestRateIndexValueDate(Index1M,$H238)</f>
        <v>42695</v>
      </c>
      <c r="J238" s="177">
        <f>IFERROR(_xll.qlIndexFixing(Index1M,$H238,TRUE,_xll.ohTrigger(RecalcTrigger,Trigger1M)),NA())</f>
        <v>7.6341179279754518E-3</v>
      </c>
      <c r="K238" s="44">
        <f>IFERROR(_xll.qlIndexFixing(Index3M,H238,TRUE,_xll.ohTrigger(RecalcTrigger,Trigger3M)),NA())</f>
        <v>8.938937037955768E-3</v>
      </c>
      <c r="L238" s="44">
        <f>IFERROR(_xll.qlIndexFixing(Index6M,$H238,TRUE,_xll.ohTrigger(RecalcTrigger,Trigger6M)),NA())</f>
        <v>1.0786859217485558E-2</v>
      </c>
      <c r="M238" s="178">
        <f>IFERROR(_xll.qlIndexFixing(Index1Y,$H238,TRUE,_xll.ohTrigger(RecalcTrigger,Trigger1Y)),NA())</f>
        <v>1.4578365624430711E-2</v>
      </c>
      <c r="N238" s="177">
        <f>IFERROR(_xll.qlIndexFixing(ONIndex1M,I238,TRUE,_xll.ohTrigger(RecalcTrigger,Trigger1M)),NA())</f>
        <v>7.5586044864928148E-3</v>
      </c>
      <c r="O238" s="44">
        <f>IFERROR(_xll.qlIndexFixing(ONIndex3M,I238,TRUE,_xll.ohTrigger(RecalcTrigger,Trigger3M)),NA())</f>
        <v>8.3869047099494054E-3</v>
      </c>
      <c r="P238" s="44">
        <f>IFERROR(_xll.qlIndexFixing(ONIndex6M,I238,TRUE,_xll.ohTrigger(RecalcTrigger,Trigger6M)),NA())</f>
        <v>9.6732997191251169E-3</v>
      </c>
      <c r="Q238" s="178">
        <f>IFERROR(_xll.qlIndexFixing(ONIndex1Y,I238,TRUE,_xll.ohTrigger(RecalcTrigger,Trigger1Y)),NA())</f>
        <v>1.2066087013421489E-2</v>
      </c>
    </row>
    <row r="239" spans="2:17" x14ac:dyDescent="0.2">
      <c r="B239" s="39" t="s">
        <v>17</v>
      </c>
      <c r="D239" s="42">
        <f>_xll.qlCalendarAdvance(Calendar,$D238,B239,"f",FALSE)</f>
        <v>42696</v>
      </c>
      <c r="E239" s="172">
        <f>_xll.qlInterestRateIndexValueDate(IndexON,D239)</f>
        <v>42696</v>
      </c>
      <c r="F239" s="188">
        <f>IFERROR(_xll.qlIndexFixing(IndexON,D239,TRUE,_xll.ohTrigger(RecalcTrigger,TriggerON)),NA())</f>
        <v>6.9767313443103163E-3</v>
      </c>
      <c r="H239" s="42">
        <f>_xll.qlCalendarAdvance(Calendar,$H238,B239,"f",FALSE)</f>
        <v>42696</v>
      </c>
      <c r="I239" s="172">
        <f>_xll.qlInterestRateIndexValueDate(Index1M,$H239)</f>
        <v>42696</v>
      </c>
      <c r="J239" s="177">
        <f>IFERROR(_xll.qlIndexFixing(Index1M,$H239,TRUE,_xll.ohTrigger(RecalcTrigger,Trigger1M)),NA())</f>
        <v>7.6423014470344466E-3</v>
      </c>
      <c r="K239" s="44">
        <f>IFERROR(_xll.qlIndexFixing(Index3M,H239,TRUE,_xll.ohTrigger(RecalcTrigger,Trigger3M)),NA())</f>
        <v>8.9513812764888123E-3</v>
      </c>
      <c r="L239" s="44">
        <f>IFERROR(_xll.qlIndexFixing(Index6M,$H239,TRUE,_xll.ohTrigger(RecalcTrigger,Trigger6M)),NA())</f>
        <v>1.0792725449035891E-2</v>
      </c>
      <c r="M239" s="178">
        <f>IFERROR(_xll.qlIndexFixing(Index1Y,$H239,TRUE,_xll.ohTrigger(RecalcTrigger,Trigger1Y)),NA())</f>
        <v>1.4591002957582866E-2</v>
      </c>
      <c r="N239" s="177">
        <f>IFERROR(_xll.qlIndexFixing(ONIndex1M,I239,TRUE,_xll.ohTrigger(RecalcTrigger,Trigger1M)),NA())</f>
        <v>7.5578815714982817E-3</v>
      </c>
      <c r="O239" s="44">
        <f>IFERROR(_xll.qlIndexFixing(ONIndex3M,I239,TRUE,_xll.ohTrigger(RecalcTrigger,Trigger3M)),NA())</f>
        <v>8.3980686962159545E-3</v>
      </c>
      <c r="P239" s="44">
        <f>IFERROR(_xll.qlIndexFixing(ONIndex6M,I239,TRUE,_xll.ohTrigger(RecalcTrigger,Trigger6M)),NA())</f>
        <v>9.6905848452111254E-3</v>
      </c>
      <c r="Q239" s="178">
        <f>IFERROR(_xll.qlIndexFixing(ONIndex1Y,I239,TRUE,_xll.ohTrigger(RecalcTrigger,Trigger1Y)),NA())</f>
        <v>1.2071940373897805E-2</v>
      </c>
    </row>
    <row r="240" spans="2:17" x14ac:dyDescent="0.2">
      <c r="B240" s="39" t="s">
        <v>17</v>
      </c>
      <c r="D240" s="42">
        <f>_xll.qlCalendarAdvance(Calendar,$D239,B240,"f",FALSE)</f>
        <v>42697</v>
      </c>
      <c r="E240" s="172">
        <f>_xll.qlInterestRateIndexValueDate(IndexON,D240)</f>
        <v>42697</v>
      </c>
      <c r="F240" s="188">
        <f>IFERROR(_xll.qlIndexFixing(IndexON,D240,TRUE,_xll.ohTrigger(RecalcTrigger,TriggerON)),NA())</f>
        <v>6.9921446289800127E-3</v>
      </c>
      <c r="H240" s="42">
        <f>_xll.qlCalendarAdvance(Calendar,$H239,B240,"f",FALSE)</f>
        <v>42697</v>
      </c>
      <c r="I240" s="172">
        <f>_xll.qlInterestRateIndexValueDate(Index1M,$H240)</f>
        <v>42697</v>
      </c>
      <c r="J240" s="177">
        <f>IFERROR(_xll.qlIndexFixing(Index1M,$H240,TRUE,_xll.ohTrigger(RecalcTrigger,Trigger1M)),NA())</f>
        <v>7.6510399629548349E-3</v>
      </c>
      <c r="K240" s="44">
        <f>IFERROR(_xll.qlIndexFixing(Index3M,H240,TRUE,_xll.ohTrigger(RecalcTrigger,Trigger3M)),NA())</f>
        <v>8.9638568231358191E-3</v>
      </c>
      <c r="L240" s="44">
        <f>IFERROR(_xll.qlIndexFixing(Index6M,$H240,TRUE,_xll.ohTrigger(RecalcTrigger,Trigger6M)),NA())</f>
        <v>1.0805783925908802E-2</v>
      </c>
      <c r="M240" s="178">
        <f>IFERROR(_xll.qlIndexFixing(Index1Y,$H240,TRUE,_xll.ohTrigger(RecalcTrigger,Trigger1Y)),NA())</f>
        <v>1.4603621653052068E-2</v>
      </c>
      <c r="N240" s="177">
        <f>IFERROR(_xll.qlIndexFixing(ONIndex1M,I240,TRUE,_xll.ohTrigger(RecalcTrigger,Trigger1M)),NA())</f>
        <v>7.5577772019619349E-3</v>
      </c>
      <c r="O240" s="44">
        <f>IFERROR(_xll.qlIndexFixing(ONIndex3M,I240,TRUE,_xll.ohTrigger(RecalcTrigger,Trigger3M)),NA())</f>
        <v>8.4092523609247127E-3</v>
      </c>
      <c r="P240" s="44">
        <f>IFERROR(_xll.qlIndexFixing(ONIndex6M,I240,TRUE,_xll.ohTrigger(RecalcTrigger,Trigger6M)),NA())</f>
        <v>9.7074657003726195E-3</v>
      </c>
      <c r="Q240" s="178">
        <f>IFERROR(_xll.qlIndexFixing(ONIndex1Y,I240,TRUE,_xll.ohTrigger(RecalcTrigger,Trigger1Y)),NA())</f>
        <v>1.2085839753592786E-2</v>
      </c>
    </row>
    <row r="241" spans="2:17" x14ac:dyDescent="0.2">
      <c r="B241" s="39" t="s">
        <v>17</v>
      </c>
      <c r="D241" s="42">
        <f>_xll.qlCalendarAdvance(Calendar,$D240,B241,"f",FALSE)</f>
        <v>42698</v>
      </c>
      <c r="E241" s="172">
        <f>_xll.qlInterestRateIndexValueDate(IndexON,D241)</f>
        <v>42698</v>
      </c>
      <c r="F241" s="188">
        <f>IFERROR(_xll.qlIndexFixing(IndexON,D241,TRUE,_xll.ohTrigger(RecalcTrigger,TriggerON)),NA())</f>
        <v>7.0072741425786234E-3</v>
      </c>
      <c r="H241" s="42">
        <f>_xll.qlCalendarAdvance(Calendar,$H240,B241,"f",FALSE)</f>
        <v>42698</v>
      </c>
      <c r="I241" s="172">
        <f>_xll.qlInterestRateIndexValueDate(Index1M,$H241)</f>
        <v>42698</v>
      </c>
      <c r="J241" s="177">
        <f>IFERROR(_xll.qlIndexFixing(Index1M,$H241,TRUE,_xll.ohTrigger(RecalcTrigger,Trigger1M)),NA())</f>
        <v>7.6862315374119387E-3</v>
      </c>
      <c r="K241" s="44">
        <f>IFERROR(_xll.qlIndexFixing(Index3M,H241,TRUE,_xll.ohTrigger(RecalcTrigger,Trigger3M)),NA())</f>
        <v>8.9763638614771876E-3</v>
      </c>
      <c r="L241" s="44">
        <f>IFERROR(_xll.qlIndexFixing(Index6M,$H241,TRUE,_xll.ohTrigger(RecalcTrigger,Trigger6M)),NA())</f>
        <v>1.0818819936301323E-2</v>
      </c>
      <c r="M241" s="178">
        <f>IFERROR(_xll.qlIndexFixing(Index1Y,$H241,TRUE,_xll.ohTrigger(RecalcTrigger,Trigger1Y)),NA())</f>
        <v>1.4616198772514633E-2</v>
      </c>
      <c r="N241" s="177">
        <f>IFERROR(_xll.qlIndexFixing(ONIndex1M,I241,TRUE,_xll.ohTrigger(RecalcTrigger,Trigger1M)),NA())</f>
        <v>7.5582913778837746E-3</v>
      </c>
      <c r="O241" s="44">
        <f>IFERROR(_xll.qlIndexFixing(ONIndex3M,I241,TRUE,_xll.ohTrigger(RecalcTrigger,Trigger3M)),NA())</f>
        <v>8.4204557039946337E-3</v>
      </c>
      <c r="P241" s="44">
        <f>IFERROR(_xll.qlIndexFixing(ONIndex6M,I241,TRUE,_xll.ohTrigger(RecalcTrigger,Trigger6M)),NA())</f>
        <v>9.7239422846906454E-3</v>
      </c>
      <c r="Q241" s="178">
        <f>IFERROR(_xll.qlIndexFixing(ONIndex1Y,I241,TRUE,_xll.ohTrigger(RecalcTrigger,Trigger1Y)),NA())</f>
        <v>1.2107785153316897E-2</v>
      </c>
    </row>
    <row r="242" spans="2:17" x14ac:dyDescent="0.2">
      <c r="B242" s="39" t="s">
        <v>17</v>
      </c>
      <c r="D242" s="42">
        <f>_xll.qlCalendarAdvance(Calendar,$D241,B242,"f",FALSE)</f>
        <v>42699</v>
      </c>
      <c r="E242" s="172">
        <f>_xll.qlInterestRateIndexValueDate(IndexON,D242)</f>
        <v>42699</v>
      </c>
      <c r="F242" s="188">
        <f>IFERROR(_xll.qlIndexFixing(IndexON,D242,TRUE,_xll.ohTrigger(RecalcTrigger,TriggerON)),NA())</f>
        <v>7.0367229203086952E-3</v>
      </c>
      <c r="H242" s="42">
        <f>_xll.qlCalendarAdvance(Calendar,$H241,B242,"f",FALSE)</f>
        <v>42699</v>
      </c>
      <c r="I242" s="172">
        <f>_xll.qlInterestRateIndexValueDate(Index1M,$H242)</f>
        <v>42699</v>
      </c>
      <c r="J242" s="177">
        <f>IFERROR(_xll.qlIndexFixing(Index1M,$H242,TRUE,_xll.ohTrigger(RecalcTrigger,Trigger1M)),NA())</f>
        <v>7.6899492711839977E-3</v>
      </c>
      <c r="K242" s="44">
        <f>IFERROR(_xll.qlIndexFixing(Index3M,H242,TRUE,_xll.ohTrigger(RecalcTrigger,Trigger3M)),NA())</f>
        <v>9.0022138890107333E-3</v>
      </c>
      <c r="L242" s="44">
        <f>IFERROR(_xll.qlIndexFixing(Index6M,$H242,TRUE,_xll.ohTrigger(RecalcTrigger,Trigger6M)),NA())</f>
        <v>1.0831835358009663E-2</v>
      </c>
      <c r="M242" s="178">
        <f>IFERROR(_xll.qlIndexFixing(Index1Y,$H242,TRUE,_xll.ohTrigger(RecalcTrigger,Trigger1Y)),NA())</f>
        <v>1.4640817424261043E-2</v>
      </c>
      <c r="N242" s="177">
        <f>IFERROR(_xll.qlIndexFixing(ONIndex1M,I242,TRUE,_xll.ohTrigger(RecalcTrigger,Trigger1M)),NA())</f>
        <v>7.5615381917955773E-3</v>
      </c>
      <c r="O242" s="44">
        <f>IFERROR(_xll.qlIndexFixing(ONIndex3M,I242,TRUE,_xll.ohTrigger(RecalcTrigger,Trigger3M)),NA())</f>
        <v>8.4431232820296014E-3</v>
      </c>
      <c r="P242" s="44">
        <f>IFERROR(_xll.qlIndexFixing(ONIndex6M,I242,TRUE,_xll.ohTrigger(RecalcTrigger,Trigger6M)),NA())</f>
        <v>9.7558086272397943E-3</v>
      </c>
      <c r="Q242" s="178">
        <f>IFERROR(_xll.qlIndexFixing(ONIndex1Y,I242,TRUE,_xll.ohTrigger(RecalcTrigger,Trigger1Y)),NA())</f>
        <v>1.2178902375612108E-2</v>
      </c>
    </row>
    <row r="243" spans="2:17" x14ac:dyDescent="0.2">
      <c r="B243" s="39" t="s">
        <v>17</v>
      </c>
      <c r="D243" s="42">
        <f>_xll.qlCalendarAdvance(Calendar,$D242,B243,"f",FALSE)</f>
        <v>42702</v>
      </c>
      <c r="E243" s="172">
        <f>_xll.qlInterestRateIndexValueDate(IndexON,D243)</f>
        <v>42702</v>
      </c>
      <c r="F243" s="188">
        <f>IFERROR(_xll.qlIndexFixing(IndexON,D243,TRUE,_xll.ohTrigger(RecalcTrigger,TriggerON)),NA())</f>
        <v>7.0649544854517465E-3</v>
      </c>
      <c r="H243" s="42">
        <f>_xll.qlCalendarAdvance(Calendar,$H242,B243,"f",FALSE)</f>
        <v>42702</v>
      </c>
      <c r="I243" s="172">
        <f>_xll.qlInterestRateIndexValueDate(Index1M,$H243)</f>
        <v>42702</v>
      </c>
      <c r="J243" s="177">
        <f>IFERROR(_xll.qlIndexFixing(Index1M,$H243,TRUE,_xll.ohTrigger(RecalcTrigger,Trigger1M)),NA())</f>
        <v>7.7023116833095191E-3</v>
      </c>
      <c r="K243" s="44">
        <f>IFERROR(_xll.qlIndexFixing(Index3M,H243,TRUE,_xll.ohTrigger(RecalcTrigger,Trigger3M)),NA())</f>
        <v>9.0267106035545469E-3</v>
      </c>
      <c r="L243" s="44">
        <f>IFERROR(_xll.qlIndexFixing(Index6M,$H243,TRUE,_xll.ohTrigger(RecalcTrigger,Trigger6M)),NA())</f>
        <v>1.0885187542143288E-2</v>
      </c>
      <c r="M243" s="178">
        <f>IFERROR(_xll.qlIndexFixing(Index1Y,$H243,TRUE,_xll.ohTrigger(RecalcTrigger,Trigger1Y)),NA())</f>
        <v>1.4665632684434549E-2</v>
      </c>
      <c r="N243" s="177">
        <f>IFERROR(_xll.qlIndexFixing(ONIndex1M,I243,TRUE,_xll.ohTrigger(RecalcTrigger,Trigger1M)),NA())</f>
        <v>7.5665335371255527E-3</v>
      </c>
      <c r="O243" s="44">
        <f>IFERROR(_xll.qlIndexFixing(ONIndex3M,I243,TRUE,_xll.ohTrigger(RecalcTrigger,Trigger3M)),NA())</f>
        <v>8.4654658599669919E-3</v>
      </c>
      <c r="P243" s="44">
        <f>IFERROR(_xll.qlIndexFixing(ONIndex6M,I243,TRUE,_xll.ohTrigger(RecalcTrigger,Trigger6M)),NA())</f>
        <v>9.7858059120692342E-3</v>
      </c>
      <c r="Q243" s="178">
        <f>IFERROR(_xll.qlIndexFixing(ONIndex1Y,I243,TRUE,_xll.ohTrigger(RecalcTrigger,Trigger1Y)),NA())</f>
        <v>1.2276026990434286E-2</v>
      </c>
    </row>
    <row r="244" spans="2:17" x14ac:dyDescent="0.2">
      <c r="B244" s="39" t="s">
        <v>17</v>
      </c>
      <c r="D244" s="42">
        <f>_xll.qlCalendarAdvance(Calendar,$D243,B244,"f",FALSE)</f>
        <v>42703</v>
      </c>
      <c r="E244" s="172">
        <f>_xll.qlInterestRateIndexValueDate(IndexON,D244)</f>
        <v>42703</v>
      </c>
      <c r="F244" s="188">
        <f>IFERROR(_xll.qlIndexFixing(IndexON,D244,TRUE,_xll.ohTrigger(RecalcTrigger,TriggerON)),NA())</f>
        <v>7.0786651429655123E-3</v>
      </c>
      <c r="H244" s="42">
        <f>_xll.qlCalendarAdvance(Calendar,$H243,B244,"f",FALSE)</f>
        <v>42703</v>
      </c>
      <c r="I244" s="172">
        <f>_xll.qlInterestRateIndexValueDate(Index1M,$H244)</f>
        <v>42703</v>
      </c>
      <c r="J244" s="177">
        <f>IFERROR(_xll.qlIndexFixing(Index1M,$H244,TRUE,_xll.ohTrigger(RecalcTrigger,Trigger1M)),NA())</f>
        <v>7.7139326929844456E-3</v>
      </c>
      <c r="K244" s="44">
        <f>IFERROR(_xll.qlIndexFixing(Index3M,H244,TRUE,_xll.ohTrigger(RecalcTrigger,Trigger3M)),NA())</f>
        <v>9.0326686330095968E-3</v>
      </c>
      <c r="L244" s="44">
        <f>IFERROR(_xll.qlIndexFixing(Index6M,$H244,TRUE,_xll.ohTrigger(RecalcTrigger,Trigger6M)),NA())</f>
        <v>1.0890936109901224E-2</v>
      </c>
      <c r="M244" s="178">
        <f>IFERROR(_xll.qlIndexFixing(Index1Y,$H244,TRUE,_xll.ohTrigger(RecalcTrigger,Trigger1Y)),NA())</f>
        <v>1.4677657809858857E-2</v>
      </c>
      <c r="N244" s="177">
        <f>IFERROR(_xll.qlIndexFixing(ONIndex1M,I244,TRUE,_xll.ohTrigger(RecalcTrigger,Trigger1M)),NA())</f>
        <v>7.570140440824602E-3</v>
      </c>
      <c r="O244" s="44">
        <f>IFERROR(_xll.qlIndexFixing(ONIndex3M,I244,TRUE,_xll.ohTrigger(RecalcTrigger,Trigger3M)),NA())</f>
        <v>8.4767675949237731E-3</v>
      </c>
      <c r="P244" s="44">
        <f>IFERROR(_xll.qlIndexFixing(ONIndex6M,I244,TRUE,_xll.ohTrigger(RecalcTrigger,Trigger6M)),NA())</f>
        <v>9.8002611412784102E-3</v>
      </c>
      <c r="Q244" s="178">
        <f>IFERROR(_xll.qlIndexFixing(ONIndex1Y,I244,TRUE,_xll.ohTrigger(RecalcTrigger,Trigger1Y)),NA())</f>
        <v>1.2338202523127784E-2</v>
      </c>
    </row>
    <row r="245" spans="2:17" x14ac:dyDescent="0.2">
      <c r="B245" s="39" t="s">
        <v>17</v>
      </c>
      <c r="D245" s="42">
        <f>_xll.qlCalendarAdvance(Calendar,$D244,B245,"f",FALSE)</f>
        <v>42704</v>
      </c>
      <c r="E245" s="172">
        <f>_xll.qlInterestRateIndexValueDate(IndexON,D245)</f>
        <v>42704</v>
      </c>
      <c r="F245" s="188">
        <f>IFERROR(_xll.qlIndexFixing(IndexON,D245,TRUE,_xll.ohTrigger(RecalcTrigger,TriggerON)),NA())</f>
        <v>7.0920920293271461E-3</v>
      </c>
      <c r="H245" s="42">
        <f>_xll.qlCalendarAdvance(Calendar,$H244,B245,"f",FALSE)</f>
        <v>42704</v>
      </c>
      <c r="I245" s="172">
        <f>_xll.qlInterestRateIndexValueDate(Index1M,$H245)</f>
        <v>42704</v>
      </c>
      <c r="J245" s="177">
        <f>IFERROR(_xll.qlIndexFixing(Index1M,$H245,TRUE,_xll.ohTrigger(RecalcTrigger,Trigger1M)),NA())</f>
        <v>7.7259595369099099E-3</v>
      </c>
      <c r="K245" s="44">
        <f>IFERROR(_xll.qlIndexFixing(Index3M,H245,TRUE,_xll.ohTrigger(RecalcTrigger,Trigger3M)),NA())</f>
        <v>9.0386353977538348E-3</v>
      </c>
      <c r="L245" s="44">
        <f>IFERROR(_xll.qlIndexFixing(Index6M,$H245,TRUE,_xll.ohTrigger(RecalcTrigger,Trigger6M)),NA())</f>
        <v>1.0903874350730824E-2</v>
      </c>
      <c r="M245" s="178">
        <f>IFERROR(_xll.qlIndexFixing(Index1Y,$H245,TRUE,_xll.ohTrigger(RecalcTrigger,Trigger1Y)),NA())</f>
        <v>1.4689503706128981E-2</v>
      </c>
      <c r="N245" s="177">
        <f>IFERROR(_xll.qlIndexFixing(ONIndex1M,I245,TRUE,_xll.ohTrigger(RecalcTrigger,Trigger1M)),NA())</f>
        <v>7.5743658900628841E-3</v>
      </c>
      <c r="O245" s="44">
        <f>IFERROR(_xll.qlIndexFixing(ONIndex3M,I245,TRUE,_xll.ohTrigger(RecalcTrigger,Trigger3M)),NA())</f>
        <v>8.4880890083227634E-3</v>
      </c>
      <c r="P245" s="44">
        <f>IFERROR(_xll.qlIndexFixing(ONIndex6M,I245,TRUE,_xll.ohTrigger(RecalcTrigger,Trigger6M)),NA())</f>
        <v>9.8143120991578403E-3</v>
      </c>
      <c r="Q245" s="178">
        <f>IFERROR(_xll.qlIndexFixing(ONIndex1Y,I245,TRUE,_xll.ohTrigger(RecalcTrigger,Trigger1Y)),NA())</f>
        <v>1.2408424092626991E-2</v>
      </c>
    </row>
    <row r="246" spans="2:17" x14ac:dyDescent="0.2">
      <c r="B246" s="39" t="s">
        <v>17</v>
      </c>
      <c r="D246" s="42">
        <f>_xll.qlCalendarAdvance(Calendar,$D245,B246,"f",FALSE)</f>
        <v>42705</v>
      </c>
      <c r="E246" s="172">
        <f>_xll.qlInterestRateIndexValueDate(IndexON,D246)</f>
        <v>42705</v>
      </c>
      <c r="F246" s="188">
        <f>IFERROR(_xll.qlIndexFixing(IndexON,D246,TRUE,_xll.ohTrigger(RecalcTrigger,TriggerON)),NA())</f>
        <v>7.1052351442935091E-3</v>
      </c>
      <c r="H246" s="42">
        <f>_xll.qlCalendarAdvance(Calendar,$H245,B246,"f",FALSE)</f>
        <v>42705</v>
      </c>
      <c r="I246" s="172">
        <f>_xll.qlInterestRateIndexValueDate(Index1M,$H246)</f>
        <v>42705</v>
      </c>
      <c r="J246" s="177">
        <f>IFERROR(_xll.qlIndexFixing(Index1M,$H246,TRUE,_xll.ohTrigger(RecalcTrigger,Trigger1M)),NA())</f>
        <v>7.7606250719612505E-3</v>
      </c>
      <c r="K246" s="44">
        <f>IFERROR(_xll.qlIndexFixing(Index3M,H246,TRUE,_xll.ohTrigger(RecalcTrigger,Trigger3M)),NA())</f>
        <v>9.0513316183715355E-3</v>
      </c>
      <c r="L246" s="44">
        <f>IFERROR(_xll.qlIndexFixing(Index6M,$H246,TRUE,_xll.ohTrigger(RecalcTrigger,Trigger6M)),NA())</f>
        <v>1.0916802957190472E-2</v>
      </c>
      <c r="M246" s="178">
        <f>IFERROR(_xll.qlIndexFixing(Index1Y,$H246,TRUE,_xll.ohTrigger(RecalcTrigger,Trigger1Y)),NA())</f>
        <v>1.4701147427419681E-2</v>
      </c>
      <c r="N246" s="177">
        <f>IFERROR(_xll.qlIndexFixing(ONIndex1M,I246,TRUE,_xll.ohTrigger(RecalcTrigger,Trigger1M)),NA())</f>
        <v>7.5792098850024914E-3</v>
      </c>
      <c r="O246" s="44">
        <f>IFERROR(_xll.qlIndexFixing(ONIndex3M,I246,TRUE,_xll.ohTrigger(RecalcTrigger,Trigger3M)),NA())</f>
        <v>8.4994301000018702E-3</v>
      </c>
      <c r="P246" s="44">
        <f>IFERROR(_xll.qlIndexFixing(ONIndex6M,I246,TRUE,_xll.ohTrigger(RecalcTrigger,Trigger6M)),NA())</f>
        <v>9.8279587858696171E-3</v>
      </c>
      <c r="Q246" s="178">
        <f>IFERROR(_xll.qlIndexFixing(ONIndex1Y,I246,TRUE,_xll.ohTrigger(RecalcTrigger,Trigger1Y)),NA())</f>
        <v>1.2486691703551545E-2</v>
      </c>
    </row>
    <row r="247" spans="2:17" x14ac:dyDescent="0.2">
      <c r="B247" s="39" t="s">
        <v>17</v>
      </c>
      <c r="D247" s="42">
        <f>_xll.qlCalendarAdvance(Calendar,$D246,B247,"f",FALSE)</f>
        <v>42706</v>
      </c>
      <c r="E247" s="172">
        <f>_xll.qlInterestRateIndexValueDate(IndexON,D247)</f>
        <v>42706</v>
      </c>
      <c r="F247" s="188">
        <f>IFERROR(_xll.qlIndexFixing(IndexON,D247,TRUE,_xll.ohTrigger(RecalcTrigger,TriggerON)),NA())</f>
        <v>7.1307147720578454E-3</v>
      </c>
      <c r="H247" s="42">
        <f>_xll.qlCalendarAdvance(Calendar,$H246,B247,"f",FALSE)</f>
        <v>42706</v>
      </c>
      <c r="I247" s="172">
        <f>_xll.qlInterestRateIndexValueDate(Index1M,$H247)</f>
        <v>42706</v>
      </c>
      <c r="J247" s="177">
        <f>IFERROR(_xll.qlIndexFixing(Index1M,$H247,TRUE,_xll.ohTrigger(RecalcTrigger,Trigger1M)),NA())</f>
        <v>7.7661330331234291E-3</v>
      </c>
      <c r="K247" s="44">
        <f>IFERROR(_xll.qlIndexFixing(Index3M,H247,TRUE,_xll.ohTrigger(RecalcTrigger,Trigger3M)),NA())</f>
        <v>9.0640607151437885E-3</v>
      </c>
      <c r="L247" s="44">
        <f>IFERROR(_xll.qlIndexFixing(Index6M,$H247,TRUE,_xll.ohTrigger(RecalcTrigger,Trigger6M)),NA())</f>
        <v>1.092972379715024E-2</v>
      </c>
      <c r="M247" s="178">
        <f>IFERROR(_xll.qlIndexFixing(Index1Y,$H247,TRUE,_xll.ohTrigger(RecalcTrigger,Trigger1Y)),NA())</f>
        <v>1.4724127755289486E-2</v>
      </c>
      <c r="N247" s="177">
        <f>IFERROR(_xll.qlIndexFixing(ONIndex1M,I247,TRUE,_xll.ohTrigger(RecalcTrigger,Trigger1M)),NA())</f>
        <v>7.5911175649360611E-3</v>
      </c>
      <c r="O247" s="44">
        <f>IFERROR(_xll.qlIndexFixing(ONIndex3M,I247,TRUE,_xll.ohTrigger(RecalcTrigger,Trigger3M)),NA())</f>
        <v>8.5223768590518105E-3</v>
      </c>
      <c r="P247" s="44">
        <f>IFERROR(_xll.qlIndexFixing(ONIndex6M,I247,TRUE,_xll.ohTrigger(RecalcTrigger,Trigger6M)),NA())</f>
        <v>9.854170616424204E-3</v>
      </c>
      <c r="Q247" s="178">
        <f>IFERROR(_xll.qlIndexFixing(ONIndex1Y,I247,TRUE,_xll.ohTrigger(RecalcTrigger,Trigger1Y)),NA())</f>
        <v>1.2670486895275392E-2</v>
      </c>
    </row>
    <row r="248" spans="2:17" x14ac:dyDescent="0.2">
      <c r="B248" s="39" t="s">
        <v>17</v>
      </c>
      <c r="D248" s="42">
        <f>_xll.qlCalendarAdvance(Calendar,$D247,B248,"f",FALSE)</f>
        <v>42709</v>
      </c>
      <c r="E248" s="172">
        <f>_xll.qlInterestRateIndexValueDate(IndexON,D248)</f>
        <v>42709</v>
      </c>
      <c r="F248" s="188">
        <f>IFERROR(_xll.qlIndexFixing(IndexON,D248,TRUE,_xll.ohTrigger(RecalcTrigger,TriggerON)),NA())</f>
        <v>7.1549698902872994E-3</v>
      </c>
      <c r="H248" s="42">
        <f>_xll.qlCalendarAdvance(Calendar,$H247,B248,"f",FALSE)</f>
        <v>42709</v>
      </c>
      <c r="I248" s="172">
        <f>_xll.qlInterestRateIndexValueDate(Index1M,$H248)</f>
        <v>42709</v>
      </c>
      <c r="J248" s="177">
        <f>IFERROR(_xll.qlIndexFixing(Index1M,$H248,TRUE,_xll.ohTrigger(RecalcTrigger,Trigger1M)),NA())</f>
        <v>7.7991336898862052E-3</v>
      </c>
      <c r="K248" s="44">
        <f>IFERROR(_xll.qlIndexFixing(Index3M,H248,TRUE,_xll.ohTrigger(RecalcTrigger,Trigger3M)),NA())</f>
        <v>9.1092534352220905E-3</v>
      </c>
      <c r="L248" s="44">
        <f>IFERROR(_xll.qlIndexFixing(Index6M,$H248,TRUE,_xll.ohTrigger(RecalcTrigger,Trigger6M)),NA())</f>
        <v>1.0968458397447043E-2</v>
      </c>
      <c r="M248" s="178">
        <f>IFERROR(_xll.qlIndexFixing(Index1Y,$H248,TRUE,_xll.ohTrigger(RecalcTrigger,Trigger1Y)),NA())</f>
        <v>1.4745241614398275E-2</v>
      </c>
      <c r="N248" s="177">
        <f>IFERROR(_xll.qlIndexFixing(ONIndex1M,I248,TRUE,_xll.ohTrigger(RecalcTrigger,Trigger1M)),NA())</f>
        <v>7.6047713211258028E-3</v>
      </c>
      <c r="O248" s="44">
        <f>IFERROR(_xll.qlIndexFixing(ONIndex3M,I248,TRUE,_xll.ohTrigger(RecalcTrigger,Trigger3M)),NA())</f>
        <v>8.5449912508972492E-3</v>
      </c>
      <c r="P248" s="44">
        <f>IFERROR(_xll.qlIndexFixing(ONIndex6M,I248,TRUE,_xll.ohTrigger(RecalcTrigger,Trigger6M)),NA())</f>
        <v>9.8785028195003122E-3</v>
      </c>
      <c r="Q248" s="178">
        <f>IFERROR(_xll.qlIndexFixing(ONIndex1Y,I248,TRUE,_xll.ohTrigger(RecalcTrigger,Trigger1Y)),NA())</f>
        <v>1.2880222673266051E-2</v>
      </c>
    </row>
    <row r="249" spans="2:17" x14ac:dyDescent="0.2">
      <c r="B249" s="39" t="s">
        <v>17</v>
      </c>
      <c r="D249" s="42">
        <f>_xll.qlCalendarAdvance(Calendar,$D248,B249,"f",FALSE)</f>
        <v>42710</v>
      </c>
      <c r="E249" s="172">
        <f>_xll.qlInterestRateIndexValueDate(IndexON,D249)</f>
        <v>42710</v>
      </c>
      <c r="F249" s="188">
        <f>IFERROR(_xll.qlIndexFixing(IndexON,D249,TRUE,_xll.ohTrigger(RecalcTrigger,TriggerON)),NA())</f>
        <v>7.1666941481152158E-3</v>
      </c>
      <c r="H249" s="42">
        <f>_xll.qlCalendarAdvance(Calendar,$H248,B249,"f",FALSE)</f>
        <v>42710</v>
      </c>
      <c r="I249" s="172">
        <f>_xll.qlInterestRateIndexValueDate(Index1M,$H249)</f>
        <v>42710</v>
      </c>
      <c r="J249" s="177">
        <f>IFERROR(_xll.qlIndexFixing(Index1M,$H249,TRUE,_xll.ohTrigger(RecalcTrigger,Trigger1M)),NA())</f>
        <v>7.8132008368517279E-3</v>
      </c>
      <c r="K249" s="44">
        <f>IFERROR(_xll.qlIndexFixing(Index3M,H249,TRUE,_xll.ohTrigger(RecalcTrigger,Trigger3M)),NA())</f>
        <v>9.1153096171279323E-3</v>
      </c>
      <c r="L249" s="44">
        <f>IFERROR(_xll.qlIndexFixing(Index6M,$H249,TRUE,_xll.ohTrigger(RecalcTrigger,Trigger6M)),NA())</f>
        <v>1.0981366851064085E-2</v>
      </c>
      <c r="M249" s="178">
        <f>IFERROR(_xll.qlIndexFixing(Index1Y,$H249,TRUE,_xll.ohTrigger(RecalcTrigger,Trigger1Y)),NA())</f>
        <v>1.4755530242281045E-2</v>
      </c>
      <c r="N249" s="177">
        <f>IFERROR(_xll.qlIndexFixing(ONIndex1M,I249,TRUE,_xll.ohTrigger(RecalcTrigger,Trigger1M)),NA())</f>
        <v>7.6127080444099438E-3</v>
      </c>
      <c r="O249" s="44">
        <f>IFERROR(_xll.qlIndexFixing(ONIndex3M,I249,TRUE,_xll.ohTrigger(RecalcTrigger,Trigger3M)),NA())</f>
        <v>8.5564307346253088E-3</v>
      </c>
      <c r="P249" s="44">
        <f>IFERROR(_xll.qlIndexFixing(ONIndex6M,I249,TRUE,_xll.ohTrigger(RecalcTrigger,Trigger6M)),NA())</f>
        <v>9.8901281494823134E-3</v>
      </c>
      <c r="Q249" s="178">
        <f>IFERROR(_xll.qlIndexFixing(ONIndex1Y,I249,TRUE,_xll.ohTrigger(RecalcTrigger,Trigger1Y)),NA())</f>
        <v>1.2998720579738832E-2</v>
      </c>
    </row>
    <row r="250" spans="2:17" x14ac:dyDescent="0.2">
      <c r="B250" s="39" t="s">
        <v>17</v>
      </c>
      <c r="D250" s="42">
        <f>_xll.qlCalendarAdvance(Calendar,$D249,B250,"f",FALSE)</f>
        <v>42711</v>
      </c>
      <c r="E250" s="172">
        <f>_xll.qlInterestRateIndexValueDate(IndexON,D250)</f>
        <v>42711</v>
      </c>
      <c r="F250" s="188">
        <f>IFERROR(_xll.qlIndexFixing(IndexON,D250,TRUE,_xll.ohTrigger(RecalcTrigger,TriggerON)),NA())</f>
        <v>7.1781346344668151E-3</v>
      </c>
      <c r="H250" s="42">
        <f>_xll.qlCalendarAdvance(Calendar,$H249,B250,"f",FALSE)</f>
        <v>42711</v>
      </c>
      <c r="I250" s="172">
        <f>_xll.qlInterestRateIndexValueDate(Index1M,$H250)</f>
        <v>42711</v>
      </c>
      <c r="J250" s="177">
        <f>IFERROR(_xll.qlIndexFixing(Index1M,$H250,TRUE,_xll.ohTrigger(RecalcTrigger,Trigger1M)),NA())</f>
        <v>7.8431221236927116E-3</v>
      </c>
      <c r="K250" s="44">
        <f>IFERROR(_xll.qlIndexFixing(Index3M,H250,TRUE,_xll.ohTrigger(RecalcTrigger,Trigger3M)),NA())</f>
        <v>9.1282059097155515E-3</v>
      </c>
      <c r="L250" s="44">
        <f>IFERROR(_xll.qlIndexFixing(Index6M,$H250,TRUE,_xll.ohTrigger(RecalcTrigger,Trigger6M)),NA())</f>
        <v>1.0994276878248999E-2</v>
      </c>
      <c r="M250" s="178">
        <f>IFERROR(_xll.qlIndexFixing(Index1Y,$H250,TRUE,_xll.ohTrigger(RecalcTrigger,Trigger1Y)),NA())</f>
        <v>1.4765479002348147E-2</v>
      </c>
      <c r="N250" s="177">
        <f>IFERROR(_xll.qlIndexFixing(ONIndex1M,I250,TRUE,_xll.ohTrigger(RecalcTrigger,Trigger1M)),NA())</f>
        <v>7.6212633136385488E-3</v>
      </c>
      <c r="O250" s="44">
        <f>IFERROR(_xll.qlIndexFixing(ONIndex3M,I250,TRUE,_xll.ohTrigger(RecalcTrigger,Trigger3M)),NA())</f>
        <v>8.5678898967145312E-3</v>
      </c>
      <c r="P250" s="44">
        <f>IFERROR(_xll.qlIndexFixing(ONIndex6M,I250,TRUE,_xll.ohTrigger(RecalcTrigger,Trigger6M)),NA())</f>
        <v>9.90134920789143E-3</v>
      </c>
      <c r="Q250" s="178">
        <f>IFERROR(_xll.qlIndexFixing(ONIndex1Y,I250,TRUE,_xll.ohTrigger(RecalcTrigger,Trigger1Y)),NA())</f>
        <v>1.3125264566701267E-2</v>
      </c>
    </row>
    <row r="251" spans="2:17" x14ac:dyDescent="0.2">
      <c r="B251" s="39" t="s">
        <v>17</v>
      </c>
      <c r="D251" s="42">
        <f>_xll.qlCalendarAdvance(Calendar,$D250,B251,"f",FALSE)</f>
        <v>42712</v>
      </c>
      <c r="E251" s="172">
        <f>_xll.qlInterestRateIndexValueDate(IndexON,D251)</f>
        <v>42712</v>
      </c>
      <c r="F251" s="188">
        <f>IFERROR(_xll.qlIndexFixing(IndexON,D251,TRUE,_xll.ohTrigger(RecalcTrigger,TriggerON)),NA())</f>
        <v>7.1892913492610511E-3</v>
      </c>
      <c r="H251" s="42">
        <f>_xll.qlCalendarAdvance(Calendar,$H250,B251,"f",FALSE)</f>
        <v>42712</v>
      </c>
      <c r="I251" s="172">
        <f>_xll.qlInterestRateIndexValueDate(Index1M,$H251)</f>
        <v>42712</v>
      </c>
      <c r="J251" s="177">
        <f>IFERROR(_xll.qlIndexFixing(Index1M,$H251,TRUE,_xll.ohTrigger(RecalcTrigger,Trigger1M)),NA())</f>
        <v>7.849891304415324E-3</v>
      </c>
      <c r="K251" s="44">
        <f>IFERROR(_xll.qlIndexFixing(Index3M,H251,TRUE,_xll.ohTrigger(RecalcTrigger,Trigger3M)),NA())</f>
        <v>9.1411362044967349E-3</v>
      </c>
      <c r="L251" s="44">
        <f>IFERROR(_xll.qlIndexFixing(Index6M,$H251,TRUE,_xll.ohTrigger(RecalcTrigger,Trigger6M)),NA())</f>
        <v>1.1007190347158184E-2</v>
      </c>
      <c r="M251" s="178">
        <f>IFERROR(_xll.qlIndexFixing(Index1Y,$H251,TRUE,_xll.ohTrigger(RecalcTrigger,Trigger1Y)),NA())</f>
        <v>1.4775064943384875E-2</v>
      </c>
      <c r="N251" s="177">
        <f>IFERROR(_xll.qlIndexFixing(ONIndex1M,I251,TRUE,_xll.ohTrigger(RecalcTrigger,Trigger1M)),NA())</f>
        <v>7.6304371286495254E-3</v>
      </c>
      <c r="O251" s="44">
        <f>IFERROR(_xll.qlIndexFixing(ONIndex3M,I251,TRUE,_xll.ohTrigger(RecalcTrigger,Trigger3M)),NA())</f>
        <v>8.5793687372459626E-3</v>
      </c>
      <c r="P251" s="44">
        <f>IFERROR(_xll.qlIndexFixing(ONIndex6M,I251,TRUE,_xll.ohTrigger(RecalcTrigger,Trigger6M)),NA())</f>
        <v>9.9121659948087082E-3</v>
      </c>
      <c r="Q251" s="178">
        <f>IFERROR(_xll.qlIndexFixing(ONIndex1Y,I251,TRUE,_xll.ohTrigger(RecalcTrigger,Trigger1Y)),NA())</f>
        <v>1.3259854642339031E-2</v>
      </c>
    </row>
    <row r="252" spans="2:17" x14ac:dyDescent="0.2">
      <c r="B252" s="39" t="s">
        <v>17</v>
      </c>
      <c r="D252" s="42">
        <f>_xll.qlCalendarAdvance(Calendar,$D251,B252,"f",FALSE)</f>
        <v>42713</v>
      </c>
      <c r="E252" s="172">
        <f>_xll.qlInterestRateIndexValueDate(IndexON,D252)</f>
        <v>42713</v>
      </c>
      <c r="F252" s="188">
        <f>IFERROR(_xll.qlIndexFixing(IndexON,D252,TRUE,_xll.ohTrigger(RecalcTrigger,TriggerON)),NA())</f>
        <v>7.2108013227086456E-3</v>
      </c>
      <c r="H252" s="42">
        <f>_xll.qlCalendarAdvance(Calendar,$H251,B252,"f",FALSE)</f>
        <v>42713</v>
      </c>
      <c r="I252" s="172">
        <f>_xll.qlInterestRateIndexValueDate(Index1M,$H252)</f>
        <v>42713</v>
      </c>
      <c r="J252" s="177">
        <f>IFERROR(_xll.qlIndexFixing(Index1M,$H252,TRUE,_xll.ohTrigger(RecalcTrigger,Trigger1M)),NA())</f>
        <v>7.8568062224312098E-3</v>
      </c>
      <c r="K252" s="44">
        <f>IFERROR(_xll.qlIndexFixing(Index3M,H252,TRUE,_xll.ohTrigger(RecalcTrigger,Trigger3M)),NA())</f>
        <v>9.1541006891566624E-3</v>
      </c>
      <c r="L252" s="44">
        <f>IFERROR(_xll.qlIndexFixing(Index6M,$H252,TRUE,_xll.ohTrigger(RecalcTrigger,Trigger6M)),NA())</f>
        <v>1.1020109125997924E-2</v>
      </c>
      <c r="M252" s="178">
        <f>IFERROR(_xll.qlIndexFixing(Index1Y,$H252,TRUE,_xll.ohTrigger(RecalcTrigger,Trigger1Y)),NA())</f>
        <v>1.4795291859920007E-2</v>
      </c>
      <c r="N252" s="177">
        <f>IFERROR(_xll.qlIndexFixing(ONIndex1M,I252,TRUE,_xll.ohTrigger(RecalcTrigger,Trigger1M)),NA())</f>
        <v>7.6510069504354137E-3</v>
      </c>
      <c r="O252" s="44">
        <f>IFERROR(_xll.qlIndexFixing(ONIndex3M,I252,TRUE,_xll.ohTrigger(RecalcTrigger,Trigger3M)),NA())</f>
        <v>8.6025947573035548E-3</v>
      </c>
      <c r="P252" s="44">
        <f>IFERROR(_xll.qlIndexFixing(ONIndex6M,I252,TRUE,_xll.ohTrigger(RecalcTrigger,Trigger6M)),NA())</f>
        <v>9.9327222828922892E-3</v>
      </c>
      <c r="Q252" s="178">
        <f>IFERROR(_xll.qlIndexFixing(ONIndex1Y,I252,TRUE,_xll.ohTrigger(RecalcTrigger,Trigger1Y)),NA())</f>
        <v>1.3556358575386545E-2</v>
      </c>
    </row>
    <row r="253" spans="2:17" x14ac:dyDescent="0.2">
      <c r="B253" s="39" t="s">
        <v>17</v>
      </c>
      <c r="D253" s="42">
        <f>_xll.qlCalendarAdvance(Calendar,$D252,B253,"f",FALSE)</f>
        <v>42716</v>
      </c>
      <c r="E253" s="172">
        <f>_xll.qlInterestRateIndexValueDate(IndexON,D253)</f>
        <v>42716</v>
      </c>
      <c r="F253" s="188">
        <f>IFERROR(_xll.qlIndexFixing(IndexON,D253,TRUE,_xll.ohTrigger(RecalcTrigger,TriggerON)),NA())</f>
        <v>7.2310804926212224E-3</v>
      </c>
      <c r="H253" s="42">
        <f>_xll.qlCalendarAdvance(Calendar,$H252,B253,"f",FALSE)</f>
        <v>42716</v>
      </c>
      <c r="I253" s="172">
        <f>_xll.qlInterestRateIndexValueDate(Index1M,$H253)</f>
        <v>42716</v>
      </c>
      <c r="J253" s="177">
        <f>IFERROR(_xll.qlIndexFixing(Index1M,$H253,TRUE,_xll.ohTrigger(RecalcTrigger,Trigger1M)),NA())</f>
        <v>7.902084448794363E-3</v>
      </c>
      <c r="K253" s="44">
        <f>IFERROR(_xll.qlIndexFixing(Index3M,H253,TRUE,_xll.ohTrigger(RecalcTrigger,Trigger3M)),NA())</f>
        <v>9.2001367733114698E-3</v>
      </c>
      <c r="L253" s="44">
        <f>IFERROR(_xll.qlIndexFixing(Index6M,$H253,TRUE,_xll.ohTrigger(RecalcTrigger,Trigger6M)),NA())</f>
        <v>1.1058916004865516E-2</v>
      </c>
      <c r="M253" s="178">
        <f>IFERROR(_xll.qlIndexFixing(Index1Y,$H253,TRUE,_xll.ohTrigger(RecalcTrigger,Trigger1Y)),NA())</f>
        <v>1.4809321477480264E-2</v>
      </c>
      <c r="N253" s="177">
        <f>IFERROR(_xll.qlIndexFixing(ONIndex1M,I253,TRUE,_xll.ohTrigger(RecalcTrigger,Trigger1M)),NA())</f>
        <v>7.67331784797598E-3</v>
      </c>
      <c r="O253" s="44">
        <f>IFERROR(_xll.qlIndexFixing(ONIndex3M,I253,TRUE,_xll.ohTrigger(RecalcTrigger,Trigger3M)),NA())</f>
        <v>8.6254808833075014E-3</v>
      </c>
      <c r="P253" s="44">
        <f>IFERROR(_xll.qlIndexFixing(ONIndex6M,I253,TRUE,_xll.ohTrigger(RecalcTrigger,Trigger6M)),NA())</f>
        <v>9.9513904265058351E-3</v>
      </c>
      <c r="Q253" s="178">
        <f>IFERROR(_xll.qlIndexFixing(ONIndex1Y,I253,TRUE,_xll.ohTrigger(RecalcTrigger,Trigger1Y)),NA())</f>
        <v>1.3878676019913883E-2</v>
      </c>
    </row>
    <row r="254" spans="2:17" x14ac:dyDescent="0.2">
      <c r="B254" s="39" t="s">
        <v>17</v>
      </c>
      <c r="D254" s="42">
        <f>_xll.qlCalendarAdvance(Calendar,$D253,B254,"f",FALSE)</f>
        <v>42717</v>
      </c>
      <c r="E254" s="172">
        <f>_xll.qlInterestRateIndexValueDate(IndexON,D254)</f>
        <v>42717</v>
      </c>
      <c r="F254" s="188">
        <f>IFERROR(_xll.qlIndexFixing(IndexON,D254,TRUE,_xll.ohTrigger(RecalcTrigger,TriggerON)),NA())</f>
        <v>7.2408183493855027E-3</v>
      </c>
      <c r="H254" s="42">
        <f>_xll.qlCalendarAdvance(Calendar,$H253,B254,"f",FALSE)</f>
        <v>42717</v>
      </c>
      <c r="I254" s="172">
        <f>_xll.qlInterestRateIndexValueDate(Index1M,$H254)</f>
        <v>42717</v>
      </c>
      <c r="J254" s="177">
        <f>IFERROR(_xll.qlIndexFixing(Index1M,$H254,TRUE,_xll.ohTrigger(RecalcTrigger,Trigger1M)),NA())</f>
        <v>7.9174526932641025E-3</v>
      </c>
      <c r="K254" s="44">
        <f>IFERROR(_xll.qlIndexFixing(Index3M,H254,TRUE,_xll.ohTrigger(RecalcTrigger,Trigger3M)),NA())</f>
        <v>9.2063042803953842E-3</v>
      </c>
      <c r="L254" s="44">
        <f>IFERROR(_xll.qlIndexFixing(Index6M,$H254,TRUE,_xll.ohTrigger(RecalcTrigger,Trigger6M)),NA())</f>
        <v>1.1071874706433877E-2</v>
      </c>
      <c r="M254" s="178">
        <f>IFERROR(_xll.qlIndexFixing(Index1Y,$H254,TRUE,_xll.ohTrigger(RecalcTrigger,Trigger1Y)),NA())</f>
        <v>1.4816749040945876E-2</v>
      </c>
      <c r="N254" s="177">
        <f>IFERROR(_xll.qlIndexFixing(ONIndex1M,I254,TRUE,_xll.ohTrigger(RecalcTrigger,Trigger1M)),NA())</f>
        <v>7.6855843930334622E-3</v>
      </c>
      <c r="O254" s="44">
        <f>IFERROR(_xll.qlIndexFixing(ONIndex3M,I254,TRUE,_xll.ohTrigger(RecalcTrigger,Trigger3M)),NA())</f>
        <v>8.6370581158878856E-3</v>
      </c>
      <c r="P254" s="44">
        <f>IFERROR(_xll.qlIndexFixing(ONIndex6M,I254,TRUE,_xll.ohTrigger(RecalcTrigger,Trigger6M)),NA())</f>
        <v>9.9601858552345046E-3</v>
      </c>
      <c r="Q254" s="178">
        <f>IFERROR(_xll.qlIndexFixing(ONIndex1Y,I254,TRUE,_xll.ohTrigger(RecalcTrigger,Trigger1Y)),NA())</f>
        <v>1.4053496684001132E-2</v>
      </c>
    </row>
    <row r="255" spans="2:17" x14ac:dyDescent="0.2">
      <c r="B255" s="39" t="s">
        <v>17</v>
      </c>
      <c r="D255" s="42">
        <f>_xll.qlCalendarAdvance(Calendar,$D254,B255,"f",FALSE)</f>
        <v>42718</v>
      </c>
      <c r="E255" s="172">
        <f>_xll.qlInterestRateIndexValueDate(IndexON,D255)</f>
        <v>42718</v>
      </c>
      <c r="F255" s="188">
        <f>IFERROR(_xll.qlIndexFixing(IndexON,D255,TRUE,_xll.ohTrigger(RecalcTrigger,TriggerON)),NA())</f>
        <v>7.2502724345113734E-3</v>
      </c>
      <c r="H255" s="42">
        <f>_xll.qlCalendarAdvance(Calendar,$H254,B255,"f",FALSE)</f>
        <v>42718</v>
      </c>
      <c r="I255" s="172">
        <f>_xll.qlInterestRateIndexValueDate(Index1M,$H255)</f>
        <v>42718</v>
      </c>
      <c r="J255" s="177">
        <f>IFERROR(_xll.qlIndexFixing(Index1M,$H255,TRUE,_xll.ohTrigger(RecalcTrigger,Trigger1M)),NA())</f>
        <v>7.9487266833104739E-3</v>
      </c>
      <c r="K255" s="44">
        <f>IFERROR(_xll.qlIndexFixing(Index3M,H255,TRUE,_xll.ohTrigger(RecalcTrigger,Trigger3M)),NA())</f>
        <v>9.2194425298338292E-3</v>
      </c>
      <c r="L255" s="44">
        <f>IFERROR(_xll.qlIndexFixing(Index6M,$H255,TRUE,_xll.ohTrigger(RecalcTrigger,Trigger6M)),NA())</f>
        <v>1.1084848059677577E-2</v>
      </c>
      <c r="M255" s="178">
        <f>IFERROR(_xll.qlIndexFixing(Index1Y,$H255,TRUE,_xll.ohTrigger(RecalcTrigger,Trigger1Y)),NA())</f>
        <v>1.4823676070874203E-2</v>
      </c>
      <c r="N255" s="177">
        <f>IFERROR(_xll.qlIndexFixing(ONIndex1M,I255,TRUE,_xll.ohTrigger(RecalcTrigger,Trigger1M)),NA())</f>
        <v>7.6984694841164547E-3</v>
      </c>
      <c r="O255" s="44">
        <f>IFERROR(_xll.qlIndexFixing(ONIndex3M,I255,TRUE,_xll.ohTrigger(RecalcTrigger,Trigger3M)),NA())</f>
        <v>8.6486550269104789E-3</v>
      </c>
      <c r="P255" s="44">
        <f>IFERROR(_xll.qlIndexFixing(ONIndex6M,I255,TRUE,_xll.ohTrigger(RecalcTrigger,Trigger6M)),NA())</f>
        <v>9.9685770123902895E-3</v>
      </c>
      <c r="Q255" s="178">
        <f>IFERROR(_xll.qlIndexFixing(ONIndex1Y,I255,TRUE,_xll.ohTrigger(RecalcTrigger,Trigger1Y)),NA())</f>
        <v>1.423636349843993E-2</v>
      </c>
    </row>
    <row r="256" spans="2:17" x14ac:dyDescent="0.2">
      <c r="B256" s="39" t="s">
        <v>17</v>
      </c>
      <c r="D256" s="42">
        <f>_xll.qlCalendarAdvance(Calendar,$D255,B256,"f",FALSE)</f>
        <v>42719</v>
      </c>
      <c r="E256" s="172">
        <f>_xll.qlInterestRateIndexValueDate(IndexON,D256)</f>
        <v>42719</v>
      </c>
      <c r="F256" s="188">
        <f>IFERROR(_xll.qlIndexFixing(IndexON,D256,TRUE,_xll.ohTrigger(RecalcTrigger,TriggerON)),NA())</f>
        <v>7.2594427479177881E-3</v>
      </c>
      <c r="H256" s="42">
        <f>_xll.qlCalendarAdvance(Calendar,$H255,B256,"f",FALSE)</f>
        <v>42719</v>
      </c>
      <c r="I256" s="172">
        <f>_xll.qlInterestRateIndexValueDate(Index1M,$H256)</f>
        <v>42719</v>
      </c>
      <c r="J256" s="177">
        <f>IFERROR(_xll.qlIndexFixing(Index1M,$H256,TRUE,_xll.ohTrigger(RecalcTrigger,Trigger1M)),NA())</f>
        <v>7.9563794072376459E-3</v>
      </c>
      <c r="K256" s="44">
        <f>IFERROR(_xll.qlIndexFixing(Index3M,H256,TRUE,_xll.ohTrigger(RecalcTrigger,Trigger3M)),NA())</f>
        <v>9.232616095328711E-3</v>
      </c>
      <c r="L256" s="44">
        <f>IFERROR(_xll.qlIndexFixing(Index6M,$H256,TRUE,_xll.ohTrigger(RecalcTrigger,Trigger6M)),NA())</f>
        <v>1.1097837933089671E-2</v>
      </c>
      <c r="M256" s="178">
        <f>IFERROR(_xll.qlIndexFixing(Index1Y,$H256,TRUE,_xll.ohTrigger(RecalcTrigger,Trigger1Y)),NA())</f>
        <v>1.4830079614554181E-2</v>
      </c>
      <c r="N256" s="177">
        <f>IFERROR(_xll.qlIndexFixing(ONIndex1M,I256,TRUE,_xll.ohTrigger(RecalcTrigger,Trigger1M)),NA())</f>
        <v>7.7119731215491427E-3</v>
      </c>
      <c r="O256" s="44">
        <f>IFERROR(_xll.qlIndexFixing(ONIndex3M,I256,TRUE,_xll.ohTrigger(RecalcTrigger,Trigger3M)),NA())</f>
        <v>8.6602716162131888E-3</v>
      </c>
      <c r="P256" s="44">
        <f>IFERROR(_xll.qlIndexFixing(ONIndex6M,I256,TRUE,_xll.ohTrigger(RecalcTrigger,Trigger6M)),NA())</f>
        <v>9.9765638976490045E-3</v>
      </c>
      <c r="Q256" s="178">
        <f>IFERROR(_xll.qlIndexFixing(ONIndex1Y,I256,TRUE,_xll.ohTrigger(RecalcTrigger,Trigger1Y)),NA())</f>
        <v>1.442727647514408E-2</v>
      </c>
    </row>
    <row r="257" spans="2:17" x14ac:dyDescent="0.2">
      <c r="B257" s="39" t="s">
        <v>17</v>
      </c>
      <c r="D257" s="42">
        <f>_xll.qlCalendarAdvance(Calendar,$D256,B257,"f",FALSE)</f>
        <v>42720</v>
      </c>
      <c r="E257" s="172">
        <f>_xll.qlInterestRateIndexValueDate(IndexON,D257)</f>
        <v>42720</v>
      </c>
      <c r="F257" s="188">
        <f>IFERROR(_xll.qlIndexFixing(IndexON,D257,TRUE,_xll.ohTrigger(RecalcTrigger,TriggerON)),NA())</f>
        <v>7.2769825447323768E-3</v>
      </c>
      <c r="H257" s="42">
        <f>_xll.qlCalendarAdvance(Calendar,$H256,B257,"f",FALSE)</f>
        <v>42720</v>
      </c>
      <c r="I257" s="172">
        <f>_xll.qlInterestRateIndexValueDate(Index1M,$H257)</f>
        <v>42720</v>
      </c>
      <c r="J257" s="177">
        <f>IFERROR(_xll.qlIndexFixing(Index1M,$H257,TRUE,_xll.ohTrigger(RecalcTrigger,Trigger1M)),NA())</f>
        <v>7.9640952100434158E-3</v>
      </c>
      <c r="K257" s="44">
        <f>IFERROR(_xll.qlIndexFixing(Index3M,H257,TRUE,_xll.ohTrigger(RecalcTrigger,Trigger3M)),NA())</f>
        <v>9.2458251645868173E-3</v>
      </c>
      <c r="L257" s="44">
        <f>IFERROR(_xll.qlIndexFixing(Index6M,$H257,TRUE,_xll.ohTrigger(RecalcTrigger,Trigger6M)),NA())</f>
        <v>1.1110846195212649E-2</v>
      </c>
      <c r="M257" s="178">
        <f>IFERROR(_xll.qlIndexFixing(Index1Y,$H257,TRUE,_xll.ohTrigger(RecalcTrigger,Trigger1Y)),NA())</f>
        <v>1.4846480004390804E-2</v>
      </c>
      <c r="N257" s="177">
        <f>IFERROR(_xll.qlIndexFixing(ONIndex1M,I257,TRUE,_xll.ohTrigger(RecalcTrigger,Trigger1M)),NA())</f>
        <v>7.7412063930581984E-3</v>
      </c>
      <c r="O257" s="44">
        <f>IFERROR(_xll.qlIndexFixing(ONIndex3M,I257,TRUE,_xll.ohTrigger(RecalcTrigger,Trigger3M)),NA())</f>
        <v>8.6837769786218821E-3</v>
      </c>
      <c r="P257" s="44">
        <f>IFERROR(_xll.qlIndexFixing(ONIndex6M,I257,TRUE,_xll.ohTrigger(RecalcTrigger,Trigger6M)),NA())</f>
        <v>9.9914635882281128E-3</v>
      </c>
      <c r="Q257" s="178">
        <f>IFERROR(_xll.qlIndexFixing(ONIndex1Y,I257,TRUE,_xll.ohTrigger(RecalcTrigger,Trigger1Y)),NA())</f>
        <v>1.4836526027599183E-2</v>
      </c>
    </row>
    <row r="258" spans="2:17" x14ac:dyDescent="0.2">
      <c r="B258" s="39" t="s">
        <v>17</v>
      </c>
      <c r="D258" s="42">
        <f>_xll.qlCalendarAdvance(Calendar,$D257,B258,"f",FALSE)</f>
        <v>42723</v>
      </c>
      <c r="E258" s="172">
        <f>_xll.qlInterestRateIndexValueDate(IndexON,D258)</f>
        <v>42723</v>
      </c>
      <c r="F258" s="188">
        <f>IFERROR(_xll.qlIndexFixing(IndexON,D258,TRUE,_xll.ohTrigger(RecalcTrigger,TriggerON)),NA())</f>
        <v>7.2933411210729382E-3</v>
      </c>
      <c r="H258" s="42">
        <f>_xll.qlCalendarAdvance(Calendar,$H257,B258,"f",FALSE)</f>
        <v>42723</v>
      </c>
      <c r="I258" s="172">
        <f>_xll.qlInterestRateIndexValueDate(Index1M,$H258)</f>
        <v>42723</v>
      </c>
      <c r="J258" s="177">
        <f>IFERROR(_xll.qlIndexFixing(Index1M,$H258,TRUE,_xll.ohTrigger(RecalcTrigger,Trigger1M)),NA())</f>
        <v>8.0111113107782551E-3</v>
      </c>
      <c r="K258" s="44">
        <f>IFERROR(_xll.qlIndexFixing(Index3M,H258,TRUE,_xll.ohTrigger(RecalcTrigger,Trigger3M)),NA())</f>
        <v>9.2927331866496463E-3</v>
      </c>
      <c r="L258" s="44">
        <f>IFERROR(_xll.qlIndexFixing(Index6M,$H258,TRUE,_xll.ohTrigger(RecalcTrigger,Trigger6M)),NA())</f>
        <v>1.1149999999999844E-2</v>
      </c>
      <c r="M258" s="178">
        <f>IFERROR(_xll.qlIndexFixing(Index1Y,$H258,TRUE,_xll.ohTrigger(RecalcTrigger,Trigger1Y)),NA())</f>
        <v>1.4850000000191432E-2</v>
      </c>
      <c r="N258" s="177">
        <f>IFERROR(_xll.qlIndexFixing(ONIndex1M,I258,TRUE,_xll.ohTrigger(RecalcTrigger,Trigger1M)),NA())</f>
        <v>7.7720666491221113E-3</v>
      </c>
      <c r="O258" s="44">
        <f>IFERROR(_xll.qlIndexFixing(ONIndex3M,I258,TRUE,_xll.ohTrigger(RecalcTrigger,Trigger3M)),NA())</f>
        <v>8.706934757927165E-3</v>
      </c>
      <c r="P258" s="44">
        <f>IFERROR(_xll.qlIndexFixing(ONIndex6M,I258,TRUE,_xll.ohTrigger(RecalcTrigger,Trigger6M)),NA())</f>
        <v>1.0004556707770007E-2</v>
      </c>
      <c r="Q258" s="178">
        <f>IFERROR(_xll.qlIndexFixing(ONIndex1Y,I258,TRUE,_xll.ohTrigger(RecalcTrigger,Trigger1Y)),NA())</f>
        <v>1.5267312432176716E-2</v>
      </c>
    </row>
    <row r="259" spans="2:17" x14ac:dyDescent="0.2">
      <c r="B259" s="39" t="s">
        <v>17</v>
      </c>
      <c r="D259" s="42">
        <f>_xll.qlCalendarAdvance(Calendar,$D258,B259,"f",FALSE)</f>
        <v>42724</v>
      </c>
      <c r="E259" s="172">
        <f>_xll.qlInterestRateIndexValueDate(IndexON,D259)</f>
        <v>42724</v>
      </c>
      <c r="F259" s="188">
        <f>IFERROR(_xll.qlIndexFixing(IndexON,D259,TRUE,_xll.ohTrigger(RecalcTrigger,TriggerON)),NA())</f>
        <v>7.3014215981714869E-3</v>
      </c>
      <c r="H259" s="42">
        <f>_xll.qlCalendarAdvance(Calendar,$H258,B259,"f",FALSE)</f>
        <v>42724</v>
      </c>
      <c r="I259" s="172">
        <f>_xll.qlInterestRateIndexValueDate(Index1M,$H259)</f>
        <v>42724</v>
      </c>
      <c r="J259" s="177">
        <f>IFERROR(_xll.qlIndexFixing(Index1M,$H259,TRUE,_xll.ohTrigger(RecalcTrigger,Trigger1M)),NA())</f>
        <v>8.0267735568250922E-3</v>
      </c>
      <c r="K259" s="44">
        <f>IFERROR(_xll.qlIndexFixing(Index3M,H259,TRUE,_xll.ohTrigger(RecalcTrigger,Trigger3M)),NA())</f>
        <v>9.2990202335259502E-3</v>
      </c>
      <c r="L259" s="44">
        <f>IFERROR(_xll.qlIndexFixing(Index6M,$H259,TRUE,_xll.ohTrigger(RecalcTrigger,Trigger6M)),NA())</f>
        <v>1.116310006594989E-2</v>
      </c>
      <c r="M259" s="178">
        <f>IFERROR(_xll.qlIndexFixing(Index1Y,$H259,TRUE,_xll.ohTrigger(RecalcTrigger,Trigger1Y)),NA())</f>
        <v>1.4853453995476329E-2</v>
      </c>
      <c r="N259" s="177">
        <f>IFERROR(_xll.qlIndexFixing(ONIndex1M,I259,TRUE,_xll.ohTrigger(RecalcTrigger,Trigger1M)),NA())</f>
        <v>7.7880241038885689E-3</v>
      </c>
      <c r="O259" s="44">
        <f>IFERROR(_xll.qlIndexFixing(ONIndex3M,I259,TRUE,_xll.ohTrigger(RecalcTrigger,Trigger3M)),NA())</f>
        <v>8.7186497394409201E-3</v>
      </c>
      <c r="P259" s="44">
        <f>IFERROR(_xll.qlIndexFixing(ONIndex6M,I259,TRUE,_xll.ohTrigger(RecalcTrigger,Trigger6M)),NA())</f>
        <v>1.0011050154590251E-2</v>
      </c>
      <c r="Q259" s="178">
        <f>IFERROR(_xll.qlIndexFixing(ONIndex1Y,I259,TRUE,_xll.ohTrigger(RecalcTrigger,Trigger1Y)),NA())</f>
        <v>1.5473989403014254E-2</v>
      </c>
    </row>
    <row r="260" spans="2:17" x14ac:dyDescent="0.2">
      <c r="B260" s="39" t="s">
        <v>17</v>
      </c>
      <c r="D260" s="42">
        <f>_xll.qlCalendarAdvance(Calendar,$D259,B260,"f",FALSE)</f>
        <v>42725</v>
      </c>
      <c r="E260" s="172">
        <f>_xll.qlInterestRateIndexValueDate(IndexON,D260)</f>
        <v>42725</v>
      </c>
      <c r="F260" s="188">
        <f>IFERROR(_xll.qlIndexFixing(IndexON,D260,TRUE,_xll.ohTrigger(RecalcTrigger,TriggerON)),NA())</f>
        <v>7.309547326002086E-3</v>
      </c>
      <c r="H260" s="42">
        <f>_xll.qlCalendarAdvance(Calendar,$H259,B260,"f",FALSE)</f>
        <v>42725</v>
      </c>
      <c r="I260" s="172">
        <f>_xll.qlInterestRateIndexValueDate(Index1M,$H260)</f>
        <v>42725</v>
      </c>
      <c r="J260" s="177">
        <f>IFERROR(_xll.qlIndexFixing(Index1M,$H260,TRUE,_xll.ohTrigger(RecalcTrigger,Trigger1M)),NA())</f>
        <v>8.0581061103140832E-3</v>
      </c>
      <c r="K260" s="44">
        <f>IFERROR(_xll.qlIndexFixing(Index3M,H260,TRUE,_xll.ohTrigger(RecalcTrigger,Trigger3M)),NA())</f>
        <v>9.3124096373343856E-3</v>
      </c>
      <c r="L260" s="44">
        <f>IFERROR(_xll.qlIndexFixing(Index6M,$H260,TRUE,_xll.ohTrigger(RecalcTrigger,Trigger6M)),NA())</f>
        <v>1.1176225239548332E-2</v>
      </c>
      <c r="M260" s="178">
        <f>IFERROR(_xll.qlIndexFixing(Index1Y,$H260,TRUE,_xll.ohTrigger(RecalcTrigger,Trigger1Y)),NA())</f>
        <v>1.4856316236018019E-2</v>
      </c>
      <c r="N260" s="177">
        <f>IFERROR(_xll.qlIndexFixing(ONIndex1M,I260,TRUE,_xll.ohTrigger(RecalcTrigger,Trigger1M)),NA())</f>
        <v>7.8039611903468753E-3</v>
      </c>
      <c r="O260" s="44">
        <f>IFERROR(_xll.qlIndexFixing(ONIndex3M,I260,TRUE,_xll.ohTrigger(RecalcTrigger,Trigger3M)),NA())</f>
        <v>8.7303872035171537E-3</v>
      </c>
      <c r="P260" s="44">
        <f>IFERROR(_xll.qlIndexFixing(ONIndex6M,I260,TRUE,_xll.ohTrigger(RecalcTrigger,Trigger6M)),NA())</f>
        <v>1.0017667250155071E-2</v>
      </c>
      <c r="Q260" s="178">
        <f>IFERROR(_xll.qlIndexFixing(ONIndex1Y,I260,TRUE,_xll.ohTrigger(RecalcTrigger,Trigger1Y)),NA())</f>
        <v>1.5664245561775036E-2</v>
      </c>
    </row>
    <row r="261" spans="2:17" x14ac:dyDescent="0.2">
      <c r="B261" s="39" t="s">
        <v>17</v>
      </c>
      <c r="D261" s="42">
        <f>_xll.qlCalendarAdvance(Calendar,$D260,B261,"f",FALSE)</f>
        <v>42726</v>
      </c>
      <c r="E261" s="172">
        <f>_xll.qlInterestRateIndexValueDate(IndexON,D261)</f>
        <v>42726</v>
      </c>
      <c r="F261" s="188">
        <f>IFERROR(_xll.qlIndexFixing(IndexON,D261,TRUE,_xll.ohTrigger(RecalcTrigger,TriggerON)),NA())</f>
        <v>7.3177183046457817E-3</v>
      </c>
      <c r="H261" s="42">
        <f>_xll.qlCalendarAdvance(Calendar,$H260,B261,"f",FALSE)</f>
        <v>42726</v>
      </c>
      <c r="I261" s="172">
        <f>_xll.qlInterestRateIndexValueDate(Index1M,$H261)</f>
        <v>42726</v>
      </c>
      <c r="J261" s="177">
        <f>IFERROR(_xll.qlIndexFixing(Index1M,$H261,TRUE,_xll.ohTrigger(RecalcTrigger,Trigger1M)),NA())</f>
        <v>8.0658756848686966E-3</v>
      </c>
      <c r="K261" s="44">
        <f>IFERROR(_xll.qlIndexFixing(Index3M,H261,TRUE,_xll.ohTrigger(RecalcTrigger,Trigger3M)),NA())</f>
        <v>9.3258354978968463E-3</v>
      </c>
      <c r="L261" s="44">
        <f>IFERROR(_xll.qlIndexFixing(Index6M,$H261,TRUE,_xll.ohTrigger(RecalcTrigger,Trigger6M)),NA())</f>
        <v>1.1189374765061757E-2</v>
      </c>
      <c r="M261" s="178">
        <f>IFERROR(_xll.qlIndexFixing(Index1Y,$H261,TRUE,_xll.ohTrigger(RecalcTrigger,Trigger1Y)),NA())</f>
        <v>1.4858632506267622E-2</v>
      </c>
      <c r="N261" s="177">
        <f>IFERROR(_xll.qlIndexFixing(ONIndex1M,I261,TRUE,_xll.ohTrigger(RecalcTrigger,Trigger1M)),NA())</f>
        <v>7.8198779085780767E-3</v>
      </c>
      <c r="O261" s="44">
        <f>IFERROR(_xll.qlIndexFixing(ONIndex3M,I261,TRUE,_xll.ohTrigger(RecalcTrigger,Trigger3M)),NA())</f>
        <v>8.7421583666369429E-3</v>
      </c>
      <c r="P261" s="44">
        <f>IFERROR(_xll.qlIndexFixing(ONIndex6M,I261,TRUE,_xll.ohTrigger(RecalcTrigger,Trigger6M)),NA())</f>
        <v>1.0024407994464468E-2</v>
      </c>
      <c r="Q261" s="178">
        <f>IFERROR(_xll.qlIndexFixing(ONIndex1Y,I261,TRUE,_xll.ohTrigger(RecalcTrigger,Trigger1Y)),NA())</f>
        <v>1.5838080882686345E-2</v>
      </c>
    </row>
    <row r="262" spans="2:17" x14ac:dyDescent="0.2">
      <c r="B262" s="39" t="s">
        <v>17</v>
      </c>
      <c r="D262" s="42">
        <f>_xll.qlCalendarAdvance(Calendar,$D261,B262,"f",FALSE)</f>
        <v>42727</v>
      </c>
      <c r="E262" s="172">
        <f>_xll.qlInterestRateIndexValueDate(IndexON,D262)</f>
        <v>42727</v>
      </c>
      <c r="F262" s="188">
        <f>IFERROR(_xll.qlIndexFixing(IndexON,D262,TRUE,_xll.ohTrigger(RecalcTrigger,TriggerON)),NA())</f>
        <v>7.3428434152786881E-3</v>
      </c>
      <c r="H262" s="42">
        <f>_xll.qlCalendarAdvance(Calendar,$H261,B262,"f",FALSE)</f>
        <v>42727</v>
      </c>
      <c r="I262" s="172">
        <f>_xll.qlInterestRateIndexValueDate(Index1M,$H262)</f>
        <v>42727</v>
      </c>
      <c r="J262" s="177">
        <f>IFERROR(_xll.qlIndexFixing(Index1M,$H262,TRUE,_xll.ohTrigger(RecalcTrigger,Trigger1M)),NA())</f>
        <v>8.0736381247770873E-3</v>
      </c>
      <c r="K262" s="44">
        <f>IFERROR(_xll.qlIndexFixing(Index3M,H262,TRUE,_xll.ohTrigger(RecalcTrigger,Trigger3M)),NA())</f>
        <v>9.339297136304844E-3</v>
      </c>
      <c r="L262" s="44">
        <f>IFERROR(_xll.qlIndexFixing(Index6M,$H262,TRUE,_xll.ohTrigger(RecalcTrigger,Trigger6M)),NA())</f>
        <v>1.1202547886738497E-2</v>
      </c>
      <c r="M262" s="178">
        <f>IFERROR(_xll.qlIndexFixing(Index1Y,$H262,TRUE,_xll.ohTrigger(RecalcTrigger,Trigger1Y)),NA())</f>
        <v>1.4880631521123846E-2</v>
      </c>
      <c r="N262" s="177">
        <f>IFERROR(_xll.qlIndexFixing(ONIndex1M,I262,TRUE,_xll.ohTrigger(RecalcTrigger,Trigger1M)),NA())</f>
        <v>7.8678246550953901E-3</v>
      </c>
      <c r="O262" s="44">
        <f>IFERROR(_xll.qlIndexFixing(ONIndex3M,I262,TRUE,_xll.ohTrigger(RecalcTrigger,Trigger3M)),NA())</f>
        <v>8.778149572695737E-3</v>
      </c>
      <c r="P262" s="44">
        <f>IFERROR(_xll.qlIndexFixing(ONIndex6M,I262,TRUE,_xll.ohTrigger(RecalcTrigger,Trigger6M)),NA())</f>
        <v>1.0046048726079615E-2</v>
      </c>
      <c r="Q262" s="178">
        <f>IFERROR(_xll.qlIndexFixing(ONIndex1Y,I262,TRUE,_xll.ohTrigger(RecalcTrigger,Trigger1Y)),NA())</f>
        <v>1.6246086667853987E-2</v>
      </c>
    </row>
    <row r="263" spans="2:17" x14ac:dyDescent="0.2">
      <c r="B263" s="39" t="s">
        <v>17</v>
      </c>
      <c r="D263" s="42">
        <f>_xll.qlCalendarAdvance(Calendar,$D262,B263,"f",FALSE)</f>
        <v>42732</v>
      </c>
      <c r="E263" s="172">
        <f>_xll.qlInterestRateIndexValueDate(IndexON,D263)</f>
        <v>42732</v>
      </c>
      <c r="F263" s="188">
        <f>IFERROR(_xll.qlIndexFixing(IndexON,D263,TRUE,_xll.ohTrigger(RecalcTrigger,TriggerON)),NA())</f>
        <v>7.3676944422862434E-3</v>
      </c>
      <c r="H263" s="42">
        <f>_xll.qlCalendarAdvance(Calendar,$H262,B263,"f",FALSE)</f>
        <v>42732</v>
      </c>
      <c r="I263" s="172">
        <f>_xll.qlInterestRateIndexValueDate(Index1M,$H263)</f>
        <v>42732</v>
      </c>
      <c r="J263" s="177">
        <f>IFERROR(_xll.qlIndexFixing(Index1M,$H263,TRUE,_xll.ohTrigger(RecalcTrigger,Trigger1M)),NA())</f>
        <v>8.1668914667827053E-3</v>
      </c>
      <c r="K263" s="44">
        <f>IFERROR(_xll.qlIndexFixing(Index3M,H263,TRUE,_xll.ohTrigger(RecalcTrigger,Trigger3M)),NA())</f>
        <v>9.4071121671288616E-3</v>
      </c>
      <c r="L263" s="44">
        <f>IFERROR(_xll.qlIndexFixing(Index6M,$H263,TRUE,_xll.ohTrigger(RecalcTrigger,Trigger6M)),NA())</f>
        <v>1.1268740984927968E-2</v>
      </c>
      <c r="M263" s="178">
        <f>IFERROR(_xll.qlIndexFixing(Index1Y,$H263,TRUE,_xll.ohTrigger(RecalcTrigger,Trigger1Y)),NA())</f>
        <v>1.4863628823071462E-2</v>
      </c>
      <c r="N263" s="177">
        <f>IFERROR(_xll.qlIndexFixing(ONIndex1M,I263,TRUE,_xll.ohTrigger(RecalcTrigger,Trigger1M)),NA())</f>
        <v>7.9149504834130635E-3</v>
      </c>
      <c r="O263" s="44">
        <f>IFERROR(_xll.qlIndexFixing(ONIndex3M,I263,TRUE,_xll.ohTrigger(RecalcTrigger,Trigger3M)),NA())</f>
        <v>8.8135519151999464E-3</v>
      </c>
      <c r="P263" s="44">
        <f>IFERROR(_xll.qlIndexFixing(ONIndex6M,I263,TRUE,_xll.ohTrigger(RecalcTrigger,Trigger6M)),NA())</f>
        <v>1.0067449084200097E-2</v>
      </c>
      <c r="Q263" s="178">
        <f>IFERROR(_xll.qlIndexFixing(ONIndex1Y,I263,TRUE,_xll.ohTrigger(RecalcTrigger,Trigger1Y)),NA())</f>
        <v>1.6536254055974364E-2</v>
      </c>
    </row>
    <row r="264" spans="2:17" x14ac:dyDescent="0.2">
      <c r="B264" s="39" t="s">
        <v>17</v>
      </c>
      <c r="D264" s="42">
        <f>_xll.qlCalendarAdvance(Calendar,$D263,B264,"f",FALSE)</f>
        <v>42733</v>
      </c>
      <c r="E264" s="172">
        <f>_xll.qlInterestRateIndexValueDate(IndexON,D264)</f>
        <v>42733</v>
      </c>
      <c r="F264" s="188">
        <f>IFERROR(_xll.qlIndexFixing(IndexON,D264,TRUE,_xll.ohTrigger(RecalcTrigger,TriggerON)),NA())</f>
        <v>7.3761821762163837E-3</v>
      </c>
      <c r="H264" s="42">
        <f>_xll.qlCalendarAdvance(Calendar,$H263,B264,"f",FALSE)</f>
        <v>42733</v>
      </c>
      <c r="I264" s="172">
        <f>_xll.qlInterestRateIndexValueDate(Index1M,$H264)</f>
        <v>42733</v>
      </c>
      <c r="J264" s="177">
        <f>IFERROR(_xll.qlIndexFixing(Index1M,$H264,TRUE,_xll.ohTrigger(RecalcTrigger,Trigger1M)),NA())</f>
        <v>8.1745873582548048E-3</v>
      </c>
      <c r="K264" s="44">
        <f>IFERROR(_xll.qlIndexFixing(Index3M,H264,TRUE,_xll.ohTrigger(RecalcTrigger,Trigger3M)),NA())</f>
        <v>9.420770575120278E-3</v>
      </c>
      <c r="L264" s="44">
        <f>IFERROR(_xll.qlIndexFixing(Index6M,$H264,TRUE,_xll.ohTrigger(RecalcTrigger,Trigger6M)),NA())</f>
        <v>1.1282039811730779E-2</v>
      </c>
      <c r="M264" s="178">
        <f>IFERROR(_xll.qlIndexFixing(Index1Y,$H264,TRUE,_xll.ohTrigger(RecalcTrigger,Trigger1Y)),NA())</f>
        <v>1.4863405352224301E-2</v>
      </c>
      <c r="N264" s="177">
        <f>IFERROR(_xll.qlIndexFixing(ONIndex1M,I264,TRUE,_xll.ohTrigger(RecalcTrigger,Trigger1M)),NA())</f>
        <v>7.9307246234061601E-3</v>
      </c>
      <c r="O264" s="44">
        <f>IFERROR(_xll.qlIndexFixing(ONIndex3M,I264,TRUE,_xll.ohTrigger(RecalcTrigger,Trigger3M)),NA())</f>
        <v>8.8255786015201121E-3</v>
      </c>
      <c r="P264" s="44">
        <f>IFERROR(_xll.qlIndexFixing(ONIndex6M,I264,TRUE,_xll.ohTrigger(RecalcTrigger,Trigger6M)),NA())</f>
        <v>1.0075055369883623E-2</v>
      </c>
      <c r="Q264" s="178">
        <f>IFERROR(_xll.qlIndexFixing(ONIndex1Y,I264,TRUE,_xll.ohTrigger(RecalcTrigger,Trigger1Y)),NA())</f>
        <v>1.6595142979465294E-2</v>
      </c>
    </row>
    <row r="265" spans="2:17" x14ac:dyDescent="0.2">
      <c r="B265" s="39" t="s">
        <v>17</v>
      </c>
      <c r="D265" s="42">
        <f>_xll.qlCalendarAdvance(Calendar,$D264,B265,"f",FALSE)</f>
        <v>42734</v>
      </c>
      <c r="E265" s="172">
        <f>_xll.qlInterestRateIndexValueDate(IndexON,D265)</f>
        <v>42734</v>
      </c>
      <c r="F265" s="188">
        <f>IFERROR(_xll.qlIndexFixing(IndexON,D265,TRUE,_xll.ohTrigger(RecalcTrigger,TriggerON)),NA())</f>
        <v>7.3978526647880405E-3</v>
      </c>
      <c r="H265" s="42">
        <f>_xll.qlCalendarAdvance(Calendar,$H264,B265,"f",FALSE)</f>
        <v>42734</v>
      </c>
      <c r="I265" s="172">
        <f>_xll.qlInterestRateIndexValueDate(Index1M,$H265)</f>
        <v>42734</v>
      </c>
      <c r="J265" s="177">
        <f>IFERROR(_xll.qlIndexFixing(Index1M,$H265,TRUE,_xll.ohTrigger(RecalcTrigger,Trigger1M)),NA())</f>
        <v>8.1900361491253626E-3</v>
      </c>
      <c r="K265" s="44">
        <f>IFERROR(_xll.qlIndexFixing(Index3M,H265,TRUE,_xll.ohTrigger(RecalcTrigger,Trigger3M)),NA())</f>
        <v>9.4416930597855039E-3</v>
      </c>
      <c r="L265" s="44">
        <f>IFERROR(_xll.qlIndexFixing(Index6M,$H265,TRUE,_xll.ohTrigger(RecalcTrigger,Trigger6M)),NA())</f>
        <v>1.1295356943899059E-2</v>
      </c>
      <c r="M265" s="178">
        <f>IFERROR(_xll.qlIndexFixing(Index1Y,$H265,TRUE,_xll.ohTrigger(RecalcTrigger,Trigger1Y)),NA())</f>
        <v>1.48579722965452E-2</v>
      </c>
      <c r="N265" s="177">
        <f>IFERROR(_xll.qlIndexFixing(ONIndex1M,I265,TRUE,_xll.ohTrigger(RecalcTrigger,Trigger1M)),NA())</f>
        <v>7.9703191840460597E-3</v>
      </c>
      <c r="O265" s="44">
        <f>IFERROR(_xll.qlIndexFixing(ONIndex3M,I265,TRUE,_xll.ohTrigger(RecalcTrigger,Trigger3M)),NA())</f>
        <v>8.8561501363074169E-3</v>
      </c>
      <c r="P265" s="44">
        <f>IFERROR(_xll.qlIndexFixing(ONIndex6M,I265,TRUE,_xll.ohTrigger(RecalcTrigger,Trigger6M)),NA())</f>
        <v>1.0095108114108464E-2</v>
      </c>
      <c r="Q265" s="178">
        <f>IFERROR(_xll.qlIndexFixing(ONIndex1Y,I265,TRUE,_xll.ohTrigger(RecalcTrigger,Trigger1Y)),NA())</f>
        <v>1.6661401162692824E-2</v>
      </c>
    </row>
    <row r="266" spans="2:17" x14ac:dyDescent="0.2">
      <c r="B266" s="39" t="s">
        <v>17</v>
      </c>
      <c r="D266" s="42">
        <f>_xll.qlCalendarAdvance(Calendar,$D265,B266,"f",FALSE)</f>
        <v>42738</v>
      </c>
      <c r="E266" s="172">
        <f>_xll.qlInterestRateIndexValueDate(IndexON,D266)</f>
        <v>42738</v>
      </c>
      <c r="F266" s="188">
        <f>IFERROR(_xll.qlIndexFixing(IndexON,D266,TRUE,_xll.ohTrigger(RecalcTrigger,TriggerON)),NA())</f>
        <v>7.4192996077393492E-3</v>
      </c>
      <c r="H266" s="42">
        <f>_xll.qlCalendarAdvance(Calendar,$H265,B266,"f",FALSE)</f>
        <v>42738</v>
      </c>
      <c r="I266" s="172">
        <f>_xll.qlInterestRateIndexValueDate(Index1M,$H266)</f>
        <v>42738</v>
      </c>
      <c r="J266" s="177">
        <f>IFERROR(_xll.qlIndexFixing(Index1M,$H266,TRUE,_xll.ohTrigger(RecalcTrigger,Trigger1M)),NA())</f>
        <v>8.2439069920233858E-3</v>
      </c>
      <c r="K266" s="44">
        <f>IFERROR(_xll.qlIndexFixing(Index3M,H266,TRUE,_xll.ohTrigger(RecalcTrigger,Trigger3M)),NA())</f>
        <v>9.4894927472919388E-3</v>
      </c>
      <c r="L266" s="44">
        <f>IFERROR(_xll.qlIndexFixing(Index6M,$H266,TRUE,_xll.ohTrigger(RecalcTrigger,Trigger6M)),NA())</f>
        <v>1.1341884923290768E-2</v>
      </c>
      <c r="M266" s="178">
        <f>IFERROR(_xll.qlIndexFixing(Index1Y,$H266,TRUE,_xll.ohTrigger(RecalcTrigger,Trigger1Y)),NA())</f>
        <v>1.4860508844906306E-2</v>
      </c>
      <c r="N266" s="177">
        <f>IFERROR(_xll.qlIndexFixing(ONIndex1M,I266,TRUE,_xll.ohTrigger(RecalcTrigger,Trigger1M)),NA())</f>
        <v>8.0092897990735601E-3</v>
      </c>
      <c r="O266" s="44">
        <f>IFERROR(_xll.qlIndexFixing(ONIndex3M,I266,TRUE,_xll.ohTrigger(RecalcTrigger,Trigger3M)),NA())</f>
        <v>8.8862595831717961E-3</v>
      </c>
      <c r="P266" s="44">
        <f>IFERROR(_xll.qlIndexFixing(ONIndex6M,I266,TRUE,_xll.ohTrigger(RecalcTrigger,Trigger6M)),NA())</f>
        <v>1.011494153036141E-2</v>
      </c>
      <c r="Q266" s="178">
        <f>IFERROR(_xll.qlIndexFixing(ONIndex1Y,I266,TRUE,_xll.ohTrigger(RecalcTrigger,Trigger1Y)),NA())</f>
        <v>1.6643273064534947E-2</v>
      </c>
    </row>
    <row r="267" spans="2:17" x14ac:dyDescent="0.2">
      <c r="B267" s="39" t="s">
        <v>17</v>
      </c>
      <c r="D267" s="42">
        <f>_xll.qlCalendarAdvance(Calendar,$D266,B267,"f",FALSE)</f>
        <v>42739</v>
      </c>
      <c r="E267" s="172">
        <f>_xll.qlInterestRateIndexValueDate(IndexON,D267)</f>
        <v>42739</v>
      </c>
      <c r="F267" s="188">
        <f>IFERROR(_xll.qlIndexFixing(IndexON,D267,TRUE,_xll.ohTrigger(RecalcTrigger,TriggerON)),NA())</f>
        <v>7.4280588464670227E-3</v>
      </c>
      <c r="H267" s="42">
        <f>_xll.qlCalendarAdvance(Calendar,$H266,B267,"f",FALSE)</f>
        <v>42739</v>
      </c>
      <c r="I267" s="172">
        <f>_xll.qlInterestRateIndexValueDate(Index1M,$H267)</f>
        <v>42739</v>
      </c>
      <c r="J267" s="177">
        <f>IFERROR(_xll.qlIndexFixing(Index1M,$H267,TRUE,_xll.ohTrigger(RecalcTrigger,Trigger1M)),NA())</f>
        <v>8.2746790866647796E-3</v>
      </c>
      <c r="K267" s="44">
        <f>IFERROR(_xll.qlIndexFixing(Index3M,H267,TRUE,_xll.ohTrigger(RecalcTrigger,Trigger3M)),NA())</f>
        <v>9.5033172417867563E-3</v>
      </c>
      <c r="L267" s="44">
        <f>IFERROR(_xll.qlIndexFixing(Index6M,$H267,TRUE,_xll.ohTrigger(RecalcTrigger,Trigger6M)),NA())</f>
        <v>1.1355295589168422E-2</v>
      </c>
      <c r="M267" s="178">
        <f>IFERROR(_xll.qlIndexFixing(Index1Y,$H267,TRUE,_xll.ohTrigger(RecalcTrigger,Trigger1Y)),NA())</f>
        <v>1.4859894240810689E-2</v>
      </c>
      <c r="N267" s="177">
        <f>IFERROR(_xll.qlIndexFixing(ONIndex1M,I267,TRUE,_xll.ohTrigger(RecalcTrigger,Trigger1M)),NA())</f>
        <v>8.0249417292177494E-3</v>
      </c>
      <c r="O267" s="44">
        <f>IFERROR(_xll.qlIndexFixing(ONIndex3M,I267,TRUE,_xll.ohTrigger(RecalcTrigger,Trigger3M)),NA())</f>
        <v>8.898505289447467E-3</v>
      </c>
      <c r="P267" s="44">
        <f>IFERROR(_xll.qlIndexFixing(ONIndex6M,I267,TRUE,_xll.ohTrigger(RecalcTrigger,Trigger6M)),NA())</f>
        <v>1.0123289708998673E-2</v>
      </c>
      <c r="Q267" s="178">
        <f>IFERROR(_xll.qlIndexFixing(ONIndex1Y,I267,TRUE,_xll.ohTrigger(RecalcTrigger,Trigger1Y)),NA())</f>
        <v>1.6603636165865021E-2</v>
      </c>
    </row>
    <row r="268" spans="2:17" x14ac:dyDescent="0.2">
      <c r="B268" s="39" t="s">
        <v>17</v>
      </c>
      <c r="D268" s="42">
        <f>_xll.qlCalendarAdvance(Calendar,$D267,B268,"f",FALSE)</f>
        <v>42740</v>
      </c>
      <c r="E268" s="172">
        <f>_xll.qlInterestRateIndexValueDate(IndexON,D268)</f>
        <v>42740</v>
      </c>
      <c r="F268" s="188">
        <f>IFERROR(_xll.qlIndexFixing(IndexON,D268,TRUE,_xll.ohTrigger(RecalcTrigger,TriggerON)),NA())</f>
        <v>7.4368633359267466E-3</v>
      </c>
      <c r="H268" s="42">
        <f>_xll.qlCalendarAdvance(Calendar,$H267,B268,"f",FALSE)</f>
        <v>42740</v>
      </c>
      <c r="I268" s="172">
        <f>_xll.qlInterestRateIndexValueDate(Index1M,$H268)</f>
        <v>42740</v>
      </c>
      <c r="J268" s="177">
        <f>IFERROR(_xll.qlIndexFixing(Index1M,$H268,TRUE,_xll.ohTrigger(RecalcTrigger,Trigger1M)),NA())</f>
        <v>8.2823012832350384E-3</v>
      </c>
      <c r="K268" s="44">
        <f>IFERROR(_xll.qlIndexFixing(Index3M,H268,TRUE,_xll.ohTrigger(RecalcTrigger,Trigger3M)),NA())</f>
        <v>9.5171664341234686E-3</v>
      </c>
      <c r="L268" s="44">
        <f>IFERROR(_xll.qlIndexFixing(Index6M,$H268,TRUE,_xll.ohTrigger(RecalcTrigger,Trigger6M)),NA())</f>
        <v>1.1368720172957307E-2</v>
      </c>
      <c r="M268" s="178">
        <f>IFERROR(_xll.qlIndexFixing(Index1Y,$H268,TRUE,_xll.ohTrigger(RecalcTrigger,Trigger1Y)),NA())</f>
        <v>1.4859374711364337E-2</v>
      </c>
      <c r="N268" s="177">
        <f>IFERROR(_xll.qlIndexFixing(ONIndex1M,I268,TRUE,_xll.ohTrigger(RecalcTrigger,Trigger1M)),NA())</f>
        <v>8.0405732910537875E-3</v>
      </c>
      <c r="O268" s="44">
        <f>IFERROR(_xll.qlIndexFixing(ONIndex3M,I268,TRUE,_xll.ohTrigger(RecalcTrigger,Trigger3M)),NA())</f>
        <v>8.9107874990490554E-3</v>
      </c>
      <c r="P268" s="44">
        <f>IFERROR(_xll.qlIndexFixing(ONIndex6M,I268,TRUE,_xll.ohTrigger(RecalcTrigger,Trigger6M)),NA())</f>
        <v>1.0131761536380512E-2</v>
      </c>
      <c r="Q268" s="178">
        <f>IFERROR(_xll.qlIndexFixing(ONIndex1Y,I268,TRUE,_xll.ohTrigger(RecalcTrigger,Trigger1Y)),NA())</f>
        <v>1.6547578302670285E-2</v>
      </c>
    </row>
    <row r="269" spans="2:17" x14ac:dyDescent="0.2">
      <c r="B269" s="39" t="s">
        <v>17</v>
      </c>
      <c r="D269" s="42">
        <f>_xll.qlCalendarAdvance(Calendar,$D268,B269,"f",FALSE)</f>
        <v>42741</v>
      </c>
      <c r="E269" s="172">
        <f>_xll.qlInterestRateIndexValueDate(IndexON,D269)</f>
        <v>42741</v>
      </c>
      <c r="F269" s="188">
        <f>IFERROR(_xll.qlIndexFixing(IndexON,D269,TRUE,_xll.ohTrigger(RecalcTrigger,TriggerON)),NA())</f>
        <v>7.4547754022717232E-3</v>
      </c>
      <c r="H269" s="42">
        <f>_xll.qlCalendarAdvance(Calendar,$H268,B269,"f",FALSE)</f>
        <v>42741</v>
      </c>
      <c r="I269" s="172">
        <f>_xll.qlInterestRateIndexValueDate(Index1M,$H269)</f>
        <v>42741</v>
      </c>
      <c r="J269" s="177">
        <f>IFERROR(_xll.qlIndexFixing(Index1M,$H269,TRUE,_xll.ohTrigger(RecalcTrigger,Trigger1M)),NA())</f>
        <v>8.2899163421039507E-3</v>
      </c>
      <c r="K269" s="44">
        <f>IFERROR(_xll.qlIndexFixing(Index3M,H269,TRUE,_xll.ohTrigger(RecalcTrigger,Trigger3M)),NA())</f>
        <v>9.5310394719167295E-3</v>
      </c>
      <c r="L269" s="44">
        <f>IFERROR(_xll.qlIndexFixing(Index6M,$H269,TRUE,_xll.ohTrigger(RecalcTrigger,Trigger6M)),NA())</f>
        <v>1.1382157914482714E-2</v>
      </c>
      <c r="M269" s="178">
        <f>IFERROR(_xll.qlIndexFixing(Index1Y,$H269,TRUE,_xll.ohTrigger(RecalcTrigger,Trigger1Y)),NA())</f>
        <v>1.4868742670773358E-2</v>
      </c>
      <c r="N269" s="177">
        <f>IFERROR(_xll.qlIndexFixing(ONIndex1M,I269,TRUE,_xll.ohTrigger(RecalcTrigger,Trigger1M)),NA())</f>
        <v>8.0719470239073079E-3</v>
      </c>
      <c r="O269" s="44">
        <f>IFERROR(_xll.qlIndexFixing(ONIndex3M,I269,TRUE,_xll.ohTrigger(RecalcTrigger,Trigger3M)),NA())</f>
        <v>8.9356923449420336E-3</v>
      </c>
      <c r="P269" s="44">
        <f>IFERROR(_xll.qlIndexFixing(ONIndex6M,I269,TRUE,_xll.ohTrigger(RecalcTrigger,Trigger6M)),NA())</f>
        <v>1.0149399561044289E-2</v>
      </c>
      <c r="Q269" s="178">
        <f>IFERROR(_xll.qlIndexFixing(ONIndex1Y,I269,TRUE,_xll.ohTrigger(RecalcTrigger,Trigger1Y)),NA())</f>
        <v>1.6381461217966908E-2</v>
      </c>
    </row>
    <row r="270" spans="2:17" x14ac:dyDescent="0.2">
      <c r="B270" s="39" t="s">
        <v>17</v>
      </c>
      <c r="D270" s="42">
        <f>_xll.qlCalendarAdvance(Calendar,$D269,B270,"f",FALSE)</f>
        <v>42744</v>
      </c>
      <c r="E270" s="172">
        <f>_xll.qlInterestRateIndexValueDate(IndexON,D270)</f>
        <v>42744</v>
      </c>
      <c r="F270" s="188">
        <f>IFERROR(_xll.qlIndexFixing(IndexON,D270,TRUE,_xll.ohTrigger(RecalcTrigger,TriggerON)),NA())</f>
        <v>7.4725338018155618E-3</v>
      </c>
      <c r="H270" s="42">
        <f>_xll.qlCalendarAdvance(Calendar,$H269,B270,"f",FALSE)</f>
        <v>42744</v>
      </c>
      <c r="I270" s="172">
        <f>_xll.qlInterestRateIndexValueDate(Index1M,$H270)</f>
        <v>42744</v>
      </c>
      <c r="J270" s="177">
        <f>IFERROR(_xll.qlIndexFixing(Index1M,$H270,TRUE,_xll.ohTrigger(RecalcTrigger,Trigger1M)),NA())</f>
        <v>8.3357424250977401E-3</v>
      </c>
      <c r="K270" s="44">
        <f>IFERROR(_xll.qlIndexFixing(Index3M,H270,TRUE,_xll.ohTrigger(RecalcTrigger,Trigger3M)),NA())</f>
        <v>9.5801014819363439E-3</v>
      </c>
      <c r="L270" s="44">
        <f>IFERROR(_xll.qlIndexFixing(Index6M,$H270,TRUE,_xll.ohTrigger(RecalcTrigger,Trigger6M)),NA())</f>
        <v>1.1429368751811789E-2</v>
      </c>
      <c r="M270" s="178">
        <f>IFERROR(_xll.qlIndexFixing(Index1Y,$H270,TRUE,_xll.ohTrigger(RecalcTrigger,Trigger1Y)),NA())</f>
        <v>1.4859163126799357E-2</v>
      </c>
      <c r="N270" s="177">
        <f>IFERROR(_xll.qlIndexFixing(ONIndex1M,I270,TRUE,_xll.ohTrigger(RecalcTrigger,Trigger1M)),NA())</f>
        <v>8.1028958549111962E-3</v>
      </c>
      <c r="O270" s="44">
        <f>IFERROR(_xll.qlIndexFixing(ONIndex3M,I270,TRUE,_xll.ohTrigger(RecalcTrigger,Trigger3M)),NA())</f>
        <v>8.9602813712008622E-3</v>
      </c>
      <c r="P270" s="44">
        <f>IFERROR(_xll.qlIndexFixing(ONIndex6M,I270,TRUE,_xll.ohTrigger(RecalcTrigger,Trigger6M)),NA())</f>
        <v>1.016688533481247E-2</v>
      </c>
      <c r="Q270" s="178">
        <f>IFERROR(_xll.qlIndexFixing(ONIndex1Y,I270,TRUE,_xll.ohTrigger(RecalcTrigger,Trigger1Y)),NA())</f>
        <v>1.6159137388537248E-2</v>
      </c>
    </row>
    <row r="271" spans="2:17" x14ac:dyDescent="0.2">
      <c r="B271" s="39" t="s">
        <v>17</v>
      </c>
      <c r="D271" s="42">
        <f>_xll.qlCalendarAdvance(Calendar,$D270,B271,"f",FALSE)</f>
        <v>42745</v>
      </c>
      <c r="E271" s="172">
        <f>_xll.qlInterestRateIndexValueDate(IndexON,D271)</f>
        <v>42745</v>
      </c>
      <c r="F271" s="188">
        <f>IFERROR(_xll.qlIndexFixing(IndexON,D271,TRUE,_xll.ohTrigger(RecalcTrigger,TriggerON)),NA())</f>
        <v>7.4815645453407686E-3</v>
      </c>
      <c r="H271" s="42">
        <f>_xll.qlCalendarAdvance(Calendar,$H270,B271,"f",FALSE)</f>
        <v>42745</v>
      </c>
      <c r="I271" s="172">
        <f>_xll.qlInterestRateIndexValueDate(Index1M,$H271)</f>
        <v>42745</v>
      </c>
      <c r="J271" s="177">
        <f>IFERROR(_xll.qlIndexFixing(Index1M,$H271,TRUE,_xll.ohTrigger(RecalcTrigger,Trigger1M)),NA())</f>
        <v>8.3509770597068843E-3</v>
      </c>
      <c r="K271" s="44">
        <f>IFERROR(_xll.qlIndexFixing(Index3M,H271,TRUE,_xll.ohTrigger(RecalcTrigger,Trigger3M)),NA())</f>
        <v>9.5867530295772833E-3</v>
      </c>
      <c r="L271" s="44">
        <f>IFERROR(_xll.qlIndexFixing(Index6M,$H271,TRUE,_xll.ohTrigger(RecalcTrigger,Trigger6M)),NA())</f>
        <v>1.1436025253773838E-2</v>
      </c>
      <c r="M271" s="178">
        <f>IFERROR(_xll.qlIndexFixing(Index1Y,$H271,TRUE,_xll.ohTrigger(RecalcTrigger,Trigger1Y)),NA())</f>
        <v>1.4859805811352711E-2</v>
      </c>
      <c r="N271" s="177">
        <f>IFERROR(_xll.qlIndexFixing(ONIndex1M,I271,TRUE,_xll.ohTrigger(RecalcTrigger,Trigger1M)),NA())</f>
        <v>8.1184255750443857E-3</v>
      </c>
      <c r="O271" s="44">
        <f>IFERROR(_xll.qlIndexFixing(ONIndex3M,I271,TRUE,_xll.ohTrigger(RecalcTrigger,Trigger3M)),NA())</f>
        <v>8.9727460975941309E-3</v>
      </c>
      <c r="P271" s="44">
        <f>IFERROR(_xll.qlIndexFixing(ONIndex6M,I271,TRUE,_xll.ohTrigger(RecalcTrigger,Trigger6M)),NA())</f>
        <v>1.0175975406646609E-2</v>
      </c>
      <c r="Q271" s="178">
        <f>IFERROR(_xll.qlIndexFixing(ONIndex1Y,I271,TRUE,_xll.ohTrigger(RecalcTrigger,Trigger1Y)),NA())</f>
        <v>1.602097486027243E-2</v>
      </c>
    </row>
    <row r="272" spans="2:17" x14ac:dyDescent="0.2">
      <c r="B272" s="39" t="s">
        <v>17</v>
      </c>
      <c r="D272" s="42">
        <f>_xll.qlCalendarAdvance(Calendar,$D271,B272,"f",FALSE)</f>
        <v>42746</v>
      </c>
      <c r="E272" s="172">
        <f>_xll.qlInterestRateIndexValueDate(IndexON,D272)</f>
        <v>42746</v>
      </c>
      <c r="F272" s="188">
        <f>IFERROR(_xll.qlIndexFixing(IndexON,D272,TRUE,_xll.ohTrigger(RecalcTrigger,TriggerON)),NA())</f>
        <v>7.4906405396790721E-3</v>
      </c>
      <c r="H272" s="42">
        <f>_xll.qlCalendarAdvance(Calendar,$H271,B272,"f",FALSE)</f>
        <v>42746</v>
      </c>
      <c r="I272" s="172">
        <f>_xll.qlInterestRateIndexValueDate(Index1M,$H272)</f>
        <v>42746</v>
      </c>
      <c r="J272" s="177">
        <f>IFERROR(_xll.qlIndexFixing(Index1M,$H272,TRUE,_xll.ohTrigger(RecalcTrigger,Trigger1M)),NA())</f>
        <v>8.3814689407910124E-3</v>
      </c>
      <c r="K272" s="44">
        <f>IFERROR(_xll.qlIndexFixing(Index3M,H272,TRUE,_xll.ohTrigger(RecalcTrigger,Trigger3M)),NA())</f>
        <v>9.6007325084948528E-3</v>
      </c>
      <c r="L272" s="44">
        <f>IFERROR(_xll.qlIndexFixing(Index6M,$H272,TRUE,_xll.ohTrigger(RecalcTrigger,Trigger6M)),NA())</f>
        <v>1.144951738067387E-2</v>
      </c>
      <c r="M272" s="178">
        <f>IFERROR(_xll.qlIndexFixing(Index1Y,$H272,TRUE,_xll.ohTrigger(RecalcTrigger,Trigger1Y)),NA())</f>
        <v>1.4860818308009005E-2</v>
      </c>
      <c r="N272" s="177">
        <f>IFERROR(_xll.qlIndexFixing(ONIndex1M,I272,TRUE,_xll.ohTrigger(RecalcTrigger,Trigger1M)),NA())</f>
        <v>8.1339349268694239E-3</v>
      </c>
      <c r="O272" s="44">
        <f>IFERROR(_xll.qlIndexFixing(ONIndex3M,I272,TRUE,_xll.ohTrigger(RecalcTrigger,Trigger3M)),NA())</f>
        <v>8.9852473273943634E-3</v>
      </c>
      <c r="P272" s="44">
        <f>IFERROR(_xll.qlIndexFixing(ONIndex6M,I272,TRUE,_xll.ohTrigger(RecalcTrigger,Trigger6M)),NA())</f>
        <v>1.0185189127306371E-2</v>
      </c>
      <c r="Q272" s="178">
        <f>IFERROR(_xll.qlIndexFixing(ONIndex1Y,I272,TRUE,_xll.ohTrigger(RecalcTrigger,Trigger1Y)),NA())</f>
        <v>1.5866391446016648E-2</v>
      </c>
    </row>
    <row r="273" spans="2:17" x14ac:dyDescent="0.2">
      <c r="B273" s="39" t="s">
        <v>17</v>
      </c>
      <c r="D273" s="42">
        <f>_xll.qlCalendarAdvance(Calendar,$D272,B273,"f",FALSE)</f>
        <v>42747</v>
      </c>
      <c r="E273" s="172">
        <f>_xll.qlInterestRateIndexValueDate(IndexON,D273)</f>
        <v>42747</v>
      </c>
      <c r="F273" s="188">
        <f>IFERROR(_xll.qlIndexFixing(IndexON,D273,TRUE,_xll.ohTrigger(RecalcTrigger,TriggerON)),NA())</f>
        <v>7.4997617847494258E-3</v>
      </c>
      <c r="H273" s="42">
        <f>_xll.qlCalendarAdvance(Calendar,$H272,B273,"f",FALSE)</f>
        <v>42747</v>
      </c>
      <c r="I273" s="172">
        <f>_xll.qlInterestRateIndexValueDate(Index1M,$H273)</f>
        <v>42747</v>
      </c>
      <c r="J273" s="177">
        <f>IFERROR(_xll.qlIndexFixing(Index1M,$H273,TRUE,_xll.ohTrigger(RecalcTrigger,Trigger1M)),NA())</f>
        <v>8.3890174315419744E-3</v>
      </c>
      <c r="K273" s="44">
        <f>IFERROR(_xll.qlIndexFixing(Index3M,H273,TRUE,_xll.ohTrigger(RecalcTrigger,Trigger3M)),NA())</f>
        <v>9.6147307183236507E-3</v>
      </c>
      <c r="L273" s="44">
        <f>IFERROR(_xll.qlIndexFixing(Index6M,$H273,TRUE,_xll.ohTrigger(RecalcTrigger,Trigger6M)),NA())</f>
        <v>1.1463018103847976E-2</v>
      </c>
      <c r="M273" s="178">
        <f>IFERROR(_xll.qlIndexFixing(Index1Y,$H273,TRUE,_xll.ohTrigger(RecalcTrigger,Trigger1Y)),NA())</f>
        <v>1.4862246407496782E-2</v>
      </c>
      <c r="N273" s="177">
        <f>IFERROR(_xll.qlIndexFixing(ONIndex1M,I273,TRUE,_xll.ohTrigger(RecalcTrigger,Trigger1M)),NA())</f>
        <v>8.1494239103052646E-3</v>
      </c>
      <c r="O273" s="44">
        <f>IFERROR(_xll.qlIndexFixing(ONIndex3M,I273,TRUE,_xll.ohTrigger(RecalcTrigger,Trigger3M)),NA())</f>
        <v>8.9977850605205134E-3</v>
      </c>
      <c r="P273" s="44">
        <f>IFERROR(_xll.qlIndexFixing(ONIndex6M,I273,TRUE,_xll.ohTrigger(RecalcTrigger,Trigger6M)),NA())</f>
        <v>1.0194526496953848E-2</v>
      </c>
      <c r="Q273" s="178">
        <f>IFERROR(_xll.qlIndexFixing(ONIndex1Y,I273,TRUE,_xll.ohTrigger(RecalcTrigger,Trigger1Y)),NA())</f>
        <v>1.5695387166760888E-2</v>
      </c>
    </row>
    <row r="274" spans="2:17" x14ac:dyDescent="0.2">
      <c r="B274" s="39" t="s">
        <v>17</v>
      </c>
      <c r="D274" s="42">
        <f>_xll.qlCalendarAdvance(Calendar,$D273,B274,"f",FALSE)</f>
        <v>42748</v>
      </c>
      <c r="E274" s="172">
        <f>_xll.qlInterestRateIndexValueDate(IndexON,D274)</f>
        <v>42748</v>
      </c>
      <c r="F274" s="188">
        <f>IFERROR(_xll.qlIndexFixing(IndexON,D274,TRUE,_xll.ohTrigger(RecalcTrigger,TriggerON)),NA())</f>
        <v>7.5183099687370367E-3</v>
      </c>
      <c r="H274" s="42">
        <f>_xll.qlCalendarAdvance(Calendar,$H273,B274,"f",FALSE)</f>
        <v>42748</v>
      </c>
      <c r="I274" s="172">
        <f>_xll.qlInterestRateIndexValueDate(Index1M,$H274)</f>
        <v>42748</v>
      </c>
      <c r="J274" s="177">
        <f>IFERROR(_xll.qlIndexFixing(Index1M,$H274,TRUE,_xll.ohTrigger(RecalcTrigger,Trigger1M)),NA())</f>
        <v>8.3965587832542325E-3</v>
      </c>
      <c r="K274" s="44">
        <f>IFERROR(_xll.qlIndexFixing(Index3M,H274,TRUE,_xll.ohTrigger(RecalcTrigger,Trigger3M)),NA())</f>
        <v>9.6287468066026897E-3</v>
      </c>
      <c r="L274" s="44">
        <f>IFERROR(_xll.qlIndexFixing(Index6M,$H274,TRUE,_xll.ohTrigger(RecalcTrigger,Trigger6M)),NA())</f>
        <v>1.1476526662980397E-2</v>
      </c>
      <c r="M274" s="178">
        <f>IFERROR(_xll.qlIndexFixing(Index1Y,$H274,TRUE,_xll.ohTrigger(RecalcTrigger,Trigger1Y)),NA())</f>
        <v>1.4873656447391069E-2</v>
      </c>
      <c r="N274" s="177">
        <f>IFERROR(_xll.qlIndexFixing(ONIndex1M,I274,TRUE,_xll.ohTrigger(RecalcTrigger,Trigger1M)),NA())</f>
        <v>8.1805173204448547E-3</v>
      </c>
      <c r="O274" s="44">
        <f>IFERROR(_xll.qlIndexFixing(ONIndex3M,I274,TRUE,_xll.ohTrigger(RecalcTrigger,Trigger3M)),NA())</f>
        <v>9.0232052591003135E-3</v>
      </c>
      <c r="P274" s="44">
        <f>IFERROR(_xll.qlIndexFixing(ONIndex6M,I274,TRUE,_xll.ohTrigger(RecalcTrigger,Trigger6M)),NA())</f>
        <v>1.0213899204333615E-2</v>
      </c>
      <c r="Q274" s="178">
        <f>IFERROR(_xll.qlIndexFixing(ONIndex1Y,I274,TRUE,_xll.ohTrigger(RecalcTrigger,Trigger1Y)),NA())</f>
        <v>1.5299283707560878E-2</v>
      </c>
    </row>
    <row r="275" spans="2:17" x14ac:dyDescent="0.2">
      <c r="B275" s="39" t="s">
        <v>17</v>
      </c>
      <c r="D275" s="42">
        <f>_xll.qlCalendarAdvance(Calendar,$D274,B275,"f",FALSE)</f>
        <v>42751</v>
      </c>
      <c r="E275" s="172">
        <f>_xll.qlInterestRateIndexValueDate(IndexON,D275)</f>
        <v>42751</v>
      </c>
      <c r="F275" s="188">
        <f>IFERROR(_xll.qlIndexFixing(IndexON,D275,TRUE,_xll.ohTrigger(RecalcTrigger,TriggerON)),NA())</f>
        <v>7.5366992736480842E-3</v>
      </c>
      <c r="H275" s="42">
        <f>_xll.qlCalendarAdvance(Calendar,$H274,B275,"f",FALSE)</f>
        <v>42751</v>
      </c>
      <c r="I275" s="172">
        <f>_xll.qlInterestRateIndexValueDate(Index1M,$H275)</f>
        <v>42751</v>
      </c>
      <c r="J275" s="177">
        <f>IFERROR(_xll.qlIndexFixing(Index1M,$H275,TRUE,_xll.ohTrigger(RecalcTrigger,Trigger1M)),NA())</f>
        <v>8.4419572347369954E-3</v>
      </c>
      <c r="K275" s="44">
        <f>IFERROR(_xll.qlIndexFixing(Index3M,H275,TRUE,_xll.ohTrigger(RecalcTrigger,Trigger3M)),NA())</f>
        <v>9.6855299968608075E-3</v>
      </c>
      <c r="L275" s="44">
        <f>IFERROR(_xll.qlIndexFixing(Index6M,$H275,TRUE,_xll.ohTrigger(RecalcTrigger,Trigger6M)),NA())</f>
        <v>1.152381636305301E-2</v>
      </c>
      <c r="M275" s="178">
        <f>IFERROR(_xll.qlIndexFixing(Index1Y,$H275,TRUE,_xll.ohTrigger(RecalcTrigger,Trigger1Y)),NA())</f>
        <v>1.487303067827539E-2</v>
      </c>
      <c r="N275" s="177">
        <f>IFERROR(_xll.qlIndexFixing(ONIndex1M,I275,TRUE,_xll.ohTrigger(RecalcTrigger,Trigger1M)),NA())</f>
        <v>8.2111761605618838E-3</v>
      </c>
      <c r="O275" s="44">
        <f>IFERROR(_xll.qlIndexFixing(ONIndex3M,I275,TRUE,_xll.ohTrigger(RecalcTrigger,Trigger3M)),NA())</f>
        <v>9.0483010269326591E-3</v>
      </c>
      <c r="P275" s="44">
        <f>IFERROR(_xll.qlIndexFixing(ONIndex6M,I275,TRUE,_xll.ohTrigger(RecalcTrigger,Trigger6M)),NA())</f>
        <v>1.0233112464691496E-2</v>
      </c>
      <c r="Q275" s="178">
        <f>IFERROR(_xll.qlIndexFixing(ONIndex1Y,I275,TRUE,_xll.ohTrigger(RecalcTrigger,Trigger1Y)),NA())</f>
        <v>1.4847161893634109E-2</v>
      </c>
    </row>
    <row r="276" spans="2:17" x14ac:dyDescent="0.2">
      <c r="B276" s="39" t="s">
        <v>17</v>
      </c>
      <c r="D276" s="42">
        <f>_xll.qlCalendarAdvance(Calendar,$D275,B276,"f",FALSE)</f>
        <v>42752</v>
      </c>
      <c r="E276" s="172">
        <f>_xll.qlInterestRateIndexValueDate(IndexON,D276)</f>
        <v>42752</v>
      </c>
      <c r="F276" s="188">
        <f>IFERROR(_xll.qlIndexFixing(IndexON,D276,TRUE,_xll.ohTrigger(RecalcTrigger,TriggerON)),NA())</f>
        <v>7.5460467729460134E-3</v>
      </c>
      <c r="H276" s="42">
        <f>_xll.qlCalendarAdvance(Calendar,$H275,B276,"f",FALSE)</f>
        <v>42752</v>
      </c>
      <c r="I276" s="172">
        <f>_xll.qlInterestRateIndexValueDate(Index1M,$H276)</f>
        <v>42752</v>
      </c>
      <c r="J276" s="177">
        <f>IFERROR(_xll.qlIndexFixing(Index1M,$H276,TRUE,_xll.ohTrigger(RecalcTrigger,Trigger1M)),NA())</f>
        <v>8.457049324404985E-3</v>
      </c>
      <c r="K276" s="44">
        <f>IFERROR(_xll.qlIndexFixing(Index3M,H276,TRUE,_xll.ohTrigger(RecalcTrigger,Trigger3M)),NA())</f>
        <v>9.6922922423895528E-3</v>
      </c>
      <c r="L276" s="44">
        <f>IFERROR(_xll.qlIndexFixing(Index6M,$H276,TRUE,_xll.ohTrigger(RecalcTrigger,Trigger6M)),NA())</f>
        <v>1.1530624052111357E-2</v>
      </c>
      <c r="M276" s="178">
        <f>IFERROR(_xll.qlIndexFixing(Index1Y,$H276,TRUE,_xll.ohTrigger(RecalcTrigger,Trigger1Y)),NA())</f>
        <v>1.4877223685851648E-2</v>
      </c>
      <c r="N276" s="177">
        <f>IFERROR(_xll.qlIndexFixing(ONIndex1M,I276,TRUE,_xll.ohTrigger(RecalcTrigger,Trigger1M)),NA())</f>
        <v>8.2265633022138296E-3</v>
      </c>
      <c r="O276" s="44">
        <f>IFERROR(_xll.qlIndexFixing(ONIndex3M,I276,TRUE,_xll.ohTrigger(RecalcTrigger,Trigger3M)),NA())</f>
        <v>9.0610212769315357E-3</v>
      </c>
      <c r="P276" s="44">
        <f>IFERROR(_xll.qlIndexFixing(ONIndex6M,I276,TRUE,_xll.ohTrigger(RecalcTrigger,Trigger6M)),NA())</f>
        <v>1.0243068079034412E-2</v>
      </c>
      <c r="Q276" s="178">
        <f>IFERROR(_xll.qlIndexFixing(ONIndex1Y,I276,TRUE,_xll.ohTrigger(RecalcTrigger,Trigger1Y)),NA())</f>
        <v>1.4598643808751977E-2</v>
      </c>
    </row>
    <row r="277" spans="2:17" x14ac:dyDescent="0.2">
      <c r="B277" s="39" t="s">
        <v>17</v>
      </c>
      <c r="D277" s="42">
        <f>_xll.qlCalendarAdvance(Calendar,$D276,B277,"f",FALSE)</f>
        <v>42753</v>
      </c>
      <c r="E277" s="172">
        <f>_xll.qlInterestRateIndexValueDate(IndexON,D277)</f>
        <v>42753</v>
      </c>
      <c r="F277" s="188">
        <f>IFERROR(_xll.qlIndexFixing(IndexON,D277,TRUE,_xll.ohTrigger(RecalcTrigger,TriggerON)),NA())</f>
        <v>7.5554395230570393E-3</v>
      </c>
      <c r="H277" s="42">
        <f>_xll.qlCalendarAdvance(Calendar,$H276,B277,"f",FALSE)</f>
        <v>42753</v>
      </c>
      <c r="I277" s="172">
        <f>_xll.qlInterestRateIndexValueDate(Index1M,$H277)</f>
        <v>42753</v>
      </c>
      <c r="J277" s="177">
        <f>IFERROR(_xll.qlIndexFixing(Index1M,$H277,TRUE,_xll.ohTrigger(RecalcTrigger,Trigger1M)),NA())</f>
        <v>8.4872610002598072E-3</v>
      </c>
      <c r="K277" s="44">
        <f>IFERROR(_xll.qlIndexFixing(Index3M,H277,TRUE,_xll.ohTrigger(RecalcTrigger,Trigger3M)),NA())</f>
        <v>9.6990655876811518E-3</v>
      </c>
      <c r="L277" s="44">
        <f>IFERROR(_xll.qlIndexFixing(Index6M,$H277,TRUE,_xll.ohTrigger(RecalcTrigger,Trigger6M)),NA())</f>
        <v>1.1544160385619277E-2</v>
      </c>
      <c r="M277" s="178">
        <f>IFERROR(_xll.qlIndexFixing(Index1Y,$H277,TRUE,_xll.ohTrigger(RecalcTrigger,Trigger1Y)),NA())</f>
        <v>1.4882094301327697E-2</v>
      </c>
      <c r="N277" s="177">
        <f>IFERROR(_xll.qlIndexFixing(ONIndex1M,I277,TRUE,_xll.ohTrigger(RecalcTrigger,Trigger1M)),NA())</f>
        <v>8.2419300754765779E-3</v>
      </c>
      <c r="O277" s="44">
        <f>IFERROR(_xll.qlIndexFixing(ONIndex3M,I277,TRUE,_xll.ohTrigger(RecalcTrigger,Trigger3M)),NA())</f>
        <v>9.0737780304184223E-3</v>
      </c>
      <c r="P277" s="44">
        <f>IFERROR(_xll.qlIndexFixing(ONIndex6M,I277,TRUE,_xll.ohTrigger(RecalcTrigger,Trigger6M)),NA())</f>
        <v>1.0253147342365043E-2</v>
      </c>
      <c r="Q277" s="178">
        <f>IFERROR(_xll.qlIndexFixing(ONIndex1Y,I277,TRUE,_xll.ohTrigger(RecalcTrigger,Trigger1Y)),NA())</f>
        <v>1.4356655654889083E-2</v>
      </c>
    </row>
    <row r="278" spans="2:17" x14ac:dyDescent="0.2">
      <c r="B278" s="39" t="s">
        <v>17</v>
      </c>
      <c r="D278" s="42">
        <f>_xll.qlCalendarAdvance(Calendar,$D277,B278,"f",FALSE)</f>
        <v>42754</v>
      </c>
      <c r="E278" s="172">
        <f>_xll.qlInterestRateIndexValueDate(IndexON,D278)</f>
        <v>42754</v>
      </c>
      <c r="F278" s="188">
        <f>IFERROR(_xll.qlIndexFixing(IndexON,D278,TRUE,_xll.ohTrigger(RecalcTrigger,TriggerON)),NA())</f>
        <v>7.5648775240622079E-3</v>
      </c>
      <c r="H278" s="42">
        <f>_xll.qlCalendarAdvance(Calendar,$H277,B278,"f",FALSE)</f>
        <v>42754</v>
      </c>
      <c r="I278" s="172">
        <f>_xll.qlInterestRateIndexValueDate(Index1M,$H278)</f>
        <v>42754</v>
      </c>
      <c r="J278" s="177">
        <f>IFERROR(_xll.qlIndexFixing(Index1M,$H278,TRUE,_xll.ohTrigger(RecalcTrigger,Trigger1M)),NA())</f>
        <v>8.4947357751715899E-3</v>
      </c>
      <c r="K278" s="44">
        <f>IFERROR(_xll.qlIndexFixing(Index3M,H278,TRUE,_xll.ohTrigger(RecalcTrigger,Trigger3M)),NA())</f>
        <v>9.7131710442622081E-3</v>
      </c>
      <c r="L278" s="44">
        <f>IFERROR(_xll.qlIndexFixing(Index6M,$H278,TRUE,_xll.ohTrigger(RecalcTrigger,Trigger6M)),NA())</f>
        <v>1.155769999277723E-2</v>
      </c>
      <c r="M278" s="178">
        <f>IFERROR(_xll.qlIndexFixing(Index1Y,$H278,TRUE,_xll.ohTrigger(RecalcTrigger,Trigger1Y)),NA())</f>
        <v>1.4887624513182374E-2</v>
      </c>
      <c r="N278" s="177">
        <f>IFERROR(_xll.qlIndexFixing(ONIndex1M,I278,TRUE,_xll.ohTrigger(RecalcTrigger,Trigger1M)),NA())</f>
        <v>8.2572764804311749E-3</v>
      </c>
      <c r="O278" s="44">
        <f>IFERROR(_xll.qlIndexFixing(ONIndex3M,I278,TRUE,_xll.ohTrigger(RecalcTrigger,Trigger3M)),NA())</f>
        <v>9.0865712872312265E-3</v>
      </c>
      <c r="P278" s="44">
        <f>IFERROR(_xll.qlIndexFixing(ONIndex6M,I278,TRUE,_xll.ohTrigger(RecalcTrigger,Trigger6M)),NA())</f>
        <v>1.0263350254602344E-2</v>
      </c>
      <c r="Q278" s="178">
        <f>IFERROR(_xll.qlIndexFixing(ONIndex1Y,I278,TRUE,_xll.ohTrigger(RecalcTrigger,Trigger1Y)),NA())</f>
        <v>1.4125787542216273E-2</v>
      </c>
    </row>
    <row r="279" spans="2:17" x14ac:dyDescent="0.2">
      <c r="B279" s="39" t="s">
        <v>17</v>
      </c>
      <c r="D279" s="42">
        <f>_xll.qlCalendarAdvance(Calendar,$D278,B279,"f",FALSE)</f>
        <v>42755</v>
      </c>
      <c r="E279" s="172">
        <f>_xll.qlInterestRateIndexValueDate(IndexON,D279)</f>
        <v>42755</v>
      </c>
      <c r="F279" s="188">
        <f>IFERROR(_xll.qlIndexFixing(IndexON,D279,TRUE,_xll.ohTrigger(RecalcTrigger,TriggerON)),NA())</f>
        <v>7.5840619401298017E-3</v>
      </c>
      <c r="H279" s="42">
        <f>_xll.qlCalendarAdvance(Calendar,$H278,B279,"f",FALSE)</f>
        <v>42755</v>
      </c>
      <c r="I279" s="172">
        <f>_xll.qlInterestRateIndexValueDate(Index1M,$H279)</f>
        <v>42755</v>
      </c>
      <c r="J279" s="177">
        <f>IFERROR(_xll.qlIndexFixing(Index1M,$H279,TRUE,_xll.ohTrigger(RecalcTrigger,Trigger1M)),NA())</f>
        <v>8.5022034098347268E-3</v>
      </c>
      <c r="K279" s="44">
        <f>IFERROR(_xll.qlIndexFixing(Index3M,H279,TRUE,_xll.ohTrigger(RecalcTrigger,Trigger3M)),NA())</f>
        <v>9.7272884117198689E-3</v>
      </c>
      <c r="L279" s="44">
        <f>IFERROR(_xll.qlIndexFixing(Index6M,$H279,TRUE,_xll.ohTrigger(RecalcTrigger,Trigger6M)),NA())</f>
        <v>1.1571242113128408E-2</v>
      </c>
      <c r="M279" s="178">
        <f>IFERROR(_xll.qlIndexFixing(Index1Y,$H279,TRUE,_xll.ohTrigger(RecalcTrigger,Trigger1Y)),NA())</f>
        <v>1.4902959709306189E-2</v>
      </c>
      <c r="N279" s="177">
        <f>IFERROR(_xll.qlIndexFixing(ONIndex1M,I279,TRUE,_xll.ohTrigger(RecalcTrigger,Trigger1M)),NA())</f>
        <v>8.2880895868216644E-3</v>
      </c>
      <c r="O279" s="44">
        <f>IFERROR(_xll.qlIndexFixing(ONIndex3M,I279,TRUE,_xll.ohTrigger(RecalcTrigger,Trigger3M)),NA())</f>
        <v>9.1125069700629772E-3</v>
      </c>
      <c r="P279" s="44">
        <f>IFERROR(_xll.qlIndexFixing(ONIndex6M,I279,TRUE,_xll.ohTrigger(RecalcTrigger,Trigger6M)),NA())</f>
        <v>1.0284458009811594E-2</v>
      </c>
      <c r="Q279" s="178">
        <f>IFERROR(_xll.qlIndexFixing(ONIndex1Y,I279,TRUE,_xll.ohTrigger(RecalcTrigger,Trigger1Y)),NA())</f>
        <v>1.3701632289924531E-2</v>
      </c>
    </row>
    <row r="280" spans="2:17" x14ac:dyDescent="0.2">
      <c r="B280" s="39" t="s">
        <v>17</v>
      </c>
      <c r="D280" s="42">
        <f>_xll.qlCalendarAdvance(Calendar,$D279,B280,"f",FALSE)</f>
        <v>42758</v>
      </c>
      <c r="E280" s="172">
        <f>_xll.qlInterestRateIndexValueDate(IndexON,D280)</f>
        <v>42758</v>
      </c>
      <c r="F280" s="188">
        <f>IFERROR(_xll.qlIndexFixing(IndexON,D280,TRUE,_xll.ohTrigger(RecalcTrigger,TriggerON)),NA())</f>
        <v>7.6030820364569873E-3</v>
      </c>
      <c r="H280" s="42">
        <f>_xll.qlCalendarAdvance(Calendar,$H279,B280,"f",FALSE)</f>
        <v>42758</v>
      </c>
      <c r="I280" s="172">
        <f>_xll.qlInterestRateIndexValueDate(Index1M,$H280)</f>
        <v>42758</v>
      </c>
      <c r="J280" s="177">
        <f>IFERROR(_xll.qlIndexFixing(Index1M,$H280,TRUE,_xll.ohTrigger(RecalcTrigger,Trigger1M)),NA())</f>
        <v>8.5471742182612904E-3</v>
      </c>
      <c r="K280" s="44">
        <f>IFERROR(_xll.qlIndexFixing(Index3M,H280,TRUE,_xll.ohTrigger(RecalcTrigger,Trigger3M)),NA())</f>
        <v>9.7770060348286638E-3</v>
      </c>
      <c r="L280" s="44">
        <f>IFERROR(_xll.qlIndexFixing(Index6M,$H280,TRUE,_xll.ohTrigger(RecalcTrigger,Trigger6M)),NA())</f>
        <v>1.1618494076118733E-2</v>
      </c>
      <c r="M280" s="178">
        <f>IFERROR(_xll.qlIndexFixing(Index1Y,$H280,TRUE,_xll.ohTrigger(RecalcTrigger,Trigger1Y)),NA())</f>
        <v>1.4915725868389851E-2</v>
      </c>
      <c r="N280" s="177">
        <f>IFERROR(_xll.qlIndexFixing(ONIndex1M,I280,TRUE,_xll.ohTrigger(RecalcTrigger,Trigger1M)),NA())</f>
        <v>8.3184584164386344E-3</v>
      </c>
      <c r="O280" s="44">
        <f>IFERROR(_xll.qlIndexFixing(ONIndex3M,I280,TRUE,_xll.ohTrigger(RecalcTrigger,Trigger3M)),NA())</f>
        <v>9.1381093485520815E-3</v>
      </c>
      <c r="P280" s="44">
        <f>IFERROR(_xll.qlIndexFixing(ONIndex6M,I280,TRUE,_xll.ohTrigger(RecalcTrigger,Trigger6M)),NA())</f>
        <v>1.0305398393671839E-2</v>
      </c>
      <c r="Q280" s="178">
        <f>IFERROR(_xll.qlIndexFixing(ONIndex1Y,I280,TRUE,_xll.ohTrigger(RecalcTrigger,Trigger1Y)),NA())</f>
        <v>1.3313515098437589E-2</v>
      </c>
    </row>
    <row r="281" spans="2:17" x14ac:dyDescent="0.2">
      <c r="B281" s="39" t="s">
        <v>17</v>
      </c>
      <c r="D281" s="42">
        <f>_xll.qlCalendarAdvance(Calendar,$D280,B281,"f",FALSE)</f>
        <v>42759</v>
      </c>
      <c r="E281" s="172">
        <f>_xll.qlInterestRateIndexValueDate(IndexON,D281)</f>
        <v>42759</v>
      </c>
      <c r="F281" s="188">
        <f>IFERROR(_xll.qlIndexFixing(IndexON,D281,TRUE,_xll.ohTrigger(RecalcTrigger,TriggerON)),NA())</f>
        <v>7.6127462916897315E-3</v>
      </c>
      <c r="H281" s="42">
        <f>_xll.qlCalendarAdvance(Calendar,$H280,B281,"f",FALSE)</f>
        <v>42759</v>
      </c>
      <c r="I281" s="172">
        <f>_xll.qlInterestRateIndexValueDate(Index1M,$H281)</f>
        <v>42759</v>
      </c>
      <c r="J281" s="177">
        <f>IFERROR(_xll.qlIndexFixing(Index1M,$H281,TRUE,_xll.ohTrigger(RecalcTrigger,Trigger1M)),NA())</f>
        <v>8.5621237591528062E-3</v>
      </c>
      <c r="K281" s="44">
        <f>IFERROR(_xll.qlIndexFixing(Index3M,H281,TRUE,_xll.ohTrigger(RecalcTrigger,Trigger3M)),NA())</f>
        <v>9.7838599390021666E-3</v>
      </c>
      <c r="L281" s="44">
        <f>IFERROR(_xll.qlIndexFixing(Index6M,$H281,TRUE,_xll.ohTrigger(RecalcTrigger,Trigger6M)),NA())</f>
        <v>1.1625420516644201E-2</v>
      </c>
      <c r="M281" s="178">
        <f>IFERROR(_xll.qlIndexFixing(Index1Y,$H281,TRUE,_xll.ohTrigger(RecalcTrigger,Trigger1Y)),NA())</f>
        <v>1.4924092472266004E-2</v>
      </c>
      <c r="N281" s="177">
        <f>IFERROR(_xll.qlIndexFixing(ONIndex1M,I281,TRUE,_xll.ohTrigger(RecalcTrigger,Trigger1M)),NA())</f>
        <v>8.3337029795282902E-3</v>
      </c>
      <c r="O281" s="44">
        <f>IFERROR(_xll.qlIndexFixing(ONIndex3M,I281,TRUE,_xll.ohTrigger(RecalcTrigger,Trigger3M)),NA())</f>
        <v>9.151085122480751E-3</v>
      </c>
      <c r="P281" s="44">
        <f>IFERROR(_xll.qlIndexFixing(ONIndex6M,I281,TRUE,_xll.ohTrigger(RecalcTrigger,Trigger6M)),NA())</f>
        <v>1.0316219551009809E-2</v>
      </c>
      <c r="Q281" s="178">
        <f>IFERROR(_xll.qlIndexFixing(ONIndex1Y,I281,TRUE,_xll.ohTrigger(RecalcTrigger,Trigger1Y)),NA())</f>
        <v>1.3138246896301498E-2</v>
      </c>
    </row>
    <row r="282" spans="2:17" x14ac:dyDescent="0.2">
      <c r="B282" s="39" t="s">
        <v>17</v>
      </c>
      <c r="D282" s="42">
        <f>_xll.qlCalendarAdvance(Calendar,$D281,B282,"f",FALSE)</f>
        <v>42760</v>
      </c>
      <c r="E282" s="172">
        <f>_xll.qlInterestRateIndexValueDate(IndexON,D282)</f>
        <v>42760</v>
      </c>
      <c r="F282" s="188">
        <f>IFERROR(_xll.qlIndexFixing(IndexON,D282,TRUE,_xll.ohTrigger(RecalcTrigger,TriggerON)),NA())</f>
        <v>7.6224557978166185E-3</v>
      </c>
      <c r="H282" s="42">
        <f>_xll.qlCalendarAdvance(Calendar,$H281,B282,"f",FALSE)</f>
        <v>42760</v>
      </c>
      <c r="I282" s="172">
        <f>_xll.qlInterestRateIndexValueDate(Index1M,$H282)</f>
        <v>42760</v>
      </c>
      <c r="J282" s="177">
        <f>IFERROR(_xll.qlIndexFixing(Index1M,$H282,TRUE,_xll.ohTrigger(RecalcTrigger,Trigger1M)),NA())</f>
        <v>8.5920552364446377E-3</v>
      </c>
      <c r="K282" s="44">
        <f>IFERROR(_xll.qlIndexFixing(Index3M,H282,TRUE,_xll.ohTrigger(RecalcTrigger,Trigger3M)),NA())</f>
        <v>9.798024072253041E-3</v>
      </c>
      <c r="L282" s="44">
        <f>IFERROR(_xll.qlIndexFixing(Index6M,$H282,TRUE,_xll.ohTrigger(RecalcTrigger,Trigger6M)),NA())</f>
        <v>1.1638963795416289E-2</v>
      </c>
      <c r="M282" s="178">
        <f>IFERROR(_xll.qlIndexFixing(Index1Y,$H282,TRUE,_xll.ohTrigger(RecalcTrigger,Trigger1Y)),NA())</f>
        <v>1.4932934037309886E-2</v>
      </c>
      <c r="N282" s="177">
        <f>IFERROR(_xll.qlIndexFixing(ONIndex1M,I282,TRUE,_xll.ohTrigger(RecalcTrigger,Trigger1M)),NA())</f>
        <v>8.3489271742287485E-3</v>
      </c>
      <c r="O282" s="44">
        <f>IFERROR(_xll.qlIndexFixing(ONIndex3M,I282,TRUE,_xll.ohTrigger(RecalcTrigger,Trigger3M)),NA())</f>
        <v>9.1640973997353381E-3</v>
      </c>
      <c r="P282" s="44">
        <f>IFERROR(_xll.qlIndexFixing(ONIndex6M,I282,TRUE,_xll.ohTrigger(RecalcTrigger,Trigger6M)),NA())</f>
        <v>1.0327164357416541E-2</v>
      </c>
      <c r="Q282" s="178">
        <f>IFERROR(_xll.qlIndexFixing(ONIndex1Y,I282,TRUE,_xll.ohTrigger(RecalcTrigger,Trigger1Y)),NA())</f>
        <v>1.2974098624159991E-2</v>
      </c>
    </row>
    <row r="283" spans="2:17" x14ac:dyDescent="0.2">
      <c r="B283" s="39" t="s">
        <v>17</v>
      </c>
      <c r="D283" s="42">
        <f>_xll.qlCalendarAdvance(Calendar,$D282,B283,"f",FALSE)</f>
        <v>42761</v>
      </c>
      <c r="E283" s="172">
        <f>_xll.qlInterestRateIndexValueDate(IndexON,D283)</f>
        <v>42761</v>
      </c>
      <c r="F283" s="188">
        <f>IFERROR(_xll.qlIndexFixing(IndexON,D283,TRUE,_xll.ohTrigger(RecalcTrigger,TriggerON)),NA())</f>
        <v>7.6322105548376484E-3</v>
      </c>
      <c r="H283" s="42">
        <f>_xll.qlCalendarAdvance(Calendar,$H282,B283,"f",FALSE)</f>
        <v>42761</v>
      </c>
      <c r="I283" s="172">
        <f>_xll.qlInterestRateIndexValueDate(Index1M,$H283)</f>
        <v>42761</v>
      </c>
      <c r="J283" s="177">
        <f>IFERROR(_xll.qlIndexFixing(Index1M,$H283,TRUE,_xll.ohTrigger(RecalcTrigger,Trigger1M)),NA())</f>
        <v>8.5994562863756646E-3</v>
      </c>
      <c r="K283" s="44">
        <f>IFERROR(_xll.qlIndexFixing(Index3M,H283,TRUE,_xll.ohTrigger(RecalcTrigger,Trigger3M)),NA())</f>
        <v>9.8121950008617492E-3</v>
      </c>
      <c r="L283" s="44">
        <f>IFERROR(_xll.qlIndexFixing(Index6M,$H283,TRUE,_xll.ohTrigger(RecalcTrigger,Trigger6M)),NA())</f>
        <v>1.1652505024220319E-2</v>
      </c>
      <c r="M283" s="178">
        <f>IFERROR(_xll.qlIndexFixing(Index1Y,$H283,TRUE,_xll.ohTrigger(RecalcTrigger,Trigger1Y)),NA())</f>
        <v>1.4942219790591293E-2</v>
      </c>
      <c r="N283" s="177">
        <f>IFERROR(_xll.qlIndexFixing(ONIndex1M,I283,TRUE,_xll.ohTrigger(RecalcTrigger,Trigger1M)),NA())</f>
        <v>8.3641310004589631E-3</v>
      </c>
      <c r="O283" s="44">
        <f>IFERROR(_xll.qlIndexFixing(ONIndex3M,I283,TRUE,_xll.ohTrigger(RecalcTrigger,Trigger3M)),NA())</f>
        <v>9.177146180396889E-3</v>
      </c>
      <c r="P283" s="44">
        <f>IFERROR(_xll.qlIndexFixing(ONIndex6M,I283,TRUE,_xll.ohTrigger(RecalcTrigger,Trigger6M)),NA())</f>
        <v>1.0338232812810988E-2</v>
      </c>
      <c r="Q283" s="178">
        <f>IFERROR(_xll.qlIndexFixing(ONIndex1Y,I283,TRUE,_xll.ohTrigger(RecalcTrigger,Trigger1Y)),NA())</f>
        <v>1.2821070267019508E-2</v>
      </c>
    </row>
    <row r="284" spans="2:17" x14ac:dyDescent="0.2">
      <c r="B284" s="39" t="s">
        <v>17</v>
      </c>
      <c r="D284" s="42">
        <f>_xll.qlCalendarAdvance(Calendar,$D283,B284,"f",FALSE)</f>
        <v>42762</v>
      </c>
      <c r="E284" s="172">
        <f>_xll.qlInterestRateIndexValueDate(IndexON,D284)</f>
        <v>42762</v>
      </c>
      <c r="F284" s="188">
        <f>IFERROR(_xll.qlIndexFixing(IndexON,D284,TRUE,_xll.ohTrigger(RecalcTrigger,TriggerON)),NA())</f>
        <v>7.652031320070086E-3</v>
      </c>
      <c r="H284" s="42">
        <f>_xll.qlCalendarAdvance(Calendar,$H283,B284,"f",FALSE)</f>
        <v>42762</v>
      </c>
      <c r="I284" s="172">
        <f>_xll.qlInterestRateIndexValueDate(Index1M,$H284)</f>
        <v>42762</v>
      </c>
      <c r="J284" s="177">
        <f>IFERROR(_xll.qlIndexFixing(Index1M,$H284,TRUE,_xll.ohTrigger(RecalcTrigger,Trigger1M)),NA())</f>
        <v>8.6068501949799012E-3</v>
      </c>
      <c r="K284" s="44">
        <f>IFERROR(_xll.qlIndexFixing(Index3M,H284,TRUE,_xll.ohTrigger(RecalcTrigger,Trigger3M)),NA())</f>
        <v>9.826371872200701E-3</v>
      </c>
      <c r="L284" s="44">
        <f>IFERROR(_xll.qlIndexFixing(Index6M,$H284,TRUE,_xll.ohTrigger(RecalcTrigger,Trigger6M)),NA())</f>
        <v>1.1666043442458885E-2</v>
      </c>
      <c r="M284" s="178">
        <f>IFERROR(_xll.qlIndexFixing(Index1Y,$H284,TRUE,_xll.ohTrigger(RecalcTrigger,Trigger1Y)),NA())</f>
        <v>1.4960611080230089E-2</v>
      </c>
      <c r="N284" s="177">
        <f>IFERROR(_xll.qlIndexFixing(ONIndex1M,I284,TRUE,_xll.ohTrigger(RecalcTrigger,Trigger1M)),NA())</f>
        <v>8.3946638203902246E-3</v>
      </c>
      <c r="O284" s="44">
        <f>IFERROR(_xll.qlIndexFixing(ONIndex3M,I284,TRUE,_xll.ohTrigger(RecalcTrigger,Trigger3M)),NA())</f>
        <v>9.203597481828309E-3</v>
      </c>
      <c r="P284" s="44">
        <f>IFERROR(_xll.qlIndexFixing(ONIndex6M,I284,TRUE,_xll.ohTrigger(RecalcTrigger,Trigger6M)),NA())</f>
        <v>1.0361075987987228E-2</v>
      </c>
      <c r="Q284" s="178">
        <f>IFERROR(_xll.qlIndexFixing(ONIndex1Y,I284,TRUE,_xll.ohTrigger(RecalcTrigger,Trigger1Y)),NA())</f>
        <v>1.2552511515355008E-2</v>
      </c>
    </row>
    <row r="285" spans="2:17" x14ac:dyDescent="0.2">
      <c r="B285" s="39" t="s">
        <v>17</v>
      </c>
      <c r="D285" s="42">
        <f>_xll.qlCalendarAdvance(Calendar,$D284,B285,"f",FALSE)</f>
        <v>42765</v>
      </c>
      <c r="E285" s="172">
        <f>_xll.qlInterestRateIndexValueDate(IndexON,D285)</f>
        <v>42765</v>
      </c>
      <c r="F285" s="188">
        <f>IFERROR(_xll.qlIndexFixing(IndexON,D285,TRUE,_xll.ohTrigger(RecalcTrigger,TriggerON)),NA())</f>
        <v>7.6716820914579653E-3</v>
      </c>
      <c r="H285" s="42">
        <f>_xll.qlCalendarAdvance(Calendar,$H284,B285,"f",FALSE)</f>
        <v>42765</v>
      </c>
      <c r="I285" s="172">
        <f>_xll.qlInterestRateIndexValueDate(Index1M,$H285)</f>
        <v>42765</v>
      </c>
      <c r="J285" s="177">
        <f>IFERROR(_xll.qlIndexFixing(Index1M,$H285,TRUE,_xll.ohTrigger(RecalcTrigger,Trigger1M)),NA())</f>
        <v>8.6364636046260181E-3</v>
      </c>
      <c r="K285" s="44">
        <f>IFERROR(_xll.qlIndexFixing(Index3M,H285,TRUE,_xll.ohTrigger(RecalcTrigger,Trigger3M)),NA())</f>
        <v>9.8543861865363971E-3</v>
      </c>
      <c r="L285" s="44">
        <f>IFERROR(_xll.qlIndexFixing(Index6M,$H285,TRUE,_xll.ohTrigger(RecalcTrigger,Trigger6M)),NA())</f>
        <v>1.171314247141645E-2</v>
      </c>
      <c r="M285" s="178">
        <f>IFERROR(_xll.qlIndexFixing(Index1Y,$H285,TRUE,_xll.ohTrigger(RecalcTrigger,Trigger1Y)),NA())</f>
        <v>1.4983189206786873E-2</v>
      </c>
      <c r="N285" s="177">
        <f>IFERROR(_xll.qlIndexFixing(ONIndex1M,I285,TRUE,_xll.ohTrigger(RecalcTrigger,Trigger1M)),NA())</f>
        <v>8.4247426218120314E-3</v>
      </c>
      <c r="O285" s="44">
        <f>IFERROR(_xll.qlIndexFixing(ONIndex3M,I285,TRUE,_xll.ohTrigger(RecalcTrigger,Trigger3M)),NA())</f>
        <v>9.2297063375179622E-3</v>
      </c>
      <c r="P285" s="44">
        <f>IFERROR(_xll.qlIndexFixing(ONIndex6M,I285,TRUE,_xll.ohTrigger(RecalcTrigger,Trigger6M)),NA())</f>
        <v>1.0383743125319533E-2</v>
      </c>
      <c r="Q285" s="178">
        <f>IFERROR(_xll.qlIndexFixing(ONIndex1Y,I285,TRUE,_xll.ohTrigger(RecalcTrigger,Trigger1Y)),NA())</f>
        <v>1.2320155723608561E-2</v>
      </c>
    </row>
    <row r="286" spans="2:17" x14ac:dyDescent="0.2">
      <c r="B286" s="39" t="s">
        <v>17</v>
      </c>
      <c r="D286" s="42">
        <f>_xll.qlCalendarAdvance(Calendar,$D285,B286,"f",FALSE)</f>
        <v>42766</v>
      </c>
      <c r="E286" s="172">
        <f>_xll.qlInterestRateIndexValueDate(IndexON,D286)</f>
        <v>42766</v>
      </c>
      <c r="F286" s="188">
        <f>IFERROR(_xll.qlIndexFixing(IndexON,D286,TRUE,_xll.ohTrigger(RecalcTrigger,TriggerON)),NA())</f>
        <v>7.6816631028686633E-3</v>
      </c>
      <c r="H286" s="42">
        <f>_xll.qlCalendarAdvance(Calendar,$H285,B286,"f",FALSE)</f>
        <v>42766</v>
      </c>
      <c r="I286" s="172">
        <f>_xll.qlInterestRateIndexValueDate(Index1M,$H286)</f>
        <v>42766</v>
      </c>
      <c r="J286" s="177">
        <f>IFERROR(_xll.qlIndexFixing(Index1M,$H286,TRUE,_xll.ohTrigger(RecalcTrigger,Trigger1M)),NA())</f>
        <v>8.6438255559535618E-3</v>
      </c>
      <c r="K286" s="44">
        <f>IFERROR(_xll.qlIndexFixing(Index3M,H286,TRUE,_xll.ohTrigger(RecalcTrigger,Trigger3M)),NA())</f>
        <v>9.86131705287638E-3</v>
      </c>
      <c r="L286" s="44">
        <f>IFERROR(_xll.qlIndexFixing(Index6M,$H286,TRUE,_xll.ohTrigger(RecalcTrigger,Trigger6M)),NA())</f>
        <v>1.1720153797085483E-2</v>
      </c>
      <c r="M286" s="178">
        <f>IFERROR(_xll.qlIndexFixing(Index1Y,$H286,TRUE,_xll.ohTrigger(RecalcTrigger,Trigger1Y)),NA())</f>
        <v>1.499423428490898E-2</v>
      </c>
      <c r="N286" s="177">
        <f>IFERROR(_xll.qlIndexFixing(ONIndex1M,I286,TRUE,_xll.ohTrigger(RecalcTrigger,Trigger1M)),NA())</f>
        <v>8.4398446061773047E-3</v>
      </c>
      <c r="O286" s="44">
        <f>IFERROR(_xll.qlIndexFixing(ONIndex3M,I286,TRUE,_xll.ohTrigger(RecalcTrigger,Trigger3M)),NA())</f>
        <v>9.2429376353764248E-3</v>
      </c>
      <c r="P286" s="44">
        <f>IFERROR(_xll.qlIndexFixing(ONIndex6M,I286,TRUE,_xll.ohTrigger(RecalcTrigger,Trigger6M)),NA())</f>
        <v>1.0395429826138836E-2</v>
      </c>
      <c r="Q286" s="178">
        <f>IFERROR(_xll.qlIndexFixing(ONIndex1Y,I286,TRUE,_xll.ohTrigger(RecalcTrigger,Trigger1Y)),NA())</f>
        <v>1.2222726751824897E-2</v>
      </c>
    </row>
    <row r="287" spans="2:17" x14ac:dyDescent="0.2">
      <c r="B287" s="39" t="s">
        <v>17</v>
      </c>
      <c r="D287" s="42">
        <f>_xll.qlCalendarAdvance(Calendar,$D286,B287,"f",FALSE)</f>
        <v>42767</v>
      </c>
      <c r="E287" s="172">
        <f>_xll.qlInterestRateIndexValueDate(IndexON,D287)</f>
        <v>42767</v>
      </c>
      <c r="F287" s="188">
        <f>IFERROR(_xll.qlIndexFixing(IndexON,D287,TRUE,_xll.ohTrigger(RecalcTrigger,TriggerON)),NA())</f>
        <v>7.6916893650924578E-3</v>
      </c>
      <c r="H287" s="42">
        <f>_xll.qlCalendarAdvance(Calendar,$H286,B287,"f",FALSE)</f>
        <v>42767</v>
      </c>
      <c r="I287" s="172">
        <f>_xll.qlInterestRateIndexValueDate(Index1M,$H287)</f>
        <v>42767</v>
      </c>
      <c r="J287" s="177">
        <f>IFERROR(_xll.qlIndexFixing(Index1M,$H287,TRUE,_xll.ohTrigger(RecalcTrigger,Trigger1M)),NA())</f>
        <v>8.6586416737035356E-3</v>
      </c>
      <c r="K287" s="44">
        <f>IFERROR(_xll.qlIndexFixing(Index3M,H287,TRUE,_xll.ohTrigger(RecalcTrigger,Trigger3M)),NA())</f>
        <v>9.8973155270389735E-3</v>
      </c>
      <c r="L287" s="44">
        <f>IFERROR(_xll.qlIndexFixing(Index6M,$H287,TRUE,_xll.ohTrigger(RecalcTrigger,Trigger6M)),NA())</f>
        <v>1.1733666752815649E-2</v>
      </c>
      <c r="M287" s="178">
        <f>IFERROR(_xll.qlIndexFixing(Index1Y,$H287,TRUE,_xll.ohTrigger(RecalcTrigger,Trigger1Y)),NA())</f>
        <v>1.5005538898638093E-2</v>
      </c>
      <c r="N287" s="177">
        <f>IFERROR(_xll.qlIndexFixing(ONIndex1M,I287,TRUE,_xll.ohTrigger(RecalcTrigger,Trigger1M)),NA())</f>
        <v>8.4549262220723342E-3</v>
      </c>
      <c r="O287" s="44">
        <f>IFERROR(_xll.qlIndexFixing(ONIndex3M,I287,TRUE,_xll.ohTrigger(RecalcTrigger,Trigger3M)),NA())</f>
        <v>9.2562054367228974E-3</v>
      </c>
      <c r="P287" s="44">
        <f>IFERROR(_xll.qlIndexFixing(ONIndex6M,I287,TRUE,_xll.ohTrigger(RecalcTrigger,Trigger6M)),NA())</f>
        <v>1.0407240176107946E-2</v>
      </c>
      <c r="Q287" s="178">
        <f>IFERROR(_xll.qlIndexFixing(ONIndex1Y,I287,TRUE,_xll.ohTrigger(RecalcTrigger,Trigger1Y)),NA())</f>
        <v>1.213641762631501E-2</v>
      </c>
    </row>
    <row r="288" spans="2:17" x14ac:dyDescent="0.2">
      <c r="B288" s="39" t="s">
        <v>17</v>
      </c>
      <c r="D288" s="42">
        <f>_xll.qlCalendarAdvance(Calendar,$D287,B288,"f",FALSE)</f>
        <v>42768</v>
      </c>
      <c r="E288" s="172">
        <f>_xll.qlInterestRateIndexValueDate(IndexON,D288)</f>
        <v>42768</v>
      </c>
      <c r="F288" s="188">
        <f>IFERROR(_xll.qlIndexFixing(IndexON,D288,TRUE,_xll.ohTrigger(RecalcTrigger,TriggerON)),NA())</f>
        <v>7.7017608782914415E-3</v>
      </c>
      <c r="H288" s="42">
        <f>_xll.qlCalendarAdvance(Calendar,$H287,B288,"f",FALSE)</f>
        <v>42768</v>
      </c>
      <c r="I288" s="172">
        <f>_xll.qlInterestRateIndexValueDate(Index1M,$H288)</f>
        <v>42768</v>
      </c>
      <c r="J288" s="177">
        <f>IFERROR(_xll.qlIndexFixing(Index1M,$H288,TRUE,_xll.ohTrigger(RecalcTrigger,Trigger1M)),NA())</f>
        <v>8.6734374261788049E-3</v>
      </c>
      <c r="K288" s="44">
        <f>IFERROR(_xll.qlIndexFixing(Index3M,H288,TRUE,_xll.ohTrigger(RecalcTrigger,Trigger3M)),NA())</f>
        <v>9.9042678442470607E-3</v>
      </c>
      <c r="L288" s="44">
        <f>IFERROR(_xll.qlIndexFixing(Index6M,$H288,TRUE,_xll.ohTrigger(RecalcTrigger,Trigger6M)),NA())</f>
        <v>1.1747172333966065E-2</v>
      </c>
      <c r="M288" s="178">
        <f>IFERROR(_xll.qlIndexFixing(Index1Y,$H288,TRUE,_xll.ohTrigger(RecalcTrigger,Trigger1Y)),NA())</f>
        <v>1.5017072269031262E-2</v>
      </c>
      <c r="N288" s="177">
        <f>IFERROR(_xll.qlIndexFixing(ONIndex1M,I288,TRUE,_xll.ohTrigger(RecalcTrigger,Trigger1M)),NA())</f>
        <v>8.4699874696592126E-3</v>
      </c>
      <c r="O288" s="44">
        <f>IFERROR(_xll.qlIndexFixing(ONIndex3M,I288,TRUE,_xll.ohTrigger(RecalcTrigger,Trigger3M)),NA())</f>
        <v>9.2695097414763339E-3</v>
      </c>
      <c r="P288" s="44">
        <f>IFERROR(_xll.qlIndexFixing(ONIndex6M,I288,TRUE,_xll.ohTrigger(RecalcTrigger,Trigger6M)),NA())</f>
        <v>1.041917417530791E-2</v>
      </c>
      <c r="Q288" s="178">
        <f>IFERROR(_xll.qlIndexFixing(ONIndex1Y,I288,TRUE,_xll.ohTrigger(RecalcTrigger,Trigger1Y)),NA())</f>
        <v>1.2061228339298458E-2</v>
      </c>
    </row>
    <row r="289" spans="2:17" x14ac:dyDescent="0.2">
      <c r="B289" s="39" t="s">
        <v>17</v>
      </c>
      <c r="D289" s="42">
        <f>_xll.qlCalendarAdvance(Calendar,$D288,B289,"f",FALSE)</f>
        <v>42769</v>
      </c>
      <c r="E289" s="172">
        <f>_xll.qlInterestRateIndexValueDate(IndexON,D289)</f>
        <v>42769</v>
      </c>
      <c r="F289" s="188">
        <f>IFERROR(_xll.qlIndexFixing(IndexON,D289,TRUE,_xll.ohTrigger(RecalcTrigger,TriggerON)),NA())</f>
        <v>7.722218112231987E-3</v>
      </c>
      <c r="H289" s="42">
        <f>_xll.qlCalendarAdvance(Calendar,$H288,B289,"f",FALSE)</f>
        <v>42769</v>
      </c>
      <c r="I289" s="172">
        <f>_xll.qlInterestRateIndexValueDate(Index1M,$H289)</f>
        <v>42769</v>
      </c>
      <c r="J289" s="177">
        <f>IFERROR(_xll.qlIndexFixing(Index1M,$H289,TRUE,_xll.ohTrigger(RecalcTrigger,Trigger1M)),NA())</f>
        <v>8.6882128133098993E-3</v>
      </c>
      <c r="K289" s="44">
        <f>IFERROR(_xll.qlIndexFixing(Index3M,H289,TRUE,_xll.ohTrigger(RecalcTrigger,Trigger3M)),NA())</f>
        <v>9.9184717479450738E-3</v>
      </c>
      <c r="L289" s="44">
        <f>IFERROR(_xll.qlIndexFixing(Index6M,$H289,TRUE,_xll.ohTrigger(RecalcTrigger,Trigger6M)),NA())</f>
        <v>1.1760669779797384E-2</v>
      </c>
      <c r="M289" s="178">
        <f>IFERROR(_xll.qlIndexFixing(Index1Y,$H289,TRUE,_xll.ohTrigger(RecalcTrigger,Trigger1Y)),NA())</f>
        <v>1.5036924238744248E-2</v>
      </c>
      <c r="N289" s="177">
        <f>IFERROR(_xll.qlIndexFixing(ONIndex1M,I289,TRUE,_xll.ohTrigger(RecalcTrigger,Trigger1M)),NA())</f>
        <v>8.5002400185300413E-3</v>
      </c>
      <c r="O289" s="44">
        <f>IFERROR(_xll.qlIndexFixing(ONIndex3M,I289,TRUE,_xll.ohTrigger(RecalcTrigger,Trigger3M)),NA())</f>
        <v>9.2964767983675749E-3</v>
      </c>
      <c r="P289" s="44">
        <f>IFERROR(_xll.qlIndexFixing(ONIndex6M,I289,TRUE,_xll.ohTrigger(RecalcTrigger,Trigger6M)),NA())</f>
        <v>1.0443753150369089E-2</v>
      </c>
      <c r="Q289" s="178">
        <f>IFERROR(_xll.qlIndexFixing(ONIndex1Y,I289,TRUE,_xll.ohTrigger(RecalcTrigger,Trigger1Y)),NA())</f>
        <v>1.1948306966384308E-2</v>
      </c>
    </row>
    <row r="290" spans="2:17" x14ac:dyDescent="0.2">
      <c r="B290" s="39" t="s">
        <v>17</v>
      </c>
      <c r="D290" s="42">
        <f>_xll.qlCalendarAdvance(Calendar,$D289,B290,"f",FALSE)</f>
        <v>42772</v>
      </c>
      <c r="E290" s="172">
        <f>_xll.qlInterestRateIndexValueDate(IndexON,D290)</f>
        <v>42772</v>
      </c>
      <c r="F290" s="188">
        <f>IFERROR(_xll.qlIndexFixing(IndexON,D290,TRUE,_xll.ohTrigger(RecalcTrigger,TriggerON)),NA())</f>
        <v>7.7424994399477587E-3</v>
      </c>
      <c r="H290" s="42">
        <f>_xll.qlCalendarAdvance(Calendar,$H289,B290,"f",FALSE)</f>
        <v>42772</v>
      </c>
      <c r="I290" s="172">
        <f>_xll.qlInterestRateIndexValueDate(Index1M,$H290)</f>
        <v>42772</v>
      </c>
      <c r="J290" s="177">
        <f>IFERROR(_xll.qlIndexFixing(Index1M,$H290,TRUE,_xll.ohTrigger(RecalcTrigger,Trigger1M)),NA())</f>
        <v>8.7324167819376776E-3</v>
      </c>
      <c r="K290" s="44">
        <f>IFERROR(_xll.qlIndexFixing(Index3M,H290,TRUE,_xll.ohTrigger(RecalcTrigger,Trigger3M)),NA())</f>
        <v>9.975472124844462E-3</v>
      </c>
      <c r="L290" s="44">
        <f>IFERROR(_xll.qlIndexFixing(Index6M,$H290,TRUE,_xll.ohTrigger(RecalcTrigger,Trigger6M)),NA())</f>
        <v>1.180750208068581E-2</v>
      </c>
      <c r="M290" s="178">
        <f>IFERROR(_xll.qlIndexFixing(Index1Y,$H290,TRUE,_xll.ohTrigger(RecalcTrigger,Trigger1Y)),NA())</f>
        <v>1.5064877694047629E-2</v>
      </c>
      <c r="N290" s="177">
        <f>IFERROR(_xll.qlIndexFixing(ONIndex1M,I290,TRUE,_xll.ohTrigger(RecalcTrigger,Trigger1M)),NA())</f>
        <v>8.5300287757905657E-3</v>
      </c>
      <c r="O290" s="44">
        <f>IFERROR(_xll.qlIndexFixing(ONIndex3M,I290,TRUE,_xll.ohTrigger(RecalcTrigger,Trigger3M)),NA())</f>
        <v>9.3230919951270419E-3</v>
      </c>
      <c r="P290" s="44">
        <f>IFERROR(_xll.qlIndexFixing(ONIndex6M,I290,TRUE,_xll.ohTrigger(RecalcTrigger,Trigger6M)),NA())</f>
        <v>1.0468146663443756E-2</v>
      </c>
      <c r="Q290" s="178">
        <f>IFERROR(_xll.qlIndexFixing(ONIndex1Y,I290,TRUE,_xll.ohTrigger(RecalcTrigger,Trigger1Y)),NA())</f>
        <v>1.1871669453056288E-2</v>
      </c>
    </row>
    <row r="291" spans="2:17" x14ac:dyDescent="0.2">
      <c r="B291" s="39" t="s">
        <v>17</v>
      </c>
      <c r="D291" s="42">
        <f>_xll.qlCalendarAdvance(Calendar,$D290,B291,"f",FALSE)</f>
        <v>42773</v>
      </c>
      <c r="E291" s="172">
        <f>_xll.qlInterestRateIndexValueDate(IndexON,D291)</f>
        <v>42773</v>
      </c>
      <c r="F291" s="188">
        <f>IFERROR(_xll.qlIndexFixing(IndexON,D291,TRUE,_xll.ohTrigger(RecalcTrigger,TriggerON)),NA())</f>
        <v>7.752797207698503E-3</v>
      </c>
      <c r="H291" s="42">
        <f>_xll.qlCalendarAdvance(Calendar,$H290,B291,"f",FALSE)</f>
        <v>42773</v>
      </c>
      <c r="I291" s="172">
        <f>_xll.qlInterestRateIndexValueDate(Index1M,$H291)</f>
        <v>42773</v>
      </c>
      <c r="J291" s="177">
        <f>IFERROR(_xll.qlIndexFixing(Index1M,$H291,TRUE,_xll.ohTrigger(RecalcTrigger,Trigger1M)),NA())</f>
        <v>8.7471107069945053E-3</v>
      </c>
      <c r="K291" s="44">
        <f>IFERROR(_xll.qlIndexFixing(Index3M,H291,TRUE,_xll.ohTrigger(RecalcTrigger,Trigger3M)),NA())</f>
        <v>9.9824658136455427E-3</v>
      </c>
      <c r="L291" s="44">
        <f>IFERROR(_xll.qlIndexFixing(Index6M,$H291,TRUE,_xll.ohTrigger(RecalcTrigger,Trigger6M)),NA())</f>
        <v>1.1814562994432336E-2</v>
      </c>
      <c r="M291" s="178">
        <f>IFERROR(_xll.qlIndexFixing(Index1Y,$H291,TRUE,_xll.ohTrigger(RecalcTrigger,Trigger1Y)),NA())</f>
        <v>1.5077093118503804E-2</v>
      </c>
      <c r="N291" s="177">
        <f>IFERROR(_xll.qlIndexFixing(ONIndex1M,I291,TRUE,_xll.ohTrigger(RecalcTrigger,Trigger1M)),NA())</f>
        <v>8.544988181269364E-3</v>
      </c>
      <c r="O291" s="44">
        <f>IFERROR(_xll.qlIndexFixing(ONIndex3M,I291,TRUE,_xll.ohTrigger(RecalcTrigger,Trigger3M)),NA())</f>
        <v>9.3365788171584363E-3</v>
      </c>
      <c r="P291" s="44">
        <f>IFERROR(_xll.qlIndexFixing(ONIndex6M,I291,TRUE,_xll.ohTrigger(RecalcTrigger,Trigger6M)),NA())</f>
        <v>1.048069890839276E-2</v>
      </c>
      <c r="Q291" s="178">
        <f>IFERROR(_xll.qlIndexFixing(ONIndex1Y,I291,TRUE,_xll.ohTrigger(RecalcTrigger,Trigger1Y)),NA())</f>
        <v>1.1852079275271876E-2</v>
      </c>
    </row>
    <row r="292" spans="2:17" x14ac:dyDescent="0.2">
      <c r="B292" s="39" t="s">
        <v>17</v>
      </c>
      <c r="D292" s="42">
        <f>_xll.qlCalendarAdvance(Calendar,$D291,B292,"f",FALSE)</f>
        <v>42774</v>
      </c>
      <c r="E292" s="172">
        <f>_xll.qlInterestRateIndexValueDate(IndexON,D292)</f>
        <v>42774</v>
      </c>
      <c r="F292" s="188">
        <f>IFERROR(_xll.qlIndexFixing(IndexON,D292,TRUE,_xll.ohTrigger(RecalcTrigger,TriggerON)),NA())</f>
        <v>7.7631402262623439E-3</v>
      </c>
      <c r="H292" s="42">
        <f>_xll.qlCalendarAdvance(Calendar,$H291,B292,"f",FALSE)</f>
        <v>42774</v>
      </c>
      <c r="I292" s="172">
        <f>_xll.qlInterestRateIndexValueDate(Index1M,$H292)</f>
        <v>42774</v>
      </c>
      <c r="J292" s="177">
        <f>IFERROR(_xll.qlIndexFixing(Index1M,$H292,TRUE,_xll.ohTrigger(RecalcTrigger,Trigger1M)),NA())</f>
        <v>8.7617842663598178E-3</v>
      </c>
      <c r="K292" s="44">
        <f>IFERROR(_xll.qlIndexFixing(Index3M,H292,TRUE,_xll.ohTrigger(RecalcTrigger,Trigger3M)),NA())</f>
        <v>9.9894674436494663E-3</v>
      </c>
      <c r="L292" s="44">
        <f>IFERROR(_xll.qlIndexFixing(Index6M,$H292,TRUE,_xll.ohTrigger(RecalcTrigger,Trigger6M)),NA())</f>
        <v>1.1828008351867793E-2</v>
      </c>
      <c r="M292" s="178">
        <f>IFERROR(_xll.qlIndexFixing(Index1Y,$H292,TRUE,_xll.ohTrigger(RecalcTrigger,Trigger1Y)),NA())</f>
        <v>1.5089352598201211E-2</v>
      </c>
      <c r="N292" s="177">
        <f>IFERROR(_xll.qlIndexFixing(ONIndex1M,I292,TRUE,_xll.ohTrigger(RecalcTrigger,Trigger1M)),NA())</f>
        <v>8.5599272183589648E-3</v>
      </c>
      <c r="O292" s="44">
        <f>IFERROR(_xll.qlIndexFixing(ONIndex3M,I292,TRUE,_xll.ohTrigger(RecalcTrigger,Trigger3M)),NA())</f>
        <v>9.3501021426778408E-3</v>
      </c>
      <c r="P292" s="44">
        <f>IFERROR(_xll.qlIndexFixing(ONIndex6M,I292,TRUE,_xll.ohTrigger(RecalcTrigger,Trigger6M)),NA())</f>
        <v>1.0493374802653666E-2</v>
      </c>
      <c r="Q292" s="178">
        <f>IFERROR(_xll.qlIndexFixing(ONIndex1Y,I292,TRUE,_xll.ohTrigger(RecalcTrigger,Trigger1Y)),NA())</f>
        <v>1.1843608909964942E-2</v>
      </c>
    </row>
    <row r="293" spans="2:17" x14ac:dyDescent="0.2">
      <c r="B293" s="39" t="s">
        <v>17</v>
      </c>
      <c r="D293" s="42">
        <f>_xll.qlCalendarAdvance(Calendar,$D292,B293,"f",FALSE)</f>
        <v>42775</v>
      </c>
      <c r="E293" s="172">
        <f>_xll.qlInterestRateIndexValueDate(IndexON,D293)</f>
        <v>42775</v>
      </c>
      <c r="F293" s="188">
        <f>IFERROR(_xll.qlIndexFixing(IndexON,D293,TRUE,_xll.ohTrigger(RecalcTrigger,TriggerON)),NA())</f>
        <v>7.7735284958013739E-3</v>
      </c>
      <c r="H293" s="42">
        <f>_xll.qlCalendarAdvance(Calendar,$H292,B293,"f",FALSE)</f>
        <v>42775</v>
      </c>
      <c r="I293" s="172">
        <f>_xll.qlInterestRateIndexValueDate(Index1M,$H293)</f>
        <v>42775</v>
      </c>
      <c r="J293" s="177">
        <f>IFERROR(_xll.qlIndexFixing(Index1M,$H293,TRUE,_xll.ohTrigger(RecalcTrigger,Trigger1M)),NA())</f>
        <v>8.7764374599699369E-3</v>
      </c>
      <c r="K293" s="44">
        <f>IFERROR(_xll.qlIndexFixing(Index3M,H293,TRUE,_xll.ohTrigger(RecalcTrigger,Trigger3M)),NA())</f>
        <v>1.0003655782060479E-2</v>
      </c>
      <c r="L293" s="44">
        <f>IFERROR(_xll.qlIndexFixing(Index6M,$H293,TRUE,_xll.ohTrigger(RecalcTrigger,Trigger6M)),NA())</f>
        <v>1.1841441009124029E-2</v>
      </c>
      <c r="M293" s="178">
        <f>IFERROR(_xll.qlIndexFixing(Index1Y,$H293,TRUE,_xll.ohTrigger(RecalcTrigger,Trigger1Y)),NA())</f>
        <v>1.5101625344556169E-2</v>
      </c>
      <c r="N293" s="177">
        <f>IFERROR(_xll.qlIndexFixing(ONIndex1M,I293,TRUE,_xll.ohTrigger(RecalcTrigger,Trigger1M)),NA())</f>
        <v>8.5748458869783217E-3</v>
      </c>
      <c r="O293" s="44">
        <f>IFERROR(_xll.qlIndexFixing(ONIndex3M,I293,TRUE,_xll.ohTrigger(RecalcTrigger,Trigger3M)),NA())</f>
        <v>9.3636619717663017E-3</v>
      </c>
      <c r="P293" s="44">
        <f>IFERROR(_xll.qlIndexFixing(ONIndex6M,I293,TRUE,_xll.ohTrigger(RecalcTrigger,Trigger6M)),NA())</f>
        <v>1.0506174346064379E-2</v>
      </c>
      <c r="Q293" s="178">
        <f>IFERROR(_xll.qlIndexFixing(ONIndex1Y,I293,TRUE,_xll.ohTrigger(RecalcTrigger,Trigger1Y)),NA())</f>
        <v>1.1846258356325023E-2</v>
      </c>
    </row>
    <row r="294" spans="2:17" x14ac:dyDescent="0.2">
      <c r="B294" s="39" t="s">
        <v>17</v>
      </c>
      <c r="D294" s="42">
        <f>_xll.qlCalendarAdvance(Calendar,$D293,B294,"f",FALSE)</f>
        <v>42776</v>
      </c>
      <c r="E294" s="172">
        <f>_xll.qlInterestRateIndexValueDate(IndexON,D294)</f>
        <v>42776</v>
      </c>
      <c r="F294" s="188">
        <f>IFERROR(_xll.qlIndexFixing(IndexON,D294,TRUE,_xll.ohTrigger(RecalcTrigger,TriggerON)),NA())</f>
        <v>7.7946223204516949E-3</v>
      </c>
      <c r="H294" s="42">
        <f>_xll.qlCalendarAdvance(Calendar,$H293,B294,"f",FALSE)</f>
        <v>42776</v>
      </c>
      <c r="I294" s="172">
        <f>_xll.qlInterestRateIndexValueDate(Index1M,$H294)</f>
        <v>42776</v>
      </c>
      <c r="J294" s="177">
        <f>IFERROR(_xll.qlIndexFixing(Index1M,$H294,TRUE,_xll.ohTrigger(RecalcTrigger,Trigger1M)),NA())</f>
        <v>8.7910702877496052E-3</v>
      </c>
      <c r="K294" s="44">
        <f>IFERROR(_xll.qlIndexFixing(Index3M,H294,TRUE,_xll.ohTrigger(RecalcTrigger,Trigger3M)),NA())</f>
        <v>1.0017838508114895E-2</v>
      </c>
      <c r="L294" s="44">
        <f>IFERROR(_xll.qlIndexFixing(Index6M,$H294,TRUE,_xll.ohTrigger(RecalcTrigger,Trigger6M)),NA())</f>
        <v>1.1854860205320204E-2</v>
      </c>
      <c r="M294" s="178">
        <f>IFERROR(_xll.qlIndexFixing(Index1Y,$H294,TRUE,_xll.ohTrigger(RecalcTrigger,Trigger1Y)),NA())</f>
        <v>1.5121398822721038E-2</v>
      </c>
      <c r="N294" s="177">
        <f>IFERROR(_xll.qlIndexFixing(ONIndex1M,I294,TRUE,_xll.ohTrigger(RecalcTrigger,Trigger1M)),NA())</f>
        <v>8.6048181786746447E-3</v>
      </c>
      <c r="O294" s="44">
        <f>IFERROR(_xll.qlIndexFixing(ONIndex3M,I294,TRUE,_xll.ohTrigger(RecalcTrigger,Trigger3M)),NA())</f>
        <v>9.3911449238141369E-3</v>
      </c>
      <c r="P294" s="44">
        <f>IFERROR(_xll.qlIndexFixing(ONIndex6M,I294,TRUE,_xll.ohTrigger(RecalcTrigger,Trigger6M)),NA())</f>
        <v>1.0532489509249196E-2</v>
      </c>
      <c r="Q294" s="178">
        <f>IFERROR(_xll.qlIndexFixing(ONIndex1Y,I294,TRUE,_xll.ohTrigger(RecalcTrigger,Trigger1Y)),NA())</f>
        <v>1.1889010525606055E-2</v>
      </c>
    </row>
    <row r="295" spans="2:17" x14ac:dyDescent="0.2">
      <c r="B295" s="39" t="s">
        <v>17</v>
      </c>
      <c r="D295" s="42">
        <f>_xll.qlCalendarAdvance(Calendar,$D294,B295,"f",FALSE)</f>
        <v>42779</v>
      </c>
      <c r="E295" s="172">
        <f>_xll.qlInterestRateIndexValueDate(IndexON,D295)</f>
        <v>42779</v>
      </c>
      <c r="F295" s="188">
        <f>IFERROR(_xll.qlIndexFixing(IndexON,D295,TRUE,_xll.ohTrigger(RecalcTrigger,TriggerON)),NA())</f>
        <v>7.8155340832231079E-3</v>
      </c>
      <c r="H295" s="42">
        <f>_xll.qlCalendarAdvance(Calendar,$H294,B295,"f",FALSE)</f>
        <v>42779</v>
      </c>
      <c r="I295" s="172">
        <f>_xll.qlInterestRateIndexValueDate(Index1M,$H295)</f>
        <v>42779</v>
      </c>
      <c r="J295" s="177">
        <f>IFERROR(_xll.qlIndexFixing(Index1M,$H295,TRUE,_xll.ohTrigger(RecalcTrigger,Trigger1M)),NA())</f>
        <v>8.8348465754401698E-3</v>
      </c>
      <c r="K295" s="44">
        <f>IFERROR(_xll.qlIndexFixing(Index3M,H295,TRUE,_xll.ohTrigger(RecalcTrigger,Trigger3M)),NA())</f>
        <v>1.0074567600052198E-2</v>
      </c>
      <c r="L295" s="44">
        <f>IFERROR(_xll.qlIndexFixing(Index6M,$H295,TRUE,_xll.ohTrigger(RecalcTrigger,Trigger6M)),NA())</f>
        <v>1.1901313387204347E-2</v>
      </c>
      <c r="M295" s="178">
        <f>IFERROR(_xll.qlIndexFixing(Index1Y,$H295,TRUE,_xll.ohTrigger(RecalcTrigger,Trigger1Y)),NA())</f>
        <v>1.5150233172910088E-2</v>
      </c>
      <c r="N295" s="177">
        <f>IFERROR(_xll.qlIndexFixing(ONIndex1M,I295,TRUE,_xll.ohTrigger(RecalcTrigger,Trigger1M)),NA())</f>
        <v>8.6343168774016821E-3</v>
      </c>
      <c r="O295" s="44">
        <f>IFERROR(_xll.qlIndexFixing(ONIndex3M,I295,TRUE,_xll.ohTrigger(RecalcTrigger,Trigger3M)),NA())</f>
        <v>9.418266322676061E-3</v>
      </c>
      <c r="P295" s="44">
        <f>IFERROR(_xll.qlIndexFixing(ONIndex6M,I295,TRUE,_xll.ohTrigger(RecalcTrigger,Trigger6M)),NA())</f>
        <v>1.0558609012258913E-2</v>
      </c>
      <c r="Q295" s="178">
        <f>IFERROR(_xll.qlIndexFixing(ONIndex1Y,I295,TRUE,_xll.ohTrigger(RecalcTrigger,Trigger1Y)),NA())</f>
        <v>1.1968054278372886E-2</v>
      </c>
    </row>
    <row r="296" spans="2:17" x14ac:dyDescent="0.2">
      <c r="B296" s="39" t="s">
        <v>17</v>
      </c>
      <c r="D296" s="42">
        <f>_xll.qlCalendarAdvance(Calendar,$D295,B296,"f",FALSE)</f>
        <v>42780</v>
      </c>
      <c r="E296" s="172">
        <f>_xll.qlInterestRateIndexValueDate(IndexON,D296)</f>
        <v>42780</v>
      </c>
      <c r="F296" s="188">
        <f>IFERROR(_xll.qlIndexFixing(IndexON,D296,TRUE,_xll.ohTrigger(RecalcTrigger,TriggerON)),NA())</f>
        <v>7.8261486073949449E-3</v>
      </c>
      <c r="H296" s="42">
        <f>_xll.qlCalendarAdvance(Calendar,$H295,B296,"f",FALSE)</f>
        <v>42780</v>
      </c>
      <c r="I296" s="172">
        <f>_xll.qlInterestRateIndexValueDate(Index1M,$H296)</f>
        <v>42780</v>
      </c>
      <c r="J296" s="177">
        <f>IFERROR(_xll.qlIndexFixing(Index1M,$H296,TRUE,_xll.ohTrigger(RecalcTrigger,Trigger1M)),NA())</f>
        <v>8.849397939226511E-3</v>
      </c>
      <c r="K296" s="44">
        <f>IFERROR(_xll.qlIndexFixing(Index3M,H296,TRUE,_xll.ohTrigger(RecalcTrigger,Trigger3M)),NA())</f>
        <v>1.0081599696218987E-2</v>
      </c>
      <c r="L296" s="44">
        <f>IFERROR(_xll.qlIndexFixing(Index6M,$H296,TRUE,_xll.ohTrigger(RecalcTrigger,Trigger6M)),NA())</f>
        <v>1.1908387161216659E-2</v>
      </c>
      <c r="M296" s="178">
        <f>IFERROR(_xll.qlIndexFixing(Index1Y,$H296,TRUE,_xll.ohTrigger(RecalcTrigger,Trigger1Y)),NA())</f>
        <v>1.5162110371972348E-2</v>
      </c>
      <c r="N296" s="177">
        <f>IFERROR(_xll.qlIndexFixing(ONIndex1M,I296,TRUE,_xll.ohTrigger(RecalcTrigger,Trigger1M)),NA())</f>
        <v>8.6491337039940053E-3</v>
      </c>
      <c r="O296" s="44">
        <f>IFERROR(_xll.qlIndexFixing(ONIndex3M,I296,TRUE,_xll.ohTrigger(RecalcTrigger,Trigger3M)),NA())</f>
        <v>9.4320086691235261E-3</v>
      </c>
      <c r="P296" s="44">
        <f>IFERROR(_xll.qlIndexFixing(ONIndex6M,I296,TRUE,_xll.ohTrigger(RecalcTrigger,Trigger6M)),NA())</f>
        <v>1.0572026802067036E-2</v>
      </c>
      <c r="Q296" s="178">
        <f>IFERROR(_xll.qlIndexFixing(ONIndex1Y,I296,TRUE,_xll.ohTrigger(RecalcTrigger,Trigger1Y)),NA())</f>
        <v>1.202630280689565E-2</v>
      </c>
    </row>
    <row r="297" spans="2:17" x14ac:dyDescent="0.2">
      <c r="B297" s="39" t="s">
        <v>17</v>
      </c>
      <c r="D297" s="42">
        <f>_xll.qlCalendarAdvance(Calendar,$D296,B297,"f",FALSE)</f>
        <v>42781</v>
      </c>
      <c r="E297" s="172">
        <f>_xll.qlInterestRateIndexValueDate(IndexON,D297)</f>
        <v>42781</v>
      </c>
      <c r="F297" s="188">
        <f>IFERROR(_xll.qlIndexFixing(IndexON,D297,TRUE,_xll.ohTrigger(RecalcTrigger,TriggerON)),NA())</f>
        <v>7.836808382541971E-3</v>
      </c>
      <c r="H297" s="42">
        <f>_xll.qlCalendarAdvance(Calendar,$H296,B297,"f",FALSE)</f>
        <v>42781</v>
      </c>
      <c r="I297" s="172">
        <f>_xll.qlInterestRateIndexValueDate(Index1M,$H297)</f>
        <v>42781</v>
      </c>
      <c r="J297" s="177">
        <f>IFERROR(_xll.qlIndexFixing(Index1M,$H297,TRUE,_xll.ohTrigger(RecalcTrigger,Trigger1M)),NA())</f>
        <v>8.863928936840848E-3</v>
      </c>
      <c r="K297" s="44">
        <f>IFERROR(_xll.qlIndexFixing(Index3M,H297,TRUE,_xll.ohTrigger(RecalcTrigger,Trigger3M)),NA())</f>
        <v>1.0088637770108131E-2</v>
      </c>
      <c r="L297" s="44">
        <f>IFERROR(_xll.qlIndexFixing(Index6M,$H297,TRUE,_xll.ohTrigger(RecalcTrigger,Trigger6M)),NA())</f>
        <v>1.1921727638221509E-2</v>
      </c>
      <c r="M297" s="178">
        <f>IFERROR(_xll.qlIndexFixing(Index1Y,$H297,TRUE,_xll.ohTrigger(RecalcTrigger,Trigger1Y)),NA())</f>
        <v>1.5173816075315205E-2</v>
      </c>
      <c r="N297" s="177">
        <f>IFERROR(_xll.qlIndexFixing(ONIndex1M,I297,TRUE,_xll.ohTrigger(RecalcTrigger,Trigger1M)),NA())</f>
        <v>8.6639301621160847E-3</v>
      </c>
      <c r="O297" s="44">
        <f>IFERROR(_xll.qlIndexFixing(ONIndex3M,I297,TRUE,_xll.ohTrigger(RecalcTrigger,Trigger3M)),NA())</f>
        <v>9.4457875190590013E-3</v>
      </c>
      <c r="P297" s="44">
        <f>IFERROR(_xll.qlIndexFixing(ONIndex6M,I297,TRUE,_xll.ohTrigger(RecalcTrigger,Trigger6M)),NA())</f>
        <v>1.0585568241106014E-2</v>
      </c>
      <c r="Q297" s="178">
        <f>IFERROR(_xll.qlIndexFixing(ONIndex1Y,I297,TRUE,_xll.ohTrigger(RecalcTrigger,Trigger1Y)),NA())</f>
        <v>1.209567116386201E-2</v>
      </c>
    </row>
    <row r="298" spans="2:17" x14ac:dyDescent="0.2">
      <c r="B298" s="39" t="s">
        <v>17</v>
      </c>
      <c r="D298" s="42">
        <f>_xll.qlCalendarAdvance(Calendar,$D297,B298,"f",FALSE)</f>
        <v>42782</v>
      </c>
      <c r="E298" s="172">
        <f>_xll.qlInterestRateIndexValueDate(IndexON,D298)</f>
        <v>42782</v>
      </c>
      <c r="F298" s="188">
        <f>IFERROR(_xll.qlIndexFixing(IndexON,D298,TRUE,_xll.ohTrigger(RecalcTrigger,TriggerON)),NA())</f>
        <v>7.8475134086641862E-3</v>
      </c>
      <c r="H298" s="42">
        <f>_xll.qlCalendarAdvance(Calendar,$H297,B298,"f",FALSE)</f>
        <v>42782</v>
      </c>
      <c r="I298" s="172">
        <f>_xll.qlInterestRateIndexValueDate(Index1M,$H298)</f>
        <v>42782</v>
      </c>
      <c r="J298" s="177">
        <f>IFERROR(_xll.qlIndexFixing(Index1M,$H298,TRUE,_xll.ohTrigger(RecalcTrigger,Trigger1M)),NA())</f>
        <v>8.8784395682166076E-3</v>
      </c>
      <c r="K298" s="44">
        <f>IFERROR(_xll.qlIndexFixing(Index3M,H298,TRUE,_xll.ohTrigger(RecalcTrigger,Trigger3M)),NA())</f>
        <v>1.0102768712097657E-2</v>
      </c>
      <c r="L298" s="44">
        <f>IFERROR(_xll.qlIndexFixing(Index6M,$H298,TRUE,_xll.ohTrigger(RecalcTrigger,Trigger6M)),NA())</f>
        <v>1.193505008847153E-2</v>
      </c>
      <c r="M298" s="178">
        <f>IFERROR(_xll.qlIndexFixing(Index1Y,$H298,TRUE,_xll.ohTrigger(RecalcTrigger,Trigger1Y)),NA())</f>
        <v>1.518531948428703E-2</v>
      </c>
      <c r="N298" s="177">
        <f>IFERROR(_xll.qlIndexFixing(ONIndex1M,I298,TRUE,_xll.ohTrigger(RecalcTrigger,Trigger1M)),NA())</f>
        <v>8.678706251686874E-3</v>
      </c>
      <c r="O298" s="44">
        <f>IFERROR(_xll.qlIndexFixing(ONIndex3M,I298,TRUE,_xll.ohTrigger(RecalcTrigger,Trigger3M)),NA())</f>
        <v>9.4596028725635328E-3</v>
      </c>
      <c r="P298" s="44">
        <f>IFERROR(_xll.qlIndexFixing(ONIndex6M,I298,TRUE,_xll.ohTrigger(RecalcTrigger,Trigger6M)),NA())</f>
        <v>1.0599233329456892E-2</v>
      </c>
      <c r="Q298" s="178">
        <f>IFERROR(_xll.qlIndexFixing(ONIndex1Y,I298,TRUE,_xll.ohTrigger(RecalcTrigger,Trigger1Y)),NA())</f>
        <v>1.2176159355512528E-2</v>
      </c>
    </row>
    <row r="299" spans="2:17" x14ac:dyDescent="0.2">
      <c r="B299" s="39" t="s">
        <v>17</v>
      </c>
      <c r="D299" s="42">
        <f>_xll.qlCalendarAdvance(Calendar,$D298,B299,"f",FALSE)</f>
        <v>42783</v>
      </c>
      <c r="E299" s="172">
        <f>_xll.qlInterestRateIndexValueDate(IndexON,D299)</f>
        <v>42783</v>
      </c>
      <c r="F299" s="188">
        <f>IFERROR(_xll.qlIndexFixing(IndexON,D299,TRUE,_xll.ohTrigger(RecalcTrigger,TriggerON)),NA())</f>
        <v>7.8692439487004773E-3</v>
      </c>
      <c r="H299" s="42">
        <f>_xll.qlCalendarAdvance(Calendar,$H298,B299,"f",FALSE)</f>
        <v>42783</v>
      </c>
      <c r="I299" s="172">
        <f>_xll.qlInterestRateIndexValueDate(Index1M,$H299)</f>
        <v>42783</v>
      </c>
      <c r="J299" s="177">
        <f>IFERROR(_xll.qlIndexFixing(Index1M,$H299,TRUE,_xll.ohTrigger(RecalcTrigger,Trigger1M)),NA())</f>
        <v>8.8929298332901131E-3</v>
      </c>
      <c r="K299" s="44">
        <f>IFERROR(_xll.qlIndexFixing(Index3M,H299,TRUE,_xll.ohTrigger(RecalcTrigger,Trigger3M)),NA())</f>
        <v>1.0116888004976506E-2</v>
      </c>
      <c r="L299" s="44">
        <f>IFERROR(_xll.qlIndexFixing(Index6M,$H299,TRUE,_xll.ohTrigger(RecalcTrigger,Trigger6M)),NA())</f>
        <v>1.1948353750948416E-2</v>
      </c>
      <c r="M299" s="178">
        <f>IFERROR(_xll.qlIndexFixing(Index1Y,$H299,TRUE,_xll.ohTrigger(RecalcTrigger,Trigger1Y)),NA())</f>
        <v>1.5203531431557634E-2</v>
      </c>
      <c r="N299" s="177">
        <f>IFERROR(_xll.qlIndexFixing(ONIndex1M,I299,TRUE,_xll.ohTrigger(RecalcTrigger,Trigger1M)),NA())</f>
        <v>8.7083982982035426E-3</v>
      </c>
      <c r="O299" s="44">
        <f>IFERROR(_xll.qlIndexFixing(ONIndex3M,I299,TRUE,_xll.ohTrigger(RecalcTrigger,Trigger3M)),NA())</f>
        <v>9.4876018623283702E-3</v>
      </c>
      <c r="P299" s="44">
        <f>IFERROR(_xll.qlIndexFixing(ONIndex6M,I299,TRUE,_xll.ohTrigger(RecalcTrigger,Trigger6M)),NA())</f>
        <v>1.062728507791914E-2</v>
      </c>
      <c r="Q299" s="178">
        <f>IFERROR(_xll.qlIndexFixing(ONIndex1Y,I299,TRUE,_xll.ohTrigger(RecalcTrigger,Trigger1Y)),NA())</f>
        <v>1.2351969126835154E-2</v>
      </c>
    </row>
    <row r="300" spans="2:17" x14ac:dyDescent="0.2">
      <c r="B300" s="39" t="s">
        <v>17</v>
      </c>
      <c r="D300" s="42">
        <f>_xll.qlCalendarAdvance(Calendar,$D299,B300,"f",FALSE)</f>
        <v>42786</v>
      </c>
      <c r="E300" s="172">
        <f>_xll.qlInterestRateIndexValueDate(IndexON,D300)</f>
        <v>42786</v>
      </c>
      <c r="F300" s="188">
        <f>IFERROR(_xll.qlIndexFixing(IndexON,D300,TRUE,_xll.ohTrigger(RecalcTrigger,TriggerON)),NA())</f>
        <v>7.8907860225807536E-3</v>
      </c>
      <c r="H300" s="42">
        <f>_xll.qlCalendarAdvance(Calendar,$H299,B300,"f",FALSE)</f>
        <v>42786</v>
      </c>
      <c r="I300" s="172">
        <f>_xll.qlInterestRateIndexValueDate(Index1M,$H300)</f>
        <v>42786</v>
      </c>
      <c r="J300" s="177">
        <f>IFERROR(_xll.qlIndexFixing(Index1M,$H300,TRUE,_xll.ohTrigger(RecalcTrigger,Trigger1M)),NA())</f>
        <v>8.9362784299908318E-3</v>
      </c>
      <c r="K300" s="44">
        <f>IFERROR(_xll.qlIndexFixing(Index3M,H300,TRUE,_xll.ohTrigger(RecalcTrigger,Trigger3M)),NA())</f>
        <v>1.0173185627084729E-2</v>
      </c>
      <c r="L300" s="44">
        <f>IFERROR(_xll.qlIndexFixing(Index6M,$H300,TRUE,_xll.ohTrigger(RecalcTrigger,Trigger6M)),NA())</f>
        <v>1.1994316826324529E-2</v>
      </c>
      <c r="M300" s="178">
        <f>IFERROR(_xll.qlIndexFixing(Index1Y,$H300,TRUE,_xll.ohTrigger(RecalcTrigger,Trigger1Y)),NA())</f>
        <v>1.5228883159059237E-2</v>
      </c>
      <c r="N300" s="177">
        <f>IFERROR(_xll.qlIndexFixing(ONIndex1M,I300,TRUE,_xll.ohTrigger(RecalcTrigger,Trigger1M)),NA())</f>
        <v>8.7376069259970102E-3</v>
      </c>
      <c r="O300" s="44">
        <f>IFERROR(_xll.qlIndexFixing(ONIndex3M,I300,TRUE,_xll.ohTrigger(RecalcTrigger,Trigger3M)),NA())</f>
        <v>9.5152293215428063E-3</v>
      </c>
      <c r="P300" s="44">
        <f>IFERROR(_xll.qlIndexFixing(ONIndex6M,I300,TRUE,_xll.ohTrigger(RecalcTrigger,Trigger6M)),NA())</f>
        <v>1.0655130176384642E-2</v>
      </c>
      <c r="Q300" s="178">
        <f>IFERROR(_xll.qlIndexFixing(ONIndex1Y,I300,TRUE,_xll.ohTrigger(RecalcTrigger,Trigger1Y)),NA())</f>
        <v>1.2516190891230794E-2</v>
      </c>
    </row>
    <row r="301" spans="2:17" x14ac:dyDescent="0.2">
      <c r="B301" s="39" t="s">
        <v>17</v>
      </c>
      <c r="D301" s="42">
        <f>_xll.qlCalendarAdvance(Calendar,$D300,B301,"f",FALSE)</f>
        <v>42787</v>
      </c>
      <c r="E301" s="172">
        <f>_xll.qlInterestRateIndexValueDate(IndexON,D301)</f>
        <v>42787</v>
      </c>
      <c r="F301" s="188">
        <f>IFERROR(_xll.qlIndexFixing(IndexON,D301,TRUE,_xll.ohTrigger(RecalcTrigger,TriggerON)),NA())</f>
        <v>7.9017173034978683E-3</v>
      </c>
      <c r="H301" s="42">
        <f>_xll.qlCalendarAdvance(Calendar,$H300,B301,"f",FALSE)</f>
        <v>42787</v>
      </c>
      <c r="I301" s="172">
        <f>_xll.qlInterestRateIndexValueDate(Index1M,$H301)</f>
        <v>42787</v>
      </c>
      <c r="J301" s="177">
        <f>IFERROR(_xll.qlIndexFixing(Index1M,$H301,TRUE,_xll.ohTrigger(RecalcTrigger,Trigger1M)),NA())</f>
        <v>8.950687229160632E-3</v>
      </c>
      <c r="K301" s="44">
        <f>IFERROR(_xll.qlIndexFixing(Index3M,H301,TRUE,_xll.ohTrigger(RecalcTrigger,Trigger3M)),NA())</f>
        <v>1.0180230863026317E-2</v>
      </c>
      <c r="L301" s="44">
        <f>IFERROR(_xll.qlIndexFixing(Index6M,$H301,TRUE,_xll.ohTrigger(RecalcTrigger,Trigger6M)),NA())</f>
        <v>1.2001365302089024E-2</v>
      </c>
      <c r="M301" s="178">
        <f>IFERROR(_xll.qlIndexFixing(Index1Y,$H301,TRUE,_xll.ohTrigger(RecalcTrigger,Trigger1Y)),NA())</f>
        <v>1.5239172077258001E-2</v>
      </c>
      <c r="N301" s="177">
        <f>IFERROR(_xll.qlIndexFixing(ONIndex1M,I301,TRUE,_xll.ohTrigger(RecalcTrigger,Trigger1M)),NA())</f>
        <v>8.7522811733786732E-3</v>
      </c>
      <c r="O301" s="44">
        <f>IFERROR(_xll.qlIndexFixing(ONIndex3M,I301,TRUE,_xll.ohTrigger(RecalcTrigger,Trigger3M)),NA())</f>
        <v>9.5292271926494809E-3</v>
      </c>
      <c r="P301" s="44">
        <f>IFERROR(_xll.qlIndexFixing(ONIndex6M,I301,TRUE,_xll.ohTrigger(RecalcTrigger,Trigger6M)),NA())</f>
        <v>1.0669413511538162E-2</v>
      </c>
      <c r="Q301" s="178">
        <f>IFERROR(_xll.qlIndexFixing(ONIndex1Y,I301,TRUE,_xll.ohTrigger(RecalcTrigger,Trigger1Y)),NA())</f>
        <v>1.2591876348927444E-2</v>
      </c>
    </row>
    <row r="302" spans="2:17" x14ac:dyDescent="0.2">
      <c r="B302" s="39" t="s">
        <v>17</v>
      </c>
      <c r="D302" s="42">
        <f>_xll.qlCalendarAdvance(Calendar,$D301,B302,"f",FALSE)</f>
        <v>42788</v>
      </c>
      <c r="E302" s="172">
        <f>_xll.qlInterestRateIndexValueDate(IndexON,D302)</f>
        <v>42788</v>
      </c>
      <c r="F302" s="188">
        <f>IFERROR(_xll.qlIndexFixing(IndexON,D302,TRUE,_xll.ohTrigger(RecalcTrigger,TriggerON)),NA())</f>
        <v>7.9126938353091258E-3</v>
      </c>
      <c r="H302" s="42">
        <f>_xll.qlCalendarAdvance(Calendar,$H301,B302,"f",FALSE)</f>
        <v>42788</v>
      </c>
      <c r="I302" s="172">
        <f>_xll.qlInterestRateIndexValueDate(Index1M,$H302)</f>
        <v>42788</v>
      </c>
      <c r="J302" s="177">
        <f>IFERROR(_xll.qlIndexFixing(Index1M,$H302,TRUE,_xll.ohTrigger(RecalcTrigger,Trigger1M)),NA())</f>
        <v>8.9650756616866233E-3</v>
      </c>
      <c r="K302" s="44">
        <f>IFERROR(_xll.qlIndexFixing(Index3M,H302,TRUE,_xll.ohTrigger(RecalcTrigger,Trigger3M)),NA())</f>
        <v>1.0187279546895823E-2</v>
      </c>
      <c r="L302" s="44">
        <f>IFERROR(_xll.qlIndexFixing(Index6M,$H302,TRUE,_xll.ohTrigger(RecalcTrigger,Trigger6M)),NA())</f>
        <v>1.2014563609754406E-2</v>
      </c>
      <c r="M302" s="178">
        <f>IFERROR(_xll.qlIndexFixing(Index1Y,$H302,TRUE,_xll.ohTrigger(RecalcTrigger,Trigger1Y)),NA())</f>
        <v>1.5249241892360876E-2</v>
      </c>
      <c r="N302" s="177">
        <f>IFERROR(_xll.qlIndexFixing(ONIndex1M,I302,TRUE,_xll.ohTrigger(RecalcTrigger,Trigger1M)),NA())</f>
        <v>8.766935052452185E-3</v>
      </c>
      <c r="O302" s="44">
        <f>IFERROR(_xll.qlIndexFixing(ONIndex3M,I302,TRUE,_xll.ohTrigger(RecalcTrigger,Trigger3M)),NA())</f>
        <v>9.5432615672441656E-3</v>
      </c>
      <c r="P302" s="44">
        <f>IFERROR(_xll.qlIndexFixing(ONIndex6M,I302,TRUE,_xll.ohTrigger(RecalcTrigger,Trigger6M)),NA())</f>
        <v>1.0683820496165675E-2</v>
      </c>
      <c r="Q302" s="178">
        <f>IFERROR(_xll.qlIndexFixing(ONIndex1Y,I302,TRUE,_xll.ohTrigger(RecalcTrigger,Trigger1Y)),NA())</f>
        <v>1.2663581156380221E-2</v>
      </c>
    </row>
    <row r="303" spans="2:17" x14ac:dyDescent="0.2">
      <c r="B303" s="39" t="s">
        <v>17</v>
      </c>
      <c r="D303" s="42">
        <f>_xll.qlCalendarAdvance(Calendar,$D302,B303,"f",FALSE)</f>
        <v>42789</v>
      </c>
      <c r="E303" s="172">
        <f>_xll.qlInterestRateIndexValueDate(IndexON,D303)</f>
        <v>42789</v>
      </c>
      <c r="F303" s="188">
        <f>IFERROR(_xll.qlIndexFixing(IndexON,D303,TRUE,_xll.ohTrigger(RecalcTrigger,TriggerON)),NA())</f>
        <v>7.9237156181766188E-3</v>
      </c>
      <c r="H303" s="42">
        <f>_xll.qlCalendarAdvance(Calendar,$H302,B303,"f",FALSE)</f>
        <v>42789</v>
      </c>
      <c r="I303" s="172">
        <f>_xll.qlInterestRateIndexValueDate(Index1M,$H303)</f>
        <v>42789</v>
      </c>
      <c r="J303" s="177">
        <f>IFERROR(_xll.qlIndexFixing(Index1M,$H303,TRUE,_xll.ohTrigger(RecalcTrigger,Trigger1M)),NA())</f>
        <v>8.979443727499337E-3</v>
      </c>
      <c r="K303" s="44">
        <f>IFERROR(_xll.qlIndexFixing(Index3M,H303,TRUE,_xll.ohTrigger(RecalcTrigger,Trigger3M)),NA())</f>
        <v>1.0201310833454189E-2</v>
      </c>
      <c r="L303" s="44">
        <f>IFERROR(_xll.qlIndexFixing(Index6M,$H303,TRUE,_xll.ohTrigger(RecalcTrigger,Trigger6M)),NA())</f>
        <v>1.2027738563133362E-2</v>
      </c>
      <c r="M303" s="178">
        <f>IFERROR(_xll.qlIndexFixing(Index1Y,$H303,TRUE,_xll.ohTrigger(RecalcTrigger,Trigger1Y)),NA())</f>
        <v>1.5259103803964225E-2</v>
      </c>
      <c r="N303" s="177">
        <f>IFERROR(_xll.qlIndexFixing(ONIndex1M,I303,TRUE,_xll.ohTrigger(RecalcTrigger,Trigger1M)),NA())</f>
        <v>8.7815685629744067E-3</v>
      </c>
      <c r="O303" s="44">
        <f>IFERROR(_xll.qlIndexFixing(ONIndex3M,I303,TRUE,_xll.ohTrigger(RecalcTrigger,Trigger3M)),NA())</f>
        <v>9.5573324454079067E-3</v>
      </c>
      <c r="P303" s="44">
        <f>IFERROR(_xll.qlIndexFixing(ONIndex6M,I303,TRUE,_xll.ohTrigger(RecalcTrigger,Trigger6M)),NA())</f>
        <v>1.0698351130186134E-2</v>
      </c>
      <c r="Q303" s="178">
        <f>IFERROR(_xll.qlIndexFixing(ONIndex1Y,I303,TRUE,_xll.ohTrigger(RecalcTrigger,Trigger1Y)),NA())</f>
        <v>1.2731305310995644E-2</v>
      </c>
    </row>
    <row r="304" spans="2:17" x14ac:dyDescent="0.2">
      <c r="B304" s="39" t="s">
        <v>17</v>
      </c>
      <c r="D304" s="42">
        <f>_xll.qlCalendarAdvance(Calendar,$D303,B304,"f",FALSE)</f>
        <v>42790</v>
      </c>
      <c r="E304" s="172">
        <f>_xll.qlInterestRateIndexValueDate(IndexON,D304)</f>
        <v>42790</v>
      </c>
      <c r="F304" s="188">
        <f>IFERROR(_xll.qlIndexFixing(IndexON,D304,TRUE,_xll.ohTrigger(RecalcTrigger,TriggerON)),NA())</f>
        <v>7.9460830010576657E-3</v>
      </c>
      <c r="H304" s="42">
        <f>_xll.qlCalendarAdvance(Calendar,$H303,B304,"f",FALSE)</f>
        <v>42790</v>
      </c>
      <c r="I304" s="172">
        <f>_xll.qlInterestRateIndexValueDate(Index1M,$H304)</f>
        <v>42790</v>
      </c>
      <c r="J304" s="177">
        <f>IFERROR(_xll.qlIndexFixing(Index1M,$H304,TRUE,_xll.ohTrigger(RecalcTrigger,Trigger1M)),NA())</f>
        <v>8.9937914265350982E-3</v>
      </c>
      <c r="K304" s="44">
        <f>IFERROR(_xll.qlIndexFixing(Index3M,H304,TRUE,_xll.ohTrigger(RecalcTrigger,Trigger3M)),NA())</f>
        <v>1.0215324433575009E-2</v>
      </c>
      <c r="L304" s="44">
        <f>IFERROR(_xll.qlIndexFixing(Index6M,$H304,TRUE,_xll.ohTrigger(RecalcTrigger,Trigger6M)),NA())</f>
        <v>1.2040889401073705E-2</v>
      </c>
      <c r="M304" s="178">
        <f>IFERROR(_xll.qlIndexFixing(Index1Y,$H304,TRUE,_xll.ohTrigger(RecalcTrigger,Trigger1Y)),NA())</f>
        <v>1.527520353183244E-2</v>
      </c>
      <c r="N304" s="177">
        <f>IFERROR(_xll.qlIndexFixing(ONIndex1M,I304,TRUE,_xll.ohTrigger(RecalcTrigger,Trigger1M)),NA())</f>
        <v>8.8109803745772819E-3</v>
      </c>
      <c r="O304" s="44">
        <f>IFERROR(_xll.qlIndexFixing(ONIndex3M,I304,TRUE,_xll.ohTrigger(RecalcTrigger,Trigger3M)),NA())</f>
        <v>9.5858476181787129E-3</v>
      </c>
      <c r="P304" s="44">
        <f>IFERROR(_xll.qlIndexFixing(ONIndex6M,I304,TRUE,_xll.ohTrigger(RecalcTrigger,Trigger6M)),NA())</f>
        <v>1.0728139870535005E-2</v>
      </c>
      <c r="Q304" s="178">
        <f>IFERROR(_xll.qlIndexFixing(ONIndex1Y,I304,TRUE,_xll.ohTrigger(RecalcTrigger,Trigger1Y)),NA())</f>
        <v>1.2853937405298648E-2</v>
      </c>
    </row>
    <row r="305" spans="2:17" x14ac:dyDescent="0.2">
      <c r="B305" s="39" t="s">
        <v>17</v>
      </c>
      <c r="D305" s="42">
        <f>_xll.qlCalendarAdvance(Calendar,$D304,B305,"f",FALSE)</f>
        <v>42793</v>
      </c>
      <c r="E305" s="172">
        <f>_xll.qlInterestRateIndexValueDate(IndexON,D305)</f>
        <v>42793</v>
      </c>
      <c r="F305" s="188">
        <f>IFERROR(_xll.qlIndexFixing(IndexON,D305,TRUE,_xll.ohTrigger(RecalcTrigger,TriggerON)),NA())</f>
        <v>7.9682552593984823E-3</v>
      </c>
      <c r="H305" s="42">
        <f>_xll.qlCalendarAdvance(Calendar,$H304,B305,"f",FALSE)</f>
        <v>42793</v>
      </c>
      <c r="I305" s="172">
        <f>_xll.qlInterestRateIndexValueDate(Index1M,$H305)</f>
        <v>42793</v>
      </c>
      <c r="J305" s="177">
        <f>IFERROR(_xll.qlIndexFixing(Index1M,$H305,TRUE,_xll.ohTrigger(RecalcTrigger,Trigger1M)),NA())</f>
        <v>9.0367123222946447E-3</v>
      </c>
      <c r="K305" s="44">
        <f>IFERROR(_xll.qlIndexFixing(Index3M,H305,TRUE,_xll.ohTrigger(RecalcTrigger,Trigger3M)),NA())</f>
        <v>1.027791111775794E-2</v>
      </c>
      <c r="L305" s="44">
        <f>IFERROR(_xll.qlIndexFixing(Index6M,$H305,TRUE,_xll.ohTrigger(RecalcTrigger,Trigger6M)),NA())</f>
        <v>1.2092307863900991E-2</v>
      </c>
      <c r="M305" s="178">
        <f>IFERROR(_xll.qlIndexFixing(Index1Y,$H305,TRUE,_xll.ohTrigger(RecalcTrigger,Trigger1Y)),NA())</f>
        <v>1.529669642671716E-2</v>
      </c>
      <c r="N305" s="177">
        <f>IFERROR(_xll.qlIndexFixing(ONIndex1M,I305,TRUE,_xll.ohTrigger(RecalcTrigger,Trigger1M)),NA())</f>
        <v>8.8398989205229483E-3</v>
      </c>
      <c r="O305" s="44">
        <f>IFERROR(_xll.qlIndexFixing(ONIndex3M,I305,TRUE,_xll.ohTrigger(RecalcTrigger,Trigger3M)),NA())</f>
        <v>9.6139809933482034E-3</v>
      </c>
      <c r="P305" s="44">
        <f>IFERROR(_xll.qlIndexFixing(ONIndex6M,I305,TRUE,_xll.ohTrigger(RecalcTrigger,Trigger6M)),NA())</f>
        <v>1.0757710160521627E-2</v>
      </c>
      <c r="Q305" s="178">
        <f>IFERROR(_xll.qlIndexFixing(ONIndex1Y,I305,TRUE,_xll.ohTrigger(RecalcTrigger,Trigger1Y)),NA())</f>
        <v>1.296239536039856E-2</v>
      </c>
    </row>
    <row r="306" spans="2:17" x14ac:dyDescent="0.2">
      <c r="B306" s="39" t="s">
        <v>17</v>
      </c>
      <c r="D306" s="42">
        <f>_xll.qlCalendarAdvance(Calendar,$D305,B306,"f",FALSE)</f>
        <v>42794</v>
      </c>
      <c r="E306" s="172">
        <f>_xll.qlInterestRateIndexValueDate(IndexON,D306)</f>
        <v>42794</v>
      </c>
      <c r="F306" s="188">
        <f>IFERROR(_xll.qlIndexFixing(IndexON,D306,TRUE,_xll.ohTrigger(RecalcTrigger,TriggerON)),NA())</f>
        <v>7.9795032972229674E-3</v>
      </c>
      <c r="H306" s="42">
        <f>_xll.qlCalendarAdvance(Calendar,$H305,B306,"f",FALSE)</f>
        <v>42794</v>
      </c>
      <c r="I306" s="172">
        <f>_xll.qlInterestRateIndexValueDate(Index1M,$H306)</f>
        <v>42794</v>
      </c>
      <c r="J306" s="177">
        <f>IFERROR(_xll.qlIndexFixing(Index1M,$H306,TRUE,_xll.ohTrigger(RecalcTrigger,Trigger1M)),NA())</f>
        <v>9.0725275575663112E-3</v>
      </c>
      <c r="K306" s="44">
        <f>IFERROR(_xll.qlIndexFixing(Index3M,H306,TRUE,_xll.ohTrigger(RecalcTrigger,Trigger3M)),NA())</f>
        <v>1.029179285391897E-2</v>
      </c>
      <c r="L306" s="44">
        <f>IFERROR(_xll.qlIndexFixing(Index6M,$H306,TRUE,_xll.ohTrigger(RecalcTrigger,Trigger6M)),NA())</f>
        <v>1.2111355959375115E-2</v>
      </c>
      <c r="M306" s="178">
        <f>IFERROR(_xll.qlIndexFixing(Index1Y,$H306,TRUE,_xll.ohTrigger(RecalcTrigger,Trigger1Y)),NA())</f>
        <v>1.5305686833882337E-2</v>
      </c>
      <c r="N306" s="177">
        <f>IFERROR(_xll.qlIndexFixing(ONIndex1M,I306,TRUE,_xll.ohTrigger(RecalcTrigger,Trigger1M)),NA())</f>
        <v>8.8544305886939512E-3</v>
      </c>
      <c r="O306" s="44">
        <f>IFERROR(_xll.qlIndexFixing(ONIndex3M,I306,TRUE,_xll.ohTrigger(RecalcTrigger,Trigger3M)),NA())</f>
        <v>9.6282343891951339E-3</v>
      </c>
      <c r="P306" s="44">
        <f>IFERROR(_xll.qlIndexFixing(ONIndex6M,I306,TRUE,_xll.ohTrigger(RecalcTrigger,Trigger6M)),NA())</f>
        <v>1.0772859041831007E-2</v>
      </c>
      <c r="Q306" s="178">
        <f>IFERROR(_xll.qlIndexFixing(ONIndex1Y,I306,TRUE,_xll.ohTrigger(RecalcTrigger,Trigger1Y)),NA())</f>
        <v>1.301021622100218E-2</v>
      </c>
    </row>
    <row r="307" spans="2:17" x14ac:dyDescent="0.2">
      <c r="B307" s="39" t="s">
        <v>17</v>
      </c>
      <c r="D307" s="42">
        <f>_xll.qlCalendarAdvance(Calendar,$D306,B307,"f",FALSE)</f>
        <v>42795</v>
      </c>
      <c r="E307" s="172">
        <f>_xll.qlInterestRateIndexValueDate(IndexON,D307)</f>
        <v>42795</v>
      </c>
      <c r="F307" s="188">
        <f>IFERROR(_xll.qlIndexFixing(IndexON,D307,TRUE,_xll.ohTrigger(RecalcTrigger,TriggerON)),NA())</f>
        <v>7.9907965859415953E-3</v>
      </c>
      <c r="H307" s="42">
        <f>_xll.qlCalendarAdvance(Calendar,$H306,B307,"f",FALSE)</f>
        <v>42795</v>
      </c>
      <c r="I307" s="172">
        <f>_xll.qlInterestRateIndexValueDate(Index1M,$H307)</f>
        <v>42795</v>
      </c>
      <c r="J307" s="177">
        <f>IFERROR(_xll.qlIndexFixing(Index1M,$H307,TRUE,_xll.ohTrigger(RecalcTrigger,Trigger1M)),NA())</f>
        <v>9.1010580849687998E-3</v>
      </c>
      <c r="K307" s="44">
        <f>IFERROR(_xll.qlIndexFixing(Index3M,H307,TRUE,_xll.ohTrigger(RecalcTrigger,Trigger3M)),NA())</f>
        <v>1.0305651999587658E-2</v>
      </c>
      <c r="L307" s="44">
        <f>IFERROR(_xll.qlIndexFixing(Index6M,$H307,TRUE,_xll.ohTrigger(RecalcTrigger,Trigger6M)),NA())</f>
        <v>1.21243293258685E-2</v>
      </c>
      <c r="M307" s="178">
        <f>IFERROR(_xll.qlIndexFixing(Index1Y,$H307,TRUE,_xll.ohTrigger(RecalcTrigger,Trigger1Y)),NA())</f>
        <v>1.5314536546310764E-2</v>
      </c>
      <c r="N307" s="177">
        <f>IFERROR(_xll.qlIndexFixing(ONIndex1M,I307,TRUE,_xll.ohTrigger(RecalcTrigger,Trigger1M)),NA())</f>
        <v>8.8689418884757565E-3</v>
      </c>
      <c r="O307" s="44">
        <f>IFERROR(_xll.qlIndexFixing(ONIndex3M,I307,TRUE,_xll.ohTrigger(RecalcTrigger,Trigger3M)),NA())</f>
        <v>9.6425242886921669E-3</v>
      </c>
      <c r="P307" s="44">
        <f>IFERROR(_xll.qlIndexFixing(ONIndex6M,I307,TRUE,_xll.ohTrigger(RecalcTrigger,Trigger6M)),NA())</f>
        <v>1.0788131572695425E-2</v>
      </c>
      <c r="Q307" s="178">
        <f>IFERROR(_xll.qlIndexFixing(ONIndex1Y,I307,TRUE,_xll.ohTrigger(RecalcTrigger,Trigger1Y)),NA())</f>
        <v>1.3054056417503013E-2</v>
      </c>
    </row>
    <row r="308" spans="2:17" x14ac:dyDescent="0.2">
      <c r="B308" s="39" t="s">
        <v>17</v>
      </c>
      <c r="D308" s="42">
        <f>_xll.qlCalendarAdvance(Calendar,$D307,B308,"f",FALSE)</f>
        <v>42796</v>
      </c>
      <c r="E308" s="172">
        <f>_xll.qlInterestRateIndexValueDate(IndexON,D308)</f>
        <v>42796</v>
      </c>
      <c r="F308" s="188">
        <f>IFERROR(_xll.qlIndexFixing(IndexON,D308,TRUE,_xll.ohTrigger(RecalcTrigger,TriggerON)),NA())</f>
        <v>8.0021351257975049E-3</v>
      </c>
      <c r="H308" s="42">
        <f>_xll.qlCalendarAdvance(Calendar,$H307,B308,"f",FALSE)</f>
        <v>42796</v>
      </c>
      <c r="I308" s="172">
        <f>_xll.qlInterestRateIndexValueDate(Index1M,$H308)</f>
        <v>42796</v>
      </c>
      <c r="J308" s="177">
        <f>IFERROR(_xll.qlIndexFixing(Index1M,$H308,TRUE,_xll.ohTrigger(RecalcTrigger,Trigger1M)),NA())</f>
        <v>9.1080904034379975E-3</v>
      </c>
      <c r="K308" s="44">
        <f>IFERROR(_xll.qlIndexFixing(Index3M,H308,TRUE,_xll.ohTrigger(RecalcTrigger,Trigger3M)),NA())</f>
        <v>1.0319487720216361E-2</v>
      </c>
      <c r="L308" s="44">
        <f>IFERROR(_xll.qlIndexFixing(Index6M,$H308,TRUE,_xll.ohTrigger(RecalcTrigger,Trigger6M)),NA())</f>
        <v>1.2149254999597557E-2</v>
      </c>
      <c r="M308" s="178">
        <f>IFERROR(_xll.qlIndexFixing(Index1Y,$H308,TRUE,_xll.ohTrigger(RecalcTrigger,Trigger1Y)),NA())</f>
        <v>1.5323256767147742E-2</v>
      </c>
      <c r="N308" s="177">
        <f>IFERROR(_xll.qlIndexFixing(ONIndex1M,I308,TRUE,_xll.ohTrigger(RecalcTrigger,Trigger1M)),NA())</f>
        <v>8.883432819787318E-3</v>
      </c>
      <c r="O308" s="44">
        <f>IFERROR(_xll.qlIndexFixing(ONIndex3M,I308,TRUE,_xll.ohTrigger(RecalcTrigger,Trigger3M)),NA())</f>
        <v>9.6568506916772101E-3</v>
      </c>
      <c r="P308" s="44">
        <f>IFERROR(_xll.qlIndexFixing(ONIndex6M,I308,TRUE,_xll.ohTrigger(RecalcTrigger,Trigger6M)),NA())</f>
        <v>1.0803527753033837E-2</v>
      </c>
      <c r="Q308" s="178">
        <f>IFERROR(_xll.qlIndexFixing(ONIndex1Y,I308,TRUE,_xll.ohTrigger(RecalcTrigger,Trigger1Y)),NA())</f>
        <v>1.3093915948685364E-2</v>
      </c>
    </row>
    <row r="309" spans="2:17" x14ac:dyDescent="0.2">
      <c r="B309" s="39" t="s">
        <v>17</v>
      </c>
      <c r="D309" s="42">
        <f>_xll.qlCalendarAdvance(Calendar,$D308,B309,"f",FALSE)</f>
        <v>42797</v>
      </c>
      <c r="E309" s="172">
        <f>_xll.qlInterestRateIndexValueDate(IndexON,D309)</f>
        <v>42797</v>
      </c>
      <c r="F309" s="188">
        <f>IFERROR(_xll.qlIndexFixing(IndexON,D309,TRUE,_xll.ohTrigger(RecalcTrigger,TriggerON)),NA())</f>
        <v>8.0251394817106494E-3</v>
      </c>
      <c r="H309" s="42">
        <f>_xll.qlCalendarAdvance(Calendar,$H308,B309,"f",FALSE)</f>
        <v>42797</v>
      </c>
      <c r="I309" s="172">
        <f>_xll.qlInterestRateIndexValueDate(Index1M,$H309)</f>
        <v>42797</v>
      </c>
      <c r="J309" s="177">
        <f>IFERROR(_xll.qlIndexFixing(Index1M,$H309,TRUE,_xll.ohTrigger(RecalcTrigger,Trigger1M)),NA())</f>
        <v>9.1151155770130554E-3</v>
      </c>
      <c r="K309" s="44">
        <f>IFERROR(_xll.qlIndexFixing(Index3M,H309,TRUE,_xll.ohTrigger(RecalcTrigger,Trigger3M)),NA())</f>
        <v>1.0346866649101729E-2</v>
      </c>
      <c r="L309" s="44">
        <f>IFERROR(_xll.qlIndexFixing(Index6M,$H309,TRUE,_xll.ohTrigger(RecalcTrigger,Trigger6M)),NA())</f>
        <v>1.2156169394044403E-2</v>
      </c>
      <c r="M309" s="178">
        <f>IFERROR(_xll.qlIndexFixing(Index1Y,$H309,TRUE,_xll.ohTrigger(RecalcTrigger,Trigger1Y)),NA())</f>
        <v>1.5337847899643276E-2</v>
      </c>
      <c r="N309" s="177">
        <f>IFERROR(_xll.qlIndexFixing(ONIndex1M,I309,TRUE,_xll.ohTrigger(RecalcTrigger,Trigger1M)),NA())</f>
        <v>8.9125644052834314E-3</v>
      </c>
      <c r="O309" s="44">
        <f>IFERROR(_xll.qlIndexFixing(ONIndex3M,I309,TRUE,_xll.ohTrigger(RecalcTrigger,Trigger3M)),NA())</f>
        <v>9.685882195660616E-3</v>
      </c>
      <c r="P309" s="44">
        <f>IFERROR(_xll.qlIndexFixing(ONIndex6M,I309,TRUE,_xll.ohTrigger(RecalcTrigger,Trigger6M)),NA())</f>
        <v>1.0835053902117366E-2</v>
      </c>
      <c r="Q309" s="178">
        <f>IFERROR(_xll.qlIndexFixing(ONIndex1Y,I309,TRUE,_xll.ohTrigger(RecalcTrigger,Trigger1Y)),NA())</f>
        <v>1.316084063207046E-2</v>
      </c>
    </row>
    <row r="310" spans="2:17" x14ac:dyDescent="0.2">
      <c r="B310" s="39" t="s">
        <v>17</v>
      </c>
      <c r="D310" s="42">
        <f>_xll.qlCalendarAdvance(Calendar,$D309,B310,"f",FALSE)</f>
        <v>42800</v>
      </c>
      <c r="E310" s="172">
        <f>_xll.qlInterestRateIndexValueDate(IndexON,D310)</f>
        <v>42800</v>
      </c>
      <c r="F310" s="188">
        <f>IFERROR(_xll.qlIndexFixing(IndexON,D310,TRUE,_xll.ohTrigger(RecalcTrigger,TriggerON)),NA())</f>
        <v>8.0479417951351273E-3</v>
      </c>
      <c r="H310" s="42">
        <f>_xll.qlCalendarAdvance(Calendar,$H309,B310,"f",FALSE)</f>
        <v>42800</v>
      </c>
      <c r="I310" s="172">
        <f>_xll.qlInterestRateIndexValueDate(Index1M,$H310)</f>
        <v>42800</v>
      </c>
      <c r="J310" s="177">
        <f>IFERROR(_xll.qlIndexFixing(Index1M,$H310,TRUE,_xll.ohTrigger(RecalcTrigger,Trigger1M)),NA())</f>
        <v>9.1575202908420542E-3</v>
      </c>
      <c r="K310" s="44">
        <f>IFERROR(_xll.qlIndexFixing(Index3M,H310,TRUE,_xll.ohTrigger(RecalcTrigger,Trigger3M)),NA())</f>
        <v>1.037457966102419E-2</v>
      </c>
      <c r="L310" s="44">
        <f>IFERROR(_xll.qlIndexFixing(Index6M,$H310,TRUE,_xll.ohTrigger(RecalcTrigger,Trigger6M)),NA())</f>
        <v>1.2188754684927364E-2</v>
      </c>
      <c r="M310" s="178">
        <f>IFERROR(_xll.qlIndexFixing(Index1Y,$H310,TRUE,_xll.ohTrigger(RecalcTrigger,Trigger1Y)),NA())</f>
        <v>1.5357066812525133E-2</v>
      </c>
      <c r="N310" s="177">
        <f>IFERROR(_xll.qlIndexFixing(ONIndex1M,I310,TRUE,_xll.ohTrigger(RecalcTrigger,Trigger1M)),NA())</f>
        <v>8.9411928602500801E-3</v>
      </c>
      <c r="O310" s="44">
        <f>IFERROR(_xll.qlIndexFixing(ONIndex3M,I310,TRUE,_xll.ohTrigger(RecalcTrigger,Trigger3M)),NA())</f>
        <v>9.7145213393889929E-3</v>
      </c>
      <c r="P310" s="44">
        <f>IFERROR(_xll.qlIndexFixing(ONIndex6M,I310,TRUE,_xll.ohTrigger(RecalcTrigger,Trigger6M)),NA())</f>
        <v>1.0866348969856832E-2</v>
      </c>
      <c r="Q310" s="178">
        <f>IFERROR(_xll.qlIndexFixing(ONIndex1Y,I310,TRUE,_xll.ohTrigger(RecalcTrigger,Trigger1Y)),NA())</f>
        <v>1.3213547394214098E-2</v>
      </c>
    </row>
    <row r="311" spans="2:17" x14ac:dyDescent="0.2">
      <c r="B311" s="39" t="s">
        <v>17</v>
      </c>
      <c r="D311" s="42">
        <f>_xll.qlCalendarAdvance(Calendar,$D310,B311,"f",FALSE)</f>
        <v>42801</v>
      </c>
      <c r="E311" s="172">
        <f>_xll.qlInterestRateIndexValueDate(IndexON,D311)</f>
        <v>42801</v>
      </c>
      <c r="F311" s="188">
        <f>IFERROR(_xll.qlIndexFixing(IndexON,D311,TRUE,_xll.ohTrigger(RecalcTrigger,TriggerON)),NA())</f>
        <v>8.0595065900290752E-3</v>
      </c>
      <c r="H311" s="42">
        <f>_xll.qlCalendarAdvance(Calendar,$H310,B311,"f",FALSE)</f>
        <v>42801</v>
      </c>
      <c r="I311" s="172">
        <f>_xll.qlInterestRateIndexValueDate(Index1M,$H311)</f>
        <v>42801</v>
      </c>
      <c r="J311" s="177">
        <f>IFERROR(_xll.qlIndexFixing(Index1M,$H311,TRUE,_xll.ohTrigger(RecalcTrigger,Trigger1M)),NA())</f>
        <v>9.1716144605225747E-3</v>
      </c>
      <c r="K311" s="44">
        <f>IFERROR(_xll.qlIndexFixing(Index3M,H311,TRUE,_xll.ohTrigger(RecalcTrigger,Trigger3M)),NA())</f>
        <v>1.038828573787088E-2</v>
      </c>
      <c r="L311" s="44">
        <f>IFERROR(_xll.qlIndexFixing(Index6M,$H311,TRUE,_xll.ohTrigger(RecalcTrigger,Trigger6M)),NA())</f>
        <v>1.2201546219066672E-2</v>
      </c>
      <c r="M311" s="178">
        <f>IFERROR(_xll.qlIndexFixing(Index1Y,$H311,TRUE,_xll.ohTrigger(RecalcTrigger,Trigger1Y)),NA())</f>
        <v>1.5365307637447145E-2</v>
      </c>
      <c r="N311" s="177">
        <f>IFERROR(_xll.qlIndexFixing(ONIndex1M,I311,TRUE,_xll.ohTrigger(RecalcTrigger,Trigger1M)),NA())</f>
        <v>8.9555819491293764E-3</v>
      </c>
      <c r="O311" s="44">
        <f>IFERROR(_xll.qlIndexFixing(ONIndex3M,I311,TRUE,_xll.ohTrigger(RecalcTrigger,Trigger3M)),NA())</f>
        <v>9.7290302603003642E-3</v>
      </c>
      <c r="P311" s="44">
        <f>IFERROR(_xll.qlIndexFixing(ONIndex6M,I311,TRUE,_xll.ohTrigger(RecalcTrigger,Trigger6M)),NA())</f>
        <v>1.0882363398051487E-2</v>
      </c>
      <c r="Q311" s="178">
        <f>IFERROR(_xll.qlIndexFixing(ONIndex1Y,I311,TRUE,_xll.ohTrigger(RecalcTrigger,Trigger1Y)),NA())</f>
        <v>1.3233503581054906E-2</v>
      </c>
    </row>
    <row r="312" spans="2:17" x14ac:dyDescent="0.2">
      <c r="B312" s="39" t="s">
        <v>17</v>
      </c>
      <c r="D312" s="42">
        <f>_xll.qlCalendarAdvance(Calendar,$D311,B312,"f",FALSE)</f>
        <v>42802</v>
      </c>
      <c r="E312" s="172">
        <f>_xll.qlInterestRateIndexValueDate(IndexON,D312)</f>
        <v>42802</v>
      </c>
      <c r="F312" s="188">
        <f>IFERROR(_xll.qlIndexFixing(IndexON,D312,TRUE,_xll.ohTrigger(RecalcTrigger,TriggerON)),NA())</f>
        <v>8.0711166358982123E-3</v>
      </c>
      <c r="H312" s="42">
        <f>_xll.qlCalendarAdvance(Calendar,$H311,B312,"f",FALSE)</f>
        <v>42802</v>
      </c>
      <c r="I312" s="172">
        <f>_xll.qlInterestRateIndexValueDate(Index1M,$H312)</f>
        <v>42802</v>
      </c>
      <c r="J312" s="177">
        <f>IFERROR(_xll.qlIndexFixing(Index1M,$H312,TRUE,_xll.ohTrigger(RecalcTrigger,Trigger1M)),NA())</f>
        <v>9.1998647953476943E-3</v>
      </c>
      <c r="K312" s="44">
        <f>IFERROR(_xll.qlIndexFixing(Index3M,H312,TRUE,_xll.ohTrigger(RecalcTrigger,Trigger3M)),NA())</f>
        <v>1.0401963382167931E-2</v>
      </c>
      <c r="L312" s="44">
        <f>IFERROR(_xll.qlIndexFixing(Index6M,$H312,TRUE,_xll.ohTrigger(RecalcTrigger,Trigger6M)),NA())</f>
        <v>1.2214304826235284E-2</v>
      </c>
      <c r="M312" s="178">
        <f>IFERROR(_xll.qlIndexFixing(Index1Y,$H312,TRUE,_xll.ohTrigger(RecalcTrigger,Trigger1Y)),NA())</f>
        <v>1.5373486198403175E-2</v>
      </c>
      <c r="N312" s="177">
        <f>IFERROR(_xll.qlIndexFixing(ONIndex1M,I312,TRUE,_xll.ohTrigger(RecalcTrigger,Trigger1M)),NA())</f>
        <v>8.9699506696194753E-3</v>
      </c>
      <c r="O312" s="44">
        <f>IFERROR(_xll.qlIndexFixing(ONIndex3M,I312,TRUE,_xll.ohTrigger(RecalcTrigger,Trigger3M)),NA())</f>
        <v>9.7435756847807919E-3</v>
      </c>
      <c r="P312" s="44">
        <f>IFERROR(_xll.qlIndexFixing(ONIndex6M,I312,TRUE,_xll.ohTrigger(RecalcTrigger,Trigger6M)),NA())</f>
        <v>1.0898501475882227E-2</v>
      </c>
      <c r="Q312" s="178">
        <f>IFERROR(_xll.qlIndexFixing(ONIndex1Y,I312,TRUE,_xll.ohTrigger(RecalcTrigger,Trigger1Y)),NA())</f>
        <v>1.3249479096498762E-2</v>
      </c>
    </row>
    <row r="313" spans="2:17" x14ac:dyDescent="0.2">
      <c r="B313" s="39" t="s">
        <v>17</v>
      </c>
      <c r="D313" s="42">
        <f>_xll.qlCalendarAdvance(Calendar,$D312,B313,"f",FALSE)</f>
        <v>42803</v>
      </c>
      <c r="E313" s="172">
        <f>_xll.qlInterestRateIndexValueDate(IndexON,D313)</f>
        <v>42803</v>
      </c>
      <c r="F313" s="188">
        <f>IFERROR(_xll.qlIndexFixing(IndexON,D313,TRUE,_xll.ohTrigger(RecalcTrigger,TriggerON)),NA())</f>
        <v>8.082771932904631E-3</v>
      </c>
      <c r="H313" s="42">
        <f>_xll.qlCalendarAdvance(Calendar,$H312,B313,"f",FALSE)</f>
        <v>42803</v>
      </c>
      <c r="I313" s="172">
        <f>_xll.qlInterestRateIndexValueDate(Index1M,$H313)</f>
        <v>42803</v>
      </c>
      <c r="J313" s="177">
        <f>IFERROR(_xll.qlIndexFixing(Index1M,$H313,TRUE,_xll.ohTrigger(RecalcTrigger,Trigger1M)),NA())</f>
        <v>9.2068233521848744E-3</v>
      </c>
      <c r="K313" s="44">
        <f>IFERROR(_xll.qlIndexFixing(Index3M,H313,TRUE,_xll.ohTrigger(RecalcTrigger,Trigger3M)),NA())</f>
        <v>1.0415611759291057E-2</v>
      </c>
      <c r="L313" s="44">
        <f>IFERROR(_xll.qlIndexFixing(Index6M,$H313,TRUE,_xll.ohTrigger(RecalcTrigger,Trigger6M)),NA())</f>
        <v>1.2238807969543648E-2</v>
      </c>
      <c r="M313" s="178">
        <f>IFERROR(_xll.qlIndexFixing(Index1Y,$H313,TRUE,_xll.ohTrigger(RecalcTrigger,Trigger1Y)),NA())</f>
        <v>1.5381613701357377E-2</v>
      </c>
      <c r="N313" s="177">
        <f>IFERROR(_xll.qlIndexFixing(ONIndex1M,I313,TRUE,_xll.ohTrigger(RecalcTrigger,Trigger1M)),NA())</f>
        <v>8.9842990214772378E-3</v>
      </c>
      <c r="O313" s="44">
        <f>IFERROR(_xll.qlIndexFixing(ONIndex3M,I313,TRUE,_xll.ohTrigger(RecalcTrigger,Trigger3M)),NA())</f>
        <v>9.7581576128302761E-3</v>
      </c>
      <c r="P313" s="44">
        <f>IFERROR(_xll.qlIndexFixing(ONIndex6M,I313,TRUE,_xll.ohTrigger(RecalcTrigger,Trigger6M)),NA())</f>
        <v>1.0914763203349054E-2</v>
      </c>
      <c r="Q313" s="178">
        <f>IFERROR(_xll.qlIndexFixing(ONIndex1Y,I313,TRUE,_xll.ohTrigger(RecalcTrigger,Trigger1Y)),NA())</f>
        <v>1.3261473940059387E-2</v>
      </c>
    </row>
    <row r="314" spans="2:17" x14ac:dyDescent="0.2">
      <c r="B314" s="39" t="s">
        <v>17</v>
      </c>
      <c r="D314" s="42">
        <f>_xll.qlCalendarAdvance(Calendar,$D313,B314,"f",FALSE)</f>
        <v>42804</v>
      </c>
      <c r="E314" s="172">
        <f>_xll.qlInterestRateIndexValueDate(IndexON,D314)</f>
        <v>42804</v>
      </c>
      <c r="F314" s="188">
        <f>IFERROR(_xll.qlIndexFixing(IndexON,D314,TRUE,_xll.ohTrigger(RecalcTrigger,TriggerON)),NA())</f>
        <v>8.1064133950089125E-3</v>
      </c>
      <c r="H314" s="42">
        <f>_xll.qlCalendarAdvance(Calendar,$H313,B314,"f",FALSE)</f>
        <v>42804</v>
      </c>
      <c r="I314" s="172">
        <f>_xll.qlInterestRateIndexValueDate(Index1M,$H314)</f>
        <v>42804</v>
      </c>
      <c r="J314" s="177">
        <f>IFERROR(_xll.qlIndexFixing(Index1M,$H314,TRUE,_xll.ohTrigger(RecalcTrigger,Trigger1M)),NA())</f>
        <v>9.2137747637780019E-3</v>
      </c>
      <c r="K314" s="44">
        <f>IFERROR(_xll.qlIndexFixing(Index3M,H314,TRUE,_xll.ohTrigger(RecalcTrigger,Trigger3M)),NA())</f>
        <v>1.0442535455658724E-2</v>
      </c>
      <c r="L314" s="44">
        <f>IFERROR(_xll.qlIndexFixing(Index6M,$H314,TRUE,_xll.ohTrigger(RecalcTrigger,Trigger6M)),NA())</f>
        <v>1.2245598782496548E-2</v>
      </c>
      <c r="M314" s="178">
        <f>IFERROR(_xll.qlIndexFixing(Index1Y,$H314,TRUE,_xll.ohTrigger(RecalcTrigger,Trigger1Y)),NA())</f>
        <v>1.5395286429267196E-2</v>
      </c>
      <c r="N314" s="177">
        <f>IFERROR(_xll.qlIndexFixing(ONIndex1M,I314,TRUE,_xll.ohTrigger(RecalcTrigger,Trigger1M)),NA())</f>
        <v>9.0131503878095511E-3</v>
      </c>
      <c r="O314" s="44">
        <f>IFERROR(_xll.qlIndexFixing(ONIndex3M,I314,TRUE,_xll.ohTrigger(RecalcTrigger,Trigger3M)),NA())</f>
        <v>9.7877055992316268E-3</v>
      </c>
      <c r="P314" s="44">
        <f>IFERROR(_xll.qlIndexFixing(ONIndex6M,I314,TRUE,_xll.ohTrigger(RecalcTrigger,Trigger6M)),NA())</f>
        <v>1.0948027188713388E-2</v>
      </c>
      <c r="Q314" s="178">
        <f>IFERROR(_xll.qlIndexFixing(ONIndex1Y,I314,TRUE,_xll.ohTrigger(RecalcTrigger,Trigger1Y)),NA())</f>
        <v>1.3272677331162738E-2</v>
      </c>
    </row>
    <row r="315" spans="2:17" x14ac:dyDescent="0.2">
      <c r="B315" s="39" t="s">
        <v>17</v>
      </c>
      <c r="D315" s="42">
        <f>_xll.qlCalendarAdvance(Calendar,$D314,B315,"f",FALSE)</f>
        <v>42807</v>
      </c>
      <c r="E315" s="172">
        <f>_xll.qlInterestRateIndexValueDate(IndexON,D315)</f>
        <v>42807</v>
      </c>
      <c r="F315" s="188">
        <f>IFERROR(_xll.qlIndexFixing(IndexON,D315,TRUE,_xll.ohTrigger(RecalcTrigger,TriggerON)),NA())</f>
        <v>8.1298456311684753E-3</v>
      </c>
      <c r="H315" s="42">
        <f>_xll.qlCalendarAdvance(Calendar,$H314,B315,"f",FALSE)</f>
        <v>42807</v>
      </c>
      <c r="I315" s="172">
        <f>_xll.qlInterestRateIndexValueDate(Index1M,$H315)</f>
        <v>42807</v>
      </c>
      <c r="J315" s="177">
        <f>IFERROR(_xll.qlIndexFixing(Index1M,$H315,TRUE,_xll.ohTrigger(RecalcTrigger,Trigger1M)),NA())</f>
        <v>9.2557517568065024E-3</v>
      </c>
      <c r="K315" s="44">
        <f>IFERROR(_xll.qlIndexFixing(Index3M,H315,TRUE,_xll.ohTrigger(RecalcTrigger,Trigger3M)),NA())</f>
        <v>1.0469895903185868E-2</v>
      </c>
      <c r="L315" s="44">
        <f>IFERROR(_xll.qlIndexFixing(Index6M,$H315,TRUE,_xll.ohTrigger(RecalcTrigger,Trigger6M)),NA())</f>
        <v>1.2277577739476386E-2</v>
      </c>
      <c r="M315" s="178">
        <f>IFERROR(_xll.qlIndexFixing(Index1Y,$H315,TRUE,_xll.ohTrigger(RecalcTrigger,Trigger1Y)),NA())</f>
        <v>1.5413837265217722E-2</v>
      </c>
      <c r="N315" s="177">
        <f>IFERROR(_xll.qlIndexFixing(ONIndex1M,I315,TRUE,_xll.ohTrigger(RecalcTrigger,Trigger1M)),NA())</f>
        <v>9.0414887442868963E-3</v>
      </c>
      <c r="O315" s="44">
        <f>IFERROR(_xll.qlIndexFixing(ONIndex3M,I315,TRUE,_xll.ohTrigger(RecalcTrigger,Trigger3M)),NA())</f>
        <v>9.8168503612050539E-3</v>
      </c>
      <c r="P315" s="44">
        <f>IFERROR(_xll.qlIndexFixing(ONIndex6M,I315,TRUE,_xll.ohTrigger(RecalcTrigger,Trigger6M)),NA())</f>
        <v>1.0981046609739309E-2</v>
      </c>
      <c r="Q315" s="178">
        <f>IFERROR(_xll.qlIndexFixing(ONIndex1Y,I315,TRUE,_xll.ohTrigger(RecalcTrigger,Trigger1Y)),NA())</f>
        <v>1.3269646590039486E-2</v>
      </c>
    </row>
    <row r="316" spans="2:17" x14ac:dyDescent="0.2">
      <c r="B316" s="39" t="s">
        <v>17</v>
      </c>
      <c r="D316" s="42">
        <f>_xll.qlCalendarAdvance(Calendar,$D315,B316,"f",FALSE)</f>
        <v>42808</v>
      </c>
      <c r="E316" s="172">
        <f>_xll.qlInterestRateIndexValueDate(IndexON,D316)</f>
        <v>42808</v>
      </c>
      <c r="F316" s="188">
        <f>IFERROR(_xll.qlIndexFixing(IndexON,D316,TRUE,_xll.ohTrigger(RecalcTrigger,TriggerON)),NA())</f>
        <v>8.1417271833750249E-3</v>
      </c>
      <c r="H316" s="42">
        <f>_xll.qlCalendarAdvance(Calendar,$H315,B316,"f",FALSE)</f>
        <v>42808</v>
      </c>
      <c r="I316" s="172">
        <f>_xll.qlInterestRateIndexValueDate(Index1M,$H316)</f>
        <v>42808</v>
      </c>
      <c r="J316" s="177">
        <f>IFERROR(_xll.qlIndexFixing(Index1M,$H316,TRUE,_xll.ohTrigger(RecalcTrigger,Trigger1M)),NA())</f>
        <v>9.2977947429416629E-3</v>
      </c>
      <c r="K316" s="44">
        <f>IFERROR(_xll.qlIndexFixing(Index3M,H316,TRUE,_xll.ohTrigger(RecalcTrigger,Trigger3M)),NA())</f>
        <v>1.0483385424705021E-2</v>
      </c>
      <c r="L316" s="44">
        <f>IFERROR(_xll.qlIndexFixing(Index6M,$H316,TRUE,_xll.ohTrigger(RecalcTrigger,Trigger6M)),NA())</f>
        <v>1.229012305375533E-2</v>
      </c>
      <c r="M316" s="178">
        <f>IFERROR(_xll.qlIndexFixing(Index1Y,$H316,TRUE,_xll.ohTrigger(RecalcTrigger,Trigger1Y)),NA())</f>
        <v>1.5421877580350074E-2</v>
      </c>
      <c r="N316" s="177">
        <f>IFERROR(_xll.qlIndexFixing(ONIndex1M,I316,TRUE,_xll.ohTrigger(RecalcTrigger,Trigger1M)),NA())</f>
        <v>9.0557352537123936E-3</v>
      </c>
      <c r="O316" s="44">
        <f>IFERROR(_xll.qlIndexFixing(ONIndex3M,I316,TRUE,_xll.ohTrigger(RecalcTrigger,Trigger3M)),NA())</f>
        <v>9.8316148072619125E-3</v>
      </c>
      <c r="P316" s="44">
        <f>IFERROR(_xll.qlIndexFixing(ONIndex6M,I316,TRUE,_xll.ohTrigger(RecalcTrigger,Trigger6M)),NA())</f>
        <v>1.0997926585629703E-2</v>
      </c>
      <c r="Q316" s="178">
        <f>IFERROR(_xll.qlIndexFixing(ONIndex1Y,I316,TRUE,_xll.ohTrigger(RecalcTrigger,Trigger1Y)),NA())</f>
        <v>1.3261738071023155E-2</v>
      </c>
    </row>
    <row r="317" spans="2:17" x14ac:dyDescent="0.2">
      <c r="B317" s="39" t="s">
        <v>17</v>
      </c>
      <c r="D317" s="42">
        <f>_xll.qlCalendarAdvance(Calendar,$D316,B317,"f",FALSE)</f>
        <v>42809</v>
      </c>
      <c r="E317" s="172">
        <f>_xll.qlInterestRateIndexValueDate(IndexON,D317)</f>
        <v>42809</v>
      </c>
      <c r="F317" s="188">
        <f>IFERROR(_xll.qlIndexFixing(IndexON,D317,TRUE,_xll.ohTrigger(RecalcTrigger,TriggerON)),NA())</f>
        <v>8.1536539866378099E-3</v>
      </c>
      <c r="H317" s="42">
        <f>_xll.qlCalendarAdvance(Calendar,$H316,B317,"f",FALSE)</f>
        <v>42809</v>
      </c>
      <c r="I317" s="172">
        <f>_xll.qlInterestRateIndexValueDate(Index1M,$H317)</f>
        <v>42809</v>
      </c>
      <c r="J317" s="177">
        <f>IFERROR(_xll.qlIndexFixing(Index1M,$H317,TRUE,_xll.ohTrigger(RecalcTrigger,Trigger1M)),NA())</f>
        <v>9.3046832883179956E-3</v>
      </c>
      <c r="K317" s="44">
        <f>IFERROR(_xll.qlIndexFixing(Index3M,H317,TRUE,_xll.ohTrigger(RecalcTrigger,Trigger3M)),NA())</f>
        <v>1.0496840671081632E-2</v>
      </c>
      <c r="L317" s="44">
        <f>IFERROR(_xll.qlIndexFixing(Index6M,$H317,TRUE,_xll.ohTrigger(RecalcTrigger,Trigger6M)),NA())</f>
        <v>1.2302630197215487E-2</v>
      </c>
      <c r="M317" s="178">
        <f>IFERROR(_xll.qlIndexFixing(Index1Y,$H317,TRUE,_xll.ohTrigger(RecalcTrigger,Trigger1Y)),NA())</f>
        <v>1.5429934080857466E-2</v>
      </c>
      <c r="N317" s="177">
        <f>IFERROR(_xll.qlIndexFixing(ONIndex1M,I317,TRUE,_xll.ohTrigger(RecalcTrigger,Trigger1M)),NA())</f>
        <v>9.0699613947486935E-3</v>
      </c>
      <c r="O317" s="44">
        <f>IFERROR(_xll.qlIndexFixing(ONIndex3M,I317,TRUE,_xll.ohTrigger(RecalcTrigger,Trigger3M)),NA())</f>
        <v>9.84641575704992E-3</v>
      </c>
      <c r="P317" s="44">
        <f>IFERROR(_xll.qlIndexFixing(ONIndex6M,I317,TRUE,_xll.ohTrigger(RecalcTrigger,Trigger6M)),NA())</f>
        <v>1.1014930211237228E-2</v>
      </c>
      <c r="Q317" s="178">
        <f>IFERROR(_xll.qlIndexFixing(ONIndex1Y,I317,TRUE,_xll.ohTrigger(RecalcTrigger,Trigger1Y)),NA())</f>
        <v>1.3249848879799409E-2</v>
      </c>
    </row>
    <row r="318" spans="2:17" x14ac:dyDescent="0.2">
      <c r="B318" s="39" t="s">
        <v>17</v>
      </c>
      <c r="D318" s="42">
        <f>_xll.qlCalendarAdvance(Calendar,$D317,B318,"f",FALSE)</f>
        <v>42810</v>
      </c>
      <c r="E318" s="172">
        <f>_xll.qlInterestRateIndexValueDate(IndexON,D318)</f>
        <v>42810</v>
      </c>
      <c r="F318" s="188">
        <f>IFERROR(_xll.qlIndexFixing(IndexON,D318,TRUE,_xll.ohTrigger(RecalcTrigger,TriggerON)),NA())</f>
        <v>8.1656260409568304E-3</v>
      </c>
      <c r="H318" s="42">
        <f>_xll.qlCalendarAdvance(Calendar,$H317,B318,"f",FALSE)</f>
        <v>42810</v>
      </c>
      <c r="I318" s="172">
        <f>_xll.qlInterestRateIndexValueDate(Index1M,$H318)</f>
        <v>42810</v>
      </c>
      <c r="J318" s="177">
        <f>IFERROR(_xll.qlIndexFixing(Index1M,$H318,TRUE,_xll.ohTrigger(RecalcTrigger,Trigger1M)),NA())</f>
        <v>9.3115646879520491E-3</v>
      </c>
      <c r="K318" s="44">
        <f>IFERROR(_xll.qlIndexFixing(Index3M,H318,TRUE,_xll.ohTrigger(RecalcTrigger,Trigger3M)),NA())</f>
        <v>1.0510260864463447E-2</v>
      </c>
      <c r="L318" s="44">
        <f>IFERROR(_xll.qlIndexFixing(Index6M,$H318,TRUE,_xll.ohTrigger(RecalcTrigger,Trigger6M)),NA())</f>
        <v>1.2326685178446914E-2</v>
      </c>
      <c r="M318" s="178">
        <f>IFERROR(_xll.qlIndexFixing(Index1Y,$H318,TRUE,_xll.ohTrigger(RecalcTrigger,Trigger1Y)),NA())</f>
        <v>1.5438017975216711E-2</v>
      </c>
      <c r="N318" s="177">
        <f>IFERROR(_xll.qlIndexFixing(ONIndex1M,I318,TRUE,_xll.ohTrigger(RecalcTrigger,Trigger1M)),NA())</f>
        <v>9.0841671671526569E-3</v>
      </c>
      <c r="O318" s="44">
        <f>IFERROR(_xll.qlIndexFixing(ONIndex3M,I318,TRUE,_xll.ohTrigger(RecalcTrigger,Trigger3M)),NA())</f>
        <v>9.8612532104069839E-3</v>
      </c>
      <c r="P318" s="44">
        <f>IFERROR(_xll.qlIndexFixing(ONIndex6M,I318,TRUE,_xll.ohTrigger(RecalcTrigger,Trigger6M)),NA())</f>
        <v>1.1032057486642932E-2</v>
      </c>
      <c r="Q318" s="178">
        <f>IFERROR(_xll.qlIndexFixing(ONIndex1Y,I318,TRUE,_xll.ohTrigger(RecalcTrigger,Trigger1Y)),NA())</f>
        <v>1.3233979016692432E-2</v>
      </c>
    </row>
    <row r="319" spans="2:17" x14ac:dyDescent="0.2">
      <c r="B319" s="39" t="s">
        <v>17</v>
      </c>
      <c r="D319" s="42">
        <f>_xll.qlCalendarAdvance(Calendar,$D318,B319,"f",FALSE)</f>
        <v>42811</v>
      </c>
      <c r="E319" s="172">
        <f>_xll.qlInterestRateIndexValueDate(IndexON,D319)</f>
        <v>42811</v>
      </c>
      <c r="F319" s="188">
        <f>IFERROR(_xll.qlIndexFixing(IndexON,D319,TRUE,_xll.ohTrigger(RecalcTrigger,TriggerON)),NA())</f>
        <v>8.1898472831106375E-3</v>
      </c>
      <c r="H319" s="42">
        <f>_xll.qlCalendarAdvance(Calendar,$H318,B319,"f",FALSE)</f>
        <v>42811</v>
      </c>
      <c r="I319" s="172">
        <f>_xll.qlInterestRateIndexValueDate(Index1M,$H319)</f>
        <v>42811</v>
      </c>
      <c r="J319" s="177">
        <f>IFERROR(_xll.qlIndexFixing(Index1M,$H319,TRUE,_xll.ohTrigger(RecalcTrigger,Trigger1M)),NA())</f>
        <v>9.3184389419654137E-3</v>
      </c>
      <c r="K319" s="44">
        <f>IFERROR(_xll.qlIndexFixing(Index3M,H319,TRUE,_xll.ohTrigger(RecalcTrigger,Trigger3M)),NA())</f>
        <v>1.0536682310518767E-2</v>
      </c>
      <c r="L319" s="44">
        <f>IFERROR(_xll.qlIndexFixing(Index6M,$H319,TRUE,_xll.ohTrigger(RecalcTrigger,Trigger6M)),NA())</f>
        <v>1.2333310393944672E-2</v>
      </c>
      <c r="M319" s="178">
        <f>IFERROR(_xll.qlIndexFixing(Index1Y,$H319,TRUE,_xll.ohTrigger(RecalcTrigger,Trigger1Y)),NA())</f>
        <v>1.5451342019205403E-2</v>
      </c>
      <c r="N319" s="177">
        <f>IFERROR(_xll.qlIndexFixing(ONIndex1M,I319,TRUE,_xll.ohTrigger(RecalcTrigger,Trigger1M)),NA())</f>
        <v>9.1127383197242579E-3</v>
      </c>
      <c r="O319" s="44">
        <f>IFERROR(_xll.qlIndexFixing(ONIndex3M,I319,TRUE,_xll.ohTrigger(RecalcTrigger,Trigger3M)),NA())</f>
        <v>9.8913178333492908E-3</v>
      </c>
      <c r="P319" s="44">
        <f>IFERROR(_xll.qlIndexFixing(ONIndex6M,I319,TRUE,_xll.ohTrigger(RecalcTrigger,Trigger6M)),NA())</f>
        <v>1.1066775077171281E-2</v>
      </c>
      <c r="Q319" s="178">
        <f>IFERROR(_xll.qlIndexFixing(ONIndex1Y,I319,TRUE,_xll.ohTrigger(RecalcTrigger,Trigger1Y)),NA())</f>
        <v>1.3198899277531153E-2</v>
      </c>
    </row>
    <row r="320" spans="2:17" x14ac:dyDescent="0.2">
      <c r="B320" s="39" t="s">
        <v>17</v>
      </c>
      <c r="D320" s="42">
        <f>_xll.qlCalendarAdvance(Calendar,$D319,B320,"f",FALSE)</f>
        <v>42814</v>
      </c>
      <c r="E320" s="172">
        <f>_xll.qlInterestRateIndexValueDate(IndexON,D320)</f>
        <v>42814</v>
      </c>
      <c r="F320" s="188">
        <f>IFERROR(_xll.qlIndexFixing(IndexON,D320,TRUE,_xll.ohTrigger(RecalcTrigger,TriggerON)),NA())</f>
        <v>8.2137305458751531E-3</v>
      </c>
      <c r="H320" s="42">
        <f>_xll.qlCalendarAdvance(Calendar,$H319,B320,"f",FALSE)</f>
        <v>42814</v>
      </c>
      <c r="I320" s="172">
        <f>_xll.qlInterestRateIndexValueDate(Index1M,$H320)</f>
        <v>42814</v>
      </c>
      <c r="J320" s="177">
        <f>IFERROR(_xll.qlIndexFixing(Index1M,$H320,TRUE,_xll.ohTrigger(RecalcTrigger,Trigger1M)),NA())</f>
        <v>9.3529851897735956E-3</v>
      </c>
      <c r="K320" s="44">
        <f>IFERROR(_xll.qlIndexFixing(Index3M,H320,TRUE,_xll.ohTrigger(RecalcTrigger,Trigger3M)),NA())</f>
        <v>1.0563580666594062E-2</v>
      </c>
      <c r="L320" s="44">
        <f>IFERROR(_xll.qlIndexFixing(Index6M,$H320,TRUE,_xll.ohTrigger(RecalcTrigger,Trigger6M)),NA())</f>
        <v>1.2364571799926904E-2</v>
      </c>
      <c r="M320" s="178">
        <f>IFERROR(_xll.qlIndexFixing(Index1Y,$H320,TRUE,_xll.ohTrigger(RecalcTrigger,Trigger1Y)),NA())</f>
        <v>1.5470772789724307E-2</v>
      </c>
      <c r="N320" s="177">
        <f>IFERROR(_xll.qlIndexFixing(ONIndex1M,I320,TRUE,_xll.ohTrigger(RecalcTrigger,Trigger1M)),NA())</f>
        <v>9.1407865719039805E-3</v>
      </c>
      <c r="O320" s="44">
        <f>IFERROR(_xll.qlIndexFixing(ONIndex3M,I320,TRUE,_xll.ohTrigger(RecalcTrigger,Trigger3M)),NA())</f>
        <v>9.9209680601741734E-3</v>
      </c>
      <c r="P320" s="44">
        <f>IFERROR(_xll.qlIndexFixing(ONIndex6M,I320,TRUE,_xll.ohTrigger(RecalcTrigger,Trigger6M)),NA())</f>
        <v>1.1100632846842151E-2</v>
      </c>
      <c r="Q320" s="178">
        <f>IFERROR(_xll.qlIndexFixing(ONIndex1Y,I320,TRUE,_xll.ohTrigger(RecalcTrigger,Trigger1Y)),NA())</f>
        <v>1.3169549552566329E-2</v>
      </c>
    </row>
    <row r="321" spans="2:17" x14ac:dyDescent="0.2">
      <c r="B321" s="39" t="s">
        <v>17</v>
      </c>
      <c r="D321" s="42">
        <f>_xll.qlCalendarAdvance(Calendar,$D320,B321,"f",FALSE)</f>
        <v>42815</v>
      </c>
      <c r="E321" s="172">
        <f>_xll.qlInterestRateIndexValueDate(IndexON,D321)</f>
        <v>42815</v>
      </c>
      <c r="F321" s="188">
        <f>IFERROR(_xll.qlIndexFixing(IndexON,D321,TRUE,_xll.ohTrigger(RecalcTrigger,TriggerON)),NA())</f>
        <v>8.2257756297821061E-3</v>
      </c>
      <c r="H321" s="42">
        <f>_xll.qlCalendarAdvance(Calendar,$H320,B321,"f",FALSE)</f>
        <v>42815</v>
      </c>
      <c r="I321" s="172">
        <f>_xll.qlInterestRateIndexValueDate(Index1M,$H321)</f>
        <v>42815</v>
      </c>
      <c r="J321" s="177">
        <f>IFERROR(_xll.qlIndexFixing(Index1M,$H321,TRUE,_xll.ohTrigger(RecalcTrigger,Trigger1M)),NA())</f>
        <v>9.3667942066694328E-3</v>
      </c>
      <c r="K321" s="44">
        <f>IFERROR(_xll.qlIndexFixing(Index3M,H321,TRUE,_xll.ohTrigger(RecalcTrigger,Trigger3M)),NA())</f>
        <v>1.0576817905976511E-2</v>
      </c>
      <c r="L321" s="44">
        <f>IFERROR(_xll.qlIndexFixing(Index6M,$H321,TRUE,_xll.ohTrigger(RecalcTrigger,Trigger6M)),NA())</f>
        <v>1.2376840584455217E-2</v>
      </c>
      <c r="M321" s="178">
        <f>IFERROR(_xll.qlIndexFixing(Index1Y,$H321,TRUE,_xll.ohTrigger(RecalcTrigger,Trigger1Y)),NA())</f>
        <v>1.5479053691890066E-2</v>
      </c>
      <c r="N321" s="177">
        <f>IFERROR(_xll.qlIndexFixing(ONIndex1M,I321,TRUE,_xll.ohTrigger(RecalcTrigger,Trigger1M)),NA())</f>
        <v>9.1548905017135862E-3</v>
      </c>
      <c r="O321" s="44">
        <f>IFERROR(_xll.qlIndexFixing(ONIndex3M,I321,TRUE,_xll.ohTrigger(RecalcTrigger,Trigger3M)),NA())</f>
        <v>9.9359752718553018E-3</v>
      </c>
      <c r="P321" s="44">
        <f>IFERROR(_xll.qlIndexFixing(ONIndex6M,I321,TRUE,_xll.ohTrigger(RecalcTrigger,Trigger6M)),NA())</f>
        <v>1.111761929712185E-2</v>
      </c>
      <c r="Q321" s="178">
        <f>IFERROR(_xll.qlIndexFixing(ONIndex1Y,I321,TRUE,_xll.ohTrigger(RecalcTrigger,Trigger1Y)),NA())</f>
        <v>1.3158980678927845E-2</v>
      </c>
    </row>
    <row r="322" spans="2:17" x14ac:dyDescent="0.2">
      <c r="B322" s="39" t="s">
        <v>17</v>
      </c>
      <c r="D322" s="42">
        <f>_xll.qlCalendarAdvance(Calendar,$D321,B322,"f",FALSE)</f>
        <v>42816</v>
      </c>
      <c r="E322" s="172">
        <f>_xll.qlInterestRateIndexValueDate(IndexON,D322)</f>
        <v>42816</v>
      </c>
      <c r="F322" s="188">
        <f>IFERROR(_xll.qlIndexFixing(IndexON,D322,TRUE,_xll.ohTrigger(RecalcTrigger,TriggerON)),NA())</f>
        <v>8.2378276583017218E-3</v>
      </c>
      <c r="H322" s="42">
        <f>_xll.qlCalendarAdvance(Calendar,$H321,B322,"f",FALSE)</f>
        <v>42816</v>
      </c>
      <c r="I322" s="172">
        <f>_xll.qlInterestRateIndexValueDate(Index1M,$H322)</f>
        <v>42816</v>
      </c>
      <c r="J322" s="177">
        <f>IFERROR(_xll.qlIndexFixing(Index1M,$H322,TRUE,_xll.ohTrigger(RecalcTrigger,Trigger1M)),NA())</f>
        <v>9.394484141245555E-3</v>
      </c>
      <c r="K322" s="44">
        <f>IFERROR(_xll.qlIndexFixing(Index3M,H322,TRUE,_xll.ohTrigger(RecalcTrigger,Trigger3M)),NA())</f>
        <v>1.0590017212620671E-2</v>
      </c>
      <c r="L322" s="44">
        <f>IFERROR(_xll.qlIndexFixing(Index6M,$H322,TRUE,_xll.ohTrigger(RecalcTrigger,Trigger6M)),NA())</f>
        <v>1.2389070104623132E-2</v>
      </c>
      <c r="M322" s="178">
        <f>IFERROR(_xll.qlIndexFixing(Index1Y,$H322,TRUE,_xll.ohTrigger(RecalcTrigger,Trigger1Y)),NA())</f>
        <v>1.5487359124750411E-2</v>
      </c>
      <c r="N322" s="177">
        <f>IFERROR(_xll.qlIndexFixing(ONIndex1M,I322,TRUE,_xll.ohTrigger(RecalcTrigger,Trigger1M)),NA())</f>
        <v>9.1689740631339944E-3</v>
      </c>
      <c r="O322" s="44">
        <f>IFERROR(_xll.qlIndexFixing(ONIndex3M,I322,TRUE,_xll.ohTrigger(RecalcTrigger,Trigger3M)),NA())</f>
        <v>9.950955187554289E-3</v>
      </c>
      <c r="P322" s="44">
        <f>IFERROR(_xll.qlIndexFixing(ONIndex6M,I322,TRUE,_xll.ohTrigger(RecalcTrigger,Trigger6M)),NA())</f>
        <v>1.1134539628711027E-2</v>
      </c>
      <c r="Q322" s="178">
        <f>IFERROR(_xll.qlIndexFixing(ONIndex1Y,I322,TRUE,_xll.ohTrigger(RecalcTrigger,Trigger1Y)),NA())</f>
        <v>1.3150732219877614E-2</v>
      </c>
    </row>
    <row r="323" spans="2:17" x14ac:dyDescent="0.2">
      <c r="B323" s="39" t="s">
        <v>17</v>
      </c>
      <c r="D323" s="42">
        <f>_xll.qlCalendarAdvance(Calendar,$D322,B323,"f",FALSE)</f>
        <v>42817</v>
      </c>
      <c r="E323" s="172">
        <f>_xll.qlInterestRateIndexValueDate(IndexON,D323)</f>
        <v>42817</v>
      </c>
      <c r="F323" s="188">
        <f>IFERROR(_xll.qlIndexFixing(IndexON,D323,TRUE,_xll.ohTrigger(RecalcTrigger,TriggerON)),NA())</f>
        <v>8.2498866314340003E-3</v>
      </c>
      <c r="H323" s="42">
        <f>_xll.qlCalendarAdvance(Calendar,$H322,B323,"f",FALSE)</f>
        <v>42817</v>
      </c>
      <c r="I323" s="172">
        <f>_xll.qlInterestRateIndexValueDate(Index1M,$H323)</f>
        <v>42817</v>
      </c>
      <c r="J323" s="177">
        <f>IFERROR(_xll.qlIndexFixing(Index1M,$H323,TRUE,_xll.ohTrigger(RecalcTrigger,Trigger1M)),NA())</f>
        <v>9.4012951661689298E-3</v>
      </c>
      <c r="K323" s="44">
        <f>IFERROR(_xll.qlIndexFixing(Index3M,H323,TRUE,_xll.ohTrigger(RecalcTrigger,Trigger3M)),NA())</f>
        <v>1.0603178788155591E-2</v>
      </c>
      <c r="L323" s="44">
        <f>IFERROR(_xll.qlIndexFixing(Index6M,$H323,TRUE,_xll.ohTrigger(RecalcTrigger,Trigger6M)),NA())</f>
        <v>1.2412669368461826E-2</v>
      </c>
      <c r="M323" s="178">
        <f>IFERROR(_xll.qlIndexFixing(Index1Y,$H323,TRUE,_xll.ohTrigger(RecalcTrigger,Trigger1Y)),NA())</f>
        <v>1.5495682767512564E-2</v>
      </c>
      <c r="N323" s="177">
        <f>IFERROR(_xll.qlIndexFixing(ONIndex1M,I323,TRUE,_xll.ohTrigger(RecalcTrigger,Trigger1M)),NA())</f>
        <v>9.1830372560031126E-3</v>
      </c>
      <c r="O323" s="44">
        <f>IFERROR(_xll.qlIndexFixing(ONIndex3M,I323,TRUE,_xll.ohTrigger(RecalcTrigger,Trigger3M)),NA())</f>
        <v>9.9658950475067787E-3</v>
      </c>
      <c r="P323" s="44">
        <f>IFERROR(_xll.qlIndexFixing(ONIndex6M,I323,TRUE,_xll.ohTrigger(RecalcTrigger,Trigger6M)),NA())</f>
        <v>1.1151393841528634E-2</v>
      </c>
      <c r="Q323" s="178">
        <f>IFERROR(_xll.qlIndexFixing(ONIndex1Y,I323,TRUE,_xll.ohTrigger(RecalcTrigger,Trigger1Y)),NA())</f>
        <v>1.3144804175253544E-2</v>
      </c>
    </row>
    <row r="324" spans="2:17" x14ac:dyDescent="0.2">
      <c r="B324" s="39" t="s">
        <v>17</v>
      </c>
      <c r="D324" s="42">
        <f>_xll.qlCalendarAdvance(Calendar,$D323,B324,"f",FALSE)</f>
        <v>42818</v>
      </c>
      <c r="E324" s="172">
        <f>_xll.qlInterestRateIndexValueDate(IndexON,D324)</f>
        <v>42818</v>
      </c>
      <c r="F324" s="188">
        <f>IFERROR(_xll.qlIndexFixing(IndexON,D324,TRUE,_xll.ohTrigger(RecalcTrigger,TriggerON)),NA())</f>
        <v>8.2742152881139699E-3</v>
      </c>
      <c r="H324" s="42">
        <f>_xll.qlCalendarAdvance(Calendar,$H323,B324,"f",FALSE)</f>
        <v>42818</v>
      </c>
      <c r="I324" s="172">
        <f>_xll.qlInterestRateIndexValueDate(Index1M,$H324)</f>
        <v>42818</v>
      </c>
      <c r="J324" s="177">
        <f>IFERROR(_xll.qlIndexFixing(Index1M,$H324,TRUE,_xll.ohTrigger(RecalcTrigger,Trigger1M)),NA())</f>
        <v>9.4080990454949564E-3</v>
      </c>
      <c r="K324" s="44">
        <f>IFERROR(_xll.qlIndexFixing(Index3M,H324,TRUE,_xll.ohTrigger(RecalcTrigger,Trigger3M)),NA())</f>
        <v>1.0629094033297983E-2</v>
      </c>
      <c r="L324" s="44">
        <f>IFERROR(_xll.qlIndexFixing(Index6M,$H324,TRUE,_xll.ohTrigger(RecalcTrigger,Trigger6M)),NA())</f>
        <v>1.2419107648367594E-2</v>
      </c>
      <c r="M324" s="178">
        <f>IFERROR(_xll.qlIndexFixing(Index1Y,$H324,TRUE,_xll.ohTrigger(RecalcTrigger,Trigger1Y)),NA())</f>
        <v>1.550884167323823E-2</v>
      </c>
      <c r="N324" s="177">
        <f>IFERROR(_xll.qlIndexFixing(ONIndex1M,I324,TRUE,_xll.ohTrigger(RecalcTrigger,Trigger1M)),NA())</f>
        <v>9.2113281985151136E-3</v>
      </c>
      <c r="O324" s="44">
        <f>IFERROR(_xll.qlIndexFixing(ONIndex3M,I324,TRUE,_xll.ohTrigger(RecalcTrigger,Trigger3M)),NA())</f>
        <v>9.9959149840963182E-3</v>
      </c>
      <c r="P324" s="44">
        <f>IFERROR(_xll.qlIndexFixing(ONIndex6M,I324,TRUE,_xll.ohTrigger(RecalcTrigger,Trigger6M)),NA())</f>
        <v>1.1185224618735687E-2</v>
      </c>
      <c r="Q324" s="178">
        <f>IFERROR(_xll.qlIndexFixing(ONIndex1Y,I324,TRUE,_xll.ohTrigger(RecalcTrigger,Trigger1Y)),NA())</f>
        <v>1.3141155895293929E-2</v>
      </c>
    </row>
    <row r="325" spans="2:17" x14ac:dyDescent="0.2">
      <c r="B325" s="39" t="s">
        <v>17</v>
      </c>
      <c r="D325" s="42">
        <f>_xll.qlCalendarAdvance(Calendar,$D324,B325,"f",FALSE)</f>
        <v>42821</v>
      </c>
      <c r="E325" s="172">
        <f>_xll.qlInterestRateIndexValueDate(IndexON,D325)</f>
        <v>42821</v>
      </c>
      <c r="F325" s="188">
        <f>IFERROR(_xll.qlIndexFixing(IndexON,D325,TRUE,_xll.ohTrigger(RecalcTrigger,TriggerON)),NA())</f>
        <v>8.2981919701707874E-3</v>
      </c>
      <c r="H325" s="42">
        <f>_xll.qlCalendarAdvance(Calendar,$H324,B325,"f",FALSE)</f>
        <v>42821</v>
      </c>
      <c r="I325" s="172">
        <f>_xll.qlInterestRateIndexValueDate(Index1M,$H325)</f>
        <v>42821</v>
      </c>
      <c r="J325" s="177">
        <f>IFERROR(_xll.qlIndexFixing(Index1M,$H325,TRUE,_xll.ohTrigger(RecalcTrigger,Trigger1M)),NA())</f>
        <v>9.4492205650163717E-3</v>
      </c>
      <c r="K325" s="44">
        <f>IFERROR(_xll.qlIndexFixing(Index3M,H325,TRUE,_xll.ohTrigger(RecalcTrigger,Trigger3M)),NA())</f>
        <v>1.0655454593198006E-2</v>
      </c>
      <c r="L325" s="44">
        <f>IFERROR(_xll.qlIndexFixing(Index6M,$H325,TRUE,_xll.ohTrigger(RecalcTrigger,Trigger6M)),NA())</f>
        <v>1.244963883934478E-2</v>
      </c>
      <c r="M325" s="178">
        <f>IFERROR(_xll.qlIndexFixing(Index1Y,$H325,TRUE,_xll.ohTrigger(RecalcTrigger,Trigger1Y)),NA())</f>
        <v>1.5529033014499261E-2</v>
      </c>
      <c r="N325" s="177">
        <f>IFERROR(_xll.qlIndexFixing(ONIndex1M,I325,TRUE,_xll.ohTrigger(RecalcTrigger,Trigger1M)),NA())</f>
        <v>9.2390863422098235E-3</v>
      </c>
      <c r="O325" s="44">
        <f>IFERROR(_xll.qlIndexFixing(ONIndex3M,I325,TRUE,_xll.ohTrigger(RecalcTrigger,Trigger3M)),NA())</f>
        <v>1.0025253928960254E-2</v>
      </c>
      <c r="P325" s="44">
        <f>IFERROR(_xll.qlIndexFixing(ONIndex6M,I325,TRUE,_xll.ohTrigger(RecalcTrigger,Trigger6M)),NA())</f>
        <v>1.1218149505326513E-2</v>
      </c>
      <c r="Q325" s="178">
        <f>IFERROR(_xll.qlIndexFixing(ONIndex1Y,I325,TRUE,_xll.ohTrigger(RecalcTrigger,Trigger1Y)),NA())</f>
        <v>1.3144296139803169E-2</v>
      </c>
    </row>
    <row r="326" spans="2:17" x14ac:dyDescent="0.2">
      <c r="B326" s="39" t="s">
        <v>17</v>
      </c>
      <c r="D326" s="42">
        <f>_xll.qlCalendarAdvance(Calendar,$D325,B326,"f",FALSE)</f>
        <v>42822</v>
      </c>
      <c r="E326" s="172">
        <f>_xll.qlInterestRateIndexValueDate(IndexON,D326)</f>
        <v>42822</v>
      </c>
      <c r="F326" s="188">
        <f>IFERROR(_xll.qlIndexFixing(IndexON,D326,TRUE,_xll.ohTrigger(RecalcTrigger,TriggerON)),NA())</f>
        <v>8.3102856665284719E-3</v>
      </c>
      <c r="H326" s="42">
        <f>_xll.qlCalendarAdvance(Calendar,$H325,B326,"f",FALSE)</f>
        <v>42822</v>
      </c>
      <c r="I326" s="172">
        <f>_xll.qlInterestRateIndexValueDate(Index1M,$H326)</f>
        <v>42822</v>
      </c>
      <c r="J326" s="177">
        <f>IFERROR(_xll.qlIndexFixing(Index1M,$H326,TRUE,_xll.ohTrigger(RecalcTrigger,Trigger1M)),NA())</f>
        <v>9.4628870002361736E-3</v>
      </c>
      <c r="K326" s="44">
        <f>IFERROR(_xll.qlIndexFixing(Index3M,H326,TRUE,_xll.ohTrigger(RecalcTrigger,Trigger3M)),NA())</f>
        <v>1.0668432623730866E-2</v>
      </c>
      <c r="L326" s="44">
        <f>IFERROR(_xll.qlIndexFixing(Index6M,$H326,TRUE,_xll.ohTrigger(RecalcTrigger,Trigger6M)),NA())</f>
        <v>1.2461638833051222E-2</v>
      </c>
      <c r="M326" s="178">
        <f>IFERROR(_xll.qlIndexFixing(Index1Y,$H326,TRUE,_xll.ohTrigger(RecalcTrigger,Trigger1Y)),NA())</f>
        <v>1.5537352887645461E-2</v>
      </c>
      <c r="N326" s="177">
        <f>IFERROR(_xll.qlIndexFixing(ONIndex1M,I326,TRUE,_xll.ohTrigger(RecalcTrigger,Trigger1M)),NA())</f>
        <v>9.2530476924035376E-3</v>
      </c>
      <c r="O326" s="44">
        <f>IFERROR(_xll.qlIndexFixing(ONIndex3M,I326,TRUE,_xll.ohTrigger(RecalcTrigger,Trigger3M)),NA())</f>
        <v>1.0039993509775025E-2</v>
      </c>
      <c r="P326" s="44">
        <f>IFERROR(_xll.qlIndexFixing(ONIndex6M,I326,TRUE,_xll.ohTrigger(RecalcTrigger,Trigger6M)),NA())</f>
        <v>1.1234673124367323E-2</v>
      </c>
      <c r="Q326" s="178">
        <f>IFERROR(_xll.qlIndexFixing(ONIndex1Y,I326,TRUE,_xll.ohTrigger(RecalcTrigger,Trigger1Y)),NA())</f>
        <v>1.3149970166661529E-2</v>
      </c>
    </row>
    <row r="327" spans="2:17" x14ac:dyDescent="0.2">
      <c r="B327" s="39" t="s">
        <v>17</v>
      </c>
      <c r="D327" s="42">
        <f>_xll.qlCalendarAdvance(Calendar,$D326,B327,"f",FALSE)</f>
        <v>42823</v>
      </c>
      <c r="E327" s="172">
        <f>_xll.qlInterestRateIndexValueDate(IndexON,D327)</f>
        <v>42823</v>
      </c>
      <c r="F327" s="188">
        <f>IFERROR(_xll.qlIndexFixing(IndexON,D327,TRUE,_xll.ohTrigger(RecalcTrigger,TriggerON)),NA())</f>
        <v>8.3223863074177729E-3</v>
      </c>
      <c r="H327" s="42">
        <f>_xll.qlCalendarAdvance(Calendar,$H326,B327,"f",FALSE)</f>
        <v>42823</v>
      </c>
      <c r="I327" s="172">
        <f>_xll.qlInterestRateIndexValueDate(Index1M,$H327)</f>
        <v>42823</v>
      </c>
      <c r="J327" s="177">
        <f>IFERROR(_xll.qlIndexFixing(Index1M,$H327,TRUE,_xll.ohTrigger(RecalcTrigger,Trigger1M)),NA())</f>
        <v>9.4696415806945593E-3</v>
      </c>
      <c r="K327" s="44">
        <f>IFERROR(_xll.qlIndexFixing(Index3M,H327,TRUE,_xll.ohTrigger(RecalcTrigger,Trigger3M)),NA())</f>
        <v>1.0681374967410374E-2</v>
      </c>
      <c r="L327" s="44">
        <f>IFERROR(_xll.qlIndexFixing(Index6M,$H327,TRUE,_xll.ohTrigger(RecalcTrigger,Trigger6M)),NA())</f>
        <v>1.2473601582383316E-2</v>
      </c>
      <c r="M327" s="178">
        <f>IFERROR(_xll.qlIndexFixing(Index1Y,$H327,TRUE,_xll.ohTrigger(RecalcTrigger,Trigger1Y)),NA())</f>
        <v>1.5545653041591834E-2</v>
      </c>
      <c r="N327" s="177">
        <f>IFERROR(_xll.qlIndexFixing(ONIndex1M,I327,TRUE,_xll.ohTrigger(RecalcTrigger,Trigger1M)),NA())</f>
        <v>9.2669886740459617E-3</v>
      </c>
      <c r="O327" s="44">
        <f>IFERROR(_xll.qlIndexFixing(ONIndex3M,I327,TRUE,_xll.ohTrigger(RecalcTrigger,Trigger3M)),NA())</f>
        <v>1.0054693034681206E-2</v>
      </c>
      <c r="P327" s="44">
        <f>IFERROR(_xll.qlIndexFixing(ONIndex6M,I327,TRUE,_xll.ohTrigger(RecalcTrigger,Trigger6M)),NA())</f>
        <v>1.1251130624636563E-2</v>
      </c>
      <c r="Q327" s="178">
        <f>IFERROR(_xll.qlIndexFixing(ONIndex1Y,I327,TRUE,_xll.ohTrigger(RecalcTrigger,Trigger1Y)),NA())</f>
        <v>1.3157964607865003E-2</v>
      </c>
    </row>
    <row r="328" spans="2:17" x14ac:dyDescent="0.2">
      <c r="B328" s="39" t="s">
        <v>17</v>
      </c>
      <c r="D328" s="42">
        <f>_xll.qlCalendarAdvance(Calendar,$D327,B328,"f",FALSE)</f>
        <v>42824</v>
      </c>
      <c r="E328" s="172">
        <f>_xll.qlInterestRateIndexValueDate(IndexON,D328)</f>
        <v>42824</v>
      </c>
      <c r="F328" s="188">
        <f>IFERROR(_xll.qlIndexFixing(IndexON,D328,TRUE,_xll.ohTrigger(RecalcTrigger,TriggerON)),NA())</f>
        <v>8.3344938930007828E-3</v>
      </c>
      <c r="H328" s="42">
        <f>_xll.qlCalendarAdvance(Calendar,$H327,B328,"f",FALSE)</f>
        <v>42824</v>
      </c>
      <c r="I328" s="172">
        <f>_xll.qlInterestRateIndexValueDate(Index1M,$H328)</f>
        <v>42824</v>
      </c>
      <c r="J328" s="177">
        <f>IFERROR(_xll.qlIndexFixing(Index1M,$H328,TRUE,_xll.ohTrigger(RecalcTrigger,Trigger1M)),NA())</f>
        <v>9.4763890158200016E-3</v>
      </c>
      <c r="K328" s="44">
        <f>IFERROR(_xll.qlIndexFixing(Index3M,H328,TRUE,_xll.ohTrigger(RecalcTrigger,Trigger3M)),NA())</f>
        <v>1.0694281964964787E-2</v>
      </c>
      <c r="L328" s="44">
        <f>IFERROR(_xll.qlIndexFixing(Index6M,$H328,TRUE,_xll.ohTrigger(RecalcTrigger,Trigger6M)),NA())</f>
        <v>1.2479897058532221E-2</v>
      </c>
      <c r="M328" s="178">
        <f>IFERROR(_xll.qlIndexFixing(Index1Y,$H328,TRUE,_xll.ohTrigger(RecalcTrigger,Trigger1Y)),NA())</f>
        <v>1.5551652000306098E-2</v>
      </c>
      <c r="N328" s="177">
        <f>IFERROR(_xll.qlIndexFixing(ONIndex1M,I328,TRUE,_xll.ohTrigger(RecalcTrigger,Trigger1M)),NA())</f>
        <v>9.280909287218142E-3</v>
      </c>
      <c r="O328" s="44">
        <f>IFERROR(_xll.qlIndexFixing(ONIndex3M,I328,TRUE,_xll.ohTrigger(RecalcTrigger,Trigger3M)),NA())</f>
        <v>1.0069352503759843E-2</v>
      </c>
      <c r="P328" s="44">
        <f>IFERROR(_xll.qlIndexFixing(ONIndex6M,I328,TRUE,_xll.ohTrigger(RecalcTrigger,Trigger6M)),NA())</f>
        <v>1.1267522006053188E-2</v>
      </c>
      <c r="Q328" s="178">
        <f>IFERROR(_xll.qlIndexFixing(ONIndex1Y,I328,TRUE,_xll.ohTrigger(RecalcTrigger,Trigger1Y)),NA())</f>
        <v>1.3168279463737775E-2</v>
      </c>
    </row>
    <row r="329" spans="2:17" x14ac:dyDescent="0.2">
      <c r="B329" s="39" t="s">
        <v>17</v>
      </c>
      <c r="D329" s="42">
        <f>_xll.qlCalendarAdvance(Calendar,$D328,B329,"f",FALSE)</f>
        <v>42825</v>
      </c>
      <c r="E329" s="172">
        <f>_xll.qlInterestRateIndexValueDate(IndexON,D329)</f>
        <v>42825</v>
      </c>
      <c r="F329" s="188">
        <f>IFERROR(_xll.qlIndexFixing(IndexON,D329,TRUE,_xll.ohTrigger(RecalcTrigger,TriggerON)),NA())</f>
        <v>8.3589236344113384E-3</v>
      </c>
      <c r="H329" s="42">
        <f>_xll.qlCalendarAdvance(Calendar,$H328,B329,"f",FALSE)</f>
        <v>42825</v>
      </c>
      <c r="I329" s="172">
        <f>_xll.qlInterestRateIndexValueDate(Index1M,$H329)</f>
        <v>42825</v>
      </c>
      <c r="J329" s="177">
        <f>IFERROR(_xll.qlIndexFixing(Index1M,$H329,TRUE,_xll.ohTrigger(RecalcTrigger,Trigger1M)),NA())</f>
        <v>9.4831293057576985E-3</v>
      </c>
      <c r="K329" s="44">
        <f>IFERROR(_xll.qlIndexFixing(Index3M,H329,TRUE,_xll.ohTrigger(RecalcTrigger,Trigger3M)),NA())</f>
        <v>1.0700854114360149E-2</v>
      </c>
      <c r="L329" s="44">
        <f>IFERROR(_xll.qlIndexFixing(Index6M,$H329,TRUE,_xll.ohTrigger(RecalcTrigger,Trigger6M)),NA())</f>
        <v>1.2486173012716408E-2</v>
      </c>
      <c r="M329" s="178">
        <f>IFERROR(_xll.qlIndexFixing(Index1Y,$H329,TRUE,_xll.ohTrigger(RecalcTrigger,Trigger1Y)),NA())</f>
        <v>1.5557656483860332E-2</v>
      </c>
      <c r="N329" s="177">
        <f>IFERROR(_xll.qlIndexFixing(ONIndex1M,I329,TRUE,_xll.ohTrigger(RecalcTrigger,Trigger1M)),NA())</f>
        <v>9.3089200217777463E-3</v>
      </c>
      <c r="O329" s="44">
        <f>IFERROR(_xll.qlIndexFixing(ONIndex3M,I329,TRUE,_xll.ohTrigger(RecalcTrigger,Trigger3M)),NA())</f>
        <v>1.0098817323304459E-2</v>
      </c>
      <c r="P329" s="44">
        <f>IFERROR(_xll.qlIndexFixing(ONIndex6M,I329,TRUE,_xll.ohTrigger(RecalcTrigger,Trigger6M)),NA())</f>
        <v>1.1300434217032715E-2</v>
      </c>
      <c r="Q329" s="178">
        <f>IFERROR(_xll.qlIndexFixing(ONIndex1Y,I329,TRUE,_xll.ohTrigger(RecalcTrigger,Trigger1Y)),NA())</f>
        <v>1.3197121024442668E-2</v>
      </c>
    </row>
    <row r="330" spans="2:17" x14ac:dyDescent="0.2">
      <c r="B330" s="39" t="s">
        <v>17</v>
      </c>
      <c r="D330" s="42">
        <f>_xll.qlCalendarAdvance(Calendar,$D329,B330,"f",FALSE)</f>
        <v>42828</v>
      </c>
      <c r="E330" s="172">
        <f>_xll.qlInterestRateIndexValueDate(IndexON,D330)</f>
        <v>42828</v>
      </c>
      <c r="F330" s="188">
        <f>IFERROR(_xll.qlIndexFixing(IndexON,D330,TRUE,_xll.ohTrigger(RecalcTrigger,TriggerON)),NA())</f>
        <v>8.3829936813784034E-3</v>
      </c>
      <c r="H330" s="42">
        <f>_xll.qlCalendarAdvance(Calendar,$H329,B330,"f",FALSE)</f>
        <v>42828</v>
      </c>
      <c r="I330" s="172">
        <f>_xll.qlInterestRateIndexValueDate(Index1M,$H330)</f>
        <v>42828</v>
      </c>
      <c r="J330" s="177">
        <f>IFERROR(_xll.qlIndexFixing(Index1M,$H330,TRUE,_xll.ohTrigger(RecalcTrigger,Trigger1M)),NA())</f>
        <v>9.537615526822826E-3</v>
      </c>
      <c r="K330" s="44">
        <f>IFERROR(_xll.qlIndexFixing(Index3M,H330,TRUE,_xll.ohTrigger(RecalcTrigger,Trigger3M)),NA())</f>
        <v>1.073930666413072E-2</v>
      </c>
      <c r="L330" s="44">
        <f>IFERROR(_xll.qlIndexFixing(Index6M,$H330,TRUE,_xll.ohTrigger(RecalcTrigger,Trigger6M)),NA())</f>
        <v>1.2527281050535797E-2</v>
      </c>
      <c r="M330" s="178">
        <f>IFERROR(_xll.qlIndexFixing(Index1Y,$H330,TRUE,_xll.ohTrigger(RecalcTrigger,Trigger1Y)),NA())</f>
        <v>1.5586636737794368E-2</v>
      </c>
      <c r="N330" s="177">
        <f>IFERROR(_xll.qlIndexFixing(ONIndex1M,I330,TRUE,_xll.ohTrigger(RecalcTrigger,Trigger1M)),NA())</f>
        <v>9.3363880543939626E-3</v>
      </c>
      <c r="O330" s="44">
        <f>IFERROR(_xll.qlIndexFixing(ONIndex3M,I330,TRUE,_xll.ohTrigger(RecalcTrigger,Trigger3M)),NA())</f>
        <v>1.0127589821474769E-2</v>
      </c>
      <c r="P330" s="44">
        <f>IFERROR(_xll.qlIndexFixing(ONIndex6M,I330,TRUE,_xll.ohTrigger(RecalcTrigger,Trigger6M)),NA())</f>
        <v>1.1332426343517721E-2</v>
      </c>
      <c r="Q330" s="178">
        <f>IFERROR(_xll.qlIndexFixing(ONIndex1Y,I330,TRUE,_xll.ohTrigger(RecalcTrigger,Trigger1Y)),NA())</f>
        <v>1.3232743037568939E-2</v>
      </c>
    </row>
    <row r="331" spans="2:17" x14ac:dyDescent="0.2">
      <c r="B331" s="39" t="s">
        <v>17</v>
      </c>
      <c r="D331" s="42">
        <f>_xll.qlCalendarAdvance(Calendar,$D330,B331,"f",FALSE)</f>
        <v>42829</v>
      </c>
      <c r="E331" s="172">
        <f>_xll.qlInterestRateIndexValueDate(IndexON,D331)</f>
        <v>42829</v>
      </c>
      <c r="F331" s="188">
        <f>IFERROR(_xll.qlIndexFixing(IndexON,D331,TRUE,_xll.ohTrigger(RecalcTrigger,TriggerON)),NA())</f>
        <v>8.3951359901057732E-3</v>
      </c>
      <c r="H331" s="42">
        <f>_xll.qlCalendarAdvance(Calendar,$H330,B331,"f",FALSE)</f>
        <v>42829</v>
      </c>
      <c r="I331" s="172">
        <f>_xll.qlInterestRateIndexValueDate(Index1M,$H331)</f>
        <v>42829</v>
      </c>
      <c r="J331" s="177">
        <f>IFERROR(_xll.qlIndexFixing(Index1M,$H331,TRUE,_xll.ohTrigger(RecalcTrigger,Trigger1M)),NA())</f>
        <v>9.5511492079605187E-3</v>
      </c>
      <c r="K331" s="44">
        <f>IFERROR(_xll.qlIndexFixing(Index3M,H331,TRUE,_xll.ohTrigger(RecalcTrigger,Trigger3M)),NA())</f>
        <v>1.0752055890753322E-2</v>
      </c>
      <c r="L331" s="44">
        <f>IFERROR(_xll.qlIndexFixing(Index6M,$H331,TRUE,_xll.ohTrigger(RecalcTrigger,Trigger6M)),NA())</f>
        <v>1.2539037239859187E-2</v>
      </c>
      <c r="M331" s="178">
        <f>IFERROR(_xll.qlIndexFixing(Index1Y,$H331,TRUE,_xll.ohTrigger(RecalcTrigger,Trigger1Y)),NA())</f>
        <v>1.5594685802409192E-2</v>
      </c>
      <c r="N331" s="177">
        <f>IFERROR(_xll.qlIndexFixing(ONIndex1M,I331,TRUE,_xll.ohTrigger(RecalcTrigger,Trigger1M)),NA())</f>
        <v>9.3502068248096926E-3</v>
      </c>
      <c r="O331" s="44">
        <f>IFERROR(_xll.qlIndexFixing(ONIndex3M,I331,TRUE,_xll.ohTrigger(RecalcTrigger,Trigger3M)),NA())</f>
        <v>1.0142049011253595E-2</v>
      </c>
      <c r="P331" s="44">
        <f>IFERROR(_xll.qlIndexFixing(ONIndex6M,I331,TRUE,_xll.ohTrigger(RecalcTrigger,Trigger6M)),NA())</f>
        <v>1.1348487130752316E-2</v>
      </c>
      <c r="Q331" s="178">
        <f>IFERROR(_xll.qlIndexFixing(ONIndex1Y,I331,TRUE,_xll.ohTrigger(RecalcTrigger,Trigger1Y)),NA())</f>
        <v>1.3254659970192151E-2</v>
      </c>
    </row>
    <row r="332" spans="2:17" x14ac:dyDescent="0.2">
      <c r="B332" s="39" t="s">
        <v>17</v>
      </c>
      <c r="D332" s="42">
        <f>_xll.qlCalendarAdvance(Calendar,$D331,B332,"f",FALSE)</f>
        <v>42830</v>
      </c>
      <c r="E332" s="172">
        <f>_xll.qlInterestRateIndexValueDate(IndexON,D332)</f>
        <v>42830</v>
      </c>
      <c r="F332" s="188">
        <f>IFERROR(_xll.qlIndexFixing(IndexON,D332,TRUE,_xll.ohTrigger(RecalcTrigger,TriggerON)),NA())</f>
        <v>8.4072852434458056E-3</v>
      </c>
      <c r="H332" s="42">
        <f>_xll.qlCalendarAdvance(Calendar,$H331,B332,"f",FALSE)</f>
        <v>42830</v>
      </c>
      <c r="I332" s="172">
        <f>_xll.qlInterestRateIndexValueDate(Index1M,$H332)</f>
        <v>42830</v>
      </c>
      <c r="J332" s="177">
        <f>IFERROR(_xll.qlIndexFixing(Index1M,$H332,TRUE,_xll.ohTrigger(RecalcTrigger,Trigger1M)),NA())</f>
        <v>9.5646625195743677E-3</v>
      </c>
      <c r="K332" s="44">
        <f>IFERROR(_xll.qlIndexFixing(Index3M,H332,TRUE,_xll.ohTrigger(RecalcTrigger,Trigger3M)),NA())</f>
        <v>1.0764771546552037E-2</v>
      </c>
      <c r="L332" s="44">
        <f>IFERROR(_xll.qlIndexFixing(Index6M,$H332,TRUE,_xll.ohTrigger(RecalcTrigger,Trigger6M)),NA())</f>
        <v>1.2550758086158619E-2</v>
      </c>
      <c r="M332" s="178">
        <f>IFERROR(_xll.qlIndexFixing(Index1Y,$H332,TRUE,_xll.ohTrigger(RecalcTrigger,Trigger1Y)),NA())</f>
        <v>1.560267088792644E-2</v>
      </c>
      <c r="N332" s="177">
        <f>IFERROR(_xll.qlIndexFixing(ONIndex1M,I332,TRUE,_xll.ohTrigger(RecalcTrigger,Trigger1M)),NA())</f>
        <v>9.3640052266741325E-3</v>
      </c>
      <c r="O332" s="44">
        <f>IFERROR(_xll.qlIndexFixing(ONIndex3M,I332,TRUE,_xll.ohTrigger(RecalcTrigger,Trigger3M)),NA())</f>
        <v>1.0156468145042785E-2</v>
      </c>
      <c r="P332" s="44">
        <f>IFERROR(_xll.qlIndexFixing(ONIndex6M,I332,TRUE,_xll.ohTrigger(RecalcTrigger,Trigger6M)),NA())</f>
        <v>1.1364481799215342E-2</v>
      </c>
      <c r="Q332" s="178">
        <f>IFERROR(_xll.qlIndexFixing(ONIndex1Y,I332,TRUE,_xll.ohTrigger(RecalcTrigger,Trigger1Y)),NA())</f>
        <v>1.3278897319186633E-2</v>
      </c>
    </row>
    <row r="333" spans="2:17" x14ac:dyDescent="0.2">
      <c r="B333" s="39" t="s">
        <v>17</v>
      </c>
      <c r="D333" s="42">
        <f>_xll.qlCalendarAdvance(Calendar,$D332,B333,"f",FALSE)</f>
        <v>42831</v>
      </c>
      <c r="E333" s="172">
        <f>_xll.qlInterestRateIndexValueDate(IndexON,D333)</f>
        <v>42831</v>
      </c>
      <c r="F333" s="188">
        <f>IFERROR(_xll.qlIndexFixing(IndexON,D333,TRUE,_xll.ohTrigger(RecalcTrigger,TriggerON)),NA())</f>
        <v>8.4194414413985008E-3</v>
      </c>
      <c r="H333" s="42">
        <f>_xll.qlCalendarAdvance(Calendar,$H332,B333,"f",FALSE)</f>
        <v>42831</v>
      </c>
      <c r="I333" s="172">
        <f>_xll.qlInterestRateIndexValueDate(Index1M,$H333)</f>
        <v>42831</v>
      </c>
      <c r="J333" s="177">
        <f>IFERROR(_xll.qlIndexFixing(Index1M,$H333,TRUE,_xll.ohTrigger(RecalcTrigger,Trigger1M)),NA())</f>
        <v>9.5917746991118491E-3</v>
      </c>
      <c r="K333" s="44">
        <f>IFERROR(_xll.qlIndexFixing(Index3M,H333,TRUE,_xll.ohTrigger(RecalcTrigger,Trigger3M)),NA())</f>
        <v>1.077745397603056E-2</v>
      </c>
      <c r="L333" s="44">
        <f>IFERROR(_xll.qlIndexFixing(Index6M,$H333,TRUE,_xll.ohTrigger(RecalcTrigger,Trigger6M)),NA())</f>
        <v>1.2562443879671007E-2</v>
      </c>
      <c r="M333" s="178">
        <f>IFERROR(_xll.qlIndexFixing(Index1Y,$H333,TRUE,_xll.ohTrigger(RecalcTrigger,Trigger1Y)),NA())</f>
        <v>1.5610585670726929E-2</v>
      </c>
      <c r="N333" s="177">
        <f>IFERROR(_xll.qlIndexFixing(ONIndex1M,I333,TRUE,_xll.ohTrigger(RecalcTrigger,Trigger1M)),NA())</f>
        <v>9.3777832599872823E-3</v>
      </c>
      <c r="O333" s="44">
        <f>IFERROR(_xll.qlIndexFixing(ONIndex3M,I333,TRUE,_xll.ohTrigger(RecalcTrigger,Trigger3M)),NA())</f>
        <v>1.0170847223085477E-2</v>
      </c>
      <c r="P333" s="44">
        <f>IFERROR(_xll.qlIndexFixing(ONIndex6M,I333,TRUE,_xll.ohTrigger(RecalcTrigger,Trigger6M)),NA())</f>
        <v>1.1380410348744707E-2</v>
      </c>
      <c r="Q333" s="178">
        <f>IFERROR(_xll.qlIndexFixing(ONIndex1Y,I333,TRUE,_xll.ohTrigger(RecalcTrigger,Trigger1Y)),NA())</f>
        <v>1.3305455085200757E-2</v>
      </c>
    </row>
    <row r="334" spans="2:17" x14ac:dyDescent="0.2">
      <c r="B334" s="39" t="s">
        <v>17</v>
      </c>
      <c r="D334" s="42">
        <f>_xll.qlCalendarAdvance(Calendar,$D333,B334,"f",FALSE)</f>
        <v>42832</v>
      </c>
      <c r="E334" s="172">
        <f>_xll.qlInterestRateIndexValueDate(IndexON,D334)</f>
        <v>42832</v>
      </c>
      <c r="F334" s="188">
        <f>IFERROR(_xll.qlIndexFixing(IndexON,D334,TRUE,_xll.ohTrigger(RecalcTrigger,TriggerON)),NA())</f>
        <v>8.4439723227321597E-3</v>
      </c>
      <c r="H334" s="42">
        <f>_xll.qlCalendarAdvance(Calendar,$H333,B334,"f",FALSE)</f>
        <v>42832</v>
      </c>
      <c r="I334" s="172">
        <f>_xll.qlInterestRateIndexValueDate(Index1M,$H334)</f>
        <v>42832</v>
      </c>
      <c r="J334" s="177">
        <f>IFERROR(_xll.qlIndexFixing(Index1M,$H334,TRUE,_xll.ohTrigger(RecalcTrigger,Trigger1M)),NA())</f>
        <v>9.598431040528663E-3</v>
      </c>
      <c r="K334" s="44">
        <f>IFERROR(_xll.qlIndexFixing(Index3M,H334,TRUE,_xll.ohTrigger(RecalcTrigger,Trigger3M)),NA())</f>
        <v>1.0790103523696144E-2</v>
      </c>
      <c r="L334" s="44">
        <f>IFERROR(_xll.qlIndexFixing(Index6M,$H334,TRUE,_xll.ohTrigger(RecalcTrigger,Trigger6M)),NA())</f>
        <v>1.2585175835359235E-2</v>
      </c>
      <c r="M334" s="178">
        <f>IFERROR(_xll.qlIndexFixing(Index1Y,$H334,TRUE,_xll.ohTrigger(RecalcTrigger,Trigger1Y)),NA())</f>
        <v>1.5622537314522426E-2</v>
      </c>
      <c r="N334" s="177">
        <f>IFERROR(_xll.qlIndexFixing(ONIndex1M,I334,TRUE,_xll.ohTrigger(RecalcTrigger,Trigger1M)),NA())</f>
        <v>9.4055137871077825E-3</v>
      </c>
      <c r="O334" s="44">
        <f>IFERROR(_xll.qlIndexFixing(ONIndex3M,I334,TRUE,_xll.ohTrigger(RecalcTrigger,Trigger3M)),NA())</f>
        <v>1.019975687341838E-2</v>
      </c>
      <c r="P334" s="44">
        <f>IFERROR(_xll.qlIndexFixing(ONIndex6M,I334,TRUE,_xll.ohTrigger(RecalcTrigger,Trigger6M)),NA())</f>
        <v>1.1412403862823089E-2</v>
      </c>
      <c r="Q334" s="178">
        <f>IFERROR(_xll.qlIndexFixing(ONIndex1Y,I334,TRUE,_xll.ohTrigger(RecalcTrigger,Trigger1Y)),NA())</f>
        <v>1.3366794821909982E-2</v>
      </c>
    </row>
    <row r="335" spans="2:17" x14ac:dyDescent="0.2">
      <c r="B335" s="39" t="s">
        <v>17</v>
      </c>
      <c r="D335" s="42">
        <f>_xll.qlCalendarAdvance(Calendar,$D334,B335,"f",FALSE)</f>
        <v>42835</v>
      </c>
      <c r="E335" s="172">
        <f>_xll.qlInterestRateIndexValueDate(IndexON,D335)</f>
        <v>42835</v>
      </c>
      <c r="F335" s="188">
        <f>IFERROR(_xll.qlIndexFixing(IndexON,D335,TRUE,_xll.ohTrigger(RecalcTrigger,TriggerON)),NA())</f>
        <v>8.4681356795790474E-3</v>
      </c>
      <c r="H335" s="42">
        <f>_xll.qlCalendarAdvance(Calendar,$H334,B335,"f",FALSE)</f>
        <v>42835</v>
      </c>
      <c r="I335" s="172">
        <f>_xll.qlInterestRateIndexValueDate(Index1M,$H335)</f>
        <v>42835</v>
      </c>
      <c r="J335" s="177">
        <f>IFERROR(_xll.qlIndexFixing(Index1M,$H335,TRUE,_xll.ohTrigger(RecalcTrigger,Trigger1M)),NA())</f>
        <v>9.6319235324517916E-3</v>
      </c>
      <c r="K335" s="44">
        <f>IFERROR(_xll.qlIndexFixing(Index3M,H335,TRUE,_xll.ohTrigger(RecalcTrigger,Trigger3M)),NA())</f>
        <v>1.0827858320982231E-2</v>
      </c>
      <c r="L335" s="44">
        <f>IFERROR(_xll.qlIndexFixing(Index6M,$H335,TRUE,_xll.ohTrigger(RecalcTrigger,Trigger6M)),NA())</f>
        <v>1.2608842330929512E-2</v>
      </c>
      <c r="M335" s="178">
        <f>IFERROR(_xll.qlIndexFixing(Index1Y,$H335,TRUE,_xll.ohTrigger(RecalcTrigger,Trigger1Y)),NA())</f>
        <v>1.5641415296069994E-2</v>
      </c>
      <c r="N335" s="177">
        <f>IFERROR(_xll.qlIndexFixing(ONIndex1M,I335,TRUE,_xll.ohTrigger(RecalcTrigger,Trigger1M)),NA())</f>
        <v>9.4326917076459349E-3</v>
      </c>
      <c r="O335" s="44">
        <f>IFERROR(_xll.qlIndexFixing(ONIndex3M,I335,TRUE,_xll.ohTrigger(RecalcTrigger,Trigger3M)),NA())</f>
        <v>1.02279629760893E-2</v>
      </c>
      <c r="P335" s="44">
        <f>IFERROR(_xll.qlIndexFixing(ONIndex6M,I335,TRUE,_xll.ohTrigger(RecalcTrigger,Trigger6M)),NA())</f>
        <v>1.1443463358173922E-2</v>
      </c>
      <c r="Q335" s="178">
        <f>IFERROR(_xll.qlIndexFixing(ONIndex1Y,I335,TRUE,_xll.ohTrigger(RecalcTrigger,Trigger1Y)),NA())</f>
        <v>1.3434890328611893E-2</v>
      </c>
    </row>
    <row r="336" spans="2:17" x14ac:dyDescent="0.2">
      <c r="B336" s="39" t="s">
        <v>17</v>
      </c>
      <c r="D336" s="42">
        <f>_xll.qlCalendarAdvance(Calendar,$D335,B336,"f",FALSE)</f>
        <v>42836</v>
      </c>
      <c r="E336" s="172">
        <f>_xll.qlInterestRateIndexValueDate(IndexON,D336)</f>
        <v>42836</v>
      </c>
      <c r="F336" s="188">
        <f>IFERROR(_xll.qlIndexFixing(IndexON,D336,TRUE,_xll.ohTrigger(RecalcTrigger,TriggerON)),NA())</f>
        <v>8.4803266007571487E-3</v>
      </c>
      <c r="H336" s="42">
        <f>_xll.qlCalendarAdvance(Calendar,$H335,B336,"f",FALSE)</f>
        <v>42836</v>
      </c>
      <c r="I336" s="172">
        <f>_xll.qlInterestRateIndexValueDate(Index1M,$H336)</f>
        <v>42836</v>
      </c>
      <c r="J336" s="177">
        <f>IFERROR(_xll.qlIndexFixing(Index1M,$H336,TRUE,_xll.ohTrigger(RecalcTrigger,Trigger1M)),NA())</f>
        <v>9.6453146255150637E-3</v>
      </c>
      <c r="K336" s="44">
        <f>IFERROR(_xll.qlIndexFixing(Index3M,H336,TRUE,_xll.ohTrigger(RecalcTrigger,Trigger3M)),NA())</f>
        <v>1.084037978658796E-2</v>
      </c>
      <c r="L336" s="44">
        <f>IFERROR(_xll.qlIndexFixing(Index6M,$H336,TRUE,_xll.ohTrigger(RecalcTrigger,Trigger6M)),NA())</f>
        <v>1.2620357214387739E-2</v>
      </c>
      <c r="M336" s="178">
        <f>IFERROR(_xll.qlIndexFixing(Index1Y,$H336,TRUE,_xll.ohTrigger(RecalcTrigger,Trigger1Y)),NA())</f>
        <v>1.5648883704757255E-2</v>
      </c>
      <c r="N336" s="177">
        <f>IFERROR(_xll.qlIndexFixing(ONIndex1M,I336,TRUE,_xll.ohTrigger(RecalcTrigger,Trigger1M)),NA())</f>
        <v>9.4463678982026344E-3</v>
      </c>
      <c r="O336" s="44">
        <f>IFERROR(_xll.qlIndexFixing(ONIndex3M,I336,TRUE,_xll.ohTrigger(RecalcTrigger,Trigger3M)),NA())</f>
        <v>1.0242141774507996E-2</v>
      </c>
      <c r="P336" s="44">
        <f>IFERROR(_xll.qlIndexFixing(ONIndex6M,I336,TRUE,_xll.ohTrigger(RecalcTrigger,Trigger6M)),NA())</f>
        <v>1.1459061313359165E-2</v>
      </c>
      <c r="Q336" s="178">
        <f>IFERROR(_xll.qlIndexFixing(ONIndex1Y,I336,TRUE,_xll.ohTrigger(RecalcTrigger,Trigger1Y)),NA())</f>
        <v>1.3473050187423619E-2</v>
      </c>
    </row>
    <row r="337" spans="2:17" x14ac:dyDescent="0.2">
      <c r="B337" s="39" t="s">
        <v>17</v>
      </c>
      <c r="D337" s="42">
        <f>_xll.qlCalendarAdvance(Calendar,$D336,B337,"f",FALSE)</f>
        <v>42837</v>
      </c>
      <c r="E337" s="172">
        <f>_xll.qlInterestRateIndexValueDate(IndexON,D337)</f>
        <v>42837</v>
      </c>
      <c r="F337" s="188">
        <f>IFERROR(_xll.qlIndexFixing(IndexON,D337,TRUE,_xll.ohTrigger(RecalcTrigger,TriggerON)),NA())</f>
        <v>8.4925244665479127E-3</v>
      </c>
      <c r="H337" s="42">
        <f>_xll.qlCalendarAdvance(Calendar,$H336,B337,"f",FALSE)</f>
        <v>42837</v>
      </c>
      <c r="I337" s="172">
        <f>_xll.qlInterestRateIndexValueDate(Index1M,$H337)</f>
        <v>42837</v>
      </c>
      <c r="J337" s="177">
        <f>IFERROR(_xll.qlIndexFixing(Index1M,$H337,TRUE,_xll.ohTrigger(RecalcTrigger,Trigger1M)),NA())</f>
        <v>9.6586853485844219E-3</v>
      </c>
      <c r="K337" s="44">
        <f>IFERROR(_xll.qlIndexFixing(Index3M,H337,TRUE,_xll.ohTrigger(RecalcTrigger,Trigger3M)),NA())</f>
        <v>1.0852870093000748E-2</v>
      </c>
      <c r="L337" s="44">
        <f>IFERROR(_xll.qlIndexFixing(Index6M,$H337,TRUE,_xll.ohTrigger(RecalcTrigger,Trigger6M)),NA())</f>
        <v>1.2631838786669097E-2</v>
      </c>
      <c r="M337" s="178">
        <f>IFERROR(_xll.qlIndexFixing(Index1Y,$H337,TRUE,_xll.ohTrigger(RecalcTrigger,Trigger1Y)),NA())</f>
        <v>1.5656243865339148E-2</v>
      </c>
      <c r="N337" s="177">
        <f>IFERROR(_xll.qlIndexFixing(ONIndex1M,I337,TRUE,_xll.ohTrigger(RecalcTrigger,Trigger1M)),NA())</f>
        <v>9.4600237201269977E-3</v>
      </c>
      <c r="O337" s="44">
        <f>IFERROR(_xll.qlIndexFixing(ONIndex3M,I337,TRUE,_xll.ohTrigger(RecalcTrigger,Trigger3M)),NA())</f>
        <v>1.0256280517099148E-2</v>
      </c>
      <c r="P337" s="44">
        <f>IFERROR(_xll.qlIndexFixing(ONIndex6M,I337,TRUE,_xll.ohTrigger(RecalcTrigger,Trigger6M)),NA())</f>
        <v>1.1474593149529699E-2</v>
      </c>
      <c r="Q337" s="178">
        <f>IFERROR(_xll.qlIndexFixing(ONIndex1Y,I337,TRUE,_xll.ohTrigger(RecalcTrigger,Trigger1Y)),NA())</f>
        <v>1.3513530466902068E-2</v>
      </c>
    </row>
    <row r="338" spans="2:17" x14ac:dyDescent="0.2">
      <c r="B338" s="39" t="s">
        <v>17</v>
      </c>
      <c r="D338" s="42">
        <f>_xll.qlCalendarAdvance(Calendar,$D337,B338,"f",FALSE)</f>
        <v>42838</v>
      </c>
      <c r="E338" s="172">
        <f>_xll.qlInterestRateIndexValueDate(IndexON,D338)</f>
        <v>42838</v>
      </c>
      <c r="F338" s="188">
        <f>IFERROR(_xll.qlIndexFixing(IndexON,D338,TRUE,_xll.ohTrigger(RecalcTrigger,TriggerON)),NA())</f>
        <v>8.5295652972674496E-3</v>
      </c>
      <c r="H338" s="42">
        <f>_xll.qlCalendarAdvance(Calendar,$H337,B338,"f",FALSE)</f>
        <v>42838</v>
      </c>
      <c r="I338" s="172">
        <f>_xll.qlInterestRateIndexValueDate(Index1M,$H338)</f>
        <v>42838</v>
      </c>
      <c r="J338" s="177">
        <f>IFERROR(_xll.qlIndexFixing(Index1M,$H338,TRUE,_xll.ohTrigger(RecalcTrigger,Trigger1M)),NA())</f>
        <v>9.6855172975469569E-3</v>
      </c>
      <c r="K338" s="44">
        <f>IFERROR(_xll.qlIndexFixing(Index3M,H338,TRUE,_xll.ohTrigger(RecalcTrigger,Trigger3M)),NA())</f>
        <v>1.0865329584760802E-2</v>
      </c>
      <c r="L338" s="44">
        <f>IFERROR(_xll.qlIndexFixing(Index6M,$H338,TRUE,_xll.ohTrigger(RecalcTrigger,Trigger6M)),NA())</f>
        <v>1.2643287338071619E-2</v>
      </c>
      <c r="M338" s="178">
        <f>IFERROR(_xll.qlIndexFixing(Index1Y,$H338,TRUE,_xll.ohTrigger(RecalcTrigger,Trigger1Y)),NA())</f>
        <v>1.5663489453023427E-2</v>
      </c>
      <c r="N338" s="177">
        <f>IFERROR(_xll.qlIndexFixing(ONIndex1M,I338,TRUE,_xll.ohTrigger(RecalcTrigger,Trigger1M)),NA())</f>
        <v>9.5013432272297305E-3</v>
      </c>
      <c r="O338" s="44">
        <f>IFERROR(_xll.qlIndexFixing(ONIndex3M,I338,TRUE,_xll.ohTrigger(RecalcTrigger,Trigger3M)),NA())</f>
        <v>1.0298997505562069E-2</v>
      </c>
      <c r="P338" s="44">
        <f>IFERROR(_xll.qlIndexFixing(ONIndex6M,I338,TRUE,_xll.ohTrigger(RecalcTrigger,Trigger6M)),NA())</f>
        <v>1.1521453119803571E-2</v>
      </c>
      <c r="Q338" s="178">
        <f>IFERROR(_xll.qlIndexFixing(ONIndex1Y,I338,TRUE,_xll.ohTrigger(RecalcTrigger,Trigger1Y)),NA())</f>
        <v>1.3652235419332248E-2</v>
      </c>
    </row>
    <row r="339" spans="2:17" x14ac:dyDescent="0.2">
      <c r="B339" s="39" t="s">
        <v>17</v>
      </c>
      <c r="D339" s="42">
        <f>_xll.qlCalendarAdvance(Calendar,$D338,B339,"f",FALSE)</f>
        <v>42843</v>
      </c>
      <c r="E339" s="172">
        <f>_xll.qlInterestRateIndexValueDate(IndexON,D339)</f>
        <v>42843</v>
      </c>
      <c r="F339" s="188">
        <f>IFERROR(_xll.qlIndexFixing(IndexON,D339,TRUE,_xll.ohTrigger(RecalcTrigger,TriggerON)),NA())</f>
        <v>8.5658574987257374E-3</v>
      </c>
      <c r="H339" s="42">
        <f>_xll.qlCalendarAdvance(Calendar,$H338,B339,"f",FALSE)</f>
        <v>42843</v>
      </c>
      <c r="I339" s="172">
        <f>_xll.qlInterestRateIndexValueDate(Index1M,$H339)</f>
        <v>42843</v>
      </c>
      <c r="J339" s="177">
        <f>IFERROR(_xll.qlIndexFixing(Index1M,$H339,TRUE,_xll.ohTrigger(RecalcTrigger,Trigger1M)),NA())</f>
        <v>9.7384819133516203E-3</v>
      </c>
      <c r="K339" s="44">
        <f>IFERROR(_xll.qlIndexFixing(Index3M,H339,TRUE,_xll.ohTrigger(RecalcTrigger,Trigger3M)),NA())</f>
        <v>1.092717688297125E-2</v>
      </c>
      <c r="L339" s="44">
        <f>IFERROR(_xll.qlIndexFixing(Index6M,$H339,TRUE,_xll.ohTrigger(RecalcTrigger,Trigger6M)),NA())</f>
        <v>1.2700044942898885E-2</v>
      </c>
      <c r="M339" s="178">
        <f>IFERROR(_xll.qlIndexFixing(Index1Y,$H339,TRUE,_xll.ohTrigger(RecalcTrigger,Trigger1Y)),NA())</f>
        <v>1.5697777420659698E-2</v>
      </c>
      <c r="N339" s="177">
        <f>IFERROR(_xll.qlIndexFixing(ONIndex1M,I339,TRUE,_xll.ohTrigger(RecalcTrigger,Trigger1M)),NA())</f>
        <v>9.5415309117719005E-3</v>
      </c>
      <c r="O339" s="44">
        <f>IFERROR(_xll.qlIndexFixing(ONIndex3M,I339,TRUE,_xll.ohTrigger(RecalcTrigger,Trigger3M)),NA())</f>
        <v>1.0340271798079392E-2</v>
      </c>
      <c r="P339" s="44">
        <f>IFERROR(_xll.qlIndexFixing(ONIndex6M,I339,TRUE,_xll.ohTrigger(RecalcTrigger,Trigger6M)),NA())</f>
        <v>1.1566395669027063E-2</v>
      </c>
      <c r="Q339" s="178">
        <f>IFERROR(_xll.qlIndexFixing(ONIndex1Y,I339,TRUE,_xll.ohTrigger(RecalcTrigger,Trigger1Y)),NA())</f>
        <v>1.3804069257254969E-2</v>
      </c>
    </row>
    <row r="340" spans="2:17" x14ac:dyDescent="0.2">
      <c r="B340" s="39" t="s">
        <v>17</v>
      </c>
      <c r="D340" s="42">
        <f>_xll.qlCalendarAdvance(Calendar,$D339,B340,"f",FALSE)</f>
        <v>42844</v>
      </c>
      <c r="E340" s="172">
        <f>_xll.qlInterestRateIndexValueDate(IndexON,D340)</f>
        <v>42844</v>
      </c>
      <c r="F340" s="188">
        <f>IFERROR(_xll.qlIndexFixing(IndexON,D340,TRUE,_xll.ohTrigger(RecalcTrigger,TriggerON)),NA())</f>
        <v>8.5781039770482792E-3</v>
      </c>
      <c r="H340" s="42">
        <f>_xll.qlCalendarAdvance(Calendar,$H339,B340,"f",FALSE)</f>
        <v>42844</v>
      </c>
      <c r="I340" s="172">
        <f>_xll.qlInterestRateIndexValueDate(Index1M,$H340)</f>
        <v>42844</v>
      </c>
      <c r="J340" s="177">
        <f>IFERROR(_xll.qlIndexFixing(Index1M,$H340,TRUE,_xll.ohTrigger(RecalcTrigger,Trigger1M)),NA())</f>
        <v>9.751710044583306E-3</v>
      </c>
      <c r="K340" s="44">
        <f>IFERROR(_xll.qlIndexFixing(Index3M,H340,TRUE,_xll.ohTrigger(RecalcTrigger,Trigger3M)),NA())</f>
        <v>1.0939458722409538E-2</v>
      </c>
      <c r="L340" s="44">
        <f>IFERROR(_xll.qlIndexFixing(Index6M,$H340,TRUE,_xll.ohTrigger(RecalcTrigger,Trigger6M)),NA())</f>
        <v>1.2711301465741062E-2</v>
      </c>
      <c r="M340" s="178">
        <f>IFERROR(_xll.qlIndexFixing(Index1Y,$H340,TRUE,_xll.ohTrigger(RecalcTrigger,Trigger1Y)),NA())</f>
        <v>1.5704205725189269E-2</v>
      </c>
      <c r="N340" s="177">
        <f>IFERROR(_xll.qlIndexFixing(ONIndex1M,I340,TRUE,_xll.ohTrigger(RecalcTrigger,Trigger1M)),NA())</f>
        <v>9.5550441536751407E-3</v>
      </c>
      <c r="O340" s="44">
        <f>IFERROR(_xll.qlIndexFixing(ONIndex3M,I340,TRUE,_xll.ohTrigger(RecalcTrigger,Trigger3M)),NA())</f>
        <v>1.0354130149229368E-2</v>
      </c>
      <c r="P340" s="44">
        <f>IFERROR(_xll.qlIndexFixing(ONIndex6M,I340,TRUE,_xll.ohTrigger(RecalcTrigger,Trigger6M)),NA())</f>
        <v>1.1581464672580921E-2</v>
      </c>
      <c r="Q340" s="178">
        <f>IFERROR(_xll.qlIndexFixing(ONIndex1Y,I340,TRUE,_xll.ohTrigger(RecalcTrigger,Trigger1Y)),NA())</f>
        <v>1.3854361912473134E-2</v>
      </c>
    </row>
    <row r="341" spans="2:17" x14ac:dyDescent="0.2">
      <c r="B341" s="39" t="s">
        <v>17</v>
      </c>
      <c r="D341" s="42">
        <f>_xll.qlCalendarAdvance(Calendar,$D340,B341,"f",FALSE)</f>
        <v>42845</v>
      </c>
      <c r="E341" s="172">
        <f>_xll.qlInterestRateIndexValueDate(IndexON,D341)</f>
        <v>42845</v>
      </c>
      <c r="F341" s="188">
        <f>IFERROR(_xll.qlIndexFixing(IndexON,D341,TRUE,_xll.ohTrigger(RecalcTrigger,TriggerON)),NA())</f>
        <v>8.5903573999024374E-3</v>
      </c>
      <c r="H341" s="42">
        <f>_xll.qlCalendarAdvance(Calendar,$H340,B341,"f",FALSE)</f>
        <v>42845</v>
      </c>
      <c r="I341" s="172">
        <f>_xll.qlInterestRateIndexValueDate(Index1M,$H341)</f>
        <v>42845</v>
      </c>
      <c r="J341" s="177">
        <f>IFERROR(_xll.qlIndexFixing(Index1M,$H341,TRUE,_xll.ohTrigger(RecalcTrigger,Trigger1M)),NA())</f>
        <v>9.7782617510673922E-3</v>
      </c>
      <c r="K341" s="44">
        <f>IFERROR(_xll.qlIndexFixing(Index3M,H341,TRUE,_xll.ohTrigger(RecalcTrigger,Trigger3M)),NA())</f>
        <v>1.0951712159104798E-2</v>
      </c>
      <c r="L341" s="44">
        <f>IFERROR(_xll.qlIndexFixing(Index6M,$H341,TRUE,_xll.ohTrigger(RecalcTrigger,Trigger6M)),NA())</f>
        <v>1.272252700001651E-2</v>
      </c>
      <c r="M341" s="178">
        <f>IFERROR(_xll.qlIndexFixing(Index1Y,$H341,TRUE,_xll.ohTrigger(RecalcTrigger,Trigger1Y)),NA())</f>
        <v>1.5710493073916032E-2</v>
      </c>
      <c r="N341" s="177">
        <f>IFERROR(_xll.qlIndexFixing(ONIndex1M,I341,TRUE,_xll.ohTrigger(RecalcTrigger,Trigger1M)),NA())</f>
        <v>9.5685370270270909E-3</v>
      </c>
      <c r="O341" s="44">
        <f>IFERROR(_xll.qlIndexFixing(ONIndex3M,I341,TRUE,_xll.ohTrigger(RecalcTrigger,Trigger3M)),NA())</f>
        <v>1.0367948444227615E-2</v>
      </c>
      <c r="P341" s="44">
        <f>IFERROR(_xll.qlIndexFixing(ONIndex6M,I341,TRUE,_xll.ohTrigger(RecalcTrigger,Trigger6M)),NA())</f>
        <v>1.1596467557120071E-2</v>
      </c>
      <c r="Q341" s="178">
        <f>IFERROR(_xll.qlIndexFixing(ONIndex1Y,I341,TRUE,_xll.ohTrigger(RecalcTrigger,Trigger1Y)),NA())</f>
        <v>1.3900544400627934E-2</v>
      </c>
    </row>
    <row r="342" spans="2:17" x14ac:dyDescent="0.2">
      <c r="B342" s="39" t="s">
        <v>17</v>
      </c>
      <c r="D342" s="42">
        <f>_xll.qlCalendarAdvance(Calendar,$D341,B342,"f",FALSE)</f>
        <v>42846</v>
      </c>
      <c r="E342" s="172">
        <f>_xll.qlInterestRateIndexValueDate(IndexON,D342)</f>
        <v>42846</v>
      </c>
      <c r="F342" s="188">
        <f>IFERROR(_xll.qlIndexFixing(IndexON,D342,TRUE,_xll.ohTrigger(RecalcTrigger,TriggerON)),NA())</f>
        <v>8.6150907283618263E-3</v>
      </c>
      <c r="H342" s="42">
        <f>_xll.qlCalendarAdvance(Calendar,$H341,B342,"f",FALSE)</f>
        <v>42846</v>
      </c>
      <c r="I342" s="172">
        <f>_xll.qlInterestRateIndexValueDate(Index1M,$H342)</f>
        <v>42846</v>
      </c>
      <c r="J342" s="177">
        <f>IFERROR(_xll.qlIndexFixing(Index1M,$H342,TRUE,_xll.ohTrigger(RecalcTrigger,Trigger1M)),NA())</f>
        <v>9.7847705553249179E-3</v>
      </c>
      <c r="K342" s="44">
        <f>IFERROR(_xll.qlIndexFixing(Index3M,H342,TRUE,_xll.ohTrigger(RecalcTrigger,Trigger3M)),NA())</f>
        <v>1.0963937537637317E-2</v>
      </c>
      <c r="L342" s="44">
        <f>IFERROR(_xll.qlIndexFixing(Index6M,$H342,TRUE,_xll.ohTrigger(RecalcTrigger,Trigger6M)),NA())</f>
        <v>1.2744532070120003E-2</v>
      </c>
      <c r="M342" s="178">
        <f>IFERROR(_xll.qlIndexFixing(Index1Y,$H342,TRUE,_xll.ohTrigger(RecalcTrigger,Trigger1Y)),NA())</f>
        <v>1.5720193689890943E-2</v>
      </c>
      <c r="N342" s="177">
        <f>IFERROR(_xll.qlIndexFixing(ONIndex1M,I342,TRUE,_xll.ohTrigger(RecalcTrigger,Trigger1M)),NA())</f>
        <v>9.5957071345416835E-3</v>
      </c>
      <c r="O342" s="44">
        <f>IFERROR(_xll.qlIndexFixing(ONIndex3M,I342,TRUE,_xll.ohTrigger(RecalcTrigger,Trigger3M)),NA())</f>
        <v>1.0395747586885442E-2</v>
      </c>
      <c r="P342" s="44">
        <f>IFERROR(_xll.qlIndexFixing(ONIndex6M,I342,TRUE,_xll.ohTrigger(RecalcTrigger,Trigger6M)),NA())</f>
        <v>1.1626623261520679E-2</v>
      </c>
      <c r="Q342" s="178">
        <f>IFERROR(_xll.qlIndexFixing(ONIndex1Y,I342,TRUE,_xll.ohTrigger(RecalcTrigger,Trigger1Y)),NA())</f>
        <v>1.3979744210439831E-2</v>
      </c>
    </row>
    <row r="343" spans="2:17" x14ac:dyDescent="0.2">
      <c r="B343" s="39" t="s">
        <v>17</v>
      </c>
      <c r="D343" s="42">
        <f>_xll.qlCalendarAdvance(Calendar,$D342,B343,"f",FALSE)</f>
        <v>42849</v>
      </c>
      <c r="E343" s="172">
        <f>_xll.qlInterestRateIndexValueDate(IndexON,D343)</f>
        <v>42849</v>
      </c>
      <c r="F343" s="188">
        <f>IFERROR(_xll.qlIndexFixing(IndexON,D343,TRUE,_xll.ohTrigger(RecalcTrigger,TriggerON)),NA())</f>
        <v>8.6394405380940675E-3</v>
      </c>
      <c r="H343" s="42">
        <f>_xll.qlCalendarAdvance(Calendar,$H342,B343,"f",FALSE)</f>
        <v>42849</v>
      </c>
      <c r="I343" s="172">
        <f>_xll.qlInterestRateIndexValueDate(Index1M,$H343)</f>
        <v>42849</v>
      </c>
      <c r="J343" s="177">
        <f>IFERROR(_xll.qlIndexFixing(Index1M,$H343,TRUE,_xll.ohTrigger(RecalcTrigger,Trigger1M)),NA())</f>
        <v>9.8175451414829942E-3</v>
      </c>
      <c r="K343" s="44">
        <f>IFERROR(_xll.qlIndexFixing(Index3M,H343,TRUE,_xll.ohTrigger(RecalcTrigger,Trigger3M)),NA())</f>
        <v>1.1000448770107604E-2</v>
      </c>
      <c r="L343" s="44">
        <f>IFERROR(_xll.qlIndexFixing(Index6M,$H343,TRUE,_xll.ohTrigger(RecalcTrigger,Trigger6M)),NA())</f>
        <v>1.2767125058832464E-2</v>
      </c>
      <c r="M343" s="178">
        <f>IFERROR(_xll.qlIndexFixing(Index1Y,$H343,TRUE,_xll.ohTrigger(RecalcTrigger,Trigger1Y)),NA())</f>
        <v>1.5734464293535533E-2</v>
      </c>
      <c r="N343" s="177">
        <f>IFERROR(_xll.qlIndexFixing(ONIndex1M,I343,TRUE,_xll.ohTrigger(RecalcTrigger,Trigger1M)),NA())</f>
        <v>9.6223048344357132E-3</v>
      </c>
      <c r="O343" s="44">
        <f>IFERROR(_xll.qlIndexFixing(ONIndex3M,I343,TRUE,_xll.ohTrigger(RecalcTrigger,Trigger3M)),NA())</f>
        <v>1.0422821065134702E-2</v>
      </c>
      <c r="P343" s="44">
        <f>IFERROR(_xll.qlIndexFixing(ONIndex6M,I343,TRUE,_xll.ohTrigger(RecalcTrigger,Trigger6M)),NA())</f>
        <v>1.1655817905534827E-2</v>
      </c>
      <c r="Q343" s="178">
        <f>IFERROR(_xll.qlIndexFixing(ONIndex1Y,I343,TRUE,_xll.ohTrigger(RecalcTrigger,Trigger1Y)),NA())</f>
        <v>1.4044172652869502E-2</v>
      </c>
    </row>
    <row r="344" spans="2:17" x14ac:dyDescent="0.2">
      <c r="B344" s="39" t="s">
        <v>17</v>
      </c>
      <c r="D344" s="42">
        <f>_xll.qlCalendarAdvance(Calendar,$D343,B344,"f",FALSE)</f>
        <v>42850</v>
      </c>
      <c r="E344" s="172">
        <f>_xll.qlInterestRateIndexValueDate(IndexON,D344)</f>
        <v>42850</v>
      </c>
      <c r="F344" s="188">
        <f>IFERROR(_xll.qlIndexFixing(IndexON,D344,TRUE,_xll.ohTrigger(RecalcTrigger,TriggerON)),NA())</f>
        <v>8.6517286842546781E-3</v>
      </c>
      <c r="H344" s="42">
        <f>_xll.qlCalendarAdvance(Calendar,$H343,B344,"f",FALSE)</f>
        <v>42850</v>
      </c>
      <c r="I344" s="172">
        <f>_xll.qlInterestRateIndexValueDate(Index1M,$H344)</f>
        <v>42850</v>
      </c>
      <c r="J344" s="177">
        <f>IFERROR(_xll.qlIndexFixing(Index1M,$H344,TRUE,_xll.ohTrigger(RecalcTrigger,Trigger1M)),NA())</f>
        <v>9.8306510485475975E-3</v>
      </c>
      <c r="K344" s="44">
        <f>IFERROR(_xll.qlIndexFixing(Index3M,H344,TRUE,_xll.ohTrigger(RecalcTrigger,Trigger3M)),NA())</f>
        <v>1.1012565361864162E-2</v>
      </c>
      <c r="L344" s="44">
        <f>IFERROR(_xll.qlIndexFixing(Index6M,$H344,TRUE,_xll.ohTrigger(RecalcTrigger,Trigger6M)),NA())</f>
        <v>1.2778200005875453E-2</v>
      </c>
      <c r="M344" s="178">
        <f>IFERROR(_xll.qlIndexFixing(Index1Y,$H344,TRUE,_xll.ohTrigger(RecalcTrigger,Trigger1Y)),NA())</f>
        <v>1.5740220403078986E-2</v>
      </c>
      <c r="N344" s="177">
        <f>IFERROR(_xll.qlIndexFixing(ONIndex1M,I344,TRUE,_xll.ohTrigger(RecalcTrigger,Trigger1M)),NA())</f>
        <v>9.6356958647880742E-3</v>
      </c>
      <c r="O344" s="44">
        <f>IFERROR(_xll.qlIndexFixing(ONIndex3M,I344,TRUE,_xll.ohTrigger(RecalcTrigger,Trigger3M)),NA())</f>
        <v>1.043643908034686E-2</v>
      </c>
      <c r="P344" s="44">
        <f>IFERROR(_xll.qlIndexFixing(ONIndex6M,I344,TRUE,_xll.ohTrigger(RecalcTrigger,Trigger6M)),NA())</f>
        <v>1.1670490195081484E-2</v>
      </c>
      <c r="Q344" s="178">
        <f>IFERROR(_xll.qlIndexFixing(ONIndex1Y,I344,TRUE,_xll.ohTrigger(RecalcTrigger,Trigger1Y)),NA())</f>
        <v>1.4069804284716492E-2</v>
      </c>
    </row>
    <row r="345" spans="2:17" x14ac:dyDescent="0.2">
      <c r="B345" s="39" t="s">
        <v>17</v>
      </c>
      <c r="D345" s="42">
        <f>_xll.qlCalendarAdvance(Calendar,$D344,B345,"f",FALSE)</f>
        <v>42851</v>
      </c>
      <c r="E345" s="172">
        <f>_xll.qlInterestRateIndexValueDate(IndexON,D345)</f>
        <v>42851</v>
      </c>
      <c r="F345" s="188">
        <f>IFERROR(_xll.qlIndexFixing(IndexON,D345,TRUE,_xll.ohTrigger(RecalcTrigger,TriggerON)),NA())</f>
        <v>8.6640237750279514E-3</v>
      </c>
      <c r="H345" s="42">
        <f>_xll.qlCalendarAdvance(Calendar,$H344,B345,"f",FALSE)</f>
        <v>42851</v>
      </c>
      <c r="I345" s="172">
        <f>_xll.qlInterestRateIndexValueDate(Index1M,$H345)</f>
        <v>42851</v>
      </c>
      <c r="J345" s="177">
        <f>IFERROR(_xll.qlIndexFixing(Index1M,$H345,TRUE,_xll.ohTrigger(RecalcTrigger,Trigger1M)),NA())</f>
        <v>9.8437365846889557E-3</v>
      </c>
      <c r="K345" s="44">
        <f>IFERROR(_xll.qlIndexFixing(Index3M,H345,TRUE,_xll.ohTrigger(RecalcTrigger,Trigger3M)),NA())</f>
        <v>1.1024655618419971E-2</v>
      </c>
      <c r="L345" s="44">
        <f>IFERROR(_xll.qlIndexFixing(Index6M,$H345,TRUE,_xll.ohTrigger(RecalcTrigger,Trigger6M)),NA())</f>
        <v>1.278924570664613E-2</v>
      </c>
      <c r="M345" s="178">
        <f>IFERROR(_xll.qlIndexFixing(Index1Y,$H345,TRUE,_xll.ohTrigger(RecalcTrigger,Trigger1Y)),NA())</f>
        <v>1.5745904974903802E-2</v>
      </c>
      <c r="N345" s="177">
        <f>IFERROR(_xll.qlIndexFixing(ONIndex1M,I345,TRUE,_xll.ohTrigger(RecalcTrigger,Trigger1M)),NA())</f>
        <v>9.6490665265891451E-3</v>
      </c>
      <c r="O345" s="44">
        <f>IFERROR(_xll.qlIndexFixing(ONIndex3M,I345,TRUE,_xll.ohTrigger(RecalcTrigger,Trigger3M)),NA())</f>
        <v>1.0450017039731474E-2</v>
      </c>
      <c r="P345" s="44">
        <f>IFERROR(_xll.qlIndexFixing(ONIndex6M,I345,TRUE,_xll.ohTrigger(RecalcTrigger,Trigger6M)),NA())</f>
        <v>1.1685096365613434E-2</v>
      </c>
      <c r="Q345" s="178">
        <f>IFERROR(_xll.qlIndexFixing(ONIndex1Y,I345,TRUE,_xll.ohTrigger(RecalcTrigger,Trigger1Y)),NA())</f>
        <v>1.4091325742286998E-2</v>
      </c>
    </row>
    <row r="346" spans="2:17" x14ac:dyDescent="0.2">
      <c r="B346" s="39" t="s">
        <v>17</v>
      </c>
      <c r="D346" s="42">
        <f>_xll.qlCalendarAdvance(Calendar,$D345,B346,"f",FALSE)</f>
        <v>42852</v>
      </c>
      <c r="E346" s="172">
        <f>_xll.qlInterestRateIndexValueDate(IndexON,D346)</f>
        <v>42852</v>
      </c>
      <c r="F346" s="188">
        <f>IFERROR(_xll.qlIndexFixing(IndexON,D346,TRUE,_xll.ohTrigger(RecalcTrigger,TriggerON)),NA())</f>
        <v>8.67632581057598E-3</v>
      </c>
      <c r="H346" s="42">
        <f>_xll.qlCalendarAdvance(Calendar,$H345,B346,"f",FALSE)</f>
        <v>42852</v>
      </c>
      <c r="I346" s="172">
        <f>_xll.qlInterestRateIndexValueDate(Index1M,$H346)</f>
        <v>42852</v>
      </c>
      <c r="J346" s="177">
        <f>IFERROR(_xll.qlIndexFixing(Index1M,$H346,TRUE,_xll.ohTrigger(RecalcTrigger,Trigger1M)),NA())</f>
        <v>9.8766015182865027E-3</v>
      </c>
      <c r="K346" s="44">
        <f>IFERROR(_xll.qlIndexFixing(Index3M,H346,TRUE,_xll.ohTrigger(RecalcTrigger,Trigger3M)),NA())</f>
        <v>1.1036719884382038E-2</v>
      </c>
      <c r="L346" s="44">
        <f>IFERROR(_xll.qlIndexFixing(Index6M,$H346,TRUE,_xll.ohTrigger(RecalcTrigger,Trigger6M)),NA())</f>
        <v>1.2800262451553688E-2</v>
      </c>
      <c r="M346" s="178">
        <f>IFERROR(_xll.qlIndexFixing(Index1Y,$H346,TRUE,_xll.ohTrigger(RecalcTrigger,Trigger1Y)),NA())</f>
        <v>1.5751529579715706E-2</v>
      </c>
      <c r="N346" s="177">
        <f>IFERROR(_xll.qlIndexFixing(ONIndex1M,I346,TRUE,_xll.ohTrigger(RecalcTrigger,Trigger1M)),NA())</f>
        <v>9.6624168196768334E-3</v>
      </c>
      <c r="O346" s="44">
        <f>IFERROR(_xll.qlIndexFixing(ONIndex3M,I346,TRUE,_xll.ohTrigger(RecalcTrigger,Trigger3M)),NA())</f>
        <v>1.0463554943045406E-2</v>
      </c>
      <c r="P346" s="44">
        <f>IFERROR(_xll.qlIndexFixing(ONIndex6M,I346,TRUE,_xll.ohTrigger(RecalcTrigger,Trigger6M)),NA())</f>
        <v>1.1699636417130677E-2</v>
      </c>
      <c r="Q346" s="178">
        <f>IFERROR(_xll.qlIndexFixing(ONIndex1Y,I346,TRUE,_xll.ohTrigger(RecalcTrigger,Trigger1Y)),NA())</f>
        <v>1.4108737024770557E-2</v>
      </c>
    </row>
    <row r="347" spans="2:17" x14ac:dyDescent="0.2">
      <c r="B347" s="39" t="s">
        <v>17</v>
      </c>
      <c r="D347" s="42">
        <f>_xll.qlCalendarAdvance(Calendar,$D346,B347,"f",FALSE)</f>
        <v>42853</v>
      </c>
      <c r="E347" s="172">
        <f>_xll.qlInterestRateIndexValueDate(IndexON,D347)</f>
        <v>42853</v>
      </c>
      <c r="F347" s="188">
        <f>IFERROR(_xll.qlIndexFixing(IndexON,D347,TRUE,_xll.ohTrigger(RecalcTrigger,TriggerON)),NA())</f>
        <v>8.7074271909148848E-3</v>
      </c>
      <c r="H347" s="42">
        <f>_xll.qlCalendarAdvance(Calendar,$H346,B347,"f",FALSE)</f>
        <v>42853</v>
      </c>
      <c r="I347" s="172">
        <f>_xll.qlInterestRateIndexValueDate(Index1M,$H347)</f>
        <v>42853</v>
      </c>
      <c r="J347" s="177">
        <f>IFERROR(_xll.qlIndexFixing(Index1M,$H347,TRUE,_xll.ohTrigger(RecalcTrigger,Trigger1M)),NA())</f>
        <v>9.8896168122310172E-3</v>
      </c>
      <c r="K347" s="44">
        <f>IFERROR(_xll.qlIndexFixing(Index3M,H347,TRUE,_xll.ohTrigger(RecalcTrigger,Trigger3M)),NA())</f>
        <v>1.1066694159872765E-2</v>
      </c>
      <c r="L347" s="44">
        <f>IFERROR(_xll.qlIndexFixing(Index6M,$H347,TRUE,_xll.ohTrigger(RecalcTrigger,Trigger6M)),NA())</f>
        <v>1.2827277241832512E-2</v>
      </c>
      <c r="M347" s="178">
        <f>IFERROR(_xll.qlIndexFixing(Index1Y,$H347,TRUE,_xll.ohTrigger(RecalcTrigger,Trigger1Y)),NA())</f>
        <v>1.5760429074157149E-2</v>
      </c>
      <c r="N347" s="177">
        <f>IFERROR(_xll.qlIndexFixing(ONIndex1M,I347,TRUE,_xll.ohTrigger(RecalcTrigger,Trigger1M)),NA())</f>
        <v>9.6960770438672683E-3</v>
      </c>
      <c r="O347" s="44">
        <f>IFERROR(_xll.qlIndexFixing(ONIndex3M,I347,TRUE,_xll.ohTrigger(RecalcTrigger,Trigger3M)),NA())</f>
        <v>1.049765227031263E-2</v>
      </c>
      <c r="P347" s="44">
        <f>IFERROR(_xll.qlIndexFixing(ONIndex6M,I347,TRUE,_xll.ohTrigger(RecalcTrigger,Trigger6M)),NA())</f>
        <v>1.173622195801638E-2</v>
      </c>
      <c r="Q347" s="178">
        <f>IFERROR(_xll.qlIndexFixing(ONIndex1Y,I347,TRUE,_xll.ohTrigger(RecalcTrigger,Trigger1Y)),NA())</f>
        <v>1.4132535078913155E-2</v>
      </c>
    </row>
    <row r="348" spans="2:17" x14ac:dyDescent="0.2">
      <c r="B348" s="39" t="s">
        <v>17</v>
      </c>
      <c r="D348" s="42">
        <f>_xll.qlCalendarAdvance(Calendar,$D347,B348,"f",FALSE)</f>
        <v>42857</v>
      </c>
      <c r="E348" s="172">
        <f>_xll.qlInterestRateIndexValueDate(IndexON,D348)</f>
        <v>42857</v>
      </c>
      <c r="F348" s="188">
        <f>IFERROR(_xll.qlIndexFixing(IndexON,D348,TRUE,_xll.ohTrigger(RecalcTrigger,TriggerON)),NA())</f>
        <v>8.7379401575871096E-3</v>
      </c>
      <c r="H348" s="42">
        <f>_xll.qlCalendarAdvance(Calendar,$H347,B348,"f",FALSE)</f>
        <v>42857</v>
      </c>
      <c r="I348" s="172">
        <f>_xll.qlInterestRateIndexValueDate(Index1M,$H348)</f>
        <v>42857</v>
      </c>
      <c r="J348" s="177">
        <f>IFERROR(_xll.qlIndexFixing(Index1M,$H348,TRUE,_xll.ohTrigger(RecalcTrigger,Trigger1M)),NA())</f>
        <v>9.9283792034044992E-3</v>
      </c>
      <c r="K348" s="44">
        <f>IFERROR(_xll.qlIndexFixing(Index3M,H348,TRUE,_xll.ohTrigger(RecalcTrigger,Trigger3M)),NA())</f>
        <v>1.1102614081028316E-2</v>
      </c>
      <c r="L348" s="44">
        <f>IFERROR(_xll.qlIndexFixing(Index6M,$H348,TRUE,_xll.ohTrigger(RecalcTrigger,Trigger6M)),NA())</f>
        <v>1.2860235812592685E-2</v>
      </c>
      <c r="M348" s="178">
        <f>IFERROR(_xll.qlIndexFixing(Index1Y,$H348,TRUE,_xll.ohTrigger(RecalcTrigger,Trigger1Y)),NA())</f>
        <v>1.5779158091755008E-2</v>
      </c>
      <c r="N348" s="177">
        <f>IFERROR(_xll.qlIndexFixing(ONIndex1M,I348,TRUE,_xll.ohTrigger(RecalcTrigger,Trigger1M)),NA())</f>
        <v>9.7288627564406926E-3</v>
      </c>
      <c r="O348" s="44">
        <f>IFERROR(_xll.qlIndexFixing(ONIndex3M,I348,TRUE,_xll.ohTrigger(RecalcTrigger,Trigger3M)),NA())</f>
        <v>1.0530643619770519E-2</v>
      </c>
      <c r="P348" s="44">
        <f>IFERROR(_xll.qlIndexFixing(ONIndex6M,I348,TRUE,_xll.ohTrigger(RecalcTrigger,Trigger6M)),NA())</f>
        <v>1.1771344888685809E-2</v>
      </c>
      <c r="Q348" s="178">
        <f>IFERROR(_xll.qlIndexFixing(ONIndex1Y,I348,TRUE,_xll.ohTrigger(RecalcTrigger,Trigger1Y)),NA())</f>
        <v>1.4134140794512806E-2</v>
      </c>
    </row>
    <row r="349" spans="2:17" x14ac:dyDescent="0.2">
      <c r="B349" s="39" t="s">
        <v>17</v>
      </c>
      <c r="D349" s="42">
        <f>_xll.qlCalendarAdvance(Calendar,$D348,B349,"f",FALSE)</f>
        <v>42858</v>
      </c>
      <c r="E349" s="172">
        <f>_xll.qlInterestRateIndexValueDate(IndexON,D349)</f>
        <v>42858</v>
      </c>
      <c r="F349" s="188">
        <f>IFERROR(_xll.qlIndexFixing(IndexON,D349,TRUE,_xll.ohTrigger(RecalcTrigger,TriggerON)),NA())</f>
        <v>8.7502838608921607E-3</v>
      </c>
      <c r="H349" s="42">
        <f>_xll.qlCalendarAdvance(Calendar,$H348,B349,"f",FALSE)</f>
        <v>42858</v>
      </c>
      <c r="I349" s="172">
        <f>_xll.qlInterestRateIndexValueDate(Index1M,$H349)</f>
        <v>42858</v>
      </c>
      <c r="J349" s="177">
        <f>IFERROR(_xll.qlIndexFixing(Index1M,$H349,TRUE,_xll.ohTrigger(RecalcTrigger,Trigger1M)),NA())</f>
        <v>9.954387708227104E-3</v>
      </c>
      <c r="K349" s="44">
        <f>IFERROR(_xll.qlIndexFixing(Index3M,H349,TRUE,_xll.ohTrigger(RecalcTrigger,Trigger3M)),NA())</f>
        <v>1.1114522080416666E-2</v>
      </c>
      <c r="L349" s="44">
        <f>IFERROR(_xll.qlIndexFixing(Index6M,$H349,TRUE,_xll.ohTrigger(RecalcTrigger,Trigger6M)),NA())</f>
        <v>1.2871076891655741E-2</v>
      </c>
      <c r="M349" s="178">
        <f>IFERROR(_xll.qlIndexFixing(Index1Y,$H349,TRUE,_xll.ohTrigger(RecalcTrigger,Trigger1Y)),NA())</f>
        <v>1.5784665893979088E-2</v>
      </c>
      <c r="N349" s="177">
        <f>IFERROR(_xll.qlIndexFixing(ONIndex1M,I349,TRUE,_xll.ohTrigger(RecalcTrigger,Trigger1M)),NA())</f>
        <v>9.7420908379775017E-3</v>
      </c>
      <c r="O349" s="44">
        <f>IFERROR(_xll.qlIndexFixing(ONIndex3M,I349,TRUE,_xll.ohTrigger(RecalcTrigger,Trigger3M)),NA())</f>
        <v>1.0543941187146633E-2</v>
      </c>
      <c r="P349" s="44">
        <f>IFERROR(_xll.qlIndexFixing(ONIndex6M,I349,TRUE,_xll.ohTrigger(RecalcTrigger,Trigger6M)),NA())</f>
        <v>1.1785488225790619E-2</v>
      </c>
      <c r="Q349" s="178">
        <f>IFERROR(_xll.qlIndexFixing(ONIndex1Y,I349,TRUE,_xll.ohTrigger(RecalcTrigger,Trigger1Y)),NA())</f>
        <v>1.4126891018775289E-2</v>
      </c>
    </row>
    <row r="350" spans="2:17" x14ac:dyDescent="0.2">
      <c r="B350" s="39" t="s">
        <v>17</v>
      </c>
      <c r="D350" s="42">
        <f>_xll.qlCalendarAdvance(Calendar,$D349,B350,"f",FALSE)</f>
        <v>42859</v>
      </c>
      <c r="E350" s="172">
        <f>_xll.qlInterestRateIndexValueDate(IndexON,D350)</f>
        <v>42859</v>
      </c>
      <c r="F350" s="188">
        <f>IFERROR(_xll.qlIndexFixing(IndexON,D350,TRUE,_xll.ohTrigger(RecalcTrigger,TriggerON)),NA())</f>
        <v>8.7626345089719671E-3</v>
      </c>
      <c r="H350" s="42">
        <f>_xll.qlCalendarAdvance(Calendar,$H349,B350,"f",FALSE)</f>
        <v>42859</v>
      </c>
      <c r="I350" s="172">
        <f>_xll.qlInterestRateIndexValueDate(Index1M,$H350)</f>
        <v>42859</v>
      </c>
      <c r="J350" s="177">
        <f>IFERROR(_xll.qlIndexFixing(Index1M,$H350,TRUE,_xll.ohTrigger(RecalcTrigger,Trigger1M)),NA())</f>
        <v>9.9607561262682678E-3</v>
      </c>
      <c r="K350" s="44">
        <f>IFERROR(_xll.qlIndexFixing(Index3M,H350,TRUE,_xll.ohTrigger(RecalcTrigger,Trigger3M)),NA())</f>
        <v>1.1126406662358711E-2</v>
      </c>
      <c r="L350" s="44">
        <f>IFERROR(_xll.qlIndexFixing(Index6M,$H350,TRUE,_xll.ohTrigger(RecalcTrigger,Trigger6M)),NA())</f>
        <v>1.2892473756257872E-2</v>
      </c>
      <c r="M350" s="178">
        <f>IFERROR(_xll.qlIndexFixing(Index1Y,$H350,TRUE,_xll.ohTrigger(RecalcTrigger,Trigger1Y)),NA())</f>
        <v>1.5790194731391871E-2</v>
      </c>
      <c r="N350" s="177">
        <f>IFERROR(_xll.qlIndexFixing(ONIndex1M,I350,TRUE,_xll.ohTrigger(RecalcTrigger,Trigger1M)),NA())</f>
        <v>9.7552985508009282E-3</v>
      </c>
      <c r="O350" s="44">
        <f>IFERROR(_xll.qlIndexFixing(ONIndex3M,I350,TRUE,_xll.ohTrigger(RecalcTrigger,Trigger3M)),NA())</f>
        <v>1.0557198698452064E-2</v>
      </c>
      <c r="P350" s="44">
        <f>IFERROR(_xll.qlIndexFixing(ONIndex6M,I350,TRUE,_xll.ohTrigger(RecalcTrigger,Trigger6M)),NA())</f>
        <v>1.1799565443799676E-2</v>
      </c>
      <c r="Q350" s="178">
        <f>IFERROR(_xll.qlIndexFixing(ONIndex1Y,I350,TRUE,_xll.ohTrigger(RecalcTrigger,Trigger1Y)),NA())</f>
        <v>1.4115531066654086E-2</v>
      </c>
    </row>
    <row r="351" spans="2:17" x14ac:dyDescent="0.2">
      <c r="B351" s="39" t="s">
        <v>17</v>
      </c>
      <c r="D351" s="42">
        <f>_xll.qlCalendarAdvance(Calendar,$D350,B351,"f",FALSE)</f>
        <v>42860</v>
      </c>
      <c r="E351" s="172">
        <f>_xll.qlInterestRateIndexValueDate(IndexON,D351)</f>
        <v>42860</v>
      </c>
      <c r="F351" s="188">
        <f>IFERROR(_xll.qlIndexFixing(IndexON,D351,TRUE,_xll.ohTrigger(RecalcTrigger,TriggerON)),NA())</f>
        <v>8.7875705107032243E-3</v>
      </c>
      <c r="H351" s="42">
        <f>_xll.qlCalendarAdvance(Calendar,$H350,B351,"f",FALSE)</f>
        <v>42860</v>
      </c>
      <c r="I351" s="172">
        <f>_xll.qlInterestRateIndexValueDate(Index1M,$H351)</f>
        <v>42860</v>
      </c>
      <c r="J351" s="177">
        <f>IFERROR(_xll.qlIndexFixing(Index1M,$H351,TRUE,_xll.ohTrigger(RecalcTrigger,Trigger1M)),NA())</f>
        <v>9.9671174003870561E-3</v>
      </c>
      <c r="K351" s="44">
        <f>IFERROR(_xll.qlIndexFixing(Index3M,H351,TRUE,_xll.ohTrigger(RecalcTrigger,Trigger3M)),NA())</f>
        <v>1.1150114647496174E-2</v>
      </c>
      <c r="L351" s="44">
        <f>IFERROR(_xll.qlIndexFixing(Index6M,$H351,TRUE,_xll.ohTrigger(RecalcTrigger,Trigger6M)),NA())</f>
        <v>1.2897964408825683E-2</v>
      </c>
      <c r="M351" s="178">
        <f>IFERROR(_xll.qlIndexFixing(Index1Y,$H351,TRUE,_xll.ohTrigger(RecalcTrigger,Trigger1Y)),NA())</f>
        <v>1.5800438357913445E-2</v>
      </c>
      <c r="N351" s="177">
        <f>IFERROR(_xll.qlIndexFixing(ONIndex1M,I351,TRUE,_xll.ohTrigger(RecalcTrigger,Trigger1M)),NA())</f>
        <v>9.7819082220410962E-3</v>
      </c>
      <c r="O351" s="44">
        <f>IFERROR(_xll.qlIndexFixing(ONIndex3M,I351,TRUE,_xll.ohTrigger(RecalcTrigger,Trigger3M)),NA())</f>
        <v>1.0583887086540827E-2</v>
      </c>
      <c r="P351" s="44">
        <f>IFERROR(_xll.qlIndexFixing(ONIndex6M,I351,TRUE,_xll.ohTrigger(RecalcTrigger,Trigger6M)),NA())</f>
        <v>1.1827882746344351E-2</v>
      </c>
      <c r="Q351" s="178">
        <f>IFERROR(_xll.qlIndexFixing(ONIndex1Y,I351,TRUE,_xll.ohTrigger(RecalcTrigger,Trigger1Y)),NA())</f>
        <v>1.4079653655841112E-2</v>
      </c>
    </row>
    <row r="352" spans="2:17" x14ac:dyDescent="0.2">
      <c r="B352" s="39" t="s">
        <v>17</v>
      </c>
      <c r="D352" s="42">
        <f>_xll.qlCalendarAdvance(Calendar,$D351,B352,"f",FALSE)</f>
        <v>42863</v>
      </c>
      <c r="E352" s="172">
        <f>_xll.qlInterestRateIndexValueDate(IndexON,D352)</f>
        <v>42863</v>
      </c>
      <c r="F352" s="188">
        <f>IFERROR(_xll.qlIndexFixing(IndexON,D352,TRUE,_xll.ohTrigger(RecalcTrigger,TriggerON)),NA())</f>
        <v>8.8121065475799121E-3</v>
      </c>
      <c r="H352" s="42">
        <f>_xll.qlCalendarAdvance(Calendar,$H351,B352,"f",FALSE)</f>
        <v>42863</v>
      </c>
      <c r="I352" s="172">
        <f>_xll.qlInterestRateIndexValueDate(Index1M,$H352)</f>
        <v>42863</v>
      </c>
      <c r="J352" s="177">
        <f>IFERROR(_xll.qlIndexFixing(Index1M,$H352,TRUE,_xll.ohTrigger(RecalcTrigger,Trigger1M)),NA())</f>
        <v>1.000567225196337E-2</v>
      </c>
      <c r="K352" s="44">
        <f>IFERROR(_xll.qlIndexFixing(Index3M,H352,TRUE,_xll.ohTrigger(RecalcTrigger,Trigger3M)),NA())</f>
        <v>1.1173717633854018E-2</v>
      </c>
      <c r="L352" s="44">
        <f>IFERROR(_xll.qlIndexFixing(Index6M,$H352,TRUE,_xll.ohTrigger(RecalcTrigger,Trigger6M)),NA())</f>
        <v>1.2924885326115344E-2</v>
      </c>
      <c r="M352" s="178">
        <f>IFERROR(_xll.qlIndexFixing(Index1Y,$H352,TRUE,_xll.ohTrigger(RecalcTrigger,Trigger1Y)),NA())</f>
        <v>1.5812751891875809E-2</v>
      </c>
      <c r="N352" s="177">
        <f>IFERROR(_xll.qlIndexFixing(ONIndex1M,I352,TRUE,_xll.ohTrigger(RecalcTrigger,Trigger1M)),NA())</f>
        <v>9.8079257161765021E-3</v>
      </c>
      <c r="O352" s="44">
        <f>IFERROR(_xll.qlIndexFixing(ONIndex3M,I352,TRUE,_xll.ohTrigger(RecalcTrigger,Trigger3M)),NA())</f>
        <v>1.0609828183615333E-2</v>
      </c>
      <c r="P352" s="44">
        <f>IFERROR(_xll.qlIndexFixing(ONIndex6M,I352,TRUE,_xll.ohTrigger(RecalcTrigger,Trigger6M)),NA())</f>
        <v>1.1855213124716268E-2</v>
      </c>
      <c r="Q352" s="178">
        <f>IFERROR(_xll.qlIndexFixing(ONIndex1Y,I352,TRUE,_xll.ohTrigger(RecalcTrigger,Trigger1Y)),NA())</f>
        <v>1.4028989505111555E-2</v>
      </c>
    </row>
    <row r="353" spans="2:17" x14ac:dyDescent="0.2">
      <c r="B353" s="39" t="s">
        <v>17</v>
      </c>
      <c r="D353" s="42">
        <f>_xll.qlCalendarAdvance(Calendar,$D352,B353,"f",FALSE)</f>
        <v>42864</v>
      </c>
      <c r="E353" s="172">
        <f>_xll.qlInterestRateIndexValueDate(IndexON,D353)</f>
        <v>42864</v>
      </c>
      <c r="F353" s="188">
        <f>IFERROR(_xll.qlIndexFixing(IndexON,D353,TRUE,_xll.ohTrigger(RecalcTrigger,TriggerON)),NA())</f>
        <v>8.8244919188851245E-3</v>
      </c>
      <c r="H353" s="42">
        <f>_xll.qlCalendarAdvance(Calendar,$H352,B353,"f",FALSE)</f>
        <v>42864</v>
      </c>
      <c r="I353" s="172">
        <f>_xll.qlInterestRateIndexValueDate(Index1M,$H353)</f>
        <v>42864</v>
      </c>
      <c r="J353" s="177">
        <f>IFERROR(_xll.qlIndexFixing(Index1M,$H353,TRUE,_xll.ohTrigger(RecalcTrigger,Trigger1M)),NA())</f>
        <v>1.0018483125421916E-2</v>
      </c>
      <c r="K353" s="44">
        <f>IFERROR(_xll.qlIndexFixing(Index3M,H353,TRUE,_xll.ohTrigger(RecalcTrigger,Trigger3M)),NA())</f>
        <v>1.1185490242238657E-2</v>
      </c>
      <c r="L353" s="44">
        <f>IFERROR(_xll.qlIndexFixing(Index6M,$H353,TRUE,_xll.ohTrigger(RecalcTrigger,Trigger6M)),NA())</f>
        <v>1.293556964322802E-2</v>
      </c>
      <c r="M353" s="178">
        <f>IFERROR(_xll.qlIndexFixing(Index1Y,$H353,TRUE,_xll.ohTrigger(RecalcTrigger,Trigger1Y)),NA())</f>
        <v>1.5818559501734386E-2</v>
      </c>
      <c r="N353" s="177">
        <f>IFERROR(_xll.qlIndexFixing(ONIndex1M,I353,TRUE,_xll.ohTrigger(RecalcTrigger,Trigger1M)),NA())</f>
        <v>9.8210315859192931E-3</v>
      </c>
      <c r="O353" s="44">
        <f>IFERROR(_xll.qlIndexFixing(ONIndex3M,I353,TRUE,_xll.ohTrigger(RecalcTrigger,Trigger3M)),NA())</f>
        <v>1.062288541481049E-2</v>
      </c>
      <c r="P353" s="44">
        <f>IFERROR(_xll.qlIndexFixing(ONIndex6M,I353,TRUE,_xll.ohTrigger(RecalcTrigger,Trigger6M)),NA())</f>
        <v>1.1868959747165508E-2</v>
      </c>
      <c r="Q353" s="178">
        <f>IFERROR(_xll.qlIndexFixing(ONIndex1Y,I353,TRUE,_xll.ohTrigger(RecalcTrigger,Trigger1Y)),NA())</f>
        <v>1.3997078679987007E-2</v>
      </c>
    </row>
    <row r="354" spans="2:17" x14ac:dyDescent="0.2">
      <c r="B354" s="39" t="s">
        <v>17</v>
      </c>
      <c r="D354" s="42">
        <f>_xll.qlCalendarAdvance(Calendar,$D353,B354,"f",FALSE)</f>
        <v>42865</v>
      </c>
      <c r="E354" s="172">
        <f>_xll.qlInterestRateIndexValueDate(IndexON,D354)</f>
        <v>42865</v>
      </c>
      <c r="F354" s="188">
        <f>IFERROR(_xll.qlIndexFixing(IndexON,D354,TRUE,_xll.ohTrigger(RecalcTrigger,TriggerON)),NA())</f>
        <v>8.836884234884046E-3</v>
      </c>
      <c r="H354" s="42">
        <f>_xll.qlCalendarAdvance(Calendar,$H353,B354,"f",FALSE)</f>
        <v>42865</v>
      </c>
      <c r="I354" s="172">
        <f>_xll.qlInterestRateIndexValueDate(Index1M,$H354)</f>
        <v>42865</v>
      </c>
      <c r="J354" s="177">
        <f>IFERROR(_xll.qlIndexFixing(Index1M,$H354,TRUE,_xll.ohTrigger(RecalcTrigger,Trigger1M)),NA())</f>
        <v>1.0044211343192538E-2</v>
      </c>
      <c r="K354" s="44">
        <f>IFERROR(_xll.qlIndexFixing(Index3M,H354,TRUE,_xll.ohTrigger(RecalcTrigger,Trigger3M)),NA())</f>
        <v>1.1197241478675003E-2</v>
      </c>
      <c r="L354" s="44">
        <f>IFERROR(_xll.qlIndexFixing(Index6M,$H354,TRUE,_xll.ohTrigger(RecalcTrigger,Trigger6M)),NA())</f>
        <v>1.294622884457795E-2</v>
      </c>
      <c r="M354" s="178">
        <f>IFERROR(_xll.qlIndexFixing(Index1Y,$H354,TRUE,_xll.ohTrigger(RecalcTrigger,Trigger1Y)),NA())</f>
        <v>1.582445758725215E-2</v>
      </c>
      <c r="N354" s="177">
        <f>IFERROR(_xll.qlIndexFixing(ONIndex1M,I354,TRUE,_xll.ohTrigger(RecalcTrigger,Trigger1M)),NA())</f>
        <v>9.8341170871107941E-3</v>
      </c>
      <c r="O354" s="44">
        <f>IFERROR(_xll.qlIndexFixing(ONIndex3M,I354,TRUE,_xll.ohTrigger(RecalcTrigger,Trigger3M)),NA())</f>
        <v>1.0635902590016011E-2</v>
      </c>
      <c r="P354" s="44">
        <f>IFERROR(_xll.qlIndexFixing(ONIndex6M,I354,TRUE,_xll.ohTrigger(RecalcTrigger,Trigger6M)),NA())</f>
        <v>1.1882640250518994E-2</v>
      </c>
      <c r="Q354" s="178">
        <f>IFERROR(_xll.qlIndexFixing(ONIndex1Y,I354,TRUE,_xll.ohTrigger(RecalcTrigger,Trigger1Y)),NA())</f>
        <v>1.3961057682936318E-2</v>
      </c>
    </row>
    <row r="355" spans="2:17" x14ac:dyDescent="0.2">
      <c r="B355" s="39" t="s">
        <v>17</v>
      </c>
      <c r="D355" s="42">
        <f>_xll.qlCalendarAdvance(Calendar,$D354,B355,"f",FALSE)</f>
        <v>42866</v>
      </c>
      <c r="E355" s="172">
        <f>_xll.qlInterestRateIndexValueDate(IndexON,D355)</f>
        <v>42866</v>
      </c>
      <c r="F355" s="188">
        <f>IFERROR(_xll.qlIndexFixing(IndexON,D355,TRUE,_xll.ohTrigger(RecalcTrigger,TriggerON)),NA())</f>
        <v>8.8492834954956301E-3</v>
      </c>
      <c r="H355" s="42">
        <f>_xll.qlCalendarAdvance(Calendar,$H354,B355,"f",FALSE)</f>
        <v>42866</v>
      </c>
      <c r="I355" s="172">
        <f>_xll.qlInterestRateIndexValueDate(Index1M,$H355)</f>
        <v>42866</v>
      </c>
      <c r="J355" s="177">
        <f>IFERROR(_xll.qlIndexFixing(Index1M,$H355,TRUE,_xll.ohTrigger(RecalcTrigger,Trigger1M)),NA())</f>
        <v>1.0050506000055422E-2</v>
      </c>
      <c r="K355" s="44">
        <f>IFERROR(_xll.qlIndexFixing(Index3M,H355,TRUE,_xll.ohTrigger(RecalcTrigger,Trigger3M)),NA())</f>
        <v>1.1208971684095688E-2</v>
      </c>
      <c r="L355" s="44">
        <f>IFERROR(_xll.qlIndexFixing(Index6M,$H355,TRUE,_xll.ohTrigger(RecalcTrigger,Trigger6M)),NA())</f>
        <v>1.2967338637303169E-2</v>
      </c>
      <c r="M355" s="178">
        <f>IFERROR(_xll.qlIndexFixing(Index1Y,$H355,TRUE,_xll.ohTrigger(RecalcTrigger,Trigger1Y)),NA())</f>
        <v>1.5830457722810776E-2</v>
      </c>
      <c r="N355" s="177">
        <f>IFERROR(_xll.qlIndexFixing(ONIndex1M,I355,TRUE,_xll.ohTrigger(RecalcTrigger,Trigger1M)),NA())</f>
        <v>9.8471822196699588E-3</v>
      </c>
      <c r="O355" s="44">
        <f>IFERROR(_xll.qlIndexFixing(ONIndex3M,I355,TRUE,_xll.ohTrigger(RecalcTrigger,Trigger3M)),NA())</f>
        <v>1.0648879709069803E-2</v>
      </c>
      <c r="P355" s="44">
        <f>IFERROR(_xll.qlIndexFixing(ONIndex6M,I355,TRUE,_xll.ohTrigger(RecalcTrigger,Trigger6M)),NA())</f>
        <v>1.1896254634614634E-2</v>
      </c>
      <c r="Q355" s="178">
        <f>IFERROR(_xll.qlIndexFixing(ONIndex1Y,I355,TRUE,_xll.ohTrigger(RecalcTrigger,Trigger1Y)),NA())</f>
        <v>1.392092651517518E-2</v>
      </c>
    </row>
    <row r="356" spans="2:17" x14ac:dyDescent="0.2">
      <c r="B356" s="39" t="s">
        <v>17</v>
      </c>
      <c r="D356" s="42">
        <f>_xll.qlCalendarAdvance(Calendar,$D355,B356,"f",FALSE)</f>
        <v>42867</v>
      </c>
      <c r="E356" s="172">
        <f>_xll.qlInterestRateIndexValueDate(IndexON,D356)</f>
        <v>42867</v>
      </c>
      <c r="F356" s="188">
        <f>IFERROR(_xll.qlIndexFixing(IndexON,D356,TRUE,_xll.ohTrigger(RecalcTrigger,TriggerON)),NA())</f>
        <v>8.8743209199474808E-3</v>
      </c>
      <c r="H356" s="42">
        <f>_xll.qlCalendarAdvance(Calendar,$H355,B356,"f",FALSE)</f>
        <v>42867</v>
      </c>
      <c r="I356" s="172">
        <f>_xll.qlInterestRateIndexValueDate(Index1M,$H356)</f>
        <v>42867</v>
      </c>
      <c r="J356" s="177">
        <f>IFERROR(_xll.qlIndexFixing(Index1M,$H356,TRUE,_xll.ohTrigger(RecalcTrigger,Trigger1M)),NA())</f>
        <v>1.0056793513658301E-2</v>
      </c>
      <c r="K356" s="44">
        <f>IFERROR(_xll.qlIndexFixing(Index3M,H356,TRUE,_xll.ohTrigger(RecalcTrigger,Trigger3M)),NA())</f>
        <v>1.1232435633878051E-2</v>
      </c>
      <c r="L356" s="44">
        <f>IFERROR(_xll.qlIndexFixing(Index6M,$H356,TRUE,_xll.ohTrigger(RecalcTrigger,Trigger6M)),NA())</f>
        <v>1.2972705467937528E-2</v>
      </c>
      <c r="M356" s="178">
        <f>IFERROR(_xll.qlIndexFixing(Index1Y,$H356,TRUE,_xll.ohTrigger(RecalcTrigger,Trigger1Y)),NA())</f>
        <v>1.5839503024366434E-2</v>
      </c>
      <c r="N356" s="177">
        <f>IFERROR(_xll.qlIndexFixing(ONIndex1M,I356,TRUE,_xll.ohTrigger(RecalcTrigger,Trigger1M)),NA())</f>
        <v>9.8735116625880987E-3</v>
      </c>
      <c r="O356" s="44">
        <f>IFERROR(_xll.qlIndexFixing(ONIndex3M,I356,TRUE,_xll.ohTrigger(RecalcTrigger,Trigger3M)),NA())</f>
        <v>1.0675012619754861E-2</v>
      </c>
      <c r="P356" s="44">
        <f>IFERROR(_xll.qlIndexFixing(ONIndex6M,I356,TRUE,_xll.ohTrigger(RecalcTrigger,Trigger6M)),NA())</f>
        <v>1.1923652500791897E-2</v>
      </c>
      <c r="Q356" s="178">
        <f>IFERROR(_xll.qlIndexFixing(ONIndex1Y,I356,TRUE,_xll.ohTrigger(RecalcTrigger,Trigger1Y)),NA())</f>
        <v>1.382748741632393E-2</v>
      </c>
    </row>
    <row r="357" spans="2:17" x14ac:dyDescent="0.2">
      <c r="B357" s="39" t="s">
        <v>17</v>
      </c>
      <c r="D357" s="42">
        <f>_xll.qlCalendarAdvance(Calendar,$D356,B357,"f",FALSE)</f>
        <v>42870</v>
      </c>
      <c r="E357" s="172">
        <f>_xll.qlInterestRateIndexValueDate(IndexON,D357)</f>
        <v>42870</v>
      </c>
      <c r="F357" s="188">
        <f>IFERROR(_xll.qlIndexFixing(IndexON,D357,TRUE,_xll.ohTrigger(RecalcTrigger,TriggerON)),NA())</f>
        <v>8.8989499845548714E-3</v>
      </c>
      <c r="H357" s="42">
        <f>_xll.qlCalendarAdvance(Calendar,$H356,B357,"f",FALSE)</f>
        <v>42870</v>
      </c>
      <c r="I357" s="172">
        <f>_xll.qlInterestRateIndexValueDate(Index1M,$H357)</f>
        <v>42870</v>
      </c>
      <c r="J357" s="177">
        <f>IFERROR(_xll.qlIndexFixing(Index1M,$H357,TRUE,_xll.ohTrigger(RecalcTrigger,Trigger1M)),NA())</f>
        <v>1.0094920552305413E-2</v>
      </c>
      <c r="K357" s="44">
        <f>IFERROR(_xll.qlIndexFixing(Index3M,H357,TRUE,_xll.ohTrigger(RecalcTrigger,Trigger3M)),NA())</f>
        <v>1.1255689014394273E-2</v>
      </c>
      <c r="L357" s="44">
        <f>IFERROR(_xll.qlIndexFixing(Index6M,$H357,TRUE,_xll.ohTrigger(RecalcTrigger,Trigger6M)),NA())</f>
        <v>1.2999158228103807E-2</v>
      </c>
      <c r="M357" s="178">
        <f>IFERROR(_xll.qlIndexFixing(Index1Y,$H357,TRUE,_xll.ohTrigger(RecalcTrigger,Trigger1Y)),NA())</f>
        <v>1.5855710263929179E-2</v>
      </c>
      <c r="N357" s="177">
        <f>IFERROR(_xll.qlIndexFixing(ONIndex1M,I357,TRUE,_xll.ohTrigger(RecalcTrigger,Trigger1M)),NA())</f>
        <v>9.8992390633401151E-3</v>
      </c>
      <c r="O357" s="44">
        <f>IFERROR(_xll.qlIndexFixing(ONIndex3M,I357,TRUE,_xll.ohTrigger(RecalcTrigger,Trigger3M)),NA())</f>
        <v>1.0700387625145469E-2</v>
      </c>
      <c r="P357" s="44">
        <f>IFERROR(_xll.qlIndexFixing(ONIndex6M,I357,TRUE,_xll.ohTrigger(RecalcTrigger,Trigger6M)),NA())</f>
        <v>1.1950050979634419E-2</v>
      </c>
      <c r="Q357" s="178">
        <f>IFERROR(_xll.qlIndexFixing(ONIndex1Y,I357,TRUE,_xll.ohTrigger(RecalcTrigger,Trigger1Y)),NA())</f>
        <v>1.3719300166283865E-2</v>
      </c>
    </row>
    <row r="358" spans="2:17" x14ac:dyDescent="0.2">
      <c r="B358" s="39" t="s">
        <v>17</v>
      </c>
      <c r="D358" s="42">
        <f>_xll.qlCalendarAdvance(Calendar,$D357,B358,"f",FALSE)</f>
        <v>42871</v>
      </c>
      <c r="E358" s="172">
        <f>_xll.qlInterestRateIndexValueDate(IndexON,D358)</f>
        <v>42871</v>
      </c>
      <c r="F358" s="188">
        <f>IFERROR(_xll.qlIndexFixing(IndexON,D358,TRUE,_xll.ohTrigger(RecalcTrigger,TriggerON)),NA())</f>
        <v>8.9113839685539542E-3</v>
      </c>
      <c r="H358" s="42">
        <f>_xll.qlCalendarAdvance(Calendar,$H357,B358,"f",FALSE)</f>
        <v>42871</v>
      </c>
      <c r="I358" s="172">
        <f>_xll.qlInterestRateIndexValueDate(Index1M,$H358)</f>
        <v>42871</v>
      </c>
      <c r="J358" s="177">
        <f>IFERROR(_xll.qlIndexFixing(Index1M,$H358,TRUE,_xll.ohTrigger(RecalcTrigger,Trigger1M)),NA())</f>
        <v>1.010758882052437E-2</v>
      </c>
      <c r="K358" s="44">
        <f>IFERROR(_xll.qlIndexFixing(Index3M,H358,TRUE,_xll.ohTrigger(RecalcTrigger,Trigger3M)),NA())</f>
        <v>1.1267319178856518E-2</v>
      </c>
      <c r="L358" s="44">
        <f>IFERROR(_xll.qlIndexFixing(Index6M,$H358,TRUE,_xll.ohTrigger(RecalcTrigger,Trigger6M)),NA())</f>
        <v>1.3009672802904786E-2</v>
      </c>
      <c r="M358" s="178">
        <f>IFERROR(_xll.qlIndexFixing(Index1Y,$H358,TRUE,_xll.ohTrigger(RecalcTrigger,Trigger1Y)),NA())</f>
        <v>1.5862394276447089E-2</v>
      </c>
      <c r="N358" s="177">
        <f>IFERROR(_xll.qlIndexFixing(ONIndex1M,I358,TRUE,_xll.ohTrigger(RecalcTrigger,Trigger1M)),NA())</f>
        <v>9.9122023526565517E-3</v>
      </c>
      <c r="O358" s="44">
        <f>IFERROR(_xll.qlIndexFixing(ONIndex3M,I358,TRUE,_xll.ohTrigger(RecalcTrigger,Trigger3M)),NA())</f>
        <v>1.0713164463926894E-2</v>
      </c>
      <c r="P358" s="44">
        <f>IFERROR(_xll.qlIndexFixing(ONIndex6M,I358,TRUE,_xll.ohTrigger(RecalcTrigger,Trigger6M)),NA())</f>
        <v>1.1963334768008149E-2</v>
      </c>
      <c r="Q358" s="178">
        <f>IFERROR(_xll.qlIndexFixing(ONIndex1Y,I358,TRUE,_xll.ohTrigger(RecalcTrigger,Trigger1Y)),NA())</f>
        <v>1.3658618168068681E-2</v>
      </c>
    </row>
    <row r="359" spans="2:17" x14ac:dyDescent="0.2">
      <c r="B359" s="39" t="s">
        <v>17</v>
      </c>
      <c r="D359" s="42">
        <f>_xll.qlCalendarAdvance(Calendar,$D358,B359,"f",FALSE)</f>
        <v>42872</v>
      </c>
      <c r="E359" s="172">
        <f>_xll.qlInterestRateIndexValueDate(IndexON,D359)</f>
        <v>42872</v>
      </c>
      <c r="F359" s="188">
        <f>IFERROR(_xll.qlIndexFixing(IndexON,D359,TRUE,_xll.ohTrigger(RecalcTrigger,TriggerON)),NA())</f>
        <v>8.9238248970846534E-3</v>
      </c>
      <c r="H359" s="42">
        <f>_xll.qlCalendarAdvance(Calendar,$H358,B359,"f",FALSE)</f>
        <v>42872</v>
      </c>
      <c r="I359" s="172">
        <f>_xll.qlInterestRateIndexValueDate(Index1M,$H359)</f>
        <v>42872</v>
      </c>
      <c r="J359" s="177">
        <f>IFERROR(_xll.qlIndexFixing(Index1M,$H359,TRUE,_xll.ohTrigger(RecalcTrigger,Trigger1M)),NA())</f>
        <v>1.0133036733516849E-2</v>
      </c>
      <c r="K359" s="44">
        <f>IFERROR(_xll.qlIndexFixing(Index3M,H359,TRUE,_xll.ohTrigger(RecalcTrigger,Trigger3M)),NA())</f>
        <v>1.1278930357982586E-2</v>
      </c>
      <c r="L359" s="44">
        <f>IFERROR(_xll.qlIndexFixing(Index6M,$H359,TRUE,_xll.ohTrigger(RecalcTrigger,Trigger6M)),NA())</f>
        <v>1.3020164284684201E-2</v>
      </c>
      <c r="M359" s="178">
        <f>IFERROR(_xll.qlIndexFixing(Index1Y,$H359,TRUE,_xll.ohTrigger(RecalcTrigger,Trigger1Y)),NA())</f>
        <v>1.5869249792114681E-2</v>
      </c>
      <c r="N359" s="177">
        <f>IFERROR(_xll.qlIndexFixing(ONIndex1M,I359,TRUE,_xll.ohTrigger(RecalcTrigger,Trigger1M)),NA())</f>
        <v>9.925145273340652E-3</v>
      </c>
      <c r="O359" s="44">
        <f>IFERROR(_xll.qlIndexFixing(ONIndex3M,I359,TRUE,_xll.ohTrigger(RecalcTrigger,Trigger3M)),NA())</f>
        <v>1.0725901246718683E-2</v>
      </c>
      <c r="P359" s="44">
        <f>IFERROR(_xll.qlIndexFixing(ONIndex6M,I359,TRUE,_xll.ohTrigger(RecalcTrigger,Trigger6M)),NA())</f>
        <v>1.1976552437042987E-2</v>
      </c>
      <c r="Q359" s="178">
        <f>IFERROR(_xll.qlIndexFixing(ONIndex1Y,I359,TRUE,_xll.ohTrigger(RecalcTrigger,Trigger1Y)),NA())</f>
        <v>1.3595091681971594E-2</v>
      </c>
    </row>
    <row r="360" spans="2:17" x14ac:dyDescent="0.2">
      <c r="B360" s="39" t="s">
        <v>17</v>
      </c>
      <c r="D360" s="42">
        <f>_xll.qlCalendarAdvance(Calendar,$D359,B360,"f",FALSE)</f>
        <v>42873</v>
      </c>
      <c r="E360" s="172">
        <f>_xll.qlInterestRateIndexValueDate(IndexON,D360)</f>
        <v>42873</v>
      </c>
      <c r="F360" s="188">
        <f>IFERROR(_xll.qlIndexFixing(IndexON,D360,TRUE,_xll.ohTrigger(RecalcTrigger,TriggerON)),NA())</f>
        <v>8.9362727703901079E-3</v>
      </c>
      <c r="H360" s="42">
        <f>_xll.qlCalendarAdvance(Calendar,$H359,B360,"f",FALSE)</f>
        <v>42873</v>
      </c>
      <c r="I360" s="172">
        <f>_xll.qlInterestRateIndexValueDate(Index1M,$H360)</f>
        <v>42873</v>
      </c>
      <c r="J360" s="177">
        <f>IFERROR(_xll.qlIndexFixing(Index1M,$H360,TRUE,_xll.ohTrigger(RecalcTrigger,Trigger1M)),NA())</f>
        <v>1.013925763314133E-2</v>
      </c>
      <c r="K360" s="44">
        <f>IFERROR(_xll.qlIndexFixing(Index3M,H360,TRUE,_xll.ohTrigger(RecalcTrigger,Trigger3M)),NA())</f>
        <v>1.1290522892733298E-2</v>
      </c>
      <c r="L360" s="44">
        <f>IFERROR(_xll.qlIndexFixing(Index6M,$H360,TRUE,_xll.ohTrigger(RecalcTrigger,Trigger6M)),NA())</f>
        <v>1.3041007040696393E-2</v>
      </c>
      <c r="M360" s="178">
        <f>IFERROR(_xll.qlIndexFixing(Index1Y,$H360,TRUE,_xll.ohTrigger(RecalcTrigger,Trigger1Y)),NA())</f>
        <v>1.5876284865214307E-2</v>
      </c>
      <c r="N360" s="177">
        <f>IFERROR(_xll.qlIndexFixing(ONIndex1M,I360,TRUE,_xll.ohTrigger(RecalcTrigger,Trigger1M)),NA())</f>
        <v>9.938067825392416E-3</v>
      </c>
      <c r="O360" s="44">
        <f>IFERROR(_xll.qlIndexFixing(ONIndex3M,I360,TRUE,_xll.ohTrigger(RecalcTrigger,Trigger3M)),NA())</f>
        <v>1.073859797343979E-2</v>
      </c>
      <c r="P360" s="44">
        <f>IFERROR(_xll.qlIndexFixing(ONIndex6M,I360,TRUE,_xll.ohTrigger(RecalcTrigger,Trigger6M)),NA())</f>
        <v>1.1989703987063116E-2</v>
      </c>
      <c r="Q360" s="178">
        <f>IFERROR(_xll.qlIndexFixing(ONIndex1Y,I360,TRUE,_xll.ohTrigger(RecalcTrigger,Trigger1Y)),NA())</f>
        <v>1.3533783398702592E-2</v>
      </c>
    </row>
    <row r="361" spans="2:17" x14ac:dyDescent="0.2">
      <c r="B361" s="39" t="s">
        <v>17</v>
      </c>
      <c r="D361" s="42">
        <f>_xll.qlCalendarAdvance(Calendar,$D360,B361,"f",FALSE)</f>
        <v>42874</v>
      </c>
      <c r="E361" s="172">
        <f>_xll.qlInterestRateIndexValueDate(IndexON,D361)</f>
        <v>42874</v>
      </c>
      <c r="F361" s="188">
        <f>IFERROR(_xll.qlIndexFixing(IndexON,D361,TRUE,_xll.ohTrigger(RecalcTrigger,TriggerON)),NA())</f>
        <v>8.9614116755376578E-3</v>
      </c>
      <c r="H361" s="42">
        <f>_xll.qlCalendarAdvance(Calendar,$H360,B361,"f",FALSE)</f>
        <v>42874</v>
      </c>
      <c r="I361" s="172">
        <f>_xll.qlInterestRateIndexValueDate(Index1M,$H361)</f>
        <v>42874</v>
      </c>
      <c r="J361" s="177">
        <f>IFERROR(_xll.qlIndexFixing(Index1M,$H361,TRUE,_xll.ohTrigger(RecalcTrigger,Trigger1M)),NA())</f>
        <v>1.0145471390275959E-2</v>
      </c>
      <c r="K361" s="44">
        <f>IFERROR(_xll.qlIndexFixing(Index3M,H361,TRUE,_xll.ohTrigger(RecalcTrigger,Trigger3M)),NA())</f>
        <v>1.1313771574378993E-2</v>
      </c>
      <c r="L361" s="44">
        <f>IFERROR(_xll.qlIndexFixing(Index6M,$H361,TRUE,_xll.ohTrigger(RecalcTrigger,Trigger6M)),NA())</f>
        <v>1.3046261209740905E-2</v>
      </c>
      <c r="M361" s="178">
        <f>IFERROR(_xll.qlIndexFixing(Index1Y,$H361,TRUE,_xll.ohTrigger(RecalcTrigger,Trigger1Y)),NA())</f>
        <v>1.5886210211872451E-2</v>
      </c>
      <c r="N361" s="177">
        <f>IFERROR(_xll.qlIndexFixing(ONIndex1M,I361,TRUE,_xll.ohTrigger(RecalcTrigger,Trigger1M)),NA())</f>
        <v>9.9641170313165741E-3</v>
      </c>
      <c r="O361" s="44">
        <f>IFERROR(_xll.qlIndexFixing(ONIndex3M,I361,TRUE,_xll.ohTrigger(RecalcTrigger,Trigger3M)),NA())</f>
        <v>1.0764175335967742E-2</v>
      </c>
      <c r="P361" s="44">
        <f>IFERROR(_xll.qlIndexFixing(ONIndex6M,I361,TRUE,_xll.ohTrigger(RecalcTrigger,Trigger6M)),NA())</f>
        <v>1.2016182252970372E-2</v>
      </c>
      <c r="Q361" s="178">
        <f>IFERROR(_xll.qlIndexFixing(ONIndex1Y,I361,TRUE,_xll.ohTrigger(RecalcTrigger,Trigger1Y)),NA())</f>
        <v>1.3423273365496721E-2</v>
      </c>
    </row>
    <row r="362" spans="2:17" x14ac:dyDescent="0.2">
      <c r="B362" s="39" t="s">
        <v>17</v>
      </c>
      <c r="D362" s="42">
        <f>_xll.qlCalendarAdvance(Calendar,$D361,B362,"f",FALSE)</f>
        <v>42877</v>
      </c>
      <c r="E362" s="172">
        <f>_xll.qlInterestRateIndexValueDate(IndexON,D362)</f>
        <v>42877</v>
      </c>
      <c r="F362" s="188">
        <f>IFERROR(_xll.qlIndexFixing(IndexON,D362,TRUE,_xll.ohTrigger(RecalcTrigger,TriggerON)),NA())</f>
        <v>8.9861337100627381E-3</v>
      </c>
      <c r="H362" s="42">
        <f>_xll.qlCalendarAdvance(Calendar,$H361,B362,"f",FALSE)</f>
        <v>42877</v>
      </c>
      <c r="I362" s="172">
        <f>_xll.qlInterestRateIndexValueDate(Index1M,$H362)</f>
        <v>42877</v>
      </c>
      <c r="J362" s="177">
        <f>IFERROR(_xll.qlIndexFixing(Index1M,$H362,TRUE,_xll.ohTrigger(RecalcTrigger,Trigger1M)),NA())</f>
        <v>1.0183170606294457E-2</v>
      </c>
      <c r="K362" s="44">
        <f>IFERROR(_xll.qlIndexFixing(Index3M,H362,TRUE,_xll.ohTrigger(RecalcTrigger,Trigger3M)),NA())</f>
        <v>1.1336713407369945E-2</v>
      </c>
      <c r="L362" s="44">
        <f>IFERROR(_xll.qlIndexFixing(Index6M,$H362,TRUE,_xll.ohTrigger(RecalcTrigger,Trigger6M)),NA())</f>
        <v>1.3072285413171923E-2</v>
      </c>
      <c r="M362" s="178">
        <f>IFERROR(_xll.qlIndexFixing(Index1Y,$H362,TRUE,_xll.ohTrigger(RecalcTrigger,Trigger1Y)),NA())</f>
        <v>1.5906064793023589E-2</v>
      </c>
      <c r="N362" s="177">
        <f>IFERROR(_xll.qlIndexFixing(ONIndex1M,I362,TRUE,_xll.ohTrigger(RecalcTrigger,Trigger1M)),NA())</f>
        <v>9.9895543469519232E-3</v>
      </c>
      <c r="O362" s="44">
        <f>IFERROR(_xll.qlIndexFixing(ONIndex3M,I362,TRUE,_xll.ohTrigger(RecalcTrigger,Trigger3M)),NA())</f>
        <v>1.0788984319455297E-2</v>
      </c>
      <c r="P362" s="44">
        <f>IFERROR(_xll.qlIndexFixing(ONIndex6M,I362,TRUE,_xll.ohTrigger(RecalcTrigger,Trigger6M)),NA())</f>
        <v>1.2041648994646215E-2</v>
      </c>
      <c r="Q362" s="178">
        <f>IFERROR(_xll.qlIndexFixing(ONIndex1Y,I362,TRUE,_xll.ohTrigger(RecalcTrigger,Trigger1Y)),NA())</f>
        <v>1.3323388989358032E-2</v>
      </c>
    </row>
    <row r="363" spans="2:17" x14ac:dyDescent="0.2">
      <c r="B363" s="39" t="s">
        <v>17</v>
      </c>
      <c r="D363" s="42">
        <f>_xll.qlCalendarAdvance(Calendar,$D362,B363,"f",FALSE)</f>
        <v>42878</v>
      </c>
      <c r="E363" s="172">
        <f>_xll.qlInterestRateIndexValueDate(IndexON,D363)</f>
        <v>42878</v>
      </c>
      <c r="F363" s="188">
        <f>IFERROR(_xll.qlIndexFixing(IndexON,D363,TRUE,_xll.ohTrigger(RecalcTrigger,TriggerON)),NA())</f>
        <v>8.9986163065935987E-3</v>
      </c>
      <c r="H363" s="42">
        <f>_xll.qlCalendarAdvance(Calendar,$H362,B363,"f",FALSE)</f>
        <v>42878</v>
      </c>
      <c r="I363" s="172">
        <f>_xll.qlInterestRateIndexValueDate(Index1M,$H363)</f>
        <v>42878</v>
      </c>
      <c r="J363" s="177">
        <f>IFERROR(_xll.qlIndexFixing(Index1M,$H363,TRUE,_xll.ohTrigger(RecalcTrigger,Trigger1M)),NA())</f>
        <v>1.0195696266055503E-2</v>
      </c>
      <c r="K363" s="44">
        <f>IFERROR(_xll.qlIndexFixing(Index3M,H363,TRUE,_xll.ohTrigger(RecalcTrigger,Trigger3M)),NA())</f>
        <v>1.134821783481919E-2</v>
      </c>
      <c r="L363" s="44">
        <f>IFERROR(_xll.qlIndexFixing(Index6M,$H363,TRUE,_xll.ohTrigger(RecalcTrigger,Trigger6M)),NA())</f>
        <v>1.3082644405866092E-2</v>
      </c>
      <c r="M363" s="178">
        <f>IFERROR(_xll.qlIndexFixing(Index1Y,$H363,TRUE,_xll.ohTrigger(RecalcTrigger,Trigger1Y)),NA())</f>
        <v>1.5913871891198639E-2</v>
      </c>
      <c r="N363" s="177">
        <f>IFERROR(_xll.qlIndexFixing(ONIndex1M,I363,TRUE,_xll.ohTrigger(RecalcTrigger,Trigger1M)),NA())</f>
        <v>1.0002375055679913E-2</v>
      </c>
      <c r="O363" s="44">
        <f>IFERROR(_xll.qlIndexFixing(ONIndex3M,I363,TRUE,_xll.ohTrigger(RecalcTrigger,Trigger3M)),NA())</f>
        <v>1.0801480765741944E-2</v>
      </c>
      <c r="P363" s="44">
        <f>IFERROR(_xll.qlIndexFixing(ONIndex6M,I363,TRUE,_xll.ohTrigger(RecalcTrigger,Trigger6M)),NA())</f>
        <v>1.2054469948458157E-2</v>
      </c>
      <c r="Q363" s="178">
        <f>IFERROR(_xll.qlIndexFixing(ONIndex1Y,I363,TRUE,_xll.ohTrigger(RecalcTrigger,Trigger1Y)),NA())</f>
        <v>1.3279500060295879E-2</v>
      </c>
    </row>
    <row r="364" spans="2:17" x14ac:dyDescent="0.2">
      <c r="B364" s="39" t="s">
        <v>17</v>
      </c>
      <c r="D364" s="42">
        <f>_xll.qlCalendarAdvance(Calendar,$D363,B364,"f",FALSE)</f>
        <v>42879</v>
      </c>
      <c r="E364" s="172">
        <f>_xll.qlInterestRateIndexValueDate(IndexON,D364)</f>
        <v>42879</v>
      </c>
      <c r="F364" s="188">
        <f>IFERROR(_xll.qlIndexFixing(IndexON,D364,TRUE,_xll.ohTrigger(RecalcTrigger,TriggerON)),NA())</f>
        <v>9.0111058478992145E-3</v>
      </c>
      <c r="H364" s="42">
        <f>_xll.qlCalendarAdvance(Calendar,$H363,B364,"f",FALSE)</f>
        <v>42879</v>
      </c>
      <c r="I364" s="172">
        <f>_xll.qlInterestRateIndexValueDate(Index1M,$H364)</f>
        <v>42879</v>
      </c>
      <c r="J364" s="177">
        <f>IFERROR(_xll.qlIndexFixing(Index1M,$H364,TRUE,_xll.ohTrigger(RecalcTrigger,Trigger1M)),NA())</f>
        <v>1.0220863855161218E-2</v>
      </c>
      <c r="K364" s="44">
        <f>IFERROR(_xll.qlIndexFixing(Index3M,H364,TRUE,_xll.ohTrigger(RecalcTrigger,Trigger3M)),NA())</f>
        <v>1.1359705663752275E-2</v>
      </c>
      <c r="L364" s="44">
        <f>IFERROR(_xll.qlIndexFixing(Index6M,$H364,TRUE,_xll.ohTrigger(RecalcTrigger,Trigger6M)),NA())</f>
        <v>1.3092982328616838E-2</v>
      </c>
      <c r="M364" s="178">
        <f>IFERROR(_xll.qlIndexFixing(Index1Y,$H364,TRUE,_xll.ohTrigger(RecalcTrigger,Trigger1Y)),NA())</f>
        <v>1.5921804718037613E-2</v>
      </c>
      <c r="N364" s="177">
        <f>IFERROR(_xll.qlIndexFixing(ONIndex1M,I364,TRUE,_xll.ohTrigger(RecalcTrigger,Trigger1M)),NA())</f>
        <v>1.0015175395775566E-2</v>
      </c>
      <c r="O364" s="44">
        <f>IFERROR(_xll.qlIndexFixing(ONIndex3M,I364,TRUE,_xll.ohTrigger(RecalcTrigger,Trigger3M)),NA())</f>
        <v>1.0813937155957909E-2</v>
      </c>
      <c r="P364" s="44">
        <f>IFERROR(_xll.qlIndexFixing(ONIndex6M,I364,TRUE,_xll.ohTrigger(RecalcTrigger,Trigger6M)),NA())</f>
        <v>1.20672247830933E-2</v>
      </c>
      <c r="Q364" s="178">
        <f>IFERROR(_xll.qlIndexFixing(ONIndex1Y,I364,TRUE,_xll.ohTrigger(RecalcTrigger,Trigger1Y)),NA())</f>
        <v>1.3239094997925527E-2</v>
      </c>
    </row>
    <row r="365" spans="2:17" x14ac:dyDescent="0.2">
      <c r="B365" s="39" t="s">
        <v>17</v>
      </c>
      <c r="D365" s="42">
        <f>_xll.qlCalendarAdvance(Calendar,$D364,B365,"f",FALSE)</f>
        <v>42880</v>
      </c>
      <c r="E365" s="172">
        <f>_xll.qlInterestRateIndexValueDate(IndexON,D365)</f>
        <v>42880</v>
      </c>
      <c r="F365" s="188">
        <f>IFERROR(_xll.qlIndexFixing(IndexON,D365,TRUE,_xll.ohTrigger(RecalcTrigger,TriggerON)),NA())</f>
        <v>9.0236023338985394E-3</v>
      </c>
      <c r="H365" s="42">
        <f>_xll.qlCalendarAdvance(Calendar,$H364,B365,"f",FALSE)</f>
        <v>42880</v>
      </c>
      <c r="I365" s="172">
        <f>_xll.qlInterestRateIndexValueDate(Index1M,$H365)</f>
        <v>42880</v>
      </c>
      <c r="J365" s="177">
        <f>IFERROR(_xll.qlIndexFixing(Index1M,$H365,TRUE,_xll.ohTrigger(RecalcTrigger,Trigger1M)),NA())</f>
        <v>1.0227011002232785E-2</v>
      </c>
      <c r="K365" s="44">
        <f>IFERROR(_xll.qlIndexFixing(Index3M,H365,TRUE,_xll.ohTrigger(RecalcTrigger,Trigger3M)),NA())</f>
        <v>1.1371177235159092E-2</v>
      </c>
      <c r="L365" s="44">
        <f>IFERROR(_xll.qlIndexFixing(Index6M,$H365,TRUE,_xll.ohTrigger(RecalcTrigger,Trigger6M)),NA())</f>
        <v>1.311357702515055E-2</v>
      </c>
      <c r="M365" s="178">
        <f>IFERROR(_xll.qlIndexFixing(Index1Y,$H365,TRUE,_xll.ohTrigger(RecalcTrigger,Trigger1Y)),NA())</f>
        <v>1.5929853714204745E-2</v>
      </c>
      <c r="N365" s="177">
        <f>IFERROR(_xll.qlIndexFixing(ONIndex1M,I365,TRUE,_xll.ohTrigger(RecalcTrigger,Trigger1M)),NA())</f>
        <v>1.0027955367238883E-2</v>
      </c>
      <c r="O365" s="44">
        <f>IFERROR(_xll.qlIndexFixing(ONIndex3M,I365,TRUE,_xll.ohTrigger(RecalcTrigger,Trigger3M)),NA())</f>
        <v>1.0826353490022145E-2</v>
      </c>
      <c r="P365" s="44">
        <f>IFERROR(_xll.qlIndexFixing(ONIndex6M,I365,TRUE,_xll.ohTrigger(RecalcTrigger,Trigger6M)),NA())</f>
        <v>1.2079913498470596E-2</v>
      </c>
      <c r="Q365" s="178">
        <f>IFERROR(_xll.qlIndexFixing(ONIndex1Y,I365,TRUE,_xll.ohTrigger(RecalcTrigger,Trigger1Y)),NA())</f>
        <v>1.3202173801031281E-2</v>
      </c>
    </row>
    <row r="366" spans="2:17" x14ac:dyDescent="0.2">
      <c r="B366" s="39" t="s">
        <v>17</v>
      </c>
      <c r="D366" s="42">
        <f>_xll.qlCalendarAdvance(Calendar,$D365,B366,"f",FALSE)</f>
        <v>42881</v>
      </c>
      <c r="E366" s="172">
        <f>_xll.qlInterestRateIndexValueDate(IndexON,D366)</f>
        <v>42881</v>
      </c>
      <c r="F366" s="188">
        <f>IFERROR(_xll.qlIndexFixing(IndexON,D366,TRUE,_xll.ohTrigger(RecalcTrigger,TriggerON)),NA())</f>
        <v>9.0552152259046337E-3</v>
      </c>
      <c r="H366" s="42">
        <f>_xll.qlCalendarAdvance(Calendar,$H365,B366,"f",FALSE)</f>
        <v>42881</v>
      </c>
      <c r="I366" s="172">
        <f>_xll.qlInterestRateIndexValueDate(Index1M,$H366)</f>
        <v>42881</v>
      </c>
      <c r="J366" s="177">
        <f>IFERROR(_xll.qlIndexFixing(Index1M,$H366,TRUE,_xll.ohTrigger(RecalcTrigger,Trigger1M)),NA())</f>
        <v>1.0233151007690861E-2</v>
      </c>
      <c r="K366" s="44">
        <f>IFERROR(_xll.qlIndexFixing(Index3M,H366,TRUE,_xll.ohTrigger(RecalcTrigger,Trigger3M)),NA())</f>
        <v>1.1400034954542169E-2</v>
      </c>
      <c r="L366" s="44">
        <f>IFERROR(_xll.qlIndexFixing(Index6M,$H366,TRUE,_xll.ohTrigger(RecalcTrigger,Trigger6M)),NA())</f>
        <v>1.3118730222616096E-2</v>
      </c>
      <c r="M366" s="178">
        <f>IFERROR(_xll.qlIndexFixing(Index1Y,$H366,TRUE,_xll.ohTrigger(RecalcTrigger,Trigger1Y)),NA())</f>
        <v>1.5941719852711568E-2</v>
      </c>
      <c r="N366" s="177">
        <f>IFERROR(_xll.qlIndexFixing(ONIndex1M,I366,TRUE,_xll.ohTrigger(RecalcTrigger,Trigger1M)),NA())</f>
        <v>1.0060219348796695E-2</v>
      </c>
      <c r="O366" s="44">
        <f>IFERROR(_xll.qlIndexFixing(ONIndex3M,I366,TRUE,_xll.ohTrigger(RecalcTrigger,Trigger3M)),NA())</f>
        <v>1.0857678486896893E-2</v>
      </c>
      <c r="P366" s="44">
        <f>IFERROR(_xll.qlIndexFixing(ONIndex6M,I366,TRUE,_xll.ohTrigger(RecalcTrigger,Trigger6M)),NA())</f>
        <v>1.2111907513387976E-2</v>
      </c>
      <c r="Q366" s="178">
        <f>IFERROR(_xll.qlIndexFixing(ONIndex1Y,I366,TRUE,_xll.ohTrigger(RecalcTrigger,Trigger1Y)),NA())</f>
        <v>1.3127998331524948E-2</v>
      </c>
    </row>
    <row r="367" spans="2:17" x14ac:dyDescent="0.2">
      <c r="B367" s="39" t="s">
        <v>17</v>
      </c>
      <c r="D367" s="42">
        <f>_xll.qlCalendarAdvance(Calendar,$D366,B367,"f",FALSE)</f>
        <v>42885</v>
      </c>
      <c r="E367" s="172">
        <f>_xll.qlInterestRateIndexValueDate(IndexON,D367)</f>
        <v>42885</v>
      </c>
      <c r="F367" s="188">
        <f>IFERROR(_xll.qlIndexFixing(IndexON,D367,TRUE,_xll.ohTrigger(RecalcTrigger,TriggerON)),NA())</f>
        <v>9.0861889335713819E-3</v>
      </c>
      <c r="H367" s="42">
        <f>_xll.qlCalendarAdvance(Calendar,$H366,B367,"f",FALSE)</f>
        <v>42885</v>
      </c>
      <c r="I367" s="172">
        <f>_xll.qlInterestRateIndexValueDate(Index1M,$H367)</f>
        <v>42885</v>
      </c>
      <c r="J367" s="177">
        <f>IFERROR(_xll.qlIndexFixing(Index1M,$H367,TRUE,_xll.ohTrigger(RecalcTrigger,Trigger1M)),NA())</f>
        <v>1.0282805439615171E-2</v>
      </c>
      <c r="K367" s="44">
        <f>IFERROR(_xll.qlIndexFixing(Index3M,H367,TRUE,_xll.ohTrigger(RecalcTrigger,Trigger3M)),NA())</f>
        <v>1.1428303164289885E-2</v>
      </c>
      <c r="L367" s="44">
        <f>IFERROR(_xll.qlIndexFixing(Index6M,$H367,TRUE,_xll.ohTrigger(RecalcTrigger,Trigger6M)),NA())</f>
        <v>1.3154583582905229E-2</v>
      </c>
      <c r="M367" s="178">
        <f>IFERROR(_xll.qlIndexFixing(Index1Y,$H367,TRUE,_xll.ohTrigger(RecalcTrigger,Trigger1Y)),NA())</f>
        <v>1.5971506639373301E-2</v>
      </c>
      <c r="N367" s="177">
        <f>IFERROR(_xll.qlIndexFixing(ONIndex1M,I367,TRUE,_xll.ohTrigger(RecalcTrigger,Trigger1M)),NA())</f>
        <v>1.0091549694341007E-2</v>
      </c>
      <c r="O367" s="44">
        <f>IFERROR(_xll.qlIndexFixing(ONIndex3M,I367,TRUE,_xll.ohTrigger(RecalcTrigger,Trigger3M)),NA())</f>
        <v>1.0887834318796807E-2</v>
      </c>
      <c r="P367" s="44">
        <f>IFERROR(_xll.qlIndexFixing(ONIndex6M,I367,TRUE,_xll.ohTrigger(RecalcTrigger,Trigger6M)),NA())</f>
        <v>1.2142365286327284E-2</v>
      </c>
      <c r="Q367" s="178">
        <f>IFERROR(_xll.qlIndexFixing(ONIndex1Y,I367,TRUE,_xll.ohTrigger(RecalcTrigger,Trigger1Y)),NA())</f>
        <v>1.3069825765958942E-2</v>
      </c>
    </row>
    <row r="368" spans="2:17" x14ac:dyDescent="0.2">
      <c r="B368" s="39" t="s">
        <v>17</v>
      </c>
      <c r="D368" s="42">
        <f>_xll.qlCalendarAdvance(Calendar,$D367,B368,"f",FALSE)</f>
        <v>42886</v>
      </c>
      <c r="E368" s="172">
        <f>_xll.qlInterestRateIndexValueDate(IndexON,D368)</f>
        <v>42886</v>
      </c>
      <c r="F368" s="188">
        <f>IFERROR(_xll.qlIndexFixing(IndexON,D368,TRUE,_xll.ohTrigger(RecalcTrigger,TriggerON)),NA())</f>
        <v>9.0987270875708681E-3</v>
      </c>
      <c r="H368" s="42">
        <f>_xll.qlCalendarAdvance(Calendar,$H367,B368,"f",FALSE)</f>
        <v>42886</v>
      </c>
      <c r="I368" s="172">
        <f>_xll.qlInterestRateIndexValueDate(Index1M,$H368)</f>
        <v>42886</v>
      </c>
      <c r="J368" s="177">
        <f>IFERROR(_xll.qlIndexFixing(Index1M,$H368,TRUE,_xll.ohTrigger(RecalcTrigger,Trigger1M)),NA())</f>
        <v>1.0288896162885013E-2</v>
      </c>
      <c r="K368" s="44">
        <f>IFERROR(_xll.qlIndexFixing(Index3M,H368,TRUE,_xll.ohTrigger(RecalcTrigger,Trigger3M)),NA())</f>
        <v>1.1439684351587617E-2</v>
      </c>
      <c r="L368" s="44">
        <f>IFERROR(_xll.qlIndexFixing(Index6M,$H368,TRUE,_xll.ohTrigger(RecalcTrigger,Trigger6M)),NA())</f>
        <v>1.3159677050685249E-2</v>
      </c>
      <c r="M368" s="178">
        <f>IFERROR(_xll.qlIndexFixing(Index1Y,$H368,TRUE,_xll.ohTrigger(RecalcTrigger,Trigger1Y)),NA())</f>
        <v>1.5980051890157609E-2</v>
      </c>
      <c r="N368" s="177">
        <f>IFERROR(_xll.qlIndexFixing(ONIndex1M,I368,TRUE,_xll.ohTrigger(RecalcTrigger,Trigger1M)),NA())</f>
        <v>1.0104207453767167E-2</v>
      </c>
      <c r="O368" s="44">
        <f>IFERROR(_xll.qlIndexFixing(ONIndex3M,I368,TRUE,_xll.ohTrigger(RecalcTrigger,Trigger3M)),NA())</f>
        <v>1.0900010316193809E-2</v>
      </c>
      <c r="P368" s="44">
        <f>IFERROR(_xll.qlIndexFixing(ONIndex6M,I368,TRUE,_xll.ohTrigger(RecalcTrigger,Trigger6M)),NA())</f>
        <v>1.2154657286076453E-2</v>
      </c>
      <c r="Q368" s="178">
        <f>IFERROR(_xll.qlIndexFixing(ONIndex1Y,I368,TRUE,_xll.ohTrigger(RecalcTrigger,Trigger1Y)),NA())</f>
        <v>1.305380774344278E-2</v>
      </c>
    </row>
    <row r="369" spans="2:17" x14ac:dyDescent="0.2">
      <c r="B369" s="39" t="s">
        <v>17</v>
      </c>
      <c r="D369" s="42">
        <f>_xll.qlCalendarAdvance(Calendar,$D368,B369,"f",FALSE)</f>
        <v>42887</v>
      </c>
      <c r="E369" s="172">
        <f>_xll.qlInterestRateIndexValueDate(IndexON,D369)</f>
        <v>42887</v>
      </c>
      <c r="F369" s="188">
        <f>IFERROR(_xll.qlIndexFixing(IndexON,D369,TRUE,_xll.ohTrigger(RecalcTrigger,TriggerON)),NA())</f>
        <v>9.111272186183017E-3</v>
      </c>
      <c r="H369" s="42">
        <f>_xll.qlCalendarAdvance(Calendar,$H368,B369,"f",FALSE)</f>
        <v>42887</v>
      </c>
      <c r="I369" s="172">
        <f>_xll.qlInterestRateIndexValueDate(Index1M,$H369)</f>
        <v>42887</v>
      </c>
      <c r="J369" s="177">
        <f>IFERROR(_xll.qlIndexFixing(Index1M,$H369,TRUE,_xll.ohTrigger(RecalcTrigger,Trigger1M)),NA())</f>
        <v>1.0313766084299979E-2</v>
      </c>
      <c r="K369" s="44">
        <f>IFERROR(_xll.qlIndexFixing(Index3M,H369,TRUE,_xll.ohTrigger(RecalcTrigger,Trigger3M)),NA())</f>
        <v>1.1451051668411665E-2</v>
      </c>
      <c r="L369" s="44">
        <f>IFERROR(_xll.qlIndexFixing(Index6M,$H369,TRUE,_xll.ohTrigger(RecalcTrigger,Trigger6M)),NA())</f>
        <v>1.3169863355141011E-2</v>
      </c>
      <c r="M369" s="178">
        <f>IFERROR(_xll.qlIndexFixing(Index1Y,$H369,TRUE,_xll.ohTrigger(RecalcTrigger,Trigger1Y)),NA())</f>
        <v>1.5988646387087968E-2</v>
      </c>
      <c r="N369" s="177">
        <f>IFERROR(_xll.qlIndexFixing(ONIndex1M,I369,TRUE,_xll.ohTrigger(RecalcTrigger,Trigger1M)),NA())</f>
        <v>1.011684484456099E-2</v>
      </c>
      <c r="O369" s="44">
        <f>IFERROR(_xll.qlIndexFixing(ONIndex3M,I369,TRUE,_xll.ohTrigger(RecalcTrigger,Trigger3M)),NA())</f>
        <v>1.0912146257439082E-2</v>
      </c>
      <c r="P369" s="44">
        <f>IFERROR(_xll.qlIndexFixing(ONIndex6M,I369,TRUE,_xll.ohTrigger(RecalcTrigger,Trigger6M)),NA())</f>
        <v>1.2166883166567777E-2</v>
      </c>
      <c r="Q369" s="178">
        <f>IFERROR(_xll.qlIndexFixing(ONIndex1Y,I369,TRUE,_xll.ohTrigger(RecalcTrigger,Trigger1Y)),NA())</f>
        <v>1.3041273581134716E-2</v>
      </c>
    </row>
    <row r="370" spans="2:17" x14ac:dyDescent="0.2">
      <c r="B370" s="39" t="s">
        <v>17</v>
      </c>
      <c r="D370" s="42">
        <f>_xll.qlCalendarAdvance(Calendar,$D369,B370,"f",FALSE)</f>
        <v>42888</v>
      </c>
      <c r="E370" s="172">
        <f>_xll.qlInterestRateIndexValueDate(IndexON,D370)</f>
        <v>42888</v>
      </c>
      <c r="F370" s="188">
        <f>IFERROR(_xll.qlIndexFixing(IndexON,D370,TRUE,_xll.ohTrigger(RecalcTrigger,TriggerON)),NA())</f>
        <v>9.1366142287274705E-3</v>
      </c>
      <c r="H370" s="42">
        <f>_xll.qlCalendarAdvance(Calendar,$H369,B370,"f",FALSE)</f>
        <v>42888</v>
      </c>
      <c r="I370" s="172">
        <f>_xll.qlInterestRateIndexValueDate(Index1M,$H370)</f>
        <v>42888</v>
      </c>
      <c r="J370" s="177">
        <f>IFERROR(_xll.qlIndexFixing(Index1M,$H370,TRUE,_xll.ohTrigger(RecalcTrigger,Trigger1M)),NA())</f>
        <v>1.0319832343610053E-2</v>
      </c>
      <c r="K370" s="44">
        <f>IFERROR(_xll.qlIndexFixing(Index3M,H370,TRUE,_xll.ohTrigger(RecalcTrigger,Trigger3M)),NA())</f>
        <v>1.1473946190796553E-2</v>
      </c>
      <c r="L370" s="44">
        <f>IFERROR(_xll.qlIndexFixing(Index6M,$H370,TRUE,_xll.ohTrigger(RecalcTrigger,Trigger6M)),NA())</f>
        <v>1.3190211111248145E-2</v>
      </c>
      <c r="M370" s="178">
        <f>IFERROR(_xll.qlIndexFixing(Index1Y,$H370,TRUE,_xll.ohTrigger(RecalcTrigger,Trigger1Y)),NA())</f>
        <v>1.5999500081232267E-2</v>
      </c>
      <c r="N370" s="177">
        <f>IFERROR(_xll.qlIndexFixing(ONIndex1M,I370,TRUE,_xll.ohTrigger(RecalcTrigger,Trigger1M)),NA())</f>
        <v>1.0142333544402861E-2</v>
      </c>
      <c r="O370" s="44">
        <f>IFERROR(_xll.qlIndexFixing(ONIndex3M,I370,TRUE,_xll.ohTrigger(RecalcTrigger,Trigger3M)),NA())</f>
        <v>1.0936612300262254E-2</v>
      </c>
      <c r="P370" s="44">
        <f>IFERROR(_xll.qlIndexFixing(ONIndex6M,I370,TRUE,_xll.ohTrigger(RecalcTrigger,Trigger6M)),NA())</f>
        <v>1.2191521721262404E-2</v>
      </c>
      <c r="Q370" s="178">
        <f>IFERROR(_xll.qlIndexFixing(ONIndex1Y,I370,TRUE,_xll.ohTrigger(RecalcTrigger,Trigger1Y)),NA())</f>
        <v>1.3028283125213019E-2</v>
      </c>
    </row>
    <row r="371" spans="2:17" x14ac:dyDescent="0.2">
      <c r="B371" s="39" t="s">
        <v>17</v>
      </c>
      <c r="D371" s="42">
        <f>_xll.qlCalendarAdvance(Calendar,$D370,B371,"f",FALSE)</f>
        <v>42891</v>
      </c>
      <c r="E371" s="172">
        <f>_xll.qlInterestRateIndexValueDate(IndexON,D371)</f>
        <v>42891</v>
      </c>
      <c r="F371" s="188">
        <f>IFERROR(_xll.qlIndexFixing(IndexON,D371,TRUE,_xll.ohTrigger(RecalcTrigger,TriggerON)),NA())</f>
        <v>9.1615220274876563E-3</v>
      </c>
      <c r="H371" s="42">
        <f>_xll.qlCalendarAdvance(Calendar,$H370,B371,"f",FALSE)</f>
        <v>42891</v>
      </c>
      <c r="I371" s="172">
        <f>_xll.qlInterestRateIndexValueDate(Index1M,$H371)</f>
        <v>42891</v>
      </c>
      <c r="J371" s="177">
        <f>IFERROR(_xll.qlIndexFixing(Index1M,$H371,TRUE,_xll.ohTrigger(RecalcTrigger,Trigger1M)),NA())</f>
        <v>1.0350453128707898E-2</v>
      </c>
      <c r="K371" s="44">
        <f>IFERROR(_xll.qlIndexFixing(Index3M,H371,TRUE,_xll.ohTrigger(RecalcTrigger,Trigger3M)),NA())</f>
        <v>1.149638905150977E-2</v>
      </c>
      <c r="L371" s="44">
        <f>IFERROR(_xll.qlIndexFixing(Index6M,$H371,TRUE,_xll.ohTrigger(RecalcTrigger,Trigger6M)),NA())</f>
        <v>1.3210426516387709E-2</v>
      </c>
      <c r="M371" s="178">
        <f>IFERROR(_xll.qlIndexFixing(Index1Y,$H371,TRUE,_xll.ohTrigger(RecalcTrigger,Trigger1Y)),NA())</f>
        <v>1.602332559813191E-2</v>
      </c>
      <c r="N371" s="177">
        <f>IFERROR(_xll.qlIndexFixing(ONIndex1M,I371,TRUE,_xll.ohTrigger(RecalcTrigger,Trigger1M)),NA())</f>
        <v>1.0167190720683505E-2</v>
      </c>
      <c r="O371" s="44">
        <f>IFERROR(_xll.qlIndexFixing(ONIndex3M,I371,TRUE,_xll.ohTrigger(RecalcTrigger,Trigger3M)),NA())</f>
        <v>1.0960289461146022E-2</v>
      </c>
      <c r="P371" s="44">
        <f>IFERROR(_xll.qlIndexFixing(ONIndex6M,I371,TRUE,_xll.ohTrigger(RecalcTrigger,Trigger6M)),NA())</f>
        <v>1.221512549538728E-2</v>
      </c>
      <c r="Q371" s="178">
        <f>IFERROR(_xll.qlIndexFixing(ONIndex1Y,I371,TRUE,_xll.ohTrigger(RecalcTrigger,Trigger1Y)),NA())</f>
        <v>1.3025975528391243E-2</v>
      </c>
    </row>
    <row r="372" spans="2:17" x14ac:dyDescent="0.2">
      <c r="B372" s="39" t="s">
        <v>17</v>
      </c>
      <c r="D372" s="42">
        <f>_xll.qlCalendarAdvance(Calendar,$D371,B372,"f",FALSE)</f>
        <v>42892</v>
      </c>
      <c r="E372" s="172">
        <f>_xll.qlInterestRateIndexValueDate(IndexON,D372)</f>
        <v>42892</v>
      </c>
      <c r="F372" s="188">
        <f>IFERROR(_xll.qlIndexFixing(IndexON,D372,TRUE,_xll.ohTrigger(RecalcTrigger,TriggerON)),NA())</f>
        <v>9.1741018494873039E-3</v>
      </c>
      <c r="H372" s="42">
        <f>_xll.qlCalendarAdvance(Calendar,$H371,B372,"f",FALSE)</f>
        <v>42892</v>
      </c>
      <c r="I372" s="172">
        <f>_xll.qlInterestRateIndexValueDate(Index1M,$H372)</f>
        <v>42892</v>
      </c>
      <c r="J372" s="177">
        <f>IFERROR(_xll.qlIndexFixing(Index1M,$H372,TRUE,_xll.ohTrigger(RecalcTrigger,Trigger1M)),NA())</f>
        <v>1.0362703401511946E-2</v>
      </c>
      <c r="K372" s="44">
        <f>IFERROR(_xll.qlIndexFixing(Index3M,H372,TRUE,_xll.ohTrigger(RecalcTrigger,Trigger3M)),NA())</f>
        <v>1.1507692131404915E-2</v>
      </c>
      <c r="L372" s="44">
        <f>IFERROR(_xll.qlIndexFixing(Index6M,$H372,TRUE,_xll.ohTrigger(RecalcTrigger,Trigger6M)),NA())</f>
        <v>1.3220523245942084E-2</v>
      </c>
      <c r="M372" s="178">
        <f>IFERROR(_xll.qlIndexFixing(Index1Y,$H372,TRUE,_xll.ohTrigger(RecalcTrigger,Trigger1Y)),NA())</f>
        <v>1.6032022894361786E-2</v>
      </c>
      <c r="N372" s="177">
        <f>IFERROR(_xll.qlIndexFixing(ONIndex1M,I372,TRUE,_xll.ohTrigger(RecalcTrigger,Trigger1M)),NA())</f>
        <v>1.0179726267991462E-2</v>
      </c>
      <c r="O372" s="44">
        <f>IFERROR(_xll.qlIndexFixing(ONIndex3M,I372,TRUE,_xll.ohTrigger(RecalcTrigger,Trigger3M)),NA())</f>
        <v>1.0972225121713697E-2</v>
      </c>
      <c r="P372" s="44">
        <f>IFERROR(_xll.qlIndexFixing(ONIndex6M,I372,TRUE,_xll.ohTrigger(RecalcTrigger,Trigger6M)),NA())</f>
        <v>1.2227020779265185E-2</v>
      </c>
      <c r="Q372" s="178">
        <f>IFERROR(_xll.qlIndexFixing(ONIndex1Y,I372,TRUE,_xll.ohTrigger(RecalcTrigger,Trigger1Y)),NA())</f>
        <v>1.3030860663719723E-2</v>
      </c>
    </row>
    <row r="373" spans="2:17" x14ac:dyDescent="0.2">
      <c r="B373" s="39" t="s">
        <v>17</v>
      </c>
      <c r="D373" s="42">
        <f>_xll.qlCalendarAdvance(Calendar,$D372,B373,"f",FALSE)</f>
        <v>42893</v>
      </c>
      <c r="E373" s="172">
        <f>_xll.qlInterestRateIndexValueDate(IndexON,D373)</f>
        <v>42893</v>
      </c>
      <c r="F373" s="188">
        <f>IFERROR(_xll.qlIndexFixing(IndexON,D373,TRUE,_xll.ohTrigger(RecalcTrigger,TriggerON)),NA())</f>
        <v>9.1866886160996142E-3</v>
      </c>
      <c r="H373" s="42">
        <f>_xll.qlCalendarAdvance(Calendar,$H372,B373,"f",FALSE)</f>
        <v>42893</v>
      </c>
      <c r="I373" s="172">
        <f>_xll.qlInterestRateIndexValueDate(Index1M,$H373)</f>
        <v>42893</v>
      </c>
      <c r="J373" s="177">
        <f>IFERROR(_xll.qlIndexFixing(Index1M,$H373,TRUE,_xll.ohTrigger(RecalcTrigger,Trigger1M)),NA())</f>
        <v>1.0374933300718222E-2</v>
      </c>
      <c r="K373" s="44">
        <f>IFERROR(_xll.qlIndexFixing(Index3M,H373,TRUE,_xll.ohTrigger(RecalcTrigger,Trigger3M)),NA())</f>
        <v>1.1518983387029136E-2</v>
      </c>
      <c r="L373" s="44">
        <f>IFERROR(_xll.qlIndexFixing(Index6M,$H373,TRUE,_xll.ohTrigger(RecalcTrigger,Trigger6M)),NA())</f>
        <v>1.3230602932570355E-2</v>
      </c>
      <c r="M373" s="178">
        <f>IFERROR(_xll.qlIndexFixing(Index1Y,$H373,TRUE,_xll.ohTrigger(RecalcTrigger,Trigger1Y)),NA())</f>
        <v>1.6040712061893281E-2</v>
      </c>
      <c r="N373" s="177">
        <f>IFERROR(_xll.qlIndexFixing(ONIndex1M,I373,TRUE,_xll.ohTrigger(RecalcTrigger,Trigger1M)),NA())</f>
        <v>1.0192241446586037E-2</v>
      </c>
      <c r="O373" s="44">
        <f>IFERROR(_xll.qlIndexFixing(ONIndex3M,I373,TRUE,_xll.ohTrigger(RecalcTrigger,Trigger3M)),NA())</f>
        <v>1.0984120726129643E-2</v>
      </c>
      <c r="P373" s="44">
        <f>IFERROR(_xll.qlIndexFixing(ONIndex6M,I373,TRUE,_xll.ohTrigger(RecalcTrigger,Trigger6M)),NA())</f>
        <v>1.2238849943804198E-2</v>
      </c>
      <c r="Q373" s="178">
        <f>IFERROR(_xll.qlIndexFixing(ONIndex1Y,I373,TRUE,_xll.ohTrigger(RecalcTrigger,Trigger1Y)),NA())</f>
        <v>1.3039229658607931E-2</v>
      </c>
    </row>
    <row r="374" spans="2:17" x14ac:dyDescent="0.2">
      <c r="B374" s="39" t="s">
        <v>17</v>
      </c>
      <c r="D374" s="42">
        <f>_xll.qlCalendarAdvance(Calendar,$D373,B374,"f",FALSE)</f>
        <v>42894</v>
      </c>
      <c r="E374" s="172">
        <f>_xll.qlInterestRateIndexValueDate(IndexON,D374)</f>
        <v>42894</v>
      </c>
      <c r="F374" s="188">
        <f>IFERROR(_xll.qlIndexFixing(IndexON,D374,TRUE,_xll.ohTrigger(RecalcTrigger,TriggerON)),NA())</f>
        <v>9.199282327567726E-3</v>
      </c>
      <c r="H374" s="42">
        <f>_xll.qlCalendarAdvance(Calendar,$H373,B374,"f",FALSE)</f>
        <v>42894</v>
      </c>
      <c r="I374" s="172">
        <f>_xll.qlInterestRateIndexValueDate(Index1M,$H374)</f>
        <v>42894</v>
      </c>
      <c r="J374" s="177">
        <f>IFERROR(_xll.qlIndexFixing(Index1M,$H374,TRUE,_xll.ohTrigger(RecalcTrigger,Trigger1M)),NA())</f>
        <v>1.0399522856576505E-2</v>
      </c>
      <c r="K374" s="44">
        <f>IFERROR(_xll.qlIndexFixing(Index3M,H374,TRUE,_xll.ohTrigger(RecalcTrigger,Trigger3M)),NA())</f>
        <v>1.1530263159429592E-2</v>
      </c>
      <c r="L374" s="44">
        <f>IFERROR(_xll.qlIndexFixing(Index6M,$H374,TRUE,_xll.ohTrigger(RecalcTrigger,Trigger6M)),NA())</f>
        <v>1.3240665866972243E-2</v>
      </c>
      <c r="M374" s="178">
        <f>IFERROR(_xll.qlIndexFixing(Index1Y,$H374,TRUE,_xll.ohTrigger(RecalcTrigger,Trigger1Y)),NA())</f>
        <v>1.6049383537111384E-2</v>
      </c>
      <c r="N374" s="177">
        <f>IFERROR(_xll.qlIndexFixing(ONIndex1M,I374,TRUE,_xll.ohTrigger(RecalcTrigger,Trigger1M)),NA())</f>
        <v>1.0204736256548275E-2</v>
      </c>
      <c r="O374" s="44">
        <f>IFERROR(_xll.qlIndexFixing(ONIndex3M,I374,TRUE,_xll.ohTrigger(RecalcTrigger,Trigger3M)),NA())</f>
        <v>1.0995976274312813E-2</v>
      </c>
      <c r="P374" s="44">
        <f>IFERROR(_xll.qlIndexFixing(ONIndex6M,I374,TRUE,_xll.ohTrigger(RecalcTrigger,Trigger6M)),NA())</f>
        <v>1.2250612989004317E-2</v>
      </c>
      <c r="Q374" s="178">
        <f>IFERROR(_xll.qlIndexFixing(ONIndex1Y,I374,TRUE,_xll.ohTrigger(RecalcTrigger,Trigger1Y)),NA())</f>
        <v>1.3051082513299006E-2</v>
      </c>
    </row>
    <row r="375" spans="2:17" x14ac:dyDescent="0.2">
      <c r="B375" s="39" t="s">
        <v>17</v>
      </c>
      <c r="D375" s="42">
        <f>_xll.qlCalendarAdvance(Calendar,$D374,B375,"f",FALSE)</f>
        <v>42895</v>
      </c>
      <c r="E375" s="172">
        <f>_xll.qlInterestRateIndexValueDate(IndexON,D375)</f>
        <v>42895</v>
      </c>
      <c r="F375" s="188">
        <f>IFERROR(_xll.qlIndexFixing(IndexON,D375,TRUE,_xll.ohTrigger(RecalcTrigger,TriggerON)),NA())</f>
        <v>9.2247260277859393E-3</v>
      </c>
      <c r="H375" s="42">
        <f>_xll.qlCalendarAdvance(Calendar,$H374,B375,"f",FALSE)</f>
        <v>42895</v>
      </c>
      <c r="I375" s="172">
        <f>_xll.qlInterestRateIndexValueDate(Index1M,$H375)</f>
        <v>42895</v>
      </c>
      <c r="J375" s="177">
        <f>IFERROR(_xll.qlIndexFixing(Index1M,$H375,TRUE,_xll.ohTrigger(RecalcTrigger,Trigger1M)),NA())</f>
        <v>1.0405515375996788E-2</v>
      </c>
      <c r="K375" s="44">
        <f>IFERROR(_xll.qlIndexFixing(Index3M,H375,TRUE,_xll.ohTrigger(RecalcTrigger,Trigger3M)),NA())</f>
        <v>1.1553013828259859E-2</v>
      </c>
      <c r="L375" s="44">
        <f>IFERROR(_xll.qlIndexFixing(Index6M,$H375,TRUE,_xll.ohTrigger(RecalcTrigger,Trigger6M)),NA())</f>
        <v>1.3260802496112098E-2</v>
      </c>
      <c r="M375" s="178">
        <f>IFERROR(_xll.qlIndexFixing(Index1Y,$H375,TRUE,_xll.ohTrigger(RecalcTrigger,Trigger1Y)),NA())</f>
        <v>1.605999762754751E-2</v>
      </c>
      <c r="N375" s="177">
        <f>IFERROR(_xll.qlIndexFixing(ONIndex1M,I375,TRUE,_xll.ohTrigger(RecalcTrigger,Trigger1M)),NA())</f>
        <v>1.022994468438417E-2</v>
      </c>
      <c r="O375" s="44">
        <f>IFERROR(_xll.qlIndexFixing(ONIndex3M,I375,TRUE,_xll.ohTrigger(RecalcTrigger,Trigger3M)),NA())</f>
        <v>1.101988653999612E-2</v>
      </c>
      <c r="P375" s="44">
        <f>IFERROR(_xll.qlIndexFixing(ONIndex6M,I375,TRUE,_xll.ohTrigger(RecalcTrigger,Trigger6M)),NA())</f>
        <v>1.2274331423354953E-2</v>
      </c>
      <c r="Q375" s="178">
        <f>IFERROR(_xll.qlIndexFixing(ONIndex1Y,I375,TRUE,_xll.ohTrigger(RecalcTrigger,Trigger1Y)),NA())</f>
        <v>1.3086870284494031E-2</v>
      </c>
    </row>
    <row r="376" spans="2:17" x14ac:dyDescent="0.2">
      <c r="B376" s="39" t="s">
        <v>17</v>
      </c>
      <c r="D376" s="42">
        <f>_xll.qlCalendarAdvance(Calendar,$D375,B376,"f",FALSE)</f>
        <v>42898</v>
      </c>
      <c r="E376" s="172">
        <f>_xll.qlInterestRateIndexValueDate(IndexON,D376)</f>
        <v>42898</v>
      </c>
      <c r="F376" s="188">
        <f>IFERROR(_xll.qlIndexFixing(IndexON,D376,TRUE,_xll.ohTrigger(RecalcTrigger,TriggerON)),NA())</f>
        <v>9.2497266198909855E-3</v>
      </c>
      <c r="H376" s="42">
        <f>_xll.qlCalendarAdvance(Calendar,$H375,B376,"f",FALSE)</f>
        <v>42898</v>
      </c>
      <c r="I376" s="172">
        <f>_xll.qlInterestRateIndexValueDate(Index1M,$H376)</f>
        <v>42898</v>
      </c>
      <c r="J376" s="177">
        <f>IFERROR(_xll.qlIndexFixing(Index1M,$H376,TRUE,_xll.ohTrigger(RecalcTrigger,Trigger1M)),NA())</f>
        <v>1.0435777190662318E-2</v>
      </c>
      <c r="K376" s="44">
        <f>IFERROR(_xll.qlIndexFixing(Index3M,H376,TRUE,_xll.ohTrigger(RecalcTrigger,Trigger3M)),NA())</f>
        <v>1.1575274237902432E-2</v>
      </c>
      <c r="L376" s="44">
        <f>IFERROR(_xll.qlIndexFixing(Index6M,$H376,TRUE,_xll.ohTrigger(RecalcTrigger,Trigger6M)),NA())</f>
        <v>1.3280755896523456E-2</v>
      </c>
      <c r="M376" s="178">
        <f>IFERROR(_xll.qlIndexFixing(Index1Y,$H376,TRUE,_xll.ohTrigger(RecalcTrigger,Trigger1Y)),NA())</f>
        <v>1.6083701231191627E-2</v>
      </c>
      <c r="N376" s="177">
        <f>IFERROR(_xll.qlIndexFixing(ONIndex1M,I376,TRUE,_xll.ohTrigger(RecalcTrigger,Trigger1M)),NA())</f>
        <v>1.0254511809344447E-2</v>
      </c>
      <c r="O376" s="44">
        <f>IFERROR(_xll.qlIndexFixing(ONIndex3M,I376,TRUE,_xll.ohTrigger(RecalcTrigger,Trigger3M)),NA())</f>
        <v>1.1042997905609253E-2</v>
      </c>
      <c r="P376" s="44">
        <f>IFERROR(_xll.qlIndexFixing(ONIndex6M,I376,TRUE,_xll.ohTrigger(RecalcTrigger,Trigger6M)),NA())</f>
        <v>1.2297003976415866E-2</v>
      </c>
      <c r="Q376" s="178">
        <f>IFERROR(_xll.qlIndexFixing(ONIndex1Y,I376,TRUE,_xll.ohTrigger(RecalcTrigger,Trigger1Y)),NA())</f>
        <v>1.3133332538196596E-2</v>
      </c>
    </row>
    <row r="377" spans="2:17" x14ac:dyDescent="0.2">
      <c r="B377" s="39" t="s">
        <v>17</v>
      </c>
      <c r="D377" s="42">
        <f>_xll.qlCalendarAdvance(Calendar,$D376,B377,"f",FALSE)</f>
        <v>42899</v>
      </c>
      <c r="E377" s="172">
        <f>_xll.qlInterestRateIndexValueDate(IndexON,D377)</f>
        <v>42899</v>
      </c>
      <c r="F377" s="188">
        <f>IFERROR(_xll.qlIndexFixing(IndexON,D377,TRUE,_xll.ohTrigger(RecalcTrigger,TriggerON)),NA())</f>
        <v>9.2623550545845035E-3</v>
      </c>
      <c r="H377" s="42">
        <f>_xll.qlCalendarAdvance(Calendar,$H376,B377,"f",FALSE)</f>
        <v>42899</v>
      </c>
      <c r="I377" s="172">
        <f>_xll.qlInterestRateIndexValueDate(Index1M,$H377)</f>
        <v>42899</v>
      </c>
      <c r="J377" s="177">
        <f>IFERROR(_xll.qlIndexFixing(Index1M,$H377,TRUE,_xll.ohTrigger(RecalcTrigger,Trigger1M)),NA())</f>
        <v>1.0447884847001432E-2</v>
      </c>
      <c r="K377" s="44">
        <f>IFERROR(_xll.qlIndexFixing(Index3M,H377,TRUE,_xll.ohTrigger(RecalcTrigger,Trigger3M)),NA())</f>
        <v>1.1586501710045525E-2</v>
      </c>
      <c r="L377" s="44">
        <f>IFERROR(_xll.qlIndexFixing(Index6M,$H377,TRUE,_xll.ohTrigger(RecalcTrigger,Trigger6M)),NA())</f>
        <v>1.3290739430503186E-2</v>
      </c>
      <c r="M377" s="178">
        <f>IFERROR(_xll.qlIndexFixing(Index1Y,$H377,TRUE,_xll.ohTrigger(RecalcTrigger,Trigger1Y)),NA())</f>
        <v>1.6092140779303543E-2</v>
      </c>
      <c r="N377" s="177">
        <f>IFERROR(_xll.qlIndexFixing(ONIndex1M,I377,TRUE,_xll.ohTrigger(RecalcTrigger,Trigger1M)),NA())</f>
        <v>1.0266904775739771E-2</v>
      </c>
      <c r="O377" s="44">
        <f>IFERROR(_xll.qlIndexFixing(ONIndex3M,I377,TRUE,_xll.ohTrigger(RecalcTrigger,Trigger3M)),NA())</f>
        <v>1.1054653173114826E-2</v>
      </c>
      <c r="P377" s="44">
        <f>IFERROR(_xll.qlIndexFixing(ONIndex6M,I377,TRUE,_xll.ohTrigger(RecalcTrigger,Trigger6M)),NA())</f>
        <v>1.2308436424921521E-2</v>
      </c>
      <c r="Q377" s="178">
        <f>IFERROR(_xll.qlIndexFixing(ONIndex1Y,I377,TRUE,_xll.ohTrigger(RecalcTrigger,Trigger1Y)),NA())</f>
        <v>1.3162604698871982E-2</v>
      </c>
    </row>
    <row r="378" spans="2:17" x14ac:dyDescent="0.2">
      <c r="B378" s="39" t="s">
        <v>17</v>
      </c>
      <c r="D378" s="42">
        <f>_xll.qlCalendarAdvance(Calendar,$D377,B378,"f",FALSE)</f>
        <v>42900</v>
      </c>
      <c r="E378" s="172">
        <f>_xll.qlInterestRateIndexValueDate(IndexON,D378)</f>
        <v>42900</v>
      </c>
      <c r="F378" s="188">
        <f>IFERROR(_xll.qlIndexFixing(IndexON,D378,TRUE,_xll.ohTrigger(RecalcTrigger,TriggerON)),NA())</f>
        <v>9.2749904340527767E-3</v>
      </c>
      <c r="H378" s="42">
        <f>_xll.qlCalendarAdvance(Calendar,$H377,B378,"f",FALSE)</f>
        <v>42900</v>
      </c>
      <c r="I378" s="172">
        <f>_xll.qlInterestRateIndexValueDate(Index1M,$H378)</f>
        <v>42900</v>
      </c>
      <c r="J378" s="177">
        <f>IFERROR(_xll.qlIndexFixing(Index1M,$H378,TRUE,_xll.ohTrigger(RecalcTrigger,Trigger1M)),NA())</f>
        <v>1.0459972129318634E-2</v>
      </c>
      <c r="K378" s="44">
        <f>IFERROR(_xll.qlIndexFixing(Index3M,H378,TRUE,_xll.ohTrigger(RecalcTrigger,Trigger3M)),NA())</f>
        <v>1.1597719745335869E-2</v>
      </c>
      <c r="L378" s="44">
        <f>IFERROR(_xll.qlIndexFixing(Index6M,$H378,TRUE,_xll.ohTrigger(RecalcTrigger,Trigger6M)),NA())</f>
        <v>1.330070795658375E-2</v>
      </c>
      <c r="M378" s="178">
        <f>IFERROR(_xll.qlIndexFixing(Index1Y,$H378,TRUE,_xll.ohTrigger(RecalcTrigger,Trigger1Y)),NA())</f>
        <v>1.6100505246674723E-2</v>
      </c>
      <c r="N378" s="177">
        <f>IFERROR(_xll.qlIndexFixing(ONIndex1M,I378,TRUE,_xll.ohTrigger(RecalcTrigger,Trigger1M)),NA())</f>
        <v>1.027927737350276E-2</v>
      </c>
      <c r="O378" s="44">
        <f>IFERROR(_xll.qlIndexFixing(ONIndex3M,I378,TRUE,_xll.ohTrigger(RecalcTrigger,Trigger3M)),NA())</f>
        <v>1.1066268384306577E-2</v>
      </c>
      <c r="P378" s="44">
        <f>IFERROR(_xll.qlIndexFixing(ONIndex6M,I378,TRUE,_xll.ohTrigger(RecalcTrigger,Trigger6M)),NA())</f>
        <v>1.231980275392619E-2</v>
      </c>
      <c r="Q378" s="178">
        <f>IFERROR(_xll.qlIndexFixing(ONIndex1Y,I378,TRUE,_xll.ohTrigger(RecalcTrigger,Trigger1Y)),NA())</f>
        <v>1.3195360722916272E-2</v>
      </c>
    </row>
    <row r="379" spans="2:17" x14ac:dyDescent="0.2">
      <c r="B379" s="39" t="s">
        <v>17</v>
      </c>
      <c r="D379" s="42">
        <f>_xll.qlCalendarAdvance(Calendar,$D378,B379,"f",FALSE)</f>
        <v>42901</v>
      </c>
      <c r="E379" s="172">
        <f>_xll.qlInterestRateIndexValueDate(IndexON,D379)</f>
        <v>42901</v>
      </c>
      <c r="F379" s="188">
        <f>IFERROR(_xll.qlIndexFixing(IndexON,D379,TRUE,_xll.ohTrigger(RecalcTrigger,TriggerON)),NA())</f>
        <v>9.2876327582147589E-3</v>
      </c>
      <c r="H379" s="42">
        <f>_xll.qlCalendarAdvance(Calendar,$H378,B379,"f",FALSE)</f>
        <v>42901</v>
      </c>
      <c r="I379" s="172">
        <f>_xll.qlInterestRateIndexValueDate(Index1M,$H379)</f>
        <v>42901</v>
      </c>
      <c r="J379" s="177">
        <f>IFERROR(_xll.qlIndexFixing(Index1M,$H379,TRUE,_xll.ohTrigger(RecalcTrigger,Trigger1M)),NA())</f>
        <v>1.048428129655176E-2</v>
      </c>
      <c r="K379" s="44">
        <f>IFERROR(_xll.qlIndexFixing(Index3M,H379,TRUE,_xll.ohTrigger(RecalcTrigger,Trigger3M)),NA())</f>
        <v>1.1608928684848809E-2</v>
      </c>
      <c r="L379" s="44">
        <f>IFERROR(_xll.qlIndexFixing(Index6M,$H379,TRUE,_xll.ohTrigger(RecalcTrigger,Trigger6M)),NA())</f>
        <v>1.3310661765508713E-2</v>
      </c>
      <c r="M379" s="178">
        <f>IFERROR(_xll.qlIndexFixing(Index1Y,$H379,TRUE,_xll.ohTrigger(RecalcTrigger,Trigger1Y)),NA())</f>
        <v>1.610878506748481E-2</v>
      </c>
      <c r="N379" s="177">
        <f>IFERROR(_xll.qlIndexFixing(ONIndex1M,I379,TRUE,_xll.ohTrigger(RecalcTrigger,Trigger1M)),NA())</f>
        <v>1.0291629602552366E-2</v>
      </c>
      <c r="O379" s="44">
        <f>IFERROR(_xll.qlIndexFixing(ONIndex3M,I379,TRUE,_xll.ohTrigger(RecalcTrigger,Trigger3M)),NA())</f>
        <v>1.1077848755323139E-2</v>
      </c>
      <c r="P379" s="44">
        <f>IFERROR(_xll.qlIndexFixing(ONIndex6M,I379,TRUE,_xll.ohTrigger(RecalcTrigger,Trigger6M)),NA())</f>
        <v>1.2331102963591967E-2</v>
      </c>
      <c r="Q379" s="178">
        <f>IFERROR(_xll.qlIndexFixing(ONIndex1Y,I379,TRUE,_xll.ohTrigger(RecalcTrigger,Trigger1Y)),NA())</f>
        <v>1.3231600611220973E-2</v>
      </c>
    </row>
    <row r="380" spans="2:17" x14ac:dyDescent="0.2">
      <c r="B380" s="39" t="s">
        <v>17</v>
      </c>
      <c r="D380" s="42">
        <f>_xll.qlCalendarAdvance(Calendar,$D379,B380,"f",FALSE)</f>
        <v>42902</v>
      </c>
      <c r="E380" s="172">
        <f>_xll.qlInterestRateIndexValueDate(IndexON,D380)</f>
        <v>42902</v>
      </c>
      <c r="F380" s="188">
        <f>IFERROR(_xll.qlIndexFixing(IndexON,D380,TRUE,_xll.ohTrigger(RecalcTrigger,TriggerON)),NA())</f>
        <v>9.3131781761350112E-3</v>
      </c>
      <c r="H380" s="42">
        <f>_xll.qlCalendarAdvance(Calendar,$H379,B380,"f",FALSE)</f>
        <v>42902</v>
      </c>
      <c r="I380" s="172">
        <f>_xll.qlInterestRateIndexValueDate(Index1M,$H380)</f>
        <v>42902</v>
      </c>
      <c r="J380" s="177">
        <f>IFERROR(_xll.qlIndexFixing(Index1M,$H380,TRUE,_xll.ohTrigger(RecalcTrigger,Trigger1M)),NA())</f>
        <v>1.0490200083070531E-2</v>
      </c>
      <c r="K380" s="44">
        <f>IFERROR(_xll.qlIndexFixing(Index3M,H380,TRUE,_xll.ohTrigger(RecalcTrigger,Trigger3M)),NA())</f>
        <v>1.1631554286842084E-2</v>
      </c>
      <c r="L380" s="44">
        <f>IFERROR(_xll.qlIndexFixing(Index6M,$H380,TRUE,_xll.ohTrigger(RecalcTrigger,Trigger6M)),NA())</f>
        <v>1.3330603013007321E-2</v>
      </c>
      <c r="M380" s="178">
        <f>IFERROR(_xll.qlIndexFixing(Index1Y,$H380,TRUE,_xll.ohTrigger(RecalcTrigger,Trigger1Y)),NA())</f>
        <v>1.6118713675967022E-2</v>
      </c>
      <c r="N380" s="177">
        <f>IFERROR(_xll.qlIndexFixing(ONIndex1M,I380,TRUE,_xll.ohTrigger(RecalcTrigger,Trigger1M)),NA())</f>
        <v>1.0316557743793957E-2</v>
      </c>
      <c r="O380" s="44">
        <f>IFERROR(_xll.qlIndexFixing(ONIndex3M,I380,TRUE,_xll.ohTrigger(RecalcTrigger,Trigger3M)),NA())</f>
        <v>1.1101307487565068E-2</v>
      </c>
      <c r="P380" s="44">
        <f>IFERROR(_xll.qlIndexFixing(ONIndex6M,I380,TRUE,_xll.ohTrigger(RecalcTrigger,Trigger6M)),NA())</f>
        <v>1.235390109519045E-2</v>
      </c>
      <c r="Q380" s="178">
        <f>IFERROR(_xll.qlIndexFixing(ONIndex1Y,I380,TRUE,_xll.ohTrigger(RecalcTrigger,Trigger1Y)),NA())</f>
        <v>1.3316179052595228E-2</v>
      </c>
    </row>
    <row r="381" spans="2:17" x14ac:dyDescent="0.2">
      <c r="B381" s="39" t="s">
        <v>17</v>
      </c>
      <c r="D381" s="42">
        <f>_xll.qlCalendarAdvance(Calendar,$D380,B381,"f",FALSE)</f>
        <v>42905</v>
      </c>
      <c r="E381" s="172">
        <f>_xll.qlInterestRateIndexValueDate(IndexON,D381)</f>
        <v>42905</v>
      </c>
      <c r="F381" s="188">
        <f>IFERROR(_xll.qlIndexFixing(IndexON,D381,TRUE,_xll.ohTrigger(RecalcTrigger,TriggerON)),NA())</f>
        <v>9.3382647158757326E-3</v>
      </c>
      <c r="H381" s="42">
        <f>_xll.qlCalendarAdvance(Calendar,$H380,B381,"f",FALSE)</f>
        <v>42905</v>
      </c>
      <c r="I381" s="172">
        <f>_xll.qlInterestRateIndexValueDate(Index1M,$H381)</f>
        <v>42905</v>
      </c>
      <c r="J381" s="177">
        <f>IFERROR(_xll.qlIndexFixing(Index1M,$H381,TRUE,_xll.ohTrigger(RecalcTrigger,Trigger1M)),NA())</f>
        <v>1.0520102928409289E-2</v>
      </c>
      <c r="K381" s="44">
        <f>IFERROR(_xll.qlIndexFixing(Index3M,H381,TRUE,_xll.ohTrigger(RecalcTrigger,Trigger3M)),NA())</f>
        <v>1.165367666773557E-2</v>
      </c>
      <c r="L381" s="44">
        <f>IFERROR(_xll.qlIndexFixing(Index6M,$H381,TRUE,_xll.ohTrigger(RecalcTrigger,Trigger6M)),NA())</f>
        <v>1.3350335649258707E-2</v>
      </c>
      <c r="M381" s="178">
        <f>IFERROR(_xll.qlIndexFixing(Index1Y,$H381,TRUE,_xll.ohTrigger(RecalcTrigger,Trigger1Y)),NA())</f>
        <v>1.6140866558679967E-2</v>
      </c>
      <c r="N381" s="177">
        <f>IFERROR(_xll.qlIndexFixing(ONIndex1M,I381,TRUE,_xll.ohTrigger(RecalcTrigger,Trigger1M)),NA())</f>
        <v>1.0340834831535917E-2</v>
      </c>
      <c r="O381" s="44">
        <f>IFERROR(_xll.qlIndexFixing(ONIndex3M,I381,TRUE,_xll.ohTrigger(RecalcTrigger,Trigger3M)),NA())</f>
        <v>1.1124061770289018E-2</v>
      </c>
      <c r="P381" s="44">
        <f>IFERROR(_xll.qlIndexFixing(ONIndex6M,I381,TRUE,_xll.ohTrigger(RecalcTrigger,Trigger6M)),NA())</f>
        <v>1.2375651424351153E-2</v>
      </c>
      <c r="Q381" s="178">
        <f>IFERROR(_xll.qlIndexFixing(ONIndex1Y,I381,TRUE,_xll.ohTrigger(RecalcTrigger,Trigger1Y)),NA())</f>
        <v>1.3410749135032152E-2</v>
      </c>
    </row>
    <row r="382" spans="2:17" x14ac:dyDescent="0.2">
      <c r="B382" s="39" t="s">
        <v>17</v>
      </c>
      <c r="D382" s="42">
        <f>_xll.qlCalendarAdvance(Calendar,$D381,B382,"f",FALSE)</f>
        <v>42906</v>
      </c>
      <c r="E382" s="172">
        <f>_xll.qlInterestRateIndexValueDate(IndexON,D382)</f>
        <v>42906</v>
      </c>
      <c r="F382" s="188">
        <f>IFERROR(_xll.qlIndexFixing(IndexON,D382,TRUE,_xll.ohTrigger(RecalcTrigger,TriggerON)),NA())</f>
        <v>9.3509010488534994E-3</v>
      </c>
      <c r="H382" s="42">
        <f>_xll.qlCalendarAdvance(Calendar,$H381,B382,"f",FALSE)</f>
        <v>42906</v>
      </c>
      <c r="I382" s="172">
        <f>_xll.qlInterestRateIndexValueDate(Index1M,$H382)</f>
        <v>42906</v>
      </c>
      <c r="J382" s="177">
        <f>IFERROR(_xll.qlIndexFixing(Index1M,$H382,TRUE,_xll.ohTrigger(RecalcTrigger,Trigger1M)),NA())</f>
        <v>1.0532067965309071E-2</v>
      </c>
      <c r="K382" s="44">
        <f>IFERROR(_xll.qlIndexFixing(Index3M,H382,TRUE,_xll.ohTrigger(RecalcTrigger,Trigger3M)),NA())</f>
        <v>1.1664841776154828E-2</v>
      </c>
      <c r="L382" s="44">
        <f>IFERROR(_xll.qlIndexFixing(Index6M,$H382,TRUE,_xll.ohTrigger(RecalcTrigger,Trigger6M)),NA())</f>
        <v>1.3360220217081548E-2</v>
      </c>
      <c r="M382" s="178">
        <f>IFERROR(_xll.qlIndexFixing(Index1Y,$H382,TRUE,_xll.ohTrigger(RecalcTrigger,Trigger1Y)),NA())</f>
        <v>1.6148581458140576E-2</v>
      </c>
      <c r="N382" s="177">
        <f>IFERROR(_xll.qlIndexFixing(ONIndex1M,I382,TRUE,_xll.ohTrigger(RecalcTrigger,Trigger1M)),NA())</f>
        <v>1.0353085217018609E-2</v>
      </c>
      <c r="O382" s="44">
        <f>IFERROR(_xll.qlIndexFixing(ONIndex3M,I382,TRUE,_xll.ohTrigger(RecalcTrigger,Trigger3M)),NA())</f>
        <v>1.1135593122650889E-2</v>
      </c>
      <c r="P382" s="44">
        <f>IFERROR(_xll.qlIndexFixing(ONIndex6M,I382,TRUE,_xll.ohTrigger(RecalcTrigger,Trigger6M)),NA())</f>
        <v>1.2386673932744952E-2</v>
      </c>
      <c r="Q382" s="178">
        <f>IFERROR(_xll.qlIndexFixing(ONIndex1Y,I382,TRUE,_xll.ohTrigger(RecalcTrigger,Trigger1Y)),NA())</f>
        <v>1.3460510196591224E-2</v>
      </c>
    </row>
    <row r="383" spans="2:17" x14ac:dyDescent="0.2">
      <c r="B383" s="39" t="s">
        <v>17</v>
      </c>
      <c r="D383" s="42">
        <f>_xll.qlCalendarAdvance(Calendar,$D382,B383,"f",FALSE)</f>
        <v>42907</v>
      </c>
      <c r="E383" s="172">
        <f>_xll.qlInterestRateIndexValueDate(IndexON,D383)</f>
        <v>42907</v>
      </c>
      <c r="F383" s="188">
        <f>IFERROR(_xll.qlIndexFixing(IndexON,D383,TRUE,_xll.ohTrigger(RecalcTrigger,TriggerON)),NA())</f>
        <v>9.3635036117911685E-3</v>
      </c>
      <c r="H383" s="42">
        <f>_xll.qlCalendarAdvance(Calendar,$H382,B383,"f",FALSE)</f>
        <v>42907</v>
      </c>
      <c r="I383" s="172">
        <f>_xll.qlInterestRateIndexValueDate(Index1M,$H383)</f>
        <v>42907</v>
      </c>
      <c r="J383" s="177">
        <f>IFERROR(_xll.qlIndexFixing(Index1M,$H383,TRUE,_xll.ohTrigger(RecalcTrigger,Trigger1M)),NA())</f>
        <v>1.0544012627757393E-2</v>
      </c>
      <c r="K383" s="44">
        <f>IFERROR(_xll.qlIndexFixing(Index3M,H383,TRUE,_xll.ohTrigger(RecalcTrigger,Trigger3M)),NA())</f>
        <v>1.1675998129506437E-2</v>
      </c>
      <c r="L383" s="44">
        <f>IFERROR(_xll.qlIndexFixing(Index6M,$H383,TRUE,_xll.ohTrigger(RecalcTrigger,Trigger6M)),NA())</f>
        <v>1.3370091575905812E-2</v>
      </c>
      <c r="M383" s="178">
        <f>IFERROR(_xll.qlIndexFixing(Index1Y,$H383,TRUE,_xll.ohTrigger(RecalcTrigger,Trigger1Y)),NA())</f>
        <v>1.6156165162392044E-2</v>
      </c>
      <c r="N383" s="177">
        <f>IFERROR(_xll.qlIndexFixing(ONIndex1M,I383,TRUE,_xll.ohTrigger(RecalcTrigger,Trigger1M)),NA())</f>
        <v>1.036531523378792E-2</v>
      </c>
      <c r="O383" s="44">
        <f>IFERROR(_xll.qlIndexFixing(ONIndex3M,I383,TRUE,_xll.ohTrigger(RecalcTrigger,Trigger3M)),NA())</f>
        <v>1.1147115714639222E-2</v>
      </c>
      <c r="P383" s="44">
        <f>IFERROR(_xll.qlIndexFixing(ONIndex6M,I383,TRUE,_xll.ohTrigger(RecalcTrigger,Trigger6M)),NA())</f>
        <v>1.2397683217465483E-2</v>
      </c>
      <c r="Q383" s="178">
        <f>IFERROR(_xll.qlIndexFixing(ONIndex1Y,I383,TRUE,_xll.ohTrigger(RecalcTrigger,Trigger1Y)),NA())</f>
        <v>1.3509856962935496E-2</v>
      </c>
    </row>
    <row r="384" spans="2:17" x14ac:dyDescent="0.2">
      <c r="B384" s="39" t="s">
        <v>17</v>
      </c>
      <c r="D384" s="42">
        <f>_xll.qlCalendarAdvance(Calendar,$D383,B384,"f",FALSE)</f>
        <v>42908</v>
      </c>
      <c r="E384" s="172">
        <f>_xll.qlInterestRateIndexValueDate(IndexON,D384)</f>
        <v>42908</v>
      </c>
      <c r="F384" s="188">
        <f>IFERROR(_xll.qlIndexFixing(IndexON,D384,TRUE,_xll.ohTrigger(RecalcTrigger,TriggerON)),NA())</f>
        <v>9.3760724048508326E-3</v>
      </c>
      <c r="H384" s="42">
        <f>_xll.qlCalendarAdvance(Calendar,$H383,B384,"f",FALSE)</f>
        <v>42908</v>
      </c>
      <c r="I384" s="172">
        <f>_xll.qlInterestRateIndexValueDate(Index1M,$H384)</f>
        <v>42908</v>
      </c>
      <c r="J384" s="177">
        <f>IFERROR(_xll.qlIndexFixing(Index1M,$H384,TRUE,_xll.ohTrigger(RecalcTrigger,Trigger1M)),NA())</f>
        <v>1.0568041381983605E-2</v>
      </c>
      <c r="K384" s="44">
        <f>IFERROR(_xll.qlIndexFixing(Index3M,H384,TRUE,_xll.ohTrigger(RecalcTrigger,Trigger3M)),NA())</f>
        <v>1.168714573424591E-2</v>
      </c>
      <c r="L384" s="44">
        <f>IFERROR(_xll.qlIndexFixing(Index6M,$H384,TRUE,_xll.ohTrigger(RecalcTrigger,Trigger6M)),NA())</f>
        <v>1.3379949752811144E-2</v>
      </c>
      <c r="M384" s="178">
        <f>IFERROR(_xll.qlIndexFixing(Index1Y,$H384,TRUE,_xll.ohTrigger(RecalcTrigger,Trigger1Y)),NA())</f>
        <v>1.616361895614693E-2</v>
      </c>
      <c r="N384" s="177">
        <f>IFERROR(_xll.qlIndexFixing(ONIndex1M,I384,TRUE,_xll.ohTrigger(RecalcTrigger,Trigger1M)),NA())</f>
        <v>1.0377524881762801E-2</v>
      </c>
      <c r="O384" s="44">
        <f>IFERROR(_xll.qlIndexFixing(ONIndex3M,I384,TRUE,_xll.ohTrigger(RecalcTrigger,Trigger3M)),NA())</f>
        <v>1.1158629546091925E-2</v>
      </c>
      <c r="P384" s="44">
        <f>IFERROR(_xll.qlIndexFixing(ONIndex6M,I384,TRUE,_xll.ohTrigger(RecalcTrigger,Trigger6M)),NA())</f>
        <v>1.2408679278512746E-2</v>
      </c>
      <c r="Q384" s="178">
        <f>IFERROR(_xll.qlIndexFixing(ONIndex1Y,I384,TRUE,_xll.ohTrigger(RecalcTrigger,Trigger1Y)),NA())</f>
        <v>1.3558789433821827E-2</v>
      </c>
    </row>
    <row r="385" spans="2:17" x14ac:dyDescent="0.2">
      <c r="B385" s="39" t="s">
        <v>17</v>
      </c>
      <c r="D385" s="42">
        <f>_xll.qlCalendarAdvance(Calendar,$D384,B385,"f",FALSE)</f>
        <v>42909</v>
      </c>
      <c r="E385" s="172">
        <f>_xll.qlInterestRateIndexValueDate(IndexON,D385)</f>
        <v>42909</v>
      </c>
      <c r="F385" s="188">
        <f>IFERROR(_xll.qlIndexFixing(IndexON,D385,TRUE,_xll.ohTrigger(RecalcTrigger,TriggerON)),NA())</f>
        <v>9.4013395650623579E-3</v>
      </c>
      <c r="H385" s="42">
        <f>_xll.qlCalendarAdvance(Calendar,$H384,B385,"f",FALSE)</f>
        <v>42909</v>
      </c>
      <c r="I385" s="172">
        <f>_xll.qlInterestRateIndexValueDate(Index1M,$H385)</f>
        <v>42909</v>
      </c>
      <c r="J385" s="177">
        <f>IFERROR(_xll.qlIndexFixing(Index1M,$H385,TRUE,_xll.ohTrigger(RecalcTrigger,Trigger1M)),NA())</f>
        <v>1.0573886443291273E-2</v>
      </c>
      <c r="K385" s="44">
        <f>IFERROR(_xll.qlIndexFixing(Index3M,H385,TRUE,_xll.ohTrigger(RecalcTrigger,Trigger3M)),NA())</f>
        <v>1.1709654152410603E-2</v>
      </c>
      <c r="L385" s="44">
        <f>IFERROR(_xll.qlIndexFixing(Index6M,$H385,TRUE,_xll.ohTrigger(RecalcTrigger,Trigger6M)),NA())</f>
        <v>1.3409609216556028E-2</v>
      </c>
      <c r="M385" s="178">
        <f>IFERROR(_xll.qlIndexFixing(Index1Y,$H385,TRUE,_xll.ohTrigger(RecalcTrigger,Trigger1Y)),NA())</f>
        <v>1.6172499995083103E-2</v>
      </c>
      <c r="N385" s="177">
        <f>IFERROR(_xll.qlIndexFixing(ONIndex1M,I385,TRUE,_xll.ohTrigger(RecalcTrigger,Trigger1M)),NA())</f>
        <v>1.0402172720443971E-2</v>
      </c>
      <c r="O385" s="44">
        <f>IFERROR(_xll.qlIndexFixing(ONIndex3M,I385,TRUE,_xll.ohTrigger(RecalcTrigger,Trigger3M)),NA())</f>
        <v>1.1181970555234068E-2</v>
      </c>
      <c r="P385" s="44">
        <f>IFERROR(_xll.qlIndexFixing(ONIndex6M,I385,TRUE,_xll.ohTrigger(RecalcTrigger,Trigger6M)),NA())</f>
        <v>1.2431050670158966E-2</v>
      </c>
      <c r="Q385" s="178">
        <f>IFERROR(_xll.qlIndexFixing(ONIndex1Y,I385,TRUE,_xll.ohTrigger(RecalcTrigger,Trigger1Y)),NA())</f>
        <v>1.3655784261346062E-2</v>
      </c>
    </row>
    <row r="386" spans="2:17" x14ac:dyDescent="0.2">
      <c r="B386" s="39" t="s">
        <v>17</v>
      </c>
      <c r="D386" s="42">
        <f>_xll.qlCalendarAdvance(Calendar,$D385,B386,"f",FALSE)</f>
        <v>42912</v>
      </c>
      <c r="E386" s="172">
        <f>_xll.qlInterestRateIndexValueDate(IndexON,D386)</f>
        <v>42912</v>
      </c>
      <c r="F386" s="188">
        <f>IFERROR(_xll.qlIndexFixing(IndexON,D386,TRUE,_xll.ohTrigger(RecalcTrigger,TriggerON)),NA())</f>
        <v>9.4260098774179291E-3</v>
      </c>
      <c r="H386" s="42">
        <f>_xll.qlCalendarAdvance(Calendar,$H385,B386,"f",FALSE)</f>
        <v>42912</v>
      </c>
      <c r="I386" s="172">
        <f>_xll.qlInterestRateIndexValueDate(Index1M,$H386)</f>
        <v>42912</v>
      </c>
      <c r="J386" s="177">
        <f>IFERROR(_xll.qlIndexFixing(Index1M,$H386,TRUE,_xll.ohTrigger(RecalcTrigger,Trigger1M)),NA())</f>
        <v>1.0603430321203663E-2</v>
      </c>
      <c r="K386" s="44">
        <f>IFERROR(_xll.qlIndexFixing(Index3M,H386,TRUE,_xll.ohTrigger(RecalcTrigger,Trigger3M)),NA())</f>
        <v>1.1731649384042498E-2</v>
      </c>
      <c r="L386" s="44">
        <f>IFERROR(_xll.qlIndexFixing(Index6M,$H386,TRUE,_xll.ohTrigger(RecalcTrigger,Trigger6M)),NA())</f>
        <v>1.3424192385198154E-2</v>
      </c>
      <c r="M386" s="178">
        <f>IFERROR(_xll.qlIndexFixing(Index1Y,$H386,TRUE,_xll.ohTrigger(RecalcTrigger,Trigger1Y)),NA())</f>
        <v>1.6192160723489168E-2</v>
      </c>
      <c r="N386" s="177">
        <f>IFERROR(_xll.qlIndexFixing(ONIndex1M,I386,TRUE,_xll.ohTrigger(RecalcTrigger,Trigger1M)),NA())</f>
        <v>1.0426159786609546E-2</v>
      </c>
      <c r="O386" s="44">
        <f>IFERROR(_xll.qlIndexFixing(ONIndex3M,I386,TRUE,_xll.ohTrigger(RecalcTrigger,Trigger3M)),NA())</f>
        <v>1.1204597266546434E-2</v>
      </c>
      <c r="P386" s="44">
        <f>IFERROR(_xll.qlIndexFixing(ONIndex6M,I386,TRUE,_xll.ohTrigger(RecalcTrigger,Trigger6M)),NA())</f>
        <v>1.2452531285807034E-2</v>
      </c>
      <c r="Q386" s="178">
        <f>IFERROR(_xll.qlIndexFixing(ONIndex1Y,I386,TRUE,_xll.ohTrigger(RecalcTrigger,Trigger1Y)),NA())</f>
        <v>1.3750376359870087E-2</v>
      </c>
    </row>
    <row r="387" spans="2:17" x14ac:dyDescent="0.2">
      <c r="B387" s="39" t="s">
        <v>17</v>
      </c>
      <c r="D387" s="42">
        <f>_xll.qlCalendarAdvance(Calendar,$D386,B387,"f",FALSE)</f>
        <v>42913</v>
      </c>
      <c r="E387" s="172">
        <f>_xll.qlInterestRateIndexValueDate(IndexON,D387)</f>
        <v>42913</v>
      </c>
      <c r="F387" s="188">
        <f>IFERROR(_xll.qlIndexFixing(IndexON,D387,TRUE,_xll.ohTrigger(RecalcTrigger,TriggerON)),NA())</f>
        <v>9.4384098206823364E-3</v>
      </c>
      <c r="H387" s="42">
        <f>_xll.qlCalendarAdvance(Calendar,$H386,B387,"f",FALSE)</f>
        <v>42913</v>
      </c>
      <c r="I387" s="172">
        <f>_xll.qlInterestRateIndexValueDate(Index1M,$H387)</f>
        <v>42913</v>
      </c>
      <c r="J387" s="177">
        <f>IFERROR(_xll.qlIndexFixing(Index1M,$H387,TRUE,_xll.ohTrigger(RecalcTrigger,Trigger1M)),NA())</f>
        <v>1.0615252735714028E-2</v>
      </c>
      <c r="K387" s="44">
        <f>IFERROR(_xll.qlIndexFixing(Index3M,H387,TRUE,_xll.ohTrigger(RecalcTrigger,Trigger3M)),NA())</f>
        <v>1.1742753799770401E-2</v>
      </c>
      <c r="L387" s="44">
        <f>IFERROR(_xll.qlIndexFixing(Index6M,$H387,TRUE,_xll.ohTrigger(RecalcTrigger,Trigger6M)),NA())</f>
        <v>1.3429043856394058E-2</v>
      </c>
      <c r="M387" s="178">
        <f>IFERROR(_xll.qlIndexFixing(Index1Y,$H387,TRUE,_xll.ohTrigger(RecalcTrigger,Trigger1Y)),NA())</f>
        <v>1.6198984238466219E-2</v>
      </c>
      <c r="N387" s="177">
        <f>IFERROR(_xll.qlIndexFixing(ONIndex1M,I387,TRUE,_xll.ohTrigger(RecalcTrigger,Trigger1M)),NA())</f>
        <v>1.0438267591017514E-2</v>
      </c>
      <c r="O387" s="44">
        <f>IFERROR(_xll.qlIndexFixing(ONIndex3M,I387,TRUE,_xll.ohTrigger(RecalcTrigger,Trigger3M)),NA())</f>
        <v>1.1216067295402032E-2</v>
      </c>
      <c r="P387" s="44">
        <f>IFERROR(_xll.qlIndexFixing(ONIndex6M,I387,TRUE,_xll.ohTrigger(RecalcTrigger,Trigger6M)),NA())</f>
        <v>1.2463461228406914E-2</v>
      </c>
      <c r="Q387" s="178">
        <f>IFERROR(_xll.qlIndexFixing(ONIndex1Y,I387,TRUE,_xll.ohTrigger(RecalcTrigger,Trigger1Y)),NA())</f>
        <v>1.3797237351278469E-2</v>
      </c>
    </row>
    <row r="388" spans="2:17" x14ac:dyDescent="0.2">
      <c r="B388" s="39" t="s">
        <v>17</v>
      </c>
      <c r="D388" s="42">
        <f>_xll.qlCalendarAdvance(Calendar,$D387,B388,"f",FALSE)</f>
        <v>42914</v>
      </c>
      <c r="E388" s="172">
        <f>_xll.qlInterestRateIndexValueDate(IndexON,D388)</f>
        <v>42914</v>
      </c>
      <c r="F388" s="188">
        <f>IFERROR(_xll.qlIndexFixing(IndexON,D388,TRUE,_xll.ohTrigger(RecalcTrigger,TriggerON)),NA())</f>
        <v>9.450775993906646E-3</v>
      </c>
      <c r="H388" s="42">
        <f>_xll.qlCalendarAdvance(Calendar,$H387,B388,"f",FALSE)</f>
        <v>42914</v>
      </c>
      <c r="I388" s="172">
        <f>_xll.qlInterestRateIndexValueDate(Index1M,$H388)</f>
        <v>42914</v>
      </c>
      <c r="J388" s="177">
        <f>IFERROR(_xll.qlIndexFixing(Index1M,$H388,TRUE,_xll.ohTrigger(RecalcTrigger,Trigger1M)),NA())</f>
        <v>1.0627054775359598E-2</v>
      </c>
      <c r="K388" s="44">
        <f>IFERROR(_xll.qlIndexFixing(Index3M,H388,TRUE,_xll.ohTrigger(RecalcTrigger,Trigger3M)),NA())</f>
        <v>1.1753849695038494E-2</v>
      </c>
      <c r="L388" s="44">
        <f>IFERROR(_xll.qlIndexFixing(Index6M,$H388,TRUE,_xll.ohTrigger(RecalcTrigger,Trigger6M)),NA())</f>
        <v>1.3438823510500391E-2</v>
      </c>
      <c r="M388" s="178">
        <f>IFERROR(_xll.qlIndexFixing(Index1Y,$H388,TRUE,_xll.ohTrigger(RecalcTrigger,Trigger1Y)),NA())</f>
        <v>1.6205685553010607E-2</v>
      </c>
      <c r="N388" s="177">
        <f>IFERROR(_xll.qlIndexFixing(ONIndex1M,I388,TRUE,_xll.ohTrigger(RecalcTrigger,Trigger1M)),NA())</f>
        <v>1.0450355026631053E-2</v>
      </c>
      <c r="O388" s="44">
        <f>IFERROR(_xll.qlIndexFixing(ONIndex3M,I388,TRUE,_xll.ohTrigger(RecalcTrigger,Trigger3M)),NA())</f>
        <v>1.1227528563640954E-2</v>
      </c>
      <c r="P388" s="44">
        <f>IFERROR(_xll.qlIndexFixing(ONIndex6M,I388,TRUE,_xll.ohTrigger(RecalcTrigger,Trigger6M)),NA())</f>
        <v>1.2474377947333526E-2</v>
      </c>
      <c r="Q388" s="178">
        <f>IFERROR(_xll.qlIndexFixing(ONIndex1Y,I388,TRUE,_xll.ohTrigger(RecalcTrigger,Trigger1Y)),NA())</f>
        <v>1.3843684046175309E-2</v>
      </c>
    </row>
    <row r="389" spans="2:17" x14ac:dyDescent="0.2">
      <c r="B389" s="39" t="s">
        <v>17</v>
      </c>
      <c r="D389" s="42">
        <f>_xll.qlCalendarAdvance(Calendar,$D388,B389,"f",FALSE)</f>
        <v>42915</v>
      </c>
      <c r="E389" s="172">
        <f>_xll.qlInterestRateIndexValueDate(IndexON,D389)</f>
        <v>42915</v>
      </c>
      <c r="F389" s="188">
        <f>IFERROR(_xll.qlIndexFixing(IndexON,D389,TRUE,_xll.ohTrigger(RecalcTrigger,TriggerON)),NA())</f>
        <v>9.463108397090858E-3</v>
      </c>
      <c r="H389" s="42">
        <f>_xll.qlCalendarAdvance(Calendar,$H388,B389,"f",FALSE)</f>
        <v>42915</v>
      </c>
      <c r="I389" s="172">
        <f>_xll.qlInterestRateIndexValueDate(Index1M,$H389)</f>
        <v>42915</v>
      </c>
      <c r="J389" s="177">
        <f>IFERROR(_xll.qlIndexFixing(Index1M,$H389,TRUE,_xll.ohTrigger(RecalcTrigger,Trigger1M)),NA())</f>
        <v>1.0650803090888235E-2</v>
      </c>
      <c r="K389" s="44">
        <f>IFERROR(_xll.qlIndexFixing(Index3M,H389,TRUE,_xll.ohTrigger(RecalcTrigger,Trigger3M)),NA())</f>
        <v>1.1764937108964823E-2</v>
      </c>
      <c r="L389" s="44">
        <f>IFERROR(_xll.qlIndexFixing(Index6M,$H389,TRUE,_xll.ohTrigger(RecalcTrigger,Trigger6M)),NA())</f>
        <v>1.3448590172267003E-2</v>
      </c>
      <c r="M389" s="178">
        <f>IFERROR(_xll.qlIndexFixing(Index1Y,$H389,TRUE,_xll.ohTrigger(RecalcTrigger,Trigger1Y)),NA())</f>
        <v>1.6212265952415983E-2</v>
      </c>
      <c r="N389" s="177">
        <f>IFERROR(_xll.qlIndexFixing(ONIndex1M,I389,TRUE,_xll.ohTrigger(RecalcTrigger,Trigger1M)),NA())</f>
        <v>1.0462422093612256E-2</v>
      </c>
      <c r="O389" s="44">
        <f>IFERROR(_xll.qlIndexFixing(ONIndex3M,I389,TRUE,_xll.ohTrigger(RecalcTrigger,Trigger3M)),NA())</f>
        <v>1.1238981071425291E-2</v>
      </c>
      <c r="P389" s="44">
        <f>IFERROR(_xll.qlIndexFixing(ONIndex6M,I389,TRUE,_xll.ohTrigger(RecalcTrigger,Trigger6M)),NA())</f>
        <v>1.2485281442586871E-2</v>
      </c>
      <c r="Q389" s="178">
        <f>IFERROR(_xll.qlIndexFixing(ONIndex1Y,I389,TRUE,_xll.ohTrigger(RecalcTrigger,Trigger1Y)),NA())</f>
        <v>1.3889716444641653E-2</v>
      </c>
    </row>
    <row r="390" spans="2:17" x14ac:dyDescent="0.2">
      <c r="B390" s="39" t="s">
        <v>17</v>
      </c>
      <c r="D390" s="42">
        <f>_xll.qlCalendarAdvance(Calendar,$D389,B390,"f",FALSE)</f>
        <v>42916</v>
      </c>
      <c r="E390" s="172">
        <f>_xll.qlInterestRateIndexValueDate(IndexON,D390)</f>
        <v>42916</v>
      </c>
      <c r="F390" s="188">
        <f>IFERROR(_xll.qlIndexFixing(IndexON,D390,TRUE,_xll.ohTrigger(RecalcTrigger,TriggerON)),NA())</f>
        <v>9.4879072574116669E-3</v>
      </c>
      <c r="H390" s="42">
        <f>_xll.qlCalendarAdvance(Calendar,$H389,B390,"f",FALSE)</f>
        <v>42916</v>
      </c>
      <c r="I390" s="172">
        <f>_xll.qlInterestRateIndexValueDate(Index1M,$H390)</f>
        <v>42916</v>
      </c>
      <c r="J390" s="177">
        <f>IFERROR(_xll.qlIndexFixing(Index1M,$H390,TRUE,_xll.ohTrigger(RecalcTrigger,Trigger1M)),NA())</f>
        <v>1.0656574435388288E-2</v>
      </c>
      <c r="K390" s="44">
        <f>IFERROR(_xll.qlIndexFixing(Index3M,H390,TRUE,_xll.ohTrigger(RecalcTrigger,Trigger3M)),NA())</f>
        <v>1.1770354416078287E-2</v>
      </c>
      <c r="L390" s="44">
        <f>IFERROR(_xll.qlIndexFixing(Index6M,$H390,TRUE,_xll.ohTrigger(RecalcTrigger,Trigger6M)),NA())</f>
        <v>1.3453422886221514E-2</v>
      </c>
      <c r="M390" s="178">
        <f>IFERROR(_xll.qlIndexFixing(Index1Y,$H390,TRUE,_xll.ohTrigger(RecalcTrigger,Trigger1Y)),NA())</f>
        <v>1.6218029421754154E-2</v>
      </c>
      <c r="N390" s="177">
        <f>IFERROR(_xll.qlIndexFixing(ONIndex1M,I390,TRUE,_xll.ohTrigger(RecalcTrigger,Trigger1M)),NA())</f>
        <v>1.0486789612308053E-2</v>
      </c>
      <c r="O390" s="44">
        <f>IFERROR(_xll.qlIndexFixing(ONIndex3M,I390,TRUE,_xll.ohTrigger(RecalcTrigger,Trigger3M)),NA())</f>
        <v>1.1262204366490799E-2</v>
      </c>
      <c r="P390" s="44">
        <f>IFERROR(_xll.qlIndexFixing(ONIndex6M,I390,TRUE,_xll.ohTrigger(RecalcTrigger,Trigger6M)),NA())</f>
        <v>1.2507472923646661E-2</v>
      </c>
      <c r="Q390" s="178">
        <f>IFERROR(_xll.qlIndexFixing(ONIndex1Y,I390,TRUE,_xll.ohTrigger(RecalcTrigger,Trigger1Y)),NA())</f>
        <v>1.3980935740973329E-2</v>
      </c>
    </row>
    <row r="391" spans="2:17" x14ac:dyDescent="0.2">
      <c r="B391" s="39" t="s">
        <v>17</v>
      </c>
      <c r="D391" s="42">
        <f>_xll.qlCalendarAdvance(Calendar,$D390,B391,"f",FALSE)</f>
        <v>42919</v>
      </c>
      <c r="E391" s="172">
        <f>_xll.qlInterestRateIndexValueDate(IndexON,D391)</f>
        <v>42919</v>
      </c>
      <c r="F391" s="188">
        <f>IFERROR(_xll.qlIndexFixing(IndexON,D391,TRUE,_xll.ohTrigger(RecalcTrigger,TriggerON)),NA())</f>
        <v>9.5121003103182389E-3</v>
      </c>
      <c r="H391" s="42">
        <f>_xll.qlCalendarAdvance(Calendar,$H390,B391,"f",FALSE)</f>
        <v>42919</v>
      </c>
      <c r="I391" s="172">
        <f>_xll.qlInterestRateIndexValueDate(Index1M,$H391)</f>
        <v>42919</v>
      </c>
      <c r="J391" s="177">
        <f>IFERROR(_xll.qlIndexFixing(Index1M,$H391,TRUE,_xll.ohTrigger(RecalcTrigger,Trigger1M)),NA())</f>
        <v>1.0691706518172374E-2</v>
      </c>
      <c r="K391" s="44">
        <f>IFERROR(_xll.qlIndexFixing(Index3M,H391,TRUE,_xll.ohTrigger(RecalcTrigger,Trigger3M)),NA())</f>
        <v>1.1809202733562296E-2</v>
      </c>
      <c r="L391" s="44">
        <f>IFERROR(_xll.qlIndexFixing(Index6M,$H391,TRUE,_xll.ohTrigger(RecalcTrigger,Trigger6M)),NA())</f>
        <v>1.3492426919509123E-2</v>
      </c>
      <c r="M391" s="178">
        <f>IFERROR(_xll.qlIndexFixing(Index1Y,$H391,TRUE,_xll.ohTrigger(RecalcTrigger,Trigger1Y)),NA())</f>
        <v>1.623740410718999E-2</v>
      </c>
      <c r="N391" s="177">
        <f>IFERROR(_xll.qlIndexFixing(ONIndex1M,I391,TRUE,_xll.ohTrigger(RecalcTrigger,Trigger1M)),NA())</f>
        <v>1.0510486673835917E-2</v>
      </c>
      <c r="O391" s="44">
        <f>IFERROR(_xll.qlIndexFixing(ONIndex3M,I391,TRUE,_xll.ohTrigger(RecalcTrigger,Trigger3M)),NA())</f>
        <v>1.1284703497125292E-2</v>
      </c>
      <c r="P391" s="44">
        <f>IFERROR(_xll.qlIndexFixing(ONIndex6M,I391,TRUE,_xll.ohTrigger(RecalcTrigger,Trigger6M)),NA())</f>
        <v>1.252876318654339E-2</v>
      </c>
      <c r="Q391" s="178">
        <f>IFERROR(_xll.qlIndexFixing(ONIndex1Y,I391,TRUE,_xll.ohTrigger(RecalcTrigger,Trigger1Y)),NA())</f>
        <v>1.4069703069663486E-2</v>
      </c>
    </row>
    <row r="392" spans="2:17" x14ac:dyDescent="0.2">
      <c r="B392" s="39" t="s">
        <v>17</v>
      </c>
      <c r="D392" s="42">
        <f>_xll.qlCalendarAdvance(Calendar,$D391,B392,"f",FALSE)</f>
        <v>42920</v>
      </c>
      <c r="E392" s="172">
        <f>_xll.qlInterestRateIndexValueDate(IndexON,D392)</f>
        <v>42920</v>
      </c>
      <c r="F392" s="188">
        <f>IFERROR(_xll.qlIndexFixing(IndexON,D392,TRUE,_xll.ohTrigger(RecalcTrigger,TriggerON)),NA())</f>
        <v>9.5242638636261479E-3</v>
      </c>
      <c r="H392" s="42">
        <f>_xll.qlCalendarAdvance(Calendar,$H391,B392,"f",FALSE)</f>
        <v>42920</v>
      </c>
      <c r="I392" s="172">
        <f>_xll.qlInterestRateIndexValueDate(Index1M,$H392)</f>
        <v>42920</v>
      </c>
      <c r="J392" s="177">
        <f>IFERROR(_xll.qlIndexFixing(Index1M,$H392,TRUE,_xll.ohTrigger(RecalcTrigger,Trigger1M)),NA())</f>
        <v>1.0703376461572461E-2</v>
      </c>
      <c r="K392" s="44">
        <f>IFERROR(_xll.qlIndexFixing(Index3M,H392,TRUE,_xll.ohTrigger(RecalcTrigger,Trigger3M)),NA())</f>
        <v>1.1820248327522284E-2</v>
      </c>
      <c r="L392" s="44">
        <f>IFERROR(_xll.qlIndexFixing(Index6M,$H392,TRUE,_xll.ohTrigger(RecalcTrigger,Trigger6M)),NA())</f>
        <v>1.350212316538224E-2</v>
      </c>
      <c r="M392" s="178">
        <f>IFERROR(_xll.qlIndexFixing(Index1Y,$H392,TRUE,_xll.ohTrigger(RecalcTrigger,Trigger1Y)),NA())</f>
        <v>1.624339921294915E-2</v>
      </c>
      <c r="N392" s="177">
        <f>IFERROR(_xll.qlIndexFixing(ONIndex1M,I392,TRUE,_xll.ohTrigger(RecalcTrigger,Trigger1M)),NA())</f>
        <v>1.0522451897088114E-2</v>
      </c>
      <c r="O392" s="44">
        <f>IFERROR(_xll.qlIndexFixing(ONIndex3M,I392,TRUE,_xll.ohTrigger(RecalcTrigger,Trigger3M)),NA())</f>
        <v>1.1296112202312525E-2</v>
      </c>
      <c r="P392" s="44">
        <f>IFERROR(_xll.qlIndexFixing(ONIndex6M,I392,TRUE,_xll.ohTrigger(RecalcTrigger,Trigger6M)),NA())</f>
        <v>1.2539600563268305E-2</v>
      </c>
      <c r="Q392" s="178">
        <f>IFERROR(_xll.qlIndexFixing(ONIndex1Y,I392,TRUE,_xll.ohTrigger(RecalcTrigger,Trigger1Y)),NA())</f>
        <v>1.4113663983059688E-2</v>
      </c>
    </row>
    <row r="393" spans="2:17" x14ac:dyDescent="0.2">
      <c r="B393" s="39" t="s">
        <v>17</v>
      </c>
      <c r="D393" s="42">
        <f>_xll.qlCalendarAdvance(Calendar,$D392,B393,"f",FALSE)</f>
        <v>42921</v>
      </c>
      <c r="E393" s="172">
        <f>_xll.qlInterestRateIndexValueDate(IndexON,D393)</f>
        <v>42921</v>
      </c>
      <c r="F393" s="188">
        <f>IFERROR(_xll.qlIndexFixing(IndexON,D393,TRUE,_xll.ohTrigger(RecalcTrigger,TriggerON)),NA())</f>
        <v>9.5363936469750055E-3</v>
      </c>
      <c r="H393" s="42">
        <f>_xll.qlCalendarAdvance(Calendar,$H392,B393,"f",FALSE)</f>
        <v>42921</v>
      </c>
      <c r="I393" s="172">
        <f>_xll.qlInterestRateIndexValueDate(Index1M,$H393)</f>
        <v>42921</v>
      </c>
      <c r="J393" s="177">
        <f>IFERROR(_xll.qlIndexFixing(Index1M,$H393,TRUE,_xll.ohTrigger(RecalcTrigger,Trigger1M)),NA())</f>
        <v>1.0726861630547981E-2</v>
      </c>
      <c r="K393" s="44">
        <f>IFERROR(_xll.qlIndexFixing(Index3M,H393,TRUE,_xll.ohTrigger(RecalcTrigger,Trigger3M)),NA())</f>
        <v>1.1831285674843487E-2</v>
      </c>
      <c r="L393" s="44">
        <f>IFERROR(_xll.qlIndexFixing(Index6M,$H393,TRUE,_xll.ohTrigger(RecalcTrigger,Trigger6M)),NA())</f>
        <v>1.3511806605891456E-2</v>
      </c>
      <c r="M393" s="178">
        <f>IFERROR(_xll.qlIndexFixing(Index1Y,$H393,TRUE,_xll.ohTrigger(RecalcTrigger,Trigger1Y)),NA())</f>
        <v>1.6249281116894831E-2</v>
      </c>
      <c r="N393" s="177">
        <f>IFERROR(_xll.qlIndexFixing(ONIndex1M,I393,TRUE,_xll.ohTrigger(RecalcTrigger,Trigger1M)),NA())</f>
        <v>1.0534396751545883E-2</v>
      </c>
      <c r="O393" s="44">
        <f>IFERROR(_xll.qlIndexFixing(ONIndex3M,I393,TRUE,_xll.ohTrigger(RecalcTrigger,Trigger3M)),NA())</f>
        <v>1.1307512146883081E-2</v>
      </c>
      <c r="P393" s="44">
        <f>IFERROR(_xll.qlIndexFixing(ONIndex6M,I393,TRUE,_xll.ohTrigger(RecalcTrigger,Trigger6M)),NA())</f>
        <v>1.2550424716319952E-2</v>
      </c>
      <c r="Q393" s="178">
        <f>IFERROR(_xll.qlIndexFixing(ONIndex1Y,I393,TRUE,_xll.ohTrigger(RecalcTrigger,Trigger1Y)),NA())</f>
        <v>1.4157210598890746E-2</v>
      </c>
    </row>
    <row r="394" spans="2:17" x14ac:dyDescent="0.2">
      <c r="B394" s="39" t="s">
        <v>17</v>
      </c>
      <c r="D394" s="42">
        <f>_xll.qlCalendarAdvance(Calendar,$D393,B394,"f",FALSE)</f>
        <v>42922</v>
      </c>
      <c r="E394" s="172">
        <f>_xll.qlInterestRateIndexValueDate(IndexON,D394)</f>
        <v>42922</v>
      </c>
      <c r="F394" s="188">
        <f>IFERROR(_xll.qlIndexFixing(IndexON,D394,TRUE,_xll.ohTrigger(RecalcTrigger,TriggerON)),NA())</f>
        <v>9.5484896602837654E-3</v>
      </c>
      <c r="H394" s="42">
        <f>_xll.qlCalendarAdvance(Calendar,$H393,B394,"f",FALSE)</f>
        <v>42922</v>
      </c>
      <c r="I394" s="172">
        <f>_xll.qlInterestRateIndexValueDate(Index1M,$H394)</f>
        <v>42922</v>
      </c>
      <c r="J394" s="177">
        <f>IFERROR(_xll.qlIndexFixing(Index1M,$H394,TRUE,_xll.ohTrigger(RecalcTrigger,Trigger1M)),NA())</f>
        <v>1.0732566401545247E-2</v>
      </c>
      <c r="K394" s="44">
        <f>IFERROR(_xll.qlIndexFixing(Index3M,H394,TRUE,_xll.ohTrigger(RecalcTrigger,Trigger3M)),NA())</f>
        <v>1.1842314814643954E-2</v>
      </c>
      <c r="L394" s="44">
        <f>IFERROR(_xll.qlIndexFixing(Index6M,$H394,TRUE,_xll.ohTrigger(RecalcTrigger,Trigger6M)),NA())</f>
        <v>1.3531230388915079E-2</v>
      </c>
      <c r="M394" s="178">
        <f>IFERROR(_xll.qlIndexFixing(Index1Y,$H394,TRUE,_xll.ohTrigger(RecalcTrigger,Trigger1Y)),NA())</f>
        <v>1.6255051104827167E-2</v>
      </c>
      <c r="N394" s="177">
        <f>IFERROR(_xll.qlIndexFixing(ONIndex1M,I394,TRUE,_xll.ohTrigger(RecalcTrigger,Trigger1M)),NA())</f>
        <v>1.0546321237209222E-2</v>
      </c>
      <c r="O394" s="44">
        <f>IFERROR(_xll.qlIndexFixing(ONIndex3M,I394,TRUE,_xll.ohTrigger(RecalcTrigger,Trigger3M)),NA())</f>
        <v>1.1318903330999053E-2</v>
      </c>
      <c r="P394" s="44">
        <f>IFERROR(_xll.qlIndexFixing(ONIndex6M,I394,TRUE,_xll.ohTrigger(RecalcTrigger,Trigger6M)),NA())</f>
        <v>1.2561235645698332E-2</v>
      </c>
      <c r="Q394" s="178">
        <f>IFERROR(_xll.qlIndexFixing(ONIndex1Y,I394,TRUE,_xll.ohTrigger(RecalcTrigger,Trigger1Y)),NA())</f>
        <v>1.4200342917156661E-2</v>
      </c>
    </row>
    <row r="395" spans="2:17" x14ac:dyDescent="0.2">
      <c r="B395" s="39" t="s">
        <v>17</v>
      </c>
      <c r="D395" s="42">
        <f>_xll.qlCalendarAdvance(Calendar,$D394,B395,"f",FALSE)</f>
        <v>42923</v>
      </c>
      <c r="E395" s="172">
        <f>_xll.qlInterestRateIndexValueDate(IndexON,D395)</f>
        <v>42923</v>
      </c>
      <c r="F395" s="188">
        <f>IFERROR(_xll.qlIndexFixing(IndexON,D395,TRUE,_xll.ohTrigger(RecalcTrigger,TriggerON)),NA())</f>
        <v>9.572820174544491E-3</v>
      </c>
      <c r="H395" s="42">
        <f>_xll.qlCalendarAdvance(Calendar,$H394,B395,"f",FALSE)</f>
        <v>42923</v>
      </c>
      <c r="I395" s="172">
        <f>_xll.qlInterestRateIndexValueDate(Index1M,$H395)</f>
        <v>42923</v>
      </c>
      <c r="J395" s="177">
        <f>IFERROR(_xll.qlIndexFixing(Index1M,$H395,TRUE,_xll.ohTrigger(RecalcTrigger,Trigger1M)),NA())</f>
        <v>1.0738264038339215E-2</v>
      </c>
      <c r="K395" s="44">
        <f>IFERROR(_xll.qlIndexFixing(Index3M,H395,TRUE,_xll.ohTrigger(RecalcTrigger,Trigger3M)),NA())</f>
        <v>1.1864602891818916E-2</v>
      </c>
      <c r="L395" s="44">
        <f>IFERROR(_xll.qlIndexFixing(Index6M,$H395,TRUE,_xll.ohTrigger(RecalcTrigger,Trigger6M)),NA())</f>
        <v>1.3536007770912007E-2</v>
      </c>
      <c r="M395" s="178">
        <f>IFERROR(_xll.qlIndexFixing(Index1Y,$H395,TRUE,_xll.ohTrigger(RecalcTrigger,Trigger1Y)),NA())</f>
        <v>1.6262028843807435E-2</v>
      </c>
      <c r="N395" s="177">
        <f>IFERROR(_xll.qlIndexFixing(ONIndex1M,I395,TRUE,_xll.ohTrigger(RecalcTrigger,Trigger1M)),NA())</f>
        <v>1.0570408417224971E-2</v>
      </c>
      <c r="O395" s="44">
        <f>IFERROR(_xll.qlIndexFixing(ONIndex3M,I395,TRUE,_xll.ohTrigger(RecalcTrigger,Trigger3M)),NA())</f>
        <v>1.1342008920470771E-2</v>
      </c>
      <c r="P395" s="44">
        <f>IFERROR(_xll.qlIndexFixing(ONIndex6M,I395,TRUE,_xll.ohTrigger(RecalcTrigger,Trigger6M)),NA())</f>
        <v>1.2583247203420413E-2</v>
      </c>
      <c r="Q395" s="178">
        <f>IFERROR(_xll.qlIndexFixing(ONIndex1Y,I395,TRUE,_xll.ohTrigger(RecalcTrigger,Trigger1Y)),NA())</f>
        <v>1.4285785656222851E-2</v>
      </c>
    </row>
    <row r="396" spans="2:17" x14ac:dyDescent="0.2">
      <c r="B396" s="39" t="s">
        <v>17</v>
      </c>
      <c r="D396" s="42">
        <f>_xll.qlCalendarAdvance(Calendar,$D395,B396,"f",FALSE)</f>
        <v>42926</v>
      </c>
      <c r="E396" s="172">
        <f>_xll.qlInterestRateIndexValueDate(IndexON,D396)</f>
        <v>42926</v>
      </c>
      <c r="F396" s="188">
        <f>IFERROR(_xll.qlIndexFixing(IndexON,D396,TRUE,_xll.ohTrigger(RecalcTrigger,TriggerON)),NA())</f>
        <v>9.5965360134420141E-3</v>
      </c>
      <c r="H396" s="42">
        <f>_xll.qlCalendarAdvance(Calendar,$H395,B396,"f",FALSE)</f>
        <v>42926</v>
      </c>
      <c r="I396" s="172">
        <f>_xll.qlInterestRateIndexValueDate(Index1M,$H396)</f>
        <v>42926</v>
      </c>
      <c r="J396" s="177">
        <f>IFERROR(_xll.qlIndexFixing(Index1M,$H396,TRUE,_xll.ohTrigger(RecalcTrigger,Trigger1M)),NA())</f>
        <v>1.0772968233686422E-2</v>
      </c>
      <c r="K396" s="44">
        <f>IFERROR(_xll.qlIndexFixing(Index3M,H396,TRUE,_xll.ohTrigger(RecalcTrigger,Trigger3M)),NA())</f>
        <v>1.1886350081040735E-2</v>
      </c>
      <c r="L396" s="44">
        <f>IFERROR(_xll.qlIndexFixing(Index6M,$H396,TRUE,_xll.ohTrigger(RecalcTrigger,Trigger6M)),NA())</f>
        <v>1.3560032671014603E-2</v>
      </c>
      <c r="M396" s="178">
        <f>IFERROR(_xll.qlIndexFixing(Index1Y,$H396,TRUE,_xll.ohTrigger(RecalcTrigger,Trigger1Y)),NA())</f>
        <v>1.6277037614732537E-2</v>
      </c>
      <c r="N396" s="177">
        <f>IFERROR(_xll.qlIndexFixing(ONIndex1M,I396,TRUE,_xll.ohTrigger(RecalcTrigger,Trigger1M)),NA())</f>
        <v>1.0593815492566661E-2</v>
      </c>
      <c r="O396" s="44">
        <f>IFERROR(_xll.qlIndexFixing(ONIndex3M,I396,TRUE,_xll.ohTrigger(RecalcTrigger,Trigger3M)),NA())</f>
        <v>1.1364380461863499E-2</v>
      </c>
      <c r="P396" s="44">
        <f>IFERROR(_xll.qlIndexFixing(ONIndex6M,I396,TRUE,_xll.ohTrigger(RecalcTrigger,Trigger6M)),NA())</f>
        <v>1.2604347126073945E-2</v>
      </c>
      <c r="Q396" s="178">
        <f>IFERROR(_xll.qlIndexFixing(ONIndex1Y,I396,TRUE,_xll.ohTrigger(RecalcTrigger,Trigger1Y)),NA())</f>
        <v>1.4368729211164943E-2</v>
      </c>
    </row>
    <row r="397" spans="2:17" x14ac:dyDescent="0.2">
      <c r="B397" s="39" t="s">
        <v>17</v>
      </c>
      <c r="D397" s="42">
        <f>_xll.qlCalendarAdvance(Calendar,$D396,B397,"f",FALSE)</f>
        <v>42927</v>
      </c>
      <c r="E397" s="172">
        <f>_xll.qlInterestRateIndexValueDate(IndexON,D397)</f>
        <v>42927</v>
      </c>
      <c r="F397" s="188">
        <f>IFERROR(_xll.qlIndexFixing(IndexON,D397,TRUE,_xll.ohTrigger(RecalcTrigger,TriggerON)),NA())</f>
        <v>9.6084631767123785E-3</v>
      </c>
      <c r="H397" s="42">
        <f>_xll.qlCalendarAdvance(Calendar,$H396,B397,"f",FALSE)</f>
        <v>42927</v>
      </c>
      <c r="I397" s="172">
        <f>_xll.qlInterestRateIndexValueDate(Index1M,$H397)</f>
        <v>42927</v>
      </c>
      <c r="J397" s="177">
        <f>IFERROR(_xll.qlIndexFixing(Index1M,$H397,TRUE,_xll.ohTrigger(RecalcTrigger,Trigger1M)),NA())</f>
        <v>1.0784495547096431E-2</v>
      </c>
      <c r="K397" s="44">
        <f>IFERROR(_xll.qlIndexFixing(Index3M,H397,TRUE,_xll.ohTrigger(RecalcTrigger,Trigger3M)),NA())</f>
        <v>1.1897338770042537E-2</v>
      </c>
      <c r="L397" s="44">
        <f>IFERROR(_xll.qlIndexFixing(Index6M,$H397,TRUE,_xll.ohTrigger(RecalcTrigger,Trigger6M)),NA())</f>
        <v>1.3569639845170308E-2</v>
      </c>
      <c r="M397" s="178">
        <f>IFERROR(_xll.qlIndexFixing(Index1Y,$H397,TRUE,_xll.ohTrigger(RecalcTrigger,Trigger1Y)),NA())</f>
        <v>1.6282267311884757E-2</v>
      </c>
      <c r="N397" s="177">
        <f>IFERROR(_xll.qlIndexFixing(ONIndex1M,I397,TRUE,_xll.ohTrigger(RecalcTrigger,Trigger1M)),NA())</f>
        <v>1.0605638134582041E-2</v>
      </c>
      <c r="O397" s="44">
        <f>IFERROR(_xll.qlIndexFixing(ONIndex3M,I397,TRUE,_xll.ohTrigger(RecalcTrigger,Trigger3M)),NA())</f>
        <v>1.1375727843220274E-2</v>
      </c>
      <c r="P397" s="44">
        <f>IFERROR(_xll.qlIndexFixing(ONIndex6M,I397,TRUE,_xll.ohTrigger(RecalcTrigger,Trigger6M)),NA())</f>
        <v>1.2615091936923895E-2</v>
      </c>
      <c r="Q397" s="178">
        <f>IFERROR(_xll.qlIndexFixing(ONIndex1Y,I397,TRUE,_xll.ohTrigger(RecalcTrigger,Trigger1Y)),NA())</f>
        <v>1.4409790039173753E-2</v>
      </c>
    </row>
    <row r="398" spans="2:17" x14ac:dyDescent="0.2">
      <c r="B398" s="39" t="s">
        <v>17</v>
      </c>
      <c r="D398" s="42">
        <f>_xll.qlCalendarAdvance(Calendar,$D397,B398,"f",FALSE)</f>
        <v>42928</v>
      </c>
      <c r="E398" s="172">
        <f>_xll.qlInterestRateIndexValueDate(IndexON,D398)</f>
        <v>42928</v>
      </c>
      <c r="F398" s="188">
        <f>IFERROR(_xll.qlIndexFixing(IndexON,D398,TRUE,_xll.ohTrigger(RecalcTrigger,TriggerON)),NA())</f>
        <v>9.6203565699426452E-3</v>
      </c>
      <c r="H398" s="42">
        <f>_xll.qlCalendarAdvance(Calendar,$H397,B398,"f",FALSE)</f>
        <v>42928</v>
      </c>
      <c r="I398" s="172">
        <f>_xll.qlInterestRateIndexValueDate(Index1M,$H398)</f>
        <v>42928</v>
      </c>
      <c r="J398" s="177">
        <f>IFERROR(_xll.qlIndexFixing(Index1M,$H398,TRUE,_xll.ohTrigger(RecalcTrigger,Trigger1M)),NA())</f>
        <v>1.0807700221001974E-2</v>
      </c>
      <c r="K398" s="44">
        <f>IFERROR(_xll.qlIndexFixing(Index3M,H398,TRUE,_xll.ohTrigger(RecalcTrigger,Trigger3M)),NA())</f>
        <v>1.1908319486249487E-2</v>
      </c>
      <c r="L398" s="44">
        <f>IFERROR(_xll.qlIndexFixing(Index6M,$H398,TRUE,_xll.ohTrigger(RecalcTrigger,Trigger6M)),NA())</f>
        <v>1.3579234402577951E-2</v>
      </c>
      <c r="M398" s="178">
        <f>IFERROR(_xll.qlIndexFixing(Index1Y,$H398,TRUE,_xll.ohTrigger(RecalcTrigger,Trigger1Y)),NA())</f>
        <v>1.6287392809174461E-2</v>
      </c>
      <c r="N398" s="177">
        <f>IFERROR(_xll.qlIndexFixing(ONIndex1M,I398,TRUE,_xll.ohTrigger(RecalcTrigger,Trigger1M)),NA())</f>
        <v>1.0617440407721945E-2</v>
      </c>
      <c r="O398" s="44">
        <f>IFERROR(_xll.qlIndexFixing(ONIndex3M,I398,TRUE,_xll.ohTrigger(RecalcTrigger,Trigger3M)),NA())</f>
        <v>1.1387066464122464E-2</v>
      </c>
      <c r="P398" s="44">
        <f>IFERROR(_xll.qlIndexFixing(ONIndex6M,I398,TRUE,_xll.ohTrigger(RecalcTrigger,Trigger6M)),NA())</f>
        <v>1.262582352401953E-2</v>
      </c>
      <c r="Q398" s="178">
        <f>IFERROR(_xll.qlIndexFixing(ONIndex1Y,I398,TRUE,_xll.ohTrigger(RecalcTrigger,Trigger1Y)),NA())</f>
        <v>1.4450436568725911E-2</v>
      </c>
    </row>
    <row r="399" spans="2:17" x14ac:dyDescent="0.2">
      <c r="B399" s="39" t="s">
        <v>17</v>
      </c>
      <c r="D399" s="42">
        <f>_xll.qlCalendarAdvance(Calendar,$D398,B399,"f",FALSE)</f>
        <v>42929</v>
      </c>
      <c r="E399" s="172">
        <f>_xll.qlInterestRateIndexValueDate(IndexON,D399)</f>
        <v>42929</v>
      </c>
      <c r="F399" s="188">
        <f>IFERROR(_xll.qlIndexFixing(IndexON,D399,TRUE,_xll.ohTrigger(RecalcTrigger,TriggerON)),NA())</f>
        <v>9.6322161931328143E-3</v>
      </c>
      <c r="H399" s="42">
        <f>_xll.qlCalendarAdvance(Calendar,$H398,B399,"f",FALSE)</f>
        <v>42929</v>
      </c>
      <c r="I399" s="172">
        <f>_xll.qlInterestRateIndexValueDate(Index1M,$H399)</f>
        <v>42929</v>
      </c>
      <c r="J399" s="177">
        <f>IFERROR(_xll.qlIndexFixing(Index1M,$H399,TRUE,_xll.ohTrigger(RecalcTrigger,Trigger1M)),NA())</f>
        <v>1.0813331292495107E-2</v>
      </c>
      <c r="K399" s="44">
        <f>IFERROR(_xll.qlIndexFixing(Index3M,H399,TRUE,_xll.ohTrigger(RecalcTrigger,Trigger3M)),NA())</f>
        <v>1.1919292268781391E-2</v>
      </c>
      <c r="L399" s="44">
        <f>IFERROR(_xll.qlIndexFixing(Index6M,$H399,TRUE,_xll.ohTrigger(RecalcTrigger,Trigger6M)),NA())</f>
        <v>1.359848989438214E-2</v>
      </c>
      <c r="M399" s="178">
        <f>IFERROR(_xll.qlIndexFixing(Index1Y,$H399,TRUE,_xll.ohTrigger(RecalcTrigger,Trigger1Y)),NA())</f>
        <v>1.6292415392838322E-2</v>
      </c>
      <c r="N399" s="177">
        <f>IFERROR(_xll.qlIndexFixing(ONIndex1M,I399,TRUE,_xll.ohTrigger(RecalcTrigger,Trigger1M)),NA())</f>
        <v>1.0629222312067421E-2</v>
      </c>
      <c r="O399" s="44">
        <f>IFERROR(_xll.qlIndexFixing(ONIndex3M,I399,TRUE,_xll.ohTrigger(RecalcTrigger,Trigger3M)),NA())</f>
        <v>1.1398396324489024E-2</v>
      </c>
      <c r="P399" s="44">
        <f>IFERROR(_xll.qlIndexFixing(ONIndex6M,I399,TRUE,_xll.ohTrigger(RecalcTrigger,Trigger6M)),NA())</f>
        <v>1.2636541887441899E-2</v>
      </c>
      <c r="Q399" s="178">
        <f>IFERROR(_xll.qlIndexFixing(ONIndex1Y,I399,TRUE,_xll.ohTrigger(RecalcTrigger,Trigger1Y)),NA())</f>
        <v>1.4490668799659323E-2</v>
      </c>
    </row>
    <row r="400" spans="2:17" x14ac:dyDescent="0.2">
      <c r="B400" s="39" t="s">
        <v>17</v>
      </c>
      <c r="D400" s="42">
        <f>_xll.qlCalendarAdvance(Calendar,$D399,B400,"f",FALSE)</f>
        <v>42930</v>
      </c>
      <c r="E400" s="172">
        <f>_xll.qlInterestRateIndexValueDate(IndexON,D400)</f>
        <v>42930</v>
      </c>
      <c r="F400" s="188">
        <f>IFERROR(_xll.qlIndexFixing(IndexON,D400,TRUE,_xll.ohTrigger(RecalcTrigger,TriggerON)),NA())</f>
        <v>9.65607831300286E-3</v>
      </c>
      <c r="H400" s="42">
        <f>_xll.qlCalendarAdvance(Calendar,$H399,B400,"f",FALSE)</f>
        <v>42930</v>
      </c>
      <c r="I400" s="172">
        <f>_xll.qlInterestRateIndexValueDate(Index1M,$H400)</f>
        <v>42930</v>
      </c>
      <c r="J400" s="177">
        <f>IFERROR(_xll.qlIndexFixing(Index1M,$H400,TRUE,_xll.ohTrigger(RecalcTrigger,Trigger1M)),NA())</f>
        <v>1.0818955231370062E-2</v>
      </c>
      <c r="K400" s="44">
        <f>IFERROR(_xll.qlIndexFixing(Index3M,H400,TRUE,_xll.ohTrigger(RecalcTrigger,Trigger3M)),NA())</f>
        <v>1.1941477856409364E-2</v>
      </c>
      <c r="L400" s="44">
        <f>IFERROR(_xll.qlIndexFixing(Index6M,$H400,TRUE,_xll.ohTrigger(RecalcTrigger,Trigger6M)),NA())</f>
        <v>1.3603218660893477E-2</v>
      </c>
      <c r="M400" s="178">
        <f>IFERROR(_xll.qlIndexFixing(Index1Y,$H400,TRUE,_xll.ohTrigger(RecalcTrigger,Trigger1Y)),NA())</f>
        <v>1.6298599903603606E-2</v>
      </c>
      <c r="N400" s="177">
        <f>IFERROR(_xll.qlIndexFixing(ONIndex1M,I400,TRUE,_xll.ohTrigger(RecalcTrigger,Trigger1M)),NA())</f>
        <v>1.0653029133195584E-2</v>
      </c>
      <c r="O400" s="44">
        <f>IFERROR(_xll.qlIndexFixing(ONIndex3M,I400,TRUE,_xll.ohTrigger(RecalcTrigger,Trigger3M)),NA())</f>
        <v>1.1421384216363519E-2</v>
      </c>
      <c r="P400" s="44">
        <f>IFERROR(_xll.qlIndexFixing(ONIndex6M,I400,TRUE,_xll.ohTrigger(RecalcTrigger,Trigger6M)),NA())</f>
        <v>1.2658373508210493E-2</v>
      </c>
      <c r="Q400" s="178">
        <f>IFERROR(_xll.qlIndexFixing(ONIndex1Y,I400,TRUE,_xll.ohTrigger(RecalcTrigger,Trigger1Y)),NA())</f>
        <v>1.4570333854511491E-2</v>
      </c>
    </row>
    <row r="401" spans="2:17" x14ac:dyDescent="0.2">
      <c r="B401" s="39" t="s">
        <v>17</v>
      </c>
      <c r="D401" s="42">
        <f>_xll.qlCalendarAdvance(Calendar,$D400,B401,"f",FALSE)</f>
        <v>42933</v>
      </c>
      <c r="E401" s="172">
        <f>_xll.qlInterestRateIndexValueDate(IndexON,D401)</f>
        <v>42933</v>
      </c>
      <c r="F401" s="188">
        <f>IFERROR(_xll.qlIndexFixing(IndexON,D401,TRUE,_xll.ohTrigger(RecalcTrigger,TriggerON)),NA())</f>
        <v>9.6793169855735606E-3</v>
      </c>
      <c r="H401" s="42">
        <f>_xll.qlCalendarAdvance(Calendar,$H400,B401,"f",FALSE)</f>
        <v>42933</v>
      </c>
      <c r="I401" s="172">
        <f>_xll.qlInterestRateIndexValueDate(Index1M,$H401)</f>
        <v>42933</v>
      </c>
      <c r="J401" s="177">
        <f>IFERROR(_xll.qlIndexFixing(Index1M,$H401,TRUE,_xll.ohTrigger(RecalcTrigger,Trigger1M)),NA())</f>
        <v>1.0853231530456801E-2</v>
      </c>
      <c r="K401" s="44">
        <f>IFERROR(_xll.qlIndexFixing(Index3M,H401,TRUE,_xll.ohTrigger(RecalcTrigger,Trigger3M)),NA())</f>
        <v>1.1963104844643658E-2</v>
      </c>
      <c r="L401" s="44">
        <f>IFERROR(_xll.qlIndexFixing(Index6M,$H401,TRUE,_xll.ohTrigger(RecalcTrigger,Trigger6M)),NA())</f>
        <v>1.3627018881614477E-2</v>
      </c>
      <c r="M401" s="178">
        <f>IFERROR(_xll.qlIndexFixing(Index1Y,$H401,TRUE,_xll.ohTrigger(RecalcTrigger,Trigger1Y)),NA())</f>
        <v>1.6311502317944537E-2</v>
      </c>
      <c r="N401" s="177">
        <f>IFERROR(_xll.qlIndexFixing(ONIndex1M,I401,TRUE,_xll.ohTrigger(RecalcTrigger,Trigger1M)),NA())</f>
        <v>1.067614624207236E-2</v>
      </c>
      <c r="O401" s="44">
        <f>IFERROR(_xll.qlIndexFixing(ONIndex3M,I401,TRUE,_xll.ohTrigger(RecalcTrigger,Trigger3M)),NA())</f>
        <v>1.1443628160355823E-2</v>
      </c>
      <c r="P401" s="44">
        <f>IFERROR(_xll.qlIndexFixing(ONIndex6M,I401,TRUE,_xll.ohTrigger(RecalcTrigger,Trigger6M)),NA())</f>
        <v>1.2679283104074512E-2</v>
      </c>
      <c r="Q401" s="178">
        <f>IFERROR(_xll.qlIndexFixing(ONIndex1Y,I401,TRUE,_xll.ohTrigger(RecalcTrigger,Trigger1Y)),NA())</f>
        <v>1.4647454734612042E-2</v>
      </c>
    </row>
    <row r="402" spans="2:17" x14ac:dyDescent="0.2">
      <c r="B402" s="39" t="s">
        <v>17</v>
      </c>
      <c r="D402" s="42">
        <f>_xll.qlCalendarAdvance(Calendar,$D401,B402,"f",FALSE)</f>
        <v>42934</v>
      </c>
      <c r="E402" s="172">
        <f>_xll.qlInterestRateIndexValueDate(IndexON,D402)</f>
        <v>42934</v>
      </c>
      <c r="F402" s="188">
        <f>IFERROR(_xll.qlIndexFixing(IndexON,D402,TRUE,_xll.ohTrigger(RecalcTrigger,TriggerON)),NA())</f>
        <v>9.6910077586442878E-3</v>
      </c>
      <c r="H402" s="42">
        <f>_xll.qlCalendarAdvance(Calendar,$H401,B402,"f",FALSE)</f>
        <v>42934</v>
      </c>
      <c r="I402" s="172">
        <f>_xll.qlInterestRateIndexValueDate(Index1M,$H402)</f>
        <v>42934</v>
      </c>
      <c r="J402" s="177">
        <f>IFERROR(_xll.qlIndexFixing(Index1M,$H402,TRUE,_xll.ohTrigger(RecalcTrigger,Trigger1M)),NA())</f>
        <v>1.0864616210943381E-2</v>
      </c>
      <c r="K402" s="44">
        <f>IFERROR(_xll.qlIndexFixing(Index3M,H402,TRUE,_xll.ohTrigger(RecalcTrigger,Trigger3M)),NA())</f>
        <v>1.1974038545661741E-2</v>
      </c>
      <c r="L402" s="44">
        <f>IFERROR(_xll.qlIndexFixing(Index6M,$H402,TRUE,_xll.ohTrigger(RecalcTrigger,Trigger6M)),NA())</f>
        <v>1.3636538304474635E-2</v>
      </c>
      <c r="M402" s="178">
        <f>IFERROR(_xll.qlIndexFixing(Index1Y,$H402,TRUE,_xll.ohTrigger(RecalcTrigger,Trigger1Y)),NA())</f>
        <v>1.6316029628984374E-2</v>
      </c>
      <c r="N402" s="177">
        <f>IFERROR(_xll.qlIndexFixing(ONIndex1M,I402,TRUE,_xll.ohTrigger(RecalcTrigger,Trigger1M)),NA())</f>
        <v>1.068782630268883E-2</v>
      </c>
      <c r="O402" s="44">
        <f>IFERROR(_xll.qlIndexFixing(ONIndex3M,I402,TRUE,_xll.ohTrigger(RecalcTrigger,Trigger3M)),NA())</f>
        <v>1.1454914218044232E-2</v>
      </c>
      <c r="P402" s="44">
        <f>IFERROR(_xll.qlIndexFixing(ONIndex6M,I402,TRUE,_xll.ohTrigger(RecalcTrigger,Trigger6M)),NA())</f>
        <v>1.2689935348887404E-2</v>
      </c>
      <c r="Q402" s="178">
        <f>IFERROR(_xll.qlIndexFixing(ONIndex1Y,I402,TRUE,_xll.ohTrigger(RecalcTrigger,Trigger1Y)),NA())</f>
        <v>1.4685615470344526E-2</v>
      </c>
    </row>
    <row r="403" spans="2:17" x14ac:dyDescent="0.2">
      <c r="B403" s="39" t="s">
        <v>17</v>
      </c>
      <c r="D403" s="42">
        <f>_xll.qlCalendarAdvance(Calendar,$D402,B403,"f",FALSE)</f>
        <v>42935</v>
      </c>
      <c r="E403" s="172">
        <f>_xll.qlInterestRateIndexValueDate(IndexON,D403)</f>
        <v>42935</v>
      </c>
      <c r="F403" s="188">
        <f>IFERROR(_xll.qlIndexFixing(IndexON,D403,TRUE,_xll.ohTrigger(RecalcTrigger,TriggerON)),NA())</f>
        <v>9.702664761593871E-3</v>
      </c>
      <c r="H403" s="42">
        <f>_xll.qlCalendarAdvance(Calendar,$H402,B403,"f",FALSE)</f>
        <v>42935</v>
      </c>
      <c r="I403" s="172">
        <f>_xll.qlInterestRateIndexValueDate(Index1M,$H403)</f>
        <v>42935</v>
      </c>
      <c r="J403" s="177">
        <f>IFERROR(_xll.qlIndexFixing(Index1M,$H403,TRUE,_xll.ohTrigger(RecalcTrigger,Trigger1M)),NA())</f>
        <v>1.0887540360178754E-2</v>
      </c>
      <c r="K403" s="44">
        <f>IFERROR(_xll.qlIndexFixing(Index3M,H403,TRUE,_xll.ohTrigger(RecalcTrigger,Trigger3M)),NA())</f>
        <v>1.1984964547751806E-2</v>
      </c>
      <c r="L403" s="44">
        <f>IFERROR(_xll.qlIndexFixing(Index6M,$H403,TRUE,_xll.ohTrigger(RecalcTrigger,Trigger6M)),NA())</f>
        <v>1.3646045299239126E-2</v>
      </c>
      <c r="M403" s="178">
        <f>IFERROR(_xll.qlIndexFixing(Index1Y,$H403,TRUE,_xll.ohTrigger(RecalcTrigger,Trigger1Y)),NA())</f>
        <v>1.632046174497237E-2</v>
      </c>
      <c r="N403" s="177">
        <f>IFERROR(_xll.qlIndexFixing(ONIndex1M,I403,TRUE,_xll.ohTrigger(RecalcTrigger,Trigger1M)),NA())</f>
        <v>1.0699485994429825E-2</v>
      </c>
      <c r="O403" s="44">
        <f>IFERROR(_xll.qlIndexFixing(ONIndex3M,I403,TRUE,_xll.ohTrigger(RecalcTrigger,Trigger3M)),NA())</f>
        <v>1.1466191515034918E-2</v>
      </c>
      <c r="P403" s="44">
        <f>IFERROR(_xll.qlIndexFixing(ONIndex6M,I403,TRUE,_xll.ohTrigger(RecalcTrigger,Trigger6M)),NA())</f>
        <v>1.2700574370027029E-2</v>
      </c>
      <c r="Q403" s="178">
        <f>IFERROR(_xll.qlIndexFixing(ONIndex1Y,I403,TRUE,_xll.ohTrigger(RecalcTrigger,Trigger1Y)),NA())</f>
        <v>1.4723361906809895E-2</v>
      </c>
    </row>
    <row r="404" spans="2:17" x14ac:dyDescent="0.2">
      <c r="B404" s="39" t="s">
        <v>17</v>
      </c>
      <c r="D404" s="42">
        <f>_xll.qlCalendarAdvance(Calendar,$D403,B404,"f",FALSE)</f>
        <v>42936</v>
      </c>
      <c r="E404" s="172">
        <f>_xll.qlInterestRateIndexValueDate(IndexON,D404)</f>
        <v>42936</v>
      </c>
      <c r="F404" s="188">
        <f>IFERROR(_xll.qlIndexFixing(IndexON,D404,TRUE,_xll.ohTrigger(RecalcTrigger,TriggerON)),NA())</f>
        <v>9.7142879945033567E-3</v>
      </c>
      <c r="H404" s="42">
        <f>_xll.qlCalendarAdvance(Calendar,$H403,B404,"f",FALSE)</f>
        <v>42936</v>
      </c>
      <c r="I404" s="172">
        <f>_xll.qlInterestRateIndexValueDate(Index1M,$H404)</f>
        <v>42936</v>
      </c>
      <c r="J404" s="177">
        <f>IFERROR(_xll.qlIndexFixing(Index1M,$H404,TRUE,_xll.ohTrigger(RecalcTrigger,Trigger1M)),NA())</f>
        <v>1.0893097742541678E-2</v>
      </c>
      <c r="K404" s="44">
        <f>IFERROR(_xll.qlIndexFixing(Index3M,H404,TRUE,_xll.ohTrigger(RecalcTrigger,Trigger3M)),NA())</f>
        <v>1.1995882890038946E-2</v>
      </c>
      <c r="L404" s="44">
        <f>IFERROR(_xll.qlIndexFixing(Index6M,$H404,TRUE,_xll.ohTrigger(RecalcTrigger,Trigger6M)),NA())</f>
        <v>1.3665136049269812E-2</v>
      </c>
      <c r="M404" s="178">
        <f>IFERROR(_xll.qlIndexFixing(Index1Y,$H404,TRUE,_xll.ohTrigger(RecalcTrigger,Trigger1Y)),NA())</f>
        <v>1.6324799952517566E-2</v>
      </c>
      <c r="N404" s="177">
        <f>IFERROR(_xll.qlIndexFixing(ONIndex1M,I404,TRUE,_xll.ohTrigger(RecalcTrigger,Trigger1M)),NA())</f>
        <v>1.0711125317457437E-2</v>
      </c>
      <c r="O404" s="44">
        <f>IFERROR(_xll.qlIndexFixing(ONIndex3M,I404,TRUE,_xll.ohTrigger(RecalcTrigger,Trigger3M)),NA())</f>
        <v>1.1477460051652066E-2</v>
      </c>
      <c r="P404" s="44">
        <f>IFERROR(_xll.qlIndexFixing(ONIndex6M,I404,TRUE,_xll.ohTrigger(RecalcTrigger,Trigger6M)),NA())</f>
        <v>1.2711200167493386E-2</v>
      </c>
      <c r="Q404" s="178">
        <f>IFERROR(_xll.qlIndexFixing(ONIndex1Y,I404,TRUE,_xll.ohTrigger(RecalcTrigger,Trigger1Y)),NA())</f>
        <v>1.4760694043683964E-2</v>
      </c>
    </row>
    <row r="405" spans="2:17" x14ac:dyDescent="0.2">
      <c r="B405" s="39" t="s">
        <v>17</v>
      </c>
      <c r="D405" s="42">
        <f>_xll.qlCalendarAdvance(Calendar,$D404,B405,"f",FALSE)</f>
        <v>42937</v>
      </c>
      <c r="E405" s="172">
        <f>_xll.qlInterestRateIndexValueDate(IndexON,D405)</f>
        <v>42937</v>
      </c>
      <c r="F405" s="188">
        <f>IFERROR(_xll.qlIndexFixing(IndexON,D405,TRUE,_xll.ohTrigger(RecalcTrigger,TriggerON)),NA())</f>
        <v>9.7376816694098416E-3</v>
      </c>
      <c r="H405" s="42">
        <f>_xll.qlCalendarAdvance(Calendar,$H404,B405,"f",FALSE)</f>
        <v>42937</v>
      </c>
      <c r="I405" s="172">
        <f>_xll.qlInterestRateIndexValueDate(Index1M,$H405)</f>
        <v>42937</v>
      </c>
      <c r="J405" s="177">
        <f>IFERROR(_xll.qlIndexFixing(Index1M,$H405,TRUE,_xll.ohTrigger(RecalcTrigger,Trigger1M)),NA())</f>
        <v>1.089864799396305E-2</v>
      </c>
      <c r="K405" s="44">
        <f>IFERROR(_xll.qlIndexFixing(Index3M,H405,TRUE,_xll.ohTrigger(RecalcTrigger,Trigger3M)),NA())</f>
        <v>1.201797072843315E-2</v>
      </c>
      <c r="L405" s="44">
        <f>IFERROR(_xll.qlIndexFixing(Index6M,$H405,TRUE,_xll.ohTrigger(RecalcTrigger,Trigger6M)),NA())</f>
        <v>1.3669816405269786E-2</v>
      </c>
      <c r="M405" s="178">
        <f>IFERROR(_xll.qlIndexFixing(Index1Y,$H405,TRUE,_xll.ohTrigger(RecalcTrigger,Trigger1Y)),NA())</f>
        <v>1.6330293723974508E-2</v>
      </c>
      <c r="N405" s="177">
        <f>IFERROR(_xll.qlIndexFixing(ONIndex1M,I405,TRUE,_xll.ohTrigger(RecalcTrigger,Trigger1M)),NA())</f>
        <v>1.0734651758139703E-2</v>
      </c>
      <c r="O405" s="44">
        <f>IFERROR(_xll.qlIndexFixing(ONIndex3M,I405,TRUE,_xll.ohTrigger(RecalcTrigger,Trigger3M)),NA())</f>
        <v>1.1500330253331564E-2</v>
      </c>
      <c r="P405" s="44">
        <f>IFERROR(_xll.qlIndexFixing(ONIndex6M,I405,TRUE,_xll.ohTrigger(RecalcTrigger,Trigger6M)),NA())</f>
        <v>1.2732851836828226E-2</v>
      </c>
      <c r="Q405" s="178">
        <f>IFERROR(_xll.qlIndexFixing(ONIndex1Y,I405,TRUE,_xll.ohTrigger(RecalcTrigger,Trigger1Y)),NA())</f>
        <v>1.4834580193440937E-2</v>
      </c>
    </row>
    <row r="406" spans="2:17" x14ac:dyDescent="0.2">
      <c r="B406" s="39" t="s">
        <v>17</v>
      </c>
      <c r="D406" s="42">
        <f>_xll.qlCalendarAdvance(Calendar,$D405,B406,"f",FALSE)</f>
        <v>42940</v>
      </c>
      <c r="E406" s="172">
        <f>_xll.qlInterestRateIndexValueDate(IndexON,D406)</f>
        <v>42940</v>
      </c>
      <c r="F406" s="188">
        <f>IFERROR(_xll.qlIndexFixing(IndexON,D406,TRUE,_xll.ohTrigger(RecalcTrigger,TriggerON)),NA())</f>
        <v>9.7604432256592766E-3</v>
      </c>
      <c r="H406" s="42">
        <f>_xll.qlCalendarAdvance(Calendar,$H405,B406,"f",FALSE)</f>
        <v>42940</v>
      </c>
      <c r="I406" s="172">
        <f>_xll.qlInterestRateIndexValueDate(Index1M,$H406)</f>
        <v>42940</v>
      </c>
      <c r="J406" s="177">
        <f>IFERROR(_xll.qlIndexFixing(Index1M,$H406,TRUE,_xll.ohTrigger(RecalcTrigger,Trigger1M)),NA())</f>
        <v>1.0932496388075539E-2</v>
      </c>
      <c r="K406" s="44">
        <f>IFERROR(_xll.qlIndexFixing(Index3M,H406,TRUE,_xll.ohTrigger(RecalcTrigger,Trigger3M)),NA())</f>
        <v>1.2039480443688291E-2</v>
      </c>
      <c r="L406" s="44">
        <f>IFERROR(_xll.qlIndexFixing(Index6M,$H406,TRUE,_xll.ohTrigger(RecalcTrigger,Trigger6M)),NA())</f>
        <v>1.3693394795039216E-2</v>
      </c>
      <c r="M406" s="178">
        <f>IFERROR(_xll.qlIndexFixing(Index1Y,$H406,TRUE,_xll.ohTrigger(RecalcTrigger,Trigger1Y)),NA())</f>
        <v>1.6341239432121624E-2</v>
      </c>
      <c r="N406" s="177">
        <f>IFERROR(_xll.qlIndexFixing(ONIndex1M,I406,TRUE,_xll.ohTrigger(RecalcTrigger,Trigger1M)),NA())</f>
        <v>1.0757478921704644E-2</v>
      </c>
      <c r="O406" s="44">
        <f>IFERROR(_xll.qlIndexFixing(ONIndex3M,I406,TRUE,_xll.ohTrigger(RecalcTrigger,Trigger3M)),NA())</f>
        <v>1.1522446592359126E-2</v>
      </c>
      <c r="P406" s="44">
        <f>IFERROR(_xll.qlIndexFixing(ONIndex6M,I406,TRUE,_xll.ohTrigger(RecalcTrigger,Trigger6M)),NA())</f>
        <v>1.2753571119977769E-2</v>
      </c>
      <c r="Q406" s="178">
        <f>IFERROR(_xll.qlIndexFixing(ONIndex1Y,I406,TRUE,_xll.ohTrigger(RecalcTrigger,Trigger1Y)),NA())</f>
        <v>1.4905879593241078E-2</v>
      </c>
    </row>
    <row r="407" spans="2:17" x14ac:dyDescent="0.2">
      <c r="B407" s="39" t="s">
        <v>17</v>
      </c>
      <c r="D407" s="42">
        <f>_xll.qlCalendarAdvance(Calendar,$D406,B407,"f",FALSE)</f>
        <v>42941</v>
      </c>
      <c r="E407" s="172">
        <f>_xll.qlInterestRateIndexValueDate(IndexON,D407)</f>
        <v>42941</v>
      </c>
      <c r="F407" s="188">
        <f>IFERROR(_xll.qlIndexFixing(IndexON,D407,TRUE,_xll.ohTrigger(RecalcTrigger,TriggerON)),NA())</f>
        <v>9.7718976082872278E-3</v>
      </c>
      <c r="H407" s="42">
        <f>_xll.qlCalendarAdvance(Calendar,$H406,B407,"f",FALSE)</f>
        <v>42941</v>
      </c>
      <c r="I407" s="172">
        <f>_xll.qlInterestRateIndexValueDate(Index1M,$H407)</f>
        <v>42941</v>
      </c>
      <c r="J407" s="177">
        <f>IFERROR(_xll.qlIndexFixing(Index1M,$H407,TRUE,_xll.ohTrigger(RecalcTrigger,Trigger1M)),NA())</f>
        <v>1.0943738432747168E-2</v>
      </c>
      <c r="K407" s="44">
        <f>IFERROR(_xll.qlIndexFixing(Index3M,H407,TRUE,_xll.ohTrigger(RecalcTrigger,Trigger3M)),NA())</f>
        <v>1.2050361073863617E-2</v>
      </c>
      <c r="L407" s="44">
        <f>IFERROR(_xll.qlIndexFixing(Index6M,$H407,TRUE,_xll.ohTrigger(RecalcTrigger,Trigger6M)),NA())</f>
        <v>1.3702827787283805E-2</v>
      </c>
      <c r="M407" s="178">
        <f>IFERROR(_xll.qlIndexFixing(Index1Y,$H407,TRUE,_xll.ohTrigger(RecalcTrigger,Trigger1Y)),NA())</f>
        <v>1.6345127398240455E-2</v>
      </c>
      <c r="N407" s="177">
        <f>IFERROR(_xll.qlIndexFixing(ONIndex1M,I407,TRUE,_xll.ohTrigger(RecalcTrigger,Trigger1M)),NA())</f>
        <v>1.0769016400760112E-2</v>
      </c>
      <c r="O407" s="44">
        <f>IFERROR(_xll.qlIndexFixing(ONIndex3M,I407,TRUE,_xll.ohTrigger(RecalcTrigger,Trigger3M)),NA())</f>
        <v>1.1533671326217076E-2</v>
      </c>
      <c r="P407" s="44">
        <f>IFERROR(_xll.qlIndexFixing(ONIndex6M,I407,TRUE,_xll.ohTrigger(RecalcTrigger,Trigger6M)),NA())</f>
        <v>1.276413079883465E-2</v>
      </c>
      <c r="Q407" s="178">
        <f>IFERROR(_xll.qlIndexFixing(ONIndex1Y,I407,TRUE,_xll.ohTrigger(RecalcTrigger,Trigger1Y)),NA())</f>
        <v>1.4941140230456673E-2</v>
      </c>
    </row>
    <row r="408" spans="2:17" x14ac:dyDescent="0.2">
      <c r="B408" s="39" t="s">
        <v>17</v>
      </c>
      <c r="D408" s="42">
        <f>_xll.qlCalendarAdvance(Calendar,$D407,B408,"f",FALSE)</f>
        <v>42942</v>
      </c>
      <c r="E408" s="172">
        <f>_xll.qlInterestRateIndexValueDate(IndexON,D408)</f>
        <v>42942</v>
      </c>
      <c r="F408" s="188">
        <f>IFERROR(_xll.qlIndexFixing(IndexON,D408,TRUE,_xll.ohTrigger(RecalcTrigger,TriggerON)),NA())</f>
        <v>9.7833182209561276E-3</v>
      </c>
      <c r="H408" s="42">
        <f>_xll.qlCalendarAdvance(Calendar,$H407,B408,"f",FALSE)</f>
        <v>42942</v>
      </c>
      <c r="I408" s="172">
        <f>_xll.qlInterestRateIndexValueDate(Index1M,$H408)</f>
        <v>42942</v>
      </c>
      <c r="J408" s="177">
        <f>IFERROR(_xll.qlIndexFixing(Index1M,$H408,TRUE,_xll.ohTrigger(RecalcTrigger,Trigger1M)),NA())</f>
        <v>1.0972083303375055E-2</v>
      </c>
      <c r="K408" s="44">
        <f>IFERROR(_xll.qlIndexFixing(Index3M,H408,TRUE,_xll.ohTrigger(RecalcTrigger,Trigger3M)),NA())</f>
        <v>1.2061234278999784E-2</v>
      </c>
      <c r="L408" s="44">
        <f>IFERROR(_xll.qlIndexFixing(Index6M,$H408,TRUE,_xll.ohTrigger(RecalcTrigger,Trigger6M)),NA())</f>
        <v>1.3712248540123444E-2</v>
      </c>
      <c r="M408" s="178">
        <f>IFERROR(_xll.qlIndexFixing(Index1Y,$H408,TRUE,_xll.ohTrigger(RecalcTrigger,Trigger1Y)),NA())</f>
        <v>1.6348929176544624E-2</v>
      </c>
      <c r="N408" s="177">
        <f>IFERROR(_xll.qlIndexFixing(ONIndex1M,I408,TRUE,_xll.ohTrigger(RecalcTrigger,Trigger1M)),NA())</f>
        <v>1.0780533511102197E-2</v>
      </c>
      <c r="O408" s="44">
        <f>IFERROR(_xll.qlIndexFixing(ONIndex3M,I408,TRUE,_xll.ohTrigger(RecalcTrigger,Trigger3M)),NA())</f>
        <v>1.1544887299458351E-2</v>
      </c>
      <c r="P408" s="44">
        <f>IFERROR(_xll.qlIndexFixing(ONIndex6M,I408,TRUE,_xll.ohTrigger(RecalcTrigger,Trigger6M)),NA())</f>
        <v>1.2774677253937217E-2</v>
      </c>
      <c r="Q408" s="178">
        <f>IFERROR(_xll.qlIndexFixing(ONIndex1Y,I408,TRUE,_xll.ohTrigger(RecalcTrigger,Trigger1Y)),NA())</f>
        <v>1.4975986567513644E-2</v>
      </c>
    </row>
    <row r="409" spans="2:17" x14ac:dyDescent="0.2">
      <c r="B409" s="39" t="s">
        <v>17</v>
      </c>
      <c r="D409" s="42">
        <f>_xll.qlCalendarAdvance(Calendar,$D408,B409,"f",FALSE)</f>
        <v>42943</v>
      </c>
      <c r="E409" s="172">
        <f>_xll.qlInterestRateIndexValueDate(IndexON,D409)</f>
        <v>42943</v>
      </c>
      <c r="F409" s="188">
        <f>IFERROR(_xll.qlIndexFixing(IndexON,D409,TRUE,_xll.ohTrigger(RecalcTrigger,TriggerON)),NA())</f>
        <v>9.7947050634228372E-3</v>
      </c>
      <c r="H409" s="42">
        <f>_xll.qlCalendarAdvance(Calendar,$H408,B409,"f",FALSE)</f>
        <v>42943</v>
      </c>
      <c r="I409" s="172">
        <f>_xll.qlInterestRateIndexValueDate(Index1M,$H409)</f>
        <v>42943</v>
      </c>
      <c r="J409" s="177">
        <f>IFERROR(_xll.qlIndexFixing(Index1M,$H409,TRUE,_xll.ohTrigger(RecalcTrigger,Trigger1M)),NA())</f>
        <v>1.0977563612418683E-2</v>
      </c>
      <c r="K409" s="44">
        <f>IFERROR(_xll.qlIndexFixing(Index3M,H409,TRUE,_xll.ohTrigger(RecalcTrigger,Trigger3M)),NA())</f>
        <v>1.207210009822717E-2</v>
      </c>
      <c r="L409" s="44">
        <f>IFERROR(_xll.qlIndexFixing(Index6M,$H409,TRUE,_xll.ohTrigger(RecalcTrigger,Trigger6M)),NA())</f>
        <v>1.3731177998376365E-2</v>
      </c>
      <c r="M409" s="178">
        <f>IFERROR(_xll.qlIndexFixing(Index1Y,$H409,TRUE,_xll.ohTrigger(RecalcTrigger,Trigger1Y)),NA())</f>
        <v>1.6352646053957143E-2</v>
      </c>
      <c r="N409" s="177">
        <f>IFERROR(_xll.qlIndexFixing(ONIndex1M,I409,TRUE,_xll.ohTrigger(RecalcTrigger,Trigger1M)),NA())</f>
        <v>1.0792030252649853E-2</v>
      </c>
      <c r="O409" s="44">
        <f>IFERROR(_xll.qlIndexFixing(ONIndex3M,I409,TRUE,_xll.ohTrigger(RecalcTrigger,Trigger3M)),NA())</f>
        <v>1.1556094512163995E-2</v>
      </c>
      <c r="P409" s="44">
        <f>IFERROR(_xll.qlIndexFixing(ONIndex6M,I409,TRUE,_xll.ohTrigger(RecalcTrigger,Trigger6M)),NA())</f>
        <v>1.2785210485366516E-2</v>
      </c>
      <c r="Q409" s="178">
        <f>IFERROR(_xll.qlIndexFixing(ONIndex1Y,I409,TRUE,_xll.ohTrigger(RecalcTrigger,Trigger1Y)),NA())</f>
        <v>1.5010418604087805E-2</v>
      </c>
    </row>
    <row r="410" spans="2:17" x14ac:dyDescent="0.2">
      <c r="B410" s="39" t="s">
        <v>17</v>
      </c>
      <c r="D410" s="42">
        <f>_xll.qlCalendarAdvance(Calendar,$D409,B410,"f",FALSE)</f>
        <v>42944</v>
      </c>
      <c r="E410" s="172">
        <f>_xll.qlInterestRateIndexValueDate(IndexON,D410)</f>
        <v>42944</v>
      </c>
      <c r="F410" s="188">
        <f>IFERROR(_xll.qlIndexFixing(IndexON,D410,TRUE,_xll.ohTrigger(RecalcTrigger,TriggerON)),NA())</f>
        <v>9.8176302403885102E-3</v>
      </c>
      <c r="H410" s="42">
        <f>_xll.qlCalendarAdvance(Calendar,$H409,B410,"f",FALSE)</f>
        <v>42944</v>
      </c>
      <c r="I410" s="172">
        <f>_xll.qlInterestRateIndexValueDate(Index1M,$H410)</f>
        <v>42944</v>
      </c>
      <c r="J410" s="177">
        <f>IFERROR(_xll.qlIndexFixing(Index1M,$H410,TRUE,_xll.ohTrigger(RecalcTrigger,Trigger1M)),NA())</f>
        <v>1.0983036792196997E-2</v>
      </c>
      <c r="K410" s="44">
        <f>IFERROR(_xll.qlIndexFixing(Index3M,H410,TRUE,_xll.ohTrigger(RecalcTrigger,Trigger3M)),NA())</f>
        <v>1.2094094642460912E-2</v>
      </c>
      <c r="L410" s="44">
        <f>IFERROR(_xll.qlIndexFixing(Index6M,$H410,TRUE,_xll.ohTrigger(RecalcTrigger,Trigger6M)),NA())</f>
        <v>1.373581019868279E-2</v>
      </c>
      <c r="M410" s="178">
        <f>IFERROR(_xll.qlIndexFixing(Index1Y,$H410,TRUE,_xll.ohTrigger(RecalcTrigger,Trigger1Y)),NA())</f>
        <v>1.6357549225828737E-2</v>
      </c>
      <c r="N410" s="177">
        <f>IFERROR(_xll.qlIndexFixing(ONIndex1M,I410,TRUE,_xll.ohTrigger(RecalcTrigger,Trigger1M)),NA())</f>
        <v>1.0815276290085201E-2</v>
      </c>
      <c r="O410" s="44">
        <f>IFERROR(_xll.qlIndexFixing(ONIndex3M,I410,TRUE,_xll.ohTrigger(RecalcTrigger,Trigger3M)),NA())</f>
        <v>1.1578847030510413E-2</v>
      </c>
      <c r="P410" s="44">
        <f>IFERROR(_xll.qlIndexFixing(ONIndex6M,I410,TRUE,_xll.ohTrigger(RecalcTrigger,Trigger6M)),NA())</f>
        <v>1.2806682188111948E-2</v>
      </c>
      <c r="Q410" s="178">
        <f>IFERROR(_xll.qlIndexFixing(ONIndex1Y,I410,TRUE,_xll.ohTrigger(RecalcTrigger,Trigger1Y)),NA())</f>
        <v>1.5078524540743656E-2</v>
      </c>
    </row>
    <row r="411" spans="2:17" x14ac:dyDescent="0.2">
      <c r="B411" s="39" t="s">
        <v>17</v>
      </c>
      <c r="D411" s="42">
        <f>_xll.qlCalendarAdvance(Calendar,$D410,B411,"f",FALSE)</f>
        <v>42947</v>
      </c>
      <c r="E411" s="172">
        <f>_xll.qlInterestRateIndexValueDate(IndexON,D411)</f>
        <v>42947</v>
      </c>
      <c r="F411" s="188">
        <f>IFERROR(_xll.qlIndexFixing(IndexON,D411,TRUE,_xll.ohTrigger(RecalcTrigger,TriggerON)),NA())</f>
        <v>9.8399147326455605E-3</v>
      </c>
      <c r="H411" s="42">
        <f>_xll.qlCalendarAdvance(Calendar,$H410,B411,"f",FALSE)</f>
        <v>42947</v>
      </c>
      <c r="I411" s="172">
        <f>_xll.qlInterestRateIndexValueDate(Index1M,$H411)</f>
        <v>42947</v>
      </c>
      <c r="J411" s="177">
        <f>IFERROR(_xll.qlIndexFixing(Index1M,$H411,TRUE,_xll.ohTrigger(RecalcTrigger,Trigger1M)),NA())</f>
        <v>1.1010762786393484E-2</v>
      </c>
      <c r="K411" s="44">
        <f>IFERROR(_xll.qlIndexFixing(Index3M,H411,TRUE,_xll.ohTrigger(RecalcTrigger,Trigger3M)),NA())</f>
        <v>1.2115490298639725E-2</v>
      </c>
      <c r="L411" s="44">
        <f>IFERROR(_xll.qlIndexFixing(Index6M,$H411,TRUE,_xll.ohTrigger(RecalcTrigger,Trigger6M)),NA())</f>
        <v>1.3759169656821694E-2</v>
      </c>
      <c r="M411" s="178">
        <f>IFERROR(_xll.qlIndexFixing(Index1Y,$H411,TRUE,_xll.ohTrigger(RecalcTrigger,Trigger1Y)),NA())</f>
        <v>1.6366690294535191E-2</v>
      </c>
      <c r="N411" s="177">
        <f>IFERROR(_xll.qlIndexFixing(ONIndex1M,I411,TRUE,_xll.ohTrigger(RecalcTrigger,Trigger1M)),NA())</f>
        <v>1.0837813530815144E-2</v>
      </c>
      <c r="O411" s="44">
        <f>IFERROR(_xll.qlIndexFixing(ONIndex3M,I411,TRUE,_xll.ohTrigger(RecalcTrigger,Trigger3M)),NA())</f>
        <v>1.1600835757630268E-2</v>
      </c>
      <c r="P411" s="44">
        <f>IFERROR(_xll.qlIndexFixing(ONIndex6M,I411,TRUE,_xll.ohTrigger(RecalcTrigger,Trigger6M)),NA())</f>
        <v>1.2827211173621622E-2</v>
      </c>
      <c r="Q411" s="178">
        <f>IFERROR(_xll.qlIndexFixing(ONIndex1Y,I411,TRUE,_xll.ohTrigger(RecalcTrigger,Trigger1Y)),NA())</f>
        <v>1.5144003744016477E-2</v>
      </c>
    </row>
    <row r="412" spans="2:17" x14ac:dyDescent="0.2">
      <c r="B412" s="39" t="s">
        <v>17</v>
      </c>
      <c r="D412" s="42">
        <f>_xll.qlCalendarAdvance(Calendar,$D411,B412,"f",FALSE)</f>
        <v>42948</v>
      </c>
      <c r="E412" s="172">
        <f>_xll.qlInterestRateIndexValueDate(IndexON,D412)</f>
        <v>42948</v>
      </c>
      <c r="F412" s="188">
        <f>IFERROR(_xll.qlIndexFixing(IndexON,D412,TRUE,_xll.ohTrigger(RecalcTrigger,TriggerON)),NA())</f>
        <v>9.8511327247496894E-3</v>
      </c>
      <c r="H412" s="42">
        <f>_xll.qlCalendarAdvance(Calendar,$H411,B412,"f",FALSE)</f>
        <v>42948</v>
      </c>
      <c r="I412" s="172">
        <f>_xll.qlInterestRateIndexValueDate(Index1M,$H412)</f>
        <v>42948</v>
      </c>
      <c r="J412" s="177">
        <f>IFERROR(_xll.qlIndexFixing(Index1M,$H412,TRUE,_xll.ohTrigger(RecalcTrigger,Trigger1M)),NA())</f>
        <v>1.1021862192395241E-2</v>
      </c>
      <c r="K412" s="44">
        <f>IFERROR(_xll.qlIndexFixing(Index3M,H412,TRUE,_xll.ohTrigger(RecalcTrigger,Trigger3M)),NA())</f>
        <v>1.2126319775271826E-2</v>
      </c>
      <c r="L412" s="44">
        <f>IFERROR(_xll.qlIndexFixing(Index6M,$H412,TRUE,_xll.ohTrigger(RecalcTrigger,Trigger6M)),NA())</f>
        <v>1.3768517539387045E-2</v>
      </c>
      <c r="M412" s="178">
        <f>IFERROR(_xll.qlIndexFixing(Index1Y,$H412,TRUE,_xll.ohTrigger(RecalcTrigger,Trigger1Y)),NA())</f>
        <v>1.6370001972705994E-2</v>
      </c>
      <c r="N412" s="177">
        <f>IFERROR(_xll.qlIndexFixing(ONIndex1M,I412,TRUE,_xll.ohTrigger(RecalcTrigger,Trigger1M)),NA())</f>
        <v>1.0849208428309609E-2</v>
      </c>
      <c r="O412" s="44">
        <f>IFERROR(_xll.qlIndexFixing(ONIndex3M,I412,TRUE,_xll.ohTrigger(RecalcTrigger,Trigger3M)),NA())</f>
        <v>1.1611999167495668E-2</v>
      </c>
      <c r="P412" s="44">
        <f>IFERROR(_xll.qlIndexFixing(ONIndex6M,I412,TRUE,_xll.ohTrigger(RecalcTrigger,Trigger6M)),NA())</f>
        <v>1.2837678286360399E-2</v>
      </c>
      <c r="Q412" s="178">
        <f>IFERROR(_xll.qlIndexFixing(ONIndex1Y,I412,TRUE,_xll.ohTrigger(RecalcTrigger,Trigger1Y)),NA())</f>
        <v>1.5176364276960896E-2</v>
      </c>
    </row>
    <row r="413" spans="2:17" x14ac:dyDescent="0.2">
      <c r="B413" s="39" t="s">
        <v>17</v>
      </c>
      <c r="D413" s="42">
        <f>_xll.qlCalendarAdvance(Calendar,$D412,B413,"f",FALSE)</f>
        <v>42949</v>
      </c>
      <c r="E413" s="172">
        <f>_xll.qlInterestRateIndexValueDate(IndexON,D413)</f>
        <v>42949</v>
      </c>
      <c r="F413" s="188">
        <f>IFERROR(_xll.qlIndexFixing(IndexON,D413,TRUE,_xll.ohTrigger(RecalcTrigger,TriggerON)),NA())</f>
        <v>9.8623169467326743E-3</v>
      </c>
      <c r="H413" s="42">
        <f>_xll.qlCalendarAdvance(Calendar,$H412,B413,"f",FALSE)</f>
        <v>42949</v>
      </c>
      <c r="I413" s="172">
        <f>_xll.qlInterestRateIndexValueDate(Index1M,$H413)</f>
        <v>42949</v>
      </c>
      <c r="J413" s="177">
        <f>IFERROR(_xll.qlIndexFixing(Index1M,$H413,TRUE,_xll.ohTrigger(RecalcTrigger,Trigger1M)),NA())</f>
        <v>1.1044225198538659E-2</v>
      </c>
      <c r="K413" s="44">
        <f>IFERROR(_xll.qlIndexFixing(Index3M,H413,TRUE,_xll.ohTrigger(RecalcTrigger,Trigger3M)),NA())</f>
        <v>1.2137142100779173E-2</v>
      </c>
      <c r="L413" s="44">
        <f>IFERROR(_xll.qlIndexFixing(Index6M,$H413,TRUE,_xll.ohTrigger(RecalcTrigger,Trigger6M)),NA())</f>
        <v>1.3777853371272962E-2</v>
      </c>
      <c r="M413" s="178">
        <f>IFERROR(_xll.qlIndexFixing(Index1Y,$H413,TRUE,_xll.ohTrigger(RecalcTrigger,Trigger1Y)),NA())</f>
        <v>1.6373236472332131E-2</v>
      </c>
      <c r="N413" s="177">
        <f>IFERROR(_xll.qlIndexFixing(ONIndex1M,I413,TRUE,_xll.ohTrigger(RecalcTrigger,Trigger1M)),NA())</f>
        <v>1.0860582957009646E-2</v>
      </c>
      <c r="O413" s="44">
        <f>IFERROR(_xll.qlIndexFixing(ONIndex3M,I413,TRUE,_xll.ohTrigger(RecalcTrigger,Trigger3M)),NA())</f>
        <v>1.162315381698753E-2</v>
      </c>
      <c r="P413" s="44">
        <f>IFERROR(_xll.qlIndexFixing(ONIndex6M,I413,TRUE,_xll.ohTrigger(RecalcTrigger,Trigger6M)),NA())</f>
        <v>1.2848132175344862E-2</v>
      </c>
      <c r="Q413" s="178">
        <f>IFERROR(_xll.qlIndexFixing(ONIndex1Y,I413,TRUE,_xll.ohTrigger(RecalcTrigger,Trigger1Y)),NA())</f>
        <v>1.520831050869309E-2</v>
      </c>
    </row>
    <row r="414" spans="2:17" x14ac:dyDescent="0.2">
      <c r="B414" s="39" t="s">
        <v>17</v>
      </c>
      <c r="D414" s="42">
        <f>_xll.qlCalendarAdvance(Calendar,$D413,B414,"f",FALSE)</f>
        <v>42950</v>
      </c>
      <c r="E414" s="172">
        <f>_xll.qlInterestRateIndexValueDate(IndexON,D414)</f>
        <v>42950</v>
      </c>
      <c r="F414" s="188">
        <f>IFERROR(_xll.qlIndexFixing(IndexON,D414,TRUE,_xll.ohTrigger(RecalcTrigger,TriggerON)),NA())</f>
        <v>9.8734673986755617E-3</v>
      </c>
      <c r="H414" s="42">
        <f>_xll.qlCalendarAdvance(Calendar,$H413,B414,"f",FALSE)</f>
        <v>42950</v>
      </c>
      <c r="I414" s="172">
        <f>_xll.qlInterestRateIndexValueDate(Index1M,$H414)</f>
        <v>42950</v>
      </c>
      <c r="J414" s="177">
        <f>IFERROR(_xll.qlIndexFixing(Index1M,$H414,TRUE,_xll.ohTrigger(RecalcTrigger,Trigger1M)),NA())</f>
        <v>1.1049635236447287E-2</v>
      </c>
      <c r="K414" s="44">
        <f>IFERROR(_xll.qlIndexFixing(Index3M,H414,TRUE,_xll.ohTrigger(RecalcTrigger,Trigger3M)),NA())</f>
        <v>1.2147957314294789E-2</v>
      </c>
      <c r="L414" s="44">
        <f>IFERROR(_xll.qlIndexFixing(Index6M,$H414,TRUE,_xll.ohTrigger(RecalcTrigger,Trigger6M)),NA())</f>
        <v>1.3796624888292239E-2</v>
      </c>
      <c r="M414" s="178">
        <f>IFERROR(_xll.qlIndexFixing(Index1Y,$H414,TRUE,_xll.ohTrigger(RecalcTrigger,Trigger1Y)),NA())</f>
        <v>1.6376395080596851E-2</v>
      </c>
      <c r="N414" s="177">
        <f>IFERROR(_xll.qlIndexFixing(ONIndex1M,I414,TRUE,_xll.ohTrigger(RecalcTrigger,Trigger1M)),NA())</f>
        <v>1.08719371169963E-2</v>
      </c>
      <c r="O414" s="44">
        <f>IFERROR(_xll.qlIndexFixing(ONIndex3M,I414,TRUE,_xll.ohTrigger(RecalcTrigger,Trigger3M)),NA())</f>
        <v>1.163429970578167E-2</v>
      </c>
      <c r="P414" s="44">
        <f>IFERROR(_xll.qlIndexFixing(ONIndex6M,I414,TRUE,_xll.ohTrigger(RecalcTrigger,Trigger6M)),NA())</f>
        <v>1.2858572840656057E-2</v>
      </c>
      <c r="Q414" s="178">
        <f>IFERROR(_xll.qlIndexFixing(ONIndex1Y,I414,TRUE,_xll.ohTrigger(RecalcTrigger,Trigger1Y)),NA())</f>
        <v>1.5239842439213058E-2</v>
      </c>
    </row>
    <row r="415" spans="2:17" x14ac:dyDescent="0.2">
      <c r="B415" s="39" t="s">
        <v>17</v>
      </c>
      <c r="D415" s="42">
        <f>_xll.qlCalendarAdvance(Calendar,$D414,B415,"f",FALSE)</f>
        <v>42951</v>
      </c>
      <c r="E415" s="172">
        <f>_xll.qlInterestRateIndexValueDate(IndexON,D415)</f>
        <v>42951</v>
      </c>
      <c r="F415" s="188">
        <f>IFERROR(_xll.qlIndexFixing(IndexON,D415,TRUE,_xll.ohTrigger(RecalcTrigger,TriggerON)),NA())</f>
        <v>9.8959240227510428E-3</v>
      </c>
      <c r="H415" s="42">
        <f>_xll.qlCalendarAdvance(Calendar,$H414,B415,"f",FALSE)</f>
        <v>42951</v>
      </c>
      <c r="I415" s="172">
        <f>_xll.qlInterestRateIndexValueDate(Index1M,$H415)</f>
        <v>42951</v>
      </c>
      <c r="J415" s="177">
        <f>IFERROR(_xll.qlIndexFixing(Index1M,$H415,TRUE,_xll.ohTrigger(RecalcTrigger,Trigger1M)),NA())</f>
        <v>1.1055038147055831E-2</v>
      </c>
      <c r="K415" s="44">
        <f>IFERROR(_xll.qlIndexFixing(Index3M,H415,TRUE,_xll.ohTrigger(RecalcTrigger,Trigger3M)),NA())</f>
        <v>1.2169862734199666E-2</v>
      </c>
      <c r="L415" s="44">
        <f>IFERROR(_xll.qlIndexFixing(Index6M,$H415,TRUE,_xll.ohTrigger(RecalcTrigger,Trigger6M)),NA())</f>
        <v>1.3801209237560425E-2</v>
      </c>
      <c r="M415" s="178">
        <f>IFERROR(_xll.qlIndexFixing(Index1Y,$H415,TRUE,_xll.ohTrigger(RecalcTrigger,Trigger1Y)),NA())</f>
        <v>1.6380805439968341E-2</v>
      </c>
      <c r="N415" s="177">
        <f>IFERROR(_xll.qlIndexFixing(ONIndex1M,I415,TRUE,_xll.ohTrigger(RecalcTrigger,Trigger1M)),NA())</f>
        <v>1.0894902727032937E-2</v>
      </c>
      <c r="O415" s="44">
        <f>IFERROR(_xll.qlIndexFixing(ONIndex3M,I415,TRUE,_xll.ohTrigger(RecalcTrigger,Trigger3M)),NA())</f>
        <v>1.1656934547062589E-2</v>
      </c>
      <c r="P415" s="44">
        <f>IFERROR(_xll.qlIndexFixing(ONIndex6M,I415,TRUE,_xll.ohTrigger(RecalcTrigger,Trigger6M)),NA())</f>
        <v>1.2879864560899994E-2</v>
      </c>
      <c r="Q415" s="178">
        <f>IFERROR(_xll.qlIndexFixing(ONIndex1Y,I415,TRUE,_xll.ohTrigger(RecalcTrigger,Trigger1Y)),NA())</f>
        <v>1.5302166774282904E-2</v>
      </c>
    </row>
    <row r="416" spans="2:17" x14ac:dyDescent="0.2">
      <c r="B416" s="39" t="s">
        <v>17</v>
      </c>
      <c r="D416" s="42">
        <f>_xll.qlCalendarAdvance(Calendar,$D415,B416,"f",FALSE)</f>
        <v>42954</v>
      </c>
      <c r="E416" s="172">
        <f>_xll.qlInterestRateIndexValueDate(IndexON,D416)</f>
        <v>42954</v>
      </c>
      <c r="F416" s="188">
        <f>IFERROR(_xll.qlIndexFixing(IndexON,D416,TRUE,_xll.ohTrigger(RecalcTrigger,TriggerON)),NA())</f>
        <v>9.9177315053167181E-3</v>
      </c>
      <c r="H416" s="42">
        <f>_xll.qlCalendarAdvance(Calendar,$H415,B416,"f",FALSE)</f>
        <v>42954</v>
      </c>
      <c r="I416" s="172">
        <f>_xll.qlInterestRateIndexValueDate(Index1M,$H416)</f>
        <v>42954</v>
      </c>
      <c r="J416" s="177">
        <f>IFERROR(_xll.qlIndexFixing(Index1M,$H416,TRUE,_xll.ohTrigger(RecalcTrigger,Trigger1M)),NA())</f>
        <v>1.1088030705507235E-2</v>
      </c>
      <c r="K416" s="44">
        <f>IFERROR(_xll.qlIndexFixing(Index3M,H416,TRUE,_xll.ohTrigger(RecalcTrigger,Trigger3M)),NA())</f>
        <v>1.2191147831089768E-2</v>
      </c>
      <c r="L416" s="44">
        <f>IFERROR(_xll.qlIndexFixing(Index6M,$H416,TRUE,_xll.ohTrigger(RecalcTrigger,Trigger6M)),NA())</f>
        <v>1.382435271426811E-2</v>
      </c>
      <c r="M416" s="178">
        <f>IFERROR(_xll.qlIndexFixing(Index1Y,$H416,TRUE,_xll.ohTrigger(RecalcTrigger,Trigger1Y)),NA())</f>
        <v>1.6388296344851172E-2</v>
      </c>
      <c r="N416" s="177">
        <f>IFERROR(_xll.qlIndexFixing(ONIndex1M,I416,TRUE,_xll.ohTrigger(RecalcTrigger,Trigger1M)),NA())</f>
        <v>1.0917150068593395E-2</v>
      </c>
      <c r="O416" s="44">
        <f>IFERROR(_xll.qlIndexFixing(ONIndex3M,I416,TRUE,_xll.ohTrigger(RecalcTrigger,Trigger3M)),NA())</f>
        <v>1.1678795655764018E-2</v>
      </c>
      <c r="P416" s="44">
        <f>IFERROR(_xll.qlIndexFixing(ONIndex6M,I416,TRUE,_xll.ohTrigger(RecalcTrigger,Trigger6M)),NA())</f>
        <v>1.2900203264357701E-2</v>
      </c>
      <c r="Q416" s="178">
        <f>IFERROR(_xll.qlIndexFixing(ONIndex1Y,I416,TRUE,_xll.ohTrigger(RecalcTrigger,Trigger1Y)),NA())</f>
        <v>1.5361827147387652E-2</v>
      </c>
    </row>
    <row r="417" spans="2:17" x14ac:dyDescent="0.2">
      <c r="B417" s="39" t="s">
        <v>17</v>
      </c>
      <c r="D417" s="42">
        <f>_xll.qlCalendarAdvance(Calendar,$D416,B417,"f",FALSE)</f>
        <v>42955</v>
      </c>
      <c r="E417" s="172">
        <f>_xll.qlInterestRateIndexValueDate(IndexON,D417)</f>
        <v>42955</v>
      </c>
      <c r="F417" s="188">
        <f>IFERROR(_xll.qlIndexFixing(IndexON,D417,TRUE,_xll.ohTrigger(RecalcTrigger,TriggerON)),NA())</f>
        <v>9.9287131067349321E-3</v>
      </c>
      <c r="H417" s="42">
        <f>_xll.qlCalendarAdvance(Calendar,$H416,B417,"f",FALSE)</f>
        <v>42955</v>
      </c>
      <c r="I417" s="172">
        <f>_xll.qlInterestRateIndexValueDate(Index1M,$H417)</f>
        <v>42955</v>
      </c>
      <c r="J417" s="177">
        <f>IFERROR(_xll.qlIndexFixing(Index1M,$H417,TRUE,_xll.ohTrigger(RecalcTrigger,Trigger1M)),NA())</f>
        <v>1.1098987470012959E-2</v>
      </c>
      <c r="K417" s="44">
        <f>IFERROR(_xll.qlIndexFixing(Index3M,H417,TRUE,_xll.ohTrigger(RecalcTrigger,Trigger3M)),NA())</f>
        <v>1.220192807164203E-2</v>
      </c>
      <c r="L417" s="44">
        <f>IFERROR(_xll.qlIndexFixing(Index6M,$H417,TRUE,_xll.ohTrigger(RecalcTrigger,Trigger6M)),NA())</f>
        <v>1.3833616808341621E-2</v>
      </c>
      <c r="M417" s="178">
        <f>IFERROR(_xll.qlIndexFixing(Index1Y,$H417,TRUE,_xll.ohTrigger(RecalcTrigger,Trigger1Y)),NA())</f>
        <v>1.6391094805188189E-2</v>
      </c>
      <c r="N417" s="177">
        <f>IFERROR(_xll.qlIndexFixing(ONIndex1M,I417,TRUE,_xll.ohTrigger(RecalcTrigger,Trigger1M)),NA())</f>
        <v>1.0928402384526859E-2</v>
      </c>
      <c r="O417" s="44">
        <f>IFERROR(_xll.qlIndexFixing(ONIndex3M,I417,TRUE,_xll.ohTrigger(RecalcTrigger,Trigger3M)),NA())</f>
        <v>1.1689897741880007E-2</v>
      </c>
      <c r="P417" s="44">
        <f>IFERROR(_xll.qlIndexFixing(ONIndex6M,I417,TRUE,_xll.ohTrigger(RecalcTrigger,Trigger6M)),NA())</f>
        <v>1.2910577810978374E-2</v>
      </c>
      <c r="Q417" s="178">
        <f>IFERROR(_xll.qlIndexFixing(ONIndex1Y,I417,TRUE,_xll.ohTrigger(RecalcTrigger,Trigger1Y)),NA())</f>
        <v>1.5391287570387657E-2</v>
      </c>
    </row>
    <row r="418" spans="2:17" x14ac:dyDescent="0.2">
      <c r="B418" s="39" t="s">
        <v>17</v>
      </c>
      <c r="D418" s="42">
        <f>_xll.qlCalendarAdvance(Calendar,$D417,B418,"f",FALSE)</f>
        <v>42956</v>
      </c>
      <c r="E418" s="172">
        <f>_xll.qlInterestRateIndexValueDate(IndexON,D418)</f>
        <v>42956</v>
      </c>
      <c r="F418" s="188">
        <f>IFERROR(_xll.qlIndexFixing(IndexON,D418,TRUE,_xll.ohTrigger(RecalcTrigger,TriggerON)),NA())</f>
        <v>9.9396609380320022E-3</v>
      </c>
      <c r="H418" s="42">
        <f>_xll.qlCalendarAdvance(Calendar,$H417,B418,"f",FALSE)</f>
        <v>42956</v>
      </c>
      <c r="I418" s="172">
        <f>_xll.qlInterestRateIndexValueDate(Index1M,$H418)</f>
        <v>42956</v>
      </c>
      <c r="J418" s="177">
        <f>IFERROR(_xll.qlIndexFixing(Index1M,$H418,TRUE,_xll.ohTrigger(RecalcTrigger,Trigger1M)),NA())</f>
        <v>1.1121069855312474E-2</v>
      </c>
      <c r="K418" s="44">
        <f>IFERROR(_xll.qlIndexFixing(Index3M,H418,TRUE,_xll.ohTrigger(RecalcTrigger,Trigger3M)),NA())</f>
        <v>1.2212701435005087E-2</v>
      </c>
      <c r="L418" s="44">
        <f>IFERROR(_xll.qlIndexFixing(Index6M,$H418,TRUE,_xll.ohTrigger(RecalcTrigger,Trigger6M)),NA())</f>
        <v>1.3842869040496891E-2</v>
      </c>
      <c r="M418" s="178">
        <f>IFERROR(_xll.qlIndexFixing(Index1Y,$H418,TRUE,_xll.ohTrigger(RecalcTrigger,Trigger1Y)),NA())</f>
        <v>1.6393825097928083E-2</v>
      </c>
      <c r="N418" s="177">
        <f>IFERROR(_xll.qlIndexFixing(ONIndex1M,I418,TRUE,_xll.ohTrigger(RecalcTrigger,Trigger1M)),NA())</f>
        <v>1.0939634331584847E-2</v>
      </c>
      <c r="O418" s="44">
        <f>IFERROR(_xll.qlIndexFixing(ONIndex3M,I418,TRUE,_xll.ohTrigger(RecalcTrigger,Trigger3M)),NA())</f>
        <v>1.1700991067379318E-2</v>
      </c>
      <c r="P418" s="44">
        <f>IFERROR(_xll.qlIndexFixing(ONIndex6M,I418,TRUE,_xll.ohTrigger(RecalcTrigger,Trigger6M)),NA())</f>
        <v>1.2920939133844733E-2</v>
      </c>
      <c r="Q418" s="178">
        <f>IFERROR(_xll.qlIndexFixing(ONIndex1Y,I418,TRUE,_xll.ohTrigger(RecalcTrigger,Trigger1Y)),NA())</f>
        <v>1.5420333691608112E-2</v>
      </c>
    </row>
    <row r="419" spans="2:17" x14ac:dyDescent="0.2">
      <c r="B419" s="39" t="s">
        <v>17</v>
      </c>
      <c r="D419" s="42">
        <f>_xll.qlCalendarAdvance(Calendar,$D418,B419,"f",FALSE)</f>
        <v>42957</v>
      </c>
      <c r="E419" s="172">
        <f>_xll.qlInterestRateIndexValueDate(IndexON,D419)</f>
        <v>42957</v>
      </c>
      <c r="F419" s="188">
        <f>IFERROR(_xll.qlIndexFixing(IndexON,D419,TRUE,_xll.ohTrigger(RecalcTrigger,TriggerON)),NA())</f>
        <v>9.9505749992079284E-3</v>
      </c>
      <c r="H419" s="42">
        <f>_xll.qlCalendarAdvance(Calendar,$H418,B419,"f",FALSE)</f>
        <v>42957</v>
      </c>
      <c r="I419" s="172">
        <f>_xll.qlInterestRateIndexValueDate(Index1M,$H419)</f>
        <v>42957</v>
      </c>
      <c r="J419" s="177">
        <f>IFERROR(_xll.qlIndexFixing(Index1M,$H419,TRUE,_xll.ohTrigger(RecalcTrigger,Trigger1M)),NA())</f>
        <v>1.1126406239220926E-2</v>
      </c>
      <c r="K419" s="44">
        <f>IFERROR(_xll.qlIndexFixing(Index3M,H419,TRUE,_xll.ohTrigger(RecalcTrigger,Trigger3M)),NA())</f>
        <v>1.2223467960315483E-2</v>
      </c>
      <c r="L419" s="44">
        <f>IFERROR(_xll.qlIndexFixing(Index6M,$H419,TRUE,_xll.ohTrigger(RecalcTrigger,Trigger6M)),NA())</f>
        <v>1.3861485867370411E-2</v>
      </c>
      <c r="M419" s="178">
        <f>IFERROR(_xll.qlIndexFixing(Index1Y,$H419,TRUE,_xll.ohTrigger(RecalcTrigger,Trigger1Y)),NA())</f>
        <v>1.6396488510467266E-2</v>
      </c>
      <c r="N419" s="177">
        <f>IFERROR(_xll.qlIndexFixing(ONIndex1M,I419,TRUE,_xll.ohTrigger(RecalcTrigger,Trigger1M)),NA())</f>
        <v>1.0950845909848406E-2</v>
      </c>
      <c r="O419" s="44">
        <f>IFERROR(_xll.qlIndexFixing(ONIndex3M,I419,TRUE,_xll.ohTrigger(RecalcTrigger,Trigger3M)),NA())</f>
        <v>1.1712075632343E-2</v>
      </c>
      <c r="P419" s="44">
        <f>IFERROR(_xll.qlIndexFixing(ONIndex6M,I419,TRUE,_xll.ohTrigger(RecalcTrigger,Trigger6M)),NA())</f>
        <v>1.2931287233037825E-2</v>
      </c>
      <c r="Q419" s="178">
        <f>IFERROR(_xll.qlIndexFixing(ONIndex1Y,I419,TRUE,_xll.ohTrigger(RecalcTrigger,Trigger1Y)),NA())</f>
        <v>1.5448965510886925E-2</v>
      </c>
    </row>
    <row r="420" spans="2:17" x14ac:dyDescent="0.2">
      <c r="B420" s="39" t="s">
        <v>17</v>
      </c>
      <c r="D420" s="42">
        <f>_xll.qlCalendarAdvance(Calendar,$D419,B420,"f",FALSE)</f>
        <v>42958</v>
      </c>
      <c r="E420" s="172">
        <f>_xll.qlInterestRateIndexValueDate(IndexON,D420)</f>
        <v>42958</v>
      </c>
      <c r="F420" s="188">
        <f>IFERROR(_xll.qlIndexFixing(IndexON,D420,TRUE,_xll.ohTrigger(RecalcTrigger,TriggerON)),NA())</f>
        <v>9.9725630132285765E-3</v>
      </c>
      <c r="H420" s="42">
        <f>_xll.qlCalendarAdvance(Calendar,$H419,B420,"f",FALSE)</f>
        <v>42958</v>
      </c>
      <c r="I420" s="172">
        <f>_xll.qlInterestRateIndexValueDate(Index1M,$H420)</f>
        <v>42958</v>
      </c>
      <c r="J420" s="177">
        <f>IFERROR(_xll.qlIndexFixing(Index1M,$H420,TRUE,_xll.ohTrigger(RecalcTrigger,Trigger1M)),NA())</f>
        <v>1.1131735497788045E-2</v>
      </c>
      <c r="K420" s="44">
        <f>IFERROR(_xll.qlIndexFixing(Index3M,H420,TRUE,_xll.ohTrigger(RecalcTrigger,Trigger3M)),NA())</f>
        <v>1.2245288140480726E-2</v>
      </c>
      <c r="L420" s="44">
        <f>IFERROR(_xll.qlIndexFixing(Index6M,$H420,TRUE,_xll.ohTrigger(RecalcTrigger,Trigger6M)),NA())</f>
        <v>1.3866022720089551E-2</v>
      </c>
      <c r="M420" s="178">
        <f>IFERROR(_xll.qlIndexFixing(Index1Y,$H420,TRUE,_xll.ohTrigger(RecalcTrigger,Trigger1Y)),NA())</f>
        <v>1.6400501488760669E-2</v>
      </c>
      <c r="N420" s="177">
        <f>IFERROR(_xll.qlIndexFixing(ONIndex1M,I420,TRUE,_xll.ohTrigger(RecalcTrigger,Trigger1M)),NA())</f>
        <v>1.0973531067010786E-2</v>
      </c>
      <c r="O420" s="44">
        <f>IFERROR(_xll.qlIndexFixing(ONIndex3M,I420,TRUE,_xll.ohTrigger(RecalcTrigger,Trigger3M)),NA())</f>
        <v>1.1734592802204643E-2</v>
      </c>
      <c r="P420" s="44">
        <f>IFERROR(_xll.qlIndexFixing(ONIndex6M,I420,TRUE,_xll.ohTrigger(RecalcTrigger,Trigger6M)),NA())</f>
        <v>1.2952398953976671E-2</v>
      </c>
      <c r="Q420" s="178">
        <f>IFERROR(_xll.qlIndexFixing(ONIndex1Y,I420,TRUE,_xll.ohTrigger(RecalcTrigger,Trigger1Y)),NA())</f>
        <v>1.5505506782187799E-2</v>
      </c>
    </row>
    <row r="421" spans="2:17" x14ac:dyDescent="0.2">
      <c r="B421" s="39" t="s">
        <v>17</v>
      </c>
      <c r="D421" s="42">
        <f>_xll.qlCalendarAdvance(Calendar,$D420,B421,"f",FALSE)</f>
        <v>42961</v>
      </c>
      <c r="E421" s="172">
        <f>_xll.qlInterestRateIndexValueDate(IndexON,D421)</f>
        <v>42961</v>
      </c>
      <c r="F421" s="188">
        <f>IFERROR(_xll.qlIndexFixing(IndexON,D421,TRUE,_xll.ohTrigger(RecalcTrigger,TriggerON)),NA())</f>
        <v>9.993893542700194E-3</v>
      </c>
      <c r="H421" s="42">
        <f>_xll.qlCalendarAdvance(Calendar,$H420,B421,"f",FALSE)</f>
        <v>42961</v>
      </c>
      <c r="I421" s="172">
        <f>_xll.qlInterestRateIndexValueDate(Index1M,$H421)</f>
        <v>42961</v>
      </c>
      <c r="J421" s="177">
        <f>IFERROR(_xll.qlIndexFixing(Index1M,$H421,TRUE,_xll.ohTrigger(RecalcTrigger,Trigger1M)),NA())</f>
        <v>1.1164300125774837E-2</v>
      </c>
      <c r="K421" s="44">
        <f>IFERROR(_xll.qlIndexFixing(Index3M,H421,TRUE,_xll.ohTrigger(RecalcTrigger,Trigger3M)),NA())</f>
        <v>1.22664664637499E-2</v>
      </c>
      <c r="L421" s="44">
        <f>IFERROR(_xll.qlIndexFixing(Index6M,$H421,TRUE,_xll.ohTrigger(RecalcTrigger,Trigger6M)),NA())</f>
        <v>1.3888953216432885E-2</v>
      </c>
      <c r="M421" s="178">
        <f>IFERROR(_xll.qlIndexFixing(Index1Y,$H421,TRUE,_xll.ohTrigger(RecalcTrigger,Trigger1Y)),NA())</f>
        <v>1.6406499107466388E-2</v>
      </c>
      <c r="N421" s="177">
        <f>IFERROR(_xll.qlIndexFixing(ONIndex1M,I421,TRUE,_xll.ohTrigger(RecalcTrigger,Trigger1M)),NA())</f>
        <v>1.0995488534634168E-2</v>
      </c>
      <c r="O421" s="44">
        <f>IFERROR(_xll.qlIndexFixing(ONIndex3M,I421,TRUE,_xll.ohTrigger(RecalcTrigger,Trigger3M)),NA())</f>
        <v>1.1756326286679331E-2</v>
      </c>
      <c r="P421" s="44">
        <f>IFERROR(_xll.qlIndexFixing(ONIndex6M,I421,TRUE,_xll.ohTrigger(RecalcTrigger,Trigger6M)),NA())</f>
        <v>1.2972547392023914E-2</v>
      </c>
      <c r="Q421" s="178">
        <f>IFERROR(_xll.qlIndexFixing(ONIndex1Y,I421,TRUE,_xll.ohTrigger(RecalcTrigger,Trigger1Y)),NA())</f>
        <v>1.5559349766883779E-2</v>
      </c>
    </row>
    <row r="422" spans="2:17" x14ac:dyDescent="0.2">
      <c r="B422" s="39" t="s">
        <v>17</v>
      </c>
      <c r="D422" s="42">
        <f>_xll.qlCalendarAdvance(Calendar,$D421,B422,"f",FALSE)</f>
        <v>42962</v>
      </c>
      <c r="E422" s="172">
        <f>_xll.qlInterestRateIndexValueDate(IndexON,D422)</f>
        <v>42962</v>
      </c>
      <c r="F422" s="188">
        <f>IFERROR(_xll.qlIndexFixing(IndexON,D422,TRUE,_xll.ohTrigger(RecalcTrigger,TriggerON)),NA())</f>
        <v>1.0004638753270401E-2</v>
      </c>
      <c r="H422" s="42">
        <f>_xll.qlCalendarAdvance(Calendar,$H421,B422,"f",FALSE)</f>
        <v>42962</v>
      </c>
      <c r="I422" s="172">
        <f>_xll.qlInterestRateIndexValueDate(Index1M,$H422)</f>
        <v>42962</v>
      </c>
      <c r="J422" s="177">
        <f>IFERROR(_xll.qlIndexFixing(Index1M,$H422,TRUE,_xll.ohTrigger(RecalcTrigger,Trigger1M)),NA())</f>
        <v>1.117511424599758E-2</v>
      </c>
      <c r="K422" s="44">
        <f>IFERROR(_xll.qlIndexFixing(Index3M,H422,TRUE,_xll.ohTrigger(RecalcTrigger,Trigger3M)),NA())</f>
        <v>1.2277199385842517E-2</v>
      </c>
      <c r="L422" s="44">
        <f>IFERROR(_xll.qlIndexFixing(Index6M,$H422,TRUE,_xll.ohTrigger(RecalcTrigger,Trigger6M)),NA())</f>
        <v>1.3898134843448618E-2</v>
      </c>
      <c r="M422" s="178">
        <f>IFERROR(_xll.qlIndexFixing(Index1Y,$H422,TRUE,_xll.ohTrigger(RecalcTrigger,Trigger1Y)),NA())</f>
        <v>1.6408847430857909E-2</v>
      </c>
      <c r="N422" s="177">
        <f>IFERROR(_xll.qlIndexFixing(ONIndex1M,I422,TRUE,_xll.ohTrigger(RecalcTrigger,Trigger1M)),NA())</f>
        <v>1.100659826876349E-2</v>
      </c>
      <c r="O422" s="44">
        <f>IFERROR(_xll.qlIndexFixing(ONIndex3M,I422,TRUE,_xll.ohTrigger(RecalcTrigger,Trigger3M)),NA())</f>
        <v>1.1767367048721722E-2</v>
      </c>
      <c r="P422" s="44">
        <f>IFERROR(_xll.qlIndexFixing(ONIndex6M,I422,TRUE,_xll.ohTrigger(RecalcTrigger,Trigger6M)),NA())</f>
        <v>1.2982829372526483E-2</v>
      </c>
      <c r="Q422" s="178">
        <f>IFERROR(_xll.qlIndexFixing(ONIndex1Y,I422,TRUE,_xll.ohTrigger(RecalcTrigger,Trigger1Y)),NA())</f>
        <v>1.5585910075157638E-2</v>
      </c>
    </row>
    <row r="423" spans="2:17" x14ac:dyDescent="0.2">
      <c r="B423" s="39" t="s">
        <v>17</v>
      </c>
      <c r="D423" s="42">
        <f>_xll.qlCalendarAdvance(Calendar,$D422,B423,"f",FALSE)</f>
        <v>42963</v>
      </c>
      <c r="E423" s="172">
        <f>_xll.qlInterestRateIndexValueDate(IndexON,D423)</f>
        <v>42963</v>
      </c>
      <c r="F423" s="188">
        <f>IFERROR(_xll.qlIndexFixing(IndexON,D423,TRUE,_xll.ohTrigger(RecalcTrigger,TriggerON)),NA())</f>
        <v>1.0015350193638417E-2</v>
      </c>
      <c r="H423" s="42">
        <f>_xll.qlCalendarAdvance(Calendar,$H422,B423,"f",FALSE)</f>
        <v>42963</v>
      </c>
      <c r="I423" s="172">
        <f>_xll.qlInterestRateIndexValueDate(Index1M,$H423)</f>
        <v>42963</v>
      </c>
      <c r="J423" s="177">
        <f>IFERROR(_xll.qlIndexFixing(Index1M,$H423,TRUE,_xll.ohTrigger(RecalcTrigger,Trigger1M)),NA())</f>
        <v>1.1196915975995373E-2</v>
      </c>
      <c r="K423" s="44">
        <f>IFERROR(_xll.qlIndexFixing(Index3M,H423,TRUE,_xll.ohTrigger(RecalcTrigger,Trigger3M)),NA())</f>
        <v>1.2287925704705261E-2</v>
      </c>
      <c r="L423" s="44">
        <f>IFERROR(_xll.qlIndexFixing(Index6M,$H423,TRUE,_xll.ohTrigger(RecalcTrigger,Trigger6M)),NA())</f>
        <v>1.3907304797342101E-2</v>
      </c>
      <c r="M423" s="178">
        <f>IFERROR(_xll.qlIndexFixing(Index1Y,$H423,TRUE,_xll.ohTrigger(RecalcTrigger,Trigger1Y)),NA())</f>
        <v>1.6411136598962317E-2</v>
      </c>
      <c r="N423" s="177">
        <f>IFERROR(_xll.qlIndexFixing(ONIndex1M,I423,TRUE,_xll.ohTrigger(RecalcTrigger,Trigger1M)),NA())</f>
        <v>1.1017687634098383E-2</v>
      </c>
      <c r="O423" s="44">
        <f>IFERROR(_xll.qlIndexFixing(ONIndex3M,I423,TRUE,_xll.ohTrigger(RecalcTrigger,Trigger3M)),NA())</f>
        <v>1.1778399050390576E-2</v>
      </c>
      <c r="P423" s="44">
        <f>IFERROR(_xll.qlIndexFixing(ONIndex6M,I423,TRUE,_xll.ohTrigger(RecalcTrigger,Trigger6M)),NA())</f>
        <v>1.2993098129112646E-2</v>
      </c>
      <c r="Q423" s="178">
        <f>IFERROR(_xll.qlIndexFixing(ONIndex1Y,I423,TRUE,_xll.ohTrigger(RecalcTrigger,Trigger1Y)),NA())</f>
        <v>1.5612056080841485E-2</v>
      </c>
    </row>
    <row r="424" spans="2:17" x14ac:dyDescent="0.2">
      <c r="B424" s="39" t="s">
        <v>17</v>
      </c>
      <c r="D424" s="42">
        <f>_xll.qlCalendarAdvance(Calendar,$D423,B424,"f",FALSE)</f>
        <v>42964</v>
      </c>
      <c r="E424" s="172">
        <f>_xll.qlInterestRateIndexValueDate(IndexON,D424)</f>
        <v>42964</v>
      </c>
      <c r="F424" s="188">
        <f>IFERROR(_xll.qlIndexFixing(IndexON,D424,TRUE,_xll.ohTrigger(RecalcTrigger,TriggerON)),NA())</f>
        <v>1.0026027863966336E-2</v>
      </c>
      <c r="H424" s="42">
        <f>_xll.qlCalendarAdvance(Calendar,$H423,B424,"f",FALSE)</f>
        <v>42964</v>
      </c>
      <c r="I424" s="172">
        <f>_xll.qlInterestRateIndexValueDate(Index1M,$H424)</f>
        <v>42964</v>
      </c>
      <c r="J424" s="177">
        <f>IFERROR(_xll.qlIndexFixing(Index1M,$H424,TRUE,_xll.ohTrigger(RecalcTrigger,Trigger1M)),NA())</f>
        <v>1.1202178718923012E-2</v>
      </c>
      <c r="K424" s="44">
        <f>IFERROR(_xll.qlIndexFixing(Index3M,H424,TRUE,_xll.ohTrigger(RecalcTrigger,Trigger3M)),NA())</f>
        <v>1.2298645459476442E-2</v>
      </c>
      <c r="L424" s="44">
        <f>IFERROR(_xll.qlIndexFixing(Index6M,$H424,TRUE,_xll.ohTrigger(RecalcTrigger,Trigger6M)),NA())</f>
        <v>1.3925770085699816E-2</v>
      </c>
      <c r="M424" s="178">
        <f>IFERROR(_xll.qlIndexFixing(Index1Y,$H424,TRUE,_xll.ohTrigger(RecalcTrigger,Trigger1Y)),NA())</f>
        <v>1.6413367899346332E-2</v>
      </c>
      <c r="N424" s="177">
        <f>IFERROR(_xll.qlIndexFixing(ONIndex1M,I424,TRUE,_xll.ohTrigger(RecalcTrigger,Trigger1M)),NA())</f>
        <v>1.1028756630557801E-2</v>
      </c>
      <c r="O424" s="44">
        <f>IFERROR(_xll.qlIndexFixing(ONIndex3M,I424,TRUE,_xll.ohTrigger(RecalcTrigger,Trigger3M)),NA())</f>
        <v>1.1789422291361706E-2</v>
      </c>
      <c r="P424" s="44">
        <f>IFERROR(_xll.qlIndexFixing(ONIndex6M,I424,TRUE,_xll.ohTrigger(RecalcTrigger,Trigger6M)),NA())</f>
        <v>1.3003353662025541E-2</v>
      </c>
      <c r="Q424" s="178">
        <f>IFERROR(_xll.qlIndexFixing(ONIndex1Y,I424,TRUE,_xll.ohTrigger(RecalcTrigger,Trigger1Y)),NA())</f>
        <v>1.5637787784097412E-2</v>
      </c>
    </row>
    <row r="425" spans="2:17" x14ac:dyDescent="0.2">
      <c r="B425" s="39" t="s">
        <v>17</v>
      </c>
      <c r="D425" s="42">
        <f>_xll.qlCalendarAdvance(Calendar,$D424,B425,"f",FALSE)</f>
        <v>42965</v>
      </c>
      <c r="E425" s="172">
        <f>_xll.qlInterestRateIndexValueDate(IndexON,D425)</f>
        <v>42965</v>
      </c>
      <c r="F425" s="188">
        <f>IFERROR(_xll.qlIndexFixing(IndexON,D425,TRUE,_xll.ohTrigger(RecalcTrigger,TriggerON)),NA())</f>
        <v>1.0047547208741349E-2</v>
      </c>
      <c r="H425" s="42">
        <f>_xll.qlCalendarAdvance(Calendar,$H424,B425,"f",FALSE)</f>
        <v>42965</v>
      </c>
      <c r="I425" s="172">
        <f>_xll.qlInterestRateIndexValueDate(Index1M,$H425)</f>
        <v>42965</v>
      </c>
      <c r="J425" s="177">
        <f>IFERROR(_xll.qlIndexFixing(Index1M,$H425,TRUE,_xll.ohTrigger(RecalcTrigger,Trigger1M)),NA())</f>
        <v>1.1207434338562925E-2</v>
      </c>
      <c r="K425" s="44">
        <f>IFERROR(_xll.qlIndexFixing(Index3M,H425,TRUE,_xll.ohTrigger(RecalcTrigger,Trigger3M)),NA())</f>
        <v>1.2320383999246776E-2</v>
      </c>
      <c r="L425" s="44">
        <f>IFERROR(_xll.qlIndexFixing(Index6M,$H425,TRUE,_xll.ohTrigger(RecalcTrigger,Trigger6M)),NA())</f>
        <v>1.3930259846188352E-2</v>
      </c>
      <c r="M425" s="178">
        <f>IFERROR(_xll.qlIndexFixing(Index1Y,$H425,TRUE,_xll.ohTrigger(RecalcTrigger,Trigger1Y)),NA())</f>
        <v>1.6417076569713345E-2</v>
      </c>
      <c r="N425" s="177">
        <f>IFERROR(_xll.qlIndexFixing(ONIndex1M,I425,TRUE,_xll.ohTrigger(RecalcTrigger,Trigger1M)),NA())</f>
        <v>1.1051161308127668E-2</v>
      </c>
      <c r="O425" s="44">
        <f>IFERROR(_xll.qlIndexFixing(ONIndex3M,I425,TRUE,_xll.ohTrigger(RecalcTrigger,Trigger3M)),NA())</f>
        <v>1.1811821795072083E-2</v>
      </c>
      <c r="P425" s="44">
        <f>IFERROR(_xll.qlIndexFixing(ONIndex6M,I425,TRUE,_xll.ohTrigger(RecalcTrigger,Trigger6M)),NA())</f>
        <v>1.3024285366180315E-2</v>
      </c>
      <c r="Q425" s="178">
        <f>IFERROR(_xll.qlIndexFixing(ONIndex1Y,I425,TRUE,_xll.ohTrigger(RecalcTrigger,Trigger1Y)),NA())</f>
        <v>1.5688544462610182E-2</v>
      </c>
    </row>
    <row r="426" spans="2:17" x14ac:dyDescent="0.2">
      <c r="B426" s="39" t="s">
        <v>17</v>
      </c>
      <c r="D426" s="42">
        <f>_xll.qlCalendarAdvance(Calendar,$D425,B426,"f",FALSE)</f>
        <v>42968</v>
      </c>
      <c r="E426" s="172">
        <f>_xll.qlInterestRateIndexValueDate(IndexON,D426)</f>
        <v>42968</v>
      </c>
      <c r="F426" s="188">
        <f>IFERROR(_xll.qlIndexFixing(IndexON,D426,TRUE,_xll.ohTrigger(RecalcTrigger,TriggerON)),NA())</f>
        <v>1.0068400843742387E-2</v>
      </c>
      <c r="H426" s="42">
        <f>_xll.qlCalendarAdvance(Calendar,$H425,B426,"f",FALSE)</f>
        <v>42968</v>
      </c>
      <c r="I426" s="172">
        <f>_xll.qlInterestRateIndexValueDate(Index1M,$H426)</f>
        <v>42968</v>
      </c>
      <c r="J426" s="177">
        <f>IFERROR(_xll.qlIndexFixing(Index1M,$H426,TRUE,_xll.ohTrigger(RecalcTrigger,Trigger1M)),NA())</f>
        <v>1.1239571027800084E-2</v>
      </c>
      <c r="K426" s="44">
        <f>IFERROR(_xll.qlIndexFixing(Index3M,H426,TRUE,_xll.ohTrigger(RecalcTrigger,Trigger3M)),NA())</f>
        <v>1.2341459620438942E-2</v>
      </c>
      <c r="L426" s="44">
        <f>IFERROR(_xll.qlIndexFixing(Index6M,$H426,TRUE,_xll.ohTrigger(RecalcTrigger,Trigger6M)),NA())</f>
        <v>1.3952980414087829E-2</v>
      </c>
      <c r="M426" s="178">
        <f>IFERROR(_xll.qlIndexFixing(Index1Y,$H426,TRUE,_xll.ohTrigger(RecalcTrigger,Trigger1Y)),NA())</f>
        <v>1.6421740175761146E-2</v>
      </c>
      <c r="N426" s="177">
        <f>IFERROR(_xll.qlIndexFixing(ONIndex1M,I426,TRUE,_xll.ohTrigger(RecalcTrigger,Trigger1M)),NA())</f>
        <v>1.1072828928126999E-2</v>
      </c>
      <c r="O426" s="44">
        <f>IFERROR(_xll.qlIndexFixing(ONIndex3M,I426,TRUE,_xll.ohTrigger(RecalcTrigger,Trigger3M)),NA())</f>
        <v>1.1833427649889927E-2</v>
      </c>
      <c r="P426" s="44">
        <f>IFERROR(_xll.qlIndexFixing(ONIndex6M,I426,TRUE,_xll.ohTrigger(RecalcTrigger,Trigger6M)),NA())</f>
        <v>1.3044243556133983E-2</v>
      </c>
      <c r="Q426" s="178">
        <f>IFERROR(_xll.qlIndexFixing(ONIndex1Y,I426,TRUE,_xll.ohTrigger(RecalcTrigger,Trigger1Y)),NA())</f>
        <v>1.573657156951902E-2</v>
      </c>
    </row>
    <row r="427" spans="2:17" x14ac:dyDescent="0.2">
      <c r="B427" s="39" t="s">
        <v>17</v>
      </c>
      <c r="D427" s="42">
        <f>_xll.qlCalendarAdvance(Calendar,$D426,B427,"f",FALSE)</f>
        <v>42969</v>
      </c>
      <c r="E427" s="172">
        <f>_xll.qlInterestRateIndexValueDate(IndexON,D427)</f>
        <v>42969</v>
      </c>
      <c r="F427" s="188">
        <f>IFERROR(_xll.qlIndexFixing(IndexON,D427,TRUE,_xll.ohTrigger(RecalcTrigger,TriggerON)),NA())</f>
        <v>1.0078909663221447E-2</v>
      </c>
      <c r="H427" s="42">
        <f>_xll.qlCalendarAdvance(Calendar,$H426,B427,"f",FALSE)</f>
        <v>42969</v>
      </c>
      <c r="I427" s="172">
        <f>_xll.qlInterestRateIndexValueDate(Index1M,$H427)</f>
        <v>42969</v>
      </c>
      <c r="J427" s="177">
        <f>IFERROR(_xll.qlIndexFixing(Index1M,$H427,TRUE,_xll.ohTrigger(RecalcTrigger,Trigger1M)),NA())</f>
        <v>1.1250242500992115E-2</v>
      </c>
      <c r="K427" s="44">
        <f>IFERROR(_xll.qlIndexFixing(Index3M,H427,TRUE,_xll.ohTrigger(RecalcTrigger,Trigger3M)),NA())</f>
        <v>1.2352147141850674E-2</v>
      </c>
      <c r="L427" s="44">
        <f>IFERROR(_xll.qlIndexFixing(Index6M,$H427,TRUE,_xll.ohTrigger(RecalcTrigger,Trigger6M)),NA())</f>
        <v>1.3962080895723424E-2</v>
      </c>
      <c r="M427" s="178">
        <f>IFERROR(_xll.qlIndexFixing(Index1Y,$H427,TRUE,_xll.ohTrigger(RecalcTrigger,Trigger1Y)),NA())</f>
        <v>1.6423701451777184E-2</v>
      </c>
      <c r="N427" s="177">
        <f>IFERROR(_xll.qlIndexFixing(ONIndex1M,I427,TRUE,_xll.ohTrigger(RecalcTrigger,Trigger1M)),NA())</f>
        <v>1.1083796080371133E-2</v>
      </c>
      <c r="O427" s="44">
        <f>IFERROR(_xll.qlIndexFixing(ONIndex3M,I427,TRUE,_xll.ohTrigger(RecalcTrigger,Trigger3M)),NA())</f>
        <v>1.184440708810186E-2</v>
      </c>
      <c r="P427" s="44">
        <f>IFERROR(_xll.qlIndexFixing(ONIndex6M,I427,TRUE,_xll.ohTrigger(RecalcTrigger,Trigger6M)),NA())</f>
        <v>1.3054432970356356E-2</v>
      </c>
      <c r="Q427" s="178">
        <f>IFERROR(_xll.qlIndexFixing(ONIndex1Y,I427,TRUE,_xll.ohTrigger(RecalcTrigger,Trigger1Y)),NA())</f>
        <v>1.5760231758528143E-2</v>
      </c>
    </row>
    <row r="428" spans="2:17" x14ac:dyDescent="0.2">
      <c r="B428" s="39" t="s">
        <v>17</v>
      </c>
      <c r="D428" s="42">
        <f>_xll.qlCalendarAdvance(Calendar,$D427,B428,"f",FALSE)</f>
        <v>42970</v>
      </c>
      <c r="E428" s="172">
        <f>_xll.qlInterestRateIndexValueDate(IndexON,D428)</f>
        <v>42970</v>
      </c>
      <c r="F428" s="188">
        <f>IFERROR(_xll.qlIndexFixing(IndexON,D428,TRUE,_xll.ohTrigger(RecalcTrigger,TriggerON)),NA())</f>
        <v>1.0089384712741456E-2</v>
      </c>
      <c r="H428" s="42">
        <f>_xll.qlCalendarAdvance(Calendar,$H427,B428,"f",FALSE)</f>
        <v>42970</v>
      </c>
      <c r="I428" s="172">
        <f>_xll.qlInterestRateIndexValueDate(Index1M,$H428)</f>
        <v>42970</v>
      </c>
      <c r="J428" s="177">
        <f>IFERROR(_xll.qlIndexFixing(Index1M,$H428,TRUE,_xll.ohTrigger(RecalcTrigger,Trigger1M)),NA())</f>
        <v>1.1271763540055629E-2</v>
      </c>
      <c r="K428" s="44">
        <f>IFERROR(_xll.qlIndexFixing(Index3M,H428,TRUE,_xll.ohTrigger(RecalcTrigger,Trigger3M)),NA())</f>
        <v>1.2362828334013011E-2</v>
      </c>
      <c r="L428" s="44">
        <f>IFERROR(_xll.qlIndexFixing(Index6M,$H428,TRUE,_xll.ohTrigger(RecalcTrigger,Trigger6M)),NA())</f>
        <v>1.3971169893067556E-2</v>
      </c>
      <c r="M428" s="178">
        <f>IFERROR(_xll.qlIndexFixing(Index1Y,$H428,TRUE,_xll.ohTrigger(RecalcTrigger,Trigger1Y)),NA())</f>
        <v>1.6425612585900584E-2</v>
      </c>
      <c r="N428" s="177">
        <f>IFERROR(_xll.qlIndexFixing(ONIndex1M,I428,TRUE,_xll.ohTrigger(RecalcTrigger,Trigger1M)),NA())</f>
        <v>1.1094742863820839E-2</v>
      </c>
      <c r="O428" s="44">
        <f>IFERROR(_xll.qlIndexFixing(ONIndex3M,I428,TRUE,_xll.ohTrigger(RecalcTrigger,Trigger3M)),NA())</f>
        <v>1.1855377765697117E-2</v>
      </c>
      <c r="P428" s="44">
        <f>IFERROR(_xll.qlIndexFixing(ONIndex6M,I428,TRUE,_xll.ohTrigger(RecalcTrigger,Trigger6M)),NA())</f>
        <v>1.3064609160662322E-2</v>
      </c>
      <c r="Q428" s="178">
        <f>IFERROR(_xll.qlIndexFixing(ONIndex1Y,I428,TRUE,_xll.ohTrigger(RecalcTrigger,Trigger1Y)),NA())</f>
        <v>1.5783477644542021E-2</v>
      </c>
    </row>
    <row r="429" spans="2:17" x14ac:dyDescent="0.2">
      <c r="B429" s="39" t="s">
        <v>17</v>
      </c>
      <c r="D429" s="42">
        <f>_xll.qlCalendarAdvance(Calendar,$D428,B429,"f",FALSE)</f>
        <v>42971</v>
      </c>
      <c r="E429" s="172">
        <f>_xll.qlInterestRateIndexValueDate(IndexON,D429)</f>
        <v>42971</v>
      </c>
      <c r="F429" s="188">
        <f>IFERROR(_xll.qlIndexFixing(IndexON,D429,TRUE,_xll.ohTrigger(RecalcTrigger,TriggerON)),NA())</f>
        <v>1.0099825991978229E-2</v>
      </c>
      <c r="H429" s="42">
        <f>_xll.qlCalendarAdvance(Calendar,$H428,B429,"f",FALSE)</f>
        <v>42971</v>
      </c>
      <c r="I429" s="172">
        <f>_xll.qlInterestRateIndexValueDate(Index1M,$H429)</f>
        <v>42971</v>
      </c>
      <c r="J429" s="177">
        <f>IFERROR(_xll.qlIndexFixing(Index1M,$H429,TRUE,_xll.ohTrigger(RecalcTrigger,Trigger1M)),NA())</f>
        <v>1.1276952655666812E-2</v>
      </c>
      <c r="K429" s="44">
        <f>IFERROR(_xll.qlIndexFixing(Index3M,H429,TRUE,_xll.ohTrigger(RecalcTrigger,Trigger3M)),NA())</f>
        <v>1.2373503236067783E-2</v>
      </c>
      <c r="L429" s="44">
        <f>IFERROR(_xll.qlIndexFixing(Index6M,$H429,TRUE,_xll.ohTrigger(RecalcTrigger,Trigger6M)),NA())</f>
        <v>1.3989486695076592E-2</v>
      </c>
      <c r="M429" s="178">
        <f>IFERROR(_xll.qlIndexFixing(Index1Y,$H429,TRUE,_xll.ohTrigger(RecalcTrigger,Trigger1Y)),NA())</f>
        <v>1.6427474865833291E-2</v>
      </c>
      <c r="N429" s="177">
        <f>IFERROR(_xll.qlIndexFixing(ONIndex1M,I429,TRUE,_xll.ohTrigger(RecalcTrigger,Trigger1M)),NA())</f>
        <v>1.1105669278476116E-2</v>
      </c>
      <c r="O429" s="44">
        <f>IFERROR(_xll.qlIndexFixing(ONIndex3M,I429,TRUE,_xll.ohTrigger(RecalcTrigger,Trigger3M)),NA())</f>
        <v>1.1866339682756744E-2</v>
      </c>
      <c r="P429" s="44">
        <f>IFERROR(_xll.qlIndexFixing(ONIndex6M,I429,TRUE,_xll.ohTrigger(RecalcTrigger,Trigger6M)),NA())</f>
        <v>1.3074772127376066E-2</v>
      </c>
      <c r="Q429" s="178">
        <f>IFERROR(_xll.qlIndexFixing(ONIndex1Y,I429,TRUE,_xll.ohTrigger(RecalcTrigger,Trigger1Y)),NA())</f>
        <v>1.5806309227479609E-2</v>
      </c>
    </row>
    <row r="430" spans="2:17" x14ac:dyDescent="0.2">
      <c r="B430" s="39" t="s">
        <v>17</v>
      </c>
      <c r="D430" s="42">
        <f>_xll.qlCalendarAdvance(Calendar,$D429,B430,"f",FALSE)</f>
        <v>42972</v>
      </c>
      <c r="E430" s="172">
        <f>_xll.qlInterestRateIndexValueDate(IndexON,D430)</f>
        <v>42972</v>
      </c>
      <c r="F430" s="188">
        <f>IFERROR(_xll.qlIndexFixing(IndexON,D430,TRUE,_xll.ohTrigger(RecalcTrigger,TriggerON)),NA())</f>
        <v>1.0126181707284243E-2</v>
      </c>
      <c r="H430" s="42">
        <f>_xll.qlCalendarAdvance(Calendar,$H429,B430,"f",FALSE)</f>
        <v>42972</v>
      </c>
      <c r="I430" s="172">
        <f>_xll.qlInterestRateIndexValueDate(Index1M,$H430)</f>
        <v>42972</v>
      </c>
      <c r="J430" s="177">
        <f>IFERROR(_xll.qlIndexFixing(Index1M,$H430,TRUE,_xll.ohTrigger(RecalcTrigger,Trigger1M)),NA())</f>
        <v>1.1282134650128058E-2</v>
      </c>
      <c r="K430" s="44">
        <f>IFERROR(_xll.qlIndexFixing(Index3M,H430,TRUE,_xll.ohTrigger(RecalcTrigger,Trigger3M)),NA())</f>
        <v>1.2395163449539798E-2</v>
      </c>
      <c r="L430" s="44">
        <f>IFERROR(_xll.qlIndexFixing(Index6M,$H430,TRUE,_xll.ohTrigger(RecalcTrigger,Trigger6M)),NA())</f>
        <v>1.3993929817478303E-2</v>
      </c>
      <c r="M430" s="178">
        <f>IFERROR(_xll.qlIndexFixing(Index1Y,$H430,TRUE,_xll.ohTrigger(RecalcTrigger,Trigger1Y)),NA())</f>
        <v>1.6431830701807065E-2</v>
      </c>
      <c r="N430" s="177">
        <f>IFERROR(_xll.qlIndexFixing(ONIndex1M,I430,TRUE,_xll.ohTrigger(RecalcTrigger,Trigger1M)),NA())</f>
        <v>1.1133392827890054E-2</v>
      </c>
      <c r="O430" s="44">
        <f>IFERROR(_xll.qlIndexFixing(ONIndex3M,I430,TRUE,_xll.ohTrigger(RecalcTrigger,Trigger3M)),NA())</f>
        <v>1.1894282027931913E-2</v>
      </c>
      <c r="P430" s="44">
        <f>IFERROR(_xll.qlIndexFixing(ONIndex6M,I430,TRUE,_xll.ohTrigger(RecalcTrigger,Trigger6M)),NA())</f>
        <v>1.3100818700660377E-2</v>
      </c>
      <c r="Q430" s="178">
        <f>IFERROR(_xll.qlIndexFixing(ONIndex1Y,I430,TRUE,_xll.ohTrigger(RecalcTrigger,Trigger1Y)),NA())</f>
        <v>1.5862350593278396E-2</v>
      </c>
    </row>
    <row r="431" spans="2:17" x14ac:dyDescent="0.2">
      <c r="B431" s="39" t="s">
        <v>17</v>
      </c>
      <c r="D431" s="42">
        <f>_xll.qlCalendarAdvance(Calendar,$D430,B431,"f",FALSE)</f>
        <v>42976</v>
      </c>
      <c r="E431" s="172">
        <f>_xll.qlInterestRateIndexValueDate(IndexON,D431)</f>
        <v>42976</v>
      </c>
      <c r="F431" s="188">
        <f>IFERROR(_xll.qlIndexFixing(IndexON,D431,TRUE,_xll.ohTrigger(RecalcTrigger,TriggerON)),NA())</f>
        <v>1.0151525835777608E-2</v>
      </c>
      <c r="H431" s="42">
        <f>_xll.qlCalendarAdvance(Calendar,$H430,B431,"f",FALSE)</f>
        <v>42976</v>
      </c>
      <c r="I431" s="172">
        <f>_xll.qlInterestRateIndexValueDate(Index1M,$H431)</f>
        <v>42976</v>
      </c>
      <c r="J431" s="177">
        <f>IFERROR(_xll.qlIndexFixing(Index1M,$H431,TRUE,_xll.ohTrigger(RecalcTrigger,Trigger1M)),NA())</f>
        <v>1.1324372215895787E-2</v>
      </c>
      <c r="K431" s="44">
        <f>IFERROR(_xll.qlIndexFixing(Index3M,H431,TRUE,_xll.ohTrigger(RecalcTrigger,Trigger3M)),NA())</f>
        <v>1.2426784764733613E-2</v>
      </c>
      <c r="L431" s="44">
        <f>IFERROR(_xll.qlIndexFixing(Index6M,$H431,TRUE,_xll.ohTrigger(RecalcTrigger,Trigger6M)),NA())</f>
        <v>1.4020864084511019E-2</v>
      </c>
      <c r="M431" s="178">
        <f>IFERROR(_xll.qlIndexFixing(Index1Y,$H431,TRUE,_xll.ohTrigger(RecalcTrigger,Trigger1Y)),NA())</f>
        <v>1.6436098523341824E-2</v>
      </c>
      <c r="N431" s="177">
        <f>IFERROR(_xll.qlIndexFixing(ONIndex1M,I431,TRUE,_xll.ohTrigger(RecalcTrigger,Trigger1M)),NA())</f>
        <v>1.1159995818782464E-2</v>
      </c>
      <c r="O431" s="44">
        <f>IFERROR(_xll.qlIndexFixing(ONIndex3M,I431,TRUE,_xll.ohTrigger(RecalcTrigger,Trigger3M)),NA())</f>
        <v>1.1921017859453098E-2</v>
      </c>
      <c r="P431" s="44">
        <f>IFERROR(_xll.qlIndexFixing(ONIndex6M,I431,TRUE,_xll.ohTrigger(RecalcTrigger,Trigger6M)),NA())</f>
        <v>1.3125388604224852E-2</v>
      </c>
      <c r="Q431" s="178">
        <f>IFERROR(_xll.qlIndexFixing(ONIndex1Y,I431,TRUE,_xll.ohTrigger(RecalcTrigger,Trigger1Y)),NA())</f>
        <v>1.5914252591646694E-2</v>
      </c>
    </row>
    <row r="432" spans="2:17" x14ac:dyDescent="0.2">
      <c r="B432" s="39" t="s">
        <v>17</v>
      </c>
      <c r="D432" s="42">
        <f>_xll.qlCalendarAdvance(Calendar,$D431,B432,"f",FALSE)</f>
        <v>42977</v>
      </c>
      <c r="E432" s="172">
        <f>_xll.qlInterestRateIndexValueDate(IndexON,D432)</f>
        <v>42977</v>
      </c>
      <c r="F432" s="188">
        <f>IFERROR(_xll.qlIndexFixing(IndexON,D432,TRUE,_xll.ohTrigger(RecalcTrigger,TriggerON)),NA())</f>
        <v>1.0161764494125425E-2</v>
      </c>
      <c r="H432" s="42">
        <f>_xll.qlCalendarAdvance(Calendar,$H431,B432,"f",FALSE)</f>
        <v>42977</v>
      </c>
      <c r="I432" s="172">
        <f>_xll.qlInterestRateIndexValueDate(Index1M,$H432)</f>
        <v>42977</v>
      </c>
      <c r="J432" s="177">
        <f>IFERROR(_xll.qlIndexFixing(Index1M,$H432,TRUE,_xll.ohTrigger(RecalcTrigger,Trigger1M)),NA())</f>
        <v>1.1329505025763464E-2</v>
      </c>
      <c r="K432" s="44">
        <f>IFERROR(_xll.qlIndexFixing(Index3M,H432,TRUE,_xll.ohTrigger(RecalcTrigger,Trigger3M)),NA())</f>
        <v>1.2437422748151373E-2</v>
      </c>
      <c r="L432" s="44">
        <f>IFERROR(_xll.qlIndexFixing(Index6M,$H432,TRUE,_xll.ohTrigger(RecalcTrigger,Trigger6M)),NA())</f>
        <v>1.4025279930829304E-2</v>
      </c>
      <c r="M432" s="178">
        <f>IFERROR(_xll.qlIndexFixing(Index1Y,$H432,TRUE,_xll.ohTrigger(RecalcTrigger,Trigger1Y)),NA())</f>
        <v>1.643769472076384E-2</v>
      </c>
      <c r="N432" s="177">
        <f>IFERROR(_xll.qlIndexFixing(ONIndex1M,I432,TRUE,_xll.ohTrigger(RecalcTrigger,Trigger1M)),NA())</f>
        <v>1.1170800020346983E-2</v>
      </c>
      <c r="O432" s="44">
        <f>IFERROR(_xll.qlIndexFixing(ONIndex3M,I432,TRUE,_xll.ohTrigger(RecalcTrigger,Trigger3M)),NA())</f>
        <v>1.1931927213055804E-2</v>
      </c>
      <c r="P432" s="44">
        <f>IFERROR(_xll.qlIndexFixing(ONIndex6M,I432,TRUE,_xll.ohTrigger(RecalcTrigger,Trigger6M)),NA())</f>
        <v>1.3135472228250622E-2</v>
      </c>
      <c r="Q432" s="178">
        <f>IFERROR(_xll.qlIndexFixing(ONIndex1Y,I432,TRUE,_xll.ohTrigger(RecalcTrigger,Trigger1Y)),NA())</f>
        <v>1.5934598354019336E-2</v>
      </c>
    </row>
    <row r="433" spans="2:17" x14ac:dyDescent="0.2">
      <c r="B433" s="39" t="s">
        <v>17</v>
      </c>
      <c r="D433" s="42">
        <f>_xll.qlCalendarAdvance(Calendar,$D432,B433,"f",FALSE)</f>
        <v>42978</v>
      </c>
      <c r="E433" s="172">
        <f>_xll.qlInterestRateIndexValueDate(IndexON,D433)</f>
        <v>42978</v>
      </c>
      <c r="F433" s="188">
        <f>IFERROR(_xll.qlIndexFixing(IndexON,D433,TRUE,_xll.ohTrigger(RecalcTrigger,TriggerON)),NA())</f>
        <v>1.0171969382190005E-2</v>
      </c>
      <c r="H433" s="42">
        <f>_xll.qlCalendarAdvance(Calendar,$H432,B433,"f",FALSE)</f>
        <v>42978</v>
      </c>
      <c r="I433" s="172">
        <f>_xll.qlInterestRateIndexValueDate(Index1M,$H433)</f>
        <v>42978</v>
      </c>
      <c r="J433" s="177">
        <f>IFERROR(_xll.qlIndexFixing(Index1M,$H433,TRUE,_xll.ohTrigger(RecalcTrigger,Trigger1M)),NA())</f>
        <v>1.1334630716560941E-2</v>
      </c>
      <c r="K433" s="44">
        <f>IFERROR(_xll.qlIndexFixing(Index3M,H433,TRUE,_xll.ohTrigger(RecalcTrigger,Trigger3M)),NA())</f>
        <v>1.2442570893866911E-2</v>
      </c>
      <c r="L433" s="44">
        <f>IFERROR(_xll.qlIndexFixing(Index6M,$H433,TRUE,_xll.ohTrigger(RecalcTrigger,Trigger6M)),NA())</f>
        <v>1.4029691100640576E-2</v>
      </c>
      <c r="M433" s="178">
        <f>IFERROR(_xll.qlIndexFixing(Index1Y,$H433,TRUE,_xll.ohTrigger(RecalcTrigger,Trigger1Y)),NA())</f>
        <v>1.6439251078341766E-2</v>
      </c>
      <c r="N433" s="177">
        <f>IFERROR(_xll.qlIndexFixing(ONIndex1M,I433,TRUE,_xll.ohTrigger(RecalcTrigger,Trigger1M)),NA())</f>
        <v>1.1181583853036026E-2</v>
      </c>
      <c r="O433" s="44">
        <f>IFERROR(_xll.qlIndexFixing(ONIndex3M,I433,TRUE,_xll.ohTrigger(RecalcTrigger,Trigger3M)),NA())</f>
        <v>1.1942827806203926E-2</v>
      </c>
      <c r="P433" s="44">
        <f>IFERROR(_xll.qlIndexFixing(ONIndex6M,I433,TRUE,_xll.ohTrigger(RecalcTrigger,Trigger6M)),NA())</f>
        <v>1.3145542628603124E-2</v>
      </c>
      <c r="Q433" s="178">
        <f>IFERROR(_xll.qlIndexFixing(ONIndex1Y,I433,TRUE,_xll.ohTrigger(RecalcTrigger,Trigger1Y)),NA())</f>
        <v>1.5954529812748364E-2</v>
      </c>
    </row>
    <row r="434" spans="2:17" x14ac:dyDescent="0.2">
      <c r="B434" s="39" t="s">
        <v>17</v>
      </c>
      <c r="D434" s="42">
        <f>_xll.qlCalendarAdvance(Calendar,$D433,B434,"f",FALSE)</f>
        <v>42979</v>
      </c>
      <c r="E434" s="172">
        <f>_xll.qlInterestRateIndexValueDate(IndexON,D434)</f>
        <v>42979</v>
      </c>
      <c r="F434" s="188">
        <f>IFERROR(_xll.qlIndexFixing(IndexON,D434,TRUE,_xll.ohTrigger(RecalcTrigger,TriggerON)),NA())</f>
        <v>1.0192551202688657E-2</v>
      </c>
      <c r="H434" s="42">
        <f>_xll.qlCalendarAdvance(Calendar,$H433,B434,"f",FALSE)</f>
        <v>42979</v>
      </c>
      <c r="I434" s="172">
        <f>_xll.qlInterestRateIndexValueDate(Index1M,$H434)</f>
        <v>42979</v>
      </c>
      <c r="J434" s="177">
        <f>IFERROR(_xll.qlIndexFixing(Index1M,$H434,TRUE,_xll.ohTrigger(RecalcTrigger,Trigger1M)),NA())</f>
        <v>1.1355836413489856E-2</v>
      </c>
      <c r="K434" s="44">
        <f>IFERROR(_xll.qlIndexFixing(Index3M,H434,TRUE,_xll.ohTrigger(RecalcTrigger,Trigger3M)),NA())</f>
        <v>1.2453199189900153E-2</v>
      </c>
      <c r="L434" s="44">
        <f>IFERROR(_xll.qlIndexFixing(Index6M,$H434,TRUE,_xll.ohTrigger(RecalcTrigger,Trigger6M)),NA())</f>
        <v>1.4038691993920997E-2</v>
      </c>
      <c r="M434" s="178">
        <f>IFERROR(_xll.qlIndexFixing(Index1Y,$H434,TRUE,_xll.ohTrigger(RecalcTrigger,Trigger1Y)),NA())</f>
        <v>1.6442620908651357E-2</v>
      </c>
      <c r="N434" s="177">
        <f>IFERROR(_xll.qlIndexFixing(ONIndex1M,I434,TRUE,_xll.ohTrigger(RecalcTrigger,Trigger1M)),NA())</f>
        <v>1.1203427486025099E-2</v>
      </c>
      <c r="O434" s="44">
        <f>IFERROR(_xll.qlIndexFixing(ONIndex3M,I434,TRUE,_xll.ohTrigger(RecalcTrigger,Trigger3M)),NA())</f>
        <v>1.1964991990768283E-2</v>
      </c>
      <c r="P434" s="44">
        <f>IFERROR(_xll.qlIndexFixing(ONIndex6M,I434,TRUE,_xll.ohTrigger(RecalcTrigger,Trigger6M)),NA())</f>
        <v>1.3166114243483944E-2</v>
      </c>
      <c r="Q434" s="178">
        <f>IFERROR(_xll.qlIndexFixing(ONIndex1Y,I434,TRUE,_xll.ohTrigger(RecalcTrigger,Trigger1Y)),NA())</f>
        <v>1.5993712484727956E-2</v>
      </c>
    </row>
    <row r="435" spans="2:17" x14ac:dyDescent="0.2">
      <c r="B435" s="39" t="s">
        <v>17</v>
      </c>
      <c r="D435" s="42">
        <f>_xll.qlCalendarAdvance(Calendar,$D434,B435,"f",FALSE)</f>
        <v>42982</v>
      </c>
      <c r="E435" s="172">
        <f>_xll.qlInterestRateIndexValueDate(IndexON,D435)</f>
        <v>42982</v>
      </c>
      <c r="F435" s="188">
        <f>IFERROR(_xll.qlIndexFixing(IndexON,D435,TRUE,_xll.ohTrigger(RecalcTrigger,TriggerON)),NA())</f>
        <v>1.0212451232750608E-2</v>
      </c>
      <c r="H435" s="42">
        <f>_xll.qlCalendarAdvance(Calendar,$H434,B435,"f",FALSE)</f>
        <v>42982</v>
      </c>
      <c r="I435" s="172">
        <f>_xll.qlInterestRateIndexValueDate(Index1M,$H435)</f>
        <v>42982</v>
      </c>
      <c r="J435" s="177">
        <f>IFERROR(_xll.qlIndexFixing(Index1M,$H435,TRUE,_xll.ohTrigger(RecalcTrigger,Trigger1M)),NA())</f>
        <v>1.1381790887614929E-2</v>
      </c>
      <c r="K435" s="44">
        <f>IFERROR(_xll.qlIndexFixing(Index3M,H435,TRUE,_xll.ohTrigger(RecalcTrigger,Trigger3M)),NA())</f>
        <v>1.2485048557263928E-2</v>
      </c>
      <c r="L435" s="44">
        <f>IFERROR(_xll.qlIndexFixing(Index6M,$H435,TRUE,_xll.ohTrigger(RecalcTrigger,Trigger6M)),NA())</f>
        <v>1.4070204854817116E-2</v>
      </c>
      <c r="M435" s="178">
        <f>IFERROR(_xll.qlIndexFixing(Index1Y,$H435,TRUE,_xll.ohTrigger(RecalcTrigger,Trigger1Y)),NA())</f>
        <v>1.6445103866769895E-2</v>
      </c>
      <c r="N435" s="177">
        <f>IFERROR(_xll.qlIndexFixing(ONIndex1M,I435,TRUE,_xll.ohTrigger(RecalcTrigger,Trigger1M)),NA())</f>
        <v>1.1224515495037446E-2</v>
      </c>
      <c r="O435" s="44">
        <f>IFERROR(_xll.qlIndexFixing(ONIndex3M,I435,TRUE,_xll.ohTrigger(RecalcTrigger,Trigger3M)),NA())</f>
        <v>1.1986342572548603E-2</v>
      </c>
      <c r="P435" s="44">
        <f>IFERROR(_xll.qlIndexFixing(ONIndex6M,I435,TRUE,_xll.ohTrigger(RecalcTrigger,Trigger6M)),NA())</f>
        <v>1.3185691992226856E-2</v>
      </c>
      <c r="Q435" s="178">
        <f>IFERROR(_xll.qlIndexFixing(ONIndex1Y,I435,TRUE,_xll.ohTrigger(RecalcTrigger,Trigger1Y)),NA())</f>
        <v>1.6030112609364267E-2</v>
      </c>
    </row>
    <row r="436" spans="2:17" x14ac:dyDescent="0.2">
      <c r="B436" s="39" t="s">
        <v>17</v>
      </c>
      <c r="D436" s="42">
        <f>_xll.qlCalendarAdvance(Calendar,$D435,B436,"f",FALSE)</f>
        <v>42983</v>
      </c>
      <c r="E436" s="172">
        <f>_xll.qlInterestRateIndexValueDate(IndexON,D436)</f>
        <v>42983</v>
      </c>
      <c r="F436" s="188">
        <f>IFERROR(_xll.qlIndexFixing(IndexON,D436,TRUE,_xll.ohTrigger(RecalcTrigger,TriggerON)),NA())</f>
        <v>1.0222487269885283E-2</v>
      </c>
      <c r="H436" s="42">
        <f>_xll.qlCalendarAdvance(Calendar,$H435,B436,"f",FALSE)</f>
        <v>42983</v>
      </c>
      <c r="I436" s="172">
        <f>_xll.qlInterestRateIndexValueDate(Index1M,$H436)</f>
        <v>42983</v>
      </c>
      <c r="J436" s="177">
        <f>IFERROR(_xll.qlIndexFixing(Index1M,$H436,TRUE,_xll.ohTrigger(RecalcTrigger,Trigger1M)),NA())</f>
        <v>1.1392186924051381E-2</v>
      </c>
      <c r="K436" s="44">
        <f>IFERROR(_xll.qlIndexFixing(Index3M,H436,TRUE,_xll.ohTrigger(RecalcTrigger,Trigger3M)),NA())</f>
        <v>1.2495653304728507E-2</v>
      </c>
      <c r="L436" s="44">
        <f>IFERROR(_xll.qlIndexFixing(Index6M,$H436,TRUE,_xll.ohTrigger(RecalcTrigger,Trigger6M)),NA())</f>
        <v>1.4074583219310448E-2</v>
      </c>
      <c r="M436" s="178">
        <f>IFERROR(_xll.qlIndexFixing(Index1Y,$H436,TRUE,_xll.ohTrigger(RecalcTrigger,Trigger1Y)),NA())</f>
        <v>1.6446480342646508E-2</v>
      </c>
      <c r="N436" s="177">
        <f>IFERROR(_xll.qlIndexFixing(ONIndex1M,I436,TRUE,_xll.ohTrigger(RecalcTrigger,Trigger1M)),NA())</f>
        <v>1.1235197483430159E-2</v>
      </c>
      <c r="O436" s="44">
        <f>IFERROR(_xll.qlIndexFixing(ONIndex3M,I436,TRUE,_xll.ohTrigger(RecalcTrigger,Trigger3M)),NA())</f>
        <v>1.1997199362694388E-2</v>
      </c>
      <c r="P436" s="44">
        <f>IFERROR(_xll.qlIndexFixing(ONIndex6M,I436,TRUE,_xll.ohTrigger(RecalcTrigger,Trigger6M)),NA())</f>
        <v>1.3195696273726742E-2</v>
      </c>
      <c r="Q436" s="178">
        <f>IFERROR(_xll.qlIndexFixing(ONIndex1Y,I436,TRUE,_xll.ohTrigger(RecalcTrigger,Trigger1Y)),NA())</f>
        <v>1.6047972548740574E-2</v>
      </c>
    </row>
    <row r="437" spans="2:17" x14ac:dyDescent="0.2">
      <c r="B437" s="39" t="s">
        <v>17</v>
      </c>
      <c r="D437" s="42">
        <f>_xll.qlCalendarAdvance(Calendar,$D436,B437,"f",FALSE)</f>
        <v>42984</v>
      </c>
      <c r="E437" s="172">
        <f>_xll.qlInterestRateIndexValueDate(IndexON,D437)</f>
        <v>42984</v>
      </c>
      <c r="F437" s="188">
        <f>IFERROR(_xll.qlIndexFixing(IndexON,D437,TRUE,_xll.ohTrigger(RecalcTrigger,TriggerON)),NA())</f>
        <v>1.0232489536898814E-2</v>
      </c>
      <c r="H437" s="42">
        <f>_xll.qlCalendarAdvance(Calendar,$H436,B437,"f",FALSE)</f>
        <v>42984</v>
      </c>
      <c r="I437" s="172">
        <f>_xll.qlInterestRateIndexValueDate(Index1M,$H437)</f>
        <v>42984</v>
      </c>
      <c r="J437" s="177">
        <f>IFERROR(_xll.qlIndexFixing(Index1M,$H437,TRUE,_xll.ohTrigger(RecalcTrigger,Trigger1M)),NA())</f>
        <v>1.1402562581719308E-2</v>
      </c>
      <c r="K437" s="44">
        <f>IFERROR(_xll.qlIndexFixing(Index3M,H437,TRUE,_xll.ohTrigger(RecalcTrigger,Trigger3M)),NA())</f>
        <v>1.2506252263992396E-2</v>
      </c>
      <c r="L437" s="44">
        <f>IFERROR(_xll.qlIndexFixing(Index6M,$H437,TRUE,_xll.ohTrigger(RecalcTrigger,Trigger6M)),NA())</f>
        <v>1.4083528075897824E-2</v>
      </c>
      <c r="M437" s="178">
        <f>IFERROR(_xll.qlIndexFixing(Index1Y,$H437,TRUE,_xll.ohTrigger(RecalcTrigger,Trigger1Y)),NA())</f>
        <v>1.6447824705765113E-2</v>
      </c>
      <c r="N437" s="177">
        <f>IFERROR(_xll.qlIndexFixing(ONIndex1M,I437,TRUE,_xll.ohTrigger(RecalcTrigger,Trigger1M)),NA())</f>
        <v>1.1245859102866351E-2</v>
      </c>
      <c r="O437" s="44">
        <f>IFERROR(_xll.qlIndexFixing(ONIndex3M,I437,TRUE,_xll.ohTrigger(RecalcTrigger,Trigger3M)),NA())</f>
        <v>1.2008047392304544E-2</v>
      </c>
      <c r="P437" s="44">
        <f>IFERROR(_xll.qlIndexFixing(ONIndex6M,I437,TRUE,_xll.ohTrigger(RecalcTrigger,Trigger6M)),NA())</f>
        <v>1.3205687331472316E-2</v>
      </c>
      <c r="Q437" s="178">
        <f>IFERROR(_xll.qlIndexFixing(ONIndex1Y,I437,TRUE,_xll.ohTrigger(RecalcTrigger,Trigger1Y)),NA())</f>
        <v>1.6065418184068037E-2</v>
      </c>
    </row>
    <row r="438" spans="2:17" x14ac:dyDescent="0.2">
      <c r="B438" s="39" t="s">
        <v>17</v>
      </c>
      <c r="D438" s="42">
        <f>_xll.qlCalendarAdvance(Calendar,$D437,B438,"f",FALSE)</f>
        <v>42985</v>
      </c>
      <c r="E438" s="172">
        <f>_xll.qlInterestRateIndexValueDate(IndexON,D438)</f>
        <v>42985</v>
      </c>
      <c r="F438" s="188">
        <f>IFERROR(_xll.qlIndexFixing(IndexON,D438,TRUE,_xll.ohTrigger(RecalcTrigger,TriggerON)),NA())</f>
        <v>1.0242458033629109E-2</v>
      </c>
      <c r="H438" s="42">
        <f>_xll.qlCalendarAdvance(Calendar,$H437,B438,"f",FALSE)</f>
        <v>42985</v>
      </c>
      <c r="I438" s="172">
        <f>_xll.qlInterestRateIndexValueDate(Index1M,$H438)</f>
        <v>42985</v>
      </c>
      <c r="J438" s="177">
        <f>IFERROR(_xll.qlIndexFixing(Index1M,$H438,TRUE,_xll.ohTrigger(RecalcTrigger,Trigger1M)),NA())</f>
        <v>1.1423504822034442E-2</v>
      </c>
      <c r="K438" s="44">
        <f>IFERROR(_xll.qlIndexFixing(Index3M,H438,TRUE,_xll.ohTrigger(RecalcTrigger,Trigger3M)),NA())</f>
        <v>1.2516845474634684E-2</v>
      </c>
      <c r="L438" s="44">
        <f>IFERROR(_xll.qlIndexFixing(Index6M,$H438,TRUE,_xll.ohTrigger(RecalcTrigger,Trigger6M)),NA())</f>
        <v>1.4092461807452088E-2</v>
      </c>
      <c r="M438" s="178">
        <f>IFERROR(_xll.qlIndexFixing(Index1Y,$H438,TRUE,_xll.ohTrigger(RecalcTrigger,Trigger1Y)),NA())</f>
        <v>1.6449138244010619E-2</v>
      </c>
      <c r="N438" s="177">
        <f>IFERROR(_xll.qlIndexFixing(ONIndex1M,I438,TRUE,_xll.ohTrigger(RecalcTrigger,Trigger1M)),NA())</f>
        <v>1.1256500353427068E-2</v>
      </c>
      <c r="O438" s="44">
        <f>IFERROR(_xll.qlIndexFixing(ONIndex3M,I438,TRUE,_xll.ohTrigger(RecalcTrigger,Trigger3M)),NA())</f>
        <v>1.2018886661216976E-2</v>
      </c>
      <c r="P438" s="44">
        <f>IFERROR(_xll.qlIndexFixing(ONIndex6M,I438,TRUE,_xll.ohTrigger(RecalcTrigger,Trigger6M)),NA())</f>
        <v>1.3215665165382529E-2</v>
      </c>
      <c r="Q438" s="178">
        <f>IFERROR(_xll.qlIndexFixing(ONIndex1Y,I438,TRUE,_xll.ohTrigger(RecalcTrigger,Trigger1Y)),NA())</f>
        <v>1.608244951518456E-2</v>
      </c>
    </row>
    <row r="439" spans="2:17" x14ac:dyDescent="0.2">
      <c r="B439" s="39" t="s">
        <v>17</v>
      </c>
      <c r="D439" s="42">
        <f>_xll.qlCalendarAdvance(Calendar,$D438,B439,"f",FALSE)</f>
        <v>42986</v>
      </c>
      <c r="E439" s="172">
        <f>_xll.qlInterestRateIndexValueDate(IndexON,D439)</f>
        <v>42986</v>
      </c>
      <c r="F439" s="188">
        <f>IFERROR(_xll.qlIndexFixing(IndexON,D439,TRUE,_xll.ohTrigger(RecalcTrigger,TriggerON)),NA())</f>
        <v>1.02625709951798E-2</v>
      </c>
      <c r="H439" s="42">
        <f>_xll.qlCalendarAdvance(Calendar,$H438,B439,"f",FALSE)</f>
        <v>42986</v>
      </c>
      <c r="I439" s="172">
        <f>_xll.qlInterestRateIndexValueDate(Index1M,$H439)</f>
        <v>42986</v>
      </c>
      <c r="J439" s="177">
        <f>IFERROR(_xll.qlIndexFixing(Index1M,$H439,TRUE,_xll.ohTrigger(RecalcTrigger,Trigger1M)),NA())</f>
        <v>1.1428539609916171E-2</v>
      </c>
      <c r="K439" s="44">
        <f>IFERROR(_xll.qlIndexFixing(Index3M,H439,TRUE,_xll.ohTrigger(RecalcTrigger,Trigger3M)),NA())</f>
        <v>1.2527432976234454E-2</v>
      </c>
      <c r="L439" s="44">
        <f>IFERROR(_xll.qlIndexFixing(Index6M,$H439,TRUE,_xll.ohTrigger(RecalcTrigger,Trigger6M)),NA())</f>
        <v>1.4101384441410318E-2</v>
      </c>
      <c r="M439" s="178">
        <f>IFERROR(_xll.qlIndexFixing(Index1Y,$H439,TRUE,_xll.ohTrigger(RecalcTrigger,Trigger1Y)),NA())</f>
        <v>1.6452468816254753E-2</v>
      </c>
      <c r="N439" s="177">
        <f>IFERROR(_xll.qlIndexFixing(ONIndex1M,I439,TRUE,_xll.ohTrigger(RecalcTrigger,Trigger1M)),NA())</f>
        <v>1.1278063419104535E-2</v>
      </c>
      <c r="O439" s="44">
        <f>IFERROR(_xll.qlIndexFixing(ONIndex3M,I439,TRUE,_xll.ohTrigger(RecalcTrigger,Trigger3M)),NA())</f>
        <v>1.2040933192003131E-2</v>
      </c>
      <c r="P439" s="44">
        <f>IFERROR(_xll.qlIndexFixing(ONIndex6M,I439,TRUE,_xll.ohTrigger(RecalcTrigger,Trigger6M)),NA())</f>
        <v>1.3236056706287618E-2</v>
      </c>
      <c r="Q439" s="178">
        <f>IFERROR(_xll.qlIndexFixing(ONIndex1Y,I439,TRUE,_xll.ohTrigger(RecalcTrigger,Trigger1Y)),NA())</f>
        <v>1.6115842673678125E-2</v>
      </c>
    </row>
    <row r="440" spans="2:17" x14ac:dyDescent="0.2">
      <c r="B440" s="39" t="s">
        <v>17</v>
      </c>
      <c r="D440" s="42">
        <f>_xll.qlCalendarAdvance(Calendar,$D439,B440,"f",FALSE)</f>
        <v>42989</v>
      </c>
      <c r="E440" s="172">
        <f>_xll.qlInterestRateIndexValueDate(IndexON,D440)</f>
        <v>42989</v>
      </c>
      <c r="F440" s="188">
        <f>IFERROR(_xll.qlIndexFixing(IndexON,D440,TRUE,_xll.ohTrigger(RecalcTrigger,TriggerON)),NA())</f>
        <v>1.0281994318690479E-2</v>
      </c>
      <c r="H440" s="42">
        <f>_xll.qlCalendarAdvance(Calendar,$H439,B440,"f",FALSE)</f>
        <v>42989</v>
      </c>
      <c r="I440" s="172">
        <f>_xll.qlInterestRateIndexValueDate(Index1M,$H440)</f>
        <v>42989</v>
      </c>
      <c r="J440" s="177">
        <f>IFERROR(_xll.qlIndexFixing(Index1M,$H440,TRUE,_xll.ohTrigger(RecalcTrigger,Trigger1M)),NA())</f>
        <v>1.1454135186756162E-2</v>
      </c>
      <c r="K440" s="44">
        <f>IFERROR(_xll.qlIndexFixing(Index3M,H440,TRUE,_xll.ohTrigger(RecalcTrigger,Trigger3M)),NA())</f>
        <v>1.2559161622560594E-2</v>
      </c>
      <c r="L440" s="44">
        <f>IFERROR(_xll.qlIndexFixing(Index6M,$H440,TRUE,_xll.ohTrigger(RecalcTrigger,Trigger6M)),NA())</f>
        <v>1.4132631613138436E-2</v>
      </c>
      <c r="M440" s="178">
        <f>IFERROR(_xll.qlIndexFixing(Index1Y,$H440,TRUE,_xll.ohTrigger(RecalcTrigger,Trigger1Y)),NA())</f>
        <v>1.6454109906288927E-2</v>
      </c>
      <c r="N440" s="177">
        <f>IFERROR(_xll.qlIndexFixing(ONIndex1M,I440,TRUE,_xll.ohTrigger(RecalcTrigger,Trigger1M)),NA())</f>
        <v>1.1298861667239368E-2</v>
      </c>
      <c r="O440" s="44">
        <f>IFERROR(_xll.qlIndexFixing(ONIndex3M,I440,TRUE,_xll.ohTrigger(RecalcTrigger,Trigger3M)),NA())</f>
        <v>1.2062156131429358E-2</v>
      </c>
      <c r="P440" s="44">
        <f>IFERROR(_xll.qlIndexFixing(ONIndex6M,I440,TRUE,_xll.ohTrigger(RecalcTrigger,Trigger6M)),NA())</f>
        <v>1.3255444263399196E-2</v>
      </c>
      <c r="Q440" s="178">
        <f>IFERROR(_xll.qlIndexFixing(ONIndex1Y,I440,TRUE,_xll.ohTrigger(RecalcTrigger,Trigger1Y)),NA())</f>
        <v>1.6146431797622318E-2</v>
      </c>
    </row>
    <row r="441" spans="2:17" x14ac:dyDescent="0.2">
      <c r="B441" s="39" t="s">
        <v>17</v>
      </c>
      <c r="D441" s="42">
        <f>_xll.qlCalendarAdvance(Calendar,$D440,B441,"f",FALSE)</f>
        <v>42990</v>
      </c>
      <c r="E441" s="172">
        <f>_xll.qlInterestRateIndexValueDate(IndexON,D441)</f>
        <v>42990</v>
      </c>
      <c r="F441" s="188">
        <f>IFERROR(_xll.qlIndexFixing(IndexON,D441,TRUE,_xll.ohTrigger(RecalcTrigger,TriggerON)),NA())</f>
        <v>1.029179396449087E-2</v>
      </c>
      <c r="H441" s="42">
        <f>_xll.qlCalendarAdvance(Calendar,$H440,B441,"f",FALSE)</f>
        <v>42990</v>
      </c>
      <c r="I441" s="172">
        <f>_xll.qlInterestRateIndexValueDate(Index1M,$H441)</f>
        <v>42990</v>
      </c>
      <c r="J441" s="177">
        <f>IFERROR(_xll.qlIndexFixing(Index1M,$H441,TRUE,_xll.ohTrigger(RecalcTrigger,Trigger1M)),NA())</f>
        <v>1.1464388570737727E-2</v>
      </c>
      <c r="K441" s="44">
        <f>IFERROR(_xll.qlIndexFixing(Index3M,H441,TRUE,_xll.ohTrigger(RecalcTrigger,Trigger3M)),NA())</f>
        <v>1.2569726683777576E-2</v>
      </c>
      <c r="L441" s="44">
        <f>IFERROR(_xll.qlIndexFixing(Index6M,$H441,TRUE,_xll.ohTrigger(RecalcTrigger,Trigger6M)),NA())</f>
        <v>1.4136964550044127E-2</v>
      </c>
      <c r="M441" s="178">
        <f>IFERROR(_xll.qlIndexFixing(Index1Y,$H441,TRUE,_xll.ohTrigger(RecalcTrigger,Trigger1Y)),NA())</f>
        <v>1.645528863876522E-2</v>
      </c>
      <c r="N441" s="177">
        <f>IFERROR(_xll.qlIndexFixing(ONIndex1M,I441,TRUE,_xll.ohTrigger(RecalcTrigger,Trigger1M)),NA())</f>
        <v>1.1309401073422709E-2</v>
      </c>
      <c r="O441" s="44">
        <f>IFERROR(_xll.qlIndexFixing(ONIndex3M,I441,TRUE,_xll.ohTrigger(RecalcTrigger,Trigger3M)),NA())</f>
        <v>1.2072951597501547E-2</v>
      </c>
      <c r="P441" s="44">
        <f>IFERROR(_xll.qlIndexFixing(ONIndex6M,I441,TRUE,_xll.ohTrigger(RecalcTrigger,Trigger6M)),NA())</f>
        <v>1.3265355978537841E-2</v>
      </c>
      <c r="Q441" s="178">
        <f>IFERROR(_xll.qlIndexFixing(ONIndex1Y,I441,TRUE,_xll.ohTrigger(RecalcTrigger,Trigger1Y)),NA())</f>
        <v>1.6161391607441011E-2</v>
      </c>
    </row>
    <row r="442" spans="2:17" x14ac:dyDescent="0.2">
      <c r="B442" s="39" t="s">
        <v>17</v>
      </c>
      <c r="D442" s="42">
        <f>_xll.qlCalendarAdvance(Calendar,$D441,B442,"f",FALSE)</f>
        <v>42991</v>
      </c>
      <c r="E442" s="172">
        <f>_xll.qlInterestRateIndexValueDate(IndexON,D442)</f>
        <v>42991</v>
      </c>
      <c r="F442" s="188">
        <f>IFERROR(_xll.qlIndexFixing(IndexON,D442,TRUE,_xll.ohTrigger(RecalcTrigger,TriggerON)),NA())</f>
        <v>1.0301559840008023E-2</v>
      </c>
      <c r="H442" s="42">
        <f>_xll.qlCalendarAdvance(Calendar,$H441,B442,"f",FALSE)</f>
        <v>42991</v>
      </c>
      <c r="I442" s="172">
        <f>_xll.qlInterestRateIndexValueDate(Index1M,$H442)</f>
        <v>42991</v>
      </c>
      <c r="J442" s="177">
        <f>IFERROR(_xll.qlIndexFixing(Index1M,$H442,TRUE,_xll.ohTrigger(RecalcTrigger,Trigger1M)),NA())</f>
        <v>1.1474621575588762E-2</v>
      </c>
      <c r="K442" s="44">
        <f>IFERROR(_xll.qlIndexFixing(Index3M,H442,TRUE,_xll.ohTrigger(RecalcTrigger,Trigger3M)),NA())</f>
        <v>1.2580286233851025E-2</v>
      </c>
      <c r="L442" s="44">
        <f>IFERROR(_xll.qlIndexFixing(Index6M,$H442,TRUE,_xll.ohTrigger(RecalcTrigger,Trigger6M)),NA())</f>
        <v>1.4145832107598037E-2</v>
      </c>
      <c r="M442" s="178">
        <f>IFERROR(_xll.qlIndexFixing(Index1Y,$H442,TRUE,_xll.ohTrigger(RecalcTrigger,Trigger1Y)),NA())</f>
        <v>1.6456444273865722E-2</v>
      </c>
      <c r="N442" s="177">
        <f>IFERROR(_xll.qlIndexFixing(ONIndex1M,I442,TRUE,_xll.ohTrigger(RecalcTrigger,Trigger1M)),NA())</f>
        <v>1.1319920110811621E-2</v>
      </c>
      <c r="O442" s="44">
        <f>IFERROR(_xll.qlIndexFixing(ONIndex3M,I442,TRUE,_xll.ohTrigger(RecalcTrigger,Trigger3M)),NA())</f>
        <v>1.2083738302957059E-2</v>
      </c>
      <c r="P442" s="44">
        <f>IFERROR(_xll.qlIndexFixing(ONIndex6M,I442,TRUE,_xll.ohTrigger(RecalcTrigger,Trigger6M)),NA())</f>
        <v>1.3275254469760078E-2</v>
      </c>
      <c r="Q442" s="178">
        <f>IFERROR(_xll.qlIndexFixing(ONIndex1Y,I442,TRUE,_xll.ohTrigger(RecalcTrigger,Trigger1Y)),NA())</f>
        <v>1.6175937112805627E-2</v>
      </c>
    </row>
    <row r="443" spans="2:17" x14ac:dyDescent="0.2">
      <c r="B443" s="39" t="s">
        <v>17</v>
      </c>
      <c r="D443" s="42">
        <f>_xll.qlCalendarAdvance(Calendar,$D442,B443,"f",FALSE)</f>
        <v>42992</v>
      </c>
      <c r="E443" s="172">
        <f>_xll.qlInterestRateIndexValueDate(IndexON,D443)</f>
        <v>42992</v>
      </c>
      <c r="F443" s="188">
        <f>IFERROR(_xll.qlIndexFixing(IndexON,D443,TRUE,_xll.ohTrigger(RecalcTrigger,TriggerON)),NA())</f>
        <v>1.0311291945322987E-2</v>
      </c>
      <c r="H443" s="42">
        <f>_xll.qlCalendarAdvance(Calendar,$H442,B443,"f",FALSE)</f>
        <v>42992</v>
      </c>
      <c r="I443" s="172">
        <f>_xll.qlInterestRateIndexValueDate(Index1M,$H443)</f>
        <v>42992</v>
      </c>
      <c r="J443" s="177">
        <f>IFERROR(_xll.qlIndexFixing(Index1M,$H443,TRUE,_xll.ohTrigger(RecalcTrigger,Trigger1M)),NA())</f>
        <v>1.1495283013196744E-2</v>
      </c>
      <c r="K443" s="44">
        <f>IFERROR(_xll.qlIndexFixing(Index3M,H443,TRUE,_xll.ohTrigger(RecalcTrigger,Trigger3M)),NA())</f>
        <v>1.2590840312360029E-2</v>
      </c>
      <c r="L443" s="44">
        <f>IFERROR(_xll.qlIndexFixing(Index6M,$H443,TRUE,_xll.ohTrigger(RecalcTrigger,Trigger6M)),NA())</f>
        <v>1.4154688732190907E-2</v>
      </c>
      <c r="M443" s="178">
        <f>IFERROR(_xll.qlIndexFixing(Index1Y,$H443,TRUE,_xll.ohTrigger(RecalcTrigger,Trigger1Y)),NA())</f>
        <v>1.6457578099535075E-2</v>
      </c>
      <c r="N443" s="177">
        <f>IFERROR(_xll.qlIndexFixing(ONIndex1M,I443,TRUE,_xll.ohTrigger(RecalcTrigger,Trigger1M)),NA())</f>
        <v>1.1330418779325058E-2</v>
      </c>
      <c r="O443" s="44">
        <f>IFERROR(_xll.qlIndexFixing(ONIndex3M,I443,TRUE,_xll.ohTrigger(RecalcTrigger,Trigger3M)),NA())</f>
        <v>1.2094516247876941E-2</v>
      </c>
      <c r="P443" s="44">
        <f>IFERROR(_xll.qlIndexFixing(ONIndex6M,I443,TRUE,_xll.ohTrigger(RecalcTrigger,Trigger6M)),NA())</f>
        <v>1.3285139737309049E-2</v>
      </c>
      <c r="Q443" s="178">
        <f>IFERROR(_xll.qlIndexFixing(ONIndex1Y,I443,TRUE,_xll.ohTrigger(RecalcTrigger,Trigger1Y)),NA())</f>
        <v>1.619006831363512E-2</v>
      </c>
    </row>
    <row r="444" spans="2:17" x14ac:dyDescent="0.2">
      <c r="B444" s="39" t="s">
        <v>17</v>
      </c>
      <c r="D444" s="42">
        <f>_xll.qlCalendarAdvance(Calendar,$D443,B444,"f",FALSE)</f>
        <v>42993</v>
      </c>
      <c r="E444" s="172">
        <f>_xll.qlInterestRateIndexValueDate(IndexON,D444)</f>
        <v>42993</v>
      </c>
      <c r="F444" s="188">
        <f>IFERROR(_xll.qlIndexFixing(IndexON,D444,TRUE,_xll.ohTrigger(RecalcTrigger,TriggerON)),NA())</f>
        <v>1.0330935980846409E-2</v>
      </c>
      <c r="H444" s="42">
        <f>_xll.qlCalendarAdvance(Calendar,$H443,B444,"f",FALSE)</f>
        <v>42993</v>
      </c>
      <c r="I444" s="172">
        <f>_xll.qlInterestRateIndexValueDate(Index1M,$H444)</f>
        <v>42993</v>
      </c>
      <c r="J444" s="177">
        <f>IFERROR(_xll.qlIndexFixing(Index1M,$H444,TRUE,_xll.ohTrigger(RecalcTrigger,Trigger1M)),NA())</f>
        <v>1.1500244220912764E-2</v>
      </c>
      <c r="K444" s="44">
        <f>IFERROR(_xll.qlIndexFixing(Index3M,H444,TRUE,_xll.ohTrigger(RecalcTrigger,Trigger3M)),NA())</f>
        <v>1.2601388958886342E-2</v>
      </c>
      <c r="L444" s="44">
        <f>IFERROR(_xll.qlIndexFixing(Index6M,$H444,TRUE,_xll.ohTrigger(RecalcTrigger,Trigger6M)),NA())</f>
        <v>1.4163534451264295E-2</v>
      </c>
      <c r="M444" s="178">
        <f>IFERROR(_xll.qlIndexFixing(Index1Y,$H444,TRUE,_xll.ohTrigger(RecalcTrigger,Trigger1Y)),NA())</f>
        <v>1.6460953035764638E-2</v>
      </c>
      <c r="N444" s="177">
        <f>IFERROR(_xll.qlIndexFixing(ONIndex1M,I444,TRUE,_xll.ohTrigger(RecalcTrigger,Trigger1M)),NA())</f>
        <v>1.13517012457857E-2</v>
      </c>
      <c r="O444" s="44">
        <f>IFERROR(_xll.qlIndexFixing(ONIndex3M,I444,TRUE,_xll.ohTrigger(RecalcTrigger,Trigger3M)),NA())</f>
        <v>1.2116445127721514E-2</v>
      </c>
      <c r="P444" s="44">
        <f>IFERROR(_xll.qlIndexFixing(ONIndex6M,I444,TRUE,_xll.ohTrigger(RecalcTrigger,Trigger6M)),NA())</f>
        <v>1.3305351183706684E-2</v>
      </c>
      <c r="Q444" s="178">
        <f>IFERROR(_xll.qlIndexFixing(ONIndex1Y,I444,TRUE,_xll.ohTrigger(RecalcTrigger,Trigger1Y)),NA())</f>
        <v>1.6217670229682346E-2</v>
      </c>
    </row>
    <row r="445" spans="2:17" x14ac:dyDescent="0.2">
      <c r="B445" s="39" t="s">
        <v>17</v>
      </c>
      <c r="D445" s="42">
        <f>_xll.qlCalendarAdvance(Calendar,$D444,B445,"f",FALSE)</f>
        <v>42996</v>
      </c>
      <c r="E445" s="172">
        <f>_xll.qlInterestRateIndexValueDate(IndexON,D445)</f>
        <v>42996</v>
      </c>
      <c r="F445" s="188">
        <f>IFERROR(_xll.qlIndexFixing(IndexON,D445,TRUE,_xll.ohTrigger(RecalcTrigger,TriggerON)),NA())</f>
        <v>1.0349882664479892E-2</v>
      </c>
      <c r="H445" s="42">
        <f>_xll.qlCalendarAdvance(Calendar,$H444,B445,"f",FALSE)</f>
        <v>42996</v>
      </c>
      <c r="I445" s="172">
        <f>_xll.qlInterestRateIndexValueDate(Index1M,$H445)</f>
        <v>42996</v>
      </c>
      <c r="J445" s="177">
        <f>IFERROR(_xll.qlIndexFixing(Index1M,$H445,TRUE,_xll.ohTrigger(RecalcTrigger,Trigger1M)),NA())</f>
        <v>1.152548091112186E-2</v>
      </c>
      <c r="K445" s="44">
        <f>IFERROR(_xll.qlIndexFixing(Index3M,H445,TRUE,_xll.ohTrigger(RecalcTrigger,Trigger3M)),NA())</f>
        <v>1.2633002702392048E-2</v>
      </c>
      <c r="L445" s="44">
        <f>IFERROR(_xll.qlIndexFixing(Index6M,$H445,TRUE,_xll.ohTrigger(RecalcTrigger,Trigger6M)),NA())</f>
        <v>1.4194520681668195E-2</v>
      </c>
      <c r="M445" s="178">
        <f>IFERROR(_xll.qlIndexFixing(Index1Y,$H445,TRUE,_xll.ohTrigger(RecalcTrigger,Trigger1Y)),NA())</f>
        <v>1.6461921067032481E-2</v>
      </c>
      <c r="N445" s="177">
        <f>IFERROR(_xll.qlIndexFixing(ONIndex1M,I445,TRUE,_xll.ohTrigger(RecalcTrigger,Trigger1M)),NA())</f>
        <v>1.1372209764380914E-2</v>
      </c>
      <c r="O445" s="44">
        <f>IFERROR(_xll.qlIndexFixing(ONIndex3M,I445,TRUE,_xll.ohTrigger(RecalcTrigger,Trigger3M)),NA())</f>
        <v>1.2137540421551796E-2</v>
      </c>
      <c r="P445" s="44">
        <f>IFERROR(_xll.qlIndexFixing(ONIndex6M,I445,TRUE,_xll.ohTrigger(RecalcTrigger,Trigger6M)),NA())</f>
        <v>1.332454856955656E-2</v>
      </c>
      <c r="Q445" s="178">
        <f>IFERROR(_xll.qlIndexFixing(ONIndex1Y,I445,TRUE,_xll.ohTrigger(RecalcTrigger,Trigger1Y)),NA())</f>
        <v>1.624248480836199E-2</v>
      </c>
    </row>
    <row r="446" spans="2:17" x14ac:dyDescent="0.2">
      <c r="B446" s="39" t="s">
        <v>17</v>
      </c>
      <c r="D446" s="42">
        <f>_xll.qlCalendarAdvance(Calendar,$D445,B446,"f",FALSE)</f>
        <v>42997</v>
      </c>
      <c r="E446" s="172">
        <f>_xll.qlInterestRateIndexValueDate(IndexON,D446)</f>
        <v>42997</v>
      </c>
      <c r="F446" s="188">
        <f>IFERROR(_xll.qlIndexFixing(IndexON,D446,TRUE,_xll.ohTrigger(RecalcTrigger,TriggerON)),NA())</f>
        <v>1.0359445918702859E-2</v>
      </c>
      <c r="H446" s="42">
        <f>_xll.qlCalendarAdvance(Calendar,$H445,B446,"f",FALSE)</f>
        <v>42997</v>
      </c>
      <c r="I446" s="172">
        <f>_xll.qlInterestRateIndexValueDate(Index1M,$H446)</f>
        <v>42997</v>
      </c>
      <c r="J446" s="177">
        <f>IFERROR(_xll.qlIndexFixing(Index1M,$H446,TRUE,_xll.ohTrigger(RecalcTrigger,Trigger1M)),NA())</f>
        <v>1.1535591640122597E-2</v>
      </c>
      <c r="K446" s="44">
        <f>IFERROR(_xll.qlIndexFixing(Index3M,H446,TRUE,_xll.ohTrigger(RecalcTrigger,Trigger3M)),NA())</f>
        <v>1.2643530016812291E-2</v>
      </c>
      <c r="L446" s="44">
        <f>IFERROR(_xll.qlIndexFixing(Index6M,$H446,TRUE,_xll.ohTrigger(RecalcTrigger,Trigger6M)),NA())</f>
        <v>1.4198808821212907E-2</v>
      </c>
      <c r="M446" s="178">
        <f>IFERROR(_xll.qlIndexFixing(Index1Y,$H446,TRUE,_xll.ohTrigger(RecalcTrigger,Trigger1Y)),NA())</f>
        <v>1.6462965068220203E-2</v>
      </c>
      <c r="N446" s="177">
        <f>IFERROR(_xll.qlIndexFixing(ONIndex1M,I446,TRUE,_xll.ohTrigger(RecalcTrigger,Trigger1M)),NA())</f>
        <v>1.1382606588435928E-2</v>
      </c>
      <c r="O446" s="44">
        <f>IFERROR(_xll.qlIndexFixing(ONIndex3M,I446,TRUE,_xll.ohTrigger(RecalcTrigger,Trigger3M)),NA())</f>
        <v>1.2148274563550387E-2</v>
      </c>
      <c r="P446" s="44">
        <f>IFERROR(_xll.qlIndexFixing(ONIndex6M,I446,TRUE,_xll.ohTrigger(RecalcTrigger,Trigger6M)),NA())</f>
        <v>1.3334367718171869E-2</v>
      </c>
      <c r="Q446" s="178">
        <f>IFERROR(_xll.qlIndexFixing(ONIndex1Y,I446,TRUE,_xll.ohTrigger(RecalcTrigger,Trigger1Y)),NA())</f>
        <v>1.6254752909345971E-2</v>
      </c>
    </row>
    <row r="447" spans="2:17" x14ac:dyDescent="0.2">
      <c r="B447" s="39" t="s">
        <v>17</v>
      </c>
      <c r="D447" s="42">
        <f>_xll.qlCalendarAdvance(Calendar,$D446,B447,"f",FALSE)</f>
        <v>42998</v>
      </c>
      <c r="E447" s="172">
        <f>_xll.qlInterestRateIndexValueDate(IndexON,D447)</f>
        <v>42998</v>
      </c>
      <c r="F447" s="188">
        <f>IFERROR(_xll.qlIndexFixing(IndexON,D447,TRUE,_xll.ohTrigger(RecalcTrigger,TriggerON)),NA())</f>
        <v>1.0368975402642588E-2</v>
      </c>
      <c r="H447" s="42">
        <f>_xll.qlCalendarAdvance(Calendar,$H446,B447,"f",FALSE)</f>
        <v>42998</v>
      </c>
      <c r="I447" s="172">
        <f>_xll.qlInterestRateIndexValueDate(Index1M,$H447)</f>
        <v>42998</v>
      </c>
      <c r="J447" s="177">
        <f>IFERROR(_xll.qlIndexFixing(Index1M,$H447,TRUE,_xll.ohTrigger(RecalcTrigger,Trigger1M)),NA())</f>
        <v>1.1545681989641603E-2</v>
      </c>
      <c r="K447" s="44">
        <f>IFERROR(_xll.qlIndexFixing(Index3M,H447,TRUE,_xll.ohTrigger(RecalcTrigger,Trigger3M)),NA())</f>
        <v>1.265405209716308E-2</v>
      </c>
      <c r="L447" s="44">
        <f>IFERROR(_xll.qlIndexFixing(Index6M,$H447,TRUE,_xll.ohTrigger(RecalcTrigger,Trigger6M)),NA())</f>
        <v>1.4207600424332343E-2</v>
      </c>
      <c r="M447" s="178">
        <f>IFERROR(_xll.qlIndexFixing(Index1Y,$H447,TRUE,_xll.ohTrigger(RecalcTrigger,Trigger1Y)),NA())</f>
        <v>1.6463994407386773E-2</v>
      </c>
      <c r="N447" s="177">
        <f>IFERROR(_xll.qlIndexFixing(ONIndex1M,I447,TRUE,_xll.ohTrigger(RecalcTrigger,Trigger1M)),NA())</f>
        <v>1.1392983043615468E-2</v>
      </c>
      <c r="O447" s="44">
        <f>IFERROR(_xll.qlIndexFixing(ONIndex3M,I447,TRUE,_xll.ohTrigger(RecalcTrigger,Trigger3M)),NA())</f>
        <v>1.2158999944932303E-2</v>
      </c>
      <c r="P447" s="44">
        <f>IFERROR(_xll.qlIndexFixing(ONIndex6M,I447,TRUE,_xll.ohTrigger(RecalcTrigger,Trigger6M)),NA())</f>
        <v>1.3344173643032864E-2</v>
      </c>
      <c r="Q447" s="178">
        <f>IFERROR(_xll.qlIndexFixing(ONIndex1Y,I447,TRUE,_xll.ohTrigger(RecalcTrigger,Trigger1Y)),NA())</f>
        <v>1.6266815128787027E-2</v>
      </c>
    </row>
    <row r="448" spans="2:17" x14ac:dyDescent="0.2">
      <c r="B448" s="39" t="s">
        <v>17</v>
      </c>
      <c r="D448" s="42">
        <f>_xll.qlCalendarAdvance(Calendar,$D447,B448,"f",FALSE)</f>
        <v>42999</v>
      </c>
      <c r="E448" s="172">
        <f>_xll.qlInterestRateIndexValueDate(IndexON,D448)</f>
        <v>42999</v>
      </c>
      <c r="F448" s="188">
        <f>IFERROR(_xll.qlIndexFixing(IndexON,D448,TRUE,_xll.ohTrigger(RecalcTrigger,TriggerON)),NA())</f>
        <v>1.0378471116380128E-2</v>
      </c>
      <c r="H448" s="42">
        <f>_xll.qlCalendarAdvance(Calendar,$H447,B448,"f",FALSE)</f>
        <v>42999</v>
      </c>
      <c r="I448" s="172">
        <f>_xll.qlInterestRateIndexValueDate(Index1M,$H448)</f>
        <v>42999</v>
      </c>
      <c r="J448" s="177">
        <f>IFERROR(_xll.qlIndexFixing(Index1M,$H448,TRUE,_xll.ohTrigger(RecalcTrigger,Trigger1M)),NA())</f>
        <v>1.1566062584470113E-2</v>
      </c>
      <c r="K448" s="44">
        <f>IFERROR(_xll.qlIndexFixing(Index3M,H448,TRUE,_xll.ohTrigger(RecalcTrigger,Trigger3M)),NA())</f>
        <v>1.2664568908127831E-2</v>
      </c>
      <c r="L448" s="44">
        <f>IFERROR(_xll.qlIndexFixing(Index6M,$H448,TRUE,_xll.ohTrigger(RecalcTrigger,Trigger6M)),NA())</f>
        <v>1.4216381286595055E-2</v>
      </c>
      <c r="M448" s="178">
        <f>IFERROR(_xll.qlIndexFixing(Index1Y,$H448,TRUE,_xll.ohTrigger(RecalcTrigger,Trigger1Y)),NA())</f>
        <v>1.646500979212151E-2</v>
      </c>
      <c r="N448" s="177">
        <f>IFERROR(_xll.qlIndexFixing(ONIndex1M,I448,TRUE,_xll.ohTrigger(RecalcTrigger,Trigger1M)),NA())</f>
        <v>1.1403339129838486E-2</v>
      </c>
      <c r="O448" s="44">
        <f>IFERROR(_xll.qlIndexFixing(ONIndex3M,I448,TRUE,_xll.ohTrigger(RecalcTrigger,Trigger3M)),NA())</f>
        <v>1.2169717164791649E-2</v>
      </c>
      <c r="P448" s="44">
        <f>IFERROR(_xll.qlIndexFixing(ONIndex6M,I448,TRUE,_xll.ohTrigger(RecalcTrigger,Trigger6M)),NA())</f>
        <v>1.3353966344058499E-2</v>
      </c>
      <c r="Q448" s="178">
        <f>IFERROR(_xll.qlIndexFixing(ONIndex1Y,I448,TRUE,_xll.ohTrigger(RecalcTrigger,Trigger1Y)),NA())</f>
        <v>1.627867146684725E-2</v>
      </c>
    </row>
    <row r="449" spans="2:17" x14ac:dyDescent="0.2">
      <c r="B449" s="39" t="s">
        <v>17</v>
      </c>
      <c r="D449" s="42">
        <f>_xll.qlCalendarAdvance(Calendar,$D448,B449,"f",FALSE)</f>
        <v>43000</v>
      </c>
      <c r="E449" s="172">
        <f>_xll.qlInterestRateIndexValueDate(IndexON,D449)</f>
        <v>43000</v>
      </c>
      <c r="F449" s="188">
        <f>IFERROR(_xll.qlIndexFixing(IndexON,D449,TRUE,_xll.ohTrigger(RecalcTrigger,TriggerON)),NA())</f>
        <v>1.0397646156959929E-2</v>
      </c>
      <c r="H449" s="42">
        <f>_xll.qlCalendarAdvance(Calendar,$H448,B449,"f",FALSE)</f>
        <v>43000</v>
      </c>
      <c r="I449" s="172">
        <f>_xll.qlInterestRateIndexValueDate(Index1M,$H449)</f>
        <v>43000</v>
      </c>
      <c r="J449" s="177">
        <f>IFERROR(_xll.qlIndexFixing(Index1M,$H449,TRUE,_xll.ohTrigger(RecalcTrigger,Trigger1M)),NA())</f>
        <v>1.1570950228249449E-2</v>
      </c>
      <c r="K449" s="44">
        <f>IFERROR(_xll.qlIndexFixing(Index3M,H449,TRUE,_xll.ohTrigger(RecalcTrigger,Trigger3M)),NA())</f>
        <v>1.267508010816772E-2</v>
      </c>
      <c r="L449" s="44">
        <f>IFERROR(_xll.qlIndexFixing(Index6M,$H449,TRUE,_xll.ohTrigger(RecalcTrigger,Trigger6M)),NA())</f>
        <v>1.4225151435446177E-2</v>
      </c>
      <c r="M449" s="178">
        <f>IFERROR(_xll.qlIndexFixing(Index1Y,$H449,TRUE,_xll.ohTrigger(RecalcTrigger,Trigger1Y)),NA())</f>
        <v>1.6468506803071086E-2</v>
      </c>
      <c r="N449" s="177">
        <f>IFERROR(_xll.qlIndexFixing(ONIndex1M,I449,TRUE,_xll.ohTrigger(RecalcTrigger,Trigger1M)),NA())</f>
        <v>1.1424340964258558E-2</v>
      </c>
      <c r="O449" s="44">
        <f>IFERROR(_xll.qlIndexFixing(ONIndex3M,I449,TRUE,_xll.ohTrigger(RecalcTrigger,Trigger3M)),NA())</f>
        <v>1.2191540379331938E-2</v>
      </c>
      <c r="P449" s="44">
        <f>IFERROR(_xll.qlIndexFixing(ONIndex6M,I449,TRUE,_xll.ohTrigger(RecalcTrigger,Trigger6M)),NA())</f>
        <v>1.3373997674633506E-2</v>
      </c>
      <c r="Q449" s="178">
        <f>IFERROR(_xll.qlIndexFixing(ONIndex1Y,I449,TRUE,_xll.ohTrigger(RecalcTrigger,Trigger1Y)),NA())</f>
        <v>1.6302425951177923E-2</v>
      </c>
    </row>
    <row r="450" spans="2:17" x14ac:dyDescent="0.2">
      <c r="B450" s="39" t="s">
        <v>17</v>
      </c>
      <c r="D450" s="42">
        <f>_xll.qlCalendarAdvance(Calendar,$D449,B450,"f",FALSE)</f>
        <v>43003</v>
      </c>
      <c r="E450" s="172">
        <f>_xll.qlInterestRateIndexValueDate(IndexON,D450)</f>
        <v>43003</v>
      </c>
      <c r="F450" s="188">
        <f>IFERROR(_xll.qlIndexFixing(IndexON,D450,TRUE,_xll.ohTrigger(RecalcTrigger,TriggerON)),NA())</f>
        <v>1.0416116268984199E-2</v>
      </c>
      <c r="H450" s="42">
        <f>_xll.qlCalendarAdvance(Calendar,$H449,B450,"f",FALSE)</f>
        <v>43003</v>
      </c>
      <c r="I450" s="172">
        <f>_xll.qlInterestRateIndexValueDate(Index1M,$H450)</f>
        <v>43003</v>
      </c>
      <c r="J450" s="177">
        <f>IFERROR(_xll.qlIndexFixing(Index1M,$H450,TRUE,_xll.ohTrigger(RecalcTrigger,Trigger1M)),NA())</f>
        <v>1.1595828043151995E-2</v>
      </c>
      <c r="K450" s="44">
        <f>IFERROR(_xll.qlIndexFixing(Index3M,H450,TRUE,_xll.ohTrigger(RecalcTrigger,Trigger3M)),NA())</f>
        <v>1.2717414066345498E-2</v>
      </c>
      <c r="L450" s="44">
        <f>IFERROR(_xll.qlIndexFixing(Index6M,$H450,TRUE,_xll.ohTrigger(RecalcTrigger,Trigger6M)),NA())</f>
        <v>1.4255881421264738E-2</v>
      </c>
      <c r="M450" s="178">
        <f>IFERROR(_xll.qlIndexFixing(Index1Y,$H450,TRUE,_xll.ohTrigger(RecalcTrigger,Trigger1Y)),NA())</f>
        <v>1.6468945938644675E-2</v>
      </c>
      <c r="N450" s="177">
        <f>IFERROR(_xll.qlIndexFixing(ONIndex1M,I450,TRUE,_xll.ohTrigger(RecalcTrigger,Trigger1M)),NA())</f>
        <v>1.1444559785975805E-2</v>
      </c>
      <c r="O450" s="44">
        <f>IFERROR(_xll.qlIndexFixing(ONIndex3M,I450,TRUE,_xll.ohTrigger(RecalcTrigger,Trigger3M)),NA())</f>
        <v>1.2212531988629038E-2</v>
      </c>
      <c r="P450" s="44">
        <f>IFERROR(_xll.qlIndexFixing(ONIndex6M,I450,TRUE,_xll.ohTrigger(RecalcTrigger,Trigger6M)),NA())</f>
        <v>1.3393004910293715E-2</v>
      </c>
      <c r="Q450" s="178">
        <f>IFERROR(_xll.qlIndexFixing(ONIndex1Y,I450,TRUE,_xll.ohTrigger(RecalcTrigger,Trigger1Y)),NA())</f>
        <v>1.6324038003334707E-2</v>
      </c>
    </row>
    <row r="451" spans="2:17" x14ac:dyDescent="0.2">
      <c r="B451" s="39" t="s">
        <v>17</v>
      </c>
      <c r="D451" s="42">
        <f>_xll.qlCalendarAdvance(Calendar,$D450,B451,"f",FALSE)</f>
        <v>43004</v>
      </c>
      <c r="E451" s="172">
        <f>_xll.qlInterestRateIndexValueDate(IndexON,D451)</f>
        <v>43004</v>
      </c>
      <c r="F451" s="188">
        <f>IFERROR(_xll.qlIndexFixing(IndexON,D451,TRUE,_xll.ohTrigger(RecalcTrigger,TriggerON)),NA())</f>
        <v>1.0425443131548695E-2</v>
      </c>
      <c r="H451" s="42">
        <f>_xll.qlCalendarAdvance(Calendar,$H450,B451,"f",FALSE)</f>
        <v>43004</v>
      </c>
      <c r="I451" s="172">
        <f>_xll.qlInterestRateIndexValueDate(Index1M,$H451)</f>
        <v>43004</v>
      </c>
      <c r="J451" s="177">
        <f>IFERROR(_xll.qlIndexFixing(Index1M,$H451,TRUE,_xll.ohTrigger(RecalcTrigger,Trigger1M)),NA())</f>
        <v>1.1605796114689187E-2</v>
      </c>
      <c r="K451" s="44">
        <f>IFERROR(_xll.qlIndexFixing(Index3M,H451,TRUE,_xll.ohTrigger(RecalcTrigger,Trigger3M)),NA())</f>
        <v>1.2722476233788369E-2</v>
      </c>
      <c r="L451" s="44">
        <f>IFERROR(_xll.qlIndexFixing(Index6M,$H451,TRUE,_xll.ohTrigger(RecalcTrigger,Trigger6M)),NA())</f>
        <v>1.4260125445682739E-2</v>
      </c>
      <c r="M451" s="178">
        <f>IFERROR(_xll.qlIndexFixing(Index1Y,$H451,TRUE,_xll.ohTrigger(RecalcTrigger,Trigger1Y)),NA())</f>
        <v>1.6469902165175521E-2</v>
      </c>
      <c r="N451" s="177">
        <f>IFERROR(_xll.qlIndexFixing(ONIndex1M,I451,TRUE,_xll.ohTrigger(RecalcTrigger,Trigger1M)),NA())</f>
        <v>1.1454814027740401E-2</v>
      </c>
      <c r="O451" s="44">
        <f>IFERROR(_xll.qlIndexFixing(ONIndex3M,I451,TRUE,_xll.ohTrigger(RecalcTrigger,Trigger3M)),NA())</f>
        <v>1.2223222779863541E-2</v>
      </c>
      <c r="P451" s="44">
        <f>IFERROR(_xll.qlIndexFixing(ONIndex6M,I451,TRUE,_xll.ohTrigger(RecalcTrigger,Trigger6M)),NA())</f>
        <v>1.3402731492385689E-2</v>
      </c>
      <c r="Q451" s="178">
        <f>IFERROR(_xll.qlIndexFixing(ONIndex1Y,I451,TRUE,_xll.ohTrigger(RecalcTrigger,Trigger1Y)),NA())</f>
        <v>1.6334864933518212E-2</v>
      </c>
    </row>
    <row r="452" spans="2:17" x14ac:dyDescent="0.2">
      <c r="B452" s="39" t="s">
        <v>17</v>
      </c>
      <c r="D452" s="42">
        <f>_xll.qlCalendarAdvance(Calendar,$D451,B452,"f",FALSE)</f>
        <v>43005</v>
      </c>
      <c r="E452" s="172">
        <f>_xll.qlInterestRateIndexValueDate(IndexON,D452)</f>
        <v>43005</v>
      </c>
      <c r="F452" s="188">
        <f>IFERROR(_xll.qlIndexFixing(IndexON,D452,TRUE,_xll.ohTrigger(RecalcTrigger,TriggerON)),NA())</f>
        <v>1.0434736223829955E-2</v>
      </c>
      <c r="H452" s="42">
        <f>_xll.qlCalendarAdvance(Calendar,$H451,B452,"f",FALSE)</f>
        <v>43005</v>
      </c>
      <c r="I452" s="172">
        <f>_xll.qlInterestRateIndexValueDate(Index1M,$H452)</f>
        <v>43005</v>
      </c>
      <c r="J452" s="177">
        <f>IFERROR(_xll.qlIndexFixing(Index1M,$H452,TRUE,_xll.ohTrigger(RecalcTrigger,Trigger1M)),NA())</f>
        <v>1.1615743806385342E-2</v>
      </c>
      <c r="K452" s="44">
        <f>IFERROR(_xll.qlIndexFixing(Index3M,H452,TRUE,_xll.ohTrigger(RecalcTrigger,Trigger3M)),NA())</f>
        <v>1.2727536312160221E-2</v>
      </c>
      <c r="L452" s="44">
        <f>IFERROR(_xll.qlIndexFixing(Index6M,$H452,TRUE,_xll.ohTrigger(RecalcTrigger,Trigger6M)),NA())</f>
        <v>1.4268842439191028E-2</v>
      </c>
      <c r="M452" s="178">
        <f>IFERROR(_xll.qlIndexFixing(Index1Y,$H452,TRUE,_xll.ohTrigger(RecalcTrigger,Trigger1Y)),NA())</f>
        <v>1.6470848682879291E-2</v>
      </c>
      <c r="N452" s="177">
        <f>IFERROR(_xll.qlIndexFixing(ONIndex1M,I452,TRUE,_xll.ohTrigger(RecalcTrigger,Trigger1M)),NA())</f>
        <v>1.1465047900629521E-2</v>
      </c>
      <c r="O452" s="44">
        <f>IFERROR(_xll.qlIndexFixing(ONIndex3M,I452,TRUE,_xll.ohTrigger(RecalcTrigger,Trigger3M)),NA())</f>
        <v>1.2233908405046012E-2</v>
      </c>
      <c r="P452" s="44">
        <f>IFERROR(_xll.qlIndexFixing(ONIndex6M,I452,TRUE,_xll.ohTrigger(RecalcTrigger,Trigger6M)),NA())</f>
        <v>1.3412444850642302E-2</v>
      </c>
      <c r="Q452" s="178">
        <f>IFERROR(_xll.qlIndexFixing(ONIndex1Y,I452,TRUE,_xll.ohTrigger(RecalcTrigger,Trigger1Y)),NA())</f>
        <v>1.6345485982158792E-2</v>
      </c>
    </row>
    <row r="453" spans="2:17" x14ac:dyDescent="0.2">
      <c r="B453" s="39" t="s">
        <v>17</v>
      </c>
      <c r="D453" s="42">
        <f>_xll.qlCalendarAdvance(Calendar,$D452,B453,"f",FALSE)</f>
        <v>43006</v>
      </c>
      <c r="E453" s="172">
        <f>_xll.qlInterestRateIndexValueDate(IndexON,D453)</f>
        <v>43006</v>
      </c>
      <c r="F453" s="188">
        <f>IFERROR(_xll.qlIndexFixing(IndexON,D453,TRUE,_xll.ohTrigger(RecalcTrigger,TriggerON)),NA())</f>
        <v>1.0443995545909024E-2</v>
      </c>
      <c r="H453" s="42">
        <f>_xll.qlCalendarAdvance(Calendar,$H452,B453,"f",FALSE)</f>
        <v>43006</v>
      </c>
      <c r="I453" s="172">
        <f>_xll.qlInterestRateIndexValueDate(Index1M,$H453)</f>
        <v>43006</v>
      </c>
      <c r="J453" s="177">
        <f>IFERROR(_xll.qlIndexFixing(Index1M,$H453,TRUE,_xll.ohTrigger(RecalcTrigger,Trigger1M)),NA())</f>
        <v>1.1635843517279754E-2</v>
      </c>
      <c r="K453" s="44">
        <f>IFERROR(_xll.qlIndexFixing(Index3M,H453,TRUE,_xll.ohTrigger(RecalcTrigger,Trigger3M)),NA())</f>
        <v>1.273800444736908E-2</v>
      </c>
      <c r="L453" s="44">
        <f>IFERROR(_xll.qlIndexFixing(Index6M,$H453,TRUE,_xll.ohTrigger(RecalcTrigger,Trigger6M)),NA())</f>
        <v>1.42775488839778E-2</v>
      </c>
      <c r="M453" s="178">
        <f>IFERROR(_xll.qlIndexFixing(Index1Y,$H453,TRUE,_xll.ohTrigger(RecalcTrigger,Trigger1Y)),NA())</f>
        <v>1.6471786199366623E-2</v>
      </c>
      <c r="N453" s="177">
        <f>IFERROR(_xll.qlIndexFixing(ONIndex1M,I453,TRUE,_xll.ohTrigger(RecalcTrigger,Trigger1M)),NA())</f>
        <v>1.1475261404643167E-2</v>
      </c>
      <c r="O453" s="44">
        <f>IFERROR(_xll.qlIndexFixing(ONIndex3M,I453,TRUE,_xll.ohTrigger(RecalcTrigger,Trigger3M)),NA())</f>
        <v>1.2244588864419592E-2</v>
      </c>
      <c r="P453" s="44">
        <f>IFERROR(_xll.qlIndexFixing(ONIndex6M,I453,TRUE,_xll.ohTrigger(RecalcTrigger,Trigger6M)),NA())</f>
        <v>1.3422144985225648E-2</v>
      </c>
      <c r="Q453" s="178">
        <f>IFERROR(_xll.qlIndexFixing(ONIndex1Y,I453,TRUE,_xll.ohTrigger(RecalcTrigger,Trigger1Y)),NA())</f>
        <v>1.6355901149013308E-2</v>
      </c>
    </row>
    <row r="454" spans="2:17" x14ac:dyDescent="0.2">
      <c r="B454" s="39" t="s">
        <v>17</v>
      </c>
      <c r="D454" s="42">
        <f>_xll.qlCalendarAdvance(Calendar,$D453,B454,"f",FALSE)</f>
        <v>43007</v>
      </c>
      <c r="E454" s="172">
        <f>_xll.qlInterestRateIndexValueDate(IndexON,D454)</f>
        <v>43007</v>
      </c>
      <c r="F454" s="188">
        <f>IFERROR(_xll.qlIndexFixing(IndexON,D454,TRUE,_xll.ohTrigger(RecalcTrigger,TriggerON)),NA())</f>
        <v>1.0462701520710754E-2</v>
      </c>
      <c r="H454" s="42">
        <f>_xll.qlCalendarAdvance(Calendar,$H453,B454,"f",FALSE)</f>
        <v>43007</v>
      </c>
      <c r="I454" s="172">
        <f>_xll.qlInterestRateIndexValueDate(Index1M,$H454)</f>
        <v>43007</v>
      </c>
      <c r="J454" s="177">
        <f>IFERROR(_xll.qlIndexFixing(Index1M,$H454,TRUE,_xll.ohTrigger(RecalcTrigger,Trigger1M)),NA())</f>
        <v>1.1645730699387548E-2</v>
      </c>
      <c r="K454" s="44">
        <f>IFERROR(_xll.qlIndexFixing(Index3M,H454,TRUE,_xll.ohTrigger(RecalcTrigger,Trigger3M)),NA())</f>
        <v>1.274846383190858E-2</v>
      </c>
      <c r="L454" s="44">
        <f>IFERROR(_xll.qlIndexFixing(Index6M,$H454,TRUE,_xll.ohTrigger(RecalcTrigger,Trigger6M)),NA())</f>
        <v>1.4286244807493119E-2</v>
      </c>
      <c r="M454" s="178">
        <f>IFERROR(_xll.qlIndexFixing(Index1Y,$H454,TRUE,_xll.ohTrigger(RecalcTrigger,Trigger1Y)),NA())</f>
        <v>1.6471366471624387E-2</v>
      </c>
      <c r="N454" s="177">
        <f>IFERROR(_xll.qlIndexFixing(ONIndex1M,I454,TRUE,_xll.ohTrigger(RecalcTrigger,Trigger1M)),NA())</f>
        <v>1.1495982572740095E-2</v>
      </c>
      <c r="O454" s="44">
        <f>IFERROR(_xll.qlIndexFixing(ONIndex3M,I454,TRUE,_xll.ohTrigger(RecalcTrigger,Trigger3M)),NA())</f>
        <v>1.2266344768024537E-2</v>
      </c>
      <c r="P454" s="44">
        <f>IFERROR(_xll.qlIndexFixing(ONIndex6M,I454,TRUE,_xll.ohTrigger(RecalcTrigger,Trigger6M)),NA())</f>
        <v>1.3441996177960455E-2</v>
      </c>
      <c r="Q454" s="178">
        <f>IFERROR(_xll.qlIndexFixing(ONIndex1Y,I454,TRUE,_xll.ohTrigger(RecalcTrigger,Trigger1Y)),NA())</f>
        <v>1.6376779947263609E-2</v>
      </c>
    </row>
    <row r="455" spans="2:17" x14ac:dyDescent="0.2">
      <c r="B455" s="39" t="s">
        <v>17</v>
      </c>
      <c r="D455" s="42">
        <f>_xll.qlCalendarAdvance(Calendar,$D454,B455,"f",FALSE)</f>
        <v>43010</v>
      </c>
      <c r="E455" s="172">
        <f>_xll.qlInterestRateIndexValueDate(IndexON,D455)</f>
        <v>43010</v>
      </c>
      <c r="F455" s="188">
        <f>IFERROR(_xll.qlIndexFixing(IndexON,D455,TRUE,_xll.ohTrigger(RecalcTrigger,TriggerON)),NA())</f>
        <v>1.0480695131473983E-2</v>
      </c>
      <c r="H455" s="42">
        <f>_xll.qlCalendarAdvance(Calendar,$H454,B455,"f",FALSE)</f>
        <v>43010</v>
      </c>
      <c r="I455" s="172">
        <f>_xll.qlInterestRateIndexValueDate(Index1M,$H455)</f>
        <v>43010</v>
      </c>
      <c r="J455" s="177">
        <f>IFERROR(_xll.qlIndexFixing(Index1M,$H455,TRUE,_xll.ohTrigger(RecalcTrigger,Trigger1M)),NA())</f>
        <v>1.1670226502925811E-2</v>
      </c>
      <c r="K455" s="44">
        <f>IFERROR(_xll.qlIndexFixing(Index3M,H455,TRUE,_xll.ohTrigger(RecalcTrigger,Trigger3M)),NA())</f>
        <v>1.2785163956728423E-2</v>
      </c>
      <c r="L455" s="44">
        <f>IFERROR(_xll.qlIndexFixing(Index6M,$H455,TRUE,_xll.ohTrigger(RecalcTrigger,Trigger6M)),NA())</f>
        <v>1.432117410491841E-2</v>
      </c>
      <c r="M455" s="178">
        <f>IFERROR(_xll.qlIndexFixing(Index1Y,$H455,TRUE,_xll.ohTrigger(RecalcTrigger,Trigger1Y)),NA())</f>
        <v>1.6475460405484199E-2</v>
      </c>
      <c r="N455" s="177">
        <f>IFERROR(_xll.qlIndexFixing(ONIndex1M,I455,TRUE,_xll.ohTrigger(RecalcTrigger,Trigger1M)),NA())</f>
        <v>1.1515911731375672E-2</v>
      </c>
      <c r="O455" s="44">
        <f>IFERROR(_xll.qlIndexFixing(ONIndex3M,I455,TRUE,_xll.ohTrigger(RecalcTrigger,Trigger3M)),NA())</f>
        <v>1.2287259042366161E-2</v>
      </c>
      <c r="P455" s="44">
        <f>IFERROR(_xll.qlIndexFixing(ONIndex6M,I455,TRUE,_xll.ohTrigger(RecalcTrigger,Trigger6M)),NA())</f>
        <v>1.3460813285205431E-2</v>
      </c>
      <c r="Q455" s="178">
        <f>IFERROR(_xll.qlIndexFixing(ONIndex1Y,I455,TRUE,_xll.ohTrigger(RecalcTrigger,Trigger1Y)),NA())</f>
        <v>1.6395503000110612E-2</v>
      </c>
    </row>
    <row r="456" spans="2:17" x14ac:dyDescent="0.2">
      <c r="B456" s="39" t="s">
        <v>17</v>
      </c>
      <c r="D456" s="42">
        <f>_xll.qlCalendarAdvance(Calendar,$D455,B456,"f",FALSE)</f>
        <v>43011</v>
      </c>
      <c r="E456" s="172">
        <f>_xll.qlInterestRateIndexValueDate(IndexON,D456)</f>
        <v>43011</v>
      </c>
      <c r="F456" s="188">
        <f>IFERROR(_xll.qlIndexFixing(IndexON,D456,TRUE,_xll.ohTrigger(RecalcTrigger,TriggerON)),NA())</f>
        <v>1.0489785602217916E-2</v>
      </c>
      <c r="H456" s="42">
        <f>_xll.qlCalendarAdvance(Calendar,$H455,B456,"f",FALSE)</f>
        <v>43011</v>
      </c>
      <c r="I456" s="172">
        <f>_xll.qlInterestRateIndexValueDate(Index1M,$H456)</f>
        <v>43011</v>
      </c>
      <c r="J456" s="177">
        <f>IFERROR(_xll.qlIndexFixing(Index1M,$H456,TRUE,_xll.ohTrigger(RecalcTrigger,Trigger1M)),NA())</f>
        <v>1.1680042038218182E-2</v>
      </c>
      <c r="K456" s="44">
        <f>IFERROR(_xll.qlIndexFixing(Index3M,H456,TRUE,_xll.ohTrigger(RecalcTrigger,Trigger3M)),NA())</f>
        <v>1.2795576232673555E-2</v>
      </c>
      <c r="L456" s="44">
        <f>IFERROR(_xll.qlIndexFixing(Index6M,$H456,TRUE,_xll.ohTrigger(RecalcTrigger,Trigger6M)),NA())</f>
        <v>1.4325373057588546E-2</v>
      </c>
      <c r="M456" s="178">
        <f>IFERROR(_xll.qlIndexFixing(Index1Y,$H456,TRUE,_xll.ohTrigger(RecalcTrigger,Trigger1Y)),NA())</f>
        <v>1.6476363530161242E-2</v>
      </c>
      <c r="N456" s="177">
        <f>IFERROR(_xll.qlIndexFixing(ONIndex1M,I456,TRUE,_xll.ohTrigger(RecalcTrigger,Trigger1M)),NA())</f>
        <v>1.1526023390849849E-2</v>
      </c>
      <c r="O456" s="44">
        <f>IFERROR(_xll.qlIndexFixing(ONIndex3M,I456,TRUE,_xll.ohTrigger(RecalcTrigger,Trigger3M)),NA())</f>
        <v>1.2297913672046912E-2</v>
      </c>
      <c r="P456" s="44">
        <f>IFERROR(_xll.qlIndexFixing(ONIndex6M,I456,TRUE,_xll.ohTrigger(RecalcTrigger,Trigger6M)),NA())</f>
        <v>1.3470447300774069E-2</v>
      </c>
      <c r="Q456" s="178">
        <f>IFERROR(_xll.qlIndexFixing(ONIndex1Y,I456,TRUE,_xll.ohTrigger(RecalcTrigger,Trigger1Y)),NA())</f>
        <v>1.6404888758683178E-2</v>
      </c>
    </row>
    <row r="457" spans="2:17" x14ac:dyDescent="0.2">
      <c r="B457" s="39" t="s">
        <v>17</v>
      </c>
      <c r="D457" s="42">
        <f>_xll.qlCalendarAdvance(Calendar,$D456,B457,"f",FALSE)</f>
        <v>43012</v>
      </c>
      <c r="E457" s="172">
        <f>_xll.qlInterestRateIndexValueDate(IndexON,D457)</f>
        <v>43012</v>
      </c>
      <c r="F457" s="188">
        <f>IFERROR(_xll.qlIndexFixing(IndexON,D457,TRUE,_xll.ohTrigger(RecalcTrigger,TriggerON)),NA())</f>
        <v>1.0498842302678613E-2</v>
      </c>
      <c r="H457" s="42">
        <f>_xll.qlCalendarAdvance(Calendar,$H456,B457,"f",FALSE)</f>
        <v>43012</v>
      </c>
      <c r="I457" s="172">
        <f>_xll.qlInterestRateIndexValueDate(Index1M,$H457)</f>
        <v>43012</v>
      </c>
      <c r="J457" s="177">
        <f>IFERROR(_xll.qlIndexFixing(Index1M,$H457,TRUE,_xll.ohTrigger(RecalcTrigger,Trigger1M)),NA())</f>
        <v>1.1699878119842798E-2</v>
      </c>
      <c r="K457" s="44">
        <f>IFERROR(_xll.qlIndexFixing(Index3M,H457,TRUE,_xll.ohTrigger(RecalcTrigger,Trigger3M)),NA())</f>
        <v>1.2805977129221371E-2</v>
      </c>
      <c r="L457" s="44">
        <f>IFERROR(_xll.qlIndexFixing(Index6M,$H457,TRUE,_xll.ohTrigger(RecalcTrigger,Trigger6M)),NA())</f>
        <v>1.4334012548077093E-2</v>
      </c>
      <c r="M457" s="178">
        <f>IFERROR(_xll.qlIndexFixing(Index1Y,$H457,TRUE,_xll.ohTrigger(RecalcTrigger,Trigger1Y)),NA())</f>
        <v>1.6477261899348949E-2</v>
      </c>
      <c r="N457" s="177">
        <f>IFERROR(_xll.qlIndexFixing(ONIndex1M,I457,TRUE,_xll.ohTrigger(RecalcTrigger,Trigger1M)),NA())</f>
        <v>1.1536114681367504E-2</v>
      </c>
      <c r="O457" s="44">
        <f>IFERROR(_xll.qlIndexFixing(ONIndex3M,I457,TRUE,_xll.ohTrigger(RecalcTrigger,Trigger3M)),NA())</f>
        <v>1.2308563135837725E-2</v>
      </c>
      <c r="P457" s="44">
        <f>IFERROR(_xll.qlIndexFixing(ONIndex6M,I457,TRUE,_xll.ohTrigger(RecalcTrigger,Trigger6M)),NA())</f>
        <v>1.3480068092507347E-2</v>
      </c>
      <c r="Q457" s="178">
        <f>IFERROR(_xll.qlIndexFixing(ONIndex1Y,I457,TRUE,_xll.ohTrigger(RecalcTrigger,Trigger1Y)),NA())</f>
        <v>1.6414068635469681E-2</v>
      </c>
    </row>
    <row r="458" spans="2:17" x14ac:dyDescent="0.2">
      <c r="B458" s="39" t="s">
        <v>17</v>
      </c>
      <c r="D458" s="42">
        <f>_xll.qlCalendarAdvance(Calendar,$D457,B458,"f",FALSE)</f>
        <v>43013</v>
      </c>
      <c r="E458" s="172">
        <f>_xll.qlInterestRateIndexValueDate(IndexON,D458)</f>
        <v>43013</v>
      </c>
      <c r="F458" s="188">
        <f>IFERROR(_xll.qlIndexFixing(IndexON,D458,TRUE,_xll.ohTrigger(RecalcTrigger,TriggerON)),NA())</f>
        <v>1.0507865232937119E-2</v>
      </c>
      <c r="H458" s="42">
        <f>_xll.qlCalendarAdvance(Calendar,$H457,B458,"f",FALSE)</f>
        <v>43013</v>
      </c>
      <c r="I458" s="172">
        <f>_xll.qlInterestRateIndexValueDate(Index1M,$H458)</f>
        <v>43013</v>
      </c>
      <c r="J458" s="177">
        <f>IFERROR(_xll.qlIndexFixing(Index1M,$H458,TRUE,_xll.ohTrigger(RecalcTrigger,Trigger1M)),NA())</f>
        <v>1.1704625793309206E-2</v>
      </c>
      <c r="K458" s="44">
        <f>IFERROR(_xll.qlIndexFixing(Index3M,H458,TRUE,_xll.ohTrigger(RecalcTrigger,Trigger3M)),NA())</f>
        <v>1.2816366201716738E-2</v>
      </c>
      <c r="L458" s="44">
        <f>IFERROR(_xll.qlIndexFixing(Index6M,$H458,TRUE,_xll.ohTrigger(RecalcTrigger,Trigger6M)),NA())</f>
        <v>1.4342641693116552E-2</v>
      </c>
      <c r="M458" s="178">
        <f>IFERROR(_xll.qlIndexFixing(Index1Y,$H458,TRUE,_xll.ohTrigger(RecalcTrigger,Trigger1Y)),NA())</f>
        <v>1.6478156220677942E-2</v>
      </c>
      <c r="N458" s="177">
        <f>IFERROR(_xll.qlIndexFixing(ONIndex1M,I458,TRUE,_xll.ohTrigger(RecalcTrigger,Trigger1M)),NA())</f>
        <v>1.1546185602847592E-2</v>
      </c>
      <c r="O458" s="44">
        <f>IFERROR(_xll.qlIndexFixing(ONIndex3M,I458,TRUE,_xll.ohTrigger(RecalcTrigger,Trigger3M)),NA())</f>
        <v>1.2319207433657553E-2</v>
      </c>
      <c r="P458" s="44">
        <f>IFERROR(_xll.qlIndexFixing(ONIndex6M,I458,TRUE,_xll.ohTrigger(RecalcTrigger,Trigger6M)),NA())</f>
        <v>1.3489675660324218E-2</v>
      </c>
      <c r="Q458" s="178">
        <f>IFERROR(_xll.qlIndexFixing(ONIndex1Y,I458,TRUE,_xll.ohTrigger(RecalcTrigger,Trigger1Y)),NA())</f>
        <v>1.6423042630470119E-2</v>
      </c>
    </row>
    <row r="459" spans="2:17" x14ac:dyDescent="0.2">
      <c r="B459" s="39" t="s">
        <v>17</v>
      </c>
      <c r="D459" s="42">
        <f>_xll.qlCalendarAdvance(Calendar,$D458,B459,"f",FALSE)</f>
        <v>43014</v>
      </c>
      <c r="E459" s="172">
        <f>_xll.qlInterestRateIndexValueDate(IndexON,D459)</f>
        <v>43014</v>
      </c>
      <c r="F459" s="188">
        <f>IFERROR(_xll.qlIndexFixing(IndexON,D459,TRUE,_xll.ohTrigger(RecalcTrigger,TriggerON)),NA())</f>
        <v>1.0526102069478387E-2</v>
      </c>
      <c r="H459" s="42">
        <f>_xll.qlCalendarAdvance(Calendar,$H458,B459,"f",FALSE)</f>
        <v>43014</v>
      </c>
      <c r="I459" s="172">
        <f>_xll.qlInterestRateIndexValueDate(Index1M,$H459)</f>
        <v>43014</v>
      </c>
      <c r="J459" s="177">
        <f>IFERROR(_xll.qlIndexFixing(Index1M,$H459,TRUE,_xll.ohTrigger(RecalcTrigger,Trigger1M)),NA())</f>
        <v>1.1709366360295575E-2</v>
      </c>
      <c r="K459" s="44">
        <f>IFERROR(_xll.qlIndexFixing(Index3M,H459,TRUE,_xll.ohTrigger(RecalcTrigger,Trigger3M)),NA())</f>
        <v>1.2837412477995552E-2</v>
      </c>
      <c r="L459" s="44">
        <f>IFERROR(_xll.qlIndexFixing(Index6M,$H459,TRUE,_xll.ohTrigger(RecalcTrigger,Trigger6M)),NA())</f>
        <v>1.4351260520011948E-2</v>
      </c>
      <c r="M459" s="178">
        <f>IFERROR(_xll.qlIndexFixing(Index1Y,$H459,TRUE,_xll.ohTrigger(RecalcTrigger,Trigger1Y)),NA())</f>
        <v>1.648205644987627E-2</v>
      </c>
      <c r="N459" s="177">
        <f>IFERROR(_xll.qlIndexFixing(ONIndex1M,I459,TRUE,_xll.ohTrigger(RecalcTrigger,Trigger1M)),NA())</f>
        <v>1.156662606950132E-2</v>
      </c>
      <c r="O459" s="44">
        <f>IFERROR(_xll.qlIndexFixing(ONIndex3M,I459,TRUE,_xll.ohTrigger(RecalcTrigger,Trigger3M)),NA())</f>
        <v>1.2340896039969945E-2</v>
      </c>
      <c r="P459" s="44">
        <f>IFERROR(_xll.qlIndexFixing(ONIndex6M,I459,TRUE,_xll.ohTrigger(RecalcTrigger,Trigger6M)),NA())</f>
        <v>1.3509346692660944E-2</v>
      </c>
      <c r="Q459" s="178">
        <f>IFERROR(_xll.qlIndexFixing(ONIndex1Y,I459,TRUE,_xll.ohTrigger(RecalcTrigger,Trigger1Y)),NA())</f>
        <v>1.6441044862072207E-2</v>
      </c>
    </row>
    <row r="460" spans="2:17" x14ac:dyDescent="0.2">
      <c r="B460" s="39" t="s">
        <v>17</v>
      </c>
      <c r="D460" s="42">
        <f>_xll.qlCalendarAdvance(Calendar,$D459,B460,"f",FALSE)</f>
        <v>43017</v>
      </c>
      <c r="E460" s="172">
        <f>_xll.qlInterestRateIndexValueDate(IndexON,D460)</f>
        <v>43017</v>
      </c>
      <c r="F460" s="188">
        <f>IFERROR(_xll.qlIndexFixing(IndexON,D460,TRUE,_xll.ohTrigger(RecalcTrigger,TriggerON)),NA())</f>
        <v>1.0543619250976688E-2</v>
      </c>
      <c r="H460" s="42">
        <f>_xll.qlCalendarAdvance(Calendar,$H459,B460,"f",FALSE)</f>
        <v>43017</v>
      </c>
      <c r="I460" s="172">
        <f>_xll.qlInterestRateIndexValueDate(Index1M,$H460)</f>
        <v>43017</v>
      </c>
      <c r="J460" s="177">
        <f>IFERROR(_xll.qlIndexFixing(Index1M,$H460,TRUE,_xll.ohTrigger(RecalcTrigger,Trigger1M)),NA())</f>
        <v>1.173850725560672E-2</v>
      </c>
      <c r="K460" s="44">
        <f>IFERROR(_xll.qlIndexFixing(Index3M,H460,TRUE,_xll.ohTrigger(RecalcTrigger,Trigger3M)),NA())</f>
        <v>1.2857795357918627E-2</v>
      </c>
      <c r="L460" s="44">
        <f>IFERROR(_xll.qlIndexFixing(Index6M,$H460,TRUE,_xll.ohTrigger(RecalcTrigger,Trigger6M)),NA())</f>
        <v>1.437705536487824E-2</v>
      </c>
      <c r="M460" s="178">
        <f>IFERROR(_xll.qlIndexFixing(Index1Y,$H460,TRUE,_xll.ohTrigger(RecalcTrigger,Trigger1Y)),NA())</f>
        <v>1.6481707180100891E-2</v>
      </c>
      <c r="N460" s="177">
        <f>IFERROR(_xll.qlIndexFixing(ONIndex1M,I460,TRUE,_xll.ohTrigger(RecalcTrigger,Trigger1M)),NA())</f>
        <v>1.158626560001319E-2</v>
      </c>
      <c r="O460" s="44">
        <f>IFERROR(_xll.qlIndexFixing(ONIndex3M,I460,TRUE,_xll.ohTrigger(RecalcTrigger,Trigger3M)),NA())</f>
        <v>1.2361732965632255E-2</v>
      </c>
      <c r="P460" s="44">
        <f>IFERROR(_xll.qlIndexFixing(ONIndex6M,I460,TRUE,_xll.ohTrigger(RecalcTrigger,Trigger6M)),NA())</f>
        <v>1.3527973693967521E-2</v>
      </c>
      <c r="Q460" s="178">
        <f>IFERROR(_xll.qlIndexFixing(ONIndex1Y,I460,TRUE,_xll.ohTrigger(RecalcTrigger,Trigger1Y)),NA())</f>
        <v>1.6456879792854373E-2</v>
      </c>
    </row>
    <row r="461" spans="2:17" x14ac:dyDescent="0.2">
      <c r="B461" s="39" t="s">
        <v>17</v>
      </c>
      <c r="D461" s="42">
        <f>_xll.qlCalendarAdvance(Calendar,$D460,B461,"f",FALSE)</f>
        <v>43018</v>
      </c>
      <c r="E461" s="172">
        <f>_xll.qlInterestRateIndexValueDate(IndexON,D461)</f>
        <v>43018</v>
      </c>
      <c r="F461" s="188">
        <f>IFERROR(_xll.qlIndexFixing(IndexON,D461,TRUE,_xll.ohTrigger(RecalcTrigger,TriggerON)),NA())</f>
        <v>1.0552473329819012E-2</v>
      </c>
      <c r="H461" s="42">
        <f>_xll.qlCalendarAdvance(Calendar,$H460,B461,"f",FALSE)</f>
        <v>43018</v>
      </c>
      <c r="I461" s="172">
        <f>_xll.qlInterestRateIndexValueDate(Index1M,$H461)</f>
        <v>43018</v>
      </c>
      <c r="J461" s="177">
        <f>IFERROR(_xll.qlIndexFixing(Index1M,$H461,TRUE,_xll.ohTrigger(RecalcTrigger,Trigger1M)),NA())</f>
        <v>1.1748180125638196E-2</v>
      </c>
      <c r="K461" s="44">
        <f>IFERROR(_xll.qlIndexFixing(Index3M,H461,TRUE,_xll.ohTrigger(RecalcTrigger,Trigger3M)),NA())</f>
        <v>1.2868118640173214E-2</v>
      </c>
      <c r="L461" s="44">
        <f>IFERROR(_xll.qlIndexFixing(Index6M,$H461,TRUE,_xll.ohTrigger(RecalcTrigger,Trigger6M)),NA())</f>
        <v>1.4385633192247206E-2</v>
      </c>
      <c r="M461" s="178">
        <f>IFERROR(_xll.qlIndexFixing(Index1Y,$H461,TRUE,_xll.ohTrigger(RecalcTrigger,Trigger1Y)),NA())</f>
        <v>1.6482591876679109E-2</v>
      </c>
      <c r="N461" s="177">
        <f>IFERROR(_xll.qlIndexFixing(ONIndex1M,I461,TRUE,_xll.ohTrigger(RecalcTrigger,Trigger1M)),NA())</f>
        <v>1.1596234676953809E-2</v>
      </c>
      <c r="O461" s="44">
        <f>IFERROR(_xll.qlIndexFixing(ONIndex3M,I461,TRUE,_xll.ohTrigger(RecalcTrigger,Trigger3M)),NA())</f>
        <v>1.2372351433921347E-2</v>
      </c>
      <c r="P461" s="44">
        <f>IFERROR(_xll.qlIndexFixing(ONIndex6M,I461,TRUE,_xll.ohTrigger(RecalcTrigger,Trigger6M)),NA())</f>
        <v>1.3537515142931777E-2</v>
      </c>
      <c r="Q461" s="178">
        <f>IFERROR(_xll.qlIndexFixing(ONIndex1Y,I461,TRUE,_xll.ohTrigger(RecalcTrigger,Trigger1Y)),NA())</f>
        <v>1.6464824378924492E-2</v>
      </c>
    </row>
    <row r="462" spans="2:17" x14ac:dyDescent="0.2">
      <c r="B462" s="39" t="s">
        <v>17</v>
      </c>
      <c r="D462" s="42">
        <f>_xll.qlCalendarAdvance(Calendar,$D461,B462,"f",FALSE)</f>
        <v>43019</v>
      </c>
      <c r="E462" s="172">
        <f>_xll.qlInterestRateIndexValueDate(IndexON,D462)</f>
        <v>43019</v>
      </c>
      <c r="F462" s="188">
        <f>IFERROR(_xll.qlIndexFixing(IndexON,D462,TRUE,_xll.ohTrigger(RecalcTrigger,TriggerON)),NA())</f>
        <v>1.0561293638297053E-2</v>
      </c>
      <c r="H462" s="42">
        <f>_xll.qlCalendarAdvance(Calendar,$H461,B462,"f",FALSE)</f>
        <v>43019</v>
      </c>
      <c r="I462" s="172">
        <f>_xll.qlInterestRateIndexValueDate(Index1M,$H462)</f>
        <v>43019</v>
      </c>
      <c r="J462" s="177">
        <f>IFERROR(_xll.qlIndexFixing(Index1M,$H462,TRUE,_xll.ohTrigger(RecalcTrigger,Trigger1M)),NA())</f>
        <v>1.1767735235459756E-2</v>
      </c>
      <c r="K462" s="44">
        <f>IFERROR(_xll.qlIndexFixing(Index3M,H462,TRUE,_xll.ohTrigger(RecalcTrigger,Trigger3M)),NA())</f>
        <v>1.2878427430352049E-2</v>
      </c>
      <c r="L462" s="44">
        <f>IFERROR(_xll.qlIndexFixing(Index6M,$H462,TRUE,_xll.ohTrigger(RecalcTrigger,Trigger6M)),NA())</f>
        <v>1.4394200838000805E-2</v>
      </c>
      <c r="M462" s="178">
        <f>IFERROR(_xll.qlIndexFixing(Index1Y,$H462,TRUE,_xll.ohTrigger(RecalcTrigger,Trigger1Y)),NA())</f>
        <v>1.6483476771233629E-2</v>
      </c>
      <c r="N462" s="177">
        <f>IFERROR(_xll.qlIndexFixing(ONIndex1M,I462,TRUE,_xll.ohTrigger(RecalcTrigger,Trigger1M)),NA())</f>
        <v>1.1606183385018953E-2</v>
      </c>
      <c r="O462" s="44">
        <f>IFERROR(_xll.qlIndexFixing(ONIndex3M,I462,TRUE,_xll.ohTrigger(RecalcTrigger,Trigger3M)),NA())</f>
        <v>1.2382964736158408E-2</v>
      </c>
      <c r="P462" s="44">
        <f>IFERROR(_xll.qlIndexFixing(ONIndex6M,I462,TRUE,_xll.ohTrigger(RecalcTrigger,Trigger6M)),NA())</f>
        <v>1.3547043367979628E-2</v>
      </c>
      <c r="Q462" s="178">
        <f>IFERROR(_xll.qlIndexFixing(ONIndex1Y,I462,TRUE,_xll.ohTrigger(RecalcTrigger,Trigger1Y)),NA())</f>
        <v>1.6472563083127501E-2</v>
      </c>
    </row>
    <row r="463" spans="2:17" x14ac:dyDescent="0.2">
      <c r="B463" s="39" t="s">
        <v>17</v>
      </c>
      <c r="D463" s="42">
        <f>_xll.qlCalendarAdvance(Calendar,$D462,B463,"f",FALSE)</f>
        <v>43020</v>
      </c>
      <c r="E463" s="172">
        <f>_xll.qlInterestRateIndexValueDate(IndexON,D463)</f>
        <v>43020</v>
      </c>
      <c r="F463" s="188">
        <f>IFERROR(_xll.qlIndexFixing(IndexON,D463,TRUE,_xll.ohTrigger(RecalcTrigger,TriggerON)),NA())</f>
        <v>1.0570080176572905E-2</v>
      </c>
      <c r="H463" s="42">
        <f>_xll.qlCalendarAdvance(Calendar,$H462,B463,"f",FALSE)</f>
        <v>43020</v>
      </c>
      <c r="I463" s="172">
        <f>_xll.qlInterestRateIndexValueDate(Index1M,$H463)</f>
        <v>43020</v>
      </c>
      <c r="J463" s="177">
        <f>IFERROR(_xll.qlIndexFixing(Index1M,$H463,TRUE,_xll.ohTrigger(RecalcTrigger,Trigger1M)),NA())</f>
        <v>1.1772409394505412E-2</v>
      </c>
      <c r="K463" s="44">
        <f>IFERROR(_xll.qlIndexFixing(Index3M,H463,TRUE,_xll.ohTrigger(RecalcTrigger,Trigger3M)),NA())</f>
        <v>1.2888721283769165E-2</v>
      </c>
      <c r="L463" s="44">
        <f>IFERROR(_xll.qlIndexFixing(Index6M,$H463,TRUE,_xll.ohTrigger(RecalcTrigger,Trigger6M)),NA())</f>
        <v>1.4402758329446735E-2</v>
      </c>
      <c r="M463" s="178">
        <f>IFERROR(_xll.qlIndexFixing(Index1Y,$H463,TRUE,_xll.ohTrigger(RecalcTrigger,Trigger1Y)),NA())</f>
        <v>1.648436257141217E-2</v>
      </c>
      <c r="N463" s="177">
        <f>IFERROR(_xll.qlIndexFixing(ONIndex1M,I463,TRUE,_xll.ohTrigger(RecalcTrigger,Trigger1M)),NA())</f>
        <v>1.1616111724127576E-2</v>
      </c>
      <c r="O463" s="44">
        <f>IFERROR(_xll.qlIndexFixing(ONIndex3M,I463,TRUE,_xll.ohTrigger(RecalcTrigger,Trigger3M)),NA())</f>
        <v>1.2393572872505532E-2</v>
      </c>
      <c r="P463" s="44">
        <f>IFERROR(_xll.qlIndexFixing(ONIndex6M,I463,TRUE,_xll.ohTrigger(RecalcTrigger,Trigger6M)),NA())</f>
        <v>1.3556558369273164E-2</v>
      </c>
      <c r="Q463" s="178">
        <f>IFERROR(_xll.qlIndexFixing(ONIndex1Y,I463,TRUE,_xll.ohTrigger(RecalcTrigger,Trigger1Y)),NA())</f>
        <v>1.6480095905544445E-2</v>
      </c>
    </row>
    <row r="464" spans="2:17" x14ac:dyDescent="0.2">
      <c r="B464" s="39" t="s">
        <v>17</v>
      </c>
      <c r="D464" s="42">
        <f>_xll.qlCalendarAdvance(Calendar,$D463,B464,"f",FALSE)</f>
        <v>43021</v>
      </c>
      <c r="E464" s="172">
        <f>_xll.qlInterestRateIndexValueDate(IndexON,D464)</f>
        <v>43021</v>
      </c>
      <c r="F464" s="188">
        <f>IFERROR(_xll.qlIndexFixing(IndexON,D464,TRUE,_xll.ohTrigger(RecalcTrigger,TriggerON)),NA())</f>
        <v>1.0587847800723379E-2</v>
      </c>
      <c r="H464" s="42">
        <f>_xll.qlCalendarAdvance(Calendar,$H463,B464,"f",FALSE)</f>
        <v>43021</v>
      </c>
      <c r="I464" s="172">
        <f>_xll.qlInterestRateIndexValueDate(Index1M,$H464)</f>
        <v>43021</v>
      </c>
      <c r="J464" s="177">
        <f>IFERROR(_xll.qlIndexFixing(Index1M,$H464,TRUE,_xll.ohTrigger(RecalcTrigger,Trigger1M)),NA())</f>
        <v>1.1777076449810015E-2</v>
      </c>
      <c r="K464" s="44">
        <f>IFERROR(_xll.qlIndexFixing(Index3M,H464,TRUE,_xll.ohTrigger(RecalcTrigger,Trigger3M)),NA())</f>
        <v>1.2909521289729718E-2</v>
      </c>
      <c r="L464" s="44">
        <f>IFERROR(_xll.qlIndexFixing(Index6M,$H464,TRUE,_xll.ohTrigger(RecalcTrigger,Trigger6M)),NA())</f>
        <v>1.441130569389314E-2</v>
      </c>
      <c r="M464" s="178">
        <f>IFERROR(_xll.qlIndexFixing(Index1Y,$H464,TRUE,_xll.ohTrigger(RecalcTrigger,Trigger1Y)),NA())</f>
        <v>1.6488537751696907E-2</v>
      </c>
      <c r="N464" s="177">
        <f>IFERROR(_xll.qlIndexFixing(ONIndex1M,I464,TRUE,_xll.ohTrigger(RecalcTrigger,Trigger1M)),NA())</f>
        <v>1.1636271452759214E-2</v>
      </c>
      <c r="O464" s="44">
        <f>IFERROR(_xll.qlIndexFixing(ONIndex3M,I464,TRUE,_xll.ohTrigger(RecalcTrigger,Trigger3M)),NA())</f>
        <v>1.2415194194627851E-2</v>
      </c>
      <c r="P464" s="44">
        <f>IFERROR(_xll.qlIndexFixing(ONIndex6M,I464,TRUE,_xll.ohTrigger(RecalcTrigger,Trigger6M)),NA())</f>
        <v>1.3576049217546295E-2</v>
      </c>
      <c r="Q464" s="178">
        <f>IFERROR(_xll.qlIndexFixing(ONIndex1Y,I464,TRUE,_xll.ohTrigger(RecalcTrigger,Trigger1Y)),NA())</f>
        <v>1.6495220679637601E-2</v>
      </c>
    </row>
    <row r="465" spans="2:17" x14ac:dyDescent="0.2">
      <c r="B465" s="39" t="s">
        <v>17</v>
      </c>
      <c r="D465" s="42">
        <f>_xll.qlCalendarAdvance(Calendar,$D464,B465,"f",FALSE)</f>
        <v>43024</v>
      </c>
      <c r="E465" s="172">
        <f>_xll.qlInterestRateIndexValueDate(IndexON,D465)</f>
        <v>43024</v>
      </c>
      <c r="F465" s="188">
        <f>IFERROR(_xll.qlIndexFixing(IndexON,D465,TRUE,_xll.ohTrigger(RecalcTrigger,TriggerON)),NA())</f>
        <v>1.0604888626681852E-2</v>
      </c>
      <c r="H465" s="42">
        <f>_xll.qlCalendarAdvance(Calendar,$H464,B465,"f",FALSE)</f>
        <v>43024</v>
      </c>
      <c r="I465" s="172">
        <f>_xll.qlInterestRateIndexValueDate(Index1M,$H465)</f>
        <v>43024</v>
      </c>
      <c r="J465" s="177">
        <f>IFERROR(_xll.qlIndexFixing(Index1M,$H465,TRUE,_xll.ohTrigger(RecalcTrigger,Trigger1M)),NA())</f>
        <v>1.1805789344049552E-2</v>
      </c>
      <c r="K465" s="44">
        <f>IFERROR(_xll.qlIndexFixing(Index3M,H465,TRUE,_xll.ohTrigger(RecalcTrigger,Trigger3M)),NA())</f>
        <v>1.2929738435946064E-2</v>
      </c>
      <c r="L465" s="44">
        <f>IFERROR(_xll.qlIndexFixing(Index6M,$H465,TRUE,_xll.ohTrigger(RecalcTrigger,Trigger6M)),NA())</f>
        <v>1.4436887298329544E-2</v>
      </c>
      <c r="M465" s="178">
        <f>IFERROR(_xll.qlIndexFixing(Index1Y,$H465,TRUE,_xll.ohTrigger(RecalcTrigger,Trigger1Y)),NA())</f>
        <v>1.648792898140794E-2</v>
      </c>
      <c r="N465" s="177">
        <f>IFERROR(_xll.qlIndexFixing(ONIndex1M,I465,TRUE,_xll.ohTrigger(RecalcTrigger,Trigger1M)),NA())</f>
        <v>1.1655621391321036E-2</v>
      </c>
      <c r="O465" s="44">
        <f>IFERROR(_xll.qlIndexFixing(ONIndex3M,I465,TRUE,_xll.ohTrigger(RecalcTrigger,Trigger3M)),NA())</f>
        <v>1.2435953758508367E-2</v>
      </c>
      <c r="P465" s="44">
        <f>IFERROR(_xll.qlIndexFixing(ONIndex6M,I465,TRUE,_xll.ohTrigger(RecalcTrigger,Trigger6M)),NA())</f>
        <v>1.3594486136336847E-2</v>
      </c>
      <c r="Q465" s="178">
        <f>IFERROR(_xll.qlIndexFixing(ONIndex1Y,I465,TRUE,_xll.ohTrigger(RecalcTrigger,Trigger1Y)),NA())</f>
        <v>1.6508168376460075E-2</v>
      </c>
    </row>
    <row r="466" spans="2:17" x14ac:dyDescent="0.2">
      <c r="B466" s="39" t="s">
        <v>17</v>
      </c>
      <c r="D466" s="42">
        <f>_xll.qlCalendarAdvance(Calendar,$D465,B466,"f",FALSE)</f>
        <v>43025</v>
      </c>
      <c r="E466" s="172">
        <f>_xll.qlInterestRateIndexValueDate(IndexON,D466)</f>
        <v>43025</v>
      </c>
      <c r="F466" s="188">
        <f>IFERROR(_xll.qlIndexFixing(IndexON,D466,TRUE,_xll.ohTrigger(RecalcTrigger,TriggerON)),NA())</f>
        <v>1.0613506313460475E-2</v>
      </c>
      <c r="H466" s="42">
        <f>_xll.qlCalendarAdvance(Calendar,$H465,B466,"f",FALSE)</f>
        <v>43025</v>
      </c>
      <c r="I466" s="172">
        <f>_xll.qlInterestRateIndexValueDate(Index1M,$H466)</f>
        <v>43025</v>
      </c>
      <c r="J466" s="177">
        <f>IFERROR(_xll.qlIndexFixing(Index1M,$H466,TRUE,_xll.ohTrigger(RecalcTrigger,Trigger1M)),NA())</f>
        <v>1.181531954635737E-2</v>
      </c>
      <c r="K466" s="44">
        <f>IFERROR(_xll.qlIndexFixing(Index3M,H466,TRUE,_xll.ohTrigger(RecalcTrigger,Trigger3M)),NA())</f>
        <v>1.2939950935109157E-2</v>
      </c>
      <c r="L466" s="44">
        <f>IFERROR(_xll.qlIndexFixing(Index6M,$H466,TRUE,_xll.ohTrigger(RecalcTrigger,Trigger6M)),NA())</f>
        <v>1.4445394427873976E-2</v>
      </c>
      <c r="M466" s="178">
        <f>IFERROR(_xll.qlIndexFixing(Index1Y,$H466,TRUE,_xll.ohTrigger(RecalcTrigger,Trigger1Y)),NA())</f>
        <v>1.6488829924510062E-2</v>
      </c>
      <c r="N466" s="177">
        <f>IFERROR(_xll.qlIndexFixing(ONIndex1M,I466,TRUE,_xll.ohTrigger(RecalcTrigger,Trigger1M)),NA())</f>
        <v>1.1665447885728097E-2</v>
      </c>
      <c r="O466" s="44">
        <f>IFERROR(_xll.qlIndexFixing(ONIndex3M,I466,TRUE,_xll.ohTrigger(RecalcTrigger,Trigger3M)),NA())</f>
        <v>1.2446536065162661E-2</v>
      </c>
      <c r="P466" s="44">
        <f>IFERROR(_xll.qlIndexFixing(ONIndex6M,I466,TRUE,_xll.ohTrigger(RecalcTrigger,Trigger6M)),NA())</f>
        <v>1.360393501853463E-2</v>
      </c>
      <c r="Q466" s="178">
        <f>IFERROR(_xll.qlIndexFixing(ONIndex1Y,I466,TRUE,_xll.ohTrigger(RecalcTrigger,Trigger1Y)),NA())</f>
        <v>1.6514671789379376E-2</v>
      </c>
    </row>
    <row r="467" spans="2:17" x14ac:dyDescent="0.2">
      <c r="B467" s="39" t="s">
        <v>17</v>
      </c>
      <c r="D467" s="42">
        <f>_xll.qlCalendarAdvance(Calendar,$D466,B467,"f",FALSE)</f>
        <v>43026</v>
      </c>
      <c r="E467" s="172">
        <f>_xll.qlInterestRateIndexValueDate(IndexON,D467)</f>
        <v>43026</v>
      </c>
      <c r="F467" s="188">
        <f>IFERROR(_xll.qlIndexFixing(IndexON,D467,TRUE,_xll.ohTrigger(RecalcTrigger,TriggerON)),NA())</f>
        <v>1.0622090229955861E-2</v>
      </c>
      <c r="H467" s="42">
        <f>_xll.qlCalendarAdvance(Calendar,$H466,B467,"f",FALSE)</f>
        <v>43026</v>
      </c>
      <c r="I467" s="172">
        <f>_xll.qlInterestRateIndexValueDate(Index1M,$H467)</f>
        <v>43026</v>
      </c>
      <c r="J467" s="177">
        <f>IFERROR(_xll.qlIndexFixing(Index1M,$H467,TRUE,_xll.ohTrigger(RecalcTrigger,Trigger1M)),NA())</f>
        <v>1.1834593639955301E-2</v>
      </c>
      <c r="K467" s="44">
        <f>IFERROR(_xll.qlIndexFixing(Index3M,H467,TRUE,_xll.ohTrigger(RecalcTrigger,Trigger3M)),NA())</f>
        <v>1.2950145829302234E-2</v>
      </c>
      <c r="L467" s="44">
        <f>IFERROR(_xll.qlIndexFixing(Index6M,$H467,TRUE,_xll.ohTrigger(RecalcTrigger,Trigger6M)),NA())</f>
        <v>1.4453891566970285E-2</v>
      </c>
      <c r="M467" s="178">
        <f>IFERROR(_xll.qlIndexFixing(Index1Y,$H467,TRUE,_xll.ohTrigger(RecalcTrigger,Trigger1Y)),NA())</f>
        <v>1.6489736019175583E-2</v>
      </c>
      <c r="N467" s="177">
        <f>IFERROR(_xll.qlIndexFixing(ONIndex1M,I467,TRUE,_xll.ohTrigger(RecalcTrigger,Trigger1M)),NA())</f>
        <v>1.1675254011259684E-2</v>
      </c>
      <c r="O467" s="44">
        <f>IFERROR(_xll.qlIndexFixing(ONIndex3M,I467,TRUE,_xll.ohTrigger(RecalcTrigger,Trigger3M)),NA())</f>
        <v>1.2457113205927017E-2</v>
      </c>
      <c r="P467" s="44">
        <f>IFERROR(_xll.qlIndexFixing(ONIndex6M,I467,TRUE,_xll.ohTrigger(RecalcTrigger,Trigger6M)),NA())</f>
        <v>1.3613370676978098E-2</v>
      </c>
      <c r="Q467" s="178">
        <f>IFERROR(_xll.qlIndexFixing(ONIndex1Y,I467,TRUE,_xll.ohTrigger(RecalcTrigger,Trigger1Y)),NA())</f>
        <v>1.6520969320431567E-2</v>
      </c>
    </row>
    <row r="468" spans="2:17" x14ac:dyDescent="0.2">
      <c r="B468" s="39" t="s">
        <v>17</v>
      </c>
      <c r="D468" s="42">
        <f>_xll.qlCalendarAdvance(Calendar,$D467,B468,"f",FALSE)</f>
        <v>43027</v>
      </c>
      <c r="E468" s="172">
        <f>_xll.qlInterestRateIndexValueDate(IndexON,D468)</f>
        <v>43027</v>
      </c>
      <c r="F468" s="188">
        <f>IFERROR(_xll.qlIndexFixing(IndexON,D468,TRUE,_xll.ohTrigger(RecalcTrigger,TriggerON)),NA())</f>
        <v>1.0630640376086964E-2</v>
      </c>
      <c r="H468" s="42">
        <f>_xll.qlCalendarAdvance(Calendar,$H467,B468,"f",FALSE)</f>
        <v>43027</v>
      </c>
      <c r="I468" s="172">
        <f>_xll.qlInterestRateIndexValueDate(Index1M,$H468)</f>
        <v>43027</v>
      </c>
      <c r="J468" s="177">
        <f>IFERROR(_xll.qlIndexFixing(Index1M,$H468,TRUE,_xll.ohTrigger(RecalcTrigger,Trigger1M)),NA())</f>
        <v>1.183919430307618E-2</v>
      </c>
      <c r="K468" s="44">
        <f>IFERROR(_xll.qlIndexFixing(Index3M,H468,TRUE,_xll.ohTrigger(RecalcTrigger,Trigger3M)),NA())</f>
        <v>1.2960322673805851E-2</v>
      </c>
      <c r="L468" s="44">
        <f>IFERROR(_xll.qlIndexFixing(Index6M,$H468,TRUE,_xll.ohTrigger(RecalcTrigger,Trigger6M)),NA())</f>
        <v>1.4462378742930181E-2</v>
      </c>
      <c r="M468" s="178">
        <f>IFERROR(_xll.qlIndexFixing(Index1Y,$H468,TRUE,_xll.ohTrigger(RecalcTrigger,Trigger1Y)),NA())</f>
        <v>1.6490647973069317E-2</v>
      </c>
      <c r="N468" s="177">
        <f>IFERROR(_xll.qlIndexFixing(ONIndex1M,I468,TRUE,_xll.ohTrigger(RecalcTrigger,Trigger1M)),NA())</f>
        <v>1.1685039767834748E-2</v>
      </c>
      <c r="O468" s="44">
        <f>IFERROR(_xll.qlIndexFixing(ONIndex3M,I468,TRUE,_xll.ohTrigger(RecalcTrigger,Trigger3M)),NA())</f>
        <v>1.2467685180720389E-2</v>
      </c>
      <c r="P468" s="44">
        <f>IFERROR(_xll.qlIndexFixing(ONIndex6M,I468,TRUE,_xll.ohTrigger(RecalcTrigger,Trigger6M)),NA())</f>
        <v>1.362279311150516E-2</v>
      </c>
      <c r="Q468" s="178">
        <f>IFERROR(_xll.qlIndexFixing(ONIndex1Y,I468,TRUE,_xll.ohTrigger(RecalcTrigger,Trigger1Y)),NA())</f>
        <v>1.6527060969535601E-2</v>
      </c>
    </row>
    <row r="469" spans="2:17" x14ac:dyDescent="0.2">
      <c r="B469" s="39" t="s">
        <v>17</v>
      </c>
      <c r="D469" s="42">
        <f>_xll.qlCalendarAdvance(Calendar,$D468,B469,"f",FALSE)</f>
        <v>43028</v>
      </c>
      <c r="E469" s="172">
        <f>_xll.qlInterestRateIndexValueDate(IndexON,D469)</f>
        <v>43028</v>
      </c>
      <c r="F469" s="188">
        <f>IFERROR(_xll.qlIndexFixing(IndexON,D469,TRUE,_xll.ohTrigger(RecalcTrigger,TriggerON)),NA())</f>
        <v>1.0647938711879265E-2</v>
      </c>
      <c r="H469" s="42">
        <f>_xll.qlCalendarAdvance(Calendar,$H468,B469,"f",FALSE)</f>
        <v>43028</v>
      </c>
      <c r="I469" s="172">
        <f>_xll.qlInterestRateIndexValueDate(Index1M,$H469)</f>
        <v>43028</v>
      </c>
      <c r="J469" s="177">
        <f>IFERROR(_xll.qlIndexFixing(Index1M,$H469,TRUE,_xll.ohTrigger(RecalcTrigger,Trigger1M)),NA())</f>
        <v>1.1843787865274546E-2</v>
      </c>
      <c r="K469" s="44">
        <f>IFERROR(_xll.qlIndexFixing(Index3M,H469,TRUE,_xll.ohTrigger(RecalcTrigger,Trigger3M)),NA())</f>
        <v>1.298082306485639E-2</v>
      </c>
      <c r="L469" s="44">
        <f>IFERROR(_xll.qlIndexFixing(Index6M,$H469,TRUE,_xll.ohTrigger(RecalcTrigger,Trigger6M)),NA())</f>
        <v>1.4470855983066258E-2</v>
      </c>
      <c r="M469" s="178">
        <f>IFERROR(_xll.qlIndexFixing(Index1Y,$H469,TRUE,_xll.ohTrigger(RecalcTrigger,Trigger1Y)),NA())</f>
        <v>1.6495145266436813E-2</v>
      </c>
      <c r="N469" s="177">
        <f>IFERROR(_xll.qlIndexFixing(ONIndex1M,I469,TRUE,_xll.ohTrigger(RecalcTrigger,Trigger1M)),NA())</f>
        <v>1.1704918720811809E-2</v>
      </c>
      <c r="O469" s="44">
        <f>IFERROR(_xll.qlIndexFixing(ONIndex3M,I469,TRUE,_xll.ohTrigger(RecalcTrigger,Trigger3M)),NA())</f>
        <v>1.2489239231566012E-2</v>
      </c>
      <c r="P469" s="44">
        <f>IFERROR(_xll.qlIndexFixing(ONIndex6M,I469,TRUE,_xll.ohTrigger(RecalcTrigger,Trigger6M)),NA())</f>
        <v>1.3642103751643949E-2</v>
      </c>
      <c r="Q469" s="178">
        <f>IFERROR(_xll.qlIndexFixing(ONIndex1Y,I469,TRUE,_xll.ohTrigger(RecalcTrigger,Trigger1Y)),NA())</f>
        <v>1.6539307386479095E-2</v>
      </c>
    </row>
    <row r="470" spans="2:17" x14ac:dyDescent="0.2">
      <c r="B470" s="39" t="s">
        <v>17</v>
      </c>
      <c r="D470" s="42">
        <f>_xll.qlCalendarAdvance(Calendar,$D469,B470,"f",FALSE)</f>
        <v>43031</v>
      </c>
      <c r="E470" s="172">
        <f>_xll.qlInterestRateIndexValueDate(IndexON,D470)</f>
        <v>43031</v>
      </c>
      <c r="F470" s="188">
        <f>IFERROR(_xll.qlIndexFixing(IndexON,D470,TRUE,_xll.ohTrigger(RecalcTrigger,TriggerON)),NA())</f>
        <v>1.0664503257697966E-2</v>
      </c>
      <c r="H470" s="42">
        <f>_xll.qlCalendarAdvance(Calendar,$H469,B470,"f",FALSE)</f>
        <v>43031</v>
      </c>
      <c r="I470" s="172">
        <f>_xll.qlInterestRateIndexValueDate(Index1M,$H470)</f>
        <v>43031</v>
      </c>
      <c r="J470" s="177">
        <f>IFERROR(_xll.qlIndexFixing(Index1M,$H470,TRUE,_xll.ohTrigger(RecalcTrigger,Trigger1M)),NA())</f>
        <v>1.1872072751145693E-2</v>
      </c>
      <c r="K470" s="44">
        <f>IFERROR(_xll.qlIndexFixing(Index3M,H470,TRUE,_xll.ohTrigger(RecalcTrigger,Trigger3M)),NA())</f>
        <v>1.3000840660462863E-2</v>
      </c>
      <c r="L470" s="44">
        <f>IFERROR(_xll.qlIndexFixing(Index6M,$H470,TRUE,_xll.ohTrigger(RecalcTrigger,Trigger6M)),NA())</f>
        <v>1.4496228361666898E-2</v>
      </c>
      <c r="M470" s="178">
        <f>IFERROR(_xll.qlIndexFixing(Index1Y,$H470,TRUE,_xll.ohTrigger(RecalcTrigger,Trigger1Y)),NA())</f>
        <v>1.6494368534333947E-2</v>
      </c>
      <c r="N470" s="177">
        <f>IFERROR(_xll.qlIndexFixing(ONIndex1M,I470,TRUE,_xll.ohTrigger(RecalcTrigger,Trigger1M)),NA())</f>
        <v>1.1723979104650839E-2</v>
      </c>
      <c r="O470" s="44">
        <f>IFERROR(_xll.qlIndexFixing(ONIndex3M,I470,TRUE,_xll.ohTrigger(RecalcTrigger,Trigger3M)),NA())</f>
        <v>1.2509921420589265E-2</v>
      </c>
      <c r="P470" s="44">
        <f>IFERROR(_xll.qlIndexFixing(ONIndex6M,I470,TRUE,_xll.ohTrigger(RecalcTrigger,Trigger6M)),NA())</f>
        <v>1.3660350611746086E-2</v>
      </c>
      <c r="Q470" s="178">
        <f>IFERROR(_xll.qlIndexFixing(ONIndex1Y,I470,TRUE,_xll.ohTrigger(RecalcTrigger,Trigger1Y)),NA())</f>
        <v>1.6549368746551218E-2</v>
      </c>
    </row>
    <row r="471" spans="2:17" x14ac:dyDescent="0.2">
      <c r="B471" s="39" t="s">
        <v>17</v>
      </c>
      <c r="D471" s="42">
        <f>_xll.qlCalendarAdvance(Calendar,$D470,B471,"f",FALSE)</f>
        <v>43032</v>
      </c>
      <c r="E471" s="172">
        <f>_xll.qlInterestRateIndexValueDate(IndexON,D471)</f>
        <v>43032</v>
      </c>
      <c r="F471" s="188">
        <f>IFERROR(_xll.qlIndexFixing(IndexON,D471,TRUE,_xll.ohTrigger(RecalcTrigger,TriggerON)),NA())</f>
        <v>1.0672884552331841E-2</v>
      </c>
      <c r="H471" s="42">
        <f>_xll.qlCalendarAdvance(Calendar,$H470,B471,"f",FALSE)</f>
        <v>43032</v>
      </c>
      <c r="I471" s="172">
        <f>_xll.qlInterestRateIndexValueDate(Index1M,$H471)</f>
        <v>43032</v>
      </c>
      <c r="J471" s="177">
        <f>IFERROR(_xll.qlIndexFixing(Index1M,$H471,TRUE,_xll.ohTrigger(RecalcTrigger,Trigger1M)),NA())</f>
        <v>1.1881460283306311E-2</v>
      </c>
      <c r="K471" s="44">
        <f>IFERROR(_xll.qlIndexFixing(Index3M,H471,TRUE,_xll.ohTrigger(RecalcTrigger,Trigger3M)),NA())</f>
        <v>1.3010920585627994E-2</v>
      </c>
      <c r="L471" s="44">
        <f>IFERROR(_xll.qlIndexFixing(Index6M,$H471,TRUE,_xll.ohTrigger(RecalcTrigger,Trigger6M)),NA())</f>
        <v>1.4504666131645692E-2</v>
      </c>
      <c r="M471" s="178">
        <f>IFERROR(_xll.qlIndexFixing(Index1Y,$H471,TRUE,_xll.ohTrigger(RecalcTrigger,Trigger1Y)),NA())</f>
        <v>1.6495320399446678E-2</v>
      </c>
      <c r="N471" s="177">
        <f>IFERROR(_xll.qlIndexFixing(ONIndex1M,I471,TRUE,_xll.ohTrigger(RecalcTrigger,Trigger1M)),NA())</f>
        <v>1.1733663016524343E-2</v>
      </c>
      <c r="O471" s="44">
        <f>IFERROR(_xll.qlIndexFixing(ONIndex3M,I471,TRUE,_xll.ohTrigger(RecalcTrigger,Trigger3M)),NA())</f>
        <v>1.2520467565770854E-2</v>
      </c>
      <c r="P471" s="44">
        <f>IFERROR(_xll.qlIndexFixing(ONIndex6M,I471,TRUE,_xll.ohTrigger(RecalcTrigger,Trigger6M)),NA())</f>
        <v>1.3669706927177394E-2</v>
      </c>
      <c r="Q471" s="178">
        <f>IFERROR(_xll.qlIndexFixing(ONIndex1Y,I471,TRUE,_xll.ohTrigger(RecalcTrigger,Trigger1Y)),NA())</f>
        <v>1.6554430985833424E-2</v>
      </c>
    </row>
    <row r="472" spans="2:17" x14ac:dyDescent="0.2">
      <c r="B472" s="39" t="s">
        <v>17</v>
      </c>
      <c r="D472" s="42">
        <f>_xll.qlCalendarAdvance(Calendar,$D471,B472,"f",FALSE)</f>
        <v>43033</v>
      </c>
      <c r="E472" s="172">
        <f>_xll.qlInterestRateIndexValueDate(IndexON,D472)</f>
        <v>43033</v>
      </c>
      <c r="F472" s="188">
        <f>IFERROR(_xll.qlIndexFixing(IndexON,D472,TRUE,_xll.ohTrigger(RecalcTrigger,TriggerON)),NA())</f>
        <v>1.0681232076601432E-2</v>
      </c>
      <c r="H472" s="42">
        <f>_xll.qlCalendarAdvance(Calendar,$H471,B472,"f",FALSE)</f>
        <v>43033</v>
      </c>
      <c r="I472" s="172">
        <f>_xll.qlInterestRateIndexValueDate(Index1M,$H472)</f>
        <v>43033</v>
      </c>
      <c r="J472" s="177">
        <f>IFERROR(_xll.qlIndexFixing(Index1M,$H472,TRUE,_xll.ohTrigger(RecalcTrigger,Trigger1M)),NA())</f>
        <v>1.1900453315231554E-2</v>
      </c>
      <c r="K472" s="44">
        <f>IFERROR(_xll.qlIndexFixing(Index3M,H472,TRUE,_xll.ohTrigger(RecalcTrigger,Trigger3M)),NA())</f>
        <v>1.3020979792714774E-2</v>
      </c>
      <c r="L472" s="44">
        <f>IFERROR(_xll.qlIndexFixing(Index6M,$H472,TRUE,_xll.ohTrigger(RecalcTrigger,Trigger6M)),NA())</f>
        <v>1.4513094102373449E-2</v>
      </c>
      <c r="M472" s="178">
        <f>IFERROR(_xll.qlIndexFixing(Index1Y,$H472,TRUE,_xll.ohTrigger(RecalcTrigger,Trigger1Y)),NA())</f>
        <v>1.64962823698378E-2</v>
      </c>
      <c r="N472" s="177">
        <f>IFERROR(_xll.qlIndexFixing(ONIndex1M,I472,TRUE,_xll.ohTrigger(RecalcTrigger,Trigger1M)),NA())</f>
        <v>1.1743326559360279E-2</v>
      </c>
      <c r="O472" s="44">
        <f>IFERROR(_xll.qlIndexFixing(ONIndex3M,I472,TRUE,_xll.ohTrigger(RecalcTrigger,Trigger3M)),NA())</f>
        <v>1.2531008544900413E-2</v>
      </c>
      <c r="P472" s="44">
        <f>IFERROR(_xll.qlIndexFixing(ONIndex6M,I472,TRUE,_xll.ohTrigger(RecalcTrigger,Trigger6M)),NA())</f>
        <v>1.3679050018935435E-2</v>
      </c>
      <c r="Q472" s="178">
        <f>IFERROR(_xll.qlIndexFixing(ONIndex1Y,I472,TRUE,_xll.ohTrigger(RecalcTrigger,Trigger1Y)),NA())</f>
        <v>1.6559287343167473E-2</v>
      </c>
    </row>
    <row r="473" spans="2:17" x14ac:dyDescent="0.2">
      <c r="B473" s="39" t="s">
        <v>17</v>
      </c>
      <c r="D473" s="42">
        <f>_xll.qlCalendarAdvance(Calendar,$D472,B473,"f",FALSE)</f>
        <v>43034</v>
      </c>
      <c r="E473" s="172">
        <f>_xll.qlInterestRateIndexValueDate(IndexON,D473)</f>
        <v>43034</v>
      </c>
      <c r="F473" s="188">
        <f>IFERROR(_xll.qlIndexFixing(IndexON,D473,TRUE,_xll.ohTrigger(RecalcTrigger,TriggerON)),NA())</f>
        <v>1.0689545830587788E-2</v>
      </c>
      <c r="H473" s="42">
        <f>_xll.qlCalendarAdvance(Calendar,$H472,B473,"f",FALSE)</f>
        <v>43034</v>
      </c>
      <c r="I473" s="172">
        <f>_xll.qlInterestRateIndexValueDate(Index1M,$H473)</f>
        <v>43034</v>
      </c>
      <c r="J473" s="177">
        <f>IFERROR(_xll.qlIndexFixing(Index1M,$H473,TRUE,_xll.ohTrigger(RecalcTrigger,Trigger1M)),NA())</f>
        <v>1.1904980501492718E-2</v>
      </c>
      <c r="K473" s="44">
        <f>IFERROR(_xll.qlIndexFixing(Index3M,H473,TRUE,_xll.ohTrigger(RecalcTrigger,Trigger3M)),NA())</f>
        <v>1.3031017836976451E-2</v>
      </c>
      <c r="L473" s="44">
        <f>IFERROR(_xll.qlIndexFixing(Index6M,$H473,TRUE,_xll.ohTrigger(RecalcTrigger,Trigger6M)),NA())</f>
        <v>1.4521512301164989E-2</v>
      </c>
      <c r="M473" s="178">
        <f>IFERROR(_xll.qlIndexFixing(Index1Y,$H473,TRUE,_xll.ohTrigger(RecalcTrigger,Trigger1Y)),NA())</f>
        <v>1.6497255153192114E-2</v>
      </c>
      <c r="N473" s="177">
        <f>IFERROR(_xll.qlIndexFixing(ONIndex1M,I473,TRUE,_xll.ohTrigger(RecalcTrigger,Trigger1M)),NA())</f>
        <v>1.1752969733320739E-2</v>
      </c>
      <c r="O473" s="44">
        <f>IFERROR(_xll.qlIndexFixing(ONIndex3M,I473,TRUE,_xll.ohTrigger(RecalcTrigger,Trigger3M)),NA())</f>
        <v>1.2541544358140033E-2</v>
      </c>
      <c r="P473" s="44">
        <f>IFERROR(_xll.qlIndexFixing(ONIndex6M,I473,TRUE,_xll.ohTrigger(RecalcTrigger,Trigger6M)),NA())</f>
        <v>1.3688379886777069E-2</v>
      </c>
      <c r="Q473" s="178">
        <f>IFERROR(_xll.qlIndexFixing(ONIndex1Y,I473,TRUE,_xll.ohTrigger(RecalcTrigger,Trigger1Y)),NA())</f>
        <v>1.6563937818472318E-2</v>
      </c>
    </row>
    <row r="474" spans="2:17" x14ac:dyDescent="0.2">
      <c r="B474" s="39" t="s">
        <v>17</v>
      </c>
      <c r="D474" s="42">
        <f>_xll.qlCalendarAdvance(Calendar,$D473,B474,"f",FALSE)</f>
        <v>43035</v>
      </c>
      <c r="E474" s="172">
        <f>_xll.qlInterestRateIndexValueDate(IndexON,D474)</f>
        <v>43035</v>
      </c>
      <c r="F474" s="188">
        <f>IFERROR(_xll.qlIndexFixing(IndexON,D474,TRUE,_xll.ohTrigger(RecalcTrigger,TriggerON)),NA())</f>
        <v>1.0706374800487641E-2</v>
      </c>
      <c r="H474" s="42">
        <f>_xll.qlCalendarAdvance(Calendar,$H473,B474,"f",FALSE)</f>
        <v>43035</v>
      </c>
      <c r="I474" s="172">
        <f>_xll.qlInterestRateIndexValueDate(Index1M,$H474)</f>
        <v>43035</v>
      </c>
      <c r="J474" s="177">
        <f>IFERROR(_xll.qlIndexFixing(Index1M,$H474,TRUE,_xll.ohTrigger(RecalcTrigger,Trigger1M)),NA())</f>
        <v>1.1909500589729581E-2</v>
      </c>
      <c r="K474" s="44">
        <f>IFERROR(_xll.qlIndexFixing(Index3M,H474,TRUE,_xll.ohTrigger(RecalcTrigger,Trigger3M)),NA())</f>
        <v>1.3051168498048705E-2</v>
      </c>
      <c r="L474" s="44">
        <f>IFERROR(_xll.qlIndexFixing(Index6M,$H474,TRUE,_xll.ohTrigger(RecalcTrigger,Trigger6M)),NA())</f>
        <v>1.4529920755338701E-2</v>
      </c>
      <c r="M474" s="178">
        <f>IFERROR(_xll.qlIndexFixing(Index1Y,$H474,TRUE,_xll.ohTrigger(RecalcTrigger,Trigger1Y)),NA())</f>
        <v>1.6502120422517801E-2</v>
      </c>
      <c r="N474" s="177">
        <f>IFERROR(_xll.qlIndexFixing(ONIndex1M,I474,TRUE,_xll.ohTrigger(RecalcTrigger,Trigger1M)),NA())</f>
        <v>1.1772567871984146E-2</v>
      </c>
      <c r="O474" s="44">
        <f>IFERROR(_xll.qlIndexFixing(ONIndex3M,I474,TRUE,_xll.ohTrigger(RecalcTrigger,Trigger3M)),NA())</f>
        <v>1.2563031150298148E-2</v>
      </c>
      <c r="P474" s="44">
        <f>IFERROR(_xll.qlIndexFixing(ONIndex6M,I474,TRUE,_xll.ohTrigger(RecalcTrigger,Trigger6M)),NA())</f>
        <v>1.3707510293873295E-2</v>
      </c>
      <c r="Q474" s="178">
        <f>IFERROR(_xll.qlIndexFixing(ONIndex1Y,I474,TRUE,_xll.ohTrigger(RecalcTrigger,Trigger1Y)),NA())</f>
        <v>1.6573304971601404E-2</v>
      </c>
    </row>
    <row r="475" spans="2:17" x14ac:dyDescent="0.2">
      <c r="B475" s="39" t="s">
        <v>17</v>
      </c>
      <c r="D475" s="42">
        <f>_xll.qlCalendarAdvance(Calendar,$D474,B475,"f",FALSE)</f>
        <v>43038</v>
      </c>
      <c r="E475" s="172">
        <f>_xll.qlInterestRateIndexValueDate(IndexON,D475)</f>
        <v>43038</v>
      </c>
      <c r="F475" s="188">
        <f>IFERROR(_xll.qlIndexFixing(IndexON,D475,TRUE,_xll.ohTrigger(RecalcTrigger,TriggerON)),NA())</f>
        <v>1.0722463143295613E-2</v>
      </c>
      <c r="H475" s="42">
        <f>_xll.qlCalendarAdvance(Calendar,$H474,B475,"f",FALSE)</f>
        <v>43038</v>
      </c>
      <c r="I475" s="172">
        <f>_xll.qlInterestRateIndexValueDate(Index1M,$H475)</f>
        <v>43038</v>
      </c>
      <c r="J475" s="177">
        <f>IFERROR(_xll.qlIndexFixing(Index1M,$H475,TRUE,_xll.ohTrigger(RecalcTrigger,Trigger1M)),NA())</f>
        <v>1.1937357460037521E-2</v>
      </c>
      <c r="K475" s="44">
        <f>IFERROR(_xll.qlIndexFixing(Index3M,H475,TRUE,_xll.ohTrigger(RecalcTrigger,Trigger3M)),NA())</f>
        <v>1.307094949070407E-2</v>
      </c>
      <c r="L475" s="44">
        <f>IFERROR(_xll.qlIndexFixing(Index6M,$H475,TRUE,_xll.ohTrigger(RecalcTrigger,Trigger6M)),NA())</f>
        <v>1.4555087923324692E-2</v>
      </c>
      <c r="M475" s="178">
        <f>IFERROR(_xll.qlIndexFixing(Index1Y,$H475,TRUE,_xll.ohTrigger(RecalcTrigger,Trigger1Y)),NA())</f>
        <v>1.6501268570051186E-2</v>
      </c>
      <c r="N475" s="177">
        <f>IFERROR(_xll.qlIndexFixing(ONIndex1M,I475,TRUE,_xll.ohTrigger(RecalcTrigger,Trigger1M)),NA())</f>
        <v>1.1791338739516322E-2</v>
      </c>
      <c r="O475" s="44">
        <f>IFERROR(_xll.qlIndexFixing(ONIndex3M,I475,TRUE,_xll.ohTrigger(RecalcTrigger,Trigger3M)),NA())</f>
        <v>1.258363595187495E-2</v>
      </c>
      <c r="P475" s="44">
        <f>IFERROR(_xll.qlIndexFixing(ONIndex6M,I475,TRUE,_xll.ohTrigger(RecalcTrigger,Trigger6M)),NA())</f>
        <v>1.3725567119952098E-2</v>
      </c>
      <c r="Q475" s="178">
        <f>IFERROR(_xll.qlIndexFixing(ONIndex1Y,I475,TRUE,_xll.ohTrigger(RecalcTrigger,Trigger1Y)),NA())</f>
        <v>1.6580480899804906E-2</v>
      </c>
    </row>
    <row r="476" spans="2:17" x14ac:dyDescent="0.2">
      <c r="B476" s="39" t="s">
        <v>17</v>
      </c>
      <c r="D476" s="42">
        <f>_xll.qlCalendarAdvance(Calendar,$D475,B476,"f",FALSE)</f>
        <v>43039</v>
      </c>
      <c r="E476" s="172">
        <f>_xll.qlInterestRateIndexValueDate(IndexON,D476)</f>
        <v>43039</v>
      </c>
      <c r="F476" s="188">
        <f>IFERROR(_xll.qlIndexFixing(IndexON,D476,TRUE,_xll.ohTrigger(RecalcTrigger,TriggerON)),NA())</f>
        <v>1.0730608045541601E-2</v>
      </c>
      <c r="H476" s="42">
        <f>_xll.qlCalendarAdvance(Calendar,$H475,B476,"f",FALSE)</f>
        <v>43039</v>
      </c>
      <c r="I476" s="172">
        <f>_xll.qlInterestRateIndexValueDate(Index1M,$H476)</f>
        <v>43039</v>
      </c>
      <c r="J476" s="177">
        <f>IFERROR(_xll.qlIndexFixing(Index1M,$H476,TRUE,_xll.ohTrigger(RecalcTrigger,Trigger1M)),NA())</f>
        <v>1.1941838969166046E-2</v>
      </c>
      <c r="K476" s="44">
        <f>IFERROR(_xll.qlIndexFixing(Index3M,H476,TRUE,_xll.ohTrigger(RecalcTrigger,Trigger3M)),NA())</f>
        <v>1.3080875049501528E-2</v>
      </c>
      <c r="L476" s="44">
        <f>IFERROR(_xll.qlIndexFixing(Index6M,$H476,TRUE,_xll.ohTrigger(RecalcTrigger,Trigger6M)),NA())</f>
        <v>1.4559123425638523E-2</v>
      </c>
      <c r="M476" s="178">
        <f>IFERROR(_xll.qlIndexFixing(Index1Y,$H476,TRUE,_xll.ohTrigger(RecalcTrigger,Trigger1Y)),NA())</f>
        <v>1.6502306033606029E-2</v>
      </c>
      <c r="N476" s="177">
        <f>IFERROR(_xll.qlIndexFixing(ONIndex1M,I476,TRUE,_xll.ohTrigger(RecalcTrigger,Trigger1M)),NA())</f>
        <v>1.1800880068694175E-2</v>
      </c>
      <c r="O476" s="44">
        <f>IFERROR(_xll.qlIndexFixing(ONIndex3M,I476,TRUE,_xll.ohTrigger(RecalcTrigger,Trigger3M)),NA())</f>
        <v>1.2594145935421741E-2</v>
      </c>
      <c r="P476" s="44">
        <f>IFERROR(_xll.qlIndexFixing(ONIndex6M,I476,TRUE,_xll.ohTrigger(RecalcTrigger,Trigger6M)),NA())</f>
        <v>1.3734830868697978E-2</v>
      </c>
      <c r="Q476" s="178">
        <f>IFERROR(_xll.qlIndexFixing(ONIndex1Y,I476,TRUE,_xll.ohTrigger(RecalcTrigger,Trigger1Y)),NA())</f>
        <v>1.6584101965044784E-2</v>
      </c>
    </row>
    <row r="477" spans="2:17" x14ac:dyDescent="0.2">
      <c r="B477" s="39" t="s">
        <v>17</v>
      </c>
      <c r="D477" s="42">
        <f>_xll.qlCalendarAdvance(Calendar,$D476,B477,"f",FALSE)</f>
        <v>43040</v>
      </c>
      <c r="E477" s="172">
        <f>_xll.qlInterestRateIndexValueDate(IndexON,D477)</f>
        <v>43040</v>
      </c>
      <c r="F477" s="188">
        <f>IFERROR(_xll.qlIndexFixing(IndexON,D477,TRUE,_xll.ohTrigger(RecalcTrigger,TriggerON)),NA())</f>
        <v>1.0738719177585399E-2</v>
      </c>
      <c r="H477" s="42">
        <f>_xll.qlCalendarAdvance(Calendar,$H476,B477,"f",FALSE)</f>
        <v>43040</v>
      </c>
      <c r="I477" s="172">
        <f>_xll.qlInterestRateIndexValueDate(Index1M,$H477)</f>
        <v>43040</v>
      </c>
      <c r="J477" s="177">
        <f>IFERROR(_xll.qlIndexFixing(Index1M,$H477,TRUE,_xll.ohTrigger(RecalcTrigger,Trigger1M)),NA())</f>
        <v>1.195107333575259E-2</v>
      </c>
      <c r="K477" s="44">
        <f>IFERROR(_xll.qlIndexFixing(Index3M,H477,TRUE,_xll.ohTrigger(RecalcTrigger,Trigger3M)),NA())</f>
        <v>1.3090776776908807E-2</v>
      </c>
      <c r="L477" s="44">
        <f>IFERROR(_xll.qlIndexFixing(Index6M,$H477,TRUE,_xll.ohTrigger(RecalcTrigger,Trigger6M)),NA())</f>
        <v>1.4567487551040505E-2</v>
      </c>
      <c r="M477" s="178">
        <f>IFERROR(_xll.qlIndexFixing(Index1Y,$H477,TRUE,_xll.ohTrigger(RecalcTrigger,Trigger1Y)),NA())</f>
        <v>1.6503358556300807E-2</v>
      </c>
      <c r="N477" s="177">
        <f>IFERROR(_xll.qlIndexFixing(ONIndex1M,I477,TRUE,_xll.ohTrigger(RecalcTrigger,Trigger1M)),NA())</f>
        <v>1.1810401028834461E-2</v>
      </c>
      <c r="O477" s="44">
        <f>IFERROR(_xll.qlIndexFixing(ONIndex3M,I477,TRUE,_xll.ohTrigger(RecalcTrigger,Trigger3M)),NA())</f>
        <v>1.2604650753078595E-2</v>
      </c>
      <c r="P477" s="44">
        <f>IFERROR(_xll.qlIndexFixing(ONIndex6M,I477,TRUE,_xll.ohTrigger(RecalcTrigger,Trigger6M)),NA())</f>
        <v>1.3744081393608498E-2</v>
      </c>
      <c r="Q477" s="178">
        <f>IFERROR(_xll.qlIndexFixing(ONIndex1Y,I477,TRUE,_xll.ohTrigger(RecalcTrigger,Trigger1Y)),NA())</f>
        <v>1.658751714825546E-2</v>
      </c>
    </row>
    <row r="478" spans="2:17" x14ac:dyDescent="0.2">
      <c r="B478" s="39" t="s">
        <v>17</v>
      </c>
      <c r="D478" s="42">
        <f>_xll.qlCalendarAdvance(Calendar,$D477,B478,"f",FALSE)</f>
        <v>43041</v>
      </c>
      <c r="E478" s="172">
        <f>_xll.qlInterestRateIndexValueDate(IndexON,D478)</f>
        <v>43041</v>
      </c>
      <c r="F478" s="188">
        <f>IFERROR(_xll.qlIndexFixing(IndexON,D478,TRUE,_xll.ohTrigger(RecalcTrigger,TriggerON)),NA())</f>
        <v>1.0746796539264913E-2</v>
      </c>
      <c r="H478" s="42">
        <f>_xll.qlCalendarAdvance(Calendar,$H477,B478,"f",FALSE)</f>
        <v>43041</v>
      </c>
      <c r="I478" s="172">
        <f>_xll.qlInterestRateIndexValueDate(Index1M,$H478)</f>
        <v>43041</v>
      </c>
      <c r="J478" s="177">
        <f>IFERROR(_xll.qlIndexFixing(Index1M,$H478,TRUE,_xll.ohTrigger(RecalcTrigger,Trigger1M)),NA())</f>
        <v>1.1969767972492169E-2</v>
      </c>
      <c r="K478" s="44">
        <f>IFERROR(_xll.qlIndexFixing(Index3M,H478,TRUE,_xll.ohTrigger(RecalcTrigger,Trigger3M)),NA())</f>
        <v>1.310065422815096E-2</v>
      </c>
      <c r="L478" s="44">
        <f>IFERROR(_xll.qlIndexFixing(Index6M,$H478,TRUE,_xll.ohTrigger(RecalcTrigger,Trigger6M)),NA())</f>
        <v>1.4575842088858666E-2</v>
      </c>
      <c r="M478" s="178">
        <f>IFERROR(_xll.qlIndexFixing(Index1Y,$H478,TRUE,_xll.ohTrigger(RecalcTrigger,Trigger1Y)),NA())</f>
        <v>1.6504426845843634E-2</v>
      </c>
      <c r="N478" s="177">
        <f>IFERROR(_xll.qlIndexFixing(ONIndex1M,I478,TRUE,_xll.ohTrigger(RecalcTrigger,Trigger1M)),NA())</f>
        <v>1.1819901620099271E-2</v>
      </c>
      <c r="O478" s="44">
        <f>IFERROR(_xll.qlIndexFixing(ONIndex3M,I478,TRUE,_xll.ohTrigger(RecalcTrigger,Trigger3M)),NA())</f>
        <v>1.2615150404764464E-2</v>
      </c>
      <c r="P478" s="44">
        <f>IFERROR(_xll.qlIndexFixing(ONIndex6M,I478,TRUE,_xll.ohTrigger(RecalcTrigger,Trigger6M)),NA())</f>
        <v>1.3753318694602612E-2</v>
      </c>
      <c r="Q478" s="178">
        <f>IFERROR(_xll.qlIndexFixing(ONIndex1Y,I478,TRUE,_xll.ohTrigger(RecalcTrigger,Trigger1Y)),NA())</f>
        <v>1.6590726449436932E-2</v>
      </c>
    </row>
    <row r="479" spans="2:17" x14ac:dyDescent="0.2">
      <c r="B479" s="39" t="s">
        <v>17</v>
      </c>
      <c r="D479" s="42">
        <f>_xll.qlCalendarAdvance(Calendar,$D478,B479,"f",FALSE)</f>
        <v>43042</v>
      </c>
      <c r="E479" s="172">
        <f>_xll.qlInterestRateIndexValueDate(IndexON,D479)</f>
        <v>43042</v>
      </c>
      <c r="F479" s="188">
        <f>IFERROR(_xll.qlIndexFixing(IndexON,D479,TRUE,_xll.ohTrigger(RecalcTrigger,TriggerON)),NA())</f>
        <v>1.0763156064171147E-2</v>
      </c>
      <c r="H479" s="42">
        <f>_xll.qlCalendarAdvance(Calendar,$H478,B479,"f",FALSE)</f>
        <v>43042</v>
      </c>
      <c r="I479" s="172">
        <f>_xll.qlInterestRateIndexValueDate(Index1M,$H479)</f>
        <v>43042</v>
      </c>
      <c r="J479" s="177">
        <f>IFERROR(_xll.qlIndexFixing(Index1M,$H479,TRUE,_xll.ohTrigger(RecalcTrigger,Trigger1M)),NA())</f>
        <v>1.1974214606466513E-2</v>
      </c>
      <c r="K479" s="44">
        <f>IFERROR(_xll.qlIndexFixing(Index3M,H479,TRUE,_xll.ohTrigger(RecalcTrigger,Trigger3M)),NA())</f>
        <v>1.3120408273835224E-2</v>
      </c>
      <c r="L479" s="44">
        <f>IFERROR(_xll.qlIndexFixing(Index6M,$H479,TRUE,_xll.ohTrigger(RecalcTrigger,Trigger6M)),NA())</f>
        <v>1.4584187066564561E-2</v>
      </c>
      <c r="M479" s="178">
        <f>IFERROR(_xll.qlIndexFixing(Index1Y,$H479,TRUE,_xll.ohTrigger(RecalcTrigger,Trigger1Y)),NA())</f>
        <v>1.6509704655307361E-2</v>
      </c>
      <c r="N479" s="177">
        <f>IFERROR(_xll.qlIndexFixing(ONIndex1M,I479,TRUE,_xll.ohTrigger(RecalcTrigger,Trigger1M)),NA())</f>
        <v>1.1839218904628284E-2</v>
      </c>
      <c r="O479" s="44">
        <f>IFERROR(_xll.qlIndexFixing(ONIndex3M,I479,TRUE,_xll.ohTrigger(RecalcTrigger,Trigger3M)),NA())</f>
        <v>1.2636569950392012E-2</v>
      </c>
      <c r="P479" s="44">
        <f>IFERROR(_xll.qlIndexFixing(ONIndex6M,I479,TRUE,_xll.ohTrigger(RecalcTrigger,Trigger6M)),NA())</f>
        <v>1.3772268843180726E-2</v>
      </c>
      <c r="Q479" s="178">
        <f>IFERROR(_xll.qlIndexFixing(ONIndex1Y,I479,TRUE,_xll.ohTrigger(RecalcTrigger,Trigger1Y)),NA())</f>
        <v>1.6597213426575719E-2</v>
      </c>
    </row>
    <row r="480" spans="2:17" x14ac:dyDescent="0.2">
      <c r="B480" s="39" t="s">
        <v>17</v>
      </c>
      <c r="D480" s="42">
        <f>_xll.qlCalendarAdvance(Calendar,$D479,B480,"f",FALSE)</f>
        <v>43045</v>
      </c>
      <c r="E480" s="172">
        <f>_xll.qlInterestRateIndexValueDate(IndexON,D480)</f>
        <v>43045</v>
      </c>
      <c r="F480" s="188">
        <f>IFERROR(_xll.qlIndexFixing(IndexON,D480,TRUE,_xll.ohTrigger(RecalcTrigger,TriggerON)),NA())</f>
        <v>1.0778768282583284E-2</v>
      </c>
      <c r="H480" s="42">
        <f>_xll.qlCalendarAdvance(Calendar,$H479,B480,"f",FALSE)</f>
        <v>43045</v>
      </c>
      <c r="I480" s="172">
        <f>_xll.qlInterestRateIndexValueDate(Index1M,$H480)</f>
        <v>43045</v>
      </c>
      <c r="J480" s="177">
        <f>IFERROR(_xll.qlIndexFixing(Index1M,$H480,TRUE,_xll.ohTrigger(RecalcTrigger,Trigger1M)),NA())</f>
        <v>1.1996939444170501E-2</v>
      </c>
      <c r="K480" s="44">
        <f>IFERROR(_xll.qlIndexFixing(Index3M,H480,TRUE,_xll.ohTrigger(RecalcTrigger,Trigger3M)),NA())</f>
        <v>1.3139912375831196E-2</v>
      </c>
      <c r="L480" s="44">
        <f>IFERROR(_xll.qlIndexFixing(Index6M,$H480,TRUE,_xll.ohTrigger(RecalcTrigger,Trigger6M)),NA())</f>
        <v>1.4617783333190745E-2</v>
      </c>
      <c r="M480" s="178">
        <f>IFERROR(_xll.qlIndexFixing(Index1Y,$H480,TRUE,_xll.ohTrigger(RecalcTrigger,Trigger1Y)),NA())</f>
        <v>1.6508871826786509E-2</v>
      </c>
      <c r="N480" s="177">
        <f>IFERROR(_xll.qlIndexFixing(ONIndex1M,I480,TRUE,_xll.ohTrigger(RecalcTrigger,Trigger1M)),NA())</f>
        <v>1.185770029535016E-2</v>
      </c>
      <c r="O480" s="44">
        <f>IFERROR(_xll.qlIndexFixing(ONIndex3M,I480,TRUE,_xll.ohTrigger(RecalcTrigger,Trigger3M)),NA())</f>
        <v>1.2657097352122282E-2</v>
      </c>
      <c r="P480" s="44">
        <f>IFERROR(_xll.qlIndexFixing(ONIndex6M,I480,TRUE,_xll.ohTrigger(RecalcTrigger,Trigger6M)),NA())</f>
        <v>1.3790135660630698E-2</v>
      </c>
      <c r="Q480" s="178">
        <f>IFERROR(_xll.qlIndexFixing(ONIndex1Y,I480,TRUE,_xll.ohTrigger(RecalcTrigger,Trigger1Y)),NA())</f>
        <v>1.6601504833627656E-2</v>
      </c>
    </row>
    <row r="481" spans="2:17" x14ac:dyDescent="0.2">
      <c r="B481" s="39" t="s">
        <v>17</v>
      </c>
      <c r="D481" s="42">
        <f>_xll.qlCalendarAdvance(Calendar,$D480,B481,"f",FALSE)</f>
        <v>43046</v>
      </c>
      <c r="E481" s="172">
        <f>_xll.qlInterestRateIndexValueDate(IndexON,D481)</f>
        <v>43046</v>
      </c>
      <c r="F481" s="188">
        <f>IFERROR(_xll.qlIndexFixing(IndexON,D481,TRUE,_xll.ohTrigger(RecalcTrigger,TriggerON)),NA())</f>
        <v>1.0786676792522432E-2</v>
      </c>
      <c r="H481" s="42">
        <f>_xll.qlCalendarAdvance(Calendar,$H480,B481,"f",FALSE)</f>
        <v>43046</v>
      </c>
      <c r="I481" s="172">
        <f>_xll.qlInterestRateIndexValueDate(Index1M,$H481)</f>
        <v>43046</v>
      </c>
      <c r="J481" s="177">
        <f>IFERROR(_xll.qlIndexFixing(Index1M,$H481,TRUE,_xll.ohTrigger(RecalcTrigger,Trigger1M)),NA())</f>
        <v>1.2006051520626393E-2</v>
      </c>
      <c r="K481" s="44">
        <f>IFERROR(_xll.qlIndexFixing(Index3M,H481,TRUE,_xll.ohTrigger(RecalcTrigger,Trigger3M)),NA())</f>
        <v>1.3149661774485299E-2</v>
      </c>
      <c r="L481" s="44">
        <f>IFERROR(_xll.qlIndexFixing(Index6M,$H481,TRUE,_xll.ohTrigger(RecalcTrigger,Trigger6M)),NA())</f>
        <v>1.4621778419634395E-2</v>
      </c>
      <c r="M481" s="178">
        <f>IFERROR(_xll.qlIndexFixing(Index1Y,$H481,TRUE,_xll.ohTrigger(RecalcTrigger,Trigger1Y)),NA())</f>
        <v>1.6510029566322748E-2</v>
      </c>
      <c r="N481" s="177">
        <f>IFERROR(_xll.qlIndexFixing(ONIndex1M,I481,TRUE,_xll.ohTrigger(RecalcTrigger,Trigger1M)),NA())</f>
        <v>1.1867099041751317E-2</v>
      </c>
      <c r="O481" s="44">
        <f>IFERROR(_xll.qlIndexFixing(ONIndex3M,I481,TRUE,_xll.ohTrigger(RecalcTrigger,Trigger3M)),NA())</f>
        <v>1.2667571174115322E-2</v>
      </c>
      <c r="P481" s="44">
        <f>IFERROR(_xll.qlIndexFixing(ONIndex6M,I481,TRUE,_xll.ohTrigger(RecalcTrigger,Trigger6M)),NA())</f>
        <v>1.3799306842529058E-2</v>
      </c>
      <c r="Q481" s="178">
        <f>IFERROR(_xll.qlIndexFixing(ONIndex1Y,I481,TRUE,_xll.ohTrigger(RecalcTrigger,Trigger1Y)),NA())</f>
        <v>1.6603684724582068E-2</v>
      </c>
    </row>
    <row r="482" spans="2:17" x14ac:dyDescent="0.2">
      <c r="B482" s="39" t="s">
        <v>17</v>
      </c>
      <c r="D482" s="42">
        <f>_xll.qlCalendarAdvance(Calendar,$D481,B482,"f",FALSE)</f>
        <v>43047</v>
      </c>
      <c r="E482" s="172">
        <f>_xll.qlInterestRateIndexValueDate(IndexON,D482)</f>
        <v>43047</v>
      </c>
      <c r="F482" s="188">
        <f>IFERROR(_xll.qlIndexFixing(IndexON,D482,TRUE,_xll.ohTrigger(RecalcTrigger,TriggerON)),NA())</f>
        <v>1.0794551532097296E-2</v>
      </c>
      <c r="H482" s="42">
        <f>_xll.qlCalendarAdvance(Calendar,$H481,B482,"f",FALSE)</f>
        <v>43047</v>
      </c>
      <c r="I482" s="172">
        <f>_xll.qlInterestRateIndexValueDate(Index1M,$H482)</f>
        <v>43047</v>
      </c>
      <c r="J482" s="177">
        <f>IFERROR(_xll.qlIndexFixing(Index1M,$H482,TRUE,_xll.ohTrigger(RecalcTrigger,Trigger1M)),NA())</f>
        <v>1.2015143215234003E-2</v>
      </c>
      <c r="K482" s="44">
        <f>IFERROR(_xll.qlIndexFixing(Index3M,H482,TRUE,_xll.ohTrigger(RecalcTrigger,Trigger3M)),NA())</f>
        <v>1.3159384228241821E-2</v>
      </c>
      <c r="L482" s="44">
        <f>IFERROR(_xll.qlIndexFixing(Index6M,$H482,TRUE,_xll.ohTrigger(RecalcTrigger,Trigger6M)),NA())</f>
        <v>1.4625769514972676E-2</v>
      </c>
      <c r="M482" s="178">
        <f>IFERROR(_xll.qlIndexFixing(Index1Y,$H482,TRUE,_xll.ohTrigger(RecalcTrigger,Trigger1Y)),NA())</f>
        <v>1.6511207319036991E-2</v>
      </c>
      <c r="N482" s="177">
        <f>IFERROR(_xll.qlIndexFixing(ONIndex1M,I482,TRUE,_xll.ohTrigger(RecalcTrigger,Trigger1M)),NA())</f>
        <v>1.1876477419114906E-2</v>
      </c>
      <c r="O482" s="44">
        <f>IFERROR(_xll.qlIndexFixing(ONIndex3M,I482,TRUE,_xll.ohTrigger(RecalcTrigger,Trigger3M)),NA())</f>
        <v>1.2678039830137378E-2</v>
      </c>
      <c r="P482" s="44">
        <f>IFERROR(_xll.qlIndexFixing(ONIndex6M,I482,TRUE,_xll.ohTrigger(RecalcTrigger,Trigger6M)),NA())</f>
        <v>1.3808464800592057E-2</v>
      </c>
      <c r="Q482" s="178">
        <f>IFERROR(_xll.qlIndexFixing(ONIndex1Y,I482,TRUE,_xll.ohTrigger(RecalcTrigger,Trigger1Y)),NA())</f>
        <v>1.6605658733345185E-2</v>
      </c>
    </row>
    <row r="483" spans="2:17" x14ac:dyDescent="0.2">
      <c r="B483" s="39" t="s">
        <v>17</v>
      </c>
      <c r="D483" s="42">
        <f>_xll.qlCalendarAdvance(Calendar,$D482,B483,"f",FALSE)</f>
        <v>43048</v>
      </c>
      <c r="E483" s="172">
        <f>_xll.qlInterestRateIndexValueDate(IndexON,D483)</f>
        <v>43048</v>
      </c>
      <c r="F483" s="188">
        <f>IFERROR(_xll.qlIndexFixing(IndexON,D483,TRUE,_xll.ohTrigger(RecalcTrigger,TriggerON)),NA())</f>
        <v>1.0802392501307878E-2</v>
      </c>
      <c r="H483" s="42">
        <f>_xll.qlCalendarAdvance(Calendar,$H482,B483,"f",FALSE)</f>
        <v>43048</v>
      </c>
      <c r="I483" s="172">
        <f>_xll.qlInterestRateIndexValueDate(Index1M,$H483)</f>
        <v>43048</v>
      </c>
      <c r="J483" s="177">
        <f>IFERROR(_xll.qlIndexFixing(Index1M,$H483,TRUE,_xll.ohTrigger(RecalcTrigger,Trigger1M)),NA())</f>
        <v>1.2033556699064946E-2</v>
      </c>
      <c r="K483" s="44">
        <f>IFERROR(_xll.qlIndexFixing(Index3M,H483,TRUE,_xll.ohTrigger(RecalcTrigger,Trigger3M)),NA())</f>
        <v>1.3169079292297631E-2</v>
      </c>
      <c r="L483" s="44">
        <f>IFERROR(_xll.qlIndexFixing(Index6M,$H483,TRUE,_xll.ohTrigger(RecalcTrigger,Trigger6M)),NA())</f>
        <v>1.4634057708950612E-2</v>
      </c>
      <c r="M483" s="178">
        <f>IFERROR(_xll.qlIndexFixing(Index1Y,$H483,TRUE,_xll.ohTrigger(RecalcTrigger,Trigger1Y)),NA())</f>
        <v>1.651240579266533E-2</v>
      </c>
      <c r="N483" s="177">
        <f>IFERROR(_xll.qlIndexFixing(ONIndex1M,I483,TRUE,_xll.ohTrigger(RecalcTrigger,Trigger1M)),NA())</f>
        <v>1.188583542760302E-2</v>
      </c>
      <c r="O483" s="44">
        <f>IFERROR(_xll.qlIndexFixing(ONIndex3M,I483,TRUE,_xll.ohTrigger(RecalcTrigger,Trigger3M)),NA())</f>
        <v>1.2688503320188449E-2</v>
      </c>
      <c r="P483" s="44">
        <f>IFERROR(_xll.qlIndexFixing(ONIndex6M,I483,TRUE,_xll.ohTrigger(RecalcTrigger,Trigger6M)),NA())</f>
        <v>1.3817609534819697E-2</v>
      </c>
      <c r="Q483" s="178">
        <f>IFERROR(_xll.qlIndexFixing(ONIndex1Y,I483,TRUE,_xll.ohTrigger(RecalcTrigger,Trigger1Y)),NA())</f>
        <v>1.66074268600791E-2</v>
      </c>
    </row>
    <row r="484" spans="2:17" x14ac:dyDescent="0.2">
      <c r="B484" s="39" t="s">
        <v>17</v>
      </c>
      <c r="D484" s="42">
        <f>_xll.qlCalendarAdvance(Calendar,$D483,B484,"f",FALSE)</f>
        <v>43049</v>
      </c>
      <c r="E484" s="172">
        <f>_xll.qlInterestRateIndexValueDate(IndexON,D484)</f>
        <v>43049</v>
      </c>
      <c r="F484" s="188">
        <f>IFERROR(_xll.qlIndexFixing(IndexON,D484,TRUE,_xll.ohTrigger(RecalcTrigger,TriggerON)),NA())</f>
        <v>1.0818282500633474E-2</v>
      </c>
      <c r="H484" s="42">
        <f>_xll.qlCalendarAdvance(Calendar,$H483,B484,"f",FALSE)</f>
        <v>43049</v>
      </c>
      <c r="I484" s="172">
        <f>_xll.qlInterestRateIndexValueDate(Index1M,$H484)</f>
        <v>43049</v>
      </c>
      <c r="J484" s="177">
        <f>IFERROR(_xll.qlIndexFixing(Index1M,$H484,TRUE,_xll.ohTrigger(RecalcTrigger,Trigger1M)),NA())</f>
        <v>1.2037929899030334E-2</v>
      </c>
      <c r="K484" s="44">
        <f>IFERROR(_xll.qlIndexFixing(Index3M,H484,TRUE,_xll.ohTrigger(RecalcTrigger,Trigger3M)),NA())</f>
        <v>1.3188393066999983E-2</v>
      </c>
      <c r="L484" s="44">
        <f>IFERROR(_xll.qlIndexFixing(Index6M,$H484,TRUE,_xll.ohTrigger(RecalcTrigger,Trigger6M)),NA())</f>
        <v>1.4642336535135973E-2</v>
      </c>
      <c r="M484" s="178">
        <f>IFERROR(_xll.qlIndexFixing(Index1Y,$H484,TRUE,_xll.ohTrigger(RecalcTrigger,Trigger1Y)),NA())</f>
        <v>1.6518139408284688E-2</v>
      </c>
      <c r="N484" s="177">
        <f>IFERROR(_xll.qlIndexFixing(ONIndex1M,I484,TRUE,_xll.ohTrigger(RecalcTrigger,Trigger1M)),NA())</f>
        <v>1.1904871817042252E-2</v>
      </c>
      <c r="O484" s="44">
        <f>IFERROR(_xll.qlIndexFixing(ONIndex3M,I484,TRUE,_xll.ohTrigger(RecalcTrigger,Trigger3M)),NA())</f>
        <v>1.2709855631361327E-2</v>
      </c>
      <c r="P484" s="44">
        <f>IFERROR(_xll.qlIndexFixing(ONIndex6M,I484,TRUE,_xll.ohTrigger(RecalcTrigger,Trigger6M)),NA())</f>
        <v>1.3836379398539657E-2</v>
      </c>
      <c r="Q484" s="178">
        <f>IFERROR(_xll.qlIndexFixing(ONIndex1Y,I484,TRUE,_xll.ohTrigger(RecalcTrigger,Trigger1Y)),NA())</f>
        <v>1.6611032745458647E-2</v>
      </c>
    </row>
    <row r="485" spans="2:17" x14ac:dyDescent="0.2">
      <c r="B485" s="39" t="s">
        <v>17</v>
      </c>
      <c r="D485" s="42">
        <f>_xll.qlCalendarAdvance(Calendar,$D484,B485,"f",FALSE)</f>
        <v>43052</v>
      </c>
      <c r="E485" s="172">
        <f>_xll.qlInterestRateIndexValueDate(IndexON,D485)</f>
        <v>43052</v>
      </c>
      <c r="F485" s="188">
        <f>IFERROR(_xll.qlIndexFixing(IndexON,D485,TRUE,_xll.ohTrigger(RecalcTrigger,TriggerON)),NA())</f>
        <v>1.0833418674831563E-2</v>
      </c>
      <c r="H485" s="42">
        <f>_xll.qlCalendarAdvance(Calendar,$H484,B485,"f",FALSE)</f>
        <v>43052</v>
      </c>
      <c r="I485" s="172">
        <f>_xll.qlInterestRateIndexValueDate(Index1M,$H485)</f>
        <v>43052</v>
      </c>
      <c r="J485" s="177">
        <f>IFERROR(_xll.qlIndexFixing(Index1M,$H485,TRUE,_xll.ohTrigger(RecalcTrigger,Trigger1M)),NA())</f>
        <v>1.206029595894309E-2</v>
      </c>
      <c r="K485" s="44">
        <f>IFERROR(_xll.qlIndexFixing(Index3M,H485,TRUE,_xll.ohTrigger(RecalcTrigger,Trigger3M)),NA())</f>
        <v>1.320757675534804E-2</v>
      </c>
      <c r="L485" s="44">
        <f>IFERROR(_xll.qlIndexFixing(Index6M,$H485,TRUE,_xll.ohTrigger(RecalcTrigger,Trigger6M)),NA())</f>
        <v>1.4671400022546499E-2</v>
      </c>
      <c r="M485" s="178">
        <f>IFERROR(_xll.qlIndexFixing(Index1Y,$H485,TRUE,_xll.ohTrigger(RecalcTrigger,Trigger1Y)),NA())</f>
        <v>1.6517421051211123E-2</v>
      </c>
      <c r="N485" s="177">
        <f>IFERROR(_xll.qlIndexFixing(ONIndex1M,I485,TRUE,_xll.ohTrigger(RecalcTrigger,Trigger1M)),NA())</f>
        <v>1.192306377158503E-2</v>
      </c>
      <c r="O485" s="44">
        <f>IFERROR(_xll.qlIndexFixing(ONIndex3M,I485,TRUE,_xll.ohTrigger(RecalcTrigger,Trigger3M)),NA())</f>
        <v>1.2730305621169169E-2</v>
      </c>
      <c r="P485" s="44">
        <f>IFERROR(_xll.qlIndexFixing(ONIndex6M,I485,TRUE,_xll.ohTrigger(RecalcTrigger,Trigger6M)),NA())</f>
        <v>1.3854056233295609E-2</v>
      </c>
      <c r="Q485" s="178">
        <f>IFERROR(_xll.qlIndexFixing(ONIndex1Y,I485,TRUE,_xll.ohTrigger(RecalcTrigger,Trigger1Y)),NA())</f>
        <v>1.6612440546317497E-2</v>
      </c>
    </row>
    <row r="486" spans="2:17" x14ac:dyDescent="0.2">
      <c r="B486" s="39" t="s">
        <v>17</v>
      </c>
      <c r="D486" s="42">
        <f>_xll.qlCalendarAdvance(Calendar,$D485,B486,"f",FALSE)</f>
        <v>43053</v>
      </c>
      <c r="E486" s="172">
        <f>_xll.qlInterestRateIndexValueDate(IndexON,D486)</f>
        <v>43053</v>
      </c>
      <c r="F486" s="188">
        <f>IFERROR(_xll.qlIndexFixing(IndexON,D486,TRUE,_xll.ohTrigger(RecalcTrigger,TriggerON)),NA())</f>
        <v>1.0841090792301777E-2</v>
      </c>
      <c r="H486" s="42">
        <f>_xll.qlCalendarAdvance(Calendar,$H485,B486,"f",FALSE)</f>
        <v>43053</v>
      </c>
      <c r="I486" s="172">
        <f>_xll.qlInterestRateIndexValueDate(Index1M,$H486)</f>
        <v>43053</v>
      </c>
      <c r="J486" s="177">
        <f>IFERROR(_xll.qlIndexFixing(Index1M,$H486,TRUE,_xll.ohTrigger(RecalcTrigger,Trigger1M)),NA())</f>
        <v>1.2069265361501954E-2</v>
      </c>
      <c r="K486" s="44">
        <f>IFERROR(_xll.qlIndexFixing(Index3M,H486,TRUE,_xll.ohTrigger(RecalcTrigger,Trigger3M)),NA())</f>
        <v>1.3217128198739672E-2</v>
      </c>
      <c r="L486" s="44">
        <f>IFERROR(_xll.qlIndexFixing(Index6M,$H486,TRUE,_xll.ohTrigger(RecalcTrigger,Trigger6M)),NA())</f>
        <v>1.4675358711500512E-2</v>
      </c>
      <c r="M486" s="178">
        <f>IFERROR(_xll.qlIndexFixing(Index1Y,$H486,TRUE,_xll.ohTrigger(RecalcTrigger,Trigger1Y)),NA())</f>
        <v>1.6518733745621628E-2</v>
      </c>
      <c r="N486" s="177">
        <f>IFERROR(_xll.qlIndexFixing(ONIndex1M,I486,TRUE,_xll.ohTrigger(RecalcTrigger,Trigger1M)),NA())</f>
        <v>1.1932319935128444E-2</v>
      </c>
      <c r="O486" s="44">
        <f>IFERROR(_xll.qlIndexFixing(ONIndex3M,I486,TRUE,_xll.ohTrigger(RecalcTrigger,Trigger3M)),NA())</f>
        <v>1.2740743281527411E-2</v>
      </c>
      <c r="P486" s="44">
        <f>IFERROR(_xll.qlIndexFixing(ONIndex6M,I486,TRUE,_xll.ohTrigger(RecalcTrigger,Trigger6M)),NA())</f>
        <v>1.3863134848427494E-2</v>
      </c>
      <c r="Q486" s="178">
        <f>IFERROR(_xll.qlIndexFixing(ONIndex1Y,I486,TRUE,_xll.ohTrigger(RecalcTrigger,Trigger1Y)),NA())</f>
        <v>1.6613179262662259E-2</v>
      </c>
    </row>
    <row r="487" spans="2:17" x14ac:dyDescent="0.2">
      <c r="B487" s="39" t="s">
        <v>17</v>
      </c>
      <c r="D487" s="42">
        <f>_xll.qlCalendarAdvance(Calendar,$D486,B487,"f",FALSE)</f>
        <v>43054</v>
      </c>
      <c r="E487" s="172">
        <f>_xll.qlInterestRateIndexValueDate(IndexON,D487)</f>
        <v>43054</v>
      </c>
      <c r="F487" s="188">
        <f>IFERROR(_xll.qlIndexFixing(IndexON,D487,TRUE,_xll.ohTrigger(RecalcTrigger,TriggerON)),NA())</f>
        <v>1.0848729139407709E-2</v>
      </c>
      <c r="H487" s="42">
        <f>_xll.qlCalendarAdvance(Calendar,$H486,B487,"f",FALSE)</f>
        <v>43054</v>
      </c>
      <c r="I487" s="172">
        <f>_xll.qlInterestRateIndexValueDate(Index1M,$H487)</f>
        <v>43054</v>
      </c>
      <c r="J487" s="177">
        <f>IFERROR(_xll.qlIndexFixing(Index1M,$H487,TRUE,_xll.ohTrigger(RecalcTrigger,Trigger1M)),NA())</f>
        <v>1.2078214381893753E-2</v>
      </c>
      <c r="K487" s="44">
        <f>IFERROR(_xll.qlIndexFixing(Index3M,H487,TRUE,_xll.ohTrigger(RecalcTrigger,Trigger3M)),NA())</f>
        <v>1.3226649583540445E-2</v>
      </c>
      <c r="L487" s="44">
        <f>IFERROR(_xll.qlIndexFixing(Index6M,$H487,TRUE,_xll.ohTrigger(RecalcTrigger,Trigger6M)),NA())</f>
        <v>1.4683591110887212E-2</v>
      </c>
      <c r="M487" s="178">
        <f>IFERROR(_xll.qlIndexFixing(Index1Y,$H487,TRUE,_xll.ohTrigger(RecalcTrigger,Trigger1Y)),NA())</f>
        <v>1.652007140746603E-2</v>
      </c>
      <c r="N487" s="177">
        <f>IFERROR(_xll.qlIndexFixing(ONIndex1M,I487,TRUE,_xll.ohTrigger(RecalcTrigger,Trigger1M)),NA())</f>
        <v>1.1941555729715336E-2</v>
      </c>
      <c r="O487" s="44">
        <f>IFERROR(_xll.qlIndexFixing(ONIndex3M,I487,TRUE,_xll.ohTrigger(RecalcTrigger,Trigger3M)),NA())</f>
        <v>1.2751175775995716E-2</v>
      </c>
      <c r="P487" s="44">
        <f>IFERROR(_xll.qlIndexFixing(ONIndex6M,I487,TRUE,_xll.ohTrigger(RecalcTrigger,Trigger6M)),NA())</f>
        <v>1.3872200239561927E-2</v>
      </c>
      <c r="Q487" s="178">
        <f>IFERROR(_xll.qlIndexFixing(ONIndex1Y,I487,TRUE,_xll.ohTrigger(RecalcTrigger,Trigger1Y)),NA())</f>
        <v>1.6613712096977817E-2</v>
      </c>
    </row>
    <row r="488" spans="2:17" x14ac:dyDescent="0.2">
      <c r="B488" s="39" t="s">
        <v>17</v>
      </c>
      <c r="D488" s="42">
        <f>_xll.qlCalendarAdvance(Calendar,$D487,B488,"f",FALSE)</f>
        <v>43055</v>
      </c>
      <c r="E488" s="172">
        <f>_xll.qlInterestRateIndexValueDate(IndexON,D488)</f>
        <v>43055</v>
      </c>
      <c r="F488" s="188">
        <f>IFERROR(_xll.qlIndexFixing(IndexON,D488,TRUE,_xll.ohTrigger(RecalcTrigger,TriggerON)),NA())</f>
        <v>1.0856333716149358E-2</v>
      </c>
      <c r="H488" s="42">
        <f>_xll.qlCalendarAdvance(Calendar,$H487,B488,"f",FALSE)</f>
        <v>43055</v>
      </c>
      <c r="I488" s="172">
        <f>_xll.qlInterestRateIndexValueDate(Index1M,$H488)</f>
        <v>43055</v>
      </c>
      <c r="J488" s="177">
        <f>IFERROR(_xll.qlIndexFixing(Index1M,$H488,TRUE,_xll.ohTrigger(RecalcTrigger,Trigger1M)),NA())</f>
        <v>1.2096346664469924E-2</v>
      </c>
      <c r="K488" s="44">
        <f>IFERROR(_xll.qlIndexFixing(Index3M,H488,TRUE,_xll.ohTrigger(RecalcTrigger,Trigger3M)),NA())</f>
        <v>1.3236140464920802E-2</v>
      </c>
      <c r="L488" s="44">
        <f>IFERROR(_xll.qlIndexFixing(Index6M,$H488,TRUE,_xll.ohTrigger(RecalcTrigger,Trigger6M)),NA())</f>
        <v>1.4691814307350963E-2</v>
      </c>
      <c r="M488" s="178">
        <f>IFERROR(_xll.qlIndexFixing(Index1Y,$H488,TRUE,_xll.ohTrigger(RecalcTrigger,Trigger1Y)),NA())</f>
        <v>1.652143474451595E-2</v>
      </c>
      <c r="N488" s="177">
        <f>IFERROR(_xll.qlIndexFixing(ONIndex1M,I488,TRUE,_xll.ohTrigger(RecalcTrigger,Trigger1M)),NA())</f>
        <v>1.1950771155264661E-2</v>
      </c>
      <c r="O488" s="44">
        <f>IFERROR(_xll.qlIndexFixing(ONIndex3M,I488,TRUE,_xll.ohTrigger(RecalcTrigger,Trigger3M)),NA())</f>
        <v>1.2761603104493036E-2</v>
      </c>
      <c r="P488" s="44">
        <f>IFERROR(_xll.qlIndexFixing(ONIndex6M,I488,TRUE,_xll.ohTrigger(RecalcTrigger,Trigger6M)),NA())</f>
        <v>1.3881252406942046E-2</v>
      </c>
      <c r="Q488" s="178">
        <f>IFERROR(_xll.qlIndexFixing(ONIndex1Y,I488,TRUE,_xll.ohTrigger(RecalcTrigger,Trigger1Y)),NA())</f>
        <v>1.6614039049102081E-2</v>
      </c>
    </row>
    <row r="489" spans="2:17" x14ac:dyDescent="0.2">
      <c r="B489" s="39" t="s">
        <v>17</v>
      </c>
      <c r="D489" s="42">
        <f>_xll.qlCalendarAdvance(Calendar,$D488,B489,"f",FALSE)</f>
        <v>43056</v>
      </c>
      <c r="E489" s="172">
        <f>_xll.qlInterestRateIndexValueDate(IndexON,D489)</f>
        <v>43056</v>
      </c>
      <c r="F489" s="188">
        <f>IFERROR(_xll.qlIndexFixing(IndexON,D489,TRUE,_xll.ohTrigger(RecalcTrigger,TriggerON)),NA())</f>
        <v>1.0871754107605327E-2</v>
      </c>
      <c r="H489" s="42">
        <f>_xll.qlCalendarAdvance(Calendar,$H488,B489,"f",FALSE)</f>
        <v>43056</v>
      </c>
      <c r="I489" s="172">
        <f>_xll.qlInterestRateIndexValueDate(Index1M,$H489)</f>
        <v>43056</v>
      </c>
      <c r="J489" s="177">
        <f>IFERROR(_xll.qlIndexFixing(Index1M,$H489,TRUE,_xll.ohTrigger(RecalcTrigger,Trigger1M)),NA())</f>
        <v>1.2100646451222245E-2</v>
      </c>
      <c r="K489" s="44">
        <f>IFERROR(_xll.qlIndexFixing(Index3M,H489,TRUE,_xll.ohTrigger(RecalcTrigger,Trigger3M)),NA())</f>
        <v>1.325497354302739E-2</v>
      </c>
      <c r="L489" s="44">
        <f>IFERROR(_xll.qlIndexFixing(Index6M,$H489,TRUE,_xll.ohTrigger(RecalcTrigger,Trigger6M)),NA())</f>
        <v>1.4700028328370933E-2</v>
      </c>
      <c r="M489" s="178">
        <f>IFERROR(_xll.qlIndexFixing(Index1Y,$H489,TRUE,_xll.ohTrigger(RecalcTrigger,Trigger1Y)),NA())</f>
        <v>1.652766613478239E-2</v>
      </c>
      <c r="N489" s="177">
        <f>IFERROR(_xll.qlIndexFixing(ONIndex1M,I489,TRUE,_xll.ohTrigger(RecalcTrigger,Trigger1M)),NA())</f>
        <v>1.1969526607659155E-2</v>
      </c>
      <c r="O489" s="44">
        <f>IFERROR(_xll.qlIndexFixing(ONIndex3M,I489,TRUE,_xll.ohTrigger(RecalcTrigger,Trigger3M)),NA())</f>
        <v>1.2782888192773846E-2</v>
      </c>
      <c r="P489" s="44">
        <f>IFERROR(_xll.qlIndexFixing(ONIndex6M,I489,TRUE,_xll.ohTrigger(RecalcTrigger,Trigger6M)),NA())</f>
        <v>1.3899841958923503E-2</v>
      </c>
      <c r="Q489" s="178">
        <f>IFERROR(_xll.qlIndexFixing(ONIndex1Y,I489,TRUE,_xll.ohTrigger(RecalcTrigger,Trigger1Y)),NA())</f>
        <v>1.6614762924765197E-2</v>
      </c>
    </row>
    <row r="490" spans="2:17" x14ac:dyDescent="0.2">
      <c r="B490" s="39" t="s">
        <v>17</v>
      </c>
      <c r="D490" s="42">
        <f>_xll.qlCalendarAdvance(Calendar,$D489,B490,"f",FALSE)</f>
        <v>43059</v>
      </c>
      <c r="E490" s="172">
        <f>_xll.qlInterestRateIndexValueDate(IndexON,D490)</f>
        <v>43059</v>
      </c>
      <c r="F490" s="188">
        <f>IFERROR(_xll.qlIndexFixing(IndexON,D490,TRUE,_xll.ohTrigger(RecalcTrigger,TriggerON)),NA())</f>
        <v>1.0886414319392079E-2</v>
      </c>
      <c r="H490" s="42">
        <f>_xll.qlCalendarAdvance(Calendar,$H489,B490,"f",FALSE)</f>
        <v>43059</v>
      </c>
      <c r="I490" s="172">
        <f>_xll.qlInterestRateIndexValueDate(Index1M,$H490)</f>
        <v>43059</v>
      </c>
      <c r="J490" s="177">
        <f>IFERROR(_xll.qlIndexFixing(Index1M,$H490,TRUE,_xll.ohTrigger(RecalcTrigger,Trigger1M)),NA())</f>
        <v>1.2122654249284309E-2</v>
      </c>
      <c r="K490" s="44">
        <f>IFERROR(_xll.qlIndexFixing(Index3M,H490,TRUE,_xll.ohTrigger(RecalcTrigger,Trigger3M)),NA())</f>
        <v>1.3273790059563167E-2</v>
      </c>
      <c r="L490" s="44">
        <f>IFERROR(_xll.qlIndexFixing(Index6M,$H490,TRUE,_xll.ohTrigger(RecalcTrigger,Trigger6M)),NA())</f>
        <v>1.4728871304119385E-2</v>
      </c>
      <c r="M490" s="178">
        <f>IFERROR(_xll.qlIndexFixing(Index1Y,$H490,TRUE,_xll.ohTrigger(RecalcTrigger,Trigger1Y)),NA())</f>
        <v>1.652715900040902E-2</v>
      </c>
      <c r="N490" s="177">
        <f>IFERROR(_xll.qlIndexFixing(ONIndex1M,I490,TRUE,_xll.ohTrigger(RecalcTrigger,Trigger1M)),NA())</f>
        <v>1.1987429167734653E-2</v>
      </c>
      <c r="O490" s="44">
        <f>IFERROR(_xll.qlIndexFixing(ONIndex3M,I490,TRUE,_xll.ohTrigger(RecalcTrigger,Trigger3M)),NA())</f>
        <v>1.2803260759015611E-2</v>
      </c>
      <c r="P490" s="44">
        <f>IFERROR(_xll.qlIndexFixing(ONIndex6M,I490,TRUE,_xll.ohTrigger(RecalcTrigger,Trigger6M)),NA())</f>
        <v>1.3917328837865783E-2</v>
      </c>
      <c r="Q490" s="178">
        <f>IFERROR(_xll.qlIndexFixing(ONIndex1Y,I490,TRUE,_xll.ohTrigger(RecalcTrigger,Trigger1Y)),NA())</f>
        <v>1.6613288036901874E-2</v>
      </c>
    </row>
    <row r="491" spans="2:17" x14ac:dyDescent="0.2">
      <c r="B491" s="39" t="s">
        <v>17</v>
      </c>
      <c r="D491" s="42">
        <f>_xll.qlCalendarAdvance(Calendar,$D490,B491,"f",FALSE)</f>
        <v>43060</v>
      </c>
      <c r="E491" s="172">
        <f>_xll.qlInterestRateIndexValueDate(IndexON,D491)</f>
        <v>43060</v>
      </c>
      <c r="F491" s="188">
        <f>IFERROR(_xll.qlIndexFixing(IndexON,D491,TRUE,_xll.ohTrigger(RecalcTrigger,TriggerON)),NA())</f>
        <v>1.0893850044231268E-2</v>
      </c>
      <c r="H491" s="42">
        <f>_xll.qlCalendarAdvance(Calendar,$H490,B491,"f",FALSE)</f>
        <v>43060</v>
      </c>
      <c r="I491" s="172">
        <f>_xll.qlInterestRateIndexValueDate(Index1M,$H491)</f>
        <v>43060</v>
      </c>
      <c r="J491" s="177">
        <f>IFERROR(_xll.qlIndexFixing(Index1M,$H491,TRUE,_xll.ohTrigger(RecalcTrigger,Trigger1M)),NA())</f>
        <v>1.2131482162048512E-2</v>
      </c>
      <c r="K491" s="44">
        <f>IFERROR(_xll.qlIndexFixing(Index3M,H491,TRUE,_xll.ohTrigger(RecalcTrigger,Trigger3M)),NA())</f>
        <v>1.32831217513029E-2</v>
      </c>
      <c r="L491" s="44">
        <f>IFERROR(_xll.qlIndexFixing(Index6M,$H491,TRUE,_xll.ohTrigger(RecalcTrigger,Trigger6M)),NA())</f>
        <v>1.4732793207639774E-2</v>
      </c>
      <c r="M491" s="178">
        <f>IFERROR(_xll.qlIndexFixing(Index1Y,$H491,TRUE,_xll.ohTrigger(RecalcTrigger,Trigger1Y)),NA())</f>
        <v>1.6528661330268424E-2</v>
      </c>
      <c r="N491" s="177">
        <f>IFERROR(_xll.qlIndexFixing(ONIndex1M,I491,TRUE,_xll.ohTrigger(RecalcTrigger,Trigger1M)),NA())</f>
        <v>1.1996542748339278E-2</v>
      </c>
      <c r="O491" s="44">
        <f>IFERROR(_xll.qlIndexFixing(ONIndex3M,I491,TRUE,_xll.ohTrigger(RecalcTrigger,Trigger3M)),NA())</f>
        <v>1.2813662257739056E-2</v>
      </c>
      <c r="P491" s="44">
        <f>IFERROR(_xll.qlIndexFixing(ONIndex6M,I491,TRUE,_xll.ohTrigger(RecalcTrigger,Trigger6M)),NA())</f>
        <v>1.3926314885988056E-2</v>
      </c>
      <c r="Q491" s="178">
        <f>IFERROR(_xll.qlIndexFixing(ONIndex1Y,I491,TRUE,_xll.ohTrigger(RecalcTrigger,Trigger1Y)),NA())</f>
        <v>1.6612585578718031E-2</v>
      </c>
    </row>
    <row r="492" spans="2:17" x14ac:dyDescent="0.2">
      <c r="B492" s="39" t="s">
        <v>17</v>
      </c>
      <c r="D492" s="42">
        <f>_xll.qlCalendarAdvance(Calendar,$D491,B492,"f",FALSE)</f>
        <v>43061</v>
      </c>
      <c r="E492" s="172">
        <f>_xll.qlInterestRateIndexValueDate(IndexON,D492)</f>
        <v>43061</v>
      </c>
      <c r="F492" s="188">
        <f>IFERROR(_xll.qlIndexFixing(IndexON,D492,TRUE,_xll.ohTrigger(RecalcTrigger,TriggerON)),NA())</f>
        <v>1.0901251998706174E-2</v>
      </c>
      <c r="H492" s="42">
        <f>_xll.qlCalendarAdvance(Calendar,$H491,B492,"f",FALSE)</f>
        <v>43061</v>
      </c>
      <c r="I492" s="172">
        <f>_xll.qlInterestRateIndexValueDate(Index1M,$H492)</f>
        <v>43061</v>
      </c>
      <c r="J492" s="177">
        <f>IFERROR(_xll.qlIndexFixing(Index1M,$H492,TRUE,_xll.ohTrigger(RecalcTrigger,Trigger1M)),NA())</f>
        <v>1.2140290816209154E-2</v>
      </c>
      <c r="K492" s="44">
        <f>IFERROR(_xll.qlIndexFixing(Index3M,H492,TRUE,_xll.ohTrigger(RecalcTrigger,Trigger3M)),NA())</f>
        <v>1.3292420270581428E-2</v>
      </c>
      <c r="L492" s="44">
        <f>IFERROR(_xll.qlIndexFixing(Index6M,$H492,TRUE,_xll.ohTrigger(RecalcTrigger,Trigger6M)),NA())</f>
        <v>1.4740961763663716E-2</v>
      </c>
      <c r="M492" s="178">
        <f>IFERROR(_xll.qlIndexFixing(Index1Y,$H492,TRUE,_xll.ohTrigger(RecalcTrigger,Trigger1Y)),NA())</f>
        <v>1.6530193582089625E-2</v>
      </c>
      <c r="N492" s="177">
        <f>IFERROR(_xll.qlIndexFixing(ONIndex1M,I492,TRUE,_xll.ohTrigger(RecalcTrigger,Trigger1M)),NA())</f>
        <v>1.2005635959987382E-2</v>
      </c>
      <c r="O492" s="44">
        <f>IFERROR(_xll.qlIndexFixing(ONIndex3M,I492,TRUE,_xll.ohTrigger(RecalcTrigger,Trigger3M)),NA())</f>
        <v>1.2824058590572562E-2</v>
      </c>
      <c r="P492" s="44">
        <f>IFERROR(_xll.qlIndexFixing(ONIndex6M,I492,TRUE,_xll.ohTrigger(RecalcTrigger,Trigger6M)),NA())</f>
        <v>1.3935287710274968E-2</v>
      </c>
      <c r="Q492" s="178">
        <f>IFERROR(_xll.qlIndexFixing(ONIndex1Y,I492,TRUE,_xll.ohTrigger(RecalcTrigger,Trigger1Y)),NA())</f>
        <v>1.6611677238342892E-2</v>
      </c>
    </row>
    <row r="493" spans="2:17" x14ac:dyDescent="0.2">
      <c r="B493" s="39" t="s">
        <v>17</v>
      </c>
      <c r="D493" s="42">
        <f>_xll.qlCalendarAdvance(Calendar,$D492,B493,"f",FALSE)</f>
        <v>43062</v>
      </c>
      <c r="E493" s="172">
        <f>_xll.qlInterestRateIndexValueDate(IndexON,D493)</f>
        <v>43062</v>
      </c>
      <c r="F493" s="188">
        <f>IFERROR(_xll.qlIndexFixing(IndexON,D493,TRUE,_xll.ohTrigger(RecalcTrigger,TriggerON)),NA())</f>
        <v>1.0908620182816797E-2</v>
      </c>
      <c r="H493" s="42">
        <f>_xll.qlCalendarAdvance(Calendar,$H492,B493,"f",FALSE)</f>
        <v>43062</v>
      </c>
      <c r="I493" s="172">
        <f>_xll.qlInterestRateIndexValueDate(Index1M,$H493)</f>
        <v>43062</v>
      </c>
      <c r="J493" s="177">
        <f>IFERROR(_xll.qlIndexFixing(Index1M,$H493,TRUE,_xll.ohTrigger(RecalcTrigger,Trigger1M)),NA())</f>
        <v>1.2167217079282738E-2</v>
      </c>
      <c r="K493" s="44">
        <f>IFERROR(_xll.qlIndexFixing(Index3M,H493,TRUE,_xll.ohTrigger(RecalcTrigger,Trigger3M)),NA())</f>
        <v>1.330168517254629E-2</v>
      </c>
      <c r="L493" s="44">
        <f>IFERROR(_xll.qlIndexFixing(Index6M,$H493,TRUE,_xll.ohTrigger(RecalcTrigger,Trigger6M)),NA())</f>
        <v>1.4749121309137237E-2</v>
      </c>
      <c r="M493" s="178">
        <f>IFERROR(_xll.qlIndexFixing(Index1Y,$H493,TRUE,_xll.ohTrigger(RecalcTrigger,Trigger1Y)),NA())</f>
        <v>1.6531756463688652E-2</v>
      </c>
      <c r="N493" s="177">
        <f>IFERROR(_xll.qlIndexFixing(ONIndex1M,I493,TRUE,_xll.ohTrigger(RecalcTrigger,Trigger1M)),NA())</f>
        <v>1.2014708802678964E-2</v>
      </c>
      <c r="O493" s="44">
        <f>IFERROR(_xll.qlIndexFixing(ONIndex3M,I493,TRUE,_xll.ohTrigger(RecalcTrigger,Trigger3M)),NA())</f>
        <v>1.2834449757354038E-2</v>
      </c>
      <c r="P493" s="44">
        <f>IFERROR(_xll.qlIndexFixing(ONIndex6M,I493,TRUE,_xll.ohTrigger(RecalcTrigger,Trigger6M)),NA())</f>
        <v>1.3944247310645475E-2</v>
      </c>
      <c r="Q493" s="178">
        <f>IFERROR(_xll.qlIndexFixing(ONIndex1Y,I493,TRUE,_xll.ohTrigger(RecalcTrigger,Trigger1Y)),NA())</f>
        <v>1.6610563015857505E-2</v>
      </c>
    </row>
    <row r="494" spans="2:17" x14ac:dyDescent="0.2">
      <c r="B494" s="39" t="s">
        <v>17</v>
      </c>
      <c r="D494" s="42">
        <f>_xll.qlCalendarAdvance(Calendar,$D493,B494,"f",FALSE)</f>
        <v>43063</v>
      </c>
      <c r="E494" s="172">
        <f>_xll.qlInterestRateIndexValueDate(IndexON,D494)</f>
        <v>43063</v>
      </c>
      <c r="F494" s="188">
        <f>IFERROR(_xll.qlIndexFixing(IndexON,D494,TRUE,_xll.ohTrigger(RecalcTrigger,TriggerON)),NA())</f>
        <v>1.0923570882898453E-2</v>
      </c>
      <c r="H494" s="42">
        <f>_xll.qlCalendarAdvance(Calendar,$H493,B494,"f",FALSE)</f>
        <v>43063</v>
      </c>
      <c r="I494" s="172">
        <f>_xll.qlInterestRateIndexValueDate(Index1M,$H494)</f>
        <v>43063</v>
      </c>
      <c r="J494" s="177">
        <f>IFERROR(_xll.qlIndexFixing(Index1M,$H494,TRUE,_xll.ohTrigger(RecalcTrigger,Trigger1M)),NA())</f>
        <v>1.217143789486237E-2</v>
      </c>
      <c r="K494" s="44">
        <f>IFERROR(_xll.qlIndexFixing(Index3M,H494,TRUE,_xll.ohTrigger(RecalcTrigger,Trigger3M)),NA())</f>
        <v>1.3320000358616952E-2</v>
      </c>
      <c r="L494" s="44">
        <f>IFERROR(_xll.qlIndexFixing(Index6M,$H494,TRUE,_xll.ohTrigger(RecalcTrigger,Trigger6M)),NA())</f>
        <v>1.4757271871543982E-2</v>
      </c>
      <c r="M494" s="178">
        <f>IFERROR(_xll.qlIndexFixing(Index1Y,$H494,TRUE,_xll.ohTrigger(RecalcTrigger,Trigger1Y)),NA())</f>
        <v>1.6538526300308123E-2</v>
      </c>
      <c r="N494" s="177">
        <f>IFERROR(_xll.qlIndexFixing(ONIndex1M,I494,TRUE,_xll.ohTrigger(RecalcTrigger,Trigger1M)),NA())</f>
        <v>1.2033183274885081E-2</v>
      </c>
      <c r="O494" s="44">
        <f>IFERROR(_xll.qlIndexFixing(ONIndex3M,I494,TRUE,_xll.ohTrigger(RecalcTrigger,Trigger3M)),NA())</f>
        <v>1.2855667634143291E-2</v>
      </c>
      <c r="P494" s="44">
        <f>IFERROR(_xll.qlIndexFixing(ONIndex6M,I494,TRUE,_xll.ohTrigger(RecalcTrigger,Trigger6M)),NA())</f>
        <v>1.3962656523305677E-2</v>
      </c>
      <c r="Q494" s="178">
        <f>IFERROR(_xll.qlIndexFixing(ONIndex1Y,I494,TRUE,_xll.ohTrigger(RecalcTrigger,Trigger1Y)),NA())</f>
        <v>1.660840396365789E-2</v>
      </c>
    </row>
    <row r="495" spans="2:17" x14ac:dyDescent="0.2">
      <c r="B495" s="39" t="s">
        <v>17</v>
      </c>
      <c r="D495" s="42">
        <f>_xll.qlCalendarAdvance(Calendar,$D494,B495,"f",FALSE)</f>
        <v>43066</v>
      </c>
      <c r="E495" s="172">
        <f>_xll.qlInterestRateIndexValueDate(IndexON,D495)</f>
        <v>43066</v>
      </c>
      <c r="F495" s="188">
        <f>IFERROR(_xll.qlIndexFixing(IndexON,D495,TRUE,_xll.ohTrigger(RecalcTrigger,TriggerON)),NA())</f>
        <v>1.093775521545437E-2</v>
      </c>
      <c r="H495" s="42">
        <f>_xll.qlCalendarAdvance(Calendar,$H494,B495,"f",FALSE)</f>
        <v>43066</v>
      </c>
      <c r="I495" s="172">
        <f>_xll.qlInterestRateIndexValueDate(Index1M,$H495)</f>
        <v>43066</v>
      </c>
      <c r="J495" s="177">
        <f>IFERROR(_xll.qlIndexFixing(Index1M,$H495,TRUE,_xll.ohTrigger(RecalcTrigger,Trigger1M)),NA())</f>
        <v>1.2184058318451041E-2</v>
      </c>
      <c r="K495" s="44">
        <f>IFERROR(_xll.qlIndexFixing(Index3M,H495,TRUE,_xll.ohTrigger(RecalcTrigger,Trigger3M)),NA())</f>
        <v>1.3338399710122002E-2</v>
      </c>
      <c r="L495" s="44">
        <f>IFERROR(_xll.qlIndexFixing(Index6M,$H495,TRUE,_xll.ohTrigger(RecalcTrigger,Trigger6M)),NA())</f>
        <v>1.4790124763526312E-2</v>
      </c>
      <c r="M495" s="178">
        <f>IFERROR(_xll.qlIndexFixing(Index1Y,$H495,TRUE,_xll.ohTrigger(RecalcTrigger,Trigger1Y)),NA())</f>
        <v>1.6538328444425376E-2</v>
      </c>
      <c r="N495" s="177">
        <f>IFERROR(_xll.qlIndexFixing(ONIndex1M,I495,TRUE,_xll.ohTrigger(RecalcTrigger,Trigger1M)),NA())</f>
        <v>1.2050796483231707E-2</v>
      </c>
      <c r="O495" s="44">
        <f>IFERROR(_xll.qlIndexFixing(ONIndex3M,I495,TRUE,_xll.ohTrigger(RecalcTrigger,Trigger3M)),NA())</f>
        <v>1.2875962765337423E-2</v>
      </c>
      <c r="P495" s="44">
        <f>IFERROR(_xll.qlIndexFixing(ONIndex6M,I495,TRUE,_xll.ohTrigger(RecalcTrigger,Trigger6M)),NA())</f>
        <v>1.3979953473773898E-2</v>
      </c>
      <c r="Q495" s="178">
        <f>IFERROR(_xll.qlIndexFixing(ONIndex1Y,I495,TRUE,_xll.ohTrigger(RecalcTrigger,Trigger1Y)),NA())</f>
        <v>1.6604047305380787E-2</v>
      </c>
    </row>
    <row r="496" spans="2:17" x14ac:dyDescent="0.2">
      <c r="B496" s="39" t="s">
        <v>17</v>
      </c>
      <c r="D496" s="42">
        <f>_xll.qlCalendarAdvance(Calendar,$D495,B496,"f",FALSE)</f>
        <v>43067</v>
      </c>
      <c r="E496" s="172">
        <f>_xll.qlInterestRateIndexValueDate(IndexON,D496)</f>
        <v>43067</v>
      </c>
      <c r="F496" s="188">
        <f>IFERROR(_xll.qlIndexFixing(IndexON,D496,TRUE,_xll.ohTrigger(RecalcTrigger,TriggerON)),NA())</f>
        <v>1.0944954547581487E-2</v>
      </c>
      <c r="H496" s="42">
        <f>_xll.qlCalendarAdvance(Calendar,$H495,B496,"f",FALSE)</f>
        <v>43067</v>
      </c>
      <c r="I496" s="172">
        <f>_xll.qlInterestRateIndexValueDate(Index1M,$H496)</f>
        <v>43067</v>
      </c>
      <c r="J496" s="177">
        <f>IFERROR(_xll.qlIndexFixing(Index1M,$H496,TRUE,_xll.ohTrigger(RecalcTrigger,Trigger1M)),NA())</f>
        <v>1.2192759287293686E-2</v>
      </c>
      <c r="K496" s="44">
        <f>IFERROR(_xll.qlIndexFixing(Index3M,H496,TRUE,_xll.ohTrigger(RecalcTrigger,Trigger3M)),NA())</f>
        <v>1.3347489852627617E-2</v>
      </c>
      <c r="L496" s="44">
        <f>IFERROR(_xll.qlIndexFixing(Index6M,$H496,TRUE,_xll.ohTrigger(RecalcTrigger,Trigger6M)),NA())</f>
        <v>1.4794009625180599E-2</v>
      </c>
      <c r="M496" s="178">
        <f>IFERROR(_xll.qlIndexFixing(Index1Y,$H496,TRUE,_xll.ohTrigger(RecalcTrigger,Trigger1Y)),NA())</f>
        <v>1.6540055092401973E-2</v>
      </c>
      <c r="N496" s="177">
        <f>IFERROR(_xll.qlIndexFixing(ONIndex1M,I496,TRUE,_xll.ohTrigger(RecalcTrigger,Trigger1M)),NA())</f>
        <v>1.2059767480816497E-2</v>
      </c>
      <c r="O496" s="44">
        <f>IFERROR(_xll.qlIndexFixing(ONIndex3M,I496,TRUE,_xll.ohTrigger(RecalcTrigger,Trigger3M)),NA())</f>
        <v>1.288632810242607E-2</v>
      </c>
      <c r="P496" s="44">
        <f>IFERROR(_xll.qlIndexFixing(ONIndex6M,I496,TRUE,_xll.ohTrigger(RecalcTrigger,Trigger6M)),NA())</f>
        <v>1.3988846954967604E-2</v>
      </c>
      <c r="Q496" s="178">
        <f>IFERROR(_xll.qlIndexFixing(ONIndex1Y,I496,TRUE,_xll.ohTrigger(RecalcTrigger,Trigger1Y)),NA())</f>
        <v>1.6601903672587293E-2</v>
      </c>
    </row>
    <row r="497" spans="2:17" x14ac:dyDescent="0.2">
      <c r="B497" s="39" t="s">
        <v>17</v>
      </c>
      <c r="D497" s="42">
        <f>_xll.qlCalendarAdvance(Calendar,$D496,B497,"f",FALSE)</f>
        <v>43068</v>
      </c>
      <c r="E497" s="172">
        <f>_xll.qlInterestRateIndexValueDate(IndexON,D497)</f>
        <v>43068</v>
      </c>
      <c r="F497" s="188">
        <f>IFERROR(_xll.qlIndexFixing(IndexON,D497,TRUE,_xll.ohTrigger(RecalcTrigger,TriggerON)),NA())</f>
        <v>1.0952120109344321E-2</v>
      </c>
      <c r="H497" s="42">
        <f>_xll.qlCalendarAdvance(Calendar,$H496,B497,"f",FALSE)</f>
        <v>43068</v>
      </c>
      <c r="I497" s="172">
        <f>_xll.qlInterestRateIndexValueDate(Index1M,$H497)</f>
        <v>43068</v>
      </c>
      <c r="J497" s="177">
        <f>IFERROR(_xll.qlIndexFixing(Index1M,$H497,TRUE,_xll.ohTrigger(RecalcTrigger,Trigger1M)),NA())</f>
        <v>1.2201443619642002E-2</v>
      </c>
      <c r="K497" s="44">
        <f>IFERROR(_xll.qlIndexFixing(Index3M,H497,TRUE,_xll.ohTrigger(RecalcTrigger,Trigger3M)),NA())</f>
        <v>1.3352086168653132E-2</v>
      </c>
      <c r="L497" s="44">
        <f>IFERROR(_xll.qlIndexFixing(Index6M,$H497,TRUE,_xll.ohTrigger(RecalcTrigger,Trigger6M)),NA())</f>
        <v>1.4797890899556002E-2</v>
      </c>
      <c r="M497" s="178">
        <f>IFERROR(_xll.qlIndexFixing(Index1Y,$H497,TRUE,_xll.ohTrigger(RecalcTrigger,Trigger1Y)),NA())</f>
        <v>1.6541816617206218E-2</v>
      </c>
      <c r="N497" s="177">
        <f>IFERROR(_xll.qlIndexFixing(ONIndex1M,I497,TRUE,_xll.ohTrigger(RecalcTrigger,Trigger1M)),NA())</f>
        <v>1.2068718109525811E-2</v>
      </c>
      <c r="O497" s="44">
        <f>IFERROR(_xll.qlIndexFixing(ONIndex3M,I497,TRUE,_xll.ohTrigger(RecalcTrigger,Trigger3M)),NA())</f>
        <v>1.2896688273624779E-2</v>
      </c>
      <c r="P497" s="44">
        <f>IFERROR(_xll.qlIndexFixing(ONIndex6M,I497,TRUE,_xll.ohTrigger(RecalcTrigger,Trigger6M)),NA())</f>
        <v>1.399772721232595E-2</v>
      </c>
      <c r="Q497" s="178">
        <f>IFERROR(_xll.qlIndexFixing(ONIndex1Y,I497,TRUE,_xll.ohTrigger(RecalcTrigger,Trigger1Y)),NA())</f>
        <v>1.6599554157764596E-2</v>
      </c>
    </row>
    <row r="498" spans="2:17" x14ac:dyDescent="0.2">
      <c r="B498" s="39" t="s">
        <v>17</v>
      </c>
      <c r="D498" s="42">
        <f>_xll.qlCalendarAdvance(Calendar,$D497,B498,"f",FALSE)</f>
        <v>43069</v>
      </c>
      <c r="E498" s="172">
        <f>_xll.qlInterestRateIndexValueDate(IndexON,D498)</f>
        <v>43069</v>
      </c>
      <c r="F498" s="188">
        <f>IFERROR(_xll.qlIndexFixing(IndexON,D498,TRUE,_xll.ohTrigger(RecalcTrigger,TriggerON)),NA())</f>
        <v>1.0959251900661826E-2</v>
      </c>
      <c r="H498" s="42">
        <f>_xll.qlCalendarAdvance(Calendar,$H497,B498,"f",FALSE)</f>
        <v>43069</v>
      </c>
      <c r="I498" s="172">
        <f>_xll.qlInterestRateIndexValueDate(Index1M,$H498)</f>
        <v>43069</v>
      </c>
      <c r="J498" s="177">
        <f>IFERROR(_xll.qlIndexFixing(Index1M,$H498,TRUE,_xll.ohTrigger(RecalcTrigger,Trigger1M)),NA())</f>
        <v>1.2205616782882695E-2</v>
      </c>
      <c r="K498" s="44">
        <f>IFERROR(_xll.qlIndexFixing(Index3M,H498,TRUE,_xll.ohTrigger(RecalcTrigger,Trigger3M)),NA())</f>
        <v>1.3356674208651623E-2</v>
      </c>
      <c r="L498" s="44">
        <f>IFERROR(_xll.qlIndexFixing(Index6M,$H498,TRUE,_xll.ohTrigger(RecalcTrigger,Trigger6M)),NA())</f>
        <v>1.4810205230397101E-2</v>
      </c>
      <c r="M498" s="178">
        <f>IFERROR(_xll.qlIndexFixing(Index1Y,$H498,TRUE,_xll.ohTrigger(RecalcTrigger,Trigger1Y)),NA())</f>
        <v>1.6543613726708095E-2</v>
      </c>
      <c r="N498" s="177">
        <f>IFERROR(_xll.qlIndexFixing(ONIndex1M,I498,TRUE,_xll.ohTrigger(RecalcTrigger,Trigger1M)),NA())</f>
        <v>1.2077648369116512E-2</v>
      </c>
      <c r="O498" s="44">
        <f>IFERROR(_xll.qlIndexFixing(ONIndex3M,I498,TRUE,_xll.ohTrigger(RecalcTrigger,Trigger3M)),NA())</f>
        <v>1.2907043278771457E-2</v>
      </c>
      <c r="P498" s="44">
        <f>IFERROR(_xll.qlIndexFixing(ONIndex6M,I498,TRUE,_xll.ohTrigger(RecalcTrigger,Trigger6M)),NA())</f>
        <v>1.4006594245686843E-2</v>
      </c>
      <c r="Q498" s="178">
        <f>IFERROR(_xll.qlIndexFixing(ONIndex1Y,I498,TRUE,_xll.ohTrigger(RecalcTrigger,Trigger1Y)),NA())</f>
        <v>1.6596998760831649E-2</v>
      </c>
    </row>
    <row r="499" spans="2:17" x14ac:dyDescent="0.2">
      <c r="B499" s="39" t="s">
        <v>17</v>
      </c>
      <c r="D499" s="42">
        <f>_xll.qlCalendarAdvance(Calendar,$D498,B499,"f",FALSE)</f>
        <v>43070</v>
      </c>
      <c r="E499" s="172">
        <f>_xll.qlInterestRateIndexValueDate(IndexON,D499)</f>
        <v>43070</v>
      </c>
      <c r="F499" s="188">
        <f>IFERROR(_xll.qlIndexFixing(IndexON,D499,TRUE,_xll.ohTrigger(RecalcTrigger,TriggerON)),NA())</f>
        <v>1.0973732824432666E-2</v>
      </c>
      <c r="H499" s="42">
        <f>_xll.qlCalendarAdvance(Calendar,$H498,B499,"f",FALSE)</f>
        <v>43070</v>
      </c>
      <c r="I499" s="172">
        <f>_xll.qlInterestRateIndexValueDate(Index1M,$H499)</f>
        <v>43070</v>
      </c>
      <c r="J499" s="177">
        <f>IFERROR(_xll.qlIndexFixing(Index1M,$H499,TRUE,_xll.ohTrigger(RecalcTrigger,Trigger1M)),NA())</f>
        <v>1.2227730909487519E-2</v>
      </c>
      <c r="K499" s="44">
        <f>IFERROR(_xll.qlIndexFixing(Index3M,H499,TRUE,_xll.ohTrigger(RecalcTrigger,Trigger3M)),NA())</f>
        <v>1.3365697688707386E-2</v>
      </c>
      <c r="L499" s="44">
        <f>IFERROR(_xll.qlIndexFixing(Index6M,$H499,TRUE,_xll.ohTrigger(RecalcTrigger,Trigger6M)),NA())</f>
        <v>1.4818289837095332E-2</v>
      </c>
      <c r="M499" s="178">
        <f>IFERROR(_xll.qlIndexFixing(Index1Y,$H499,TRUE,_xll.ohTrigger(RecalcTrigger,Trigger1Y)),NA())</f>
        <v>1.6550961385437532E-2</v>
      </c>
      <c r="N499" s="177">
        <f>IFERROR(_xll.qlIndexFixing(ONIndex1M,I499,TRUE,_xll.ohTrigger(RecalcTrigger,Trigger1M)),NA())</f>
        <v>1.2095841817099108E-2</v>
      </c>
      <c r="O499" s="44">
        <f>IFERROR(_xll.qlIndexFixing(ONIndex3M,I499,TRUE,_xll.ohTrigger(RecalcTrigger,Trigger3M)),NA())</f>
        <v>1.2928193955064431E-2</v>
      </c>
      <c r="P499" s="44">
        <f>IFERROR(_xll.qlIndexFixing(ONIndex6M,I499,TRUE,_xll.ohTrigger(RecalcTrigger,Trigger6M)),NA())</f>
        <v>1.4024823090686608E-2</v>
      </c>
      <c r="Q499" s="178">
        <f>IFERROR(_xll.qlIndexFixing(ONIndex1Y,I499,TRUE,_xll.ohTrigger(RecalcTrigger,Trigger1Y)),NA())</f>
        <v>1.6591955863649588E-2</v>
      </c>
    </row>
    <row r="500" spans="2:17" x14ac:dyDescent="0.2">
      <c r="B500" s="39" t="s">
        <v>17</v>
      </c>
      <c r="D500" s="42">
        <f>_xll.qlCalendarAdvance(Calendar,$D499,B500,"f",FALSE)</f>
        <v>43073</v>
      </c>
      <c r="E500" s="172">
        <f>_xll.qlInterestRateIndexValueDate(IndexON,D500)</f>
        <v>43073</v>
      </c>
      <c r="F500" s="188">
        <f>IFERROR(_xll.qlIndexFixing(IndexON,D500,TRUE,_xll.ohTrigger(RecalcTrigger,TriggerON)),NA())</f>
        <v>1.0987441362289019E-2</v>
      </c>
      <c r="H500" s="42">
        <f>_xll.qlCalendarAdvance(Calendar,$H499,B500,"f",FALSE)</f>
        <v>43073</v>
      </c>
      <c r="I500" s="172">
        <f>_xll.qlInterestRateIndexValueDate(Index1M,$H500)</f>
        <v>43073</v>
      </c>
      <c r="J500" s="177">
        <f>IFERROR(_xll.qlIndexFixing(Index1M,$H500,TRUE,_xll.ohTrigger(RecalcTrigger,Trigger1M)),NA())</f>
        <v>1.2249096832085487E-2</v>
      </c>
      <c r="K500" s="44">
        <f>IFERROR(_xll.qlIndexFixing(Index3M,H500,TRUE,_xll.ohTrigger(RecalcTrigger,Trigger3M)),NA())</f>
        <v>1.3396904911353286E-2</v>
      </c>
      <c r="L500" s="44">
        <f>IFERROR(_xll.qlIndexFixing(Index6M,$H500,TRUE,_xll.ohTrigger(RecalcTrigger,Trigger6M)),NA())</f>
        <v>1.4842491201599032E-2</v>
      </c>
      <c r="M500" s="178">
        <f>IFERROR(_xll.qlIndexFixing(Index1Y,$H500,TRUE,_xll.ohTrigger(RecalcTrigger,Trigger1Y)),NA())</f>
        <v>1.6551172169396278E-2</v>
      </c>
      <c r="N500" s="177">
        <f>IFERROR(_xll.qlIndexFixing(ONIndex1M,I500,TRUE,_xll.ohTrigger(RecalcTrigger,Trigger1M)),NA())</f>
        <v>1.2113165717589913E-2</v>
      </c>
      <c r="O500" s="44">
        <f>IFERROR(_xll.qlIndexFixing(ONIndex3M,I500,TRUE,_xll.ohTrigger(RecalcTrigger,Trigger3M)),NA())</f>
        <v>1.2948411640053559E-2</v>
      </c>
      <c r="P500" s="44">
        <f>IFERROR(_xll.qlIndexFixing(ONIndex6M,I500,TRUE,_xll.ohTrigger(RecalcTrigger,Trigger6M)),NA())</f>
        <v>1.4041930140857861E-2</v>
      </c>
      <c r="Q500" s="178">
        <f>IFERROR(_xll.qlIndexFixing(ONIndex1Y,I500,TRUE,_xll.ohTrigger(RecalcTrigger,Trigger1Y)),NA())</f>
        <v>1.6584718352483652E-2</v>
      </c>
    </row>
    <row r="501" spans="2:17" x14ac:dyDescent="0.2">
      <c r="B501" s="39" t="s">
        <v>17</v>
      </c>
      <c r="D501" s="42">
        <f>_xll.qlCalendarAdvance(Calendar,$D500,B501,"f",FALSE)</f>
        <v>43074</v>
      </c>
      <c r="E501" s="172">
        <f>_xll.qlInterestRateIndexValueDate(IndexON,D501)</f>
        <v>43074</v>
      </c>
      <c r="F501" s="188">
        <f>IFERROR(_xll.qlIndexFixing(IndexON,D501,TRUE,_xll.ohTrigger(RecalcTrigger,TriggerON)),NA())</f>
        <v>1.0994404301623018E-2</v>
      </c>
      <c r="H501" s="42">
        <f>_xll.qlCalendarAdvance(Calendar,$H500,B501,"f",FALSE)</f>
        <v>43074</v>
      </c>
      <c r="I501" s="172">
        <f>_xll.qlInterestRateIndexValueDate(Index1M,$H501)</f>
        <v>43074</v>
      </c>
      <c r="J501" s="177">
        <f>IFERROR(_xll.qlIndexFixing(Index1M,$H501,TRUE,_xll.ohTrigger(RecalcTrigger,Trigger1M)),NA())</f>
        <v>1.2257683826227111E-2</v>
      </c>
      <c r="K501" s="44">
        <f>IFERROR(_xll.qlIndexFixing(Index3M,H501,TRUE,_xll.ohTrigger(RecalcTrigger,Trigger3M)),NA())</f>
        <v>1.3401412753461309E-2</v>
      </c>
      <c r="L501" s="44">
        <f>IFERROR(_xll.qlIndexFixing(Index6M,$H501,TRUE,_xll.ohTrigger(RecalcTrigger,Trigger6M)),NA())</f>
        <v>1.4850540929032385E-2</v>
      </c>
      <c r="M501" s="178">
        <f>IFERROR(_xll.qlIndexFixing(Index1Y,$H501,TRUE,_xll.ohTrigger(RecalcTrigger,Trigger1Y)),NA())</f>
        <v>1.6553157820746511E-2</v>
      </c>
      <c r="N501" s="177">
        <f>IFERROR(_xll.qlIndexFixing(ONIndex1M,I501,TRUE,_xll.ohTrigger(RecalcTrigger,Trigger1M)),NA())</f>
        <v>1.2121994132154867E-2</v>
      </c>
      <c r="O501" s="44">
        <f>IFERROR(_xll.qlIndexFixing(ONIndex3M,I501,TRUE,_xll.ohTrigger(RecalcTrigger,Trigger3M)),NA())</f>
        <v>1.2958740815507408E-2</v>
      </c>
      <c r="P501" s="44">
        <f>IFERROR(_xll.qlIndexFixing(ONIndex6M,I501,TRUE,_xll.ohTrigger(RecalcTrigger,Trigger6M)),NA())</f>
        <v>1.4050731054960908E-2</v>
      </c>
      <c r="Q501" s="178">
        <f>IFERROR(_xll.qlIndexFixing(ONIndex1Y,I501,TRUE,_xll.ohTrigger(RecalcTrigger,Trigger1Y)),NA())</f>
        <v>1.6581133545323645E-2</v>
      </c>
    </row>
    <row r="502" spans="2:17" x14ac:dyDescent="0.2">
      <c r="B502" s="39" t="s">
        <v>17</v>
      </c>
      <c r="D502" s="42">
        <f>_xll.qlCalendarAdvance(Calendar,$D501,B502,"f",FALSE)</f>
        <v>43075</v>
      </c>
      <c r="E502" s="172">
        <f>_xll.qlInterestRateIndexValueDate(IndexON,D502)</f>
        <v>43075</v>
      </c>
      <c r="F502" s="188">
        <f>IFERROR(_xll.qlIndexFixing(IndexON,D502,TRUE,_xll.ohTrigger(RecalcTrigger,TriggerON)),NA())</f>
        <v>1.1001333470592733E-2</v>
      </c>
      <c r="H502" s="42">
        <f>_xll.qlCalendarAdvance(Calendar,$H501,B502,"f",FALSE)</f>
        <v>43075</v>
      </c>
      <c r="I502" s="172">
        <f>_xll.qlInterestRateIndexValueDate(Index1M,$H502)</f>
        <v>43075</v>
      </c>
      <c r="J502" s="177">
        <f>IFERROR(_xll.qlIndexFixing(Index1M,$H502,TRUE,_xll.ohTrigger(RecalcTrigger,Trigger1M)),NA())</f>
        <v>1.2275162799775016E-2</v>
      </c>
      <c r="K502" s="44">
        <f>IFERROR(_xll.qlIndexFixing(Index3M,H502,TRUE,_xll.ohTrigger(RecalcTrigger,Trigger3M)),NA())</f>
        <v>1.3410244532139411E-2</v>
      </c>
      <c r="L502" s="44">
        <f>IFERROR(_xll.qlIndexFixing(Index6M,$H502,TRUE,_xll.ohTrigger(RecalcTrigger,Trigger6M)),NA())</f>
        <v>1.4858582004997917E-2</v>
      </c>
      <c r="M502" s="178">
        <f>IFERROR(_xll.qlIndexFixing(Index1Y,$H502,TRUE,_xll.ohTrigger(RecalcTrigger,Trigger1Y)),NA())</f>
        <v>1.6555183304204579E-2</v>
      </c>
      <c r="N502" s="177">
        <f>IFERROR(_xll.qlIndexFixing(ONIndex1M,I502,TRUE,_xll.ohTrigger(RecalcTrigger,Trigger1M)),NA())</f>
        <v>1.2130802177682254E-2</v>
      </c>
      <c r="O502" s="44">
        <f>IFERROR(_xll.qlIndexFixing(ONIndex3M,I502,TRUE,_xll.ohTrigger(RecalcTrigger,Trigger3M)),NA())</f>
        <v>1.2969064824909227E-2</v>
      </c>
      <c r="P502" s="44">
        <f>IFERROR(_xll.qlIndexFixing(ONIndex6M,I502,TRUE,_xll.ohTrigger(RecalcTrigger,Trigger6M)),NA())</f>
        <v>1.4059518745228594E-2</v>
      </c>
      <c r="Q502" s="178">
        <f>IFERROR(_xll.qlIndexFixing(ONIndex1Y,I502,TRUE,_xll.ohTrigger(RecalcTrigger,Trigger1Y)),NA())</f>
        <v>1.657734285605339E-2</v>
      </c>
    </row>
    <row r="503" spans="2:17" x14ac:dyDescent="0.2">
      <c r="B503" s="39" t="s">
        <v>17</v>
      </c>
      <c r="D503" s="42">
        <f>_xll.qlCalendarAdvance(Calendar,$D502,B503,"f",FALSE)</f>
        <v>43076</v>
      </c>
      <c r="E503" s="172">
        <f>_xll.qlInterestRateIndexValueDate(IndexON,D503)</f>
        <v>43076</v>
      </c>
      <c r="F503" s="188">
        <f>IFERROR(_xll.qlIndexFixing(IndexON,D503,TRUE,_xll.ohTrigger(RecalcTrigger,TriggerON)),NA())</f>
        <v>1.100822886911712E-2</v>
      </c>
      <c r="H503" s="42">
        <f>_xll.qlCalendarAdvance(Calendar,$H502,B503,"f",FALSE)</f>
        <v>43076</v>
      </c>
      <c r="I503" s="172">
        <f>_xll.qlInterestRateIndexValueDate(Index1M,$H503)</f>
        <v>43076</v>
      </c>
      <c r="J503" s="177">
        <f>IFERROR(_xll.qlIndexFixing(Index1M,$H503,TRUE,_xll.ohTrigger(RecalcTrigger,Trigger1M)),NA())</f>
        <v>1.2279265966898892E-2</v>
      </c>
      <c r="K503" s="44">
        <f>IFERROR(_xll.qlIndexFixing(Index3M,H503,TRUE,_xll.ohTrigger(RecalcTrigger,Trigger3M)),NA())</f>
        <v>1.3419036606346309E-2</v>
      </c>
      <c r="L503" s="44">
        <f>IFERROR(_xll.qlIndexFixing(Index6M,$H503,TRUE,_xll.ohTrigger(RecalcTrigger,Trigger6M)),NA())</f>
        <v>1.4866614456835837E-2</v>
      </c>
      <c r="M503" s="178">
        <f>IFERROR(_xll.qlIndexFixing(Index1Y,$H503,TRUE,_xll.ohTrigger(RecalcTrigger,Trigger1Y)),NA())</f>
        <v>1.655724932770708E-2</v>
      </c>
      <c r="N503" s="177">
        <f>IFERROR(_xll.qlIndexFixing(ONIndex1M,I503,TRUE,_xll.ohTrigger(RecalcTrigger,Trigger1M)),NA())</f>
        <v>1.2139589854253119E-2</v>
      </c>
      <c r="O503" s="44">
        <f>IFERROR(_xll.qlIndexFixing(ONIndex3M,I503,TRUE,_xll.ohTrigger(RecalcTrigger,Trigger3M)),NA())</f>
        <v>1.2979383668502154E-2</v>
      </c>
      <c r="P503" s="44">
        <f>IFERROR(_xll.qlIndexFixing(ONIndex6M,I503,TRUE,_xll.ohTrigger(RecalcTrigger,Trigger6M)),NA())</f>
        <v>1.4068293211660921E-2</v>
      </c>
      <c r="Q503" s="178">
        <f>IFERROR(_xll.qlIndexFixing(ONIndex1Y,I503,TRUE,_xll.ohTrigger(RecalcTrigger,Trigger1Y)),NA())</f>
        <v>1.6573346284916024E-2</v>
      </c>
    </row>
    <row r="504" spans="2:17" x14ac:dyDescent="0.2">
      <c r="B504" s="39" t="s">
        <v>17</v>
      </c>
      <c r="D504" s="42">
        <f>_xll.qlCalendarAdvance(Calendar,$D503,B504,"f",FALSE)</f>
        <v>43077</v>
      </c>
      <c r="E504" s="172">
        <f>_xll.qlInterestRateIndexValueDate(IndexON,D504)</f>
        <v>43077</v>
      </c>
      <c r="F504" s="188">
        <f>IFERROR(_xll.qlIndexFixing(IndexON,D504,TRUE,_xll.ohTrigger(RecalcTrigger,TriggerON)),NA())</f>
        <v>1.1022239930154795E-2</v>
      </c>
      <c r="H504" s="42">
        <f>_xll.qlCalendarAdvance(Calendar,$H503,B504,"f",FALSE)</f>
        <v>43077</v>
      </c>
      <c r="I504" s="172">
        <f>_xll.qlInterestRateIndexValueDate(Index1M,$H504)</f>
        <v>43077</v>
      </c>
      <c r="J504" s="177">
        <f>IFERROR(_xll.qlIndexFixing(Index1M,$H504,TRUE,_xll.ohTrigger(RecalcTrigger,Trigger1M)),NA())</f>
        <v>1.2283363113731658E-2</v>
      </c>
      <c r="K504" s="44">
        <f>IFERROR(_xll.qlIndexFixing(Index3M,H504,TRUE,_xll.ohTrigger(RecalcTrigger,Trigger3M)),NA())</f>
        <v>1.3427788521343928E-2</v>
      </c>
      <c r="L504" s="44">
        <f>IFERROR(_xll.qlIndexFixing(Index6M,$H504,TRUE,_xll.ohTrigger(RecalcTrigger,Trigger6M)),NA())</f>
        <v>1.4874638311886791E-2</v>
      </c>
      <c r="M504" s="178">
        <f>IFERROR(_xll.qlIndexFixing(Index1Y,$H504,TRUE,_xll.ohTrigger(RecalcTrigger,Trigger1Y)),NA())</f>
        <v>1.6565212889290394E-2</v>
      </c>
      <c r="N504" s="177">
        <f>IFERROR(_xll.qlIndexFixing(ONIndex1M,I504,TRUE,_xll.ohTrigger(RecalcTrigger,Trigger1M)),NA())</f>
        <v>1.21575022328424E-2</v>
      </c>
      <c r="O504" s="44">
        <f>IFERROR(_xll.qlIndexFixing(ONIndex3M,I504,TRUE,_xll.ohTrigger(RecalcTrigger,Trigger3M)),NA())</f>
        <v>1.3000467155050989E-2</v>
      </c>
      <c r="P504" s="44">
        <f>IFERROR(_xll.qlIndexFixing(ONIndex6M,I504,TRUE,_xll.ohTrigger(RecalcTrigger,Trigger6M)),NA())</f>
        <v>1.4086341660093742E-2</v>
      </c>
      <c r="Q504" s="178">
        <f>IFERROR(_xll.qlIndexFixing(ONIndex1Y,I504,TRUE,_xll.ohTrigger(RecalcTrigger,Trigger1Y)),NA())</f>
        <v>1.6565418628819627E-2</v>
      </c>
    </row>
    <row r="505" spans="2:17" x14ac:dyDescent="0.2">
      <c r="B505" s="39" t="s">
        <v>17</v>
      </c>
      <c r="D505" s="42">
        <f>_xll.qlCalendarAdvance(Calendar,$D504,B505,"f",FALSE)</f>
        <v>43080</v>
      </c>
      <c r="E505" s="172">
        <f>_xll.qlInterestRateIndexValueDate(IndexON,D505)</f>
        <v>43080</v>
      </c>
      <c r="F505" s="188">
        <f>IFERROR(_xll.qlIndexFixing(IndexON,D505,TRUE,_xll.ohTrigger(RecalcTrigger,TriggerON)),NA())</f>
        <v>1.1035472759247655E-2</v>
      </c>
      <c r="H505" s="42">
        <f>_xll.qlCalendarAdvance(Calendar,$H504,B505,"f",FALSE)</f>
        <v>43080</v>
      </c>
      <c r="I505" s="172">
        <f>_xll.qlInterestRateIndexValueDate(Index1M,$H505)</f>
        <v>43080</v>
      </c>
      <c r="J505" s="177">
        <f>IFERROR(_xll.qlIndexFixing(Index1M,$H505,TRUE,_xll.ohTrigger(RecalcTrigger,Trigger1M)),NA())</f>
        <v>1.2308927471960322E-2</v>
      </c>
      <c r="K505" s="44">
        <f>IFERROR(_xll.qlIndexFixing(Index3M,H505,TRUE,_xll.ohTrigger(RecalcTrigger,Trigger3M)),NA())</f>
        <v>1.3458005754756209E-2</v>
      </c>
      <c r="L505" s="44">
        <f>IFERROR(_xll.qlIndexFixing(Index6M,$H505,TRUE,_xll.ohTrigger(RecalcTrigger,Trigger6M)),NA())</f>
        <v>1.4898658569736408E-2</v>
      </c>
      <c r="M505" s="178">
        <f>IFERROR(_xll.qlIndexFixing(Index1Y,$H505,TRUE,_xll.ohTrigger(RecalcTrigger,Trigger1Y)),NA())</f>
        <v>1.6565932981256859E-2</v>
      </c>
      <c r="N505" s="177">
        <f>IFERROR(_xll.qlIndexFixing(ONIndex1M,I505,TRUE,_xll.ohTrigger(RecalcTrigger,Trigger1M)),NA())</f>
        <v>1.2174536870160901E-2</v>
      </c>
      <c r="O505" s="44">
        <f>IFERROR(_xll.qlIndexFixing(ONIndex3M,I505,TRUE,_xll.ohTrigger(RecalcTrigger,Trigger3M)),NA())</f>
        <v>1.3020607383001925E-2</v>
      </c>
      <c r="P505" s="44">
        <f>IFERROR(_xll.qlIndexFixing(ONIndex6M,I505,TRUE,_xll.ohTrigger(RecalcTrigger,Trigger6M)),NA())</f>
        <v>1.4103258838631394E-2</v>
      </c>
      <c r="Q505" s="178">
        <f>IFERROR(_xll.qlIndexFixing(ONIndex1Y,I505,TRUE,_xll.ohTrigger(RecalcTrigger,Trigger1Y)),NA())</f>
        <v>1.6555301179831394E-2</v>
      </c>
    </row>
    <row r="506" spans="2:17" x14ac:dyDescent="0.2">
      <c r="B506" s="39" t="s">
        <v>17</v>
      </c>
      <c r="D506" s="42">
        <f>_xll.qlCalendarAdvance(Calendar,$D505,B506,"f",FALSE)</f>
        <v>43081</v>
      </c>
      <c r="E506" s="172">
        <f>_xll.qlInterestRateIndexValueDate(IndexON,D506)</f>
        <v>43081</v>
      </c>
      <c r="F506" s="188">
        <f>IFERROR(_xll.qlIndexFixing(IndexON,D506,TRUE,_xll.ohTrigger(RecalcTrigger,TriggerON)),NA())</f>
        <v>1.104219930570749E-2</v>
      </c>
      <c r="H506" s="42">
        <f>_xll.qlCalendarAdvance(Calendar,$H505,B506,"f",FALSE)</f>
        <v>43081</v>
      </c>
      <c r="I506" s="172">
        <f>_xll.qlInterestRateIndexValueDate(Index1M,$H506)</f>
        <v>43081</v>
      </c>
      <c r="J506" s="177">
        <f>IFERROR(_xll.qlIndexFixing(Index1M,$H506,TRUE,_xll.ohTrigger(RecalcTrigger,Trigger1M)),NA())</f>
        <v>1.2317425076668637E-2</v>
      </c>
      <c r="K506" s="44">
        <f>IFERROR(_xll.qlIndexFixing(Index3M,H506,TRUE,_xll.ohTrigger(RecalcTrigger,Trigger3M)),NA())</f>
        <v>1.3462385494374767E-2</v>
      </c>
      <c r="L506" s="44">
        <f>IFERROR(_xll.qlIndexFixing(Index6M,$H506,TRUE,_xll.ohTrigger(RecalcTrigger,Trigger6M)),NA())</f>
        <v>1.4906648311059825E-2</v>
      </c>
      <c r="M506" s="178">
        <f>IFERROR(_xll.qlIndexFixing(Index1Y,$H506,TRUE,_xll.ohTrigger(RecalcTrigger,Trigger1Y)),NA())</f>
        <v>1.6568212324401532E-2</v>
      </c>
      <c r="N506" s="177">
        <f>IFERROR(_xll.qlIndexFixing(ONIndex1M,I506,TRUE,_xll.ohTrigger(RecalcTrigger,Trigger1M)),NA())</f>
        <v>1.2183222701624974E-2</v>
      </c>
      <c r="O506" s="44">
        <f>IFERROR(_xll.qlIndexFixing(ONIndex3M,I506,TRUE,_xll.ohTrigger(RecalcTrigger,Trigger3M)),NA())</f>
        <v>1.3030900396739931E-2</v>
      </c>
      <c r="P506" s="44">
        <f>IFERROR(_xll.qlIndexFixing(ONIndex6M,I506,TRUE,_xll.ohTrigger(RecalcTrigger,Trigger6M)),NA())</f>
        <v>1.4111967185724827E-2</v>
      </c>
      <c r="Q506" s="178">
        <f>IFERROR(_xll.qlIndexFixing(ONIndex1Y,I506,TRUE,_xll.ohTrigger(RecalcTrigger,Trigger1Y)),NA())</f>
        <v>1.6550275198548015E-2</v>
      </c>
    </row>
    <row r="507" spans="2:17" x14ac:dyDescent="0.2">
      <c r="B507" s="39" t="s">
        <v>17</v>
      </c>
      <c r="D507" s="42">
        <f>_xll.qlCalendarAdvance(Calendar,$D506,B507,"f",FALSE)</f>
        <v>43082</v>
      </c>
      <c r="E507" s="172">
        <f>_xll.qlInterestRateIndexValueDate(IndexON,D507)</f>
        <v>43082</v>
      </c>
      <c r="F507" s="188">
        <f>IFERROR(_xll.qlIndexFixing(IndexON,D507,TRUE,_xll.ohTrigger(RecalcTrigger,TriggerON)),NA())</f>
        <v>1.1048892081803041E-2</v>
      </c>
      <c r="H507" s="42">
        <f>_xll.qlCalendarAdvance(Calendar,$H506,B507,"f",FALSE)</f>
        <v>43082</v>
      </c>
      <c r="I507" s="172">
        <f>_xll.qlInterestRateIndexValueDate(Index1M,$H507)</f>
        <v>43082</v>
      </c>
      <c r="J507" s="177">
        <f>IFERROR(_xll.qlIndexFixing(Index1M,$H507,TRUE,_xll.ohTrigger(RecalcTrigger,Trigger1M)),NA())</f>
        <v>1.2334751332255508E-2</v>
      </c>
      <c r="K507" s="44">
        <f>IFERROR(_xll.qlIndexFixing(Index3M,H507,TRUE,_xll.ohTrigger(RecalcTrigger,Trigger3M)),NA())</f>
        <v>1.3470929792153117E-2</v>
      </c>
      <c r="L507" s="44">
        <f>IFERROR(_xll.qlIndexFixing(Index6M,$H507,TRUE,_xll.ohTrigger(RecalcTrigger,Trigger6M)),NA())</f>
        <v>1.4914629592309329E-2</v>
      </c>
      <c r="M507" s="178">
        <f>IFERROR(_xll.qlIndexFixing(Index1Y,$H507,TRUE,_xll.ohTrigger(RecalcTrigger,Trigger1Y)),NA())</f>
        <v>1.6570536455438933E-2</v>
      </c>
      <c r="N507" s="177">
        <f>IFERROR(_xll.qlIndexFixing(ONIndex1M,I507,TRUE,_xll.ohTrigger(RecalcTrigger,Trigger1M)),NA())</f>
        <v>1.2191888164051479E-2</v>
      </c>
      <c r="O507" s="44">
        <f>IFERROR(_xll.qlIndexFixing(ONIndex3M,I507,TRUE,_xll.ohTrigger(RecalcTrigger,Trigger3M)),NA())</f>
        <v>1.3041188244506952E-2</v>
      </c>
      <c r="P507" s="44">
        <f>IFERROR(_xll.qlIndexFixing(ONIndex6M,I507,TRUE,_xll.ohTrigger(RecalcTrigger,Trigger6M)),NA())</f>
        <v>1.4120662308901855E-2</v>
      </c>
      <c r="Q507" s="178">
        <f>IFERROR(_xll.qlIndexFixing(ONIndex1Y,I507,TRUE,_xll.ohTrigger(RecalcTrigger,Trigger1Y)),NA())</f>
        <v>1.6545043335316478E-2</v>
      </c>
    </row>
    <row r="508" spans="2:17" x14ac:dyDescent="0.2">
      <c r="B508" s="39" t="s">
        <v>17</v>
      </c>
      <c r="D508" s="42">
        <f>_xll.qlCalendarAdvance(Calendar,$D507,B508,"f",FALSE)</f>
        <v>43083</v>
      </c>
      <c r="E508" s="172">
        <f>_xll.qlInterestRateIndexValueDate(IndexON,D508)</f>
        <v>43083</v>
      </c>
      <c r="F508" s="188">
        <f>IFERROR(_xll.qlIndexFixing(IndexON,D508,TRUE,_xll.ohTrigger(RecalcTrigger,TriggerON)),NA())</f>
        <v>1.1055551087453264E-2</v>
      </c>
      <c r="H508" s="42">
        <f>_xll.qlCalendarAdvance(Calendar,$H507,B508,"f",FALSE)</f>
        <v>43083</v>
      </c>
      <c r="I508" s="172">
        <f>_xll.qlInterestRateIndexValueDate(Index1M,$H508)</f>
        <v>43083</v>
      </c>
      <c r="J508" s="177">
        <f>IFERROR(_xll.qlIndexFixing(Index1M,$H508,TRUE,_xll.ohTrigger(RecalcTrigger,Trigger1M)),NA())</f>
        <v>1.23388036601969E-2</v>
      </c>
      <c r="K508" s="44">
        <f>IFERROR(_xll.qlIndexFixing(Index3M,H508,TRUE,_xll.ohTrigger(RecalcTrigger,Trigger3M)),NA())</f>
        <v>1.347943120223521E-2</v>
      </c>
      <c r="L508" s="44">
        <f>IFERROR(_xll.qlIndexFixing(Index6M,$H508,TRUE,_xll.ohTrigger(RecalcTrigger,Trigger6M)),NA())</f>
        <v>1.4922602440828691E-2</v>
      </c>
      <c r="M508" s="178">
        <f>IFERROR(_xll.qlIndexFixing(Index1Y,$H508,TRUE,_xll.ohTrigger(RecalcTrigger,Trigger1Y)),NA())</f>
        <v>1.6572906082385153E-2</v>
      </c>
      <c r="N508" s="177">
        <f>IFERROR(_xll.qlIndexFixing(ONIndex1M,I508,TRUE,_xll.ohTrigger(RecalcTrigger,Trigger1M)),NA())</f>
        <v>1.2200533257440416E-2</v>
      </c>
      <c r="O508" s="44">
        <f>IFERROR(_xll.qlIndexFixing(ONIndex3M,I508,TRUE,_xll.ohTrigger(RecalcTrigger,Trigger3M)),NA())</f>
        <v>1.3051470926302988E-2</v>
      </c>
      <c r="P508" s="44">
        <f>IFERROR(_xll.qlIndexFixing(ONIndex6M,I508,TRUE,_xll.ohTrigger(RecalcTrigger,Trigger6M)),NA())</f>
        <v>1.4129344208324568E-2</v>
      </c>
      <c r="Q508" s="178">
        <f>IFERROR(_xll.qlIndexFixing(ONIndex1Y,I508,TRUE,_xll.ohTrigger(RecalcTrigger,Trigger1Y)),NA())</f>
        <v>1.6539605590136786E-2</v>
      </c>
    </row>
    <row r="509" spans="2:17" x14ac:dyDescent="0.2">
      <c r="B509" s="39" t="s">
        <v>17</v>
      </c>
      <c r="D509" s="42">
        <f>_xll.qlCalendarAdvance(Calendar,$D508,B509,"f",FALSE)</f>
        <v>43084</v>
      </c>
      <c r="E509" s="172">
        <f>_xll.qlInterestRateIndexValueDate(IndexON,D509)</f>
        <v>43084</v>
      </c>
      <c r="F509" s="188">
        <f>IFERROR(_xll.qlIndexFixing(IndexON,D509,TRUE,_xll.ohTrigger(RecalcTrigger,TriggerON)),NA())</f>
        <v>1.1069092198038682E-2</v>
      </c>
      <c r="H509" s="42">
        <f>_xll.qlCalendarAdvance(Calendar,$H508,B509,"f",FALSE)</f>
        <v>43084</v>
      </c>
      <c r="I509" s="172">
        <f>_xll.qlInterestRateIndexValueDate(Index1M,$H509)</f>
        <v>43084</v>
      </c>
      <c r="J509" s="177">
        <f>IFERROR(_xll.qlIndexFixing(Index1M,$H509,TRUE,_xll.ohTrigger(RecalcTrigger,Trigger1M)),NA())</f>
        <v>1.2342851422155672E-2</v>
      </c>
      <c r="K509" s="44">
        <f>IFERROR(_xll.qlIndexFixing(Index3M,H509,TRUE,_xll.ohTrigger(RecalcTrigger,Trigger3M)),NA())</f>
        <v>1.3487889269864058E-2</v>
      </c>
      <c r="L509" s="44">
        <f>IFERROR(_xll.qlIndexFixing(Index6M,$H509,TRUE,_xll.ohTrigger(RecalcTrigger,Trigger6M)),NA())</f>
        <v>1.4930566883962123E-2</v>
      </c>
      <c r="M509" s="178">
        <f>IFERROR(_xll.qlIndexFixing(Index1Y,$H509,TRUE,_xll.ohTrigger(RecalcTrigger,Trigger1Y)),NA())</f>
        <v>1.6581522333577427E-2</v>
      </c>
      <c r="N509" s="177">
        <f>IFERROR(_xll.qlIndexFixing(ONIndex1M,I509,TRUE,_xll.ohTrigger(RecalcTrigger,Trigger1M)),NA())</f>
        <v>1.2218164520548063E-2</v>
      </c>
      <c r="O509" s="44">
        <f>IFERROR(_xll.qlIndexFixing(ONIndex3M,I509,TRUE,_xll.ohTrigger(RecalcTrigger,Trigger3M)),NA())</f>
        <v>1.3072487233643701E-2</v>
      </c>
      <c r="P509" s="44">
        <f>IFERROR(_xll.qlIndexFixing(ONIndex6M,I509,TRUE,_xll.ohTrigger(RecalcTrigger,Trigger6M)),NA())</f>
        <v>1.4147212230527508E-2</v>
      </c>
      <c r="Q509" s="178">
        <f>IFERROR(_xll.qlIndexFixing(ONIndex1Y,I509,TRUE,_xll.ohTrigger(RecalcTrigger,Trigger1Y)),NA())</f>
        <v>1.6528792265840808E-2</v>
      </c>
    </row>
    <row r="510" spans="2:17" x14ac:dyDescent="0.2">
      <c r="B510" s="39" t="s">
        <v>17</v>
      </c>
      <c r="D510" s="42">
        <f>_xll.qlCalendarAdvance(Calendar,$D509,B510,"f",FALSE)</f>
        <v>43087</v>
      </c>
      <c r="E510" s="172">
        <f>_xll.qlInterestRateIndexValueDate(IndexON,D510)</f>
        <v>43087</v>
      </c>
      <c r="F510" s="188">
        <f>IFERROR(_xll.qlIndexFixing(IndexON,D510,TRUE,_xll.ohTrigger(RecalcTrigger,TriggerON)),NA())</f>
        <v>1.1081854137974245E-2</v>
      </c>
      <c r="H510" s="42">
        <f>_xll.qlCalendarAdvance(Calendar,$H509,B510,"f",FALSE)</f>
        <v>43087</v>
      </c>
      <c r="I510" s="172">
        <f>_xll.qlInterestRateIndexValueDate(Index1M,$H510)</f>
        <v>43087</v>
      </c>
      <c r="J510" s="177">
        <f>IFERROR(_xll.qlIndexFixing(Index1M,$H510,TRUE,_xll.ohTrigger(RecalcTrigger,Trigger1M)),NA())</f>
        <v>1.2368185677927714E-2</v>
      </c>
      <c r="K510" s="44">
        <f>IFERROR(_xll.qlIndexFixing(Index3M,H510,TRUE,_xll.ohTrigger(RecalcTrigger,Trigger3M)),NA())</f>
        <v>1.3517047391169471E-2</v>
      </c>
      <c r="L510" s="44">
        <f>IFERROR(_xll.qlIndexFixing(Index6M,$H510,TRUE,_xll.ohTrigger(RecalcTrigger,Trigger6M)),NA())</f>
        <v>1.4954410054505457E-2</v>
      </c>
      <c r="M510" s="178">
        <f>IFERROR(_xll.qlIndexFixing(Index1Y,$H510,TRUE,_xll.ohTrigger(RecalcTrigger,Trigger1Y)),NA())</f>
        <v>1.6582853678785092E-2</v>
      </c>
      <c r="N510" s="177">
        <f>IFERROR(_xll.qlIndexFixing(ONIndex1M,I510,TRUE,_xll.ohTrigger(RecalcTrigger,Trigger1M)),NA())</f>
        <v>1.223491181197911E-2</v>
      </c>
      <c r="O510" s="44">
        <f>IFERROR(_xll.qlIndexFixing(ONIndex3M,I510,TRUE,_xll.ohTrigger(RecalcTrigger,Trigger3M)),NA())</f>
        <v>1.309254999402043E-2</v>
      </c>
      <c r="P510" s="44">
        <f>IFERROR(_xll.qlIndexFixing(ONIndex6M,I510,TRUE,_xll.ohTrigger(RecalcTrigger,Trigger6M)),NA())</f>
        <v>1.4163940393280283E-2</v>
      </c>
      <c r="Q510" s="178">
        <f>IFERROR(_xll.qlIndexFixing(ONIndex1Y,I510,TRUE,_xll.ohTrigger(RecalcTrigger,Trigger1Y)),NA())</f>
        <v>1.6515838142129313E-2</v>
      </c>
    </row>
    <row r="511" spans="2:17" x14ac:dyDescent="0.2">
      <c r="B511" s="39" t="s">
        <v>17</v>
      </c>
      <c r="D511" s="42">
        <f>_xll.qlCalendarAdvance(Calendar,$D510,B511,"f",FALSE)</f>
        <v>43088</v>
      </c>
      <c r="E511" s="172">
        <f>_xll.qlInterestRateIndexValueDate(IndexON,D511)</f>
        <v>43088</v>
      </c>
      <c r="F511" s="188">
        <f>IFERROR(_xll.qlIndexFixing(IndexON,D511,TRUE,_xll.ohTrigger(RecalcTrigger,TriggerON)),NA())</f>
        <v>1.1088372684989745E-2</v>
      </c>
      <c r="H511" s="42">
        <f>_xll.qlCalendarAdvance(Calendar,$H510,B511,"f",FALSE)</f>
        <v>43088</v>
      </c>
      <c r="I511" s="172">
        <f>_xll.qlInterestRateIndexValueDate(Index1M,$H511)</f>
        <v>43088</v>
      </c>
      <c r="J511" s="177">
        <f>IFERROR(_xll.qlIndexFixing(Index1M,$H511,TRUE,_xll.ohTrigger(RecalcTrigger,Trigger1M)),NA())</f>
        <v>1.2376611596886935E-2</v>
      </c>
      <c r="K511" s="44">
        <f>IFERROR(_xll.qlIndexFixing(Index3M,H511,TRUE,_xll.ohTrigger(RecalcTrigger,Trigger3M)),NA())</f>
        <v>1.3521279020637071E-2</v>
      </c>
      <c r="L511" s="44">
        <f>IFERROR(_xll.qlIndexFixing(Index6M,$H511,TRUE,_xll.ohTrigger(RecalcTrigger,Trigger6M)),NA())</f>
        <v>1.4962341144980457E-2</v>
      </c>
      <c r="M511" s="178">
        <f>IFERROR(_xll.qlIndexFixing(Index1Y,$H511,TRUE,_xll.ohTrigger(RecalcTrigger,Trigger1Y)),NA())</f>
        <v>1.6585461069310581E-2</v>
      </c>
      <c r="N511" s="177">
        <f>IFERROR(_xll.qlIndexFixing(ONIndex1M,I511,TRUE,_xll.ohTrigger(RecalcTrigger,Trigger1M)),NA())</f>
        <v>1.2243466288088811E-2</v>
      </c>
      <c r="O511" s="44">
        <f>IFERROR(_xll.qlIndexFixing(ONIndex3M,I511,TRUE,_xll.ohTrigger(RecalcTrigger,Trigger3M)),NA())</f>
        <v>1.3102806846042592E-2</v>
      </c>
      <c r="P511" s="44">
        <f>IFERROR(_xll.qlIndexFixing(ONIndex6M,I511,TRUE,_xll.ohTrigger(RecalcTrigger,Trigger6M)),NA())</f>
        <v>1.4172561131451378E-2</v>
      </c>
      <c r="Q511" s="178">
        <f>IFERROR(_xll.qlIndexFixing(ONIndex1Y,I511,TRUE,_xll.ohTrigger(RecalcTrigger,Trigger1Y)),NA())</f>
        <v>1.650962510125753E-2</v>
      </c>
    </row>
    <row r="512" spans="2:17" x14ac:dyDescent="0.2">
      <c r="B512" s="39" t="s">
        <v>17</v>
      </c>
      <c r="D512" s="42">
        <f>_xll.qlCalendarAdvance(Calendar,$D511,B512,"f",FALSE)</f>
        <v>43089</v>
      </c>
      <c r="E512" s="172">
        <f>_xll.qlInterestRateIndexValueDate(IndexON,D512)</f>
        <v>43089</v>
      </c>
      <c r="F512" s="188">
        <f>IFERROR(_xll.qlIndexFixing(IndexON,D512,TRUE,_xll.ohTrigger(RecalcTrigger,TriggerON)),NA())</f>
        <v>1.1094885854989744E-2</v>
      </c>
      <c r="H512" s="42">
        <f>_xll.qlCalendarAdvance(Calendar,$H511,B512,"f",FALSE)</f>
        <v>43089</v>
      </c>
      <c r="I512" s="172">
        <f>_xll.qlInterestRateIndexValueDate(Index1M,$H512)</f>
        <v>43089</v>
      </c>
      <c r="J512" s="177">
        <f>IFERROR(_xll.qlIndexFixing(Index1M,$H512,TRUE,_xll.ohTrigger(RecalcTrigger,Trigger1M)),NA())</f>
        <v>1.2393807870691088E-2</v>
      </c>
      <c r="K512" s="44">
        <f>IFERROR(_xll.qlIndexFixing(Index3M,H512,TRUE,_xll.ohTrigger(RecalcTrigger,Trigger3M)),NA())</f>
        <v>1.352951355457018E-2</v>
      </c>
      <c r="L512" s="44">
        <f>IFERROR(_xll.qlIndexFixing(Index6M,$H512,TRUE,_xll.ohTrigger(RecalcTrigger,Trigger6M)),NA())</f>
        <v>1.4970263939356432E-2</v>
      </c>
      <c r="M512" s="178">
        <f>IFERROR(_xll.qlIndexFixing(Index1Y,$H512,TRUE,_xll.ohTrigger(RecalcTrigger,Trigger1Y)),NA())</f>
        <v>1.6588117121469015E-2</v>
      </c>
      <c r="N512" s="177">
        <f>IFERROR(_xll.qlIndexFixing(ONIndex1M,I512,TRUE,_xll.ohTrigger(RecalcTrigger,Trigger1M)),NA())</f>
        <v>1.225201162323164E-2</v>
      </c>
      <c r="O512" s="44">
        <f>IFERROR(_xll.qlIndexFixing(ONIndex3M,I512,TRUE,_xll.ohTrigger(RecalcTrigger,Trigger3M)),NA())</f>
        <v>1.3113051737173587E-2</v>
      </c>
      <c r="P512" s="44">
        <f>IFERROR(_xll.qlIndexFixing(ONIndex6M,I512,TRUE,_xll.ohTrigger(RecalcTrigger,Trigger6M)),NA())</f>
        <v>1.4181173603955433E-2</v>
      </c>
      <c r="Q512" s="178">
        <f>IFERROR(_xll.qlIndexFixing(ONIndex1Y,I512,TRUE,_xll.ohTrigger(RecalcTrigger,Trigger1Y)),NA())</f>
        <v>1.6503460292486283E-2</v>
      </c>
    </row>
    <row r="513" spans="2:17" x14ac:dyDescent="0.2">
      <c r="B513" s="39" t="s">
        <v>17</v>
      </c>
      <c r="D513" s="42">
        <f>_xll.qlCalendarAdvance(Calendar,$D512,B513,"f",FALSE)</f>
        <v>43090</v>
      </c>
      <c r="E513" s="172">
        <f>_xll.qlInterestRateIndexValueDate(IndexON,D513)</f>
        <v>43090</v>
      </c>
      <c r="F513" s="188">
        <f>IFERROR(_xll.qlIndexFixing(IndexON,D513,TRUE,_xll.ohTrigger(RecalcTrigger,TriggerON)),NA())</f>
        <v>1.1101393648055291E-2</v>
      </c>
      <c r="H513" s="42">
        <f>_xll.qlCalendarAdvance(Calendar,$H512,B513,"f",FALSE)</f>
        <v>43090</v>
      </c>
      <c r="I513" s="172">
        <f>_xll.qlInterestRateIndexValueDate(Index1M,$H513)</f>
        <v>43090</v>
      </c>
      <c r="J513" s="177">
        <f>IFERROR(_xll.qlIndexFixing(Index1M,$H513,TRUE,_xll.ohTrigger(RecalcTrigger,Trigger1M)),NA())</f>
        <v>1.2397822843782762E-2</v>
      </c>
      <c r="K513" s="44">
        <f>IFERROR(_xll.qlIndexFixing(Index3M,H513,TRUE,_xll.ohTrigger(RecalcTrigger,Trigger3M)),NA())</f>
        <v>1.3537702174385819E-2</v>
      </c>
      <c r="L513" s="44">
        <f>IFERROR(_xll.qlIndexFixing(Index6M,$H513,TRUE,_xll.ohTrigger(RecalcTrigger,Trigger6M)),NA())</f>
        <v>1.4978178437534965E-2</v>
      </c>
      <c r="M513" s="178">
        <f>IFERROR(_xll.qlIndexFixing(Index1Y,$H513,TRUE,_xll.ohTrigger(RecalcTrigger,Trigger1Y)),NA())</f>
        <v>1.6590821648178489E-2</v>
      </c>
      <c r="N513" s="177">
        <f>IFERROR(_xll.qlIndexFixing(ONIndex1M,I513,TRUE,_xll.ohTrigger(RecalcTrigger,Trigger1M)),NA())</f>
        <v>1.2260547817083411E-2</v>
      </c>
      <c r="O513" s="44">
        <f>IFERROR(_xll.qlIndexFixing(ONIndex3M,I513,TRUE,_xll.ohTrigger(RecalcTrigger,Trigger3M)),NA())</f>
        <v>1.3123257487489548E-2</v>
      </c>
      <c r="P513" s="44">
        <f>IFERROR(_xll.qlIndexFixing(ONIndex6M,I513,TRUE,_xll.ohTrigger(RecalcTrigger,Trigger6M)),NA())</f>
        <v>1.4189777810873494E-2</v>
      </c>
      <c r="Q513" s="178">
        <f>IFERROR(_xll.qlIndexFixing(ONIndex1Y,I513,TRUE,_xll.ohTrigger(RecalcTrigger,Trigger1Y)),NA())</f>
        <v>1.6497343715896617E-2</v>
      </c>
    </row>
    <row r="514" spans="2:17" x14ac:dyDescent="0.2">
      <c r="B514" s="39" t="s">
        <v>17</v>
      </c>
      <c r="D514" s="42">
        <f>_xll.qlCalendarAdvance(Calendar,$D513,B514,"f",FALSE)</f>
        <v>43091</v>
      </c>
      <c r="E514" s="172">
        <f>_xll.qlInterestRateIndexValueDate(IndexON,D514)</f>
        <v>43091</v>
      </c>
      <c r="F514" s="188">
        <f>IFERROR(_xll.qlIndexFixing(IndexON,D514,TRUE,_xll.ohTrigger(RecalcTrigger,TriggerON)),NA())</f>
        <v>1.1121557074515342E-2</v>
      </c>
      <c r="H514" s="42">
        <f>_xll.qlCalendarAdvance(Calendar,$H513,B514,"f",FALSE)</f>
        <v>43091</v>
      </c>
      <c r="I514" s="172">
        <f>_xll.qlInterestRateIndexValueDate(Index1M,$H514)</f>
        <v>43091</v>
      </c>
      <c r="J514" s="177">
        <f>IFERROR(_xll.qlIndexFixing(Index1M,$H514,TRUE,_xll.ohTrigger(RecalcTrigger,Trigger1M)),NA())</f>
        <v>1.2401834486107011E-2</v>
      </c>
      <c r="K514" s="44">
        <f>IFERROR(_xll.qlIndexFixing(Index3M,H514,TRUE,_xll.ohTrigger(RecalcTrigger,Trigger3M)),NA())</f>
        <v>1.3545845209935145E-2</v>
      </c>
      <c r="L514" s="44">
        <f>IFERROR(_xll.qlIndexFixing(Index6M,$H514,TRUE,_xll.ohTrigger(RecalcTrigger,Trigger6M)),NA())</f>
        <v>1.4986084639418534E-2</v>
      </c>
      <c r="M514" s="178">
        <f>IFERROR(_xll.qlIndexFixing(Index1Y,$H514,TRUE,_xll.ohTrigger(RecalcTrigger,Trigger1Y)),NA())</f>
        <v>1.6600113099239675E-2</v>
      </c>
      <c r="N514" s="177">
        <f>IFERROR(_xll.qlIndexFixing(ONIndex1M,I514,TRUE,_xll.ohTrigger(RecalcTrigger,Trigger1M)),NA())</f>
        <v>1.2286919551442121E-2</v>
      </c>
      <c r="O514" s="44">
        <f>IFERROR(_xll.qlIndexFixing(ONIndex3M,I514,TRUE,_xll.ohTrigger(RecalcTrigger,Trigger3M)),NA())</f>
        <v>1.3154501254829754E-2</v>
      </c>
      <c r="P514" s="44">
        <f>IFERROR(_xll.qlIndexFixing(ONIndex6M,I514,TRUE,_xll.ohTrigger(RecalcTrigger,Trigger6M)),NA())</f>
        <v>1.4216639910064721E-2</v>
      </c>
      <c r="Q514" s="178">
        <f>IFERROR(_xll.qlIndexFixing(ONIndex1Y,I514,TRUE,_xll.ohTrigger(RecalcTrigger,Trigger1Y)),NA())</f>
        <v>1.6480819723718731E-2</v>
      </c>
    </row>
    <row r="515" spans="2:17" x14ac:dyDescent="0.2">
      <c r="B515" s="39" t="s">
        <v>17</v>
      </c>
      <c r="D515" s="42">
        <f>_xll.qlCalendarAdvance(Calendar,$D514,B515,"f",FALSE)</f>
        <v>43096</v>
      </c>
      <c r="E515" s="172">
        <f>_xll.qlInterestRateIndexValueDate(IndexON,D515)</f>
        <v>43096</v>
      </c>
      <c r="F515" s="188">
        <f>IFERROR(_xll.qlIndexFixing(IndexON,D515,TRUE,_xll.ohTrigger(RecalcTrigger,TriggerON)),NA())</f>
        <v>1.1140327490176682E-2</v>
      </c>
      <c r="H515" s="42">
        <f>_xll.qlCalendarAdvance(Calendar,$H514,B515,"f",FALSE)</f>
        <v>43096</v>
      </c>
      <c r="I515" s="172">
        <f>_xll.qlInterestRateIndexValueDate(Index1M,$H515)</f>
        <v>43096</v>
      </c>
      <c r="J515" s="177">
        <f>IFERROR(_xll.qlIndexFixing(Index1M,$H515,TRUE,_xll.ohTrigger(RecalcTrigger,Trigger1M)),NA())</f>
        <v>1.2452409214512883E-2</v>
      </c>
      <c r="K515" s="44">
        <f>IFERROR(_xll.qlIndexFixing(Index3M,H515,TRUE,_xll.ohTrigger(RecalcTrigger,Trigger3M)),NA())</f>
        <v>1.3585893661191216E-2</v>
      </c>
      <c r="L515" s="44">
        <f>IFERROR(_xll.qlIndexFixing(Index6M,$H515,TRUE,_xll.ohTrigger(RecalcTrigger,Trigger6M)),NA())</f>
        <v>1.5025491200998631E-2</v>
      </c>
      <c r="M515" s="178">
        <f>IFERROR(_xll.qlIndexFixing(Index1Y,$H515,TRUE,_xll.ohTrigger(RecalcTrigger,Trigger1Y)),NA())</f>
        <v>1.6608056297966023E-2</v>
      </c>
      <c r="N515" s="177">
        <f>IFERROR(_xll.qlIndexFixing(ONIndex1M,I515,TRUE,_xll.ohTrigger(RecalcTrigger,Trigger1M)),NA())</f>
        <v>1.231157301729624E-2</v>
      </c>
      <c r="O515" s="44">
        <f>IFERROR(_xll.qlIndexFixing(ONIndex3M,I515,TRUE,_xll.ohTrigger(RecalcTrigger,Trigger3M)),NA())</f>
        <v>1.3183527338783696E-2</v>
      </c>
      <c r="P515" s="44">
        <f>IFERROR(_xll.qlIndexFixing(ONIndex6M,I515,TRUE,_xll.ohTrigger(RecalcTrigger,Trigger6M)),NA())</f>
        <v>1.4241229473455075E-2</v>
      </c>
      <c r="Q515" s="178">
        <f>IFERROR(_xll.qlIndexFixing(ONIndex1Y,I515,TRUE,_xll.ohTrigger(RecalcTrigger,Trigger1Y)),NA())</f>
        <v>1.6461657130388829E-2</v>
      </c>
    </row>
    <row r="516" spans="2:17" x14ac:dyDescent="0.2">
      <c r="B516" s="39" t="s">
        <v>17</v>
      </c>
      <c r="D516" s="42">
        <f>_xll.qlCalendarAdvance(Calendar,$D515,B516,"f",FALSE)</f>
        <v>43097</v>
      </c>
      <c r="E516" s="172">
        <f>_xll.qlInterestRateIndexValueDate(IndexON,D516)</f>
        <v>43097</v>
      </c>
      <c r="F516" s="188">
        <f>IFERROR(_xll.qlIndexFixing(IndexON,D516,TRUE,_xll.ohTrigger(RecalcTrigger,TriggerON)),NA())</f>
        <v>1.1146797644457918E-2</v>
      </c>
      <c r="H516" s="42">
        <f>_xll.qlCalendarAdvance(Calendar,$H515,B516,"f",FALSE)</f>
        <v>43097</v>
      </c>
      <c r="I516" s="172">
        <f>_xll.qlInterestRateIndexValueDate(Index1M,$H516)</f>
        <v>43097</v>
      </c>
      <c r="J516" s="177">
        <f>IFERROR(_xll.qlIndexFixing(Index1M,$H516,TRUE,_xll.ohTrigger(RecalcTrigger,Trigger1M)),NA())</f>
        <v>1.2456390187436384E-2</v>
      </c>
      <c r="K516" s="44">
        <f>IFERROR(_xll.qlIndexFixing(Index3M,H516,TRUE,_xll.ohTrigger(RecalcTrigger,Trigger3M)),NA())</f>
        <v>1.3593773413717185E-2</v>
      </c>
      <c r="L516" s="44">
        <f>IFERROR(_xll.qlIndexFixing(Index6M,$H516,TRUE,_xll.ohTrigger(RecalcTrigger,Trigger6M)),NA())</f>
        <v>1.5033347623065777E-2</v>
      </c>
      <c r="M516" s="178">
        <f>IFERROR(_xll.qlIndexFixing(Index1Y,$H516,TRUE,_xll.ohTrigger(RecalcTrigger,Trigger1Y)),NA())</f>
        <v>1.66110949086129E-2</v>
      </c>
      <c r="N516" s="177">
        <f>IFERROR(_xll.qlIndexFixing(ONIndex1M,I516,TRUE,_xll.ohTrigger(RecalcTrigger,Trigger1M)),NA())</f>
        <v>1.232004522340735E-2</v>
      </c>
      <c r="O516" s="44">
        <f>IFERROR(_xll.qlIndexFixing(ONIndex3M,I516,TRUE,_xll.ohTrigger(RecalcTrigger,Trigger3M)),NA())</f>
        <v>1.3193411538791056E-2</v>
      </c>
      <c r="P516" s="44">
        <f>IFERROR(_xll.qlIndexFixing(ONIndex6M,I516,TRUE,_xll.ohTrigger(RecalcTrigger,Trigger6M)),NA())</f>
        <v>1.4249775820784905E-2</v>
      </c>
      <c r="Q516" s="178">
        <f>IFERROR(_xll.qlIndexFixing(ONIndex1Y,I516,TRUE,_xll.ohTrigger(RecalcTrigger,Trigger1Y)),NA())</f>
        <v>1.6455878178502914E-2</v>
      </c>
    </row>
    <row r="517" spans="2:17" x14ac:dyDescent="0.2">
      <c r="B517" s="39" t="s">
        <v>17</v>
      </c>
      <c r="D517" s="42">
        <f>_xll.qlCalendarAdvance(Calendar,$D516,B517,"f",FALSE)</f>
        <v>43098</v>
      </c>
      <c r="E517" s="172">
        <f>_xll.qlInterestRateIndexValueDate(IndexON,D517)</f>
        <v>43098</v>
      </c>
      <c r="F517" s="188">
        <f>IFERROR(_xll.qlIndexFixing(IndexON,D517,TRUE,_xll.ohTrigger(RecalcTrigger,TriggerON)),NA())</f>
        <v>1.1163458257303638E-2</v>
      </c>
      <c r="H517" s="42">
        <f>_xll.qlCalendarAdvance(Calendar,$H516,B517,"f",FALSE)</f>
        <v>43098</v>
      </c>
      <c r="I517" s="172">
        <f>_xll.qlInterestRateIndexValueDate(Index1M,$H517)</f>
        <v>43098</v>
      </c>
      <c r="J517" s="177">
        <f>IFERROR(_xll.qlIndexFixing(Index1M,$H517,TRUE,_xll.ohTrigger(RecalcTrigger,Trigger1M)),NA())</f>
        <v>1.246907015078054E-2</v>
      </c>
      <c r="K517" s="44">
        <f>IFERROR(_xll.qlIndexFixing(Index3M,H517,TRUE,_xll.ohTrigger(RecalcTrigger,Trigger3M)),NA())</f>
        <v>1.3601610989550608E-2</v>
      </c>
      <c r="L517" s="44">
        <f>IFERROR(_xll.qlIndexFixing(Index6M,$H517,TRUE,_xll.ohTrigger(RecalcTrigger,Trigger6M)),NA())</f>
        <v>1.5041195748156636E-2</v>
      </c>
      <c r="M517" s="178">
        <f>IFERROR(_xll.qlIndexFixing(Index1Y,$H517,TRUE,_xll.ohTrigger(RecalcTrigger,Trigger1Y)),NA())</f>
        <v>1.6621039835668774E-2</v>
      </c>
      <c r="N517" s="177">
        <f>IFERROR(_xll.qlIndexFixing(ONIndex1M,I517,TRUE,_xll.ohTrigger(RecalcTrigger,Trigger1M)),NA())</f>
        <v>1.2341805956972152E-2</v>
      </c>
      <c r="O517" s="44">
        <f>IFERROR(_xll.qlIndexFixing(ONIndex3M,I517,TRUE,_xll.ohTrigger(RecalcTrigger,Trigger3M)),NA())</f>
        <v>1.3218610374624018E-2</v>
      </c>
      <c r="P517" s="44">
        <f>IFERROR(_xll.qlIndexFixing(ONIndex6M,I517,TRUE,_xll.ohTrigger(RecalcTrigger,Trigger6M)),NA())</f>
        <v>1.4271937359127407E-2</v>
      </c>
      <c r="Q517" s="178">
        <f>IFERROR(_xll.qlIndexFixing(ONIndex1Y,I517,TRUE,_xll.ohTrigger(RecalcTrigger,Trigger1Y)),NA())</f>
        <v>1.6442782931941902E-2</v>
      </c>
    </row>
    <row r="518" spans="2:17" x14ac:dyDescent="0.2">
      <c r="B518" s="39" t="s">
        <v>17</v>
      </c>
      <c r="D518" s="42">
        <f>_xll.qlCalendarAdvance(Calendar,$D517,B518,"f",FALSE)</f>
        <v>43102</v>
      </c>
      <c r="E518" s="172">
        <f>_xll.qlInterestRateIndexValueDate(IndexON,D518)</f>
        <v>43102</v>
      </c>
      <c r="F518" s="188">
        <f>IFERROR(_xll.qlIndexFixing(IndexON,D518,TRUE,_xll.ohTrigger(RecalcTrigger,TriggerON)),NA())</f>
        <v>1.1179067761604156E-2</v>
      </c>
      <c r="H518" s="42">
        <f>_xll.qlCalendarAdvance(Calendar,$H517,B518,"f",FALSE)</f>
        <v>43102</v>
      </c>
      <c r="I518" s="172">
        <f>_xll.qlInterestRateIndexValueDate(Index1M,$H518)</f>
        <v>43102</v>
      </c>
      <c r="J518" s="177">
        <f>IFERROR(_xll.qlIndexFixing(Index1M,$H518,TRUE,_xll.ohTrigger(RecalcTrigger,Trigger1M)),NA())</f>
        <v>1.2493614270807569E-2</v>
      </c>
      <c r="K518" s="44">
        <f>IFERROR(_xll.qlIndexFixing(Index3M,H518,TRUE,_xll.ohTrigger(RecalcTrigger,Trigger3M)),NA())</f>
        <v>1.3636298619523415E-2</v>
      </c>
      <c r="L518" s="44">
        <f>IFERROR(_xll.qlIndexFixing(Index6M,$H518,TRUE,_xll.ohTrigger(RecalcTrigger,Trigger6M)),NA())</f>
        <v>1.5068414531844151E-2</v>
      </c>
      <c r="M518" s="178">
        <f>IFERROR(_xll.qlIndexFixing(Index1Y,$H518,TRUE,_xll.ohTrigger(RecalcTrigger,Trigger1Y)),NA())</f>
        <v>1.6626988891954131E-2</v>
      </c>
      <c r="N518" s="177">
        <f>IFERROR(_xll.qlIndexFixing(ONIndex1M,I518,TRUE,_xll.ohTrigger(RecalcTrigger,Trigger1M)),NA())</f>
        <v>1.2362269137352611E-2</v>
      </c>
      <c r="O518" s="44">
        <f>IFERROR(_xll.qlIndexFixing(ONIndex3M,I518,TRUE,_xll.ohTrigger(RecalcTrigger,Trigger3M)),NA())</f>
        <v>1.324214350255648E-2</v>
      </c>
      <c r="P518" s="44">
        <f>IFERROR(_xll.qlIndexFixing(ONIndex6M,I518,TRUE,_xll.ohTrigger(RecalcTrigger,Trigger6M)),NA())</f>
        <v>1.4292383572509504E-2</v>
      </c>
      <c r="Q518" s="178">
        <f>IFERROR(_xll.qlIndexFixing(ONIndex1Y,I518,TRUE,_xll.ohTrigger(RecalcTrigger,Trigger1Y)),NA())</f>
        <v>1.6427706900500327E-2</v>
      </c>
    </row>
    <row r="519" spans="2:17" x14ac:dyDescent="0.2">
      <c r="B519" s="39" t="s">
        <v>17</v>
      </c>
      <c r="D519" s="42">
        <f>_xll.qlCalendarAdvance(Calendar,$D518,B519,"f",FALSE)</f>
        <v>43103</v>
      </c>
      <c r="E519" s="172">
        <f>_xll.qlInterestRateIndexValueDate(IndexON,D519)</f>
        <v>43103</v>
      </c>
      <c r="F519" s="188">
        <f>IFERROR(_xll.qlIndexFixing(IndexON,D519,TRUE,_xll.ohTrigger(RecalcTrigger,TriggerON)),NA())</f>
        <v>1.1185505654035532E-2</v>
      </c>
      <c r="H519" s="42">
        <f>_xll.qlCalendarAdvance(Calendar,$H518,B519,"f",FALSE)</f>
        <v>43103</v>
      </c>
      <c r="I519" s="172">
        <f>_xll.qlInterestRateIndexValueDate(Index1M,$H519)</f>
        <v>43103</v>
      </c>
      <c r="J519" s="177">
        <f>IFERROR(_xll.qlIndexFixing(Index1M,$H519,TRUE,_xll.ohTrigger(RecalcTrigger,Trigger1M)),NA())</f>
        <v>1.2510562452608212E-2</v>
      </c>
      <c r="K519" s="44">
        <f>IFERROR(_xll.qlIndexFixing(Index3M,H519,TRUE,_xll.ohTrigger(RecalcTrigger,Trigger3M)),NA())</f>
        <v>1.3640183257086269E-2</v>
      </c>
      <c r="L519" s="44">
        <f>IFERROR(_xll.qlIndexFixing(Index6M,$H519,TRUE,_xll.ohTrigger(RecalcTrigger,Trigger6M)),NA())</f>
        <v>1.5076224998497985E-2</v>
      </c>
      <c r="M519" s="178">
        <f>IFERROR(_xll.qlIndexFixing(Index1Y,$H519,TRUE,_xll.ohTrigger(RecalcTrigger,Trigger1Y)),NA())</f>
        <v>1.6630306565410979E-2</v>
      </c>
      <c r="N519" s="177">
        <f>IFERROR(_xll.qlIndexFixing(ONIndex1M,I519,TRUE,_xll.ohTrigger(RecalcTrigger,Trigger1M)),NA())</f>
        <v>1.2370686496689931E-2</v>
      </c>
      <c r="O519" s="44">
        <f>IFERROR(_xll.qlIndexFixing(ONIndex3M,I519,TRUE,_xll.ohTrigger(RecalcTrigger,Trigger3M)),NA())</f>
        <v>1.3251752087990454E-2</v>
      </c>
      <c r="P519" s="44">
        <f>IFERROR(_xll.qlIndexFixing(ONIndex6M,I519,TRUE,_xll.ohTrigger(RecalcTrigger,Trigger6M)),NA())</f>
        <v>1.4300880325918142E-2</v>
      </c>
      <c r="Q519" s="178">
        <f>IFERROR(_xll.qlIndexFixing(ONIndex1Y,I519,TRUE,_xll.ohTrigger(RecalcTrigger,Trigger1Y)),NA())</f>
        <v>1.6422217341217626E-2</v>
      </c>
    </row>
    <row r="520" spans="2:17" x14ac:dyDescent="0.2">
      <c r="B520" s="39" t="s">
        <v>17</v>
      </c>
      <c r="D520" s="42">
        <f>_xll.qlCalendarAdvance(Calendar,$D519,B520,"f",FALSE)</f>
        <v>43104</v>
      </c>
      <c r="E520" s="172">
        <f>_xll.qlInterestRateIndexValueDate(IndexON,D520)</f>
        <v>43104</v>
      </c>
      <c r="F520" s="188">
        <f>IFERROR(_xll.qlIndexFixing(IndexON,D520,TRUE,_xll.ohTrigger(RecalcTrigger,TriggerON)),NA())</f>
        <v>1.1191938169694549E-2</v>
      </c>
      <c r="H520" s="42">
        <f>_xll.qlCalendarAdvance(Calendar,$H519,B520,"f",FALSE)</f>
        <v>43104</v>
      </c>
      <c r="I520" s="172">
        <f>_xll.qlInterestRateIndexValueDate(Index1M,$H520)</f>
        <v>43104</v>
      </c>
      <c r="J520" s="177">
        <f>IFERROR(_xll.qlIndexFixing(Index1M,$H520,TRUE,_xll.ohTrigger(RecalcTrigger,Trigger1M)),NA())</f>
        <v>1.2514509430825646E-2</v>
      </c>
      <c r="K520" s="44">
        <f>IFERROR(_xll.qlIndexFixing(Index3M,H520,TRUE,_xll.ohTrigger(RecalcTrigger,Trigger3M)),NA())</f>
        <v>1.364777799608906E-2</v>
      </c>
      <c r="L520" s="44">
        <f>IFERROR(_xll.qlIndexFixing(Index6M,$H520,TRUE,_xll.ohTrigger(RecalcTrigger,Trigger6M)),NA())</f>
        <v>1.5084027167818967E-2</v>
      </c>
      <c r="M520" s="178">
        <f>IFERROR(_xll.qlIndexFixing(Index1Y,$H520,TRUE,_xll.ohTrigger(RecalcTrigger,Trigger1Y)),NA())</f>
        <v>1.6633670094737818E-2</v>
      </c>
      <c r="N520" s="177">
        <f>IFERROR(_xll.qlIndexFixing(ONIndex1M,I520,TRUE,_xll.ohTrigger(RecalcTrigger,Trigger1M)),NA())</f>
        <v>1.2379094715060379E-2</v>
      </c>
      <c r="O520" s="44">
        <f>IFERROR(_xll.qlIndexFixing(ONIndex3M,I520,TRUE,_xll.ohTrigger(RecalcTrigger,Trigger3M)),NA())</f>
        <v>1.3261314737608165E-2</v>
      </c>
      <c r="P520" s="44">
        <f>IFERROR(_xll.qlIndexFixing(ONIndex6M,I520,TRUE,_xll.ohTrigger(RecalcTrigger,Trigger6M)),NA())</f>
        <v>1.430936881365974E-2</v>
      </c>
      <c r="Q520" s="178">
        <f>IFERROR(_xll.qlIndexFixing(ONIndex1Y,I520,TRUE,_xll.ohTrigger(RecalcTrigger,Trigger1Y)),NA())</f>
        <v>1.6416776013954415E-2</v>
      </c>
    </row>
    <row r="521" spans="2:17" x14ac:dyDescent="0.2">
      <c r="B521" s="39" t="s">
        <v>17</v>
      </c>
      <c r="D521" s="42">
        <f>_xll.qlCalendarAdvance(Calendar,$D520,B521,"f",FALSE)</f>
        <v>43105</v>
      </c>
      <c r="E521" s="172">
        <f>_xll.qlInterestRateIndexValueDate(IndexON,D521)</f>
        <v>43105</v>
      </c>
      <c r="F521" s="188">
        <f>IFERROR(_xll.qlIndexFixing(IndexON,D521,TRUE,_xll.ohTrigger(RecalcTrigger,TriggerON)),NA())</f>
        <v>1.120512924601284E-2</v>
      </c>
      <c r="H521" s="42">
        <f>_xll.qlCalendarAdvance(Calendar,$H520,B521,"f",FALSE)</f>
        <v>43105</v>
      </c>
      <c r="I521" s="172">
        <f>_xll.qlInterestRateIndexValueDate(Index1M,$H521)</f>
        <v>43105</v>
      </c>
      <c r="J521" s="177">
        <f>IFERROR(_xll.qlIndexFixing(Index1M,$H521,TRUE,_xll.ohTrigger(RecalcTrigger,Trigger1M)),NA())</f>
        <v>1.2518453080019275E-2</v>
      </c>
      <c r="K521" s="44">
        <f>IFERROR(_xll.qlIndexFixing(Index3M,H521,TRUE,_xll.ohTrigger(RecalcTrigger,Trigger3M)),NA())</f>
        <v>1.3655333966220713E-2</v>
      </c>
      <c r="L521" s="44">
        <f>IFERROR(_xll.qlIndexFixing(Index6M,$H521,TRUE,_xll.ohTrigger(RecalcTrigger,Trigger6M)),NA())</f>
        <v>1.5091821039711724E-2</v>
      </c>
      <c r="M521" s="178">
        <f>IFERROR(_xll.qlIndexFixing(Index1Y,$H521,TRUE,_xll.ohTrigger(RecalcTrigger,Trigger1Y)),NA())</f>
        <v>1.6644241896786118E-2</v>
      </c>
      <c r="N521" s="177">
        <f>IFERROR(_xll.qlIndexFixing(ONIndex1M,I521,TRUE,_xll.ohTrigger(RecalcTrigger,Trigger1M)),NA())</f>
        <v>1.2396301666362335E-2</v>
      </c>
      <c r="O521" s="44">
        <f>IFERROR(_xll.qlIndexFixing(ONIndex3M,I521,TRUE,_xll.ohTrigger(RecalcTrigger,Trigger3M)),NA())</f>
        <v>1.328077011784057E-2</v>
      </c>
      <c r="P521" s="44">
        <f>IFERROR(_xll.qlIndexFixing(ONIndex6M,I521,TRUE,_xll.ohTrigger(RecalcTrigger,Trigger6M)),NA())</f>
        <v>1.4326880554818382E-2</v>
      </c>
      <c r="Q521" s="178">
        <f>IFERROR(_xll.qlIndexFixing(ONIndex1Y,I521,TRUE,_xll.ohTrigger(RecalcTrigger,Trigger1Y)),NA())</f>
        <v>1.6406791564911687E-2</v>
      </c>
    </row>
    <row r="522" spans="2:17" x14ac:dyDescent="0.2">
      <c r="B522" s="39" t="s">
        <v>42</v>
      </c>
      <c r="D522" s="42">
        <f>_xll.qlCalendarAdvance(Calendar,$D521,B522,"f",FALSE)</f>
        <v>43112</v>
      </c>
      <c r="E522" s="172">
        <f>_xll.qlInterestRateIndexValueDate(IndexON,D522)</f>
        <v>43112</v>
      </c>
      <c r="F522" s="188">
        <f>IFERROR(_xll.qlIndexFixing(IndexON,D522,TRUE,_xll.ohTrigger(RecalcTrigger,TriggerON)),NA())</f>
        <v>1.1249933778574677E-2</v>
      </c>
      <c r="H522" s="42">
        <f>_xll.qlCalendarAdvance(Calendar,$H521,B522,"f",FALSE)</f>
        <v>43112</v>
      </c>
      <c r="I522" s="172">
        <f>_xll.qlInterestRateIndexValueDate(Index1M,$H522)</f>
        <v>43112</v>
      </c>
      <c r="J522" s="177">
        <f>IFERROR(_xll.qlIndexFixing(Index1M,$H522,TRUE,_xll.ohTrigger(RecalcTrigger,Trigger1M)),NA())</f>
        <v>1.2576090228186843E-2</v>
      </c>
      <c r="K522" s="44">
        <f>IFERROR(_xll.qlIndexFixing(Index3M,H522,TRUE,_xll.ohTrigger(RecalcTrigger,Trigger3M)),NA())</f>
        <v>1.3707181124819872E-2</v>
      </c>
      <c r="L522" s="44">
        <f>IFERROR(_xll.qlIndexFixing(Index6M,$H522,TRUE,_xll.ohTrigger(RecalcTrigger,Trigger6M)),NA())</f>
        <v>1.5146145806928735E-2</v>
      </c>
      <c r="M522" s="178">
        <f>IFERROR(_xll.qlIndexFixing(Index1Y,$H522,TRUE,_xll.ohTrigger(RecalcTrigger,Trigger1Y)),NA())</f>
        <v>1.6669655478649206E-2</v>
      </c>
      <c r="N522" s="177">
        <f>IFERROR(_xll.qlIndexFixing(ONIndex1M,I522,TRUE,_xll.ohTrigger(RecalcTrigger,Trigger1M)),NA())</f>
        <v>1.2454779248424199E-2</v>
      </c>
      <c r="O522" s="44">
        <f>IFERROR(_xll.qlIndexFixing(ONIndex3M,I522,TRUE,_xll.ohTrigger(RecalcTrigger,Trigger3M)),NA())</f>
        <v>1.3345784103709903E-2</v>
      </c>
      <c r="P522" s="44">
        <f>IFERROR(_xll.qlIndexFixing(ONIndex6M,I522,TRUE,_xll.ohTrigger(RecalcTrigger,Trigger6M)),NA())</f>
        <v>1.4385957457890472E-2</v>
      </c>
      <c r="Q522" s="178">
        <f>IFERROR(_xll.qlIndexFixing(ONIndex1Y,I522,TRUE,_xll.ohTrigger(RecalcTrigger,Trigger1Y)),NA())</f>
        <v>1.6370724782898881E-2</v>
      </c>
    </row>
    <row r="523" spans="2:17" x14ac:dyDescent="0.2">
      <c r="B523" s="39" t="s">
        <v>42</v>
      </c>
      <c r="D523" s="42">
        <f>_xll.qlCalendarAdvance(Calendar,$D522,B523,"f",FALSE)</f>
        <v>43119</v>
      </c>
      <c r="E523" s="172">
        <f>_xll.qlInterestRateIndexValueDate(IndexON,D523)</f>
        <v>43119</v>
      </c>
      <c r="F523" s="188">
        <f>IFERROR(_xll.qlIndexFixing(IndexON,D523,TRUE,_xll.ohTrigger(RecalcTrigger,TriggerON)),NA())</f>
        <v>1.129447483440534E-2</v>
      </c>
      <c r="H523" s="42">
        <f>_xll.qlCalendarAdvance(Calendar,$H522,B523,"f",FALSE)</f>
        <v>43119</v>
      </c>
      <c r="I523" s="172">
        <f>_xll.qlInterestRateIndexValueDate(Index1M,$H523)</f>
        <v>43119</v>
      </c>
      <c r="J523" s="177">
        <f>IFERROR(_xll.qlIndexFixing(Index1M,$H523,TRUE,_xll.ohTrigger(RecalcTrigger,Trigger1M)),NA())</f>
        <v>1.263327926837505E-2</v>
      </c>
      <c r="K523" s="44">
        <f>IFERROR(_xll.qlIndexFixing(Index3M,H523,TRUE,_xll.ohTrigger(RecalcTrigger,Trigger3M)),NA())</f>
        <v>1.3757319461491528E-2</v>
      </c>
      <c r="L523" s="44">
        <f>IFERROR(_xll.qlIndexFixing(Index6M,$H523,TRUE,_xll.ohTrigger(RecalcTrigger,Trigger6M)),NA())</f>
        <v>1.5200063962779273E-2</v>
      </c>
      <c r="M523" s="178">
        <f>IFERROR(_xll.qlIndexFixing(Index1Y,$H523,TRUE,_xll.ohTrigger(RecalcTrigger,Trigger1Y)),NA())</f>
        <v>1.6697216785679661E-2</v>
      </c>
      <c r="N523" s="177">
        <f>IFERROR(_xll.qlIndexFixing(ONIndex1M,I523,TRUE,_xll.ohTrigger(RecalcTrigger,Trigger1M)),NA())</f>
        <v>1.2512808903252978E-2</v>
      </c>
      <c r="O523" s="44">
        <f>IFERROR(_xll.qlIndexFixing(ONIndex3M,I523,TRUE,_xll.ohTrigger(RecalcTrigger,Trigger3M)),NA())</f>
        <v>1.3408547091940949E-2</v>
      </c>
      <c r="P523" s="44">
        <f>IFERROR(_xll.qlIndexFixing(ONIndex6M,I523,TRUE,_xll.ohTrigger(RecalcTrigger,Trigger6M)),NA())</f>
        <v>1.4444629330418273E-2</v>
      </c>
      <c r="Q523" s="178">
        <f>IFERROR(_xll.qlIndexFixing(ONIndex1Y,I523,TRUE,_xll.ohTrigger(RecalcTrigger,Trigger1Y)),NA())</f>
        <v>1.6337021590638139E-2</v>
      </c>
    </row>
    <row r="524" spans="2:17" x14ac:dyDescent="0.2">
      <c r="B524" s="39" t="s">
        <v>42</v>
      </c>
      <c r="D524" s="42">
        <f>_xll.qlCalendarAdvance(Calendar,$D523,B524,"f",FALSE)</f>
        <v>43126</v>
      </c>
      <c r="E524" s="172">
        <f>_xll.qlInterestRateIndexValueDate(IndexON,D524)</f>
        <v>43126</v>
      </c>
      <c r="F524" s="188">
        <f>IFERROR(_xll.qlIndexFixing(IndexON,D524,TRUE,_xll.ohTrigger(RecalcTrigger,TriggerON)),NA())</f>
        <v>1.1338752413153632E-2</v>
      </c>
      <c r="H524" s="42">
        <f>_xll.qlCalendarAdvance(Calendar,$H523,B524,"f",FALSE)</f>
        <v>43126</v>
      </c>
      <c r="I524" s="172">
        <f>_xll.qlInterestRateIndexValueDate(Index1M,$H524)</f>
        <v>43126</v>
      </c>
      <c r="J524" s="177">
        <f>IFERROR(_xll.qlIndexFixing(Index1M,$H524,TRUE,_xll.ohTrigger(RecalcTrigger,Trigger1M)),NA())</f>
        <v>1.2690020194058365E-2</v>
      </c>
      <c r="K524" s="44">
        <f>IFERROR(_xll.qlIndexFixing(Index3M,H524,TRUE,_xll.ohTrigger(RecalcTrigger,Trigger3M)),NA())</f>
        <v>1.3805915982909738E-2</v>
      </c>
      <c r="L524" s="44">
        <f>IFERROR(_xll.qlIndexFixing(Index6M,$H524,TRUE,_xll.ohTrigger(RecalcTrigger,Trigger6M)),NA())</f>
        <v>1.5253575474813482E-2</v>
      </c>
      <c r="M524" s="178">
        <f>IFERROR(_xll.qlIndexFixing(Index1Y,$H524,TRUE,_xll.ohTrigger(RecalcTrigger,Trigger1Y)),NA())</f>
        <v>1.6726862029287182E-2</v>
      </c>
      <c r="N524" s="177">
        <f>IFERROR(_xll.qlIndexFixing(ONIndex1M,I524,TRUE,_xll.ohTrigger(RecalcTrigger,Trigger1M)),NA())</f>
        <v>1.2570390630308367E-2</v>
      </c>
      <c r="O524" s="44">
        <f>IFERROR(_xll.qlIndexFixing(ONIndex3M,I524,TRUE,_xll.ohTrigger(RecalcTrigger,Trigger3M)),NA())</f>
        <v>1.3469059079048719E-2</v>
      </c>
      <c r="P524" s="44">
        <f>IFERROR(_xll.qlIndexFixing(ONIndex6M,I524,TRUE,_xll.ohTrigger(RecalcTrigger,Trigger6M)),NA())</f>
        <v>1.4502896171834461E-2</v>
      </c>
      <c r="Q524" s="178">
        <f>IFERROR(_xll.qlIndexFixing(ONIndex1Y,I524,TRUE,_xll.ohTrigger(RecalcTrigger,Trigger1Y)),NA())</f>
        <v>1.6305681986238385E-2</v>
      </c>
    </row>
    <row r="525" spans="2:17" x14ac:dyDescent="0.2">
      <c r="B525" s="39" t="s">
        <v>42</v>
      </c>
      <c r="D525" s="42">
        <f>_xll.qlCalendarAdvance(Calendar,$D524,B525,"f",FALSE)</f>
        <v>43133</v>
      </c>
      <c r="E525" s="172">
        <f>_xll.qlInterestRateIndexValueDate(IndexON,D525)</f>
        <v>43133</v>
      </c>
      <c r="F525" s="188">
        <f>IFERROR(_xll.qlIndexFixing(IndexON,D525,TRUE,_xll.ohTrigger(RecalcTrigger,TriggerON)),NA())</f>
        <v>1.138276651463044E-2</v>
      </c>
      <c r="H525" s="42">
        <f>_xll.qlCalendarAdvance(Calendar,$H524,B525,"f",FALSE)</f>
        <v>43133</v>
      </c>
      <c r="I525" s="172">
        <f>_xll.qlInterestRateIndexValueDate(Index1M,$H525)</f>
        <v>43133</v>
      </c>
      <c r="J525" s="177">
        <f>IFERROR(_xll.qlIndexFixing(Index1M,$H525,TRUE,_xll.ohTrigger(RecalcTrigger,Trigger1M)),NA())</f>
        <v>1.2733689304260823E-2</v>
      </c>
      <c r="K525" s="44">
        <f>IFERROR(_xll.qlIndexFixing(Index3M,H525,TRUE,_xll.ohTrigger(RecalcTrigger,Trigger3M)),NA())</f>
        <v>1.3849732790005714E-2</v>
      </c>
      <c r="L525" s="44">
        <f>IFERROR(_xll.qlIndexFixing(Index6M,$H525,TRUE,_xll.ohTrigger(RecalcTrigger,Trigger6M)),NA())</f>
        <v>1.5306680310826881E-2</v>
      </c>
      <c r="M525" s="178">
        <f>IFERROR(_xll.qlIndexFixing(Index1Y,$H525,TRUE,_xll.ohTrigger(RecalcTrigger,Trigger1Y)),NA())</f>
        <v>1.6758527426531309E-2</v>
      </c>
      <c r="N525" s="177">
        <f>IFERROR(_xll.qlIndexFixing(ONIndex1M,I525,TRUE,_xll.ohTrigger(RecalcTrigger,Trigger1M)),NA())</f>
        <v>1.262752442886095E-2</v>
      </c>
      <c r="O525" s="44">
        <f>IFERROR(_xll.qlIndexFixing(ONIndex3M,I525,TRUE,_xll.ohTrigger(RecalcTrigger,Trigger3M)),NA())</f>
        <v>1.3527320061683298E-2</v>
      </c>
      <c r="P525" s="44">
        <f>IFERROR(_xll.qlIndexFixing(ONIndex6M,I525,TRUE,_xll.ohTrigger(RecalcTrigger,Trigger6M)),NA())</f>
        <v>1.4560757981571712E-2</v>
      </c>
      <c r="Q525" s="178">
        <f>IFERROR(_xll.qlIndexFixing(ONIndex1Y,I525,TRUE,_xll.ohTrigger(RecalcTrigger,Trigger1Y)),NA())</f>
        <v>1.6276705967835557E-2</v>
      </c>
    </row>
    <row r="526" spans="2:17" x14ac:dyDescent="0.2">
      <c r="B526" s="39" t="s">
        <v>42</v>
      </c>
      <c r="D526" s="42">
        <f>_xll.qlCalendarAdvance(Calendar,$D525,B526,"f",FALSE)</f>
        <v>43140</v>
      </c>
      <c r="E526" s="172">
        <f>_xll.qlInterestRateIndexValueDate(IndexON,D526)</f>
        <v>43140</v>
      </c>
      <c r="F526" s="188">
        <f>IFERROR(_xll.qlIndexFixing(IndexON,D526,TRUE,_xll.ohTrigger(RecalcTrigger,TriggerON)),NA())</f>
        <v>1.142651713851158E-2</v>
      </c>
      <c r="H526" s="42">
        <f>_xll.qlCalendarAdvance(Calendar,$H525,B526,"f",FALSE)</f>
        <v>43140</v>
      </c>
      <c r="I526" s="172">
        <f>_xll.qlInterestRateIndexValueDate(Index1M,$H526)</f>
        <v>43140</v>
      </c>
      <c r="J526" s="177">
        <f>IFERROR(_xll.qlIndexFixing(Index1M,$H526,TRUE,_xll.ohTrigger(RecalcTrigger,Trigger1M)),NA())</f>
        <v>1.2789624145262413E-2</v>
      </c>
      <c r="K526" s="44">
        <f>IFERROR(_xll.qlIndexFixing(Index3M,H526,TRUE,_xll.ohTrigger(RecalcTrigger,Trigger3M)),NA())</f>
        <v>1.3895787520741949E-2</v>
      </c>
      <c r="L526" s="44">
        <f>IFERROR(_xll.qlIndexFixing(Index6M,$H526,TRUE,_xll.ohTrigger(RecalcTrigger,Trigger6M)),NA())</f>
        <v>1.5359378438858581E-2</v>
      </c>
      <c r="M526" s="178">
        <f>IFERROR(_xll.qlIndexFixing(Index1Y,$H526,TRUE,_xll.ohTrigger(RecalcTrigger,Trigger1Y)),NA())</f>
        <v>1.6792149198826208E-2</v>
      </c>
      <c r="N526" s="177">
        <f>IFERROR(_xll.qlIndexFixing(ONIndex1M,I526,TRUE,_xll.ohTrigger(RecalcTrigger,Trigger1M)),NA())</f>
        <v>1.2684210298343398E-2</v>
      </c>
      <c r="O526" s="44">
        <f>IFERROR(_xll.qlIndexFixing(ONIndex3M,I526,TRUE,_xll.ohTrigger(RecalcTrigger,Trigger3M)),NA())</f>
        <v>1.3583330036602838E-2</v>
      </c>
      <c r="P526" s="44">
        <f>IFERROR(_xll.qlIndexFixing(ONIndex6M,I526,TRUE,_xll.ohTrigger(RecalcTrigger,Trigger6M)),NA())</f>
        <v>1.4618214759035688E-2</v>
      </c>
      <c r="Q526" s="178">
        <f>IFERROR(_xll.qlIndexFixing(ONIndex1Y,I526,TRUE,_xll.ohTrigger(RecalcTrigger,Trigger1Y)),NA())</f>
        <v>1.6250093533727677E-2</v>
      </c>
    </row>
    <row r="527" spans="2:17" x14ac:dyDescent="0.2">
      <c r="B527" s="39" t="s">
        <v>42</v>
      </c>
      <c r="D527" s="42">
        <f>_xll.qlCalendarAdvance(Calendar,$D526,B527,"f",FALSE)</f>
        <v>43147</v>
      </c>
      <c r="E527" s="172">
        <f>_xll.qlInterestRateIndexValueDate(IndexON,D527)</f>
        <v>43147</v>
      </c>
      <c r="F527" s="188">
        <f>IFERROR(_xll.qlIndexFixing(IndexON,D527,TRUE,_xll.ohTrigger(RecalcTrigger,TriggerON)),NA())</f>
        <v>1.147000428447287E-2</v>
      </c>
      <c r="H527" s="42">
        <f>_xll.qlCalendarAdvance(Calendar,$H526,B527,"f",FALSE)</f>
        <v>43147</v>
      </c>
      <c r="I527" s="172">
        <f>_xll.qlInterestRateIndexValueDate(Index1M,$H527)</f>
        <v>43147</v>
      </c>
      <c r="J527" s="177">
        <f>IFERROR(_xll.qlIndexFixing(Index1M,$H527,TRUE,_xll.ohTrigger(RecalcTrigger,Trigger1M)),NA())</f>
        <v>1.284511087544662E-2</v>
      </c>
      <c r="K527" s="44">
        <f>IFERROR(_xll.qlIndexFixing(Index3M,H527,TRUE,_xll.ohTrigger(RecalcTrigger,Trigger3M)),NA())</f>
        <v>1.3940791090190523E-2</v>
      </c>
      <c r="L527" s="44">
        <f>IFERROR(_xll.qlIndexFixing(Index6M,$H527,TRUE,_xll.ohTrigger(RecalcTrigger,Trigger6M)),NA())</f>
        <v>1.5411669827192619E-2</v>
      </c>
      <c r="M527" s="178">
        <f>IFERROR(_xll.qlIndexFixing(Index1Y,$H527,TRUE,_xll.ohTrigger(RecalcTrigger,Trigger1Y)),NA())</f>
        <v>1.6827663570685915E-2</v>
      </c>
      <c r="N527" s="177">
        <f>IFERROR(_xll.qlIndexFixing(ONIndex1M,I527,TRUE,_xll.ohTrigger(RecalcTrigger,Trigger1M)),NA())</f>
        <v>1.2740448238080331E-2</v>
      </c>
      <c r="O527" s="44">
        <f>IFERROR(_xll.qlIndexFixing(ONIndex3M,I527,TRUE,_xll.ohTrigger(RecalcTrigger,Trigger3M)),NA())</f>
        <v>1.3637089000727578E-2</v>
      </c>
      <c r="P527" s="44">
        <f>IFERROR(_xll.qlIndexFixing(ONIndex6M,I527,TRUE,_xll.ohTrigger(RecalcTrigger,Trigger6M)),NA())</f>
        <v>1.4675266503659062E-2</v>
      </c>
      <c r="Q527" s="178">
        <f>IFERROR(_xll.qlIndexFixing(ONIndex1Y,I527,TRUE,_xll.ohTrigger(RecalcTrigger,Trigger1Y)),NA())</f>
        <v>1.6225844682428901E-2</v>
      </c>
    </row>
    <row r="528" spans="2:17" x14ac:dyDescent="0.2">
      <c r="B528" s="39" t="s">
        <v>42</v>
      </c>
      <c r="D528" s="42">
        <f>_xll.qlCalendarAdvance(Calendar,$D527,B528,"f",FALSE)</f>
        <v>43154</v>
      </c>
      <c r="E528" s="172">
        <f>_xll.qlInterestRateIndexValueDate(IndexON,D528)</f>
        <v>43154</v>
      </c>
      <c r="F528" s="188">
        <f>IFERROR(_xll.qlIndexFixing(IndexON,D528,TRUE,_xll.ohTrigger(RecalcTrigger,TriggerON)),NA())</f>
        <v>1.1513227952271167E-2</v>
      </c>
      <c r="H528" s="42">
        <f>_xll.qlCalendarAdvance(Calendar,$H527,B528,"f",FALSE)</f>
        <v>43154</v>
      </c>
      <c r="I528" s="172">
        <f>_xll.qlInterestRateIndexValueDate(Index1M,$H528)</f>
        <v>43154</v>
      </c>
      <c r="J528" s="177">
        <f>IFERROR(_xll.qlIndexFixing(Index1M,$H528,TRUE,_xll.ohTrigger(RecalcTrigger,Trigger1M)),NA())</f>
        <v>1.2900149489093895E-2</v>
      </c>
      <c r="K528" s="44">
        <f>IFERROR(_xll.qlIndexFixing(Index3M,H528,TRUE,_xll.ohTrigger(RecalcTrigger,Trigger3M)),NA())</f>
        <v>1.3984912411878206E-2</v>
      </c>
      <c r="L528" s="44">
        <f>IFERROR(_xll.qlIndexFixing(Index6M,$H528,TRUE,_xll.ohTrigger(RecalcTrigger,Trigger6M)),NA())</f>
        <v>1.5463554444356171E-2</v>
      </c>
      <c r="M528" s="178">
        <f>IFERROR(_xll.qlIndexFixing(Index1Y,$H528,TRUE,_xll.ohTrigger(RecalcTrigger,Trigger1Y)),NA())</f>
        <v>1.6865006768506621E-2</v>
      </c>
      <c r="N528" s="177">
        <f>IFERROR(_xll.qlIndexFixing(ONIndex1M,I528,TRUE,_xll.ohTrigger(RecalcTrigger,Trigger1M)),NA())</f>
        <v>1.2796238247477406E-2</v>
      </c>
      <c r="O528" s="44">
        <f>IFERROR(_xll.qlIndexFixing(ONIndex3M,I528,TRUE,_xll.ohTrigger(RecalcTrigger,Trigger3M)),NA())</f>
        <v>1.3688596951058804E-2</v>
      </c>
      <c r="P528" s="44">
        <f>IFERROR(_xll.qlIndexFixing(ONIndex6M,I528,TRUE,_xll.ohTrigger(RecalcTrigger,Trigger6M)),NA())</f>
        <v>1.4731913214901528E-2</v>
      </c>
      <c r="Q528" s="178">
        <f>IFERROR(_xll.qlIndexFixing(ONIndex1Y,I528,TRUE,_xll.ohTrigger(RecalcTrigger,Trigger1Y)),NA())</f>
        <v>1.6203959412426361E-2</v>
      </c>
    </row>
    <row r="529" spans="2:17" x14ac:dyDescent="0.2">
      <c r="B529" s="39" t="s">
        <v>42</v>
      </c>
      <c r="D529" s="42">
        <f>_xll.qlCalendarAdvance(Calendar,$D528,B529,"f",FALSE)</f>
        <v>43161</v>
      </c>
      <c r="E529" s="172">
        <f>_xll.qlInterestRateIndexValueDate(IndexON,D529)</f>
        <v>43161</v>
      </c>
      <c r="F529" s="188">
        <f>IFERROR(_xll.qlIndexFixing(IndexON,D529,TRUE,_xll.ohTrigger(RecalcTrigger,TriggerON)),NA())</f>
        <v>1.1556188141636319E-2</v>
      </c>
      <c r="H529" s="42">
        <f>_xll.qlCalendarAdvance(Calendar,$H528,B529,"f",FALSE)</f>
        <v>43161</v>
      </c>
      <c r="I529" s="172">
        <f>_xll.qlInterestRateIndexValueDate(Index1M,$H529)</f>
        <v>43161</v>
      </c>
      <c r="J529" s="177">
        <f>IFERROR(_xll.qlIndexFixing(Index1M,$H529,TRUE,_xll.ohTrigger(RecalcTrigger,Trigger1M)),NA())</f>
        <v>1.297108497352515E-2</v>
      </c>
      <c r="K529" s="44">
        <f>IFERROR(_xll.qlIndexFixing(Index3M,H529,TRUE,_xll.ohTrigger(RecalcTrigger,Trigger3M)),NA())</f>
        <v>1.4044798412758939E-2</v>
      </c>
      <c r="L529" s="44">
        <f>IFERROR(_xll.qlIndexFixing(Index6M,$H529,TRUE,_xll.ohTrigger(RecalcTrigger,Trigger6M)),NA())</f>
        <v>1.5530475494158702E-2</v>
      </c>
      <c r="M529" s="178">
        <f>IFERROR(_xll.qlIndexFixing(Index1Y,$H529,TRUE,_xll.ohTrigger(RecalcTrigger,Trigger1Y)),NA())</f>
        <v>1.6904115019394074E-2</v>
      </c>
      <c r="N529" s="177">
        <f>IFERROR(_xll.qlIndexFixing(ONIndex1M,I529,TRUE,_xll.ohTrigger(RecalcTrigger,Trigger1M)),NA())</f>
        <v>1.2851580325940287E-2</v>
      </c>
      <c r="O529" s="44">
        <f>IFERROR(_xll.qlIndexFixing(ONIndex3M,I529,TRUE,_xll.ohTrigger(RecalcTrigger,Trigger3M)),NA())</f>
        <v>1.3737853884705869E-2</v>
      </c>
      <c r="P529" s="44">
        <f>IFERROR(_xll.qlIndexFixing(ONIndex6M,I529,TRUE,_xll.ohTrigger(RecalcTrigger,Trigger6M)),NA())</f>
        <v>1.4788154892114715E-2</v>
      </c>
      <c r="Q529" s="178">
        <f>IFERROR(_xll.qlIndexFixing(ONIndex1Y,I529,TRUE,_xll.ohTrigger(RecalcTrigger,Trigger1Y)),NA())</f>
        <v>1.6184437722504368E-2</v>
      </c>
    </row>
    <row r="530" spans="2:17" x14ac:dyDescent="0.2">
      <c r="B530" s="39" t="s">
        <v>42</v>
      </c>
      <c r="D530" s="42">
        <f>_xll.qlCalendarAdvance(Calendar,$D529,B530,"f",FALSE)</f>
        <v>43168</v>
      </c>
      <c r="E530" s="172">
        <f>_xll.qlInterestRateIndexValueDate(IndexON,D530)</f>
        <v>43168</v>
      </c>
      <c r="F530" s="188">
        <f>IFERROR(_xll.qlIndexFixing(IndexON,D530,TRUE,_xll.ohTrigger(RecalcTrigger,TriggerON)),NA())</f>
        <v>1.1598884852244142E-2</v>
      </c>
      <c r="H530" s="42">
        <f>_xll.qlCalendarAdvance(Calendar,$H529,B530,"f",FALSE)</f>
        <v>43168</v>
      </c>
      <c r="I530" s="172">
        <f>_xll.qlInterestRateIndexValueDate(Index1M,$H530)</f>
        <v>43168</v>
      </c>
      <c r="J530" s="177">
        <f>IFERROR(_xll.qlIndexFixing(Index1M,$H530,TRUE,_xll.ohTrigger(RecalcTrigger,Trigger1M)),NA())</f>
        <v>1.302105498460151E-2</v>
      </c>
      <c r="K530" s="44">
        <f>IFERROR(_xll.qlIndexFixing(Index3M,H530,TRUE,_xll.ohTrigger(RecalcTrigger,Trigger3M)),NA())</f>
        <v>1.4087611315627897E-2</v>
      </c>
      <c r="L530" s="44">
        <f>IFERROR(_xll.qlIndexFixing(Index6M,$H530,TRUE,_xll.ohTrigger(RecalcTrigger,Trigger6M)),NA())</f>
        <v>1.5581438872276424E-2</v>
      </c>
      <c r="M530" s="178">
        <f>IFERROR(_xll.qlIndexFixing(Index1Y,$H530,TRUE,_xll.ohTrigger(RecalcTrigger,Trigger1Y)),NA())</f>
        <v>1.694492455002692E-2</v>
      </c>
      <c r="N530" s="177">
        <f>IFERROR(_xll.qlIndexFixing(ONIndex1M,I530,TRUE,_xll.ohTrigger(RecalcTrigger,Trigger1M)),NA())</f>
        <v>1.2906474472793585E-2</v>
      </c>
      <c r="O530" s="44">
        <f>IFERROR(_xll.qlIndexFixing(ONIndex3M,I530,TRUE,_xll.ohTrigger(RecalcTrigger,Trigger3M)),NA())</f>
        <v>1.3784859798967227E-2</v>
      </c>
      <c r="P530" s="44">
        <f>IFERROR(_xll.qlIndexFixing(ONIndex6M,I530,TRUE,_xll.ohTrigger(RecalcTrigger,Trigger6M)),NA())</f>
        <v>1.4843991534812345E-2</v>
      </c>
      <c r="Q530" s="178">
        <f>IFERROR(_xll.qlIndexFixing(ONIndex1Y,I530,TRUE,_xll.ohTrigger(RecalcTrigger,Trigger1Y)),NA())</f>
        <v>1.6167279611555285E-2</v>
      </c>
    </row>
    <row r="531" spans="2:17" x14ac:dyDescent="0.2">
      <c r="B531" s="39" t="s">
        <v>42</v>
      </c>
      <c r="D531" s="42">
        <f>_xll.qlCalendarAdvance(Calendar,$D530,B531,"f",FALSE)</f>
        <v>43175</v>
      </c>
      <c r="E531" s="172">
        <f>_xll.qlInterestRateIndexValueDate(IndexON,D531)</f>
        <v>43175</v>
      </c>
      <c r="F531" s="188">
        <f>IFERROR(_xll.qlIndexFixing(IndexON,D531,TRUE,_xll.ohTrigger(RecalcTrigger,TriggerON)),NA())</f>
        <v>1.1641318083878509E-2</v>
      </c>
      <c r="H531" s="42">
        <f>_xll.qlCalendarAdvance(Calendar,$H530,B531,"f",FALSE)</f>
        <v>43175</v>
      </c>
      <c r="I531" s="172">
        <f>_xll.qlInterestRateIndexValueDate(Index1M,$H531)</f>
        <v>43175</v>
      </c>
      <c r="J531" s="177">
        <f>IFERROR(_xll.qlIndexFixing(Index1M,$H531,TRUE,_xll.ohTrigger(RecalcTrigger,Trigger1M)),NA())</f>
        <v>1.3074658930344176E-2</v>
      </c>
      <c r="K531" s="44">
        <f>IFERROR(_xll.qlIndexFixing(Index3M,H531,TRUE,_xll.ohTrigger(RecalcTrigger,Trigger3M)),NA())</f>
        <v>1.4130062832317729E-2</v>
      </c>
      <c r="L531" s="44">
        <f>IFERROR(_xll.qlIndexFixing(Index6M,$H531,TRUE,_xll.ohTrigger(RecalcTrigger,Trigger6M)),NA())</f>
        <v>1.5631995336443959E-2</v>
      </c>
      <c r="M531" s="178">
        <f>IFERROR(_xll.qlIndexFixing(Index1Y,$H531,TRUE,_xll.ohTrigger(RecalcTrigger,Trigger1Y)),NA())</f>
        <v>1.6987371585562693E-2</v>
      </c>
      <c r="N531" s="177">
        <f>IFERROR(_xll.qlIndexFixing(ONIndex1M,I531,TRUE,_xll.ohTrigger(RecalcTrigger,Trigger1M)),NA())</f>
        <v>1.2960920687496992E-2</v>
      </c>
      <c r="O531" s="44">
        <f>IFERROR(_xll.qlIndexFixing(ONIndex3M,I531,TRUE,_xll.ohTrigger(RecalcTrigger,Trigger3M)),NA())</f>
        <v>1.38296146912494E-2</v>
      </c>
      <c r="P531" s="44">
        <f>IFERROR(_xll.qlIndexFixing(ONIndex6M,I531,TRUE,_xll.ohTrigger(RecalcTrigger,Trigger6M)),NA())</f>
        <v>1.4899423142427095E-2</v>
      </c>
      <c r="Q531" s="178">
        <f>IFERROR(_xll.qlIndexFixing(ONIndex1Y,I531,TRUE,_xll.ohTrigger(RecalcTrigger,Trigger1Y)),NA())</f>
        <v>1.6152485078498501E-2</v>
      </c>
    </row>
    <row r="532" spans="2:17" x14ac:dyDescent="0.2">
      <c r="B532" s="39" t="s">
        <v>42</v>
      </c>
      <c r="D532" s="42">
        <f>_xll.qlCalendarAdvance(Calendar,$D531,B532,"f",FALSE)</f>
        <v>43182</v>
      </c>
      <c r="E532" s="172">
        <f>_xll.qlInterestRateIndexValueDate(IndexON,D532)</f>
        <v>43182</v>
      </c>
      <c r="F532" s="188">
        <f>IFERROR(_xll.qlIndexFixing(IndexON,D532,TRUE,_xll.ohTrigger(RecalcTrigger,TriggerON)),NA())</f>
        <v>1.1683487836215239E-2</v>
      </c>
      <c r="H532" s="42">
        <f>_xll.qlCalendarAdvance(Calendar,$H531,B532,"f",FALSE)</f>
        <v>43182</v>
      </c>
      <c r="I532" s="172">
        <f>_xll.qlInterestRateIndexValueDate(Index1M,$H532)</f>
        <v>43182</v>
      </c>
      <c r="J532" s="177">
        <f>IFERROR(_xll.qlIndexFixing(Index1M,$H532,TRUE,_xll.ohTrigger(RecalcTrigger,Trigger1M)),NA())</f>
        <v>1.312781471121822E-2</v>
      </c>
      <c r="K532" s="44">
        <f>IFERROR(_xll.qlIndexFixing(Index3M,H532,TRUE,_xll.ohTrigger(RecalcTrigger,Trigger3M)),NA())</f>
        <v>1.4172310851551346E-2</v>
      </c>
      <c r="L532" s="44">
        <f>IFERROR(_xll.qlIndexFixing(Index6M,$H532,TRUE,_xll.ohTrigger(RecalcTrigger,Trigger6M)),NA())</f>
        <v>1.5682144855560125E-2</v>
      </c>
      <c r="M532" s="178">
        <f>IFERROR(_xll.qlIndexFixing(Index1Y,$H532,TRUE,_xll.ohTrigger(RecalcTrigger,Trigger1Y)),NA())</f>
        <v>1.7031392348584005E-2</v>
      </c>
      <c r="N532" s="177">
        <f>IFERROR(_xll.qlIndexFixing(ONIndex1M,I532,TRUE,_xll.ohTrigger(RecalcTrigger,Trigger1M)),NA())</f>
        <v>1.3014918969429154E-2</v>
      </c>
      <c r="O532" s="44">
        <f>IFERROR(_xll.qlIndexFixing(ONIndex3M,I532,TRUE,_xll.ohTrigger(RecalcTrigger,Trigger3M)),NA())</f>
        <v>1.3872577344232381E-2</v>
      </c>
      <c r="P532" s="44">
        <f>IFERROR(_xll.qlIndexFixing(ONIndex6M,I532,TRUE,_xll.ohTrigger(RecalcTrigger,Trigger6M)),NA())</f>
        <v>1.4954449714391639E-2</v>
      </c>
      <c r="Q532" s="178">
        <f>IFERROR(_xll.qlIndexFixing(ONIndex1Y,I532,TRUE,_xll.ohTrigger(RecalcTrigger,Trigger1Y)),NA())</f>
        <v>1.6140054122550561E-2</v>
      </c>
    </row>
    <row r="533" spans="2:17" x14ac:dyDescent="0.2">
      <c r="B533" s="39" t="s">
        <v>42</v>
      </c>
      <c r="D533" s="42">
        <f>_xll.qlCalendarAdvance(Calendar,$D532,B533,"f",FALSE)</f>
        <v>43193</v>
      </c>
      <c r="E533" s="172">
        <f>_xll.qlInterestRateIndexValueDate(IndexON,D533)</f>
        <v>43193</v>
      </c>
      <c r="F533" s="188">
        <f>IFERROR(_xll.qlIndexFixing(IndexON,D533,TRUE,_xll.ohTrigger(RecalcTrigger,TriggerON)),NA())</f>
        <v>1.1742897275203168E-2</v>
      </c>
      <c r="H533" s="42">
        <f>_xll.qlCalendarAdvance(Calendar,$H532,B533,"f",FALSE)</f>
        <v>43193</v>
      </c>
      <c r="I533" s="172">
        <f>_xll.qlInterestRateIndexValueDate(Index1M,$H533)</f>
        <v>43193</v>
      </c>
      <c r="J533" s="177">
        <f>IFERROR(_xll.qlIndexFixing(Index1M,$H533,TRUE,_xll.ohTrigger(RecalcTrigger,Trigger1M)),NA())</f>
        <v>1.320649248333102E-2</v>
      </c>
      <c r="K533" s="44">
        <f>IFERROR(_xll.qlIndexFixing(Index3M,H533,TRUE,_xll.ohTrigger(RecalcTrigger,Trigger3M)),NA())</f>
        <v>1.4228685849686628E-2</v>
      </c>
      <c r="L533" s="44">
        <f>IFERROR(_xll.qlIndexFixing(Index6M,$H533,TRUE,_xll.ohTrigger(RecalcTrigger,Trigger6M)),NA())</f>
        <v>1.5752658450343321E-2</v>
      </c>
      <c r="M533" s="178">
        <f>IFERROR(_xll.qlIndexFixing(Index1Y,$H533,TRUE,_xll.ohTrigger(RecalcTrigger,Trigger1Y)),NA())</f>
        <v>1.7093963213750785E-2</v>
      </c>
      <c r="N533" s="177">
        <f>IFERROR(_xll.qlIndexFixing(ONIndex1M,I533,TRUE,_xll.ohTrigger(RecalcTrigger,Trigger1M)),NA())</f>
        <v>1.309081588103278E-2</v>
      </c>
      <c r="O533" s="44">
        <f>IFERROR(_xll.qlIndexFixing(ONIndex3M,I533,TRUE,_xll.ohTrigger(RecalcTrigger,Trigger3M)),NA())</f>
        <v>1.3933012110227683E-2</v>
      </c>
      <c r="P533" s="44">
        <f>IFERROR(_xll.qlIndexFixing(ONIndex6M,I533,TRUE,_xll.ohTrigger(RecalcTrigger,Trigger6M)),NA())</f>
        <v>1.5031740186050024E-2</v>
      </c>
      <c r="Q533" s="178">
        <f>IFERROR(_xll.qlIndexFixing(ONIndex1Y,I533,TRUE,_xll.ohTrigger(RecalcTrigger,Trigger1Y)),NA())</f>
        <v>1.612566717550834E-2</v>
      </c>
    </row>
    <row r="534" spans="2:17" x14ac:dyDescent="0.2">
      <c r="B534" s="39" t="s">
        <v>42</v>
      </c>
      <c r="D534" s="42">
        <f>_xll.qlCalendarAdvance(Calendar,$D533,B534,"f",FALSE)</f>
        <v>43200</v>
      </c>
      <c r="E534" s="172">
        <f>_xll.qlInterestRateIndexValueDate(IndexON,D534)</f>
        <v>43200</v>
      </c>
      <c r="F534" s="188">
        <f>IFERROR(_xll.qlIndexFixing(IndexON,D534,TRUE,_xll.ohTrigger(RecalcTrigger,TriggerON)),NA())</f>
        <v>1.1784424471391608E-2</v>
      </c>
      <c r="H534" s="42">
        <f>_xll.qlCalendarAdvance(Calendar,$H533,B534,"f",FALSE)</f>
        <v>43200</v>
      </c>
      <c r="I534" s="172">
        <f>_xll.qlInterestRateIndexValueDate(Index1M,$H534)</f>
        <v>43200</v>
      </c>
      <c r="J534" s="177">
        <f>IFERROR(_xll.qlIndexFixing(Index1M,$H534,TRUE,_xll.ohTrigger(RecalcTrigger,Trigger1M)),NA())</f>
        <v>1.3258525940316106E-2</v>
      </c>
      <c r="K534" s="44">
        <f>IFERROR(_xll.qlIndexFixing(Index3M,H534,TRUE,_xll.ohTrigger(RecalcTrigger,Trigger3M)),NA())</f>
        <v>1.4270664751564136E-2</v>
      </c>
      <c r="L534" s="44">
        <f>IFERROR(_xll.qlIndexFixing(Index6M,$H534,TRUE,_xll.ohTrigger(RecalcTrigger,Trigger6M)),NA())</f>
        <v>1.5801815319595271E-2</v>
      </c>
      <c r="M534" s="178">
        <f>IFERROR(_xll.qlIndexFixing(Index1Y,$H534,TRUE,_xll.ohTrigger(RecalcTrigger,Trigger1Y)),NA())</f>
        <v>1.7141637062521919E-2</v>
      </c>
      <c r="N534" s="177">
        <f>IFERROR(_xll.qlIndexFixing(ONIndex1M,I534,TRUE,_xll.ohTrigger(RecalcTrigger,Trigger1M)),NA())</f>
        <v>1.3143722520972956E-2</v>
      </c>
      <c r="O534" s="44">
        <f>IFERROR(_xll.qlIndexFixing(ONIndex3M,I534,TRUE,_xll.ohTrigger(RecalcTrigger,Trigger3M)),NA())</f>
        <v>1.397555137038875E-2</v>
      </c>
      <c r="P534" s="44">
        <f>IFERROR(_xll.qlIndexFixing(ONIndex6M,I534,TRUE,_xll.ohTrigger(RecalcTrigger,Trigger6M)),NA())</f>
        <v>1.5085778638679326E-2</v>
      </c>
      <c r="Q534" s="178">
        <f>IFERROR(_xll.qlIndexFixing(ONIndex1Y,I534,TRUE,_xll.ohTrigger(RecalcTrigger,Trigger1Y)),NA())</f>
        <v>1.6118976923599204E-2</v>
      </c>
    </row>
    <row r="535" spans="2:17" x14ac:dyDescent="0.2">
      <c r="B535" s="39" t="s">
        <v>42</v>
      </c>
      <c r="D535" s="42">
        <f>_xll.qlCalendarAdvance(Calendar,$D534,B535,"f",FALSE)</f>
        <v>43207</v>
      </c>
      <c r="E535" s="172">
        <f>_xll.qlInterestRateIndexValueDate(IndexON,D535)</f>
        <v>43207</v>
      </c>
      <c r="F535" s="188">
        <f>IFERROR(_xll.qlIndexFixing(IndexON,D535,TRUE,_xll.ohTrigger(RecalcTrigger,TriggerON)),NA())</f>
        <v>1.1825688194874173E-2</v>
      </c>
      <c r="H535" s="42">
        <f>_xll.qlCalendarAdvance(Calendar,$H534,B535,"f",FALSE)</f>
        <v>43207</v>
      </c>
      <c r="I535" s="172">
        <f>_xll.qlInterestRateIndexValueDate(Index1M,$H535)</f>
        <v>43207</v>
      </c>
      <c r="J535" s="177">
        <f>IFERROR(_xll.qlIndexFixing(Index1M,$H535,TRUE,_xll.ohTrigger(RecalcTrigger,Trigger1M)),NA())</f>
        <v>1.3310111220353712E-2</v>
      </c>
      <c r="K535" s="44">
        <f>IFERROR(_xll.qlIndexFixing(Index3M,H535,TRUE,_xll.ohTrigger(RecalcTrigger,Trigger3M)),NA())</f>
        <v>1.4312533667825535E-2</v>
      </c>
      <c r="L535" s="44">
        <f>IFERROR(_xll.qlIndexFixing(Index6M,$H535,TRUE,_xll.ohTrigger(RecalcTrigger,Trigger6M)),NA())</f>
        <v>1.5850565161080323E-2</v>
      </c>
      <c r="M535" s="178">
        <f>IFERROR(_xll.qlIndexFixing(Index1Y,$H535,TRUE,_xll.ohTrigger(RecalcTrigger,Trigger1Y)),NA())</f>
        <v>1.7190669239413481E-2</v>
      </c>
      <c r="N535" s="177">
        <f>IFERROR(_xll.qlIndexFixing(ONIndex1M,I535,TRUE,_xll.ohTrigger(RecalcTrigger,Trigger1M)),NA())</f>
        <v>1.319618124324351E-2</v>
      </c>
      <c r="O535" s="44">
        <f>IFERROR(_xll.qlIndexFixing(ONIndex3M,I535,TRUE,_xll.ohTrigger(RecalcTrigger,Trigger3M)),NA())</f>
        <v>1.4017980600498081E-2</v>
      </c>
      <c r="P535" s="44">
        <f>IFERROR(_xll.qlIndexFixing(ONIndex6M,I535,TRUE,_xll.ohTrigger(RecalcTrigger,Trigger6M)),NA())</f>
        <v>1.5139412071435432E-2</v>
      </c>
      <c r="Q535" s="178">
        <f>IFERROR(_xll.qlIndexFixing(ONIndex1Y,I535,TRUE,_xll.ohTrigger(RecalcTrigger,Trigger1Y)),NA())</f>
        <v>1.6114650037889477E-2</v>
      </c>
    </row>
    <row r="536" spans="2:17" x14ac:dyDescent="0.2">
      <c r="B536" s="39" t="s">
        <v>42</v>
      </c>
      <c r="D536" s="42">
        <f>_xll.qlCalendarAdvance(Calendar,$D535,B536,"f",FALSE)</f>
        <v>43214</v>
      </c>
      <c r="E536" s="172">
        <f>_xll.qlInterestRateIndexValueDate(IndexON,D536)</f>
        <v>43214</v>
      </c>
      <c r="F536" s="188">
        <f>IFERROR(_xll.qlIndexFixing(IndexON,D536,TRUE,_xll.ohTrigger(RecalcTrigger,TriggerON)),NA())</f>
        <v>1.186668844573191E-2</v>
      </c>
      <c r="H536" s="42">
        <f>_xll.qlCalendarAdvance(Calendar,$H535,B536,"f",FALSE)</f>
        <v>43214</v>
      </c>
      <c r="I536" s="172">
        <f>_xll.qlInterestRateIndexValueDate(Index1M,$H536)</f>
        <v>43214</v>
      </c>
      <c r="J536" s="177">
        <f>IFERROR(_xll.qlIndexFixing(Index1M,$H536,TRUE,_xll.ohTrigger(RecalcTrigger,Trigger1M)),NA())</f>
        <v>1.3361248317746285E-2</v>
      </c>
      <c r="K536" s="44">
        <f>IFERROR(_xll.qlIndexFixing(Index3M,H536,TRUE,_xll.ohTrigger(RecalcTrigger,Trigger3M)),NA())</f>
        <v>1.4354292595029475E-2</v>
      </c>
      <c r="L536" s="44">
        <f>IFERROR(_xll.qlIndexFixing(Index6M,$H536,TRUE,_xll.ohTrigger(RecalcTrigger,Trigger6M)),NA())</f>
        <v>1.5898907945130221E-2</v>
      </c>
      <c r="M536" s="178">
        <f>IFERROR(_xll.qlIndexFixing(Index1Y,$H536,TRUE,_xll.ohTrigger(RecalcTrigger,Trigger1Y)),NA())</f>
        <v>1.7240995599268061E-2</v>
      </c>
      <c r="N536" s="177">
        <f>IFERROR(_xll.qlIndexFixing(ONIndex1M,I536,TRUE,_xll.ohTrigger(RecalcTrigger,Trigger1M)),NA())</f>
        <v>1.3248192047439211E-2</v>
      </c>
      <c r="O536" s="44">
        <f>IFERROR(_xll.qlIndexFixing(ONIndex3M,I536,TRUE,_xll.ohTrigger(RecalcTrigger,Trigger3M)),NA())</f>
        <v>1.4060299800474629E-2</v>
      </c>
      <c r="P536" s="44">
        <f>IFERROR(_xll.qlIndexFixing(ONIndex6M,I536,TRUE,_xll.ohTrigger(RecalcTrigger,Trigger6M)),NA())</f>
        <v>1.519264048415625E-2</v>
      </c>
      <c r="Q536" s="178">
        <f>IFERROR(_xll.qlIndexFixing(ONIndex1Y,I536,TRUE,_xll.ohTrigger(RecalcTrigger,Trigger1Y)),NA())</f>
        <v>1.6112686518460206E-2</v>
      </c>
    </row>
    <row r="537" spans="2:17" x14ac:dyDescent="0.2">
      <c r="B537" s="39" t="s">
        <v>42</v>
      </c>
      <c r="D537" s="42">
        <f>_xll.qlCalendarAdvance(Calendar,$D536,B537,"f",FALSE)</f>
        <v>43221</v>
      </c>
      <c r="E537" s="172">
        <f>_xll.qlInterestRateIndexValueDate(IndexON,D537)</f>
        <v>43221</v>
      </c>
      <c r="F537" s="188">
        <f>IFERROR(_xll.qlIndexFixing(IndexON,D537,TRUE,_xll.ohTrigger(RecalcTrigger,TriggerON)),NA())</f>
        <v>1.1907425223802726E-2</v>
      </c>
      <c r="H537" s="42">
        <f>_xll.qlCalendarAdvance(Calendar,$H536,B537,"f",FALSE)</f>
        <v>43221</v>
      </c>
      <c r="I537" s="172">
        <f>_xll.qlInterestRateIndexValueDate(Index1M,$H537)</f>
        <v>43221</v>
      </c>
      <c r="J537" s="177">
        <f>IFERROR(_xll.qlIndexFixing(Index1M,$H537,TRUE,_xll.ohTrigger(RecalcTrigger,Trigger1M)),NA())</f>
        <v>1.3415763909063273E-2</v>
      </c>
      <c r="K537" s="44">
        <f>IFERROR(_xll.qlIndexFixing(Index3M,H537,TRUE,_xll.ohTrigger(RecalcTrigger,Trigger3M)),NA())</f>
        <v>1.439917873674486E-2</v>
      </c>
      <c r="L537" s="44">
        <f>IFERROR(_xll.qlIndexFixing(Index6M,$H537,TRUE,_xll.ohTrigger(RecalcTrigger,Trigger6M)),NA())</f>
        <v>1.5950472219863811E-2</v>
      </c>
      <c r="M537" s="178">
        <f>IFERROR(_xll.qlIndexFixing(Index1Y,$H537,TRUE,_xll.ohTrigger(RecalcTrigger,Trigger1Y)),NA())</f>
        <v>1.7292551989302352E-2</v>
      </c>
      <c r="N537" s="177">
        <f>IFERROR(_xll.qlIndexFixing(ONIndex1M,I537,TRUE,_xll.ohTrigger(RecalcTrigger,Trigger1M)),NA())</f>
        <v>1.329975493356006E-2</v>
      </c>
      <c r="O537" s="44">
        <f>IFERROR(_xll.qlIndexFixing(ONIndex3M,I537,TRUE,_xll.ohTrigger(RecalcTrigger,Trigger3M)),NA())</f>
        <v>1.4102508970318395E-2</v>
      </c>
      <c r="P537" s="44">
        <f>IFERROR(_xll.qlIndexFixing(ONIndex6M,I537,TRUE,_xll.ohTrigger(RecalcTrigger,Trigger6M)),NA())</f>
        <v>1.5245463876517595E-2</v>
      </c>
      <c r="Q537" s="178">
        <f>IFERROR(_xll.qlIndexFixing(ONIndex1Y,I537,TRUE,_xll.ohTrigger(RecalcTrigger,Trigger1Y)),NA())</f>
        <v>1.6113086365068252E-2</v>
      </c>
    </row>
    <row r="538" spans="2:17" x14ac:dyDescent="0.2">
      <c r="B538" s="39" t="s">
        <v>42</v>
      </c>
      <c r="D538" s="42">
        <f>_xll.qlCalendarAdvance(Calendar,$D537,B538,"f",FALSE)</f>
        <v>43228</v>
      </c>
      <c r="E538" s="172">
        <f>_xll.qlInterestRateIndexValueDate(IndexON,D538)</f>
        <v>43228</v>
      </c>
      <c r="F538" s="188">
        <f>IFERROR(_xll.qlIndexFixing(IndexON,D538,TRUE,_xll.ohTrigger(RecalcTrigger,TriggerON)),NA())</f>
        <v>1.194789852908662E-2</v>
      </c>
      <c r="H538" s="42">
        <f>_xll.qlCalendarAdvance(Calendar,$H537,B538,"f",FALSE)</f>
        <v>43228</v>
      </c>
      <c r="I538" s="172">
        <f>_xll.qlInterestRateIndexValueDate(Index1M,$H538)</f>
        <v>43228</v>
      </c>
      <c r="J538" s="177">
        <f>IFERROR(_xll.qlIndexFixing(Index1M,$H538,TRUE,_xll.ohTrigger(RecalcTrigger,Trigger1M)),NA())</f>
        <v>1.3465974458001562E-2</v>
      </c>
      <c r="K538" s="44">
        <f>IFERROR(_xll.qlIndexFixing(Index3M,H538,TRUE,_xll.ohTrigger(RecalcTrigger,Trigger3M)),NA())</f>
        <v>1.4440711456201218E-2</v>
      </c>
      <c r="L538" s="44">
        <f>IFERROR(_xll.qlIndexFixing(Index6M,$H538,TRUE,_xll.ohTrigger(RecalcTrigger,Trigger6M)),NA())</f>
        <v>1.5997973787724124E-2</v>
      </c>
      <c r="M538" s="178">
        <f>IFERROR(_xll.qlIndexFixing(Index1Y,$H538,TRUE,_xll.ohTrigger(RecalcTrigger,Trigger1Y)),NA())</f>
        <v>1.7345274248311116E-2</v>
      </c>
      <c r="N538" s="177">
        <f>IFERROR(_xll.qlIndexFixing(ONIndex1M,I538,TRUE,_xll.ohTrigger(RecalcTrigger,Trigger1M)),NA())</f>
        <v>1.3350869901362916E-2</v>
      </c>
      <c r="O538" s="44">
        <f>IFERROR(_xll.qlIndexFixing(ONIndex3M,I538,TRUE,_xll.ohTrigger(RecalcTrigger,Trigger3M)),NA())</f>
        <v>1.4144608110029377E-2</v>
      </c>
      <c r="P538" s="44">
        <f>IFERROR(_xll.qlIndexFixing(ONIndex6M,I538,TRUE,_xll.ohTrigger(RecalcTrigger,Trigger6M)),NA())</f>
        <v>1.5297882248438421E-2</v>
      </c>
      <c r="Q538" s="178">
        <f>IFERROR(_xll.qlIndexFixing(ONIndex1Y,I538,TRUE,_xll.ohTrigger(RecalcTrigger,Trigger1Y)),NA())</f>
        <v>1.6115849577794661E-2</v>
      </c>
    </row>
    <row r="539" spans="2:17" x14ac:dyDescent="0.2">
      <c r="B539" s="39" t="s">
        <v>42</v>
      </c>
      <c r="D539" s="42">
        <f>_xll.qlCalendarAdvance(Calendar,$D538,B539,"f",FALSE)</f>
        <v>43235</v>
      </c>
      <c r="E539" s="172">
        <f>_xll.qlInterestRateIndexValueDate(IndexON,D539)</f>
        <v>43235</v>
      </c>
      <c r="F539" s="188">
        <f>IFERROR(_xll.qlIndexFixing(IndexON,D539,TRUE,_xll.ohTrigger(RecalcTrigger,TriggerON)),NA())</f>
        <v>1.1988108361259409E-2</v>
      </c>
      <c r="H539" s="42">
        <f>_xll.qlCalendarAdvance(Calendar,$H538,B539,"f",FALSE)</f>
        <v>43235</v>
      </c>
      <c r="I539" s="172">
        <f>_xll.qlInterestRateIndexValueDate(Index1M,$H539)</f>
        <v>43235</v>
      </c>
      <c r="J539" s="177">
        <f>IFERROR(_xll.qlIndexFixing(Index1M,$H539,TRUE,_xll.ohTrigger(RecalcTrigger,Trigger1M)),NA())</f>
        <v>1.3515736797419959E-2</v>
      </c>
      <c r="K539" s="44">
        <f>IFERROR(_xll.qlIndexFixing(Index3M,H539,TRUE,_xll.ohTrigger(RecalcTrigger,Trigger3M)),NA())</f>
        <v>1.4482134176440425E-2</v>
      </c>
      <c r="L539" s="44">
        <f>IFERROR(_xll.qlIndexFixing(Index6M,$H539,TRUE,_xll.ohTrigger(RecalcTrigger,Trigger6M)),NA())</f>
        <v>1.6045068196901654E-2</v>
      </c>
      <c r="M539" s="178">
        <f>IFERROR(_xll.qlIndexFixing(Index1Y,$H539,TRUE,_xll.ohTrigger(RecalcTrigger,Trigger1Y)),NA())</f>
        <v>1.7399098205910013E-2</v>
      </c>
      <c r="N539" s="177">
        <f>IFERROR(_xll.qlIndexFixing(ONIndex1M,I539,TRUE,_xll.ohTrigger(RecalcTrigger,Trigger1M)),NA())</f>
        <v>1.3401536950604642E-2</v>
      </c>
      <c r="O539" s="44">
        <f>IFERROR(_xll.qlIndexFixing(ONIndex3M,I539,TRUE,_xll.ohTrigger(RecalcTrigger,Trigger3M)),NA())</f>
        <v>1.4186597219526531E-2</v>
      </c>
      <c r="P539" s="44">
        <f>IFERROR(_xll.qlIndexFixing(ONIndex6M,I539,TRUE,_xll.ohTrigger(RecalcTrigger,Trigger6M)),NA())</f>
        <v>1.5349895599756636E-2</v>
      </c>
      <c r="Q539" s="178">
        <f>IFERROR(_xll.qlIndexFixing(ONIndex1Y,I539,TRUE,_xll.ohTrigger(RecalcTrigger,Trigger1Y)),NA())</f>
        <v>1.6120976156720479E-2</v>
      </c>
    </row>
    <row r="540" spans="2:17" x14ac:dyDescent="0.2">
      <c r="B540" s="39" t="s">
        <v>42</v>
      </c>
      <c r="D540" s="42">
        <f>_xll.qlCalendarAdvance(Calendar,$D539,B540,"f",FALSE)</f>
        <v>43242</v>
      </c>
      <c r="E540" s="172">
        <f>_xll.qlInterestRateIndexValueDate(IndexON,D540)</f>
        <v>43242</v>
      </c>
      <c r="F540" s="188">
        <f>IFERROR(_xll.qlIndexFixing(IndexON,D540,TRUE,_xll.ohTrigger(RecalcTrigger,TriggerON)),NA())</f>
        <v>1.202805472056423E-2</v>
      </c>
      <c r="H540" s="42">
        <f>_xll.qlCalendarAdvance(Calendar,$H539,B540,"f",FALSE)</f>
        <v>43242</v>
      </c>
      <c r="I540" s="172">
        <f>_xll.qlInterestRateIndexValueDate(Index1M,$H540)</f>
        <v>43242</v>
      </c>
      <c r="J540" s="177">
        <f>IFERROR(_xll.qlIndexFixing(Index1M,$H540,TRUE,_xll.ohTrigger(RecalcTrigger,Trigger1M)),NA())</f>
        <v>1.3565050921642608E-2</v>
      </c>
      <c r="K540" s="44">
        <f>IFERROR(_xll.qlIndexFixing(Index3M,H540,TRUE,_xll.ohTrigger(RecalcTrigger,Trigger3M)),NA())</f>
        <v>1.4523446894019777E-2</v>
      </c>
      <c r="L540" s="44">
        <f>IFERROR(_xll.qlIndexFixing(Index6M,$H540,TRUE,_xll.ohTrigger(RecalcTrigger,Trigger6M)),NA())</f>
        <v>1.6091755418576076E-2</v>
      </c>
      <c r="M540" s="178">
        <f>IFERROR(_xll.qlIndexFixing(Index1Y,$H540,TRUE,_xll.ohTrigger(RecalcTrigger,Trigger1Y)),NA())</f>
        <v>1.7453959681819509E-2</v>
      </c>
      <c r="N540" s="177">
        <f>IFERROR(_xll.qlIndexFixing(ONIndex1M,I540,TRUE,_xll.ohTrigger(RecalcTrigger,Trigger1M)),NA())</f>
        <v>1.3451756081204191E-2</v>
      </c>
      <c r="O540" s="44">
        <f>IFERROR(_xll.qlIndexFixing(ONIndex3M,I540,TRUE,_xll.ohTrigger(RecalcTrigger,Trigger3M)),NA())</f>
        <v>1.4228476298728809E-2</v>
      </c>
      <c r="P540" s="44">
        <f>IFERROR(_xll.qlIndexFixing(ONIndex6M,I540,TRUE,_xll.ohTrigger(RecalcTrigger,Trigger6M)),NA())</f>
        <v>1.5401503930229099E-2</v>
      </c>
      <c r="Q540" s="178">
        <f>IFERROR(_xll.qlIndexFixing(ONIndex1Y,I540,TRUE,_xll.ohTrigger(RecalcTrigger,Trigger1Y)),NA())</f>
        <v>1.6128466101926753E-2</v>
      </c>
    </row>
    <row r="541" spans="2:17" x14ac:dyDescent="0.2">
      <c r="B541" s="39" t="s">
        <v>42</v>
      </c>
      <c r="D541" s="42">
        <f>_xll.qlCalendarAdvance(Calendar,$D540,B541,"f",FALSE)</f>
        <v>43249</v>
      </c>
      <c r="E541" s="172">
        <f>_xll.qlInterestRateIndexValueDate(IndexON,D541)</f>
        <v>43249</v>
      </c>
      <c r="F541" s="188">
        <f>IFERROR(_xll.qlIndexFixing(IndexON,D541,TRUE,_xll.ohTrigger(RecalcTrigger,TriggerON)),NA())</f>
        <v>1.2067737606595852E-2</v>
      </c>
      <c r="H541" s="42">
        <f>_xll.qlCalendarAdvance(Calendar,$H540,B541,"f",FALSE)</f>
        <v>43249</v>
      </c>
      <c r="I541" s="172">
        <f>_xll.qlInterestRateIndexValueDate(Index1M,$H541)</f>
        <v>43249</v>
      </c>
      <c r="J541" s="177">
        <f>IFERROR(_xll.qlIndexFixing(Index1M,$H541,TRUE,_xll.ohTrigger(RecalcTrigger,Trigger1M)),NA())</f>
        <v>1.3613916825040715E-2</v>
      </c>
      <c r="K541" s="44">
        <f>IFERROR(_xll.qlIndexFixing(Index3M,H541,TRUE,_xll.ohTrigger(RecalcTrigger,Trigger3M)),NA())</f>
        <v>1.456464960550714E-2</v>
      </c>
      <c r="L541" s="44">
        <f>IFERROR(_xll.qlIndexFixing(Index6M,$H541,TRUE,_xll.ohTrigger(RecalcTrigger,Trigger6M)),NA())</f>
        <v>1.6138035424177261E-2</v>
      </c>
      <c r="M541" s="178">
        <f>IFERROR(_xll.qlIndexFixing(Index1Y,$H541,TRUE,_xll.ohTrigger(RecalcTrigger,Trigger1Y)),NA())</f>
        <v>1.7509794485189856E-2</v>
      </c>
      <c r="N541" s="177">
        <f>IFERROR(_xll.qlIndexFixing(ONIndex1M,I541,TRUE,_xll.ohTrigger(RecalcTrigger,Trigger1M)),NA())</f>
        <v>1.3501527292837379E-2</v>
      </c>
      <c r="O541" s="44">
        <f>IFERROR(_xll.qlIndexFixing(ONIndex3M,I541,TRUE,_xll.ohTrigger(RecalcTrigger,Trigger3M)),NA())</f>
        <v>1.4270245347717259E-2</v>
      </c>
      <c r="P541" s="44">
        <f>IFERROR(_xll.qlIndexFixing(ONIndex6M,I541,TRUE,_xll.ohTrigger(RecalcTrigger,Trigger6M)),NA())</f>
        <v>1.5452707239774766E-2</v>
      </c>
      <c r="Q541" s="178">
        <f>IFERROR(_xll.qlIndexFixing(ONIndex1Y,I541,TRUE,_xll.ohTrigger(RecalcTrigger,Trigger1Y)),NA())</f>
        <v>1.6138319413575575E-2</v>
      </c>
    </row>
    <row r="542" spans="2:17" x14ac:dyDescent="0.2">
      <c r="B542" s="39" t="s">
        <v>42</v>
      </c>
      <c r="D542" s="42">
        <f>_xll.qlCalendarAdvance(Calendar,$D541,B542,"f",FALSE)</f>
        <v>43256</v>
      </c>
      <c r="E542" s="172">
        <f>_xll.qlInterestRateIndexValueDate(IndexON,D542)</f>
        <v>43256</v>
      </c>
      <c r="F542" s="188">
        <f>IFERROR(_xll.qlIndexFixing(IndexON,D542,TRUE,_xll.ohTrigger(RecalcTrigger,TriggerON)),NA())</f>
        <v>1.2107157019597414E-2</v>
      </c>
      <c r="H542" s="42">
        <f>_xll.qlCalendarAdvance(Calendar,$H541,B542,"f",FALSE)</f>
        <v>43256</v>
      </c>
      <c r="I542" s="172">
        <f>_xll.qlInterestRateIndexValueDate(Index1M,$H542)</f>
        <v>43256</v>
      </c>
      <c r="J542" s="177">
        <f>IFERROR(_xll.qlIndexFixing(Index1M,$H542,TRUE,_xll.ohTrigger(RecalcTrigger,Trigger1M)),NA())</f>
        <v>1.3658658753825437E-2</v>
      </c>
      <c r="K542" s="44">
        <f>IFERROR(_xll.qlIndexFixing(Index3M,H542,TRUE,_xll.ohTrigger(RecalcTrigger,Trigger3M)),NA())</f>
        <v>1.4605742307478308E-2</v>
      </c>
      <c r="L542" s="44">
        <f>IFERROR(_xll.qlIndexFixing(Index6M,$H542,TRUE,_xll.ohTrigger(RecalcTrigger,Trigger6M)),NA())</f>
        <v>1.6180414812992726E-2</v>
      </c>
      <c r="M542" s="178">
        <f>IFERROR(_xll.qlIndexFixing(Index1Y,$H542,TRUE,_xll.ohTrigger(RecalcTrigger,Trigger1Y)),NA())</f>
        <v>1.7566538413964716E-2</v>
      </c>
      <c r="N542" s="177">
        <f>IFERROR(_xll.qlIndexFixing(ONIndex1M,I542,TRUE,_xll.ohTrigger(RecalcTrigger,Trigger1M)),NA())</f>
        <v>1.3550850585504204E-2</v>
      </c>
      <c r="O542" s="44">
        <f>IFERROR(_xll.qlIndexFixing(ONIndex3M,I542,TRUE,_xll.ohTrigger(RecalcTrigger,Trigger3M)),NA())</f>
        <v>1.4311904366329786E-2</v>
      </c>
      <c r="P542" s="44">
        <f>IFERROR(_xll.qlIndexFixing(ONIndex6M,I542,TRUE,_xll.ohTrigger(RecalcTrigger,Trigger6M)),NA())</f>
        <v>1.5503505528150496E-2</v>
      </c>
      <c r="Q542" s="178">
        <f>IFERROR(_xll.qlIndexFixing(ONIndex1Y,I542,TRUE,_xll.ohTrigger(RecalcTrigger,Trigger1Y)),NA())</f>
        <v>1.6150536091829037E-2</v>
      </c>
    </row>
    <row r="543" spans="2:17" x14ac:dyDescent="0.2">
      <c r="B543" s="39" t="s">
        <v>42</v>
      </c>
      <c r="D543" s="42">
        <f>_xll.qlCalendarAdvance(Calendar,$D542,B543,"f",FALSE)</f>
        <v>43263</v>
      </c>
      <c r="E543" s="172">
        <f>_xll.qlInterestRateIndexValueDate(IndexON,D543)</f>
        <v>43263</v>
      </c>
      <c r="F543" s="188">
        <f>IFERROR(_xll.qlIndexFixing(IndexON,D543,TRUE,_xll.ohTrigger(RecalcTrigger,TriggerON)),NA())</f>
        <v>1.2146312959163685E-2</v>
      </c>
      <c r="H543" s="42">
        <f>_xll.qlCalendarAdvance(Calendar,$H542,B543,"f",FALSE)</f>
        <v>43263</v>
      </c>
      <c r="I543" s="172">
        <f>_xll.qlInterestRateIndexValueDate(Index1M,$H543)</f>
        <v>43263</v>
      </c>
      <c r="J543" s="177">
        <f>IFERROR(_xll.qlIndexFixing(Index1M,$H543,TRUE,_xll.ohTrigger(RecalcTrigger,Trigger1M)),NA())</f>
        <v>1.3706658417372175E-2</v>
      </c>
      <c r="K543" s="44">
        <f>IFERROR(_xll.qlIndexFixing(Index3M,H543,TRUE,_xll.ohTrigger(RecalcTrigger,Trigger3M)),NA())</f>
        <v>1.4646724996519648E-2</v>
      </c>
      <c r="L543" s="44">
        <f>IFERROR(_xll.qlIndexFixing(Index6M,$H543,TRUE,_xll.ohTrigger(RecalcTrigger,Trigger6M)),NA())</f>
        <v>1.6225907385042156E-2</v>
      </c>
      <c r="M543" s="178">
        <f>IFERROR(_xll.qlIndexFixing(Index1Y,$H543,TRUE,_xll.ohTrigger(RecalcTrigger,Trigger1Y)),NA())</f>
        <v>1.7624127254287414E-2</v>
      </c>
      <c r="N543" s="177">
        <f>IFERROR(_xll.qlIndexFixing(ONIndex1M,I543,TRUE,_xll.ohTrigger(RecalcTrigger,Trigger1M)),NA())</f>
        <v>1.3599725958880482E-2</v>
      </c>
      <c r="O543" s="44">
        <f>IFERROR(_xll.qlIndexFixing(ONIndex3M,I543,TRUE,_xll.ohTrigger(RecalcTrigger,Trigger3M)),NA())</f>
        <v>1.4353453354647439E-2</v>
      </c>
      <c r="P543" s="44">
        <f>IFERROR(_xll.qlIndexFixing(ONIndex6M,I543,TRUE,_xll.ohTrigger(RecalcTrigger,Trigger6M)),NA())</f>
        <v>1.5553898795275245E-2</v>
      </c>
      <c r="Q543" s="178">
        <f>IFERROR(_xll.qlIndexFixing(ONIndex1Y,I543,TRUE,_xll.ohTrigger(RecalcTrigger,Trigger1Y)),NA())</f>
        <v>1.6165116136849234E-2</v>
      </c>
    </row>
    <row r="544" spans="2:17" x14ac:dyDescent="0.2">
      <c r="B544" s="39" t="s">
        <v>42</v>
      </c>
      <c r="D544" s="42">
        <f>_xll.qlCalendarAdvance(Calendar,$D543,B544,"f",FALSE)</f>
        <v>43270</v>
      </c>
      <c r="E544" s="172">
        <f>_xll.qlInterestRateIndexValueDate(IndexON,D544)</f>
        <v>43270</v>
      </c>
      <c r="F544" s="188">
        <f>IFERROR(_xll.qlIndexFixing(IndexON,D544,TRUE,_xll.ohTrigger(RecalcTrigger,TriggerON)),NA())</f>
        <v>1.2185205425456758E-2</v>
      </c>
      <c r="H544" s="42">
        <f>_xll.qlCalendarAdvance(Calendar,$H543,B544,"f",FALSE)</f>
        <v>43270</v>
      </c>
      <c r="I544" s="172">
        <f>_xll.qlInterestRateIndexValueDate(Index1M,$H544)</f>
        <v>43270</v>
      </c>
      <c r="J544" s="177">
        <f>IFERROR(_xll.qlIndexFixing(Index1M,$H544,TRUE,_xll.ohTrigger(RecalcTrigger,Trigger1M)),NA())</f>
        <v>1.3754209854484575E-2</v>
      </c>
      <c r="K544" s="44">
        <f>IFERROR(_xll.qlIndexFixing(Index3M,H544,TRUE,_xll.ohTrigger(RecalcTrigger,Trigger3M)),NA())</f>
        <v>1.4687597669223691E-2</v>
      </c>
      <c r="L544" s="44">
        <f>IFERROR(_xll.qlIndexFixing(Index6M,$H544,TRUE,_xll.ohTrigger(RecalcTrigger,Trigger6M)),NA())</f>
        <v>1.6270992733047426E-2</v>
      </c>
      <c r="M544" s="178">
        <f>IFERROR(_xll.qlIndexFixing(Index1Y,$H544,TRUE,_xll.ohTrigger(RecalcTrigger,Trigger1Y)),NA())</f>
        <v>1.7682496779947154E-2</v>
      </c>
      <c r="N544" s="177">
        <f>IFERROR(_xll.qlIndexFixing(ONIndex1M,I544,TRUE,_xll.ohTrigger(RecalcTrigger,Trigger1M)),NA())</f>
        <v>1.364815341280412E-2</v>
      </c>
      <c r="O544" s="44">
        <f>IFERROR(_xll.qlIndexFixing(ONIndex3M,I544,TRUE,_xll.ohTrigger(RecalcTrigger,Trigger3M)),NA())</f>
        <v>1.4394892312508123E-2</v>
      </c>
      <c r="P544" s="44">
        <f>IFERROR(_xll.qlIndexFixing(ONIndex6M,I544,TRUE,_xll.ohTrigger(RecalcTrigger,Trigger6M)),NA())</f>
        <v>1.5603887040824826E-2</v>
      </c>
      <c r="Q544" s="178">
        <f>IFERROR(_xll.qlIndexFixing(ONIndex1Y,I544,TRUE,_xll.ohTrigger(RecalcTrigger,Trigger1Y)),NA())</f>
        <v>1.6182059549122441E-2</v>
      </c>
    </row>
    <row r="545" spans="2:17" x14ac:dyDescent="0.2">
      <c r="B545" s="39" t="s">
        <v>42</v>
      </c>
      <c r="D545" s="42">
        <f>_xll.qlCalendarAdvance(Calendar,$D544,B545,"f",FALSE)</f>
        <v>43277</v>
      </c>
      <c r="E545" s="172">
        <f>_xll.qlInterestRateIndexValueDate(IndexON,D545)</f>
        <v>43277</v>
      </c>
      <c r="F545" s="188">
        <f>IFERROR(_xll.qlIndexFixing(IndexON,D545,TRUE,_xll.ohTrigger(RecalcTrigger,TriggerON)),NA())</f>
        <v>1.2223834418152446E-2</v>
      </c>
      <c r="H545" s="42">
        <f>_xll.qlCalendarAdvance(Calendar,$H544,B545,"f",FALSE)</f>
        <v>43277</v>
      </c>
      <c r="I545" s="172">
        <f>_xll.qlInterestRateIndexValueDate(Index1M,$H545)</f>
        <v>43277</v>
      </c>
      <c r="J545" s="177">
        <f>IFERROR(_xll.qlIndexFixing(Index1M,$H545,TRUE,_xll.ohTrigger(RecalcTrigger,Trigger1M)),NA())</f>
        <v>1.3801313059913538E-2</v>
      </c>
      <c r="K545" s="44">
        <f>IFERROR(_xll.qlIndexFixing(Index3M,H545,TRUE,_xll.ohTrigger(RecalcTrigger,Trigger3M)),NA())</f>
        <v>1.4728360322195305E-2</v>
      </c>
      <c r="L545" s="44">
        <f>IFERROR(_xll.qlIndexFixing(Index6M,$H545,TRUE,_xll.ohTrigger(RecalcTrigger,Trigger6M)),NA())</f>
        <v>1.631909041142009E-2</v>
      </c>
      <c r="M545" s="178">
        <f>IFERROR(_xll.qlIndexFixing(Index1Y,$H545,TRUE,_xll.ohTrigger(RecalcTrigger,Trigger1Y)),NA())</f>
        <v>1.7741582751864327E-2</v>
      </c>
      <c r="N545" s="177">
        <f>IFERROR(_xll.qlIndexFixing(ONIndex1M,I545,TRUE,_xll.ohTrigger(RecalcTrigger,Trigger1M)),NA())</f>
        <v>1.3696132947113027E-2</v>
      </c>
      <c r="O545" s="44">
        <f>IFERROR(_xll.qlIndexFixing(ONIndex3M,I545,TRUE,_xll.ohTrigger(RecalcTrigger,Trigger3M)),NA())</f>
        <v>1.4436221239992886E-2</v>
      </c>
      <c r="P545" s="44">
        <f>IFERROR(_xll.qlIndexFixing(ONIndex6M,I545,TRUE,_xll.ohTrigger(RecalcTrigger,Trigger6M)),NA())</f>
        <v>1.5653470264880287E-2</v>
      </c>
      <c r="Q545" s="178">
        <f>IFERROR(_xll.qlIndexFixing(ONIndex1Y,I545,TRUE,_xll.ohTrigger(RecalcTrigger,Trigger1Y)),NA())</f>
        <v>1.6201366328891798E-2</v>
      </c>
    </row>
    <row r="546" spans="2:17" x14ac:dyDescent="0.2">
      <c r="B546" s="39" t="s">
        <v>42</v>
      </c>
      <c r="D546" s="42">
        <f>_xll.qlCalendarAdvance(Calendar,$D545,B546,"f",FALSE)</f>
        <v>43284</v>
      </c>
      <c r="E546" s="172">
        <f>_xll.qlInterestRateIndexValueDate(IndexON,D546)</f>
        <v>43284</v>
      </c>
      <c r="F546" s="188">
        <f>IFERROR(_xll.qlIndexFixing(IndexON,D546,TRUE,_xll.ohTrigger(RecalcTrigger,TriggerON)),NA())</f>
        <v>1.2262199937412843E-2</v>
      </c>
      <c r="H546" s="42">
        <f>_xll.qlCalendarAdvance(Calendar,$H545,B546,"f",FALSE)</f>
        <v>43284</v>
      </c>
      <c r="I546" s="172">
        <f>_xll.qlInterestRateIndexValueDate(Index1M,$H546)</f>
        <v>43284</v>
      </c>
      <c r="J546" s="177">
        <f>IFERROR(_xll.qlIndexFixing(Index1M,$H546,TRUE,_xll.ohTrigger(RecalcTrigger,Trigger1M)),NA())</f>
        <v>1.3851522836320683E-2</v>
      </c>
      <c r="K546" s="44">
        <f>IFERROR(_xll.qlIndexFixing(Index3M,H546,TRUE,_xll.ohTrigger(RecalcTrigger,Trigger3M)),NA())</f>
        <v>1.4769012952048161E-2</v>
      </c>
      <c r="L546" s="44">
        <f>IFERROR(_xll.qlIndexFixing(Index6M,$H546,TRUE,_xll.ohTrigger(RecalcTrigger,Trigger6M)),NA())</f>
        <v>1.6363364001898372E-2</v>
      </c>
      <c r="M546" s="178">
        <f>IFERROR(_xll.qlIndexFixing(Index1Y,$H546,TRUE,_xll.ohTrigger(RecalcTrigger,Trigger1Y)),NA())</f>
        <v>1.7801320917618657E-2</v>
      </c>
      <c r="N546" s="177">
        <f>IFERROR(_xll.qlIndexFixing(ONIndex1M,I546,TRUE,_xll.ohTrigger(RecalcTrigger,Trigger1M)),NA())</f>
        <v>1.3743664561645108E-2</v>
      </c>
      <c r="O546" s="44">
        <f>IFERROR(_xll.qlIndexFixing(ONIndex3M,I546,TRUE,_xll.ohTrigger(RecalcTrigger,Trigger3M)),NA())</f>
        <v>1.4477440136939634E-2</v>
      </c>
      <c r="P546" s="44">
        <f>IFERROR(_xll.qlIndexFixing(ONIndex6M,I546,TRUE,_xll.ohTrigger(RecalcTrigger,Trigger6M)),NA())</f>
        <v>1.5702648466955349E-2</v>
      </c>
      <c r="Q546" s="178">
        <f>IFERROR(_xll.qlIndexFixing(ONIndex1Y,I546,TRUE,_xll.ohTrigger(RecalcTrigger,Trigger1Y)),NA())</f>
        <v>1.6223036476481489E-2</v>
      </c>
    </row>
    <row r="547" spans="2:17" x14ac:dyDescent="0.2">
      <c r="B547" s="39" t="s">
        <v>42</v>
      </c>
      <c r="D547" s="42">
        <f>_xll.qlCalendarAdvance(Calendar,$D546,B547,"f",FALSE)</f>
        <v>43291</v>
      </c>
      <c r="E547" s="172">
        <f>_xll.qlInterestRateIndexValueDate(IndexON,D547)</f>
        <v>43291</v>
      </c>
      <c r="F547" s="188">
        <f>IFERROR(_xll.qlIndexFixing(IndexON,D547,TRUE,_xll.ohTrigger(RecalcTrigger,TriggerON)),NA())</f>
        <v>1.2300301983075856E-2</v>
      </c>
      <c r="H547" s="42">
        <f>_xll.qlCalendarAdvance(Calendar,$H546,B547,"f",FALSE)</f>
        <v>43291</v>
      </c>
      <c r="I547" s="172">
        <f>_xll.qlInterestRateIndexValueDate(Index1M,$H547)</f>
        <v>43291</v>
      </c>
      <c r="J547" s="177">
        <f>IFERROR(_xll.qlIndexFixing(Index1M,$H547,TRUE,_xll.ohTrigger(RecalcTrigger,Trigger1M)),NA())</f>
        <v>1.3897699299474053E-2</v>
      </c>
      <c r="K547" s="44">
        <f>IFERROR(_xll.qlIndexFixing(Index3M,H547,TRUE,_xll.ohTrigger(RecalcTrigger,Trigger3M)),NA())</f>
        <v>1.4809555555402984E-2</v>
      </c>
      <c r="L547" s="44">
        <f>IFERROR(_xll.qlIndexFixing(Index6M,$H547,TRUE,_xll.ohTrigger(RecalcTrigger,Trigger6M)),NA())</f>
        <v>1.6407268639170077E-2</v>
      </c>
      <c r="M547" s="178">
        <f>IFERROR(_xll.qlIndexFixing(Index1Y,$H547,TRUE,_xll.ohTrigger(RecalcTrigger,Trigger1Y)),NA())</f>
        <v>1.7861647011015558E-2</v>
      </c>
      <c r="N547" s="177">
        <f>IFERROR(_xll.qlIndexFixing(ONIndex1M,I547,TRUE,_xll.ohTrigger(RecalcTrigger,Trigger1M)),NA())</f>
        <v>1.3790748256238272E-2</v>
      </c>
      <c r="O547" s="44">
        <f>IFERROR(_xll.qlIndexFixing(ONIndex3M,I547,TRUE,_xll.ohTrigger(RecalcTrigger,Trigger3M)),NA())</f>
        <v>1.4518549003429415E-2</v>
      </c>
      <c r="P547" s="44">
        <f>IFERROR(_xll.qlIndexFixing(ONIndex6M,I547,TRUE,_xll.ohTrigger(RecalcTrigger,Trigger6M)),NA())</f>
        <v>1.5751421647131059E-2</v>
      </c>
      <c r="Q547" s="178">
        <f>IFERROR(_xll.qlIndexFixing(ONIndex1Y,I547,TRUE,_xll.ohTrigger(RecalcTrigger,Trigger1Y)),NA())</f>
        <v>1.6247069992296748E-2</v>
      </c>
    </row>
    <row r="548" spans="2:17" x14ac:dyDescent="0.2">
      <c r="B548" s="39" t="s">
        <v>42</v>
      </c>
      <c r="D548" s="42">
        <f>_xll.qlCalendarAdvance(Calendar,$D547,B548,"f",FALSE)</f>
        <v>43298</v>
      </c>
      <c r="E548" s="172">
        <f>_xll.qlInterestRateIndexValueDate(IndexON,D548)</f>
        <v>43298</v>
      </c>
      <c r="F548" s="188">
        <f>IFERROR(_xll.qlIndexFixing(IndexON,D548,TRUE,_xll.ohTrigger(RecalcTrigger,TriggerON)),NA())</f>
        <v>1.2338140554979393E-2</v>
      </c>
      <c r="H548" s="42">
        <f>_xll.qlCalendarAdvance(Calendar,$H547,B548,"f",FALSE)</f>
        <v>43298</v>
      </c>
      <c r="I548" s="172">
        <f>_xll.qlInterestRateIndexValueDate(Index1M,$H548)</f>
        <v>43298</v>
      </c>
      <c r="J548" s="177">
        <f>IFERROR(_xll.qlIndexFixing(Index1M,$H548,TRUE,_xll.ohTrigger(RecalcTrigger,Trigger1M)),NA())</f>
        <v>1.3943427503847078E-2</v>
      </c>
      <c r="K548" s="44">
        <f>IFERROR(_xll.qlIndexFixing(Index3M,H548,TRUE,_xll.ohTrigger(RecalcTrigger,Trigger3M)),NA())</f>
        <v>1.4849988128891068E-2</v>
      </c>
      <c r="L548" s="44">
        <f>IFERROR(_xll.qlIndexFixing(Index6M,$H548,TRUE,_xll.ohTrigger(RecalcTrigger,Trigger6M)),NA())</f>
        <v>1.6450820122431539E-2</v>
      </c>
      <c r="M548" s="178">
        <f>IFERROR(_xll.qlIndexFixing(Index1Y,$H548,TRUE,_xll.ohTrigger(RecalcTrigger,Trigger1Y)),NA())</f>
        <v>1.7922496751695993E-2</v>
      </c>
      <c r="N548" s="177">
        <f>IFERROR(_xll.qlIndexFixing(ONIndex1M,I548,TRUE,_xll.ohTrigger(RecalcTrigger,Trigger1M)),NA())</f>
        <v>1.383738403064938E-2</v>
      </c>
      <c r="O548" s="44">
        <f>IFERROR(_xll.qlIndexFixing(ONIndex3M,I548,TRUE,_xll.ohTrigger(RecalcTrigger,Trigger3M)),NA())</f>
        <v>1.4559547839381182E-2</v>
      </c>
      <c r="P548" s="44">
        <f>IFERROR(_xll.qlIndexFixing(ONIndex6M,I548,TRUE,_xll.ohTrigger(RecalcTrigger,Trigger6M)),NA())</f>
        <v>1.5799789805164277E-2</v>
      </c>
      <c r="Q548" s="178">
        <f>IFERROR(_xll.qlIndexFixing(ONIndex1Y,I548,TRUE,_xll.ohTrigger(RecalcTrigger,Trigger1Y)),NA())</f>
        <v>1.6273466876904896E-2</v>
      </c>
    </row>
    <row r="549" spans="2:17" x14ac:dyDescent="0.2">
      <c r="B549" s="39" t="s">
        <v>42</v>
      </c>
      <c r="D549" s="42">
        <f>_xll.qlCalendarAdvance(Calendar,$D548,B549,"f",FALSE)</f>
        <v>43305</v>
      </c>
      <c r="E549" s="172">
        <f>_xll.qlInterestRateIndexValueDate(IndexON,D549)</f>
        <v>43305</v>
      </c>
      <c r="F549" s="188">
        <f>IFERROR(_xll.qlIndexFixing(IndexON,D549,TRUE,_xll.ohTrigger(RecalcTrigger,TriggerON)),NA())</f>
        <v>1.2375715653042407E-2</v>
      </c>
      <c r="H549" s="42">
        <f>_xll.qlCalendarAdvance(Calendar,$H548,B549,"f",FALSE)</f>
        <v>43305</v>
      </c>
      <c r="I549" s="172">
        <f>_xll.qlInterestRateIndexValueDate(Index1M,$H549)</f>
        <v>43305</v>
      </c>
      <c r="J549" s="177">
        <f>IFERROR(_xll.qlIndexFixing(Index1M,$H549,TRUE,_xll.ohTrigger(RecalcTrigger,Trigger1M)),NA())</f>
        <v>1.3988707444221423E-2</v>
      </c>
      <c r="K549" s="44">
        <f>IFERROR(_xll.qlIndexFixing(Index3M,H549,TRUE,_xll.ohTrigger(RecalcTrigger,Trigger3M)),NA())</f>
        <v>1.4890310669152515E-2</v>
      </c>
      <c r="L549" s="44">
        <f>IFERROR(_xll.qlIndexFixing(Index6M,$H549,TRUE,_xll.ohTrigger(RecalcTrigger,Trigger6M)),NA())</f>
        <v>1.6494034252448921E-2</v>
      </c>
      <c r="M549" s="178">
        <f>IFERROR(_xll.qlIndexFixing(Index1Y,$H549,TRUE,_xll.ohTrigger(RecalcTrigger,Trigger1Y)),NA())</f>
        <v>1.7983805844783429E-2</v>
      </c>
      <c r="N549" s="177">
        <f>IFERROR(_xll.qlIndexFixing(ONIndex1M,I549,TRUE,_xll.ohTrigger(RecalcTrigger,Trigger1M)),NA())</f>
        <v>1.3883571884797385E-2</v>
      </c>
      <c r="O549" s="44">
        <f>IFERROR(_xll.qlIndexFixing(ONIndex3M,I549,TRUE,_xll.ohTrigger(RecalcTrigger,Trigger3M)),NA())</f>
        <v>1.4600436644713888E-2</v>
      </c>
      <c r="P549" s="44">
        <f>IFERROR(_xll.qlIndexFixing(ONIndex6M,I549,TRUE,_xll.ohTrigger(RecalcTrigger,Trigger6M)),NA())</f>
        <v>1.5847752940973958E-2</v>
      </c>
      <c r="Q549" s="178">
        <f>IFERROR(_xll.qlIndexFixing(ONIndex1Y,I549,TRUE,_xll.ohTrigger(RecalcTrigger,Trigger1Y)),NA())</f>
        <v>1.6302227130711167E-2</v>
      </c>
    </row>
    <row r="550" spans="2:17" x14ac:dyDescent="0.2">
      <c r="B550" s="39" t="s">
        <v>42</v>
      </c>
      <c r="D550" s="42">
        <f>_xll.qlCalendarAdvance(Calendar,$D549,B550,"f",FALSE)</f>
        <v>43312</v>
      </c>
      <c r="E550" s="172">
        <f>_xll.qlInterestRateIndexValueDate(IndexON,D550)</f>
        <v>43312</v>
      </c>
      <c r="F550" s="188">
        <f>IFERROR(_xll.qlIndexFixing(IndexON,D550,TRUE,_xll.ohTrigger(RecalcTrigger,TriggerON)),NA())</f>
        <v>1.2413027277264899E-2</v>
      </c>
      <c r="H550" s="42">
        <f>_xll.qlCalendarAdvance(Calendar,$H549,B550,"f",FALSE)</f>
        <v>43312</v>
      </c>
      <c r="I550" s="172">
        <f>_xll.qlInterestRateIndexValueDate(Index1M,$H550)</f>
        <v>43312</v>
      </c>
      <c r="J550" s="177">
        <f>IFERROR(_xll.qlIndexFixing(Index1M,$H550,TRUE,_xll.ohTrigger(RecalcTrigger,Trigger1M)),NA())</f>
        <v>1.4033539115428427E-2</v>
      </c>
      <c r="K550" s="44">
        <f>IFERROR(_xll.qlIndexFixing(Index3M,H550,TRUE,_xll.ohTrigger(RecalcTrigger,Trigger3M)),NA())</f>
        <v>1.4930523172835358E-2</v>
      </c>
      <c r="L550" s="44">
        <f>IFERROR(_xll.qlIndexFixing(Index6M,$H550,TRUE,_xll.ohTrigger(RecalcTrigger,Trigger6M)),NA())</f>
        <v>1.6536926831533117E-2</v>
      </c>
      <c r="M550" s="178">
        <f>IFERROR(_xll.qlIndexFixing(Index1Y,$H550,TRUE,_xll.ohTrigger(RecalcTrigger,Trigger1Y)),NA())</f>
        <v>1.8045509980574304E-2</v>
      </c>
      <c r="N550" s="177">
        <f>IFERROR(_xll.qlIndexFixing(ONIndex1M,I550,TRUE,_xll.ohTrigger(RecalcTrigger,Trigger1M)),NA())</f>
        <v>1.3929311818520196E-2</v>
      </c>
      <c r="O550" s="44">
        <f>IFERROR(_xll.qlIndexFixing(ONIndex3M,I550,TRUE,_xll.ohTrigger(RecalcTrigger,Trigger3M)),NA())</f>
        <v>1.4641215419427533E-2</v>
      </c>
      <c r="P550" s="44">
        <f>IFERROR(_xll.qlIndexFixing(ONIndex6M,I550,TRUE,_xll.ohTrigger(RecalcTrigger,Trigger6M)),NA())</f>
        <v>1.5895311054316963E-2</v>
      </c>
      <c r="Q550" s="178">
        <f>IFERROR(_xll.qlIndexFixing(ONIndex1Y,I550,TRUE,_xll.ohTrigger(RecalcTrigger,Trigger1Y)),NA())</f>
        <v>1.6333350754282883E-2</v>
      </c>
    </row>
    <row r="551" spans="2:17" x14ac:dyDescent="0.2">
      <c r="B551" s="39" t="s">
        <v>42</v>
      </c>
      <c r="D551" s="42">
        <f>_xll.qlCalendarAdvance(Calendar,$D550,B551,"f",FALSE)</f>
        <v>43319</v>
      </c>
      <c r="E551" s="172">
        <f>_xll.qlInterestRateIndexValueDate(IndexON,D551)</f>
        <v>43319</v>
      </c>
      <c r="F551" s="188">
        <f>IFERROR(_xll.qlIndexFixing(IndexON,D551,TRUE,_xll.ohTrigger(RecalcTrigger,TriggerON)),NA())</f>
        <v>1.2450075427565821E-2</v>
      </c>
      <c r="H551" s="42">
        <f>_xll.qlCalendarAdvance(Calendar,$H550,B551,"f",FALSE)</f>
        <v>43319</v>
      </c>
      <c r="I551" s="172">
        <f>_xll.qlInterestRateIndexValueDate(Index1M,$H551)</f>
        <v>43319</v>
      </c>
      <c r="J551" s="177">
        <f>IFERROR(_xll.qlIndexFixing(Index1M,$H551,TRUE,_xll.ohTrigger(RecalcTrigger,Trigger1M)),NA())</f>
        <v>1.4077922512356945E-2</v>
      </c>
      <c r="K551" s="44">
        <f>IFERROR(_xll.qlIndexFixing(Index3M,H551,TRUE,_xll.ohTrigger(RecalcTrigger,Trigger3M)),NA())</f>
        <v>1.4970625636600841E-2</v>
      </c>
      <c r="L551" s="44">
        <f>IFERROR(_xll.qlIndexFixing(Index6M,$H551,TRUE,_xll.ohTrigger(RecalcTrigger,Trigger6M)),NA())</f>
        <v>1.6579513663511552E-2</v>
      </c>
      <c r="M551" s="178">
        <f>IFERROR(_xll.qlIndexFixing(Index1Y,$H551,TRUE,_xll.ohTrigger(RecalcTrigger,Trigger1Y)),NA())</f>
        <v>1.8107544834267353E-2</v>
      </c>
      <c r="N551" s="177">
        <f>IFERROR(_xll.qlIndexFixing(ONIndex1M,I551,TRUE,_xll.ohTrigger(RecalcTrigger,Trigger1M)),NA())</f>
        <v>1.3974603831493626E-2</v>
      </c>
      <c r="O551" s="44">
        <f>IFERROR(_xll.qlIndexFixing(ONIndex3M,I551,TRUE,_xll.ohTrigger(RecalcTrigger,Trigger3M)),NA())</f>
        <v>1.4681884163522119E-2</v>
      </c>
      <c r="P551" s="44">
        <f>IFERROR(_xll.qlIndexFixing(ONIndex6M,I551,TRUE,_xll.ohTrigger(RecalcTrigger,Trigger6M)),NA())</f>
        <v>1.5942464144950153E-2</v>
      </c>
      <c r="Q551" s="178">
        <f>IFERROR(_xll.qlIndexFixing(ONIndex1Y,I551,TRUE,_xll.ohTrigger(RecalcTrigger,Trigger1Y)),NA())</f>
        <v>1.6366837748268415E-2</v>
      </c>
    </row>
    <row r="552" spans="2:17" x14ac:dyDescent="0.2">
      <c r="B552" s="39" t="s">
        <v>42</v>
      </c>
      <c r="D552" s="42">
        <f>_xll.qlCalendarAdvance(Calendar,$D551,B552,"f",FALSE)</f>
        <v>43326</v>
      </c>
      <c r="E552" s="172">
        <f>_xll.qlInterestRateIndexValueDate(IndexON,D552)</f>
        <v>43326</v>
      </c>
      <c r="F552" s="188">
        <f>IFERROR(_xll.qlIndexFixing(IndexON,D552,TRUE,_xll.ohTrigger(RecalcTrigger,TriggerON)),NA())</f>
        <v>1.2486860103783082E-2</v>
      </c>
      <c r="H552" s="42">
        <f>_xll.qlCalendarAdvance(Calendar,$H551,B552,"f",FALSE)</f>
        <v>43326</v>
      </c>
      <c r="I552" s="172">
        <f>_xll.qlInterestRateIndexValueDate(Index1M,$H552)</f>
        <v>43326</v>
      </c>
      <c r="J552" s="177">
        <f>IFERROR(_xll.qlIndexFixing(Index1M,$H552,TRUE,_xll.ohTrigger(RecalcTrigger,Trigger1M)),NA())</f>
        <v>1.4121857629935048E-2</v>
      </c>
      <c r="K552" s="44">
        <f>IFERROR(_xll.qlIndexFixing(Index3M,H552,TRUE,_xll.ohTrigger(RecalcTrigger,Trigger3M)),NA())</f>
        <v>1.5010618057113735E-2</v>
      </c>
      <c r="L552" s="44">
        <f>IFERROR(_xll.qlIndexFixing(Index6M,$H552,TRUE,_xll.ohTrigger(RecalcTrigger,Trigger6M)),NA())</f>
        <v>1.6621810553705721E-2</v>
      </c>
      <c r="M552" s="178">
        <f>IFERROR(_xll.qlIndexFixing(Index1Y,$H552,TRUE,_xll.ohTrigger(RecalcTrigger,Trigger1Y)),NA())</f>
        <v>1.8169846065734685E-2</v>
      </c>
      <c r="N552" s="177">
        <f>IFERROR(_xll.qlIndexFixing(ONIndex1M,I552,TRUE,_xll.ohTrigger(RecalcTrigger,Trigger1M)),NA())</f>
        <v>1.4019447923717676E-2</v>
      </c>
      <c r="O552" s="44">
        <f>IFERROR(_xll.qlIndexFixing(ONIndex3M,I552,TRUE,_xll.ohTrigger(RecalcTrigger,Trigger3M)),NA())</f>
        <v>1.4722442876835551E-2</v>
      </c>
      <c r="P552" s="44">
        <f>IFERROR(_xll.qlIndexFixing(ONIndex6M,I552,TRUE,_xll.ohTrigger(RecalcTrigger,Trigger6M)),NA())</f>
        <v>1.5989212212873527E-2</v>
      </c>
      <c r="Q552" s="178">
        <f>IFERROR(_xll.qlIndexFixing(ONIndex1Y,I552,TRUE,_xll.ohTrigger(RecalcTrigger,Trigger1Y)),NA())</f>
        <v>1.6402688113397179E-2</v>
      </c>
    </row>
    <row r="553" spans="2:17" x14ac:dyDescent="0.2">
      <c r="B553" s="39" t="s">
        <v>42</v>
      </c>
      <c r="D553" s="42">
        <f>_xll.qlCalendarAdvance(Calendar,$D552,B553,"f",FALSE)</f>
        <v>43333</v>
      </c>
      <c r="E553" s="172">
        <f>_xll.qlInterestRateIndexValueDate(IndexON,D553)</f>
        <v>43333</v>
      </c>
      <c r="F553" s="188">
        <f>IFERROR(_xll.qlIndexFixing(IndexON,D553,TRUE,_xll.ohTrigger(RecalcTrigger,TriggerON)),NA())</f>
        <v>1.2523381305916681E-2</v>
      </c>
      <c r="H553" s="42">
        <f>_xll.qlCalendarAdvance(Calendar,$H552,B553,"f",FALSE)</f>
        <v>43333</v>
      </c>
      <c r="I553" s="172">
        <f>_xll.qlInterestRateIndexValueDate(Index1M,$H553)</f>
        <v>43333</v>
      </c>
      <c r="J553" s="177">
        <f>IFERROR(_xll.qlIndexFixing(Index1M,$H553,TRUE,_xll.ohTrigger(RecalcTrigger,Trigger1M)),NA())</f>
        <v>1.4165344463153554E-2</v>
      </c>
      <c r="K553" s="44">
        <f>IFERROR(_xll.qlIndexFixing(Index3M,H553,TRUE,_xll.ohTrigger(RecalcTrigger,Trigger3M)),NA())</f>
        <v>1.5050500431052022E-2</v>
      </c>
      <c r="L553" s="44">
        <f>IFERROR(_xll.qlIndexFixing(Index6M,$H553,TRUE,_xll.ohTrigger(RecalcTrigger,Trigger6M)),NA())</f>
        <v>1.6663833308905203E-2</v>
      </c>
      <c r="M553" s="178">
        <f>IFERROR(_xll.qlIndexFixing(Index1Y,$H553,TRUE,_xll.ohTrigger(RecalcTrigger,Trigger1Y)),NA())</f>
        <v>1.8232349319332819E-2</v>
      </c>
      <c r="N553" s="177">
        <f>IFERROR(_xll.qlIndexFixing(ONIndex1M,I553,TRUE,_xll.ohTrigger(RecalcTrigger,Trigger1M)),NA())</f>
        <v>1.4063844094949207E-2</v>
      </c>
      <c r="O553" s="44">
        <f>IFERROR(_xll.qlIndexFixing(ONIndex3M,I553,TRUE,_xll.ohTrigger(RecalcTrigger,Trigger3M)),NA())</f>
        <v>1.4762891559529923E-2</v>
      </c>
      <c r="P553" s="44">
        <f>IFERROR(_xll.qlIndexFixing(ONIndex6M,I553,TRUE,_xll.ohTrigger(RecalcTrigger,Trigger6M)),NA())</f>
        <v>1.6035555257924994E-2</v>
      </c>
      <c r="Q553" s="178">
        <f>IFERROR(_xll.qlIndexFixing(ONIndex1Y,I553,TRUE,_xll.ohTrigger(RecalcTrigger,Trigger1Y)),NA())</f>
        <v>1.64409018502365E-2</v>
      </c>
    </row>
    <row r="554" spans="2:17" x14ac:dyDescent="0.2">
      <c r="B554" s="39" t="s">
        <v>42</v>
      </c>
      <c r="D554" s="42">
        <f>_xll.qlCalendarAdvance(Calendar,$D553,B554,"f",FALSE)</f>
        <v>43340</v>
      </c>
      <c r="E554" s="172">
        <f>_xll.qlInterestRateIndexValueDate(IndexON,D554)</f>
        <v>43340</v>
      </c>
      <c r="F554" s="188">
        <f>IFERROR(_xll.qlIndexFixing(IndexON,D554,TRUE,_xll.ohTrigger(RecalcTrigger,TriggerON)),NA())</f>
        <v>1.2559639033885572E-2</v>
      </c>
      <c r="H554" s="42">
        <f>_xll.qlCalendarAdvance(Calendar,$H553,B554,"f",FALSE)</f>
        <v>43340</v>
      </c>
      <c r="I554" s="172">
        <f>_xll.qlInterestRateIndexValueDate(Index1M,$H554)</f>
        <v>43340</v>
      </c>
      <c r="J554" s="177">
        <f>IFERROR(_xll.qlIndexFixing(Index1M,$H554,TRUE,_xll.ohTrigger(RecalcTrigger,Trigger1M)),NA())</f>
        <v>1.4208383007050339E-2</v>
      </c>
      <c r="K554" s="44">
        <f>IFERROR(_xll.qlIndexFixing(Index3M,H554,TRUE,_xll.ohTrigger(RecalcTrigger,Trigger3M)),NA())</f>
        <v>1.5090272755100734E-2</v>
      </c>
      <c r="L554" s="44">
        <f>IFERROR(_xll.qlIndexFixing(Index6M,$H554,TRUE,_xll.ohTrigger(RecalcTrigger,Trigger6M)),NA())</f>
        <v>1.670559773734696E-2</v>
      </c>
      <c r="M554" s="178">
        <f>IFERROR(_xll.qlIndexFixing(Index1Y,$H554,TRUE,_xll.ohTrigger(RecalcTrigger,Trigger1Y)),NA())</f>
        <v>1.8294990223754137E-2</v>
      </c>
      <c r="N554" s="177">
        <f>IFERROR(_xll.qlIndexFixing(ONIndex1M,I554,TRUE,_xll.ohTrigger(RecalcTrigger,Trigger1M)),NA())</f>
        <v>1.4107792345026127E-2</v>
      </c>
      <c r="O554" s="44">
        <f>IFERROR(_xll.qlIndexFixing(ONIndex3M,I554,TRUE,_xll.ohTrigger(RecalcTrigger,Trigger3M)),NA())</f>
        <v>1.4803230211443141E-2</v>
      </c>
      <c r="P554" s="44">
        <f>IFERROR(_xll.qlIndexFixing(ONIndex6M,I554,TRUE,_xll.ohTrigger(RecalcTrigger,Trigger6M)),NA())</f>
        <v>1.6081493279780368E-2</v>
      </c>
      <c r="Q554" s="178">
        <f>IFERROR(_xll.qlIndexFixing(ONIndex1Y,I554,TRUE,_xll.ohTrigger(RecalcTrigger,Trigger1Y)),NA())</f>
        <v>1.648147895959684E-2</v>
      </c>
    </row>
    <row r="555" spans="2:17" x14ac:dyDescent="0.2">
      <c r="B555" s="39" t="s">
        <v>42</v>
      </c>
      <c r="D555" s="42">
        <f>_xll.qlCalendarAdvance(Calendar,$D554,B555,"f",FALSE)</f>
        <v>43347</v>
      </c>
      <c r="E555" s="172">
        <f>_xll.qlInterestRateIndexValueDate(IndexON,D555)</f>
        <v>43347</v>
      </c>
      <c r="F555" s="188">
        <f>IFERROR(_xll.qlIndexFixing(IndexON,D555,TRUE,_xll.ohTrigger(RecalcTrigger,TriggerON)),NA())</f>
        <v>1.259563328760871E-2</v>
      </c>
      <c r="H555" s="42">
        <f>_xll.qlCalendarAdvance(Calendar,$H554,B555,"f",FALSE)</f>
        <v>43347</v>
      </c>
      <c r="I555" s="172">
        <f>_xll.qlInterestRateIndexValueDate(Index1M,$H555)</f>
        <v>43347</v>
      </c>
      <c r="J555" s="177">
        <f>IFERROR(_xll.qlIndexFixing(Index1M,$H555,TRUE,_xll.ohTrigger(RecalcTrigger,Trigger1M)),NA())</f>
        <v>1.4247691251719357E-2</v>
      </c>
      <c r="K555" s="44">
        <f>IFERROR(_xll.qlIndexFixing(Index3M,H555,TRUE,_xll.ohTrigger(RecalcTrigger,Trigger3M)),NA())</f>
        <v>1.5126809780244161E-2</v>
      </c>
      <c r="L555" s="44">
        <f>IFERROR(_xll.qlIndexFixing(Index6M,$H555,TRUE,_xll.ohTrigger(RecalcTrigger,Trigger6M)),NA())</f>
        <v>1.6737322879673062E-2</v>
      </c>
      <c r="M555" s="178">
        <f>IFERROR(_xll.qlIndexFixing(Index1Y,$H555,TRUE,_xll.ohTrigger(RecalcTrigger,Trigger1Y)),NA())</f>
        <v>1.8357704391920748E-2</v>
      </c>
      <c r="N555" s="177">
        <f>IFERROR(_xll.qlIndexFixing(ONIndex1M,I555,TRUE,_xll.ohTrigger(RecalcTrigger,Trigger1M)),NA())</f>
        <v>1.4151292673867388E-2</v>
      </c>
      <c r="O555" s="44">
        <f>IFERROR(_xll.qlIndexFixing(ONIndex3M,I555,TRUE,_xll.ohTrigger(RecalcTrigger,Trigger3M)),NA())</f>
        <v>1.4843458832494161E-2</v>
      </c>
      <c r="P555" s="44">
        <f>IFERROR(_xll.qlIndexFixing(ONIndex6M,I555,TRUE,_xll.ohTrigger(RecalcTrigger,Trigger6M)),NA())</f>
        <v>1.6127026278439649E-2</v>
      </c>
      <c r="Q555" s="178">
        <f>IFERROR(_xll.qlIndexFixing(ONIndex1Y,I555,TRUE,_xll.ohTrigger(RecalcTrigger,Trigger1Y)),NA())</f>
        <v>1.6524419442207616E-2</v>
      </c>
    </row>
    <row r="556" spans="2:17" x14ac:dyDescent="0.2">
      <c r="B556" s="39" t="s">
        <v>42</v>
      </c>
      <c r="D556" s="42">
        <f>_xll.qlCalendarAdvance(Calendar,$D555,B556,"f",FALSE)</f>
        <v>43354</v>
      </c>
      <c r="E556" s="172">
        <f>_xll.qlInterestRateIndexValueDate(IndexON,D556)</f>
        <v>43354</v>
      </c>
      <c r="F556" s="188">
        <f>IFERROR(_xll.qlIndexFixing(IndexON,D556,TRUE,_xll.ohTrigger(RecalcTrigger,TriggerON)),NA())</f>
        <v>1.2631364066924E-2</v>
      </c>
      <c r="H556" s="42">
        <f>_xll.qlCalendarAdvance(Calendar,$H555,B556,"f",FALSE)</f>
        <v>43354</v>
      </c>
      <c r="I556" s="172">
        <f>_xll.qlInterestRateIndexValueDate(Index1M,$H556)</f>
        <v>43354</v>
      </c>
      <c r="J556" s="177">
        <f>IFERROR(_xll.qlIndexFixing(Index1M,$H556,TRUE,_xll.ohTrigger(RecalcTrigger,Trigger1M)),NA())</f>
        <v>1.4289863576205691E-2</v>
      </c>
      <c r="K556" s="44">
        <f>IFERROR(_xll.qlIndexFixing(Index3M,H556,TRUE,_xll.ohTrigger(RecalcTrigger,Trigger3M)),NA())</f>
        <v>1.5166368217547415E-2</v>
      </c>
      <c r="L556" s="44">
        <f>IFERROR(_xll.qlIndexFixing(Index6M,$H556,TRUE,_xll.ohTrigger(RecalcTrigger,Trigger6M)),NA())</f>
        <v>1.6778637663858675E-2</v>
      </c>
      <c r="M556" s="178">
        <f>IFERROR(_xll.qlIndexFixing(Index1Y,$H556,TRUE,_xll.ohTrigger(RecalcTrigger,Trigger1Y)),NA())</f>
        <v>1.8420427420915875E-2</v>
      </c>
      <c r="N556" s="177">
        <f>IFERROR(_xll.qlIndexFixing(ONIndex1M,I556,TRUE,_xll.ohTrigger(RecalcTrigger,Trigger1M)),NA())</f>
        <v>1.4194345081229853E-2</v>
      </c>
      <c r="O556" s="44">
        <f>IFERROR(_xll.qlIndexFixing(ONIndex3M,I556,TRUE,_xll.ohTrigger(RecalcTrigger,Trigger3M)),NA())</f>
        <v>1.4883577422764027E-2</v>
      </c>
      <c r="P556" s="44">
        <f>IFERROR(_xll.qlIndexFixing(ONIndex6M,I556,TRUE,_xll.ohTrigger(RecalcTrigger,Trigger6M)),NA())</f>
        <v>1.6172154253821791E-2</v>
      </c>
      <c r="Q556" s="178">
        <f>IFERROR(_xll.qlIndexFixing(ONIndex1Y,I556,TRUE,_xll.ohTrigger(RecalcTrigger,Trigger1Y)),NA())</f>
        <v>1.6569723298960337E-2</v>
      </c>
    </row>
    <row r="557" spans="2:17" x14ac:dyDescent="0.2">
      <c r="B557" s="39" t="s">
        <v>42</v>
      </c>
      <c r="D557" s="42">
        <f>_xll.qlCalendarAdvance(Calendar,$D556,B557,"f",FALSE)</f>
        <v>43361</v>
      </c>
      <c r="E557" s="172">
        <f>_xll.qlInterestRateIndexValueDate(IndexON,D557)</f>
        <v>43361</v>
      </c>
      <c r="F557" s="188">
        <f>IFERROR(_xll.qlIndexFixing(IndexON,D557,TRUE,_xll.ohTrigger(RecalcTrigger,TriggerON)),NA())</f>
        <v>1.2666831371750398E-2</v>
      </c>
      <c r="H557" s="42">
        <f>_xll.qlCalendarAdvance(Calendar,$H556,B557,"f",FALSE)</f>
        <v>43361</v>
      </c>
      <c r="I557" s="172">
        <f>_xll.qlInterestRateIndexValueDate(Index1M,$H557)</f>
        <v>43361</v>
      </c>
      <c r="J557" s="177">
        <f>IFERROR(_xll.qlIndexFixing(Index1M,$H557,TRUE,_xll.ohTrigger(RecalcTrigger,Trigger1M)),NA())</f>
        <v>1.4331587609855609E-2</v>
      </c>
      <c r="K557" s="44">
        <f>IFERROR(_xll.qlIndexFixing(Index3M,H557,TRUE,_xll.ohTrigger(RecalcTrigger,Trigger3M)),NA())</f>
        <v>1.5205816597688507E-2</v>
      </c>
      <c r="L557" s="44">
        <f>IFERROR(_xll.qlIndexFixing(Index6M,$H557,TRUE,_xll.ohTrigger(RecalcTrigger,Trigger6M)),NA())</f>
        <v>1.681973793708429E-2</v>
      </c>
      <c r="M557" s="178">
        <f>IFERROR(_xll.qlIndexFixing(Index1Y,$H557,TRUE,_xll.ohTrigger(RecalcTrigger,Trigger1Y)),NA())</f>
        <v>1.8483094891960095E-2</v>
      </c>
      <c r="N557" s="177">
        <f>IFERROR(_xll.qlIndexFixing(ONIndex1M,I557,TRUE,_xll.ohTrigger(RecalcTrigger,Trigger1M)),NA())</f>
        <v>1.4236949566870383E-2</v>
      </c>
      <c r="O557" s="44">
        <f>IFERROR(_xll.qlIndexFixing(ONIndex3M,I557,TRUE,_xll.ohTrigger(RecalcTrigger,Trigger3M)),NA())</f>
        <v>1.4923585982090648E-2</v>
      </c>
      <c r="P557" s="44">
        <f>IFERROR(_xll.qlIndexFixing(ONIndex6M,I557,TRUE,_xll.ohTrigger(RecalcTrigger,Trigger6M)),NA())</f>
        <v>1.6216877205521563E-2</v>
      </c>
      <c r="Q557" s="178">
        <f>IFERROR(_xll.qlIndexFixing(ONIndex1Y,I557,TRUE,_xll.ohTrigger(RecalcTrigger,Trigger1Y)),NA())</f>
        <v>1.6617390530665466E-2</v>
      </c>
    </row>
    <row r="558" spans="2:17" x14ac:dyDescent="0.2">
      <c r="B558" s="39" t="s">
        <v>42</v>
      </c>
      <c r="D558" s="42">
        <f>_xll.qlCalendarAdvance(Calendar,$D557,B558,"f",FALSE)</f>
        <v>43368</v>
      </c>
      <c r="E558" s="172">
        <f>_xll.qlInterestRateIndexValueDate(IndexON,D558)</f>
        <v>43368</v>
      </c>
      <c r="F558" s="188">
        <f>IFERROR(_xll.qlIndexFixing(IndexON,D558,TRUE,_xll.ohTrigger(RecalcTrigger,TriggerON)),NA())</f>
        <v>1.2702035202168949E-2</v>
      </c>
      <c r="H558" s="42">
        <f>_xll.qlCalendarAdvance(Calendar,$H557,B558,"f",FALSE)</f>
        <v>43368</v>
      </c>
      <c r="I558" s="172">
        <f>_xll.qlInterestRateIndexValueDate(Index1M,$H558)</f>
        <v>43368</v>
      </c>
      <c r="J558" s="177">
        <f>IFERROR(_xll.qlIndexFixing(Index1M,$H558,TRUE,_xll.ohTrigger(RecalcTrigger,Trigger1M)),NA())</f>
        <v>1.4372863348062981E-2</v>
      </c>
      <c r="K558" s="44">
        <f>IFERROR(_xll.qlIndexFixing(Index3M,H558,TRUE,_xll.ohTrigger(RecalcTrigger,Trigger3M)),NA())</f>
        <v>1.5251369585272083E-2</v>
      </c>
      <c r="L558" s="44">
        <f>IFERROR(_xll.qlIndexFixing(Index6M,$H558,TRUE,_xll.ohTrigger(RecalcTrigger,Trigger6M)),NA())</f>
        <v>1.686063977319922E-2</v>
      </c>
      <c r="M558" s="178">
        <f>IFERROR(_xll.qlIndexFixing(Index1Y,$H558,TRUE,_xll.ohTrigger(RecalcTrigger,Trigger1Y)),NA())</f>
        <v>1.8545642370424442E-2</v>
      </c>
      <c r="N558" s="177">
        <f>IFERROR(_xll.qlIndexFixing(ONIndex1M,I558,TRUE,_xll.ohTrigger(RecalcTrigger,Trigger1M)),NA())</f>
        <v>1.4279106130870023E-2</v>
      </c>
      <c r="O558" s="44">
        <f>IFERROR(_xll.qlIndexFixing(ONIndex3M,I558,TRUE,_xll.ohTrigger(RecalcTrigger,Trigger3M)),NA())</f>
        <v>1.496348451055507E-2</v>
      </c>
      <c r="P558" s="44">
        <f>IFERROR(_xll.qlIndexFixing(ONIndex6M,I558,TRUE,_xll.ohTrigger(RecalcTrigger,Trigger6M)),NA())</f>
        <v>1.626119513362001E-2</v>
      </c>
      <c r="Q558" s="178">
        <f>IFERROR(_xll.qlIndexFixing(ONIndex1Y,I558,TRUE,_xll.ohTrigger(RecalcTrigger,Trigger1Y)),NA())</f>
        <v>1.6667421138376604E-2</v>
      </c>
    </row>
    <row r="559" spans="2:17" x14ac:dyDescent="0.2">
      <c r="B559" s="39" t="s">
        <v>42</v>
      </c>
      <c r="D559" s="42">
        <f>_xll.qlCalendarAdvance(Calendar,$D558,B559,"f",FALSE)</f>
        <v>43375</v>
      </c>
      <c r="E559" s="172">
        <f>_xll.qlInterestRateIndexValueDate(IndexON,D559)</f>
        <v>43375</v>
      </c>
      <c r="F559" s="188">
        <f>IFERROR(_xll.qlIndexFixing(IndexON,D559,TRUE,_xll.ohTrigger(RecalcTrigger,TriggerON)),NA())</f>
        <v>1.273697555801756E-2</v>
      </c>
      <c r="H559" s="42">
        <f>_xll.qlCalendarAdvance(Calendar,$H558,B559,"f",FALSE)</f>
        <v>43375</v>
      </c>
      <c r="I559" s="172">
        <f>_xll.qlInterestRateIndexValueDate(Index1M,$H559)</f>
        <v>43375</v>
      </c>
      <c r="J559" s="177">
        <f>IFERROR(_xll.qlIndexFixing(Index1M,$H559,TRUE,_xll.ohTrigger(RecalcTrigger,Trigger1M)),NA())</f>
        <v>1.4416851216594915E-2</v>
      </c>
      <c r="K559" s="44">
        <f>IFERROR(_xll.qlIndexFixing(Index3M,H559,TRUE,_xll.ohTrigger(RecalcTrigger,Trigger3M)),NA())</f>
        <v>1.528749192351902E-2</v>
      </c>
      <c r="L559" s="44">
        <f>IFERROR(_xll.qlIndexFixing(Index6M,$H559,TRUE,_xll.ohTrigger(RecalcTrigger,Trigger6M)),NA())</f>
        <v>1.6904605494005017E-2</v>
      </c>
      <c r="M559" s="178">
        <f>IFERROR(_xll.qlIndexFixing(Index1Y,$H559,TRUE,_xll.ohTrigger(RecalcTrigger,Trigger1Y)),NA())</f>
        <v>1.8608005405886807E-2</v>
      </c>
      <c r="N559" s="177">
        <f>IFERROR(_xll.qlIndexFixing(ONIndex1M,I559,TRUE,_xll.ohTrigger(RecalcTrigger,Trigger1M)),NA())</f>
        <v>1.4320814772823542E-2</v>
      </c>
      <c r="O559" s="44">
        <f>IFERROR(_xll.qlIndexFixing(ONIndex3M,I559,TRUE,_xll.ohTrigger(RecalcTrigger,Trigger3M)),NA())</f>
        <v>1.5003273008076246E-2</v>
      </c>
      <c r="P559" s="44">
        <f>IFERROR(_xll.qlIndexFixing(ONIndex6M,I559,TRUE,_xll.ohTrigger(RecalcTrigger,Trigger6M)),NA())</f>
        <v>1.6305108037873994E-2</v>
      </c>
      <c r="Q559" s="178">
        <f>IFERROR(_xll.qlIndexFixing(ONIndex1Y,I559,TRUE,_xll.ohTrigger(RecalcTrigger,Trigger1Y)),NA())</f>
        <v>1.6719815122904214E-2</v>
      </c>
    </row>
    <row r="560" spans="2:17" x14ac:dyDescent="0.2">
      <c r="B560" s="39" t="s">
        <v>42</v>
      </c>
      <c r="D560" s="42">
        <f>_xll.qlCalendarAdvance(Calendar,$D559,B560,"f",FALSE)</f>
        <v>43382</v>
      </c>
      <c r="E560" s="172">
        <f>_xll.qlInterestRateIndexValueDate(IndexON,D560)</f>
        <v>43382</v>
      </c>
      <c r="F560" s="188">
        <f>IFERROR(_xll.qlIndexFixing(IndexON,D560,TRUE,_xll.ohTrigger(RecalcTrigger,TriggerON)),NA())</f>
        <v>1.2771652439215186E-2</v>
      </c>
      <c r="H560" s="42">
        <f>_xll.qlCalendarAdvance(Calendar,$H559,B560,"f",FALSE)</f>
        <v>43382</v>
      </c>
      <c r="I560" s="172">
        <f>_xll.qlInterestRateIndexValueDate(Index1M,$H560)</f>
        <v>43382</v>
      </c>
      <c r="J560" s="177">
        <f>IFERROR(_xll.qlIndexFixing(Index1M,$H560,TRUE,_xll.ohTrigger(RecalcTrigger,Trigger1M)),NA())</f>
        <v>1.4457199923214306E-2</v>
      </c>
      <c r="K560" s="44">
        <f>IFERROR(_xll.qlIndexFixing(Index3M,H560,TRUE,_xll.ohTrigger(RecalcTrigger,Trigger3M)),NA())</f>
        <v>1.5326620454637339E-2</v>
      </c>
      <c r="L560" s="44">
        <f>IFERROR(_xll.qlIndexFixing(Index6M,$H560,TRUE,_xll.ohTrigger(RecalcTrigger,Trigger6M)),NA())</f>
        <v>1.6945156407806462E-2</v>
      </c>
      <c r="M560" s="178">
        <f>IFERROR(_xll.qlIndexFixing(Index1Y,$H560,TRUE,_xll.ohTrigger(RecalcTrigger,Trigger1Y)),NA())</f>
        <v>1.8670119532227192E-2</v>
      </c>
      <c r="N560" s="177">
        <f>IFERROR(_xll.qlIndexFixing(ONIndex1M,I560,TRUE,_xll.ohTrigger(RecalcTrigger,Trigger1M)),NA())</f>
        <v>1.4362075492811988E-2</v>
      </c>
      <c r="O560" s="44">
        <f>IFERROR(_xll.qlIndexFixing(ONIndex3M,I560,TRUE,_xll.ohTrigger(RecalcTrigger,Trigger3M)),NA())</f>
        <v>1.504295147457313E-2</v>
      </c>
      <c r="P560" s="44">
        <f>IFERROR(_xll.qlIndexFixing(ONIndex6M,I560,TRUE,_xll.ohTrigger(RecalcTrigger,Trigger6M)),NA())</f>
        <v>1.6348615918121423E-2</v>
      </c>
      <c r="Q560" s="178">
        <f>IFERROR(_xll.qlIndexFixing(ONIndex1Y,I560,TRUE,_xll.ohTrigger(RecalcTrigger,Trigger1Y)),NA())</f>
        <v>1.6774572485382944E-2</v>
      </c>
    </row>
    <row r="561" spans="2:17" x14ac:dyDescent="0.2">
      <c r="B561" s="39" t="s">
        <v>42</v>
      </c>
      <c r="D561" s="42">
        <f>_xll.qlCalendarAdvance(Calendar,$D560,B561,"f",FALSE)</f>
        <v>43389</v>
      </c>
      <c r="E561" s="172">
        <f>_xll.qlInterestRateIndexValueDate(IndexON,D561)</f>
        <v>43389</v>
      </c>
      <c r="F561" s="188">
        <f>IFERROR(_xll.qlIndexFixing(IndexON,D561,TRUE,_xll.ohTrigger(RecalcTrigger,TriggerON)),NA())</f>
        <v>1.2806065845599734E-2</v>
      </c>
      <c r="H561" s="42">
        <f>_xll.qlCalendarAdvance(Calendar,$H560,B561,"f",FALSE)</f>
        <v>43389</v>
      </c>
      <c r="I561" s="172">
        <f>_xll.qlInterestRateIndexValueDate(Index1M,$H561)</f>
        <v>43389</v>
      </c>
      <c r="J561" s="177">
        <f>IFERROR(_xll.qlIndexFixing(Index1M,$H561,TRUE,_xll.ohTrigger(RecalcTrigger,Trigger1M)),NA())</f>
        <v>1.4497100307204568E-2</v>
      </c>
      <c r="K561" s="44">
        <f>IFERROR(_xll.qlIndexFixing(Index3M,H561,TRUE,_xll.ohTrigger(RecalcTrigger,Trigger3M)),NA())</f>
        <v>1.5365652800500911E-2</v>
      </c>
      <c r="L561" s="44">
        <f>IFERROR(_xll.qlIndexFixing(Index6M,$H561,TRUE,_xll.ohTrigger(RecalcTrigger,Trigger6M)),NA())</f>
        <v>1.6985557982606172E-2</v>
      </c>
      <c r="M561" s="178">
        <f>IFERROR(_xll.qlIndexFixing(Index1Y,$H561,TRUE,_xll.ohTrigger(RecalcTrigger,Trigger1Y)),NA())</f>
        <v>1.8731920267766489E-2</v>
      </c>
      <c r="N561" s="177">
        <f>IFERROR(_xll.qlIndexFixing(ONIndex1M,I561,TRUE,_xll.ohTrigger(RecalcTrigger,Trigger1M)),NA())</f>
        <v>1.4402888290430127E-2</v>
      </c>
      <c r="O561" s="44">
        <f>IFERROR(_xll.qlIndexFixing(ONIndex3M,I561,TRUE,_xll.ohTrigger(RecalcTrigger,Trigger3M)),NA())</f>
        <v>1.5082519910126768E-2</v>
      </c>
      <c r="P561" s="44">
        <f>IFERROR(_xll.qlIndexFixing(ONIndex6M,I561,TRUE,_xll.ohTrigger(RecalcTrigger,Trigger6M)),NA())</f>
        <v>1.639171877428125E-2</v>
      </c>
      <c r="Q561" s="178">
        <f>IFERROR(_xll.qlIndexFixing(ONIndex1Y,I561,TRUE,_xll.ohTrigger(RecalcTrigger,Trigger1Y)),NA())</f>
        <v>1.6831693226866395E-2</v>
      </c>
    </row>
    <row r="562" spans="2:17" x14ac:dyDescent="0.2">
      <c r="B562" s="39" t="s">
        <v>42</v>
      </c>
      <c r="D562" s="42">
        <f>_xll.qlCalendarAdvance(Calendar,$D561,B562,"f",FALSE)</f>
        <v>43396</v>
      </c>
      <c r="E562" s="172">
        <f>_xll.qlInterestRateIndexValueDate(IndexON,D562)</f>
        <v>43396</v>
      </c>
      <c r="F562" s="188">
        <f>IFERROR(_xll.qlIndexFixing(IndexON,D562,TRUE,_xll.ohTrigger(RecalcTrigger,TriggerON)),NA())</f>
        <v>1.2840215777252251E-2</v>
      </c>
      <c r="H562" s="42">
        <f>_xll.qlCalendarAdvance(Calendar,$H561,B562,"f",FALSE)</f>
        <v>43396</v>
      </c>
      <c r="I562" s="172">
        <f>_xll.qlInterestRateIndexValueDate(Index1M,$H562)</f>
        <v>43396</v>
      </c>
      <c r="J562" s="177">
        <f>IFERROR(_xll.qlIndexFixing(Index1M,$H562,TRUE,_xll.ohTrigger(RecalcTrigger,Trigger1M)),NA())</f>
        <v>1.4536552364016653E-2</v>
      </c>
      <c r="K562" s="44">
        <f>IFERROR(_xll.qlIndexFixing(Index3M,H562,TRUE,_xll.ohTrigger(RecalcTrigger,Trigger3M)),NA())</f>
        <v>1.5404593184869251E-2</v>
      </c>
      <c r="L562" s="44">
        <f>IFERROR(_xll.qlIndexFixing(Index6M,$H562,TRUE,_xll.ohTrigger(RecalcTrigger,Trigger6M)),NA())</f>
        <v>1.7025826209961539E-2</v>
      </c>
      <c r="M562" s="178">
        <f>IFERROR(_xll.qlIndexFixing(Index1Y,$H562,TRUE,_xll.ohTrigger(RecalcTrigger,Trigger1Y)),NA())</f>
        <v>1.8793343115442784E-2</v>
      </c>
      <c r="N562" s="177">
        <f>IFERROR(_xll.qlIndexFixing(ONIndex1M,I562,TRUE,_xll.ohTrigger(RecalcTrigger,Trigger1M)),NA())</f>
        <v>1.4443253165759007E-2</v>
      </c>
      <c r="O562" s="44">
        <f>IFERROR(_xll.qlIndexFixing(ONIndex3M,I562,TRUE,_xll.ohTrigger(RecalcTrigger,Trigger3M)),NA())</f>
        <v>1.5121978314575069E-2</v>
      </c>
      <c r="P562" s="44">
        <f>IFERROR(_xll.qlIndexFixing(ONIndex6M,I562,TRUE,_xll.ohTrigger(RecalcTrigger,Trigger6M)),NA())</f>
        <v>1.6434416606191382E-2</v>
      </c>
      <c r="Q562" s="178">
        <f>IFERROR(_xll.qlIndexFixing(ONIndex1Y,I562,TRUE,_xll.ohTrigger(RecalcTrigger,Trigger1Y)),NA())</f>
        <v>1.6891177348408171E-2</v>
      </c>
    </row>
    <row r="563" spans="2:17" x14ac:dyDescent="0.2">
      <c r="B563" s="39" t="s">
        <v>42</v>
      </c>
      <c r="D563" s="42">
        <f>_xll.qlCalendarAdvance(Calendar,$D562,B563,"f",FALSE)</f>
        <v>43403</v>
      </c>
      <c r="E563" s="172">
        <f>_xll.qlInterestRateIndexValueDate(IndexON,D563)</f>
        <v>43403</v>
      </c>
      <c r="F563" s="188">
        <f>IFERROR(_xll.qlIndexFixing(IndexON,D563,TRUE,_xll.ohTrigger(RecalcTrigger,TriggerON)),NA())</f>
        <v>1.2874102234010643E-2</v>
      </c>
      <c r="H563" s="42">
        <f>_xll.qlCalendarAdvance(Calendar,$H562,B563,"f",FALSE)</f>
        <v>43403</v>
      </c>
      <c r="I563" s="172">
        <f>_xll.qlInterestRateIndexValueDate(Index1M,$H563)</f>
        <v>43403</v>
      </c>
      <c r="J563" s="177">
        <f>IFERROR(_xll.qlIndexFixing(Index1M,$H563,TRUE,_xll.ohTrigger(RecalcTrigger,Trigger1M)),NA())</f>
        <v>1.4575556089145954E-2</v>
      </c>
      <c r="K563" s="44">
        <f>IFERROR(_xll.qlIndexFixing(Index3M,H563,TRUE,_xll.ohTrigger(RecalcTrigger,Trigger3M)),NA())</f>
        <v>1.5443445831678069E-2</v>
      </c>
      <c r="L563" s="44">
        <f>IFERROR(_xll.qlIndexFixing(Index6M,$H563,TRUE,_xll.ohTrigger(RecalcTrigger,Trigger6M)),NA())</f>
        <v>1.7065977082732924E-2</v>
      </c>
      <c r="M563" s="178">
        <f>IFERROR(_xll.qlIndexFixing(Index1Y,$H563,TRUE,_xll.ohTrigger(RecalcTrigger,Trigger1Y)),NA())</f>
        <v>1.8854323563031183E-2</v>
      </c>
      <c r="N563" s="177">
        <f>IFERROR(_xll.qlIndexFixing(ONIndex1M,I563,TRUE,_xll.ohTrigger(RecalcTrigger,Trigger1M)),NA())</f>
        <v>1.4483170118555488E-2</v>
      </c>
      <c r="O563" s="44">
        <f>IFERROR(_xll.qlIndexFixing(ONIndex3M,I563,TRUE,_xll.ohTrigger(RecalcTrigger,Trigger3M)),NA())</f>
        <v>1.5161326687918031E-2</v>
      </c>
      <c r="P563" s="44">
        <f>IFERROR(_xll.qlIndexFixing(ONIndex6M,I563,TRUE,_xll.ohTrigger(RecalcTrigger,Trigger6M)),NA())</f>
        <v>1.6476709413689727E-2</v>
      </c>
      <c r="Q563" s="178">
        <f>IFERROR(_xll.qlIndexFixing(ONIndex1Y,I563,TRUE,_xll.ohTrigger(RecalcTrigger,Trigger1Y)),NA())</f>
        <v>1.6953024851142917E-2</v>
      </c>
    </row>
    <row r="564" spans="2:17" x14ac:dyDescent="0.2">
      <c r="B564" s="39" t="s">
        <v>42</v>
      </c>
      <c r="D564" s="42">
        <f>_xll.qlCalendarAdvance(Calendar,$D563,B564,"f",FALSE)</f>
        <v>43410</v>
      </c>
      <c r="E564" s="172">
        <f>_xll.qlInterestRateIndexValueDate(IndexON,D564)</f>
        <v>43410</v>
      </c>
      <c r="F564" s="188">
        <f>IFERROR(_xll.qlIndexFixing(IndexON,D564,TRUE,_xll.ohTrigger(RecalcTrigger,TriggerON)),NA())</f>
        <v>1.290772521587491E-2</v>
      </c>
      <c r="H564" s="42">
        <f>_xll.qlCalendarAdvance(Calendar,$H563,B564,"f",FALSE)</f>
        <v>43410</v>
      </c>
      <c r="I564" s="172">
        <f>_xll.qlInterestRateIndexValueDate(Index1M,$H564)</f>
        <v>43410</v>
      </c>
      <c r="J564" s="177">
        <f>IFERROR(_xll.qlIndexFixing(Index1M,$H564,TRUE,_xll.ohTrigger(RecalcTrigger,Trigger1M)),NA())</f>
        <v>1.4611103321184057E-2</v>
      </c>
      <c r="K564" s="44">
        <f>IFERROR(_xll.qlIndexFixing(Index3M,H564,TRUE,_xll.ohTrigger(RecalcTrigger,Trigger3M)),NA())</f>
        <v>1.5482214965029564E-2</v>
      </c>
      <c r="L564" s="44">
        <f>IFERROR(_xll.qlIndexFixing(Index6M,$H564,TRUE,_xll.ohTrigger(RecalcTrigger,Trigger6M)),NA())</f>
        <v>1.7106026595073424E-2</v>
      </c>
      <c r="M564" s="178">
        <f>IFERROR(_xll.qlIndexFixing(Index1Y,$H564,TRUE,_xll.ohTrigger(RecalcTrigger,Trigger1Y)),NA())</f>
        <v>1.8914797083402934E-2</v>
      </c>
      <c r="N564" s="177">
        <f>IFERROR(_xll.qlIndexFixing(ONIndex1M,I564,TRUE,_xll.ohTrigger(RecalcTrigger,Trigger1M)),NA())</f>
        <v>1.4522639148576433E-2</v>
      </c>
      <c r="O564" s="44">
        <f>IFERROR(_xll.qlIndexFixing(ONIndex3M,I564,TRUE,_xll.ohTrigger(RecalcTrigger,Trigger3M)),NA())</f>
        <v>1.5200565030155655E-2</v>
      </c>
      <c r="P564" s="44">
        <f>IFERROR(_xll.qlIndexFixing(ONIndex6M,I564,TRUE,_xll.ohTrigger(RecalcTrigger,Trigger6M)),NA())</f>
        <v>1.6518597196614193E-2</v>
      </c>
      <c r="Q564" s="178">
        <f>IFERROR(_xll.qlIndexFixing(ONIndex1Y,I564,TRUE,_xll.ohTrigger(RecalcTrigger,Trigger1Y)),NA())</f>
        <v>1.7017235736448422E-2</v>
      </c>
    </row>
    <row r="565" spans="2:17" x14ac:dyDescent="0.2">
      <c r="B565" s="39" t="s">
        <v>42</v>
      </c>
      <c r="D565" s="42">
        <f>_xll.qlCalendarAdvance(Calendar,$D564,B565,"f",FALSE)</f>
        <v>43417</v>
      </c>
      <c r="E565" s="172">
        <f>_xll.qlInterestRateIndexValueDate(IndexON,D565)</f>
        <v>43417</v>
      </c>
      <c r="F565" s="188">
        <f>IFERROR(_xll.qlIndexFixing(IndexON,D565,TRUE,_xll.ohTrigger(RecalcTrigger,TriggerON)),NA())</f>
        <v>1.2941084722601914E-2</v>
      </c>
      <c r="H565" s="42">
        <f>_xll.qlCalendarAdvance(Calendar,$H564,B565,"f",FALSE)</f>
        <v>43417</v>
      </c>
      <c r="I565" s="172">
        <f>_xll.qlInterestRateIndexValueDate(Index1M,$H565)</f>
        <v>43417</v>
      </c>
      <c r="J565" s="177">
        <f>IFERROR(_xll.qlIndexFixing(Index1M,$H565,TRUE,_xll.ohTrigger(RecalcTrigger,Trigger1M)),NA())</f>
        <v>1.4649240866425606E-2</v>
      </c>
      <c r="K565" s="44">
        <f>IFERROR(_xll.qlIndexFixing(Index3M,H565,TRUE,_xll.ohTrigger(RecalcTrigger,Trigger3M)),NA())</f>
        <v>1.5520904809198604E-2</v>
      </c>
      <c r="L565" s="44">
        <f>IFERROR(_xll.qlIndexFixing(Index6M,$H565,TRUE,_xll.ohTrigger(RecalcTrigger,Trigger6M)),NA())</f>
        <v>1.7142746871283476E-2</v>
      </c>
      <c r="M565" s="178">
        <f>IFERROR(_xll.qlIndexFixing(Index1Y,$H565,TRUE,_xll.ohTrigger(RecalcTrigger,Trigger1Y)),NA())</f>
        <v>1.897469913482519E-2</v>
      </c>
      <c r="N565" s="177">
        <f>IFERROR(_xll.qlIndexFixing(ONIndex1M,I565,TRUE,_xll.ohTrigger(RecalcTrigger,Trigger1M)),NA())</f>
        <v>1.4561660255902886E-2</v>
      </c>
      <c r="O565" s="44">
        <f>IFERROR(_xll.qlIndexFixing(ONIndex3M,I565,TRUE,_xll.ohTrigger(RecalcTrigger,Trigger3M)),NA())</f>
        <v>1.5239693341287941E-2</v>
      </c>
      <c r="P565" s="44">
        <f>IFERROR(_xll.qlIndexFixing(ONIndex6M,I565,TRUE,_xll.ohTrigger(RecalcTrigger,Trigger6M)),NA())</f>
        <v>1.6560079954802687E-2</v>
      </c>
      <c r="Q565" s="178">
        <f>IFERROR(_xll.qlIndexFixing(ONIndex1Y,I565,TRUE,_xll.ohTrigger(RecalcTrigger,Trigger1Y)),NA())</f>
        <v>1.7083810005378286E-2</v>
      </c>
    </row>
    <row r="566" spans="2:17" x14ac:dyDescent="0.2">
      <c r="B566" s="39" t="s">
        <v>42</v>
      </c>
      <c r="D566" s="42">
        <f>_xll.qlCalendarAdvance(Calendar,$D565,B566,"f",FALSE)</f>
        <v>43424</v>
      </c>
      <c r="E566" s="172">
        <f>_xll.qlInterestRateIndexValueDate(IndexON,D566)</f>
        <v>43424</v>
      </c>
      <c r="F566" s="188">
        <f>IFERROR(_xll.qlIndexFixing(IndexON,D566,TRUE,_xll.ohTrigger(RecalcTrigger,TriggerON)),NA())</f>
        <v>1.2974180754272702E-2</v>
      </c>
      <c r="H566" s="42">
        <f>_xll.qlCalendarAdvance(Calendar,$H565,B566,"f",FALSE)</f>
        <v>43424</v>
      </c>
      <c r="I566" s="172">
        <f>_xll.qlInterestRateIndexValueDate(Index1M,$H566)</f>
        <v>43424</v>
      </c>
      <c r="J566" s="177">
        <f>IFERROR(_xll.qlIndexFixing(Index1M,$H566,TRUE,_xll.ohTrigger(RecalcTrigger,Trigger1M)),NA())</f>
        <v>1.468693144759888E-2</v>
      </c>
      <c r="K566" s="44">
        <f>IFERROR(_xll.qlIndexFixing(Index3M,H566,TRUE,_xll.ohTrigger(RecalcTrigger,Trigger3M)),NA())</f>
        <v>1.55595195886292E-2</v>
      </c>
      <c r="L566" s="44">
        <f>IFERROR(_xll.qlIndexFixing(Index6M,$H566,TRUE,_xll.ohTrigger(RecalcTrigger,Trigger6M)),NA())</f>
        <v>1.7182640028876692E-2</v>
      </c>
      <c r="M566" s="178">
        <f>IFERROR(_xll.qlIndexFixing(Index1Y,$H566,TRUE,_xll.ohTrigger(RecalcTrigger,Trigger1Y)),NA())</f>
        <v>1.9033965161303845E-2</v>
      </c>
      <c r="N566" s="177">
        <f>IFERROR(_xll.qlIndexFixing(ONIndex1M,I566,TRUE,_xll.ohTrigger(RecalcTrigger,Trigger1M)),NA())</f>
        <v>1.4600233440129617E-2</v>
      </c>
      <c r="O566" s="44">
        <f>IFERROR(_xll.qlIndexFixing(ONIndex3M,I566,TRUE,_xll.ohTrigger(RecalcTrigger,Trigger3M)),NA())</f>
        <v>1.5278711621152796E-2</v>
      </c>
      <c r="P566" s="44">
        <f>IFERROR(_xll.qlIndexFixing(ONIndex6M,I566,TRUE,_xll.ohTrigger(RecalcTrigger,Trigger6M)),NA())</f>
        <v>1.6601157688255208E-2</v>
      </c>
      <c r="Q566" s="178">
        <f>IFERROR(_xll.qlIndexFixing(ONIndex1Y,I566,TRUE,_xll.ohTrigger(RecalcTrigger,Trigger1Y)),NA())</f>
        <v>1.7152747659310297E-2</v>
      </c>
    </row>
    <row r="567" spans="2:17" x14ac:dyDescent="0.2">
      <c r="B567" s="39" t="s">
        <v>42</v>
      </c>
      <c r="D567" s="42">
        <f>_xll.qlCalendarAdvance(Calendar,$D566,B567,"f",FALSE)</f>
        <v>43431</v>
      </c>
      <c r="E567" s="172">
        <f>_xll.qlInterestRateIndexValueDate(IndexON,D567)</f>
        <v>43431</v>
      </c>
      <c r="F567" s="188">
        <f>IFERROR(_xll.qlIndexFixing(IndexON,D567,TRUE,_xll.ohTrigger(RecalcTrigger,TriggerON)),NA())</f>
        <v>1.3007013310806226E-2</v>
      </c>
      <c r="H567" s="42">
        <f>_xll.qlCalendarAdvance(Calendar,$H566,B567,"f",FALSE)</f>
        <v>43431</v>
      </c>
      <c r="I567" s="172">
        <f>_xll.qlInterestRateIndexValueDate(Index1M,$H567)</f>
        <v>43431</v>
      </c>
      <c r="J567" s="177">
        <f>IFERROR(_xll.qlIndexFixing(Index1M,$H567,TRUE,_xll.ohTrigger(RecalcTrigger,Trigger1M)),NA())</f>
        <v>1.472422157079149E-2</v>
      </c>
      <c r="K567" s="44">
        <f>IFERROR(_xll.qlIndexFixing(Index3M,H567,TRUE,_xll.ohTrigger(RecalcTrigger,Trigger3M)),NA())</f>
        <v>1.559806352793097E-2</v>
      </c>
      <c r="L567" s="44">
        <f>IFERROR(_xll.qlIndexFixing(Index6M,$H567,TRUE,_xll.ohTrigger(RecalcTrigger,Trigger6M)),NA())</f>
        <v>1.7225726930267693E-2</v>
      </c>
      <c r="M567" s="178">
        <f>IFERROR(_xll.qlIndexFixing(Index1Y,$H567,TRUE,_xll.ohTrigger(RecalcTrigger,Trigger1Y)),NA())</f>
        <v>1.9092530592964341E-2</v>
      </c>
      <c r="N567" s="177">
        <f>IFERROR(_xll.qlIndexFixing(ONIndex1M,I567,TRUE,_xll.ohTrigger(RecalcTrigger,Trigger1M)),NA())</f>
        <v>1.4638358701337673E-2</v>
      </c>
      <c r="O567" s="44">
        <f>IFERROR(_xll.qlIndexFixing(ONIndex3M,I567,TRUE,_xll.ohTrigger(RecalcTrigger,Trigger3M)),NA())</f>
        <v>1.5317619869750221E-2</v>
      </c>
      <c r="P567" s="44">
        <f>IFERROR(_xll.qlIndexFixing(ONIndex6M,I567,TRUE,_xll.ohTrigger(RecalcTrigger,Trigger6M)),NA())</f>
        <v>1.6641830396728619E-2</v>
      </c>
      <c r="Q567" s="178">
        <f>IFERROR(_xll.qlIndexFixing(ONIndex1Y,I567,TRUE,_xll.ohTrigger(RecalcTrigger,Trigger1Y)),NA())</f>
        <v>1.7224048699541195E-2</v>
      </c>
    </row>
    <row r="568" spans="2:17" x14ac:dyDescent="0.2">
      <c r="B568" s="39" t="s">
        <v>42</v>
      </c>
      <c r="D568" s="42">
        <f>_xll.qlCalendarAdvance(Calendar,$D567,B568,"f",FALSE)</f>
        <v>43438</v>
      </c>
      <c r="E568" s="172">
        <f>_xll.qlInterestRateIndexValueDate(IndexON,D568)</f>
        <v>43438</v>
      </c>
      <c r="F568" s="188">
        <f>IFERROR(_xll.qlIndexFixing(IndexON,D568,TRUE,_xll.ohTrigger(RecalcTrigger,TriggerON)),NA())</f>
        <v>1.3039582392040394E-2</v>
      </c>
      <c r="H568" s="42">
        <f>_xll.qlCalendarAdvance(Calendar,$H567,B568,"f",FALSE)</f>
        <v>43438</v>
      </c>
      <c r="I568" s="172">
        <f>_xll.qlInterestRateIndexValueDate(Index1M,$H568)</f>
        <v>43438</v>
      </c>
      <c r="J568" s="177">
        <f>IFERROR(_xll.qlIndexFixing(Index1M,$H568,TRUE,_xll.ohTrigger(RecalcTrigger,Trigger1M)),NA())</f>
        <v>1.4764135232191229E-2</v>
      </c>
      <c r="K568" s="44">
        <f>IFERROR(_xll.qlIndexFixing(Index3M,H568,TRUE,_xll.ohTrigger(RecalcTrigger,Trigger3M)),NA())</f>
        <v>1.5630397527875997E-2</v>
      </c>
      <c r="L568" s="44">
        <f>IFERROR(_xll.qlIndexFixing(Index6M,$H568,TRUE,_xll.ohTrigger(RecalcTrigger,Trigger6M)),NA())</f>
        <v>1.7265530968003082E-2</v>
      </c>
      <c r="M568" s="178">
        <f>IFERROR(_xll.qlIndexFixing(Index1Y,$H568,TRUE,_xll.ohTrigger(RecalcTrigger,Trigger1Y)),NA())</f>
        <v>1.915033084647555E-2</v>
      </c>
      <c r="N568" s="177">
        <f>IFERROR(_xll.qlIndexFixing(ONIndex1M,I568,TRUE,_xll.ohTrigger(RecalcTrigger,Trigger1M)),NA())</f>
        <v>1.4676036039202867E-2</v>
      </c>
      <c r="O568" s="44">
        <f>IFERROR(_xll.qlIndexFixing(ONIndex3M,I568,TRUE,_xll.ohTrigger(RecalcTrigger,Trigger3M)),NA())</f>
        <v>1.5356418087161261E-2</v>
      </c>
      <c r="P568" s="44">
        <f>IFERROR(_xll.qlIndexFixing(ONIndex6M,I568,TRUE,_xll.ohTrigger(RecalcTrigger,Trigger6M)),NA())</f>
        <v>1.6682098080060825E-2</v>
      </c>
      <c r="Q568" s="178">
        <f>IFERROR(_xll.qlIndexFixing(ONIndex1Y,I568,TRUE,_xll.ohTrigger(RecalcTrigger,Trigger1Y)),NA())</f>
        <v>1.7297713127448766E-2</v>
      </c>
    </row>
    <row r="569" spans="2:17" x14ac:dyDescent="0.2">
      <c r="B569" s="39" t="s">
        <v>42</v>
      </c>
      <c r="D569" s="42">
        <f>_xll.qlCalendarAdvance(Calendar,$D568,B569,"f",FALSE)</f>
        <v>43445</v>
      </c>
      <c r="E569" s="172">
        <f>_xll.qlInterestRateIndexValueDate(IndexON,D569)</f>
        <v>43445</v>
      </c>
      <c r="F569" s="188">
        <f>IFERROR(_xll.qlIndexFixing(IndexON,D569,TRUE,_xll.ohTrigger(RecalcTrigger,TriggerON)),NA())</f>
        <v>1.3071887998056253E-2</v>
      </c>
      <c r="H569" s="42">
        <f>_xll.qlCalendarAdvance(Calendar,$H568,B569,"f",FALSE)</f>
        <v>43445</v>
      </c>
      <c r="I569" s="172">
        <f>_xll.qlInterestRateIndexValueDate(Index1M,$H569)</f>
        <v>43445</v>
      </c>
      <c r="J569" s="177">
        <f>IFERROR(_xll.qlIndexFixing(Index1M,$H569,TRUE,_xll.ohTrigger(RecalcTrigger,Trigger1M)),NA())</f>
        <v>1.4800928531105312E-2</v>
      </c>
      <c r="K569" s="44">
        <f>IFERROR(_xll.qlIndexFixing(Index3M,H569,TRUE,_xll.ohTrigger(RecalcTrigger,Trigger3M)),NA())</f>
        <v>1.5668817055303604E-2</v>
      </c>
      <c r="L569" s="44">
        <f>IFERROR(_xll.qlIndexFixing(Index6M,$H569,TRUE,_xll.ohTrigger(RecalcTrigger,Trigger6M)),NA())</f>
        <v>1.7305313635210678E-2</v>
      </c>
      <c r="M569" s="178">
        <f>IFERROR(_xll.qlIndexFixing(Index1Y,$H569,TRUE,_xll.ohTrigger(RecalcTrigger,Trigger1Y)),NA())</f>
        <v>1.9207301325513626E-2</v>
      </c>
      <c r="N569" s="177">
        <f>IFERROR(_xll.qlIndexFixing(ONIndex1M,I569,TRUE,_xll.ohTrigger(RecalcTrigger,Trigger1M)),NA())</f>
        <v>1.4713265453725199E-2</v>
      </c>
      <c r="O569" s="44">
        <f>IFERROR(_xll.qlIndexFixing(ONIndex3M,I569,TRUE,_xll.ohTrigger(RecalcTrigger,Trigger3M)),NA())</f>
        <v>1.5395106273223824E-2</v>
      </c>
      <c r="P569" s="44">
        <f>IFERROR(_xll.qlIndexFixing(ONIndex6M,I569,TRUE,_xll.ohTrigger(RecalcTrigger,Trigger6M)),NA())</f>
        <v>1.6721960738170782E-2</v>
      </c>
      <c r="Q569" s="178">
        <f>IFERROR(_xll.qlIndexFixing(ONIndex1Y,I569,TRUE,_xll.ohTrigger(RecalcTrigger,Trigger1Y)),NA())</f>
        <v>1.7373740944572891E-2</v>
      </c>
    </row>
    <row r="570" spans="2:17" x14ac:dyDescent="0.2">
      <c r="B570" s="39" t="s">
        <v>42</v>
      </c>
      <c r="D570" s="42">
        <f>_xll.qlCalendarAdvance(Calendar,$D569,B570,"f",FALSE)</f>
        <v>43452</v>
      </c>
      <c r="E570" s="172">
        <f>_xll.qlInterestRateIndexValueDate(IndexON,D570)</f>
        <v>43452</v>
      </c>
      <c r="F570" s="188">
        <f>IFERROR(_xll.qlIndexFixing(IndexON,D570,TRUE,_xll.ohTrigger(RecalcTrigger,TriggerON)),NA())</f>
        <v>1.310394011302618E-2</v>
      </c>
      <c r="H570" s="42">
        <f>_xll.qlCalendarAdvance(Calendar,$H569,B570,"f",FALSE)</f>
        <v>43452</v>
      </c>
      <c r="I570" s="172">
        <f>_xll.qlInterestRateIndexValueDate(Index1M,$H570)</f>
        <v>43452</v>
      </c>
      <c r="J570" s="177">
        <f>IFERROR(_xll.qlIndexFixing(Index1M,$H570,TRUE,_xll.ohTrigger(RecalcTrigger,Trigger1M)),NA())</f>
        <v>1.4837633421468306E-2</v>
      </c>
      <c r="K570" s="44">
        <f>IFERROR(_xll.qlIndexFixing(Index3M,H570,TRUE,_xll.ohTrigger(RecalcTrigger,Trigger3M)),NA())</f>
        <v>1.5707178332007323E-2</v>
      </c>
      <c r="L570" s="44">
        <f>IFERROR(_xll.qlIndexFixing(Index6M,$H570,TRUE,_xll.ohTrigger(RecalcTrigger,Trigger6M)),NA())</f>
        <v>1.734509092588905E-2</v>
      </c>
      <c r="M570" s="178">
        <f>IFERROR(_xll.qlIndexFixing(Index1Y,$H570,TRUE,_xll.ohTrigger(RecalcTrigger,Trigger1Y)),NA())</f>
        <v>1.9263377461760767E-2</v>
      </c>
      <c r="N570" s="177">
        <f>IFERROR(_xll.qlIndexFixing(ONIndex1M,I570,TRUE,_xll.ohTrigger(RecalcTrigger,Trigger1M)),NA())</f>
        <v>1.475005756034653E-2</v>
      </c>
      <c r="O570" s="44">
        <f>IFERROR(_xll.qlIndexFixing(ONIndex3M,I570,TRUE,_xll.ohTrigger(RecalcTrigger,Trigger3M)),NA())</f>
        <v>1.5433685745588344E-2</v>
      </c>
      <c r="P570" s="44">
        <f>IFERROR(_xll.qlIndexFixing(ONIndex6M,I570,TRUE,_xll.ohTrigger(RecalcTrigger,Trigger6M)),NA())</f>
        <v>1.676142819305726E-2</v>
      </c>
      <c r="Q570" s="178">
        <f>IFERROR(_xll.qlIndexFixing(ONIndex1Y,I570,TRUE,_xll.ohTrigger(RecalcTrigger,Trigger1Y)),NA())</f>
        <v>1.7452053622821762E-2</v>
      </c>
    </row>
    <row r="571" spans="2:17" x14ac:dyDescent="0.2">
      <c r="B571" s="39" t="s">
        <v>42</v>
      </c>
      <c r="D571" s="42">
        <f>_xll.qlCalendarAdvance(Calendar,$D570,B571,"f",FALSE)</f>
        <v>43461</v>
      </c>
      <c r="E571" s="172">
        <f>_xll.qlInterestRateIndexValueDate(IndexON,D571)</f>
        <v>43461</v>
      </c>
      <c r="F571" s="188">
        <f>IFERROR(_xll.qlIndexFixing(IndexON,D571,TRUE,_xll.ohTrigger(RecalcTrigger,TriggerON)),NA())</f>
        <v>1.314521212624653E-2</v>
      </c>
      <c r="H571" s="42">
        <f>_xll.qlCalendarAdvance(Calendar,$H570,B571,"f",FALSE)</f>
        <v>43461</v>
      </c>
      <c r="I571" s="172">
        <f>_xll.qlInterestRateIndexValueDate(Index1M,$H571)</f>
        <v>43461</v>
      </c>
      <c r="J571" s="177">
        <f>IFERROR(_xll.qlIndexFixing(Index1M,$H571,TRUE,_xll.ohTrigger(RecalcTrigger,Trigger1M)),NA())</f>
        <v>1.4887733083174017E-2</v>
      </c>
      <c r="K571" s="44">
        <f>IFERROR(_xll.qlIndexFixing(Index3M,H571,TRUE,_xll.ohTrigger(RecalcTrigger,Trigger3M)),NA())</f>
        <v>1.5756419239581734E-2</v>
      </c>
      <c r="L571" s="44">
        <f>IFERROR(_xll.qlIndexFixing(Index6M,$H571,TRUE,_xll.ohTrigger(RecalcTrigger,Trigger6M)),NA())</f>
        <v>1.7396243263825609E-2</v>
      </c>
      <c r="M571" s="178">
        <f>IFERROR(_xll.qlIndexFixing(Index1Y,$H571,TRUE,_xll.ohTrigger(RecalcTrigger,Trigger1Y)),NA())</f>
        <v>1.9334097562707875E-2</v>
      </c>
      <c r="N571" s="177">
        <f>IFERROR(_xll.qlIndexFixing(ONIndex1M,I571,TRUE,_xll.ohTrigger(RecalcTrigger,Trigger1M)),NA())</f>
        <v>1.4797181225992828E-2</v>
      </c>
      <c r="O571" s="44">
        <f>IFERROR(_xll.qlIndexFixing(ONIndex3M,I571,TRUE,_xll.ohTrigger(RecalcTrigger,Trigger3M)),NA())</f>
        <v>1.548318553517225E-2</v>
      </c>
      <c r="P571" s="44">
        <f>IFERROR(_xll.qlIndexFixing(ONIndex6M,I571,TRUE,_xll.ohTrigger(RecalcTrigger,Trigger6M)),NA())</f>
        <v>1.6812018921664729E-2</v>
      </c>
      <c r="Q571" s="178">
        <f>IFERROR(_xll.qlIndexFixing(ONIndex1Y,I571,TRUE,_xll.ohTrigger(RecalcTrigger,Trigger1Y)),NA())</f>
        <v>1.7552680263457354E-2</v>
      </c>
    </row>
    <row r="572" spans="2:17" x14ac:dyDescent="0.2">
      <c r="B572" s="39" t="s">
        <v>42</v>
      </c>
      <c r="D572" s="42">
        <f>_xll.qlCalendarAdvance(Calendar,$D571,B572,"f",FALSE)</f>
        <v>43468</v>
      </c>
      <c r="E572" s="172">
        <f>_xll.qlInterestRateIndexValueDate(IndexON,D572)</f>
        <v>43468</v>
      </c>
      <c r="F572" s="188">
        <f>IFERROR(_xll.qlIndexFixing(IndexON,D572,TRUE,_xll.ohTrigger(RecalcTrigger,TriggerON)),NA())</f>
        <v>1.3177490718078166E-2</v>
      </c>
      <c r="H572" s="42">
        <f>_xll.qlCalendarAdvance(Calendar,$H571,B572,"f",FALSE)</f>
        <v>43468</v>
      </c>
      <c r="I572" s="172">
        <f>_xll.qlInterestRateIndexValueDate(Index1M,$H572)</f>
        <v>43468</v>
      </c>
      <c r="J572" s="177">
        <f>IFERROR(_xll.qlIndexFixing(Index1M,$H572,TRUE,_xll.ohTrigger(RecalcTrigger,Trigger1M)),NA())</f>
        <v>1.4924424270513145E-2</v>
      </c>
      <c r="K572" s="44">
        <f>IFERROR(_xll.qlIndexFixing(Index3M,H572,TRUE,_xll.ohTrigger(RecalcTrigger,Trigger3M)),NA())</f>
        <v>1.5794655381736522E-2</v>
      </c>
      <c r="L572" s="44">
        <f>IFERROR(_xll.qlIndexFixing(Index6M,$H572,TRUE,_xll.ohTrigger(RecalcTrigger,Trigger6M)),NA())</f>
        <v>1.74327777505007E-2</v>
      </c>
      <c r="M572" s="178">
        <f>IFERROR(_xll.qlIndexFixing(Index1Y,$H572,TRUE,_xll.ohTrigger(RecalcTrigger,Trigger1Y)),NA())</f>
        <v>1.9388045154491662E-2</v>
      </c>
      <c r="N572" s="177">
        <f>IFERROR(_xll.qlIndexFixing(ONIndex1M,I572,TRUE,_xll.ohTrigger(RecalcTrigger,Trigger1M)),NA())</f>
        <v>1.4833830602090092E-2</v>
      </c>
      <c r="O572" s="44">
        <f>IFERROR(_xll.qlIndexFixing(ONIndex3M,I572,TRUE,_xll.ohTrigger(RecalcTrigger,Trigger3M)),NA())</f>
        <v>1.552162286370673E-2</v>
      </c>
      <c r="P572" s="44">
        <f>IFERROR(_xll.qlIndexFixing(ONIndex6M,I572,TRUE,_xll.ohTrigger(RecalcTrigger,Trigger6M)),NA())</f>
        <v>1.6851375843769389E-2</v>
      </c>
      <c r="Q572" s="178">
        <f>IFERROR(_xll.qlIndexFixing(ONIndex1Y,I572,TRUE,_xll.ohTrigger(RecalcTrigger,Trigger1Y)),NA())</f>
        <v>1.7629877031269947E-2</v>
      </c>
    </row>
    <row r="573" spans="2:17" x14ac:dyDescent="0.2">
      <c r="B573" s="39" t="s">
        <v>42</v>
      </c>
      <c r="D573" s="42">
        <f>_xll.qlCalendarAdvance(Calendar,$D572,B573,"f",FALSE)</f>
        <v>43475</v>
      </c>
      <c r="E573" s="172">
        <f>_xll.qlInterestRateIndexValueDate(IndexON,D573)</f>
        <v>43475</v>
      </c>
      <c r="F573" s="188">
        <f>IFERROR(_xll.qlIndexFixing(IndexON,D573,TRUE,_xll.ohTrigger(RecalcTrigger,TriggerON)),NA())</f>
        <v>1.3209925180062143E-2</v>
      </c>
      <c r="H573" s="42">
        <f>_xll.qlCalendarAdvance(Calendar,$H572,B573,"f",FALSE)</f>
        <v>43475</v>
      </c>
      <c r="I573" s="172">
        <f>_xll.qlInterestRateIndexValueDate(Index1M,$H573)</f>
        <v>43475</v>
      </c>
      <c r="J573" s="177">
        <f>IFERROR(_xll.qlIndexFixing(Index1M,$H573,TRUE,_xll.ohTrigger(RecalcTrigger,Trigger1M)),NA())</f>
        <v>1.4961113501043011E-2</v>
      </c>
      <c r="K573" s="44">
        <f>IFERROR(_xll.qlIndexFixing(Index3M,H573,TRUE,_xll.ohTrigger(RecalcTrigger,Trigger3M)),NA())</f>
        <v>1.5832836973376799E-2</v>
      </c>
      <c r="L573" s="44">
        <f>IFERROR(_xll.qlIndexFixing(Index6M,$H573,TRUE,_xll.ohTrigger(RecalcTrigger,Trigger6M)),NA())</f>
        <v>1.7472578301152217E-2</v>
      </c>
      <c r="M573" s="178">
        <f>IFERROR(_xll.qlIndexFixing(Index1Y,$H573,TRUE,_xll.ohTrigger(RecalcTrigger,Trigger1Y)),NA())</f>
        <v>1.9441088439076104E-2</v>
      </c>
      <c r="N573" s="177">
        <f>IFERROR(_xll.qlIndexFixing(ONIndex1M,I573,TRUE,_xll.ohTrigger(RecalcTrigger,Trigger1M)),NA())</f>
        <v>1.4870477909805224E-2</v>
      </c>
      <c r="O573" s="44">
        <f>IFERROR(_xll.qlIndexFixing(ONIndex3M,I573,TRUE,_xll.ohTrigger(RecalcTrigger,Trigger3M)),NA())</f>
        <v>1.5560005497834428E-2</v>
      </c>
      <c r="P573" s="44">
        <f>IFERROR(_xll.qlIndexFixing(ONIndex6M,I573,TRUE,_xll.ohTrigger(RecalcTrigger,Trigger6M)),NA())</f>
        <v>1.6890740271326976E-2</v>
      </c>
      <c r="Q573" s="178">
        <f>IFERROR(_xll.qlIndexFixing(ONIndex1Y,I573,TRUE,_xll.ohTrigger(RecalcTrigger,Trigger1Y)),NA())</f>
        <v>1.7706138950819295E-2</v>
      </c>
    </row>
    <row r="574" spans="2:17" x14ac:dyDescent="0.2">
      <c r="B574" s="39" t="s">
        <v>42</v>
      </c>
      <c r="D574" s="42">
        <f>_xll.qlCalendarAdvance(Calendar,$D573,B574,"f",FALSE)</f>
        <v>43482</v>
      </c>
      <c r="E574" s="172">
        <f>_xll.qlInterestRateIndexValueDate(IndexON,D574)</f>
        <v>43482</v>
      </c>
      <c r="F574" s="188">
        <f>IFERROR(_xll.qlIndexFixing(IndexON,D574,TRUE,_xll.ohTrigger(RecalcTrigger,TriggerON)),NA())</f>
        <v>1.3242515512036368E-2</v>
      </c>
      <c r="H574" s="42">
        <f>_xll.qlCalendarAdvance(Calendar,$H573,B574,"f",FALSE)</f>
        <v>43482</v>
      </c>
      <c r="I574" s="172">
        <f>_xll.qlInterestRateIndexValueDate(Index1M,$H574)</f>
        <v>43482</v>
      </c>
      <c r="J574" s="177">
        <f>IFERROR(_xll.qlIndexFixing(Index1M,$H574,TRUE,_xll.ohTrigger(RecalcTrigger,Trigger1M)),NA())</f>
        <v>1.4997800774745884E-2</v>
      </c>
      <c r="K574" s="44">
        <f>IFERROR(_xll.qlIndexFixing(Index3M,H574,TRUE,_xll.ohTrigger(RecalcTrigger,Trigger3M)),NA())</f>
        <v>1.587096401296088E-2</v>
      </c>
      <c r="L574" s="44">
        <f>IFERROR(_xll.qlIndexFixing(Index6M,$H574,TRUE,_xll.ohTrigger(RecalcTrigger,Trigger6M)),NA())</f>
        <v>1.7512387196601944E-2</v>
      </c>
      <c r="M574" s="178">
        <f>IFERROR(_xll.qlIndexFixing(Index1Y,$H574,TRUE,_xll.ohTrigger(RecalcTrigger,Trigger1Y)),NA())</f>
        <v>1.9493246147605614E-2</v>
      </c>
      <c r="N574" s="177">
        <f>IFERROR(_xll.qlIndexFixing(ONIndex1M,I574,TRUE,_xll.ohTrigger(RecalcTrigger,Trigger1M)),NA())</f>
        <v>1.4907123149138224E-2</v>
      </c>
      <c r="O574" s="44">
        <f>IFERROR(_xll.qlIndexFixing(ONIndex3M,I574,TRUE,_xll.ohTrigger(RecalcTrigger,Trigger3M)),NA())</f>
        <v>1.5598333437636391E-2</v>
      </c>
      <c r="P574" s="44">
        <f>IFERROR(_xll.qlIndexFixing(ONIndex6M,I574,TRUE,_xll.ohTrigger(RecalcTrigger,Trigger6M)),NA())</f>
        <v>1.6930112204337489E-2</v>
      </c>
      <c r="Q574" s="178">
        <f>IFERROR(_xll.qlIndexFixing(ONIndex1Y,I574,TRUE,_xll.ohTrigger(RecalcTrigger,Trigger1Y)),NA())</f>
        <v>1.7781466021700165E-2</v>
      </c>
    </row>
    <row r="575" spans="2:17" x14ac:dyDescent="0.2">
      <c r="B575" s="39" t="s">
        <v>42</v>
      </c>
      <c r="D575" s="42">
        <f>_xll.qlCalendarAdvance(Calendar,$D574,B575,"f",FALSE)</f>
        <v>43489</v>
      </c>
      <c r="E575" s="172">
        <f>_xll.qlInterestRateIndexValueDate(IndexON,D575)</f>
        <v>43489</v>
      </c>
      <c r="F575" s="188">
        <f>IFERROR(_xll.qlIndexFixing(IndexON,D575,TRUE,_xll.ohTrigger(RecalcTrigger,TriggerON)),NA())</f>
        <v>1.327526171424398E-2</v>
      </c>
      <c r="H575" s="42">
        <f>_xll.qlCalendarAdvance(Calendar,$H574,B575,"f",FALSE)</f>
        <v>43489</v>
      </c>
      <c r="I575" s="172">
        <f>_xll.qlInterestRateIndexValueDate(Index1M,$H575)</f>
        <v>43489</v>
      </c>
      <c r="J575" s="177">
        <f>IFERROR(_xll.qlIndexFixing(Index1M,$H575,TRUE,_xll.ohTrigger(RecalcTrigger,Trigger1M)),NA())</f>
        <v>1.5034486091601504E-2</v>
      </c>
      <c r="K575" s="44">
        <f>IFERROR(_xll.qlIndexFixing(Index3M,H575,TRUE,_xll.ohTrigger(RecalcTrigger,Trigger3M)),NA())</f>
        <v>1.5909036498948891E-2</v>
      </c>
      <c r="L575" s="44">
        <f>IFERROR(_xll.qlIndexFixing(Index6M,$H575,TRUE,_xll.ohTrigger(RecalcTrigger,Trigger6M)),NA())</f>
        <v>1.755220443731019E-2</v>
      </c>
      <c r="M575" s="178">
        <f>IFERROR(_xll.qlIndexFixing(Index1Y,$H575,TRUE,_xll.ohTrigger(RecalcTrigger,Trigger1Y)),NA())</f>
        <v>1.9544537017427199E-2</v>
      </c>
      <c r="N575" s="177">
        <f>IFERROR(_xll.qlIndexFixing(ONIndex1M,I575,TRUE,_xll.ohTrigger(RecalcTrigger,Trigger1M)),NA())</f>
        <v>1.4943766320170138E-2</v>
      </c>
      <c r="O575" s="44">
        <f>IFERROR(_xll.qlIndexFixing(ONIndex3M,I575,TRUE,_xll.ohTrigger(RecalcTrigger,Trigger3M)),NA())</f>
        <v>1.5636606683031573E-2</v>
      </c>
      <c r="P575" s="44">
        <f>IFERROR(_xll.qlIndexFixing(ONIndex6M,I575,TRUE,_xll.ohTrigger(RecalcTrigger,Trigger6M)),NA())</f>
        <v>1.6969491642719881E-2</v>
      </c>
      <c r="Q575" s="178">
        <f>IFERROR(_xll.qlIndexFixing(ONIndex1Y,I575,TRUE,_xll.ohTrigger(RecalcTrigger,Trigger1Y)),NA())</f>
        <v>1.7855858243183143E-2</v>
      </c>
    </row>
    <row r="576" spans="2:17" x14ac:dyDescent="0.2">
      <c r="B576" s="39" t="s">
        <v>42</v>
      </c>
      <c r="D576" s="42">
        <f>_xll.qlCalendarAdvance(Calendar,$D575,B576,"f",FALSE)</f>
        <v>43496</v>
      </c>
      <c r="E576" s="172">
        <f>_xll.qlInterestRateIndexValueDate(IndexON,D576)</f>
        <v>43496</v>
      </c>
      <c r="F576" s="188">
        <f>IFERROR(_xll.qlIndexFixing(IndexON,D576,TRUE,_xll.ohTrigger(RecalcTrigger,TriggerON)),NA())</f>
        <v>1.3308163786522886E-2</v>
      </c>
      <c r="H576" s="42">
        <f>_xll.qlCalendarAdvance(Calendar,$H575,B576,"f",FALSE)</f>
        <v>43496</v>
      </c>
      <c r="I576" s="172">
        <f>_xll.qlInterestRateIndexValueDate(Index1M,$H576)</f>
        <v>43496</v>
      </c>
      <c r="J576" s="177">
        <f>IFERROR(_xll.qlIndexFixing(Index1M,$H576,TRUE,_xll.ohTrigger(RecalcTrigger,Trigger1M)),NA())</f>
        <v>1.5059446856467389E-2</v>
      </c>
      <c r="K576" s="44">
        <f>IFERROR(_xll.qlIndexFixing(Index3M,H576,TRUE,_xll.ohTrigger(RecalcTrigger,Trigger3M)),NA())</f>
        <v>1.5944001241502977E-2</v>
      </c>
      <c r="L576" s="44">
        <f>IFERROR(_xll.qlIndexFixing(Index6M,$H576,TRUE,_xll.ohTrigger(RecalcTrigger,Trigger6M)),NA())</f>
        <v>1.7592030023735918E-2</v>
      </c>
      <c r="M576" s="178">
        <f>IFERROR(_xll.qlIndexFixing(Index1Y,$H576,TRUE,_xll.ohTrigger(RecalcTrigger,Trigger1Y)),NA())</f>
        <v>1.9594979791930589E-2</v>
      </c>
      <c r="N576" s="177">
        <f>IFERROR(_xll.qlIndexFixing(ONIndex1M,I576,TRUE,_xll.ohTrigger(RecalcTrigger,Trigger1M)),NA())</f>
        <v>1.4980407422738873E-2</v>
      </c>
      <c r="O576" s="44">
        <f>IFERROR(_xll.qlIndexFixing(ONIndex3M,I576,TRUE,_xll.ohTrigger(RecalcTrigger,Trigger3M)),NA())</f>
        <v>1.5674825234019973E-2</v>
      </c>
      <c r="P576" s="44">
        <f>IFERROR(_xll.qlIndexFixing(ONIndex6M,I576,TRUE,_xll.ohTrigger(RecalcTrigger,Trigger6M)),NA())</f>
        <v>1.7008878586717291E-2</v>
      </c>
      <c r="Q576" s="178">
        <f>IFERROR(_xll.qlIndexFixing(ONIndex1Y,I576,TRUE,_xll.ohTrigger(RecalcTrigger,Trigger1Y)),NA())</f>
        <v>1.7929315614781949E-2</v>
      </c>
    </row>
    <row r="577" spans="2:17" x14ac:dyDescent="0.2">
      <c r="B577" s="39" t="s">
        <v>42</v>
      </c>
      <c r="D577" s="42">
        <f>_xll.qlCalendarAdvance(Calendar,$D576,B577,"f",FALSE)</f>
        <v>43503</v>
      </c>
      <c r="E577" s="172">
        <f>_xll.qlInterestRateIndexValueDate(IndexON,D577)</f>
        <v>43503</v>
      </c>
      <c r="F577" s="188">
        <f>IFERROR(_xll.qlIndexFixing(IndexON,D577,TRUE,_xll.ohTrigger(RecalcTrigger,TriggerON)),NA())</f>
        <v>1.3341221729116226E-2</v>
      </c>
      <c r="H577" s="42">
        <f>_xll.qlCalendarAdvance(Calendar,$H576,B577,"f",FALSE)</f>
        <v>43503</v>
      </c>
      <c r="I577" s="172">
        <f>_xll.qlInterestRateIndexValueDate(Index1M,$H577)</f>
        <v>43503</v>
      </c>
      <c r="J577" s="177">
        <f>IFERROR(_xll.qlIndexFixing(Index1M,$H577,TRUE,_xll.ohTrigger(RecalcTrigger,Trigger1M)),NA())</f>
        <v>1.5096122761504531E-2</v>
      </c>
      <c r="K577" s="44">
        <f>IFERROR(_xll.qlIndexFixing(Index3M,H577,TRUE,_xll.ohTrigger(RecalcTrigger,Trigger3M)),NA())</f>
        <v>1.5981966855514246E-2</v>
      </c>
      <c r="L577" s="44">
        <f>IFERROR(_xll.qlIndexFixing(Index6M,$H577,TRUE,_xll.ohTrigger(RecalcTrigger,Trigger6M)),NA())</f>
        <v>1.7631863956339429E-2</v>
      </c>
      <c r="M577" s="178">
        <f>IFERROR(_xll.qlIndexFixing(Index1Y,$H577,TRUE,_xll.ohTrigger(RecalcTrigger,Trigger1Y)),NA())</f>
        <v>1.9644593220387252E-2</v>
      </c>
      <c r="N577" s="177">
        <f>IFERROR(_xll.qlIndexFixing(ONIndex1M,I577,TRUE,_xll.ohTrigger(RecalcTrigger,Trigger1M)),NA())</f>
        <v>1.5017046457006522E-2</v>
      </c>
      <c r="O577" s="44">
        <f>IFERROR(_xll.qlIndexFixing(ONIndex3M,I577,TRUE,_xll.ohTrigger(RecalcTrigger,Trigger3M)),NA())</f>
        <v>1.5712989090520546E-2</v>
      </c>
      <c r="P577" s="44">
        <f>IFERROR(_xll.qlIndexFixing(ONIndex6M,I577,TRUE,_xll.ohTrigger(RecalcTrigger,Trigger6M)),NA())</f>
        <v>1.7048273036086581E-2</v>
      </c>
      <c r="Q577" s="178">
        <f>IFERROR(_xll.qlIndexFixing(ONIndex1Y,I577,TRUE,_xll.ohTrigger(RecalcTrigger,Trigger1Y)),NA())</f>
        <v>1.8001838135767168E-2</v>
      </c>
    </row>
    <row r="578" spans="2:17" x14ac:dyDescent="0.2">
      <c r="B578" s="39" t="s">
        <v>42</v>
      </c>
      <c r="D578" s="42">
        <f>_xll.qlCalendarAdvance(Calendar,$D577,B578,"f",FALSE)</f>
        <v>43510</v>
      </c>
      <c r="E578" s="172">
        <f>_xll.qlInterestRateIndexValueDate(IndexON,D578)</f>
        <v>43510</v>
      </c>
      <c r="F578" s="188">
        <f>IFERROR(_xll.qlIndexFixing(IndexON,D578,TRUE,_xll.ohTrigger(RecalcTrigger,TriggerON)),NA())</f>
        <v>1.3374435541861907E-2</v>
      </c>
      <c r="H578" s="42">
        <f>_xll.qlCalendarAdvance(Calendar,$H577,B578,"f",FALSE)</f>
        <v>43510</v>
      </c>
      <c r="I578" s="172">
        <f>_xll.qlInterestRateIndexValueDate(Index1M,$H578)</f>
        <v>43510</v>
      </c>
      <c r="J578" s="177">
        <f>IFERROR(_xll.qlIndexFixing(Index1M,$H578,TRUE,_xll.ohTrigger(RecalcTrigger,Trigger1M)),NA())</f>
        <v>1.5132796695244302E-2</v>
      </c>
      <c r="K578" s="44">
        <f>IFERROR(_xll.qlIndexFixing(Index3M,H578,TRUE,_xll.ohTrigger(RecalcTrigger,Trigger3M)),NA())</f>
        <v>1.6019877909891414E-2</v>
      </c>
      <c r="L578" s="44">
        <f>IFERROR(_xll.qlIndexFixing(Index6M,$H578,TRUE,_xll.ohTrigger(RecalcTrigger,Trigger6M)),NA())</f>
        <v>1.7671706235580145E-2</v>
      </c>
      <c r="M578" s="178">
        <f>IFERROR(_xll.qlIndexFixing(Index1Y,$H578,TRUE,_xll.ohTrigger(RecalcTrigger,Trigger1Y)),NA())</f>
        <v>1.9693396057798296E-2</v>
      </c>
      <c r="N578" s="177">
        <f>IFERROR(_xll.qlIndexFixing(ONIndex1M,I578,TRUE,_xll.ohTrigger(RecalcTrigger,Trigger1M)),NA())</f>
        <v>1.5053683422892039E-2</v>
      </c>
      <c r="O578" s="44">
        <f>IFERROR(_xll.qlIndexFixing(ONIndex3M,I578,TRUE,_xll.ohTrigger(RecalcTrigger,Trigger3M)),NA())</f>
        <v>1.5751098252614337E-2</v>
      </c>
      <c r="P578" s="44">
        <f>IFERROR(_xll.qlIndexFixing(ONIndex6M,I578,TRUE,_xll.ohTrigger(RecalcTrigger,Trigger6M)),NA())</f>
        <v>1.7087674990908797E-2</v>
      </c>
      <c r="Q578" s="178">
        <f>IFERROR(_xll.qlIndexFixing(ONIndex1Y,I578,TRUE,_xll.ohTrigger(RecalcTrigger,Trigger1Y)),NA())</f>
        <v>1.8073425805814614E-2</v>
      </c>
    </row>
    <row r="579" spans="2:17" x14ac:dyDescent="0.2">
      <c r="B579" s="39" t="s">
        <v>42</v>
      </c>
      <c r="D579" s="42">
        <f>_xll.qlCalendarAdvance(Calendar,$D578,B579,"f",FALSE)</f>
        <v>43517</v>
      </c>
      <c r="E579" s="172">
        <f>_xll.qlInterestRateIndexValueDate(IndexON,D579)</f>
        <v>43517</v>
      </c>
      <c r="F579" s="188">
        <f>IFERROR(_xll.qlIndexFixing(IndexON,D579,TRUE,_xll.ohTrigger(RecalcTrigger,TriggerON)),NA())</f>
        <v>1.3407805225003067E-2</v>
      </c>
      <c r="H579" s="42">
        <f>_xll.qlCalendarAdvance(Calendar,$H578,B579,"f",FALSE)</f>
        <v>43517</v>
      </c>
      <c r="I579" s="172">
        <f>_xll.qlInterestRateIndexValueDate(Index1M,$H579)</f>
        <v>43517</v>
      </c>
      <c r="J579" s="177">
        <f>IFERROR(_xll.qlIndexFixing(Index1M,$H579,TRUE,_xll.ohTrigger(RecalcTrigger,Trigger1M)),NA())</f>
        <v>1.5169468657663545E-2</v>
      </c>
      <c r="K579" s="44">
        <f>IFERROR(_xll.qlIndexFixing(Index3M,H579,TRUE,_xll.ohTrigger(RecalcTrigger,Trigger3M)),NA())</f>
        <v>1.6057734403119188E-2</v>
      </c>
      <c r="L579" s="44">
        <f>IFERROR(_xll.qlIndexFixing(Index6M,$H579,TRUE,_xll.ohTrigger(RecalcTrigger,Trigger6M)),NA())</f>
        <v>1.7711556861917471E-2</v>
      </c>
      <c r="M579" s="178">
        <f>IFERROR(_xll.qlIndexFixing(Index1Y,$H579,TRUE,_xll.ohTrigger(RecalcTrigger,Trigger1Y)),NA())</f>
        <v>1.9741407064741923E-2</v>
      </c>
      <c r="N579" s="177">
        <f>IFERROR(_xll.qlIndexFixing(ONIndex1M,I579,TRUE,_xll.ohTrigger(RecalcTrigger,Trigger1M)),NA())</f>
        <v>1.5090318320395424E-2</v>
      </c>
      <c r="O579" s="44">
        <f>IFERROR(_xll.qlIndexFixing(ONIndex3M,I579,TRUE,_xll.ohTrigger(RecalcTrigger,Trigger3M)),NA())</f>
        <v>1.5789152720220301E-2</v>
      </c>
      <c r="P579" s="44">
        <f>IFERROR(_xll.qlIndexFixing(ONIndex6M,I579,TRUE,_xll.ohTrigger(RecalcTrigger,Trigger6M)),NA())</f>
        <v>1.7127084451183938E-2</v>
      </c>
      <c r="Q579" s="178">
        <f>IFERROR(_xll.qlIndexFixing(ONIndex1Y,I579,TRUE,_xll.ohTrigger(RecalcTrigger,Trigger1Y)),NA())</f>
        <v>1.8144078624356963E-2</v>
      </c>
    </row>
    <row r="580" spans="2:17" x14ac:dyDescent="0.2">
      <c r="B580" s="39" t="s">
        <v>42</v>
      </c>
      <c r="D580" s="42">
        <f>_xll.qlCalendarAdvance(Calendar,$D579,B580,"f",FALSE)</f>
        <v>43524</v>
      </c>
      <c r="E580" s="172">
        <f>_xll.qlInterestRateIndexValueDate(IndexON,D580)</f>
        <v>43524</v>
      </c>
      <c r="F580" s="188">
        <f>IFERROR(_xll.qlIndexFixing(IndexON,D580,TRUE,_xll.ohTrigger(RecalcTrigger,TriggerON)),NA())</f>
        <v>1.344133077845866E-2</v>
      </c>
      <c r="H580" s="42">
        <f>_xll.qlCalendarAdvance(Calendar,$H579,B580,"f",FALSE)</f>
        <v>43524</v>
      </c>
      <c r="I580" s="172">
        <f>_xll.qlInterestRateIndexValueDate(Index1M,$H580)</f>
        <v>43524</v>
      </c>
      <c r="J580" s="177">
        <f>IFERROR(_xll.qlIndexFixing(Index1M,$H580,TRUE,_xll.ohTrigger(RecalcTrigger,Trigger1M)),NA())</f>
        <v>1.5209074497054016E-2</v>
      </c>
      <c r="K580" s="44">
        <f>IFERROR(_xll.qlIndexFixing(Index3M,H580,TRUE,_xll.ohTrigger(RecalcTrigger,Trigger3M)),NA())</f>
        <v>1.6104668672569933E-2</v>
      </c>
      <c r="L580" s="44">
        <f>IFERROR(_xll.qlIndexFixing(Index6M,$H580,TRUE,_xll.ohTrigger(RecalcTrigger,Trigger6M)),NA())</f>
        <v>1.77579767210806E-2</v>
      </c>
      <c r="M580" s="178">
        <f>IFERROR(_xll.qlIndexFixing(Index1Y,$H580,TRUE,_xll.ohTrigger(RecalcTrigger,Trigger1Y)),NA())</f>
        <v>1.9788645007225103E-2</v>
      </c>
      <c r="N580" s="177">
        <f>IFERROR(_xll.qlIndexFixing(ONIndex1M,I580,TRUE,_xll.ohTrigger(RecalcTrigger,Trigger1M)),NA())</f>
        <v>1.512695114943563E-2</v>
      </c>
      <c r="O580" s="44">
        <f>IFERROR(_xll.qlIndexFixing(ONIndex3M,I580,TRUE,_xll.ohTrigger(RecalcTrigger,Trigger3M)),NA())</f>
        <v>1.5827152493419483E-2</v>
      </c>
      <c r="P580" s="44">
        <f>IFERROR(_xll.qlIndexFixing(ONIndex6M,I580,TRUE,_xll.ohTrigger(RecalcTrigger,Trigger6M)),NA())</f>
        <v>1.7166501416993052E-2</v>
      </c>
      <c r="Q580" s="178">
        <f>IFERROR(_xll.qlIndexFixing(ONIndex1Y,I580,TRUE,_xll.ohTrigger(RecalcTrigger,Trigger1Y)),NA())</f>
        <v>1.8213796590664799E-2</v>
      </c>
    </row>
    <row r="581" spans="2:17" x14ac:dyDescent="0.2">
      <c r="B581" s="39" t="s">
        <v>42</v>
      </c>
      <c r="D581" s="42">
        <f>_xll.qlCalendarAdvance(Calendar,$D580,B581,"f",FALSE)</f>
        <v>43531</v>
      </c>
      <c r="E581" s="172">
        <f>_xll.qlInterestRateIndexValueDate(IndexON,D581)</f>
        <v>43531</v>
      </c>
      <c r="F581" s="188">
        <f>IFERROR(_xll.qlIndexFixing(IndexON,D581,TRUE,_xll.ohTrigger(RecalcTrigger,TriggerON)),NA())</f>
        <v>1.3475012202309733E-2</v>
      </c>
      <c r="H581" s="42">
        <f>_xll.qlCalendarAdvance(Calendar,$H580,B581,"f",FALSE)</f>
        <v>43531</v>
      </c>
      <c r="I581" s="172">
        <f>_xll.qlInterestRateIndexValueDate(Index1M,$H581)</f>
        <v>43531</v>
      </c>
      <c r="J581" s="177">
        <f>IFERROR(_xll.qlIndexFixing(Index1M,$H581,TRUE,_xll.ohTrigger(RecalcTrigger,Trigger1M)),NA())</f>
        <v>1.5254556897841172E-2</v>
      </c>
      <c r="K581" s="44">
        <f>IFERROR(_xll.qlIndexFixing(Index3M,H581,TRUE,_xll.ohTrigger(RecalcTrigger,Trigger3M)),NA())</f>
        <v>1.6142409337229272E-2</v>
      </c>
      <c r="L581" s="44">
        <f>IFERROR(_xll.qlIndexFixing(Index6M,$H581,TRUE,_xll.ohTrigger(RecalcTrigger,Trigger6M)),NA())</f>
        <v>1.7807700616927134E-2</v>
      </c>
      <c r="M581" s="178">
        <f>IFERROR(_xll.qlIndexFixing(Index1Y,$H581,TRUE,_xll.ohTrigger(RecalcTrigger,Trigger1Y)),NA())</f>
        <v>1.9845054606193513E-2</v>
      </c>
      <c r="N581" s="177">
        <f>IFERROR(_xll.qlIndexFixing(ONIndex1M,I581,TRUE,_xll.ohTrigger(RecalcTrigger,Trigger1M)),NA())</f>
        <v>1.5163581910255797E-2</v>
      </c>
      <c r="O581" s="44">
        <f>IFERROR(_xll.qlIndexFixing(ONIndex3M,I581,TRUE,_xll.ohTrigger(RecalcTrigger,Trigger3M)),NA())</f>
        <v>1.5865097571968745E-2</v>
      </c>
      <c r="P581" s="44">
        <f>IFERROR(_xll.qlIndexFixing(ONIndex6M,I581,TRUE,_xll.ohTrigger(RecalcTrigger,Trigger6M)),NA())</f>
        <v>1.7205925888255091E-2</v>
      </c>
      <c r="Q581" s="178">
        <f>IFERROR(_xll.qlIndexFixing(ONIndex1Y,I581,TRUE,_xll.ohTrigger(RecalcTrigger,Trigger1Y)),NA())</f>
        <v>1.8282579704332891E-2</v>
      </c>
    </row>
    <row r="582" spans="2:17" x14ac:dyDescent="0.2">
      <c r="B582" s="39" t="s">
        <v>42</v>
      </c>
      <c r="D582" s="42">
        <f>_xll.qlCalendarAdvance(Calendar,$D581,B582,"f",FALSE)</f>
        <v>43538</v>
      </c>
      <c r="E582" s="172">
        <f>_xll.qlInterestRateIndexValueDate(IndexON,D582)</f>
        <v>43538</v>
      </c>
      <c r="F582" s="188">
        <f>IFERROR(_xll.qlIndexFixing(IndexON,D582,TRUE,_xll.ohTrigger(RecalcTrigger,TriggerON)),NA())</f>
        <v>1.3508849496637332E-2</v>
      </c>
      <c r="H582" s="42">
        <f>_xll.qlCalendarAdvance(Calendar,$H581,B582,"f",FALSE)</f>
        <v>43538</v>
      </c>
      <c r="I582" s="172">
        <f>_xll.qlInterestRateIndexValueDate(Index1M,$H582)</f>
        <v>43538</v>
      </c>
      <c r="J582" s="177">
        <f>IFERROR(_xll.qlIndexFixing(Index1M,$H582,TRUE,_xll.ohTrigger(RecalcTrigger,Trigger1M)),NA())</f>
        <v>1.5291228516218953E-2</v>
      </c>
      <c r="K582" s="44">
        <f>IFERROR(_xll.qlIndexFixing(Index3M,H582,TRUE,_xll.ohTrigger(RecalcTrigger,Trigger3M)),NA())</f>
        <v>1.6180095440306994E-2</v>
      </c>
      <c r="L582" s="44">
        <f>IFERROR(_xll.qlIndexFixing(Index6M,$H582,TRUE,_xll.ohTrigger(RecalcTrigger,Trigger6M)),NA())</f>
        <v>1.7847588965402648E-2</v>
      </c>
      <c r="M582" s="178">
        <f>IFERROR(_xll.qlIndexFixing(Index1Y,$H582,TRUE,_xll.ohTrigger(RecalcTrigger,Trigger1Y)),NA())</f>
        <v>1.989069268286071E-2</v>
      </c>
      <c r="N582" s="177">
        <f>IFERROR(_xll.qlIndexFixing(ONIndex1M,I582,TRUE,_xll.ohTrigger(RecalcTrigger,Trigger1M)),NA())</f>
        <v>1.5200210602612785E-2</v>
      </c>
      <c r="O582" s="44">
        <f>IFERROR(_xll.qlIndexFixing(ONIndex3M,I582,TRUE,_xll.ohTrigger(RecalcTrigger,Trigger3M)),NA())</f>
        <v>1.5902987956111225E-2</v>
      </c>
      <c r="P582" s="44">
        <f>IFERROR(_xll.qlIndexFixing(ONIndex6M,I582,TRUE,_xll.ohTrigger(RecalcTrigger,Trigger6M)),NA())</f>
        <v>1.7245357864970057E-2</v>
      </c>
      <c r="Q582" s="178">
        <f>IFERROR(_xll.qlIndexFixing(ONIndex1Y,I582,TRUE,_xll.ohTrigger(RecalcTrigger,Trigger1Y)),NA())</f>
        <v>1.8350427964793914E-2</v>
      </c>
    </row>
    <row r="583" spans="2:17" x14ac:dyDescent="0.2">
      <c r="B583" s="39" t="s">
        <v>42</v>
      </c>
      <c r="D583" s="42">
        <f>_xll.qlCalendarAdvance(Calendar,$D582,B583,"f",FALSE)</f>
        <v>43545</v>
      </c>
      <c r="E583" s="172">
        <f>_xll.qlInterestRateIndexValueDate(IndexON,D583)</f>
        <v>43545</v>
      </c>
      <c r="F583" s="188">
        <f>IFERROR(_xll.qlIndexFixing(IndexON,D583,TRUE,_xll.ohTrigger(RecalcTrigger,TriggerON)),NA())</f>
        <v>1.354284266136041E-2</v>
      </c>
      <c r="H583" s="42">
        <f>_xll.qlCalendarAdvance(Calendar,$H582,B583,"f",FALSE)</f>
        <v>43545</v>
      </c>
      <c r="I583" s="172">
        <f>_xll.qlInterestRateIndexValueDate(Index1M,$H583)</f>
        <v>43545</v>
      </c>
      <c r="J583" s="177">
        <f>IFERROR(_xll.qlIndexFixing(Index1M,$H583,TRUE,_xll.ohTrigger(RecalcTrigger,Trigger1M)),NA())</f>
        <v>1.5330839061639762E-2</v>
      </c>
      <c r="K583" s="44">
        <f>IFERROR(_xll.qlIndexFixing(Index3M,H583,TRUE,_xll.ohTrigger(RecalcTrigger,Trigger3M)),NA())</f>
        <v>1.6217726980248245E-2</v>
      </c>
      <c r="L583" s="44">
        <f>IFERROR(_xll.qlIndexFixing(Index6M,$H583,TRUE,_xll.ohTrigger(RecalcTrigger,Trigger6M)),NA())</f>
        <v>1.7887485686616054E-2</v>
      </c>
      <c r="M583" s="178">
        <f>IFERROR(_xll.qlIndexFixing(Index1Y,$H583,TRUE,_xll.ohTrigger(RecalcTrigger,Trigger1Y)),NA())</f>
        <v>1.9935620022282365E-2</v>
      </c>
      <c r="N583" s="177">
        <f>IFERROR(_xll.qlIndexFixing(ONIndex1M,I583,TRUE,_xll.ohTrigger(RecalcTrigger,Trigger1M)),NA())</f>
        <v>1.5236837226668687E-2</v>
      </c>
      <c r="O583" s="44">
        <f>IFERROR(_xll.qlIndexFixing(ONIndex3M,I583,TRUE,_xll.ohTrigger(RecalcTrigger,Trigger3M)),NA())</f>
        <v>1.5940823645684832E-2</v>
      </c>
      <c r="P583" s="44">
        <f>IFERROR(_xll.qlIndexFixing(ONIndex6M,I583,TRUE,_xll.ohTrigger(RecalcTrigger,Trigger6M)),NA())</f>
        <v>1.7284797347137948E-2</v>
      </c>
      <c r="Q583" s="178">
        <f>IFERROR(_xll.qlIndexFixing(ONIndex1Y,I583,TRUE,_xll.ohTrigger(RecalcTrigger,Trigger1Y)),NA())</f>
        <v>1.8417341371561591E-2</v>
      </c>
    </row>
    <row r="584" spans="2:17" x14ac:dyDescent="0.2">
      <c r="B584" s="39" t="s">
        <v>42</v>
      </c>
      <c r="D584" s="42">
        <f>_xll.qlCalendarAdvance(Calendar,$D583,B584,"f",FALSE)</f>
        <v>43552</v>
      </c>
      <c r="E584" s="172">
        <f>_xll.qlInterestRateIndexValueDate(IndexON,D584)</f>
        <v>43552</v>
      </c>
      <c r="F584" s="188">
        <f>IFERROR(_xll.qlIndexFixing(IndexON,D584,TRUE,_xll.ohTrigger(RecalcTrigger,TriggerON)),NA())</f>
        <v>1.3576991696641061E-2</v>
      </c>
      <c r="H584" s="42">
        <f>_xll.qlCalendarAdvance(Calendar,$H583,B584,"f",FALSE)</f>
        <v>43552</v>
      </c>
      <c r="I584" s="172">
        <f>_xll.qlInterestRateIndexValueDate(Index1M,$H584)</f>
        <v>43552</v>
      </c>
      <c r="J584" s="177">
        <f>IFERROR(_xll.qlIndexFixing(Index1M,$H584,TRUE,_xll.ohTrigger(RecalcTrigger,Trigger1M)),NA())</f>
        <v>1.5364565881936347E-2</v>
      </c>
      <c r="K584" s="44">
        <f>IFERROR(_xll.qlIndexFixing(Index3M,H584,TRUE,_xll.ohTrigger(RecalcTrigger,Trigger3M)),NA())</f>
        <v>1.6255303955498169E-2</v>
      </c>
      <c r="L584" s="44">
        <f>IFERROR(_xll.qlIndexFixing(Index6M,$H584,TRUE,_xll.ohTrigger(RecalcTrigger,Trigger6M)),NA())</f>
        <v>1.792739078104099E-2</v>
      </c>
      <c r="M584" s="178">
        <f>IFERROR(_xll.qlIndexFixing(Index1Y,$H584,TRUE,_xll.ohTrigger(RecalcTrigger,Trigger1Y)),NA())</f>
        <v>1.9979855260294683E-2</v>
      </c>
      <c r="N584" s="177">
        <f>IFERROR(_xll.qlIndexFixing(ONIndex1M,I584,TRUE,_xll.ohTrigger(RecalcTrigger,Trigger1M)),NA())</f>
        <v>1.527346178226141E-2</v>
      </c>
      <c r="O584" s="44">
        <f>IFERROR(_xll.qlIndexFixing(ONIndex3M,I584,TRUE,_xll.ohTrigger(RecalcTrigger,Trigger3M)),NA())</f>
        <v>1.5978604640770611E-2</v>
      </c>
      <c r="P584" s="44">
        <f>IFERROR(_xll.qlIndexFixing(ONIndex6M,I584,TRUE,_xll.ohTrigger(RecalcTrigger,Trigger6M)),NA())</f>
        <v>1.7324244334839811E-2</v>
      </c>
      <c r="Q584" s="178">
        <f>IFERROR(_xll.qlIndexFixing(ONIndex1Y,I584,TRUE,_xll.ohTrigger(RecalcTrigger,Trigger1Y)),NA())</f>
        <v>1.8483319924068597E-2</v>
      </c>
    </row>
    <row r="585" spans="2:17" x14ac:dyDescent="0.2">
      <c r="B585" s="39" t="s">
        <v>42</v>
      </c>
      <c r="D585" s="42">
        <f>_xll.qlCalendarAdvance(Calendar,$D584,B585,"f",FALSE)</f>
        <v>43559</v>
      </c>
      <c r="E585" s="172">
        <f>_xll.qlInterestRateIndexValueDate(IndexON,D585)</f>
        <v>43559</v>
      </c>
      <c r="F585" s="188">
        <f>IFERROR(_xll.qlIndexFixing(IndexON,D585,TRUE,_xll.ohTrigger(RecalcTrigger,TriggerON)),NA())</f>
        <v>1.3611296602479284E-2</v>
      </c>
      <c r="H585" s="42">
        <f>_xll.qlCalendarAdvance(Calendar,$H584,B585,"f",FALSE)</f>
        <v>43559</v>
      </c>
      <c r="I585" s="172">
        <f>_xll.qlInterestRateIndexValueDate(Index1M,$H585)</f>
        <v>43559</v>
      </c>
      <c r="J585" s="177">
        <f>IFERROR(_xll.qlIndexFixing(Index1M,$H585,TRUE,_xll.ohTrigger(RecalcTrigger,Trigger1M)),NA())</f>
        <v>1.5404175319162392E-2</v>
      </c>
      <c r="K585" s="44">
        <f>IFERROR(_xll.qlIndexFixing(Index3M,H585,TRUE,_xll.ohTrigger(RecalcTrigger,Trigger3M)),NA())</f>
        <v>1.628979353085008E-2</v>
      </c>
      <c r="L585" s="44">
        <f>IFERROR(_xll.qlIndexFixing(Index6M,$H585,TRUE,_xll.ohTrigger(RecalcTrigger,Trigger6M)),NA())</f>
        <v>1.7957422212217748E-2</v>
      </c>
      <c r="M585" s="178">
        <f>IFERROR(_xll.qlIndexFixing(Index1Y,$H585,TRUE,_xll.ohTrigger(RecalcTrigger,Trigger1Y)),NA())</f>
        <v>2.0023417037456352E-2</v>
      </c>
      <c r="N585" s="177">
        <f>IFERROR(_xll.qlIndexFixing(ONIndex1M,I585,TRUE,_xll.ohTrigger(RecalcTrigger,Trigger1M)),NA())</f>
        <v>1.5310084269553048E-2</v>
      </c>
      <c r="O585" s="44">
        <f>IFERROR(_xll.qlIndexFixing(ONIndex3M,I585,TRUE,_xll.ohTrigger(RecalcTrigger,Trigger3M)),NA())</f>
        <v>1.6016330941125423E-2</v>
      </c>
      <c r="P585" s="44">
        <f>IFERROR(_xll.qlIndexFixing(ONIndex6M,I585,TRUE,_xll.ohTrigger(RecalcTrigger,Trigger6M)),NA())</f>
        <v>1.73636988279946E-2</v>
      </c>
      <c r="Q585" s="178">
        <f>IFERROR(_xll.qlIndexFixing(ONIndex1Y,I585,TRUE,_xll.ohTrigger(RecalcTrigger,Trigger1Y)),NA())</f>
        <v>1.8548363621828656E-2</v>
      </c>
    </row>
    <row r="586" spans="2:17" x14ac:dyDescent="0.2">
      <c r="B586" s="39" t="s">
        <v>42</v>
      </c>
      <c r="D586" s="42">
        <f>_xll.qlCalendarAdvance(Calendar,$D585,B586,"f",FALSE)</f>
        <v>43566</v>
      </c>
      <c r="E586" s="172">
        <f>_xll.qlInterestRateIndexValueDate(IndexON,D586)</f>
        <v>43566</v>
      </c>
      <c r="F586" s="188">
        <f>IFERROR(_xll.qlIndexFixing(IndexON,D586,TRUE,_xll.ohTrigger(RecalcTrigger,TriggerON)),NA())</f>
        <v>1.3645757378956125E-2</v>
      </c>
      <c r="H586" s="42">
        <f>_xll.qlCalendarAdvance(Calendar,$H585,B586,"f",FALSE)</f>
        <v>43566</v>
      </c>
      <c r="I586" s="172">
        <f>_xll.qlInterestRateIndexValueDate(Index1M,$H586)</f>
        <v>43566</v>
      </c>
      <c r="J586" s="177">
        <f>IFERROR(_xll.qlIndexFixing(Index1M,$H586,TRUE,_xll.ohTrigger(RecalcTrigger,Trigger1M)),NA())</f>
        <v>1.543789541947959E-2</v>
      </c>
      <c r="K586" s="44">
        <f>IFERROR(_xll.qlIndexFixing(Index3M,H586,TRUE,_xll.ohTrigger(RecalcTrigger,Trigger3M)),NA())</f>
        <v>1.6327263599062416E-2</v>
      </c>
      <c r="L586" s="44">
        <f>IFERROR(_xll.qlIndexFixing(Index6M,$H586,TRUE,_xll.ohTrigger(RecalcTrigger,Trigger6M)),NA())</f>
        <v>1.7997336388140127E-2</v>
      </c>
      <c r="M586" s="178">
        <f>IFERROR(_xll.qlIndexFixing(Index1Y,$H586,TRUE,_xll.ohTrigger(RecalcTrigger,Trigger1Y)),NA())</f>
        <v>2.0069465531063972E-2</v>
      </c>
      <c r="N586" s="177">
        <f>IFERROR(_xll.qlIndexFixing(ONIndex1M,I586,TRUE,_xll.ohTrigger(RecalcTrigger,Trigger1M)),NA())</f>
        <v>1.5346704688381507E-2</v>
      </c>
      <c r="O586" s="44">
        <f>IFERROR(_xll.qlIndexFixing(ONIndex3M,I586,TRUE,_xll.ohTrigger(RecalcTrigger,Trigger3M)),NA())</f>
        <v>1.6054002547073454E-2</v>
      </c>
      <c r="P586" s="44">
        <f>IFERROR(_xll.qlIndexFixing(ONIndex6M,I586,TRUE,_xll.ohTrigger(RecalcTrigger,Trigger6M)),NA())</f>
        <v>1.7403160826602315E-2</v>
      </c>
      <c r="Q586" s="178">
        <f>IFERROR(_xll.qlIndexFixing(ONIndex1Y,I586,TRUE,_xll.ohTrigger(RecalcTrigger,Trigger1Y)),NA())</f>
        <v>1.861247246435549E-2</v>
      </c>
    </row>
    <row r="587" spans="2:17" x14ac:dyDescent="0.2">
      <c r="B587" s="39" t="s">
        <v>42</v>
      </c>
      <c r="D587" s="42">
        <f>_xll.qlCalendarAdvance(Calendar,$D586,B587,"f",FALSE)</f>
        <v>43573</v>
      </c>
      <c r="E587" s="172">
        <f>_xll.qlInterestRateIndexValueDate(IndexON,D587)</f>
        <v>43573</v>
      </c>
      <c r="F587" s="188">
        <f>IFERROR(_xll.qlIndexFixing(IndexON,D587,TRUE,_xll.ohTrigger(RecalcTrigger,TriggerON)),NA())</f>
        <v>1.3691323327467142E-2</v>
      </c>
      <c r="H587" s="42">
        <f>_xll.qlCalendarAdvance(Calendar,$H586,B587,"f",FALSE)</f>
        <v>43573</v>
      </c>
      <c r="I587" s="172">
        <f>_xll.qlInterestRateIndexValueDate(Index1M,$H587)</f>
        <v>43573</v>
      </c>
      <c r="J587" s="177">
        <f>IFERROR(_xll.qlIndexFixing(Index1M,$H587,TRUE,_xll.ohTrigger(RecalcTrigger,Trigger1M)),NA())</f>
        <v>1.5474557252638417E-2</v>
      </c>
      <c r="K587" s="44">
        <f>IFERROR(_xll.qlIndexFixing(Index3M,H587,TRUE,_xll.ohTrigger(RecalcTrigger,Trigger3M)),NA())</f>
        <v>1.6364679096660378E-2</v>
      </c>
      <c r="L587" s="44">
        <f>IFERROR(_xll.qlIndexFixing(Index6M,$H587,TRUE,_xll.ohTrigger(RecalcTrigger,Trigger6M)),NA())</f>
        <v>1.8037258924381412E-2</v>
      </c>
      <c r="M587" s="178">
        <f>IFERROR(_xll.qlIndexFixing(Index1Y,$H587,TRUE,_xll.ohTrigger(RecalcTrigger,Trigger1Y)),NA())</f>
        <v>2.0108594794316693E-2</v>
      </c>
      <c r="N587" s="177">
        <f>IFERROR(_xll.qlIndexFixing(ONIndex1M,I587,TRUE,_xll.ohTrigger(RecalcTrigger,Trigger1M)),NA())</f>
        <v>1.5395083515525432E-2</v>
      </c>
      <c r="O587" s="44">
        <f>IFERROR(_xll.qlIndexFixing(ONIndex3M,I587,TRUE,_xll.ohTrigger(RecalcTrigger,Trigger3M)),NA())</f>
        <v>1.6103776792139257E-2</v>
      </c>
      <c r="P587" s="44">
        <f>IFERROR(_xll.qlIndexFixing(ONIndex6M,I587,TRUE,_xll.ohTrigger(RecalcTrigger,Trigger6M)),NA())</f>
        <v>1.7455578197796084E-2</v>
      </c>
      <c r="Q587" s="178">
        <f>IFERROR(_xll.qlIndexFixing(ONIndex1Y,I587,TRUE,_xll.ohTrigger(RecalcTrigger,Trigger1Y)),NA())</f>
        <v>1.8695420251453321E-2</v>
      </c>
    </row>
    <row r="588" spans="2:17" x14ac:dyDescent="0.2">
      <c r="B588" s="39" t="s">
        <v>42</v>
      </c>
      <c r="D588" s="42">
        <f>_xll.qlCalendarAdvance(Calendar,$D587,B588,"f",FALSE)</f>
        <v>43580</v>
      </c>
      <c r="E588" s="172">
        <f>_xll.qlInterestRateIndexValueDate(IndexON,D588)</f>
        <v>43580</v>
      </c>
      <c r="F588" s="188">
        <f>IFERROR(_xll.qlIndexFixing(IndexON,D588,TRUE,_xll.ohTrigger(RecalcTrigger,TriggerON)),NA())</f>
        <v>1.3715146543906709E-2</v>
      </c>
      <c r="H588" s="42">
        <f>_xll.qlCalendarAdvance(Calendar,$H587,B588,"f",FALSE)</f>
        <v>43580</v>
      </c>
      <c r="I588" s="172">
        <f>_xll.qlInterestRateIndexValueDate(Index1M,$H588)</f>
        <v>43580</v>
      </c>
      <c r="J588" s="177">
        <f>IFERROR(_xll.qlIndexFixing(Index1M,$H588,TRUE,_xll.ohTrigger(RecalcTrigger,Trigger1M)),NA())</f>
        <v>1.5514165054379834E-2</v>
      </c>
      <c r="K588" s="44">
        <f>IFERROR(_xll.qlIndexFixing(Index3M,H588,TRUE,_xll.ohTrigger(RecalcTrigger,Trigger3M)),NA())</f>
        <v>1.640204002211566E-2</v>
      </c>
      <c r="L588" s="44">
        <f>IFERROR(_xll.qlIndexFixing(Index6M,$H588,TRUE,_xll.ohTrigger(RecalcTrigger,Trigger6M)),NA())</f>
        <v>1.8077189821407071E-2</v>
      </c>
      <c r="M588" s="178">
        <f>IFERROR(_xll.qlIndexFixing(Index1Y,$H588,TRUE,_xll.ohTrigger(RecalcTrigger,Trigger1Y)),NA())</f>
        <v>2.015024807762331E-2</v>
      </c>
      <c r="N588" s="177">
        <f>IFERROR(_xll.qlIndexFixing(ONIndex1M,I588,TRUE,_xll.ohTrigger(RecalcTrigger,Trigger1M)),NA())</f>
        <v>1.5419939321054121E-2</v>
      </c>
      <c r="O588" s="44">
        <f>IFERROR(_xll.qlIndexFixing(ONIndex3M,I588,TRUE,_xll.ohTrigger(RecalcTrigger,Trigger3M)),NA())</f>
        <v>1.6129181674938708E-2</v>
      </c>
      <c r="P588" s="44">
        <f>IFERROR(_xll.qlIndexFixing(ONIndex6M,I588,TRUE,_xll.ohTrigger(RecalcTrigger,Trigger6M)),NA())</f>
        <v>1.7482107340338615E-2</v>
      </c>
      <c r="Q588" s="178">
        <f>IFERROR(_xll.qlIndexFixing(ONIndex1Y,I588,TRUE,_xll.ohTrigger(RecalcTrigger,Trigger1Y)),NA())</f>
        <v>1.8737885581764369E-2</v>
      </c>
    </row>
    <row r="589" spans="2:17" x14ac:dyDescent="0.2">
      <c r="B589" s="39" t="s">
        <v>42</v>
      </c>
      <c r="D589" s="42">
        <f>_xll.qlCalendarAdvance(Calendar,$D588,B589,"f",FALSE)</f>
        <v>43587</v>
      </c>
      <c r="E589" s="172">
        <f>_xll.qlInterestRateIndexValueDate(IndexON,D589)</f>
        <v>43587</v>
      </c>
      <c r="F589" s="188">
        <f>IFERROR(_xll.qlIndexFixing(IndexON,D589,TRUE,_xll.ohTrigger(RecalcTrigger,TriggerON)),NA())</f>
        <v>1.3750074932461498E-2</v>
      </c>
      <c r="H589" s="42">
        <f>_xll.qlCalendarAdvance(Calendar,$H588,B589,"f",FALSE)</f>
        <v>43587</v>
      </c>
      <c r="I589" s="172">
        <f>_xll.qlInterestRateIndexValueDate(Index1M,$H589)</f>
        <v>43587</v>
      </c>
      <c r="J589" s="177">
        <f>IFERROR(_xll.qlIndexFixing(Index1M,$H589,TRUE,_xll.ohTrigger(RecalcTrigger,Trigger1M)),NA())</f>
        <v>1.5547875047626641E-2</v>
      </c>
      <c r="K589" s="44">
        <f>IFERROR(_xll.qlIndexFixing(Index3M,H589,TRUE,_xll.ohTrigger(RecalcTrigger,Trigger3M)),NA())</f>
        <v>1.6442370307202827E-2</v>
      </c>
      <c r="L589" s="44">
        <f>IFERROR(_xll.qlIndexFixing(Index6M,$H589,TRUE,_xll.ohTrigger(RecalcTrigger,Trigger6M)),NA())</f>
        <v>1.8127041867929634E-2</v>
      </c>
      <c r="M589" s="178">
        <f>IFERROR(_xll.qlIndexFixing(Index1Y,$H589,TRUE,_xll.ohTrigger(RecalcTrigger,Trigger1Y)),NA())</f>
        <v>2.0194368626162359E-2</v>
      </c>
      <c r="N589" s="177">
        <f>IFERROR(_xll.qlIndexFixing(ONIndex1M,I589,TRUE,_xll.ohTrigger(RecalcTrigger,Trigger1M)),NA())</f>
        <v>1.5456553534736184E-2</v>
      </c>
      <c r="O589" s="44">
        <f>IFERROR(_xll.qlIndexFixing(ONIndex3M,I589,TRUE,_xll.ohTrigger(RecalcTrigger,Trigger3M)),NA())</f>
        <v>1.6166689196936979E-2</v>
      </c>
      <c r="P589" s="44">
        <f>IFERROR(_xll.qlIndexFixing(ONIndex6M,I589,TRUE,_xll.ohTrigger(RecalcTrigger,Trigger6M)),NA())</f>
        <v>1.7521591855386154E-2</v>
      </c>
      <c r="Q589" s="178">
        <f>IFERROR(_xll.qlIndexFixing(ONIndex1Y,I589,TRUE,_xll.ohTrigger(RecalcTrigger,Trigger1Y)),NA())</f>
        <v>1.8799189855673859E-2</v>
      </c>
    </row>
    <row r="590" spans="2:17" x14ac:dyDescent="0.2">
      <c r="B590" s="39" t="s">
        <v>42</v>
      </c>
      <c r="D590" s="42">
        <f>_xll.qlCalendarAdvance(Calendar,$D589,B590,"f",FALSE)</f>
        <v>43594</v>
      </c>
      <c r="E590" s="172">
        <f>_xll.qlInterestRateIndexValueDate(IndexON,D590)</f>
        <v>43594</v>
      </c>
      <c r="F590" s="188">
        <f>IFERROR(_xll.qlIndexFixing(IndexON,D590,TRUE,_xll.ohTrigger(RecalcTrigger,TriggerON)),NA())</f>
        <v>1.3785159191816998E-2</v>
      </c>
      <c r="H590" s="42">
        <f>_xll.qlCalendarAdvance(Calendar,$H589,B590,"f",FALSE)</f>
        <v>43594</v>
      </c>
      <c r="I590" s="172">
        <f>_xll.qlInterestRateIndexValueDate(Index1M,$H590)</f>
        <v>43594</v>
      </c>
      <c r="J590" s="177">
        <f>IFERROR(_xll.qlIndexFixing(Index1M,$H590,TRUE,_xll.ohTrigger(RecalcTrigger,Trigger1M)),NA())</f>
        <v>1.5584531009418048E-2</v>
      </c>
      <c r="K590" s="44">
        <f>IFERROR(_xll.qlIndexFixing(Index3M,H590,TRUE,_xll.ohTrigger(RecalcTrigger,Trigger3M)),NA())</f>
        <v>1.6479619861826365E-2</v>
      </c>
      <c r="L590" s="44">
        <f>IFERROR(_xll.qlIndexFixing(Index6M,$H590,TRUE,_xll.ohTrigger(RecalcTrigger,Trigger6M)),NA())</f>
        <v>1.8166997211578953E-2</v>
      </c>
      <c r="M590" s="178">
        <f>IFERROR(_xll.qlIndexFixing(Index1Y,$H590,TRUE,_xll.ohTrigger(RecalcTrigger,Trigger1Y)),NA())</f>
        <v>2.0231776744970058E-2</v>
      </c>
      <c r="N590" s="177">
        <f>IFERROR(_xll.qlIndexFixing(ONIndex1M,I590,TRUE,_xll.ohTrigger(RecalcTrigger,Trigger1M)),NA())</f>
        <v>1.5493165680198207E-2</v>
      </c>
      <c r="O590" s="44">
        <f>IFERROR(_xll.qlIndexFixing(ONIndex3M,I590,TRUE,_xll.ohTrigger(RecalcTrigger,Trigger3M)),NA())</f>
        <v>1.6204142024285328E-2</v>
      </c>
      <c r="P590" s="44">
        <f>IFERROR(_xll.qlIndexFixing(ONIndex6M,I590,TRUE,_xll.ohTrigger(RecalcTrigger,Trigger6M)),NA())</f>
        <v>1.7561083875967665E-2</v>
      </c>
      <c r="Q590" s="178">
        <f>IFERROR(_xll.qlIndexFixing(ONIndex1Y,I590,TRUE,_xll.ohTrigger(RecalcTrigger,Trigger1Y)),NA())</f>
        <v>1.8859559272405013E-2</v>
      </c>
    </row>
    <row r="591" spans="2:17" x14ac:dyDescent="0.2">
      <c r="B591" s="39" t="s">
        <v>42</v>
      </c>
      <c r="D591" s="42">
        <f>_xll.qlCalendarAdvance(Calendar,$D590,B591,"f",FALSE)</f>
        <v>43601</v>
      </c>
      <c r="E591" s="172">
        <f>_xll.qlInterestRateIndexValueDate(IndexON,D591)</f>
        <v>43601</v>
      </c>
      <c r="F591" s="188">
        <f>IFERROR(_xll.qlIndexFixing(IndexON,D591,TRUE,_xll.ohTrigger(RecalcTrigger,TriggerON)),NA())</f>
        <v>1.3820399321892163E-2</v>
      </c>
      <c r="H591" s="42">
        <f>_xll.qlCalendarAdvance(Calendar,$H590,B591,"f",FALSE)</f>
        <v>43601</v>
      </c>
      <c r="I591" s="172">
        <f>_xll.qlInterestRateIndexValueDate(Index1M,$H591)</f>
        <v>43601</v>
      </c>
      <c r="J591" s="177">
        <f>IFERROR(_xll.qlIndexFixing(Index1M,$H591,TRUE,_xll.ohTrigger(RecalcTrigger,Trigger1M)),NA())</f>
        <v>1.5621185014053213E-2</v>
      </c>
      <c r="K591" s="44">
        <f>IFERROR(_xll.qlIndexFixing(Index3M,H591,TRUE,_xll.ohTrigger(RecalcTrigger,Trigger3M)),NA())</f>
        <v>1.6516814840949468E-2</v>
      </c>
      <c r="L591" s="44">
        <f>IFERROR(_xll.qlIndexFixing(Index6M,$H591,TRUE,_xll.ohTrigger(RecalcTrigger,Trigger6M)),NA())</f>
        <v>1.8206960931758349E-2</v>
      </c>
      <c r="M591" s="178">
        <f>IFERROR(_xll.qlIndexFixing(Index1Y,$H591,TRUE,_xll.ohTrigger(RecalcTrigger,Trigger1Y)),NA())</f>
        <v>2.0271689457716058E-2</v>
      </c>
      <c r="N591" s="177">
        <f>IFERROR(_xll.qlIndexFixing(ONIndex1M,I591,TRUE,_xll.ohTrigger(RecalcTrigger,Trigger1M)),NA())</f>
        <v>1.5529775757116004E-2</v>
      </c>
      <c r="O591" s="44">
        <f>IFERROR(_xll.qlIndexFixing(ONIndex3M,I591,TRUE,_xll.ohTrigger(RecalcTrigger,Trigger3M)),NA())</f>
        <v>1.6241540156902712E-2</v>
      </c>
      <c r="P591" s="44">
        <f>IFERROR(_xll.qlIndexFixing(ONIndex6M,I591,TRUE,_xll.ohTrigger(RecalcTrigger,Trigger6M)),NA())</f>
        <v>1.7600583402083148E-2</v>
      </c>
      <c r="Q591" s="178">
        <f>IFERROR(_xll.qlIndexFixing(ONIndex1Y,I591,TRUE,_xll.ohTrigger(RecalcTrigger,Trigger1Y)),NA())</f>
        <v>1.8918993831471553E-2</v>
      </c>
    </row>
    <row r="592" spans="2:17" x14ac:dyDescent="0.2">
      <c r="B592" s="39" t="s">
        <v>42</v>
      </c>
      <c r="D592" s="42">
        <f>_xll.qlCalendarAdvance(Calendar,$D591,B592,"f",FALSE)</f>
        <v>43608</v>
      </c>
      <c r="E592" s="172">
        <f>_xll.qlInterestRateIndexValueDate(IndexON,D592)</f>
        <v>43608</v>
      </c>
      <c r="F592" s="188">
        <f>IFERROR(_xll.qlIndexFixing(IndexON,D592,TRUE,_xll.ohTrigger(RecalcTrigger,TriggerON)),NA())</f>
        <v>1.3855795322930131E-2</v>
      </c>
      <c r="H592" s="42">
        <f>_xll.qlCalendarAdvance(Calendar,$H591,B592,"f",FALSE)</f>
        <v>43608</v>
      </c>
      <c r="I592" s="172">
        <f>_xll.qlInterestRateIndexValueDate(Index1M,$H592)</f>
        <v>43608</v>
      </c>
      <c r="J592" s="177">
        <f>IFERROR(_xll.qlIndexFixing(Index1M,$H592,TRUE,_xll.ohTrigger(RecalcTrigger,Trigger1M)),NA())</f>
        <v>1.5657837061501742E-2</v>
      </c>
      <c r="K592" s="44">
        <f>IFERROR(_xll.qlIndexFixing(Index3M,H592,TRUE,_xll.ohTrigger(RecalcTrigger,Trigger3M)),NA())</f>
        <v>1.6553955243040184E-2</v>
      </c>
      <c r="L592" s="44">
        <f>IFERROR(_xll.qlIndexFixing(Index6M,$H592,TRUE,_xll.ohTrigger(RecalcTrigger,Trigger6M)),NA())</f>
        <v>1.8246933028943198E-2</v>
      </c>
      <c r="M592" s="178">
        <f>IFERROR(_xll.qlIndexFixing(Index1Y,$H592,TRUE,_xll.ohTrigger(RecalcTrigger,Trigger1Y)),NA())</f>
        <v>2.0314064694044121E-2</v>
      </c>
      <c r="N592" s="177">
        <f>IFERROR(_xll.qlIndexFixing(ONIndex1M,I592,TRUE,_xll.ohTrigger(RecalcTrigger,Trigger1M)),NA())</f>
        <v>1.5566383765813763E-2</v>
      </c>
      <c r="O592" s="44">
        <f>IFERROR(_xll.qlIndexFixing(ONIndex3M,I592,TRUE,_xll.ohTrigger(RecalcTrigger,Trigger3M)),NA())</f>
        <v>1.6278883594951221E-2</v>
      </c>
      <c r="P592" s="44">
        <f>IFERROR(_xll.qlIndexFixing(ONIndex6M,I592,TRUE,_xll.ohTrigger(RecalcTrigger,Trigger6M)),NA())</f>
        <v>1.7640090433651556E-2</v>
      </c>
      <c r="Q592" s="178">
        <f>IFERROR(_xll.qlIndexFixing(ONIndex1Y,I592,TRUE,_xll.ohTrigger(RecalcTrigger,Trigger1Y)),NA())</f>
        <v>1.8977493532549294E-2</v>
      </c>
    </row>
    <row r="593" spans="2:17" x14ac:dyDescent="0.2">
      <c r="B593" s="39" t="s">
        <v>42</v>
      </c>
      <c r="D593" s="42">
        <f>_xll.qlCalendarAdvance(Calendar,$D592,B593,"f",FALSE)</f>
        <v>43615</v>
      </c>
      <c r="E593" s="172">
        <f>_xll.qlInterestRateIndexValueDate(IndexON,D593)</f>
        <v>43615</v>
      </c>
      <c r="F593" s="188">
        <f>IFERROR(_xll.qlIndexFixing(IndexON,D593,TRUE,_xll.ohTrigger(RecalcTrigger,TriggerON)),NA())</f>
        <v>1.3891347194930903E-2</v>
      </c>
      <c r="H593" s="42">
        <f>_xll.qlCalendarAdvance(Calendar,$H592,B593,"f",FALSE)</f>
        <v>43615</v>
      </c>
      <c r="I593" s="172">
        <f>_xll.qlInterestRateIndexValueDate(Index1M,$H593)</f>
        <v>43615</v>
      </c>
      <c r="J593" s="177">
        <f>IFERROR(_xll.qlIndexFixing(Index1M,$H593,TRUE,_xll.ohTrigger(RecalcTrigger,Trigger1M)),NA())</f>
        <v>1.5685623306711027E-2</v>
      </c>
      <c r="K593" s="44">
        <f>IFERROR(_xll.qlIndexFixing(Index3M,H593,TRUE,_xll.ohTrigger(RecalcTrigger,Trigger3M)),NA())</f>
        <v>1.6591041066563918E-2</v>
      </c>
      <c r="L593" s="44">
        <f>IFERROR(_xll.qlIndexFixing(Index6M,$H593,TRUE,_xll.ohTrigger(RecalcTrigger,Trigger6M)),NA())</f>
        <v>1.8276969734631551E-2</v>
      </c>
      <c r="M593" s="178">
        <f>IFERROR(_xll.qlIndexFixing(Index1Y,$H593,TRUE,_xll.ohTrigger(RecalcTrigger,Trigger1Y)),NA())</f>
        <v>2.0340936957516709E-2</v>
      </c>
      <c r="N593" s="177">
        <f>IFERROR(_xll.qlIndexFixing(ONIndex1M,I593,TRUE,_xll.ohTrigger(RecalcTrigger,Trigger1M)),NA())</f>
        <v>1.5602989705967296E-2</v>
      </c>
      <c r="O593" s="44">
        <f>IFERROR(_xll.qlIndexFixing(ONIndex3M,I593,TRUE,_xll.ohTrigger(RecalcTrigger,Trigger3M)),NA())</f>
        <v>1.6316172338268764E-2</v>
      </c>
      <c r="P593" s="44">
        <f>IFERROR(_xll.qlIndexFixing(ONIndex6M,I593,TRUE,_xll.ohTrigger(RecalcTrigger,Trigger6M)),NA())</f>
        <v>1.7679604970753937E-2</v>
      </c>
      <c r="Q593" s="178">
        <f>IFERROR(_xll.qlIndexFixing(ONIndex1Y,I593,TRUE,_xll.ohTrigger(RecalcTrigger,Trigger1Y)),NA())</f>
        <v>1.9035058374989866E-2</v>
      </c>
    </row>
    <row r="594" spans="2:17" x14ac:dyDescent="0.2">
      <c r="B594" s="39" t="s">
        <v>42</v>
      </c>
      <c r="D594" s="42">
        <f>_xll.qlCalendarAdvance(Calendar,$D593,B594,"f",FALSE)</f>
        <v>43622</v>
      </c>
      <c r="E594" s="172">
        <f>_xll.qlInterestRateIndexValueDate(IndexON,D594)</f>
        <v>43622</v>
      </c>
      <c r="F594" s="188">
        <f>IFERROR(_xll.qlIndexFixing(IndexON,D594,TRUE,_xll.ohTrigger(RecalcTrigger,TriggerON)),NA())</f>
        <v>1.3927054937894479E-2</v>
      </c>
      <c r="H594" s="42">
        <f>_xll.qlCalendarAdvance(Calendar,$H593,B594,"f",FALSE)</f>
        <v>43622</v>
      </c>
      <c r="I594" s="172">
        <f>_xll.qlInterestRateIndexValueDate(Index1M,$H594)</f>
        <v>43622</v>
      </c>
      <c r="J594" s="177">
        <f>IFERROR(_xll.qlIndexFixing(Index1M,$H594,TRUE,_xll.ohTrigger(RecalcTrigger,Trigger1M)),NA())</f>
        <v>1.5731135284783176E-2</v>
      </c>
      <c r="K594" s="44">
        <f>IFERROR(_xll.qlIndexFixing(Index3M,H594,TRUE,_xll.ohTrigger(RecalcTrigger,Trigger3M)),NA())</f>
        <v>1.6628072309990489E-2</v>
      </c>
      <c r="L594" s="44">
        <f>IFERROR(_xll.qlIndexFixing(Index6M,$H594,TRUE,_xll.ohTrigger(RecalcTrigger,Trigger6M)),NA())</f>
        <v>1.8316950806161185E-2</v>
      </c>
      <c r="M594" s="178">
        <f>IFERROR(_xll.qlIndexFixing(Index1Y,$H594,TRUE,_xll.ohTrigger(RecalcTrigger,Trigger1Y)),NA())</f>
        <v>2.0388245166633154E-2</v>
      </c>
      <c r="N594" s="177">
        <f>IFERROR(_xll.qlIndexFixing(ONIndex1M,I594,TRUE,_xll.ohTrigger(RecalcTrigger,Trigger1M)),NA())</f>
        <v>1.5639593577819744E-2</v>
      </c>
      <c r="O594" s="44">
        <f>IFERROR(_xll.qlIndexFixing(ONIndex3M,I594,TRUE,_xll.ohTrigger(RecalcTrigger,Trigger3M)),NA())</f>
        <v>1.635340638685534E-2</v>
      </c>
      <c r="P594" s="44">
        <f>IFERROR(_xll.qlIndexFixing(ONIndex6M,I594,TRUE,_xll.ohTrigger(RecalcTrigger,Trigger6M)),NA())</f>
        <v>1.7719127013309244E-2</v>
      </c>
      <c r="Q594" s="178">
        <f>IFERROR(_xll.qlIndexFixing(ONIndex1Y,I594,TRUE,_xll.ohTrigger(RecalcTrigger,Trigger1Y)),NA())</f>
        <v>1.9091688358469083E-2</v>
      </c>
    </row>
    <row r="595" spans="2:17" x14ac:dyDescent="0.2">
      <c r="B595" s="39" t="s">
        <v>42</v>
      </c>
      <c r="D595" s="42">
        <f>_xll.qlCalendarAdvance(Calendar,$D594,B595,"f",FALSE)</f>
        <v>43629</v>
      </c>
      <c r="E595" s="172">
        <f>_xll.qlInterestRateIndexValueDate(IndexON,D595)</f>
        <v>43629</v>
      </c>
      <c r="F595" s="188">
        <f>IFERROR(_xll.qlIndexFixing(IndexON,D595,TRUE,_xll.ohTrigger(RecalcTrigger,TriggerON)),NA())</f>
        <v>1.3962918551820858E-2</v>
      </c>
      <c r="H595" s="42">
        <f>_xll.qlCalendarAdvance(Calendar,$H594,B595,"f",FALSE)</f>
        <v>43629</v>
      </c>
      <c r="I595" s="172">
        <f>_xll.qlInterestRateIndexValueDate(Index1M,$H595)</f>
        <v>43629</v>
      </c>
      <c r="J595" s="177">
        <f>IFERROR(_xll.qlIndexFixing(Index1M,$H595,TRUE,_xll.ohTrigger(RecalcTrigger,Trigger1M)),NA())</f>
        <v>1.5767781460573026E-2</v>
      </c>
      <c r="K595" s="44">
        <f>IFERROR(_xll.qlIndexFixing(Index3M,H595,TRUE,_xll.ohTrigger(RecalcTrigger,Trigger3M)),NA())</f>
        <v>1.6665048971791458E-2</v>
      </c>
      <c r="L595" s="44">
        <f>IFERROR(_xll.qlIndexFixing(Index6M,$H595,TRUE,_xll.ohTrigger(RecalcTrigger,Trigger6M)),NA())</f>
        <v>1.83569402417414E-2</v>
      </c>
      <c r="M595" s="178">
        <f>IFERROR(_xll.qlIndexFixing(Index1Y,$H595,TRUE,_xll.ohTrigger(RecalcTrigger,Trigger1Y)),NA())</f>
        <v>2.0426098519043381E-2</v>
      </c>
      <c r="N595" s="177">
        <f>IFERROR(_xll.qlIndexFixing(ONIndex1M,I595,TRUE,_xll.ohTrigger(RecalcTrigger,Trigger1M)),NA())</f>
        <v>1.5676195381290059E-2</v>
      </c>
      <c r="O595" s="44">
        <f>IFERROR(_xll.qlIndexFixing(ONIndex3M,I595,TRUE,_xll.ohTrigger(RecalcTrigger,Trigger3M)),NA())</f>
        <v>1.6390585740629904E-2</v>
      </c>
      <c r="P595" s="44">
        <f>IFERROR(_xll.qlIndexFixing(ONIndex6M,I595,TRUE,_xll.ohTrigger(RecalcTrigger,Trigger6M)),NA())</f>
        <v>1.7758656561398523E-2</v>
      </c>
      <c r="Q595" s="178">
        <f>IFERROR(_xll.qlIndexFixing(ONIndex1Y,I595,TRUE,_xll.ohTrigger(RecalcTrigger,Trigger1Y)),NA())</f>
        <v>1.9147383482662761E-2</v>
      </c>
    </row>
    <row r="596" spans="2:17" x14ac:dyDescent="0.2">
      <c r="B596" s="39" t="s">
        <v>42</v>
      </c>
      <c r="D596" s="42">
        <f>_xll.qlCalendarAdvance(Calendar,$D595,B596,"f",FALSE)</f>
        <v>43636</v>
      </c>
      <c r="E596" s="172">
        <f>_xll.qlInterestRateIndexValueDate(IndexON,D596)</f>
        <v>43636</v>
      </c>
      <c r="F596" s="188">
        <f>IFERROR(_xll.qlIndexFixing(IndexON,D596,TRUE,_xll.ohTrigger(RecalcTrigger,TriggerON)),NA())</f>
        <v>1.3998938036791087E-2</v>
      </c>
      <c r="H596" s="42">
        <f>_xll.qlCalendarAdvance(Calendar,$H595,B596,"f",FALSE)</f>
        <v>43636</v>
      </c>
      <c r="I596" s="172">
        <f>_xll.qlInterestRateIndexValueDate(Index1M,$H596)</f>
        <v>43636</v>
      </c>
      <c r="J596" s="177">
        <f>IFERROR(_xll.qlIndexFixing(Index1M,$H596,TRUE,_xll.ohTrigger(RecalcTrigger,Trigger1M)),NA())</f>
        <v>1.5804425679107857E-2</v>
      </c>
      <c r="K596" s="44">
        <f>IFERROR(_xll.qlIndexFixing(Index3M,H596,TRUE,_xll.ohTrigger(RecalcTrigger,Trigger3M)),NA())</f>
        <v>1.670197105044105E-2</v>
      </c>
      <c r="L596" s="44">
        <f>IFERROR(_xll.qlIndexFixing(Index6M,$H596,TRUE,_xll.ohTrigger(RecalcTrigger,Trigger6M)),NA())</f>
        <v>1.8396937974043553E-2</v>
      </c>
      <c r="M596" s="178">
        <f>IFERROR(_xll.qlIndexFixing(Index1Y,$H596,TRUE,_xll.ohTrigger(RecalcTrigger,Trigger1Y)),NA())</f>
        <v>2.0463483734772116E-2</v>
      </c>
      <c r="N596" s="177">
        <f>IFERROR(_xll.qlIndexFixing(ONIndex1M,I596,TRUE,_xll.ohTrigger(RecalcTrigger,Trigger1M)),NA())</f>
        <v>1.5712795116378242E-2</v>
      </c>
      <c r="O596" s="44">
        <f>IFERROR(_xll.qlIndexFixing(ONIndex3M,I596,TRUE,_xll.ohTrigger(RecalcTrigger,Trigger3M)),NA())</f>
        <v>1.6427710399673501E-2</v>
      </c>
      <c r="P596" s="44">
        <f>IFERROR(_xll.qlIndexFixing(ONIndex6M,I596,TRUE,_xll.ohTrigger(RecalcTrigger,Trigger6M)),NA())</f>
        <v>1.7798193615021773E-2</v>
      </c>
      <c r="Q596" s="178">
        <f>IFERROR(_xll.qlIndexFixing(ONIndex1Y,I596,TRUE,_xll.ohTrigger(RecalcTrigger,Trigger1Y)),NA())</f>
        <v>1.9202143746841482E-2</v>
      </c>
    </row>
    <row r="597" spans="2:17" x14ac:dyDescent="0.2">
      <c r="B597" s="39" t="s">
        <v>42</v>
      </c>
      <c r="D597" s="42">
        <f>_xll.qlCalendarAdvance(Calendar,$D596,B597,"f",FALSE)</f>
        <v>43643</v>
      </c>
      <c r="E597" s="172">
        <f>_xll.qlInterestRateIndexValueDate(IndexON,D597)</f>
        <v>43643</v>
      </c>
      <c r="F597" s="188">
        <f>IFERROR(_xll.qlIndexFixing(IndexON,D597,TRUE,_xll.ohTrigger(RecalcTrigger,TriggerON)),NA())</f>
        <v>1.4035113392886212E-2</v>
      </c>
      <c r="H597" s="42">
        <f>_xll.qlCalendarAdvance(Calendar,$H596,B597,"f",FALSE)</f>
        <v>43643</v>
      </c>
      <c r="I597" s="172">
        <f>_xll.qlInterestRateIndexValueDate(Index1M,$H597)</f>
        <v>43643</v>
      </c>
      <c r="J597" s="177">
        <f>IFERROR(_xll.qlIndexFixing(Index1M,$H597,TRUE,_xll.ohTrigger(RecalcTrigger,Trigger1M)),NA())</f>
        <v>1.5841067940362344E-2</v>
      </c>
      <c r="K597" s="44">
        <f>IFERROR(_xll.qlIndexFixing(Index3M,H597,TRUE,_xll.ohTrigger(RecalcTrigger,Trigger3M)),NA())</f>
        <v>1.6738838544415238E-2</v>
      </c>
      <c r="L597" s="44">
        <f>IFERROR(_xll.qlIndexFixing(Index6M,$H597,TRUE,_xll.ohTrigger(RecalcTrigger,Trigger6M)),NA())</f>
        <v>1.8436941695929368E-2</v>
      </c>
      <c r="M597" s="178">
        <f>IFERROR(_xll.qlIndexFixing(Index1Y,$H597,TRUE,_xll.ohTrigger(RecalcTrigger,Trigger1Y)),NA())</f>
        <v>2.0500419502186104E-2</v>
      </c>
      <c r="N597" s="177">
        <f>IFERROR(_xll.qlIndexFixing(ONIndex1M,I597,TRUE,_xll.ohTrigger(RecalcTrigger,Trigger1M)),NA())</f>
        <v>1.5749392783084293E-2</v>
      </c>
      <c r="O597" s="44">
        <f>IFERROR(_xll.qlIndexFixing(ONIndex3M,I597,TRUE,_xll.ohTrigger(RecalcTrigger,Trigger3M)),NA())</f>
        <v>1.6464780363986131E-2</v>
      </c>
      <c r="P597" s="44">
        <f>IFERROR(_xll.qlIndexFixing(ONIndex6M,I597,TRUE,_xll.ohTrigger(RecalcTrigger,Trigger6M)),NA())</f>
        <v>1.783773817409795E-2</v>
      </c>
      <c r="Q597" s="178">
        <f>IFERROR(_xll.qlIndexFixing(ONIndex1Y,I597,TRUE,_xll.ohTrigger(RecalcTrigger,Trigger1Y)),NA())</f>
        <v>1.9255969150843155E-2</v>
      </c>
    </row>
    <row r="598" spans="2:17" x14ac:dyDescent="0.2">
      <c r="B598" s="39" t="s">
        <v>42</v>
      </c>
      <c r="D598" s="42">
        <f>_xll.qlCalendarAdvance(Calendar,$D597,B598,"f",FALSE)</f>
        <v>43650</v>
      </c>
      <c r="E598" s="172">
        <f>_xll.qlInterestRateIndexValueDate(IndexON,D598)</f>
        <v>43650</v>
      </c>
      <c r="F598" s="188">
        <f>IFERROR(_xll.qlIndexFixing(IndexON,D598,TRUE,_xll.ohTrigger(RecalcTrigger,TriggerON)),NA())</f>
        <v>1.4071444620187279E-2</v>
      </c>
      <c r="H598" s="42">
        <f>_xll.qlCalendarAdvance(Calendar,$H597,B598,"f",FALSE)</f>
        <v>43650</v>
      </c>
      <c r="I598" s="172">
        <f>_xll.qlInterestRateIndexValueDate(Index1M,$H598)</f>
        <v>43650</v>
      </c>
      <c r="J598" s="177">
        <f>IFERROR(_xll.qlIndexFixing(Index1M,$H598,TRUE,_xll.ohTrigger(RecalcTrigger,Trigger1M)),NA())</f>
        <v>1.5877708244316224E-2</v>
      </c>
      <c r="K598" s="44">
        <f>IFERROR(_xll.qlIndexFixing(Index3M,H598,TRUE,_xll.ohTrigger(RecalcTrigger,Trigger3M)),NA())</f>
        <v>1.6775651452190881E-2</v>
      </c>
      <c r="L598" s="44">
        <f>IFERROR(_xll.qlIndexFixing(Index6M,$H598,TRUE,_xll.ohTrigger(RecalcTrigger,Trigger6M)),NA())</f>
        <v>1.8486921788344331E-2</v>
      </c>
      <c r="M598" s="178">
        <f>IFERROR(_xll.qlIndexFixing(Index1Y,$H598,TRUE,_xll.ohTrigger(RecalcTrigger,Trigger1Y)),NA())</f>
        <v>2.0536924513002083E-2</v>
      </c>
      <c r="N598" s="177">
        <f>IFERROR(_xll.qlIndexFixing(ONIndex1M,I598,TRUE,_xll.ohTrigger(RecalcTrigger,Trigger1M)),NA())</f>
        <v>1.5785988381408211E-2</v>
      </c>
      <c r="O598" s="44">
        <f>IFERROR(_xll.qlIndexFixing(ONIndex3M,I598,TRUE,_xll.ohTrigger(RecalcTrigger,Trigger3M)),NA())</f>
        <v>1.6501795633486749E-2</v>
      </c>
      <c r="P598" s="44">
        <f>IFERROR(_xll.qlIndexFixing(ONIndex6M,I598,TRUE,_xll.ohTrigger(RecalcTrigger,Trigger6M)),NA())</f>
        <v>1.7877290238708099E-2</v>
      </c>
      <c r="Q598" s="178">
        <f>IFERROR(_xll.qlIndexFixing(ONIndex1Y,I598,TRUE,_xll.ohTrigger(RecalcTrigger,Trigger1Y)),NA())</f>
        <v>1.9308859694181502E-2</v>
      </c>
    </row>
    <row r="599" spans="2:17" x14ac:dyDescent="0.2">
      <c r="B599" s="39" t="s">
        <v>42</v>
      </c>
      <c r="D599" s="42">
        <f>_xll.qlCalendarAdvance(Calendar,$D598,B599,"f",FALSE)</f>
        <v>43657</v>
      </c>
      <c r="E599" s="172">
        <f>_xll.qlInterestRateIndexValueDate(IndexON,D599)</f>
        <v>43657</v>
      </c>
      <c r="F599" s="188">
        <f>IFERROR(_xll.qlIndexFixing(IndexON,D599,TRUE,_xll.ohTrigger(RecalcTrigger,TriggerON)),NA())</f>
        <v>1.4107931718694289E-2</v>
      </c>
      <c r="H599" s="42">
        <f>_xll.qlCalendarAdvance(Calendar,$H598,B599,"f",FALSE)</f>
        <v>43657</v>
      </c>
      <c r="I599" s="172">
        <f>_xll.qlInterestRateIndexValueDate(Index1M,$H599)</f>
        <v>43657</v>
      </c>
      <c r="J599" s="177">
        <f>IFERROR(_xll.qlIndexFixing(Index1M,$H599,TRUE,_xll.ohTrigger(RecalcTrigger,Trigger1M)),NA())</f>
        <v>1.5914346590954302E-2</v>
      </c>
      <c r="K599" s="44">
        <f>IFERROR(_xll.qlIndexFixing(Index3M,H599,TRUE,_xll.ohTrigger(RecalcTrigger,Trigger3M)),NA())</f>
        <v>1.6812409772251888E-2</v>
      </c>
      <c r="L599" s="44">
        <f>IFERROR(_xll.qlIndexFixing(Index6M,$H599,TRUE,_xll.ohTrigger(RecalcTrigger,Trigger6M)),NA())</f>
        <v>1.852692366905959E-2</v>
      </c>
      <c r="M599" s="178">
        <f>IFERROR(_xll.qlIndexFixing(Index1Y,$H599,TRUE,_xll.ohTrigger(RecalcTrigger,Trigger1Y)),NA())</f>
        <v>2.0573017462206161E-2</v>
      </c>
      <c r="N599" s="177">
        <f>IFERROR(_xll.qlIndexFixing(ONIndex1M,I599,TRUE,_xll.ohTrigger(RecalcTrigger,Trigger1M)),NA())</f>
        <v>1.5822581911349998E-2</v>
      </c>
      <c r="O599" s="44">
        <f>IFERROR(_xll.qlIndexFixing(ONIndex3M,I599,TRUE,_xll.ohTrigger(RecalcTrigger,Trigger3M)),NA())</f>
        <v>1.65387562082564E-2</v>
      </c>
      <c r="P599" s="44">
        <f>IFERROR(_xll.qlIndexFixing(ONIndex6M,I599,TRUE,_xll.ohTrigger(RecalcTrigger,Trigger6M)),NA())</f>
        <v>1.791684980885222E-2</v>
      </c>
      <c r="Q599" s="178">
        <f>IFERROR(_xll.qlIndexFixing(ONIndex1Y,I599,TRUE,_xll.ohTrigger(RecalcTrigger,Trigger1Y)),NA())</f>
        <v>1.936081537645129E-2</v>
      </c>
    </row>
    <row r="600" spans="2:17" x14ac:dyDescent="0.2">
      <c r="B600" s="39" t="s">
        <v>42</v>
      </c>
      <c r="D600" s="42">
        <f>_xll.qlCalendarAdvance(Calendar,$D599,B600,"f",FALSE)</f>
        <v>43664</v>
      </c>
      <c r="E600" s="172">
        <f>_xll.qlInterestRateIndexValueDate(IndexON,D600)</f>
        <v>43664</v>
      </c>
      <c r="F600" s="188">
        <f>IFERROR(_xll.qlIndexFixing(IndexON,D600,TRUE,_xll.ohTrigger(RecalcTrigger,TriggerON)),NA())</f>
        <v>1.4144574688326195E-2</v>
      </c>
      <c r="H600" s="42">
        <f>_xll.qlCalendarAdvance(Calendar,$H599,B600,"f",FALSE)</f>
        <v>43664</v>
      </c>
      <c r="I600" s="172">
        <f>_xll.qlInterestRateIndexValueDate(Index1M,$H600)</f>
        <v>43664</v>
      </c>
      <c r="J600" s="177">
        <f>IFERROR(_xll.qlIndexFixing(Index1M,$H600,TRUE,_xll.ohTrigger(RecalcTrigger,Trigger1M)),NA())</f>
        <v>1.5950982980253783E-2</v>
      </c>
      <c r="K600" s="44">
        <f>IFERROR(_xll.qlIndexFixing(Index3M,H600,TRUE,_xll.ohTrigger(RecalcTrigger,Trigger3M)),NA())</f>
        <v>1.6849113503077755E-2</v>
      </c>
      <c r="L600" s="44">
        <f>IFERROR(_xll.qlIndexFixing(Index6M,$H600,TRUE,_xll.ohTrigger(RecalcTrigger,Trigger6M)),NA())</f>
        <v>1.8566914314417829E-2</v>
      </c>
      <c r="M600" s="178">
        <f>IFERROR(_xll.qlIndexFixing(Index1Y,$H600,TRUE,_xll.ohTrigger(RecalcTrigger,Trigger1Y)),NA())</f>
        <v>2.0608717047976097E-2</v>
      </c>
      <c r="N600" s="177">
        <f>IFERROR(_xll.qlIndexFixing(ONIndex1M,I600,TRUE,_xll.ohTrigger(RecalcTrigger,Trigger1M)),NA())</f>
        <v>1.5859173372909652E-2</v>
      </c>
      <c r="O600" s="44">
        <f>IFERROR(_xll.qlIndexFixing(ONIndex3M,I600,TRUE,_xll.ohTrigger(RecalcTrigger,Trigger3M)),NA())</f>
        <v>1.6575662088051946E-2</v>
      </c>
      <c r="P600" s="44">
        <f>IFERROR(_xll.qlIndexFixing(ONIndex6M,I600,TRUE,_xll.ohTrigger(RecalcTrigger,Trigger6M)),NA())</f>
        <v>1.7956416884449267E-2</v>
      </c>
      <c r="Q600" s="178">
        <f>IFERROR(_xll.qlIndexFixing(ONIndex1Y,I600,TRUE,_xll.ohTrigger(RecalcTrigger,Trigger1Y)),NA())</f>
        <v>1.9411836197166243E-2</v>
      </c>
    </row>
    <row r="601" spans="2:17" x14ac:dyDescent="0.2">
      <c r="B601" s="39" t="s">
        <v>42</v>
      </c>
      <c r="D601" s="42">
        <f>_xll.qlCalendarAdvance(Calendar,$D600,B601,"f",FALSE)</f>
        <v>43671</v>
      </c>
      <c r="E601" s="172">
        <f>_xll.qlInterestRateIndexValueDate(IndexON,D601)</f>
        <v>43671</v>
      </c>
      <c r="F601" s="188">
        <f>IFERROR(_xll.qlIndexFixing(IndexON,D601,TRUE,_xll.ohTrigger(RecalcTrigger,TriggerON)),NA())</f>
        <v>1.4181373529326136E-2</v>
      </c>
      <c r="H601" s="42">
        <f>_xll.qlCalendarAdvance(Calendar,$H600,B601,"f",FALSE)</f>
        <v>43671</v>
      </c>
      <c r="I601" s="172">
        <f>_xll.qlInterestRateIndexValueDate(Index1M,$H601)</f>
        <v>43671</v>
      </c>
      <c r="J601" s="177">
        <f>IFERROR(_xll.qlIndexFixing(Index1M,$H601,TRUE,_xll.ohTrigger(RecalcTrigger,Trigger1M)),NA())</f>
        <v>1.5990584066268517E-2</v>
      </c>
      <c r="K601" s="44">
        <f>IFERROR(_xll.qlIndexFixing(Index3M,H601,TRUE,_xll.ohTrigger(RecalcTrigger,Trigger3M)),NA())</f>
        <v>1.6885762643155038E-2</v>
      </c>
      <c r="L601" s="44">
        <f>IFERROR(_xll.qlIndexFixing(Index6M,$H601,TRUE,_xll.ohTrigger(RecalcTrigger,Trigger6M)),NA())</f>
        <v>1.8606888638234211E-2</v>
      </c>
      <c r="M601" s="178">
        <f>IFERROR(_xll.qlIndexFixing(Index1Y,$H601,TRUE,_xll.ohTrigger(RecalcTrigger,Trigger1Y)),NA())</f>
        <v>2.0644041971606398E-2</v>
      </c>
      <c r="N601" s="177">
        <f>IFERROR(_xll.qlIndexFixing(ONIndex1M,I601,TRUE,_xll.ohTrigger(RecalcTrigger,Trigger1M)),NA())</f>
        <v>1.5895762766006127E-2</v>
      </c>
      <c r="O601" s="44">
        <f>IFERROR(_xll.qlIndexFixing(ONIndex3M,I601,TRUE,_xll.ohTrigger(RecalcTrigger,Trigger3M)),NA())</f>
        <v>1.6612513273116525E-2</v>
      </c>
      <c r="P601" s="44">
        <f>IFERROR(_xll.qlIndexFixing(ONIndex6M,I601,TRUE,_xll.ohTrigger(RecalcTrigger,Trigger6M)),NA())</f>
        <v>1.7995991465661332E-2</v>
      </c>
      <c r="Q601" s="178">
        <f>IFERROR(_xll.qlIndexFixing(ONIndex1Y,I601,TRUE,_xll.ohTrigger(RecalcTrigger,Trigger1Y)),NA())</f>
        <v>1.9461922156083222E-2</v>
      </c>
    </row>
    <row r="602" spans="2:17" x14ac:dyDescent="0.2">
      <c r="B602" s="39" t="s">
        <v>42</v>
      </c>
      <c r="D602" s="42">
        <f>_xll.qlCalendarAdvance(Calendar,$D601,B602,"f",FALSE)</f>
        <v>43678</v>
      </c>
      <c r="E602" s="172">
        <f>_xll.qlInterestRateIndexValueDate(IndexON,D602)</f>
        <v>43678</v>
      </c>
      <c r="F602" s="188">
        <f>IFERROR(_xll.qlIndexFixing(IndexON,D602,TRUE,_xll.ohTrigger(RecalcTrigger,TriggerON)),NA())</f>
        <v>1.4218328241613065E-2</v>
      </c>
      <c r="H602" s="42">
        <f>_xll.qlCalendarAdvance(Calendar,$H601,B602,"f",FALSE)</f>
        <v>43678</v>
      </c>
      <c r="I602" s="172">
        <f>_xll.qlInterestRateIndexValueDate(Index1M,$H602)</f>
        <v>43678</v>
      </c>
      <c r="J602" s="177">
        <f>IFERROR(_xll.qlIndexFixing(Index1M,$H602,TRUE,_xll.ohTrigger(RecalcTrigger,Trigger1M)),NA())</f>
        <v>1.602424988676604E-2</v>
      </c>
      <c r="K602" s="44">
        <f>IFERROR(_xll.qlIndexFixing(Index3M,H602,TRUE,_xll.ohTrigger(RecalcTrigger,Trigger3M)),NA())</f>
        <v>1.6922357190971158E-2</v>
      </c>
      <c r="L602" s="44">
        <f>IFERROR(_xll.qlIndexFixing(Index6M,$H602,TRUE,_xll.ohTrigger(RecalcTrigger,Trigger6M)),NA())</f>
        <v>1.8646841553912996E-2</v>
      </c>
      <c r="M602" s="178">
        <f>IFERROR(_xll.qlIndexFixing(Index1Y,$H602,TRUE,_xll.ohTrigger(RecalcTrigger,Trigger1Y)),NA())</f>
        <v>2.0679010937436758E-2</v>
      </c>
      <c r="N602" s="177">
        <f>IFERROR(_xll.qlIndexFixing(ONIndex1M,I602,TRUE,_xll.ohTrigger(RecalcTrigger,Trigger1M)),NA())</f>
        <v>1.5932350090882563E-2</v>
      </c>
      <c r="O602" s="44">
        <f>IFERROR(_xll.qlIndexFixing(ONIndex3M,I602,TRUE,_xll.ohTrigger(RecalcTrigger,Trigger3M)),NA())</f>
        <v>1.6649309763288045E-2</v>
      </c>
      <c r="P602" s="44">
        <f>IFERROR(_xll.qlIndexFixing(ONIndex6M,I602,TRUE,_xll.ohTrigger(RecalcTrigger,Trigger6M)),NA())</f>
        <v>1.8035573552326323E-2</v>
      </c>
      <c r="Q602" s="178">
        <f>IFERROR(_xll.qlIndexFixing(ONIndex1Y,I602,TRUE,_xll.ohTrigger(RecalcTrigger,Trigger1Y)),NA())</f>
        <v>1.9511073252715949E-2</v>
      </c>
    </row>
    <row r="603" spans="2:17" x14ac:dyDescent="0.2">
      <c r="B603" s="39" t="s">
        <v>42</v>
      </c>
      <c r="D603" s="42">
        <f>_xll.qlCalendarAdvance(Calendar,$D602,B603,"f",FALSE)</f>
        <v>43685</v>
      </c>
      <c r="E603" s="172">
        <f>_xll.qlInterestRateIndexValueDate(IndexON,D603)</f>
        <v>43685</v>
      </c>
      <c r="F603" s="188">
        <f>IFERROR(_xll.qlIndexFixing(IndexON,D603,TRUE,_xll.ohTrigger(RecalcTrigger,TriggerON)),NA())</f>
        <v>1.4255438825349076E-2</v>
      </c>
      <c r="H603" s="42">
        <f>_xll.qlCalendarAdvance(Calendar,$H602,B603,"f",FALSE)</f>
        <v>43685</v>
      </c>
      <c r="I603" s="172">
        <f>_xll.qlInterestRateIndexValueDate(Index1M,$H603)</f>
        <v>43685</v>
      </c>
      <c r="J603" s="177">
        <f>IFERROR(_xll.qlIndexFixing(Index1M,$H603,TRUE,_xll.ohTrigger(RecalcTrigger,Trigger1M)),NA())</f>
        <v>1.6060880403935759E-2</v>
      </c>
      <c r="K603" s="44">
        <f>IFERROR(_xll.qlIndexFixing(Index3M,H603,TRUE,_xll.ohTrigger(RecalcTrigger,Trigger3M)),NA())</f>
        <v>1.6958897145014432E-2</v>
      </c>
      <c r="L603" s="44">
        <f>IFERROR(_xll.qlIndexFixing(Index6M,$H603,TRUE,_xll.ohTrigger(RecalcTrigger,Trigger6M)),NA())</f>
        <v>1.8686767974449726E-2</v>
      </c>
      <c r="M603" s="178">
        <f>IFERROR(_xll.qlIndexFixing(Index1Y,$H603,TRUE,_xll.ohTrigger(RecalcTrigger,Trigger1Y)),NA())</f>
        <v>2.071364265278642E-2</v>
      </c>
      <c r="N603" s="177">
        <f>IFERROR(_xll.qlIndexFixing(ONIndex1M,I603,TRUE,_xll.ohTrigger(RecalcTrigger,Trigger1M)),NA())</f>
        <v>1.5968935347295821E-2</v>
      </c>
      <c r="O603" s="44">
        <f>IFERROR(_xll.qlIndexFixing(ONIndex3M,I603,TRUE,_xll.ohTrigger(RecalcTrigger,Trigger3M)),NA())</f>
        <v>1.6686051558647552E-2</v>
      </c>
      <c r="P603" s="44">
        <f>IFERROR(_xll.qlIndexFixing(ONIndex6M,I603,TRUE,_xll.ohTrigger(RecalcTrigger,Trigger6M)),NA())</f>
        <v>1.8075163144525286E-2</v>
      </c>
      <c r="Q603" s="178">
        <f>IFERROR(_xll.qlIndexFixing(ONIndex1Y,I603,TRUE,_xll.ohTrigger(RecalcTrigger,Trigger1Y)),NA())</f>
        <v>1.9559289486659193E-2</v>
      </c>
    </row>
    <row r="604" spans="2:17" x14ac:dyDescent="0.2">
      <c r="B604" s="39" t="s">
        <v>42</v>
      </c>
      <c r="D604" s="42">
        <f>_xll.qlCalendarAdvance(Calendar,$D603,B604,"f",FALSE)</f>
        <v>43692</v>
      </c>
      <c r="E604" s="172">
        <f>_xll.qlInterestRateIndexValueDate(IndexON,D604)</f>
        <v>43692</v>
      </c>
      <c r="F604" s="188">
        <f>IFERROR(_xll.qlIndexFixing(IndexON,D604,TRUE,_xll.ohTrigger(RecalcTrigger,TriggerON)),NA())</f>
        <v>1.4292705280534168E-2</v>
      </c>
      <c r="H604" s="42">
        <f>_xll.qlCalendarAdvance(Calendar,$H603,B604,"f",FALSE)</f>
        <v>43692</v>
      </c>
      <c r="I604" s="172">
        <f>_xll.qlInterestRateIndexValueDate(Index1M,$H604)</f>
        <v>43692</v>
      </c>
      <c r="J604" s="177">
        <f>IFERROR(_xll.qlIndexFixing(Index1M,$H604,TRUE,_xll.ohTrigger(RecalcTrigger,Trigger1M)),NA())</f>
        <v>1.6097508963690901E-2</v>
      </c>
      <c r="K604" s="44">
        <f>IFERROR(_xll.qlIndexFixing(Index3M,H604,TRUE,_xll.ohTrigger(RecalcTrigger,Trigger3M)),NA())</f>
        <v>1.6995382503778456E-2</v>
      </c>
      <c r="L604" s="44">
        <f>IFERROR(_xll.qlIndexFixing(Index6M,$H604,TRUE,_xll.ohTrigger(RecalcTrigger,Trigger6M)),NA())</f>
        <v>1.8726662812431228E-2</v>
      </c>
      <c r="M604" s="178">
        <f>IFERROR(_xll.qlIndexFixing(Index1Y,$H604,TRUE,_xll.ohTrigger(RecalcTrigger,Trigger1Y)),NA())</f>
        <v>2.0747955827887452E-2</v>
      </c>
      <c r="N604" s="177">
        <f>IFERROR(_xll.qlIndexFixing(ONIndex1M,I604,TRUE,_xll.ohTrigger(RecalcTrigger,Trigger1M)),NA())</f>
        <v>1.60055185352459E-2</v>
      </c>
      <c r="O604" s="44">
        <f>IFERROR(_xll.qlIndexFixing(ONIndex3M,I604,TRUE,_xll.ohTrigger(RecalcTrigger,Trigger3M)),NA())</f>
        <v>1.6722738659114E-2</v>
      </c>
      <c r="P604" s="44">
        <f>IFERROR(_xll.qlIndexFixing(ONIndex6M,I604,TRUE,_xll.ohTrigger(RecalcTrigger,Trigger6M)),NA())</f>
        <v>1.8114760242258221E-2</v>
      </c>
      <c r="Q604" s="178">
        <f>IFERROR(_xll.qlIndexFixing(ONIndex1Y,I604,TRUE,_xll.ohTrigger(RecalcTrigger,Trigger1Y)),NA())</f>
        <v>1.9606570857669814E-2</v>
      </c>
    </row>
    <row r="605" spans="2:17" x14ac:dyDescent="0.2">
      <c r="B605" s="39" t="s">
        <v>42</v>
      </c>
      <c r="D605" s="42">
        <f>_xll.qlCalendarAdvance(Calendar,$D604,B605,"f",FALSE)</f>
        <v>43699</v>
      </c>
      <c r="E605" s="172">
        <f>_xll.qlInterestRateIndexValueDate(IndexON,D605)</f>
        <v>43699</v>
      </c>
      <c r="F605" s="188">
        <f>IFERROR(_xll.qlIndexFixing(IndexON,D605,TRUE,_xll.ohTrigger(RecalcTrigger,TriggerON)),NA())</f>
        <v>1.4330127607168341E-2</v>
      </c>
      <c r="H605" s="42">
        <f>_xll.qlCalendarAdvance(Calendar,$H604,B605,"f",FALSE)</f>
        <v>43699</v>
      </c>
      <c r="I605" s="172">
        <f>_xll.qlInterestRateIndexValueDate(Index1M,$H605)</f>
        <v>43699</v>
      </c>
      <c r="J605" s="177">
        <f>IFERROR(_xll.qlIndexFixing(Index1M,$H605,TRUE,_xll.ohTrigger(RecalcTrigger,Trigger1M)),NA())</f>
        <v>1.6134135566011204E-2</v>
      </c>
      <c r="K605" s="44">
        <f>IFERROR(_xll.qlIndexFixing(Index3M,H605,TRUE,_xll.ohTrigger(RecalcTrigger,Trigger3M)),NA())</f>
        <v>1.7031813265756823E-2</v>
      </c>
      <c r="L605" s="44">
        <f>IFERROR(_xll.qlIndexFixing(Index6M,$H605,TRUE,_xll.ohTrigger(RecalcTrigger,Trigger6M)),NA())</f>
        <v>1.8766520980034739E-2</v>
      </c>
      <c r="M605" s="178">
        <f>IFERROR(_xll.qlIndexFixing(Index1Y,$H605,TRUE,_xll.ohTrigger(RecalcTrigger,Trigger1Y)),NA())</f>
        <v>2.0781969175826812E-2</v>
      </c>
      <c r="N605" s="177">
        <f>IFERROR(_xll.qlIndexFixing(ONIndex1M,I605,TRUE,_xll.ohTrigger(RecalcTrigger,Trigger1M)),NA())</f>
        <v>1.6042099654894892E-2</v>
      </c>
      <c r="O605" s="44">
        <f>IFERROR(_xll.qlIndexFixing(ONIndex3M,I605,TRUE,_xll.ohTrigger(RecalcTrigger,Trigger3M)),NA())</f>
        <v>1.6759371064606343E-2</v>
      </c>
      <c r="P605" s="44">
        <f>IFERROR(_xll.qlIndexFixing(ONIndex6M,I605,TRUE,_xll.ohTrigger(RecalcTrigger,Trigger6M)),NA())</f>
        <v>1.8154364845525128E-2</v>
      </c>
      <c r="Q605" s="178">
        <f>IFERROR(_xll.qlIndexFixing(ONIndex1Y,I605,TRUE,_xll.ohTrigger(RecalcTrigger,Trigger1Y)),NA())</f>
        <v>1.9652917365261535E-2</v>
      </c>
    </row>
    <row r="606" spans="2:17" x14ac:dyDescent="0.2">
      <c r="B606" s="39" t="s">
        <v>42</v>
      </c>
      <c r="D606" s="42">
        <f>_xll.qlCalendarAdvance(Calendar,$D605,B606,"f",FALSE)</f>
        <v>43706</v>
      </c>
      <c r="E606" s="172">
        <f>_xll.qlInterestRateIndexValueDate(IndexON,D606)</f>
        <v>43706</v>
      </c>
      <c r="F606" s="188">
        <f>IFERROR(_xll.qlIndexFixing(IndexON,D606,TRUE,_xll.ohTrigger(RecalcTrigger,TriggerON)),NA())</f>
        <v>1.4367705805332642E-2</v>
      </c>
      <c r="H606" s="42">
        <f>_xll.qlCalendarAdvance(Calendar,$H605,B606,"f",FALSE)</f>
        <v>43706</v>
      </c>
      <c r="I606" s="172">
        <f>_xll.qlInterestRateIndexValueDate(Index1M,$H606)</f>
        <v>43706</v>
      </c>
      <c r="J606" s="177">
        <f>IFERROR(_xll.qlIndexFixing(Index1M,$H606,TRUE,_xll.ohTrigger(RecalcTrigger,Trigger1M)),NA())</f>
        <v>1.6170760210876406E-2</v>
      </c>
      <c r="K606" s="44">
        <f>IFERROR(_xll.qlIndexFixing(Index3M,H606,TRUE,_xll.ohTrigger(RecalcTrigger,Trigger3M)),NA())</f>
        <v>1.7068189429444894E-2</v>
      </c>
      <c r="L606" s="44">
        <f>IFERROR(_xll.qlIndexFixing(Index6M,$H606,TRUE,_xll.ohTrigger(RecalcTrigger,Trigger6M)),NA())</f>
        <v>1.879639920096287E-2</v>
      </c>
      <c r="M606" s="178">
        <f>IFERROR(_xll.qlIndexFixing(Index1Y,$H606,TRUE,_xll.ohTrigger(RecalcTrigger,Trigger1Y)),NA())</f>
        <v>2.0807073750481964E-2</v>
      </c>
      <c r="N606" s="177">
        <f>IFERROR(_xll.qlIndexFixing(ONIndex1M,I606,TRUE,_xll.ohTrigger(RecalcTrigger,Trigger1M)),NA())</f>
        <v>1.6078678706080707E-2</v>
      </c>
      <c r="O606" s="44">
        <f>IFERROR(_xll.qlIndexFixing(ONIndex3M,I606,TRUE,_xll.ohTrigger(RecalcTrigger,Trigger3M)),NA())</f>
        <v>1.6795948775124581E-2</v>
      </c>
      <c r="P606" s="44">
        <f>IFERROR(_xll.qlIndexFixing(ONIndex6M,I606,TRUE,_xll.ohTrigger(RecalcTrigger,Trigger6M)),NA())</f>
        <v>1.8193976954326008E-2</v>
      </c>
      <c r="Q606" s="178">
        <f>IFERROR(_xll.qlIndexFixing(ONIndex1Y,I606,TRUE,_xll.ohTrigger(RecalcTrigger,Trigger1Y)),NA())</f>
        <v>1.9698329009110171E-2</v>
      </c>
    </row>
    <row r="607" spans="2:17" x14ac:dyDescent="0.2">
      <c r="B607" s="39" t="s">
        <v>42</v>
      </c>
      <c r="D607" s="42">
        <f>_xll.qlCalendarAdvance(Calendar,$D606,B607,"f",FALSE)</f>
        <v>43713</v>
      </c>
      <c r="E607" s="172">
        <f>_xll.qlInterestRateIndexValueDate(IndexON,D607)</f>
        <v>43713</v>
      </c>
      <c r="F607" s="188">
        <f>IFERROR(_xll.qlIndexFixing(IndexON,D607,TRUE,_xll.ohTrigger(RecalcTrigger,TriggerON)),NA())</f>
        <v>1.4405439875027071E-2</v>
      </c>
      <c r="H607" s="42">
        <f>_xll.qlCalendarAdvance(Calendar,$H606,B607,"f",FALSE)</f>
        <v>43713</v>
      </c>
      <c r="I607" s="172">
        <f>_xll.qlInterestRateIndexValueDate(Index1M,$H607)</f>
        <v>43713</v>
      </c>
      <c r="J607" s="177">
        <f>IFERROR(_xll.qlIndexFixing(Index1M,$H607,TRUE,_xll.ohTrigger(RecalcTrigger,Trigger1M)),NA())</f>
        <v>1.6207382898266245E-2</v>
      </c>
      <c r="K607" s="44">
        <f>IFERROR(_xll.qlIndexFixing(Index3M,H607,TRUE,_xll.ohTrigger(RecalcTrigger,Trigger3M)),NA())</f>
        <v>1.7101526883489562E-2</v>
      </c>
      <c r="L607" s="44">
        <f>IFERROR(_xll.qlIndexFixing(Index6M,$H607,TRUE,_xll.ohTrigger(RecalcTrigger,Trigger6M)),NA())</f>
        <v>1.883287042892462E-2</v>
      </c>
      <c r="M607" s="178">
        <f>IFERROR(_xll.qlIndexFixing(Index1Y,$H607,TRUE,_xll.ohTrigger(RecalcTrigger,Trigger1Y)),NA())</f>
        <v>2.0849171256492278E-2</v>
      </c>
      <c r="N607" s="177">
        <f>IFERROR(_xll.qlIndexFixing(ONIndex1M,I607,TRUE,_xll.ohTrigger(RecalcTrigger,Trigger1M)),NA())</f>
        <v>1.6115255688965435E-2</v>
      </c>
      <c r="O607" s="44">
        <f>IFERROR(_xll.qlIndexFixing(ONIndex3M,I607,TRUE,_xll.ohTrigger(RecalcTrigger,Trigger3M)),NA())</f>
        <v>1.6832471790830805E-2</v>
      </c>
      <c r="P607" s="44">
        <f>IFERROR(_xll.qlIndexFixing(ONIndex6M,I607,TRUE,_xll.ohTrigger(RecalcTrigger,Trigger6M)),NA())</f>
        <v>1.8233596568660859E-2</v>
      </c>
      <c r="Q607" s="178">
        <f>IFERROR(_xll.qlIndexFixing(ONIndex1Y,I607,TRUE,_xll.ohTrigger(RecalcTrigger,Trigger1Y)),NA())</f>
        <v>1.9742805788972584E-2</v>
      </c>
    </row>
    <row r="608" spans="2:17" x14ac:dyDescent="0.2">
      <c r="B608" s="39" t="s">
        <v>42</v>
      </c>
      <c r="D608" s="42">
        <f>_xll.qlCalendarAdvance(Calendar,$D607,B608,"f",FALSE)</f>
        <v>43720</v>
      </c>
      <c r="E608" s="172">
        <f>_xll.qlInterestRateIndexValueDate(IndexON,D608)</f>
        <v>43720</v>
      </c>
      <c r="F608" s="188">
        <f>IFERROR(_xll.qlIndexFixing(IndexON,D608,TRUE,_xll.ohTrigger(RecalcTrigger,TriggerON)),NA())</f>
        <v>1.4443329816413719E-2</v>
      </c>
      <c r="H608" s="42">
        <f>_xll.qlCalendarAdvance(Calendar,$H607,B608,"f",FALSE)</f>
        <v>43720</v>
      </c>
      <c r="I608" s="172">
        <f>_xll.qlInterestRateIndexValueDate(Index1M,$H608)</f>
        <v>43720</v>
      </c>
      <c r="J608" s="177">
        <f>IFERROR(_xll.qlIndexFixing(Index1M,$H608,TRUE,_xll.ohTrigger(RecalcTrigger,Trigger1M)),NA())</f>
        <v>1.6244003628162994E-2</v>
      </c>
      <c r="K608" s="44">
        <f>IFERROR(_xll.qlIndexFixing(Index3M,H608,TRUE,_xll.ohTrigger(RecalcTrigger,Trigger3M)),NA())</f>
        <v>1.7137796048757693E-2</v>
      </c>
      <c r="L608" s="44">
        <f>IFERROR(_xll.qlIndexFixing(Index6M,$H608,TRUE,_xll.ohTrigger(RecalcTrigger,Trigger6M)),NA())</f>
        <v>1.8872604808243782E-2</v>
      </c>
      <c r="M608" s="178">
        <f>IFERROR(_xll.qlIndexFixing(Index1Y,$H608,TRUE,_xll.ohTrigger(RecalcTrigger,Trigger1Y)),NA())</f>
        <v>2.0882397429161811E-2</v>
      </c>
      <c r="N608" s="177">
        <f>IFERROR(_xll.qlIndexFixing(ONIndex1M,I608,TRUE,_xll.ohTrigger(RecalcTrigger,Trigger1M)),NA())</f>
        <v>1.6151830603305939E-2</v>
      </c>
      <c r="O608" s="44">
        <f>IFERROR(_xll.qlIndexFixing(ONIndex3M,I608,TRUE,_xll.ohTrigger(RecalcTrigger,Trigger3M)),NA())</f>
        <v>1.6868940111562924E-2</v>
      </c>
      <c r="P608" s="44">
        <f>IFERROR(_xll.qlIndexFixing(ONIndex6M,I608,TRUE,_xll.ohTrigger(RecalcTrigger,Trigger6M)),NA())</f>
        <v>1.8273223688529683E-2</v>
      </c>
      <c r="Q608" s="178">
        <f>IFERROR(_xll.qlIndexFixing(ONIndex1Y,I608,TRUE,_xll.ohTrigger(RecalcTrigger,Trigger1Y)),NA())</f>
        <v>1.9786347704362495E-2</v>
      </c>
    </row>
    <row r="609" spans="2:17" x14ac:dyDescent="0.2">
      <c r="B609" s="39" t="s">
        <v>42</v>
      </c>
      <c r="D609" s="42">
        <f>_xll.qlCalendarAdvance(Calendar,$D608,B609,"f",FALSE)</f>
        <v>43727</v>
      </c>
      <c r="E609" s="172">
        <f>_xll.qlInterestRateIndexValueDate(IndexON,D609)</f>
        <v>43727</v>
      </c>
      <c r="F609" s="188">
        <f>IFERROR(_xll.qlIndexFixing(IndexON,D609,TRUE,_xll.ohTrigger(RecalcTrigger,TriggerON)),NA())</f>
        <v>1.4481375629411541E-2</v>
      </c>
      <c r="H609" s="42">
        <f>_xll.qlCalendarAdvance(Calendar,$H608,B609,"f",FALSE)</f>
        <v>43727</v>
      </c>
      <c r="I609" s="172">
        <f>_xll.qlInterestRateIndexValueDate(Index1M,$H609)</f>
        <v>43727</v>
      </c>
      <c r="J609" s="177">
        <f>IFERROR(_xll.qlIndexFixing(Index1M,$H609,TRUE,_xll.ohTrigger(RecalcTrigger,Trigger1M)),NA())</f>
        <v>1.6280622400546389E-2</v>
      </c>
      <c r="K609" s="44">
        <f>IFERROR(_xll.qlIndexFixing(Index3M,H609,TRUE,_xll.ohTrigger(RecalcTrigger,Trigger3M)),NA())</f>
        <v>1.7174010656739552E-2</v>
      </c>
      <c r="L609" s="44">
        <f>IFERROR(_xll.qlIndexFixing(Index6M,$H609,TRUE,_xll.ohTrigger(RecalcTrigger,Trigger6M)),NA())</f>
        <v>1.8912283690535697E-2</v>
      </c>
      <c r="M609" s="178">
        <f>IFERROR(_xll.qlIndexFixing(Index1Y,$H609,TRUE,_xll.ohTrigger(RecalcTrigger,Trigger1Y)),NA())</f>
        <v>2.0915398654457868E-2</v>
      </c>
      <c r="N609" s="177">
        <f>IFERROR(_xll.qlIndexFixing(ONIndex1M,I609,TRUE,_xll.ohTrigger(RecalcTrigger,Trigger1M)),NA())</f>
        <v>1.6188403449426403E-2</v>
      </c>
      <c r="O609" s="44">
        <f>IFERROR(_xll.qlIndexFixing(ONIndex3M,I609,TRUE,_xll.ohTrigger(RecalcTrigger,Trigger3M)),NA())</f>
        <v>1.6905353737320938E-2</v>
      </c>
      <c r="P609" s="44">
        <f>IFERROR(_xll.qlIndexFixing(ONIndex6M,I609,TRUE,_xll.ohTrigger(RecalcTrigger,Trigger6M)),NA())</f>
        <v>1.8312858313932479E-2</v>
      </c>
      <c r="Q609" s="178">
        <f>IFERROR(_xll.qlIndexFixing(ONIndex1Y,I609,TRUE,_xll.ohTrigger(RecalcTrigger,Trigger1Y)),NA())</f>
        <v>1.9828954755036765E-2</v>
      </c>
    </row>
    <row r="610" spans="2:17" x14ac:dyDescent="0.2">
      <c r="B610" s="39" t="s">
        <v>42</v>
      </c>
      <c r="D610" s="42">
        <f>_xll.qlCalendarAdvance(Calendar,$D609,B610,"f",FALSE)</f>
        <v>43734</v>
      </c>
      <c r="E610" s="172">
        <f>_xll.qlInterestRateIndexValueDate(IndexON,D610)</f>
        <v>43734</v>
      </c>
      <c r="F610" s="188">
        <f>IFERROR(_xll.qlIndexFixing(IndexON,D610,TRUE,_xll.ohTrigger(RecalcTrigger,TriggerON)),NA())</f>
        <v>1.451957731418263E-2</v>
      </c>
      <c r="H610" s="42">
        <f>_xll.qlCalendarAdvance(Calendar,$H609,B610,"f",FALSE)</f>
        <v>43734</v>
      </c>
      <c r="I610" s="172">
        <f>_xll.qlInterestRateIndexValueDate(Index1M,$H610)</f>
        <v>43734</v>
      </c>
      <c r="J610" s="177">
        <f>IFERROR(_xll.qlIndexFixing(Index1M,$H610,TRUE,_xll.ohTrigger(RecalcTrigger,Trigger1M)),NA())</f>
        <v>1.631723921539617E-2</v>
      </c>
      <c r="K610" s="44">
        <f>IFERROR(_xll.qlIndexFixing(Index3M,H610,TRUE,_xll.ohTrigger(RecalcTrigger,Trigger3M)),NA())</f>
        <v>1.7213153811079566E-2</v>
      </c>
      <c r="L610" s="44">
        <f>IFERROR(_xll.qlIndexFixing(Index6M,$H610,TRUE,_xll.ohTrigger(RecalcTrigger,Trigger6M)),NA())</f>
        <v>1.895190187542924E-2</v>
      </c>
      <c r="M610" s="178">
        <f>IFERROR(_xll.qlIndexFixing(Index1Y,$H610,TRUE,_xll.ohTrigger(RecalcTrigger,Trigger1Y)),NA())</f>
        <v>2.09481936589462E-2</v>
      </c>
      <c r="N610" s="177">
        <f>IFERROR(_xll.qlIndexFixing(ONIndex1M,I610,TRUE,_xll.ohTrigger(RecalcTrigger,Trigger1M)),NA())</f>
        <v>1.6224974227083688E-2</v>
      </c>
      <c r="O610" s="44">
        <f>IFERROR(_xll.qlIndexFixing(ONIndex3M,I610,TRUE,_xll.ohTrigger(RecalcTrigger,Trigger3M)),NA())</f>
        <v>1.6941712668023801E-2</v>
      </c>
      <c r="P610" s="44">
        <f>IFERROR(_xll.qlIndexFixing(ONIndex6M,I610,TRUE,_xll.ohTrigger(RecalcTrigger,Trigger6M)),NA())</f>
        <v>1.83525004447882E-2</v>
      </c>
      <c r="Q610" s="178">
        <f>IFERROR(_xll.qlIndexFixing(ONIndex1Y,I610,TRUE,_xll.ohTrigger(RecalcTrigger,Trigger1Y)),NA())</f>
        <v>1.9870626940590164E-2</v>
      </c>
    </row>
    <row r="611" spans="2:17" x14ac:dyDescent="0.2">
      <c r="B611" s="39" t="s">
        <v>42</v>
      </c>
      <c r="D611" s="42">
        <f>_xll.qlCalendarAdvance(Calendar,$D610,B611,"f",FALSE)</f>
        <v>43741</v>
      </c>
      <c r="E611" s="172">
        <f>_xll.qlInterestRateIndexValueDate(IndexON,D611)</f>
        <v>43741</v>
      </c>
      <c r="F611" s="188">
        <f>IFERROR(_xll.qlIndexFixing(IndexON,D611,TRUE,_xll.ohTrigger(RecalcTrigger,TriggerON)),NA())</f>
        <v>1.4557934870726985E-2</v>
      </c>
      <c r="H611" s="42">
        <f>_xll.qlCalendarAdvance(Calendar,$H610,B611,"f",FALSE)</f>
        <v>43741</v>
      </c>
      <c r="I611" s="172">
        <f>_xll.qlInterestRateIndexValueDate(Index1M,$H611)</f>
        <v>43741</v>
      </c>
      <c r="J611" s="177">
        <f>IFERROR(_xll.qlIndexFixing(Index1M,$H611,TRUE,_xll.ohTrigger(RecalcTrigger,Trigger1M)),NA())</f>
        <v>1.6353854072692076E-2</v>
      </c>
      <c r="K611" s="44">
        <f>IFERROR(_xll.qlIndexFixing(Index3M,H611,TRUE,_xll.ohTrigger(RecalcTrigger,Trigger3M)),NA())</f>
        <v>1.7249279420831872E-2</v>
      </c>
      <c r="L611" s="44">
        <f>IFERROR(_xll.qlIndexFixing(Index6M,$H611,TRUE,_xll.ohTrigger(RecalcTrigger,Trigger6M)),NA())</f>
        <v>1.8994745097889031E-2</v>
      </c>
      <c r="M611" s="178">
        <f>IFERROR(_xll.qlIndexFixing(Index1Y,$H611,TRUE,_xll.ohTrigger(RecalcTrigger,Trigger1Y)),NA())</f>
        <v>2.0980801171754555E-2</v>
      </c>
      <c r="N611" s="177">
        <f>IFERROR(_xll.qlIndexFixing(ONIndex1M,I611,TRUE,_xll.ohTrigger(RecalcTrigger,Trigger1M)),NA())</f>
        <v>1.6261542936358842E-2</v>
      </c>
      <c r="O611" s="44">
        <f>IFERROR(_xll.qlIndexFixing(ONIndex3M,I611,TRUE,_xll.ohTrigger(RecalcTrigger,Trigger3M)),NA())</f>
        <v>1.6978016903752557E-2</v>
      </c>
      <c r="P611" s="44">
        <f>IFERROR(_xll.qlIndexFixing(ONIndex6M,I611,TRUE,_xll.ohTrigger(RecalcTrigger,Trigger6M)),NA())</f>
        <v>1.839215008125894E-2</v>
      </c>
      <c r="Q611" s="178">
        <f>IFERROR(_xll.qlIndexFixing(ONIndex1Y,I611,TRUE,_xll.ohTrigger(RecalcTrigger,Trigger1Y)),NA())</f>
        <v>1.9911364260779552E-2</v>
      </c>
    </row>
    <row r="612" spans="2:17" x14ac:dyDescent="0.2">
      <c r="B612" s="39" t="s">
        <v>42</v>
      </c>
      <c r="D612" s="42">
        <f>_xll.qlCalendarAdvance(Calendar,$D611,B612,"f",FALSE)</f>
        <v>43748</v>
      </c>
      <c r="E612" s="172">
        <f>_xll.qlInterestRateIndexValueDate(IndexON,D612)</f>
        <v>43748</v>
      </c>
      <c r="F612" s="188">
        <f>IFERROR(_xll.qlIndexFixing(IndexON,D612,TRUE,_xll.ohTrigger(RecalcTrigger,TriggerON)),NA())</f>
        <v>1.4596448299125653E-2</v>
      </c>
      <c r="H612" s="42">
        <f>_xll.qlCalendarAdvance(Calendar,$H611,B612,"f",FALSE)</f>
        <v>43748</v>
      </c>
      <c r="I612" s="172">
        <f>_xll.qlInterestRateIndexValueDate(Index1M,$H612)</f>
        <v>43748</v>
      </c>
      <c r="J612" s="177">
        <f>IFERROR(_xll.qlIndexFixing(Index1M,$H612,TRUE,_xll.ohTrigger(RecalcTrigger,Trigger1M)),NA())</f>
        <v>1.6390466972416376E-2</v>
      </c>
      <c r="K612" s="44">
        <f>IFERROR(_xll.qlIndexFixing(Index3M,H612,TRUE,_xll.ohTrigger(RecalcTrigger,Trigger3M)),NA())</f>
        <v>1.7285379111632967E-2</v>
      </c>
      <c r="L612" s="44">
        <f>IFERROR(_xll.qlIndexFixing(Index6M,$H612,TRUE,_xll.ohTrigger(RecalcTrigger,Trigger6M)),NA())</f>
        <v>1.9047357284151176E-2</v>
      </c>
      <c r="M612" s="178">
        <f>IFERROR(_xll.qlIndexFixing(Index1Y,$H612,TRUE,_xll.ohTrigger(RecalcTrigger,Trigger1Y)),NA())</f>
        <v>2.1013239924536537E-2</v>
      </c>
      <c r="N612" s="177">
        <f>IFERROR(_xll.qlIndexFixing(ONIndex1M,I612,TRUE,_xll.ohTrigger(RecalcTrigger,Trigger1M)),NA())</f>
        <v>1.6298109577251862E-2</v>
      </c>
      <c r="O612" s="44">
        <f>IFERROR(_xll.qlIndexFixing(ONIndex3M,I612,TRUE,_xll.ohTrigger(RecalcTrigger,Trigger3M)),NA())</f>
        <v>1.7014266444507209E-2</v>
      </c>
      <c r="P612" s="44">
        <f>IFERROR(_xll.qlIndexFixing(ONIndex6M,I612,TRUE,_xll.ohTrigger(RecalcTrigger,Trigger6M)),NA())</f>
        <v>1.8431807223263652E-2</v>
      </c>
      <c r="Q612" s="178">
        <f>IFERROR(_xll.qlIndexFixing(ONIndex1Y,I612,TRUE,_xll.ohTrigger(RecalcTrigger,Trigger1Y)),NA())</f>
        <v>1.9951166715199697E-2</v>
      </c>
    </row>
    <row r="613" spans="2:17" x14ac:dyDescent="0.2">
      <c r="B613" s="39" t="s">
        <v>42</v>
      </c>
      <c r="D613" s="42">
        <f>_xll.qlCalendarAdvance(Calendar,$D612,B613,"f",FALSE)</f>
        <v>43755</v>
      </c>
      <c r="E613" s="172">
        <f>_xll.qlInterestRateIndexValueDate(IndexON,D613)</f>
        <v>43755</v>
      </c>
      <c r="F613" s="188">
        <f>IFERROR(_xll.qlIndexFixing(IndexON,D613,TRUE,_xll.ohTrigger(RecalcTrigger,TriggerON)),NA())</f>
        <v>1.4635117599297587E-2</v>
      </c>
      <c r="H613" s="42">
        <f>_xll.qlCalendarAdvance(Calendar,$H612,B613,"f",FALSE)</f>
        <v>43755</v>
      </c>
      <c r="I613" s="172">
        <f>_xll.qlInterestRateIndexValueDate(Index1M,$H613)</f>
        <v>43755</v>
      </c>
      <c r="J613" s="177">
        <f>IFERROR(_xll.qlIndexFixing(Index1M,$H613,TRUE,_xll.ohTrigger(RecalcTrigger,Trigger1M)),NA())</f>
        <v>1.6427077914551343E-2</v>
      </c>
      <c r="K613" s="44">
        <f>IFERROR(_xll.qlIndexFixing(Index3M,H613,TRUE,_xll.ohTrigger(RecalcTrigger,Trigger3M)),NA())</f>
        <v>1.7321464695549259E-2</v>
      </c>
      <c r="L613" s="44">
        <f>IFERROR(_xll.qlIndexFixing(Index6M,$H613,TRUE,_xll.ohTrigger(RecalcTrigger,Trigger6M)),NA())</f>
        <v>1.9073619841121041E-2</v>
      </c>
      <c r="M613" s="178">
        <f>IFERROR(_xll.qlIndexFixing(Index1Y,$H613,TRUE,_xll.ohTrigger(RecalcTrigger,Trigger1Y)),NA())</f>
        <v>2.1045528651438817E-2</v>
      </c>
      <c r="N613" s="177">
        <f>IFERROR(_xll.qlIndexFixing(ONIndex1M,I613,TRUE,_xll.ohTrigger(RecalcTrigger,Trigger1M)),NA())</f>
        <v>1.6334674149762751E-2</v>
      </c>
      <c r="O613" s="44">
        <f>IFERROR(_xll.qlIndexFixing(ONIndex3M,I613,TRUE,_xll.ohTrigger(RecalcTrigger,Trigger3M)),NA())</f>
        <v>1.7050461290206709E-2</v>
      </c>
      <c r="P613" s="44">
        <f>IFERROR(_xll.qlIndexFixing(ONIndex6M,I613,TRUE,_xll.ohTrigger(RecalcTrigger,Trigger6M)),NA())</f>
        <v>1.8471471870883382E-2</v>
      </c>
      <c r="Q613" s="178">
        <f>IFERROR(_xll.qlIndexFixing(ONIndex1Y,I613,TRUE,_xll.ohTrigger(RecalcTrigger,Trigger1Y)),NA())</f>
        <v>1.9990034303688509E-2</v>
      </c>
    </row>
    <row r="614" spans="2:17" x14ac:dyDescent="0.2">
      <c r="B614" s="39" t="s">
        <v>42</v>
      </c>
      <c r="D614" s="42">
        <f>_xll.qlCalendarAdvance(Calendar,$D613,B614,"f",FALSE)</f>
        <v>43762</v>
      </c>
      <c r="E614" s="172">
        <f>_xll.qlInterestRateIndexValueDate(IndexON,D614)</f>
        <v>43762</v>
      </c>
      <c r="F614" s="188">
        <f>IFERROR(_xll.qlIndexFixing(IndexON,D614,TRUE,_xll.ohTrigger(RecalcTrigger,TriggerON)),NA())</f>
        <v>1.467394277140488E-2</v>
      </c>
      <c r="H614" s="42">
        <f>_xll.qlCalendarAdvance(Calendar,$H613,B614,"f",FALSE)</f>
        <v>43762</v>
      </c>
      <c r="I614" s="172">
        <f>_xll.qlInterestRateIndexValueDate(Index1M,$H614)</f>
        <v>43762</v>
      </c>
      <c r="J614" s="177">
        <f>IFERROR(_xll.qlIndexFixing(Index1M,$H614,TRUE,_xll.ohTrigger(RecalcTrigger,Trigger1M)),NA())</f>
        <v>1.6463686899071649E-2</v>
      </c>
      <c r="K614" s="44">
        <f>IFERROR(_xll.qlIndexFixing(Index3M,H614,TRUE,_xll.ohTrigger(RecalcTrigger,Trigger3M)),NA())</f>
        <v>1.7357547985071768E-2</v>
      </c>
      <c r="L614" s="44">
        <f>IFERROR(_xll.qlIndexFixing(Index6M,$H614,TRUE,_xll.ohTrigger(RecalcTrigger,Trigger6M)),NA())</f>
        <v>1.9112937173409845E-2</v>
      </c>
      <c r="M614" s="178">
        <f>IFERROR(_xll.qlIndexFixing(Index1Y,$H614,TRUE,_xll.ohTrigger(RecalcTrigger,Trigger1Y)),NA())</f>
        <v>2.1077686089071155E-2</v>
      </c>
      <c r="N614" s="177">
        <f>IFERROR(_xll.qlIndexFixing(ONIndex1M,I614,TRUE,_xll.ohTrigger(RecalcTrigger,Trigger1M)),NA())</f>
        <v>1.6371236653891508E-2</v>
      </c>
      <c r="O614" s="44">
        <f>IFERROR(_xll.qlIndexFixing(ONIndex3M,I614,TRUE,_xll.ohTrigger(RecalcTrigger,Trigger3M)),NA())</f>
        <v>1.7086601440851057E-2</v>
      </c>
      <c r="P614" s="44">
        <f>IFERROR(_xll.qlIndexFixing(ONIndex6M,I614,TRUE,_xll.ohTrigger(RecalcTrigger,Trigger6M)),NA())</f>
        <v>1.8511144024037085E-2</v>
      </c>
      <c r="Q614" s="178">
        <f>IFERROR(_xll.qlIndexFixing(ONIndex1Y,I614,TRUE,_xll.ohTrigger(RecalcTrigger,Trigger1Y)),NA())</f>
        <v>2.0027967025840754E-2</v>
      </c>
    </row>
    <row r="615" spans="2:17" x14ac:dyDescent="0.2">
      <c r="B615" s="39" t="s">
        <v>42</v>
      </c>
      <c r="D615" s="42">
        <f>_xll.qlCalendarAdvance(Calendar,$D614,B615,"f",FALSE)</f>
        <v>43769</v>
      </c>
      <c r="E615" s="172">
        <f>_xll.qlInterestRateIndexValueDate(IndexON,D615)</f>
        <v>43769</v>
      </c>
      <c r="F615" s="188">
        <f>IFERROR(_xll.qlIndexFixing(IndexON,D615,TRUE,_xll.ohTrigger(RecalcTrigger,TriggerON)),NA())</f>
        <v>1.4712923815528578E-2</v>
      </c>
      <c r="H615" s="42">
        <f>_xll.qlCalendarAdvance(Calendar,$H614,B615,"f",FALSE)</f>
        <v>43769</v>
      </c>
      <c r="I615" s="172">
        <f>_xll.qlInterestRateIndexValueDate(Index1M,$H615)</f>
        <v>43769</v>
      </c>
      <c r="J615" s="177">
        <f>IFERROR(_xll.qlIndexFixing(Index1M,$H615,TRUE,_xll.ohTrigger(RecalcTrigger,Trigger1M)),NA())</f>
        <v>1.6491332827608816E-2</v>
      </c>
      <c r="K615" s="44">
        <f>IFERROR(_xll.qlIndexFixing(Index3M,H615,TRUE,_xll.ohTrigger(RecalcTrigger,Trigger3M)),NA())</f>
        <v>1.7393640793122299E-2</v>
      </c>
      <c r="L615" s="44">
        <f>IFERROR(_xll.qlIndexFixing(Index6M,$H615,TRUE,_xll.ohTrigger(RecalcTrigger,Trigger6M)),NA())</f>
        <v>1.9148900297948857E-2</v>
      </c>
      <c r="M615" s="178">
        <f>IFERROR(_xll.qlIndexFixing(Index1Y,$H615,TRUE,_xll.ohTrigger(RecalcTrigger,Trigger1Y)),NA())</f>
        <v>2.1101083160147249E-2</v>
      </c>
      <c r="N615" s="177">
        <f>IFERROR(_xll.qlIndexFixing(ONIndex1M,I615,TRUE,_xll.ohTrigger(RecalcTrigger,Trigger1M)),NA())</f>
        <v>1.6407797089557086E-2</v>
      </c>
      <c r="O615" s="44">
        <f>IFERROR(_xll.qlIndexFixing(ONIndex3M,I615,TRUE,_xll.ohTrigger(RecalcTrigger,Trigger3M)),NA())</f>
        <v>1.7122686896440253E-2</v>
      </c>
      <c r="P615" s="44">
        <f>IFERROR(_xll.qlIndexFixing(ONIndex6M,I615,TRUE,_xll.ohTrigger(RecalcTrigger,Trigger6M)),NA())</f>
        <v>1.8550823682643713E-2</v>
      </c>
      <c r="Q615" s="178">
        <f>IFERROR(_xll.qlIndexFixing(ONIndex1Y,I615,TRUE,_xll.ohTrigger(RecalcTrigger,Trigger1Y)),NA())</f>
        <v>2.0064964881332248E-2</v>
      </c>
    </row>
    <row r="616" spans="2:17" x14ac:dyDescent="0.2">
      <c r="B616" s="39" t="s">
        <v>42</v>
      </c>
      <c r="D616" s="42">
        <f>_xll.qlCalendarAdvance(Calendar,$D615,B616,"f",FALSE)</f>
        <v>43776</v>
      </c>
      <c r="E616" s="172">
        <f>_xll.qlInterestRateIndexValueDate(IndexON,D616)</f>
        <v>43776</v>
      </c>
      <c r="F616" s="188">
        <f>IFERROR(_xll.qlIndexFixing(IndexON,D616,TRUE,_xll.ohTrigger(RecalcTrigger,TriggerON)),NA())</f>
        <v>1.4752060731668681E-2</v>
      </c>
      <c r="H616" s="42">
        <f>_xll.qlCalendarAdvance(Calendar,$H615,B616,"f",FALSE)</f>
        <v>43776</v>
      </c>
      <c r="I616" s="172">
        <f>_xll.qlInterestRateIndexValueDate(Index1M,$H616)</f>
        <v>43776</v>
      </c>
      <c r="J616" s="177">
        <f>IFERROR(_xll.qlIndexFixing(Index1M,$H616,TRUE,_xll.ohTrigger(RecalcTrigger,Trigger1M)),NA())</f>
        <v>1.6536898995199896E-2</v>
      </c>
      <c r="K616" s="44">
        <f>IFERROR(_xll.qlIndexFixing(Index3M,H616,TRUE,_xll.ohTrigger(RecalcTrigger,Trigger3M)),NA())</f>
        <v>1.7429754933048141E-2</v>
      </c>
      <c r="L616" s="44">
        <f>IFERROR(_xll.qlIndexFixing(Index6M,$H616,TRUE,_xll.ohTrigger(RecalcTrigger,Trigger6M)),NA())</f>
        <v>1.9188045068308523E-2</v>
      </c>
      <c r="M616" s="178">
        <f>IFERROR(_xll.qlIndexFixing(Index1Y,$H616,TRUE,_xll.ohTrigger(RecalcTrigger,Trigger1Y)),NA())</f>
        <v>2.1141682055131276E-2</v>
      </c>
      <c r="N616" s="177">
        <f>IFERROR(_xll.qlIndexFixing(ONIndex1M,I616,TRUE,_xll.ohTrigger(RecalcTrigger,Trigger1M)),NA())</f>
        <v>1.6444355456840531E-2</v>
      </c>
      <c r="O616" s="44">
        <f>IFERROR(_xll.qlIndexFixing(ONIndex3M,I616,TRUE,_xll.ohTrigger(RecalcTrigger,Trigger3M)),NA())</f>
        <v>1.7158717656893252E-2</v>
      </c>
      <c r="P616" s="44">
        <f>IFERROR(_xll.qlIndexFixing(ONIndex6M,I616,TRUE,_xll.ohTrigger(RecalcTrigger,Trigger6M)),NA())</f>
        <v>1.8590510846946406E-2</v>
      </c>
      <c r="Q616" s="178">
        <f>IFERROR(_xll.qlIndexFixing(ONIndex1Y,I616,TRUE,_xll.ohTrigger(RecalcTrigger,Trigger1Y)),NA())</f>
        <v>2.0101027870000898E-2</v>
      </c>
    </row>
    <row r="617" spans="2:17" x14ac:dyDescent="0.2">
      <c r="B617" s="39" t="s">
        <v>42</v>
      </c>
      <c r="D617" s="42">
        <f>_xll.qlCalendarAdvance(Calendar,$D616,B617,"f",FALSE)</f>
        <v>43783</v>
      </c>
      <c r="E617" s="172">
        <f>_xll.qlInterestRateIndexValueDate(IndexON,D617)</f>
        <v>43783</v>
      </c>
      <c r="F617" s="188">
        <f>IFERROR(_xll.qlIndexFixing(IndexON,D617,TRUE,_xll.ohTrigger(RecalcTrigger,TriggerON)),NA())</f>
        <v>1.4791353519906236E-2</v>
      </c>
      <c r="H617" s="42">
        <f>_xll.qlCalendarAdvance(Calendar,$H616,B617,"f",FALSE)</f>
        <v>43783</v>
      </c>
      <c r="I617" s="172">
        <f>_xll.qlInterestRateIndexValueDate(Index1M,$H617)</f>
        <v>43783</v>
      </c>
      <c r="J617" s="177">
        <f>IFERROR(_xll.qlIndexFixing(Index1M,$H617,TRUE,_xll.ohTrigger(RecalcTrigger,Trigger1M)),NA())</f>
        <v>1.6573502106769847E-2</v>
      </c>
      <c r="K617" s="44">
        <f>IFERROR(_xll.qlIndexFixing(Index3M,H617,TRUE,_xll.ohTrigger(RecalcTrigger,Trigger3M)),NA())</f>
        <v>1.7465902218628246E-2</v>
      </c>
      <c r="L617" s="44">
        <f>IFERROR(_xll.qlIndexFixing(Index6M,$H617,TRUE,_xll.ohTrigger(RecalcTrigger,Trigger6M)),NA())</f>
        <v>1.9227092727531661E-2</v>
      </c>
      <c r="M617" s="178">
        <f>IFERROR(_xll.qlIndexFixing(Index1Y,$H617,TRUE,_xll.ohTrigger(RecalcTrigger,Trigger1Y)),NA())</f>
        <v>2.1173558068879814E-2</v>
      </c>
      <c r="N617" s="177">
        <f>IFERROR(_xll.qlIndexFixing(ONIndex1M,I617,TRUE,_xll.ohTrigger(RecalcTrigger,Trigger1M)),NA())</f>
        <v>1.6480911755822891E-2</v>
      </c>
      <c r="O617" s="44">
        <f>IFERROR(_xll.qlIndexFixing(ONIndex3M,I617,TRUE,_xll.ohTrigger(RecalcTrigger,Trigger3M)),NA())</f>
        <v>1.7194693722291099E-2</v>
      </c>
      <c r="P617" s="44">
        <f>IFERROR(_xll.qlIndexFixing(ONIndex6M,I617,TRUE,_xll.ohTrigger(RecalcTrigger,Trigger6M)),NA())</f>
        <v>1.8630205516702025E-2</v>
      </c>
      <c r="Q617" s="178">
        <f>IFERROR(_xll.qlIndexFixing(ONIndex1Y,I617,TRUE,_xll.ohTrigger(RecalcTrigger,Trigger1Y)),NA())</f>
        <v>2.0136155991441473E-2</v>
      </c>
    </row>
    <row r="618" spans="2:17" x14ac:dyDescent="0.2">
      <c r="B618" s="39" t="s">
        <v>42</v>
      </c>
      <c r="D618" s="42">
        <f>_xll.qlCalendarAdvance(Calendar,$D617,B618,"f",FALSE)</f>
        <v>43790</v>
      </c>
      <c r="E618" s="172">
        <f>_xll.qlInterestRateIndexValueDate(IndexON,D618)</f>
        <v>43790</v>
      </c>
      <c r="F618" s="188">
        <f>IFERROR(_xll.qlIndexFixing(IndexON,D618,TRUE,_xll.ohTrigger(RecalcTrigger,TriggerON)),NA())</f>
        <v>1.4830802180160196E-2</v>
      </c>
      <c r="H618" s="42">
        <f>_xll.qlCalendarAdvance(Calendar,$H617,B618,"f",FALSE)</f>
        <v>43790</v>
      </c>
      <c r="I618" s="172">
        <f>_xll.qlInterestRateIndexValueDate(Index1M,$H618)</f>
        <v>43790</v>
      </c>
      <c r="J618" s="177">
        <f>IFERROR(_xll.qlIndexFixing(Index1M,$H618,TRUE,_xll.ohTrigger(RecalcTrigger,Trigger1M)),NA())</f>
        <v>1.6610106093259726E-2</v>
      </c>
      <c r="K618" s="44">
        <f>IFERROR(_xll.qlIndexFixing(Index3M,H618,TRUE,_xll.ohTrigger(RecalcTrigger,Trigger3M)),NA())</f>
        <v>1.7502094464068824E-2</v>
      </c>
      <c r="L618" s="44">
        <f>IFERROR(_xll.qlIndexFixing(Index6M,$H618,TRUE,_xll.ohTrigger(RecalcTrigger,Trigger6M)),NA())</f>
        <v>1.9266038072089008E-2</v>
      </c>
      <c r="M618" s="178">
        <f>IFERROR(_xll.qlIndexFixing(Index1Y,$H618,TRUE,_xll.ohTrigger(RecalcTrigger,Trigger1Y)),NA())</f>
        <v>2.120537776396425E-2</v>
      </c>
      <c r="N618" s="177">
        <f>IFERROR(_xll.qlIndexFixing(ONIndex1M,I618,TRUE,_xll.ohTrigger(RecalcTrigger,Trigger1M)),NA())</f>
        <v>1.6517465986342073E-2</v>
      </c>
      <c r="O618" s="44">
        <f>IFERROR(_xll.qlIndexFixing(ONIndex3M,I618,TRUE,_xll.ohTrigger(RecalcTrigger,Trigger3M)),NA())</f>
        <v>1.7230615092552748E-2</v>
      </c>
      <c r="P618" s="44">
        <f>IFERROR(_xll.qlIndexFixing(ONIndex6M,I618,TRUE,_xll.ohTrigger(RecalcTrigger,Trigger6M)),NA())</f>
        <v>1.8669907692072663E-2</v>
      </c>
      <c r="Q618" s="178">
        <f>IFERROR(_xll.qlIndexFixing(ONIndex1Y,I618,TRUE,_xll.ohTrigger(RecalcTrigger,Trigger1Y)),NA())</f>
        <v>2.0170349245491881E-2</v>
      </c>
    </row>
    <row r="619" spans="2:17" x14ac:dyDescent="0.2">
      <c r="B619" s="39" t="s">
        <v>42</v>
      </c>
      <c r="D619" s="42">
        <f>_xll.qlCalendarAdvance(Calendar,$D618,B619,"f",FALSE)</f>
        <v>43797</v>
      </c>
      <c r="E619" s="172">
        <f>_xll.qlInterestRateIndexValueDate(IndexON,D619)</f>
        <v>43797</v>
      </c>
      <c r="F619" s="188">
        <f>IFERROR(_xll.qlIndexFixing(IndexON,D619,TRUE,_xll.ohTrigger(RecalcTrigger,TriggerON)),NA())</f>
        <v>1.4870406712673701E-2</v>
      </c>
      <c r="H619" s="42">
        <f>_xll.qlCalendarAdvance(Calendar,$H618,B619,"f",FALSE)</f>
        <v>43797</v>
      </c>
      <c r="I619" s="172">
        <f>_xll.qlInterestRateIndexValueDate(Index1M,$H619)</f>
        <v>43797</v>
      </c>
      <c r="J619" s="177">
        <f>IFERROR(_xll.qlIndexFixing(Index1M,$H619,TRUE,_xll.ohTrigger(RecalcTrigger,Trigger1M)),NA())</f>
        <v>1.664673126824865E-2</v>
      </c>
      <c r="K619" s="44">
        <f>IFERROR(_xll.qlIndexFixing(Index3M,H619,TRUE,_xll.ohTrigger(RecalcTrigger,Trigger3M)),NA())</f>
        <v>1.7538343484005983E-2</v>
      </c>
      <c r="L619" s="44">
        <f>IFERROR(_xll.qlIndexFixing(Index6M,$H619,TRUE,_xll.ohTrigger(RecalcTrigger,Trigger6M)),NA())</f>
        <v>1.9304875898064341E-2</v>
      </c>
      <c r="M619" s="178">
        <f>IFERROR(_xll.qlIndexFixing(Index1Y,$H619,TRUE,_xll.ohTrigger(RecalcTrigger,Trigger1Y)),NA())</f>
        <v>2.1237159888991396E-2</v>
      </c>
      <c r="N619" s="177">
        <f>IFERROR(_xll.qlIndexFixing(ONIndex1M,I619,TRUE,_xll.ohTrigger(RecalcTrigger,Trigger1M)),NA())</f>
        <v>1.6554018148398075E-2</v>
      </c>
      <c r="O619" s="44">
        <f>IFERROR(_xll.qlIndexFixing(ONIndex3M,I619,TRUE,_xll.ohTrigger(RecalcTrigger,Trigger3M)),NA())</f>
        <v>1.7266481767678199E-2</v>
      </c>
      <c r="P619" s="44">
        <f>IFERROR(_xll.qlIndexFixing(ONIndex6M,I619,TRUE,_xll.ohTrigger(RecalcTrigger,Trigger6M)),NA())</f>
        <v>1.8709617373058318E-2</v>
      </c>
      <c r="Q619" s="178">
        <f>IFERROR(_xll.qlIndexFixing(ONIndex1Y,I619,TRUE,_xll.ohTrigger(RecalcTrigger,Trigger1Y)),NA())</f>
        <v>2.0203607631827936E-2</v>
      </c>
    </row>
    <row r="620" spans="2:17" x14ac:dyDescent="0.2">
      <c r="B620" s="39" t="s">
        <v>42</v>
      </c>
      <c r="D620" s="42">
        <f>_xll.qlCalendarAdvance(Calendar,$D619,B620,"f",FALSE)</f>
        <v>43804</v>
      </c>
      <c r="E620" s="172">
        <f>_xll.qlInterestRateIndexValueDate(IndexON,D620)</f>
        <v>43804</v>
      </c>
      <c r="F620" s="188">
        <f>IFERROR(_xll.qlIndexFixing(IndexON,D620,TRUE,_xll.ohTrigger(RecalcTrigger,TriggerON)),NA())</f>
        <v>1.4910167117365702E-2</v>
      </c>
      <c r="H620" s="42">
        <f>_xll.qlCalendarAdvance(Calendar,$H619,B620,"f",FALSE)</f>
        <v>43804</v>
      </c>
      <c r="I620" s="172">
        <f>_xll.qlInterestRateIndexValueDate(Index1M,$H620)</f>
        <v>43804</v>
      </c>
      <c r="J620" s="177">
        <f>IFERROR(_xll.qlIndexFixing(Index1M,$H620,TRUE,_xll.ohTrigger(RecalcTrigger,Trigger1M)),NA())</f>
        <v>1.6683404607497308E-2</v>
      </c>
      <c r="K620" s="44">
        <f>IFERROR(_xll.qlIndexFixing(Index3M,H620,TRUE,_xll.ohTrigger(RecalcTrigger,Trigger3M)),NA())</f>
        <v>1.7571627671223028E-2</v>
      </c>
      <c r="L620" s="44">
        <f>IFERROR(_xll.qlIndexFixing(Index6M,$H620,TRUE,_xll.ohTrigger(RecalcTrigger,Trigger6M)),NA())</f>
        <v>1.9346834612633423E-2</v>
      </c>
      <c r="M620" s="178">
        <f>IFERROR(_xll.qlIndexFixing(Index1Y,$H620,TRUE,_xll.ohTrigger(RecalcTrigger,Trigger1Y)),NA())</f>
        <v>2.126892319492657E-2</v>
      </c>
      <c r="N620" s="177">
        <f>IFERROR(_xll.qlIndexFixing(ONIndex1M,I620,TRUE,_xll.ohTrigger(RecalcTrigger,Trigger1M)),NA())</f>
        <v>1.6590568242152992E-2</v>
      </c>
      <c r="O620" s="44">
        <f>IFERROR(_xll.qlIndexFixing(ONIndex3M,I620,TRUE,_xll.ohTrigger(RecalcTrigger,Trigger3M)),NA())</f>
        <v>1.7302293747748498E-2</v>
      </c>
      <c r="P620" s="44">
        <f>IFERROR(_xll.qlIndexFixing(ONIndex6M,I620,TRUE,_xll.ohTrigger(RecalcTrigger,Trigger6M)),NA())</f>
        <v>1.87493345594969E-2</v>
      </c>
      <c r="Q620" s="178">
        <f>IFERROR(_xll.qlIndexFixing(ONIndex1Y,I620,TRUE,_xll.ohTrigger(RecalcTrigger,Trigger1Y)),NA())</f>
        <v>2.0235931150206499E-2</v>
      </c>
    </row>
    <row r="621" spans="2:17" x14ac:dyDescent="0.2">
      <c r="B621" s="39" t="s">
        <v>42</v>
      </c>
      <c r="D621" s="42">
        <f>_xll.qlCalendarAdvance(Calendar,$D620,B621,"f",FALSE)</f>
        <v>43811</v>
      </c>
      <c r="E621" s="172">
        <f>_xll.qlInterestRateIndexValueDate(IndexON,D621)</f>
        <v>43811</v>
      </c>
      <c r="F621" s="188">
        <f>IFERROR(_xll.qlIndexFixing(IndexON,D621,TRUE,_xll.ohTrigger(RecalcTrigger,TriggerON)),NA())</f>
        <v>1.4950083394398295E-2</v>
      </c>
      <c r="H621" s="42">
        <f>_xll.qlCalendarAdvance(Calendar,$H620,B621,"f",FALSE)</f>
        <v>43811</v>
      </c>
      <c r="I621" s="172">
        <f>_xll.qlInterestRateIndexValueDate(Index1M,$H621)</f>
        <v>43811</v>
      </c>
      <c r="J621" s="177">
        <f>IFERROR(_xll.qlIndexFixing(Index1M,$H621,TRUE,_xll.ohTrigger(RecalcTrigger,Trigger1M)),NA())</f>
        <v>1.6720153100227668E-2</v>
      </c>
      <c r="K621" s="44">
        <f>IFERROR(_xll.qlIndexFixing(Index3M,H621,TRUE,_xll.ohTrigger(RecalcTrigger,Trigger3M)),NA())</f>
        <v>1.7608016847074425E-2</v>
      </c>
      <c r="L621" s="44">
        <f>IFERROR(_xll.qlIndexFixing(Index6M,$H621,TRUE,_xll.ohTrigger(RecalcTrigger,Trigger6M)),NA())</f>
        <v>1.9385434787496224E-2</v>
      </c>
      <c r="M621" s="178">
        <f>IFERROR(_xll.qlIndexFixing(Index1Y,$H621,TRUE,_xll.ohTrigger(RecalcTrigger,Trigger1Y)),NA())</f>
        <v>2.1300686435089162E-2</v>
      </c>
      <c r="N621" s="177">
        <f>IFERROR(_xll.qlIndexFixing(ONIndex1M,I621,TRUE,_xll.ohTrigger(RecalcTrigger,Trigger1M)),NA())</f>
        <v>1.662711626744473E-2</v>
      </c>
      <c r="O621" s="44">
        <f>IFERROR(_xll.qlIndexFixing(ONIndex3M,I621,TRUE,_xll.ohTrigger(RecalcTrigger,Trigger3M)),NA())</f>
        <v>1.7338051032520507E-2</v>
      </c>
      <c r="P621" s="44">
        <f>IFERROR(_xll.qlIndexFixing(ONIndex6M,I621,TRUE,_xll.ohTrigger(RecalcTrigger,Trigger6M)),NA())</f>
        <v>1.8789059251550499E-2</v>
      </c>
      <c r="Q621" s="178">
        <f>IFERROR(_xll.qlIndexFixing(ONIndex1Y,I621,TRUE,_xll.ohTrigger(RecalcTrigger,Trigger1Y)),NA())</f>
        <v>2.0267319800303385E-2</v>
      </c>
    </row>
    <row r="622" spans="2:17" x14ac:dyDescent="0.2">
      <c r="B622" s="39" t="s">
        <v>42</v>
      </c>
      <c r="D622" s="42">
        <f>_xll.qlCalendarAdvance(Calendar,$D621,B622,"f",FALSE)</f>
        <v>43818</v>
      </c>
      <c r="E622" s="172">
        <f>_xll.qlInterestRateIndexValueDate(IndexON,D622)</f>
        <v>43818</v>
      </c>
      <c r="F622" s="188">
        <f>IFERROR(_xll.qlIndexFixing(IndexON,D622,TRUE,_xll.ohTrigger(RecalcTrigger,TriggerON)),NA())</f>
        <v>1.4990154650074139E-2</v>
      </c>
      <c r="H622" s="42">
        <f>_xll.qlCalendarAdvance(Calendar,$H621,B622,"f",FALSE)</f>
        <v>43818</v>
      </c>
      <c r="I622" s="172">
        <f>_xll.qlInterestRateIndexValueDate(Index1M,$H622)</f>
        <v>43818</v>
      </c>
      <c r="J622" s="177">
        <f>IFERROR(_xll.qlIndexFixing(Index1M,$H622,TRUE,_xll.ohTrigger(RecalcTrigger,Trigger1M)),NA())</f>
        <v>1.6757003631099332E-2</v>
      </c>
      <c r="K622" s="44">
        <f>IFERROR(_xll.qlIndexFixing(Index3M,H622,TRUE,_xll.ohTrigger(RecalcTrigger,Trigger3M)),NA())</f>
        <v>1.7644498096533696E-2</v>
      </c>
      <c r="L622" s="44">
        <f>IFERROR(_xll.qlIndexFixing(Index6M,$H622,TRUE,_xll.ohTrigger(RecalcTrigger,Trigger6M)),NA())</f>
        <v>1.942391182656655E-2</v>
      </c>
      <c r="M622" s="178">
        <f>IFERROR(_xll.qlIndexFixing(Index1Y,$H622,TRUE,_xll.ohTrigger(RecalcTrigger,Trigger1Y)),NA())</f>
        <v>2.1332468282993528E-2</v>
      </c>
      <c r="N622" s="177">
        <f>IFERROR(_xll.qlIndexFixing(ONIndex1M,I622,TRUE,_xll.ohTrigger(RecalcTrigger,Trigger1M)),NA())</f>
        <v>1.6663670186503055E-2</v>
      </c>
      <c r="O622" s="44">
        <f>IFERROR(_xll.qlIndexFixing(ONIndex3M,I622,TRUE,_xll.ohTrigger(RecalcTrigger,Trigger3M)),NA())</f>
        <v>1.7373763612407167E-2</v>
      </c>
      <c r="P622" s="44">
        <f>IFERROR(_xll.qlIndexFixing(ONIndex6M,I622,TRUE,_xll.ohTrigger(RecalcTrigger,Trigger6M)),NA())</f>
        <v>1.8828782797933874E-2</v>
      </c>
      <c r="Q622" s="178">
        <f>IFERROR(_xll.qlIndexFixing(ONIndex1Y,I622,TRUE,_xll.ohTrigger(RecalcTrigger,Trigger1Y)),NA())</f>
        <v>2.0297835966034405E-2</v>
      </c>
    </row>
    <row r="623" spans="2:17" x14ac:dyDescent="0.2">
      <c r="B623" s="39" t="s">
        <v>42</v>
      </c>
      <c r="D623" s="42">
        <f>_xll.qlCalendarAdvance(Calendar,$D622,B623,"f",FALSE)</f>
        <v>43826</v>
      </c>
      <c r="E623" s="172">
        <f>_xll.qlInterestRateIndexValueDate(IndexON,D623)</f>
        <v>43826</v>
      </c>
      <c r="F623" s="188">
        <f>IFERROR(_xll.qlIndexFixing(IndexON,D623,TRUE,_xll.ohTrigger(RecalcTrigger,TriggerON)),NA())</f>
        <v>1.5042508104059125E-2</v>
      </c>
      <c r="H623" s="42">
        <f>_xll.qlCalendarAdvance(Calendar,$H622,B623,"f",FALSE)</f>
        <v>43826</v>
      </c>
      <c r="I623" s="172">
        <f>_xll.qlInterestRateIndexValueDate(Index1M,$H623)</f>
        <v>43826</v>
      </c>
      <c r="J623" s="177">
        <f>IFERROR(_xll.qlIndexFixing(Index1M,$H623,TRUE,_xll.ohTrigger(RecalcTrigger,Trigger1M)),NA())</f>
        <v>1.6796226550363055E-2</v>
      </c>
      <c r="K623" s="44">
        <f>IFERROR(_xll.qlIndexFixing(Index3M,H623,TRUE,_xll.ohTrigger(RecalcTrigger,Trigger3M)),NA())</f>
        <v>1.768631337312461E-2</v>
      </c>
      <c r="L623" s="44">
        <f>IFERROR(_xll.qlIndexFixing(Index6M,$H623,TRUE,_xll.ohTrigger(RecalcTrigger,Trigger6M)),NA())</f>
        <v>1.9474152036415279E-2</v>
      </c>
      <c r="M623" s="178">
        <f>IFERROR(_xll.qlIndexFixing(Index1Y,$H623,TRUE,_xll.ohTrigger(RecalcTrigger,Trigger1Y)),NA())</f>
        <v>2.1368828155776814E-2</v>
      </c>
      <c r="N623" s="177">
        <f>IFERROR(_xll.qlIndexFixing(ONIndex1M,I623,TRUE,_xll.ohTrigger(RecalcTrigger,Trigger1M)),NA())</f>
        <v>1.6711579116696074E-2</v>
      </c>
      <c r="O623" s="44">
        <f>IFERROR(_xll.qlIndexFixing(ONIndex3M,I623,TRUE,_xll.ohTrigger(RecalcTrigger,Trigger3M)),NA())</f>
        <v>1.7420617386779323E-2</v>
      </c>
      <c r="P623" s="44">
        <f>IFERROR(_xll.qlIndexFixing(ONIndex6M,I623,TRUE,_xll.ohTrigger(RecalcTrigger,Trigger6M)),NA())</f>
        <v>1.8880681681403187E-2</v>
      </c>
      <c r="Q623" s="178">
        <f>IFERROR(_xll.qlIndexFixing(ONIndex1Y,I623,TRUE,_xll.ohTrigger(RecalcTrigger,Trigger1Y)),NA())</f>
        <v>2.0337991600992332E-2</v>
      </c>
    </row>
    <row r="624" spans="2:17" x14ac:dyDescent="0.2">
      <c r="B624" s="39" t="s">
        <v>42</v>
      </c>
      <c r="D624" s="42">
        <f>_xll.qlCalendarAdvance(Calendar,$D623,B624,"f",FALSE)</f>
        <v>43833</v>
      </c>
      <c r="E624" s="172">
        <f>_xll.qlInterestRateIndexValueDate(IndexON,D624)</f>
        <v>43833</v>
      </c>
      <c r="F624" s="188">
        <f>IFERROR(_xll.qlIndexFixing(IndexON,D624,TRUE,_xll.ohTrigger(RecalcTrigger,TriggerON)),NA())</f>
        <v>1.5082910236498364E-2</v>
      </c>
      <c r="H624" s="42">
        <f>_xll.qlCalendarAdvance(Calendar,$H623,B624,"f",FALSE)</f>
        <v>43833</v>
      </c>
      <c r="I624" s="172">
        <f>_xll.qlInterestRateIndexValueDate(Index1M,$H624)</f>
        <v>43833</v>
      </c>
      <c r="J624" s="177">
        <f>IFERROR(_xll.qlIndexFixing(Index1M,$H624,TRUE,_xll.ohTrigger(RecalcTrigger,Trigger1M)),NA())</f>
        <v>1.6833325252055473E-2</v>
      </c>
      <c r="K624" s="44">
        <f>IFERROR(_xll.qlIndexFixing(Index3M,H624,TRUE,_xll.ohTrigger(RecalcTrigger,Trigger3M)),NA())</f>
        <v>1.7723009586165905E-2</v>
      </c>
      <c r="L624" s="44">
        <f>IFERROR(_xll.qlIndexFixing(Index6M,$H624,TRUE,_xll.ohTrigger(RecalcTrigger,Trigger6M)),NA())</f>
        <v>1.9502731599398859E-2</v>
      </c>
      <c r="M624" s="178">
        <f>IFERROR(_xll.qlIndexFixing(Index1Y,$H624,TRUE,_xll.ohTrigger(RecalcTrigger,Trigger1Y)),NA())</f>
        <v>2.139775881052763E-2</v>
      </c>
      <c r="N624" s="177">
        <f>IFERROR(_xll.qlIndexFixing(ONIndex1M,I624,TRUE,_xll.ohTrigger(RecalcTrigger,Trigger1M)),NA())</f>
        <v>1.674838772461033E-2</v>
      </c>
      <c r="O624" s="44">
        <f>IFERROR(_xll.qlIndexFixing(ONIndex3M,I624,TRUE,_xll.ohTrigger(RecalcTrigger,Trigger3M)),NA())</f>
        <v>1.7456529645953161E-2</v>
      </c>
      <c r="P624" s="44">
        <f>IFERROR(_xll.qlIndexFixing(ONIndex6M,I624,TRUE,_xll.ohTrigger(RecalcTrigger,Trigger6M)),NA())</f>
        <v>1.8920148265744546E-2</v>
      </c>
      <c r="Q624" s="178">
        <f>IFERROR(_xll.qlIndexFixing(ONIndex1Y,I624,TRUE,_xll.ohTrigger(RecalcTrigger,Trigger1Y)),NA())</f>
        <v>2.0368380448581396E-2</v>
      </c>
    </row>
    <row r="625" spans="2:17" x14ac:dyDescent="0.2">
      <c r="B625" s="39" t="s">
        <v>42</v>
      </c>
      <c r="D625" s="42">
        <f>_xll.qlCalendarAdvance(Calendar,$D624,B625,"f",FALSE)</f>
        <v>43840</v>
      </c>
      <c r="E625" s="172">
        <f>_xll.qlInterestRateIndexValueDate(IndexON,D625)</f>
        <v>43840</v>
      </c>
      <c r="F625" s="188">
        <f>IFERROR(_xll.qlIndexFixing(IndexON,D625,TRUE,_xll.ohTrigger(RecalcTrigger,TriggerON)),NA())</f>
        <v>1.5123454434368876E-2</v>
      </c>
      <c r="H625" s="42">
        <f>_xll.qlCalendarAdvance(Calendar,$H624,B625,"f",FALSE)</f>
        <v>43840</v>
      </c>
      <c r="I625" s="172">
        <f>_xll.qlInterestRateIndexValueDate(Index1M,$H625)</f>
        <v>43840</v>
      </c>
      <c r="J625" s="177">
        <f>IFERROR(_xll.qlIndexFixing(Index1M,$H625,TRUE,_xll.ohTrigger(RecalcTrigger,Trigger1M)),NA())</f>
        <v>1.6870545368658275E-2</v>
      </c>
      <c r="K625" s="44">
        <f>IFERROR(_xll.qlIndexFixing(Index3M,H625,TRUE,_xll.ohTrigger(RecalcTrigger,Trigger3M)),NA())</f>
        <v>1.7772129713194203E-2</v>
      </c>
      <c r="L625" s="44">
        <f>IFERROR(_xll.qlIndexFixing(Index6M,$H625,TRUE,_xll.ohTrigger(RecalcTrigger,Trigger6M)),NA())</f>
        <v>1.9540817273783512E-2</v>
      </c>
      <c r="M625" s="178">
        <f>IFERROR(_xll.qlIndexFixing(Index1Y,$H625,TRUE,_xll.ohTrigger(RecalcTrigger,Trigger1Y)),NA())</f>
        <v>2.1429634826547306E-2</v>
      </c>
      <c r="N625" s="177">
        <f>IFERROR(_xll.qlIndexFixing(ONIndex1M,I625,TRUE,_xll.ohTrigger(RecalcTrigger,Trigger1M)),NA())</f>
        <v>1.6785317484989681E-2</v>
      </c>
      <c r="O625" s="44">
        <f>IFERROR(_xll.qlIndexFixing(ONIndex3M,I625,TRUE,_xll.ohTrigger(RecalcTrigger,Trigger3M)),NA())</f>
        <v>1.7492541812741402E-2</v>
      </c>
      <c r="P625" s="44">
        <f>IFERROR(_xll.qlIndexFixing(ONIndex6M,I625,TRUE,_xll.ohTrigger(RecalcTrigger,Trigger6M)),NA())</f>
        <v>1.8959488485048213E-2</v>
      </c>
      <c r="Q625" s="178">
        <f>IFERROR(_xll.qlIndexFixing(ONIndex1Y,I625,TRUE,_xll.ohTrigger(RecalcTrigger,Trigger1Y)),NA())</f>
        <v>2.0398799745285173E-2</v>
      </c>
    </row>
    <row r="626" spans="2:17" x14ac:dyDescent="0.2">
      <c r="B626" s="39" t="s">
        <v>42</v>
      </c>
      <c r="D626" s="42">
        <f>_xll.qlCalendarAdvance(Calendar,$D625,B626,"f",FALSE)</f>
        <v>43847</v>
      </c>
      <c r="E626" s="172">
        <f>_xll.qlInterestRateIndexValueDate(IndexON,D626)</f>
        <v>43847</v>
      </c>
      <c r="F626" s="188">
        <f>IFERROR(_xll.qlIndexFixing(IndexON,D626,TRUE,_xll.ohTrigger(RecalcTrigger,TriggerON)),NA())</f>
        <v>1.5164140697832749E-2</v>
      </c>
      <c r="H626" s="42">
        <f>_xll.qlCalendarAdvance(Calendar,$H625,B626,"f",FALSE)</f>
        <v>43847</v>
      </c>
      <c r="I626" s="172">
        <f>_xll.qlInterestRateIndexValueDate(Index1M,$H626)</f>
        <v>43847</v>
      </c>
      <c r="J626" s="177">
        <f>IFERROR(_xll.qlIndexFixing(Index1M,$H626,TRUE,_xll.ohTrigger(RecalcTrigger,Trigger1M)),NA())</f>
        <v>1.6907886901321795E-2</v>
      </c>
      <c r="K626" s="44">
        <f>IFERROR(_xll.qlIndexFixing(Index3M,H626,TRUE,_xll.ohTrigger(RecalcTrigger,Trigger3M)),NA())</f>
        <v>1.7796703992492467E-2</v>
      </c>
      <c r="L626" s="44">
        <f>IFERROR(_xll.qlIndexFixing(Index6M,$H626,TRUE,_xll.ohTrigger(RecalcTrigger,Trigger6M)),NA())</f>
        <v>1.9578776072732462E-2</v>
      </c>
      <c r="M626" s="178">
        <f>IFERROR(_xll.qlIndexFixing(Index1Y,$H626,TRUE,_xll.ohTrigger(RecalcTrigger,Trigger1Y)),NA())</f>
        <v>2.1461541870740071E-2</v>
      </c>
      <c r="N626" s="177">
        <f>IFERROR(_xll.qlIndexFixing(ONIndex1M,I626,TRUE,_xll.ohTrigger(RecalcTrigger,Trigger1M)),NA())</f>
        <v>1.6822368397942194E-2</v>
      </c>
      <c r="O626" s="44">
        <f>IFERROR(_xll.qlIndexFixing(ONIndex3M,I626,TRUE,_xll.ohTrigger(RecalcTrigger,Trigger3M)),NA())</f>
        <v>1.7528653887198081E-2</v>
      </c>
      <c r="P626" s="44">
        <f>IFERROR(_xll.qlIndexFixing(ONIndex6M,I626,TRUE,_xll.ohTrigger(RecalcTrigger,Trigger6M)),NA())</f>
        <v>1.8998702339206124E-2</v>
      </c>
      <c r="Q626" s="178">
        <f>IFERROR(_xll.qlIndexFixing(ONIndex1Y,I626,TRUE,_xll.ohTrigger(RecalcTrigger,Trigger1Y)),NA())</f>
        <v>2.0429249491049632E-2</v>
      </c>
    </row>
    <row r="627" spans="2:17" x14ac:dyDescent="0.2">
      <c r="B627" s="39" t="s">
        <v>42</v>
      </c>
      <c r="D627" s="42">
        <f>_xll.qlCalendarAdvance(Calendar,$D626,B627,"f",FALSE)</f>
        <v>43854</v>
      </c>
      <c r="E627" s="172">
        <f>_xll.qlInterestRateIndexValueDate(IndexON,D627)</f>
        <v>43854</v>
      </c>
      <c r="F627" s="188">
        <f>IFERROR(_xll.qlIndexFixing(IndexON,D627,TRUE,_xll.ohTrigger(RecalcTrigger,TriggerON)),NA())</f>
        <v>1.5204969026998048E-2</v>
      </c>
      <c r="H627" s="42">
        <f>_xll.qlCalendarAdvance(Calendar,$H626,B627,"f",FALSE)</f>
        <v>43854</v>
      </c>
      <c r="I627" s="172">
        <f>_xll.qlInterestRateIndexValueDate(Index1M,$H627)</f>
        <v>43854</v>
      </c>
      <c r="J627" s="177">
        <f>IFERROR(_xll.qlIndexFixing(Index1M,$H627,TRUE,_xll.ohTrigger(RecalcTrigger,Trigger1M)),NA())</f>
        <v>1.6945349851198981E-2</v>
      </c>
      <c r="K627" s="44">
        <f>IFERROR(_xll.qlIndexFixing(Index3M,H627,TRUE,_xll.ohTrigger(RecalcTrigger,Trigger3M)),NA())</f>
        <v>1.783370219128888E-2</v>
      </c>
      <c r="L627" s="44">
        <f>IFERROR(_xll.qlIndexFixing(Index6M,$H627,TRUE,_xll.ohTrigger(RecalcTrigger,Trigger6M)),NA())</f>
        <v>1.9616607989082911E-2</v>
      </c>
      <c r="M627" s="178">
        <f>IFERROR(_xll.qlIndexFixing(Index1Y,$H627,TRUE,_xll.ohTrigger(RecalcTrigger,Trigger1Y)),NA())</f>
        <v>2.1493479647716744E-2</v>
      </c>
      <c r="N627" s="177">
        <f>IFERROR(_xll.qlIndexFixing(ONIndex1M,I627,TRUE,_xll.ohTrigger(RecalcTrigger,Trigger1M)),NA())</f>
        <v>1.685954046360294E-2</v>
      </c>
      <c r="O627" s="44">
        <f>IFERROR(_xll.qlIndexFixing(ONIndex3M,I627,TRUE,_xll.ohTrigger(RecalcTrigger,Trigger3M)),NA())</f>
        <v>1.7564865869458268E-2</v>
      </c>
      <c r="P627" s="44">
        <f>IFERROR(_xll.qlIndexFixing(ONIndex6M,I627,TRUE,_xll.ohTrigger(RecalcTrigger,Trigger6M)),NA())</f>
        <v>1.9037789828056189E-2</v>
      </c>
      <c r="Q627" s="178">
        <f>IFERROR(_xll.qlIndexFixing(ONIndex1Y,I627,TRUE,_xll.ohTrigger(RecalcTrigger,Trigger1Y)),NA())</f>
        <v>2.0459729685982829E-2</v>
      </c>
    </row>
    <row r="628" spans="2:17" x14ac:dyDescent="0.2">
      <c r="B628" s="39" t="s">
        <v>42</v>
      </c>
      <c r="D628" s="42">
        <f>_xll.qlCalendarAdvance(Calendar,$D627,B628,"f",FALSE)</f>
        <v>43861</v>
      </c>
      <c r="E628" s="172">
        <f>_xll.qlInterestRateIndexValueDate(IndexON,D628)</f>
        <v>43861</v>
      </c>
      <c r="F628" s="188">
        <f>IFERROR(_xll.qlIndexFixing(IndexON,D628,TRUE,_xll.ohTrigger(RecalcTrigger,TriggerON)),NA())</f>
        <v>1.5245939422026865E-2</v>
      </c>
      <c r="H628" s="42">
        <f>_xll.qlCalendarAdvance(Calendar,$H627,B628,"f",FALSE)</f>
        <v>43861</v>
      </c>
      <c r="I628" s="172">
        <f>_xll.qlInterestRateIndexValueDate(Index1M,$H628)</f>
        <v>43861</v>
      </c>
      <c r="J628" s="177">
        <f>IFERROR(_xll.qlIndexFixing(Index1M,$H628,TRUE,_xll.ohTrigger(RecalcTrigger,Trigger1M)),NA())</f>
        <v>1.6973668411645642E-2</v>
      </c>
      <c r="K628" s="44">
        <f>IFERROR(_xll.qlIndexFixing(Index3M,H628,TRUE,_xll.ohTrigger(RecalcTrigger,Trigger3M)),NA())</f>
        <v>1.7867695657151125E-2</v>
      </c>
      <c r="L628" s="44">
        <f>IFERROR(_xll.qlIndexFixing(Index6M,$H628,TRUE,_xll.ohTrigger(RecalcTrigger,Trigger6M)),NA())</f>
        <v>1.9654313015698335E-2</v>
      </c>
      <c r="M628" s="178">
        <f>IFERROR(_xll.qlIndexFixing(Index1Y,$H628,TRUE,_xll.ohTrigger(RecalcTrigger,Trigger1Y)),NA())</f>
        <v>2.1516648903826829E-2</v>
      </c>
      <c r="N628" s="177">
        <f>IFERROR(_xll.qlIndexFixing(ONIndex1M,I628,TRUE,_xll.ohTrigger(RecalcTrigger,Trigger1M)),NA())</f>
        <v>1.6896833682079986E-2</v>
      </c>
      <c r="O628" s="44">
        <f>IFERROR(_xll.qlIndexFixing(ONIndex3M,I628,TRUE,_xll.ohTrigger(RecalcTrigger,Trigger3M)),NA())</f>
        <v>1.7601177759603015E-2</v>
      </c>
      <c r="P628" s="44">
        <f>IFERROR(_xll.qlIndexFixing(ONIndex6M,I628,TRUE,_xll.ohTrigger(RecalcTrigger,Trigger6M)),NA())</f>
        <v>1.9076750951490345E-2</v>
      </c>
      <c r="Q628" s="178">
        <f>IFERROR(_xll.qlIndexFixing(ONIndex1Y,I628,TRUE,_xll.ohTrigger(RecalcTrigger,Trigger1Y)),NA())</f>
        <v>2.0490240330057755E-2</v>
      </c>
    </row>
    <row r="629" spans="2:17" x14ac:dyDescent="0.2">
      <c r="B629" s="39" t="s">
        <v>42</v>
      </c>
      <c r="D629" s="42">
        <f>_xll.qlCalendarAdvance(Calendar,$D628,B629,"f",FALSE)</f>
        <v>43868</v>
      </c>
      <c r="E629" s="172">
        <f>_xll.qlInterestRateIndexValueDate(IndexON,D629)</f>
        <v>43868</v>
      </c>
      <c r="F629" s="188">
        <f>IFERROR(_xll.qlIndexFixing(IndexON,D629,TRUE,_xll.ohTrigger(RecalcTrigger,TriggerON)),NA())</f>
        <v>1.5287051883081292E-2</v>
      </c>
      <c r="H629" s="42">
        <f>_xll.qlCalendarAdvance(Calendar,$H628,B629,"f",FALSE)</f>
        <v>43868</v>
      </c>
      <c r="I629" s="172">
        <f>_xll.qlInterestRateIndexValueDate(Index1M,$H629)</f>
        <v>43868</v>
      </c>
      <c r="J629" s="177">
        <f>IFERROR(_xll.qlIndexFixing(Index1M,$H629,TRUE,_xll.ohTrigger(RecalcTrigger,Trigger1M)),NA())</f>
        <v>1.7020640007229679E-2</v>
      </c>
      <c r="K629" s="44">
        <f>IFERROR(_xll.qlIndexFixing(Index3M,H629,TRUE,_xll.ohTrigger(RecalcTrigger,Trigger3M)),NA())</f>
        <v>1.7904886184137957E-2</v>
      </c>
      <c r="L629" s="44">
        <f>IFERROR(_xll.qlIndexFixing(Index6M,$H629,TRUE,_xll.ohTrigger(RecalcTrigger,Trigger6M)),NA())</f>
        <v>1.9691891145464029E-2</v>
      </c>
      <c r="M629" s="178">
        <f>IFERROR(_xll.qlIndexFixing(Index1Y,$H629,TRUE,_xll.ohTrigger(RecalcTrigger,Trigger1Y)),NA())</f>
        <v>2.1557446218292396E-2</v>
      </c>
      <c r="N629" s="177">
        <f>IFERROR(_xll.qlIndexFixing(ONIndex1M,I629,TRUE,_xll.ohTrigger(RecalcTrigger,Trigger1M)),NA())</f>
        <v>1.6934248053481392E-2</v>
      </c>
      <c r="O629" s="44">
        <f>IFERROR(_xll.qlIndexFixing(ONIndex3M,I629,TRUE,_xll.ohTrigger(RecalcTrigger,Trigger3M)),NA())</f>
        <v>1.7637589557713367E-2</v>
      </c>
      <c r="P629" s="44">
        <f>IFERROR(_xll.qlIndexFixing(ONIndex6M,I629,TRUE,_xll.ohTrigger(RecalcTrigger,Trigger6M)),NA())</f>
        <v>1.9115585709373516E-2</v>
      </c>
      <c r="Q629" s="178">
        <f>IFERROR(_xll.qlIndexFixing(ONIndex1Y,I629,TRUE,_xll.ohTrigger(RecalcTrigger,Trigger1Y)),NA())</f>
        <v>2.0520781423328437E-2</v>
      </c>
    </row>
    <row r="630" spans="2:17" x14ac:dyDescent="0.2">
      <c r="B630" s="39" t="s">
        <v>42</v>
      </c>
      <c r="D630" s="42">
        <f>_xll.qlCalendarAdvance(Calendar,$D629,B630,"f",FALSE)</f>
        <v>43875</v>
      </c>
      <c r="E630" s="172">
        <f>_xll.qlInterestRateIndexValueDate(IndexON,D630)</f>
        <v>43875</v>
      </c>
      <c r="F630" s="188">
        <f>IFERROR(_xll.qlIndexFixing(IndexON,D630,TRUE,_xll.ohTrigger(RecalcTrigger,TriggerON)),NA())</f>
        <v>1.5328306410296404E-2</v>
      </c>
      <c r="H630" s="42">
        <f>_xll.qlCalendarAdvance(Calendar,$H629,B630,"f",FALSE)</f>
        <v>43875</v>
      </c>
      <c r="I630" s="172">
        <f>_xll.qlInterestRateIndexValueDate(Index1M,$H630)</f>
        <v>43875</v>
      </c>
      <c r="J630" s="177">
        <f>IFERROR(_xll.qlIndexFixing(Index1M,$H630,TRUE,_xll.ohTrigger(RecalcTrigger,Trigger1M)),NA())</f>
        <v>1.7058467215702158E-2</v>
      </c>
      <c r="K630" s="44">
        <f>IFERROR(_xll.qlIndexFixing(Index3M,H630,TRUE,_xll.ohTrigger(RecalcTrigger,Trigger3M)),NA())</f>
        <v>1.794217737521437E-2</v>
      </c>
      <c r="L630" s="44">
        <f>IFERROR(_xll.qlIndexFixing(Index6M,$H630,TRUE,_xll.ohTrigger(RecalcTrigger,Trigger6M)),NA())</f>
        <v>1.9729342371290669E-2</v>
      </c>
      <c r="M630" s="178">
        <f>IFERROR(_xll.qlIndexFixing(Index1Y,$H630,TRUE,_xll.ohTrigger(RecalcTrigger,Trigger1Y)),NA())</f>
        <v>2.1589474420938996E-2</v>
      </c>
      <c r="N630" s="177">
        <f>IFERROR(_xll.qlIndexFixing(ONIndex1M,I630,TRUE,_xll.ohTrigger(RecalcTrigger,Trigger1M)),NA())</f>
        <v>1.6971783577915216E-2</v>
      </c>
      <c r="O630" s="44">
        <f>IFERROR(_xll.qlIndexFixing(ONIndex3M,I630,TRUE,_xll.ohTrigger(RecalcTrigger,Trigger3M)),NA())</f>
        <v>1.7674101263843355E-2</v>
      </c>
      <c r="P630" s="44">
        <f>IFERROR(_xll.qlIndexFixing(ONIndex6M,I630,TRUE,_xll.ohTrigger(RecalcTrigger,Trigger6M)),NA())</f>
        <v>1.9154294101624652E-2</v>
      </c>
      <c r="Q630" s="178">
        <f>IFERROR(_xll.qlIndexFixing(ONIndex1Y,I630,TRUE,_xll.ohTrigger(RecalcTrigger,Trigger1Y)),NA())</f>
        <v>2.055135296576786E-2</v>
      </c>
    </row>
    <row r="631" spans="2:17" x14ac:dyDescent="0.2">
      <c r="B631" s="39" t="s">
        <v>42</v>
      </c>
      <c r="D631" s="42">
        <f>_xll.qlCalendarAdvance(Calendar,$D630,B631,"f",FALSE)</f>
        <v>43882</v>
      </c>
      <c r="E631" s="172">
        <f>_xll.qlInterestRateIndexValueDate(IndexON,D631)</f>
        <v>43882</v>
      </c>
      <c r="F631" s="188">
        <f>IFERROR(_xll.qlIndexFixing(IndexON,D631,TRUE,_xll.ohTrigger(RecalcTrigger,TriggerON)),NA())</f>
        <v>1.5369703003780268E-2</v>
      </c>
      <c r="H631" s="42">
        <f>_xll.qlCalendarAdvance(Calendar,$H630,B631,"f",FALSE)</f>
        <v>43882</v>
      </c>
      <c r="I631" s="172">
        <f>_xll.qlInterestRateIndexValueDate(Index1M,$H631)</f>
        <v>43882</v>
      </c>
      <c r="J631" s="177">
        <f>IFERROR(_xll.qlIndexFixing(Index1M,$H631,TRUE,_xll.ohTrigger(RecalcTrigger,Trigger1M)),NA())</f>
        <v>1.7096415846041931E-2</v>
      </c>
      <c r="K631" s="44">
        <f>IFERROR(_xll.qlIndexFixing(Index3M,H631,TRUE,_xll.ohTrigger(RecalcTrigger,Trigger3M)),NA())</f>
        <v>1.7979569233139543E-2</v>
      </c>
      <c r="L631" s="44">
        <f>IFERROR(_xll.qlIndexFixing(Index6M,$H631,TRUE,_xll.ohTrigger(RecalcTrigger,Trigger6M)),NA())</f>
        <v>1.9766666686111638E-2</v>
      </c>
      <c r="M631" s="178">
        <f>IFERROR(_xll.qlIndexFixing(Index1Y,$H631,TRUE,_xll.ohTrigger(RecalcTrigger,Trigger1Y)),NA())</f>
        <v>2.1621532174465632E-2</v>
      </c>
      <c r="N631" s="177">
        <f>IFERROR(_xll.qlIndexFixing(ONIndex1M,I631,TRUE,_xll.ohTrigger(RecalcTrigger,Trigger1M)),NA())</f>
        <v>1.7009440255516539E-2</v>
      </c>
      <c r="O631" s="44">
        <f>IFERROR(_xll.qlIndexFixing(ONIndex3M,I631,TRUE,_xll.ohTrigger(RecalcTrigger,Trigger3M)),NA())</f>
        <v>1.7710712878128053E-2</v>
      </c>
      <c r="P631" s="44">
        <f>IFERROR(_xll.qlIndexFixing(ONIndex6M,I631,TRUE,_xll.ohTrigger(RecalcTrigger,Trigger6M)),NA())</f>
        <v>1.9192876128081664E-2</v>
      </c>
      <c r="Q631" s="178">
        <f>IFERROR(_xll.qlIndexFixing(ONIndex1Y,I631,TRUE,_xll.ohTrigger(RecalcTrigger,Trigger1Y)),NA())</f>
        <v>2.0581954957457075E-2</v>
      </c>
    </row>
    <row r="632" spans="2:17" x14ac:dyDescent="0.2">
      <c r="B632" s="39" t="s">
        <v>42</v>
      </c>
      <c r="D632" s="42">
        <f>_xll.qlCalendarAdvance(Calendar,$D631,B632,"f",FALSE)</f>
        <v>43889</v>
      </c>
      <c r="E632" s="172">
        <f>_xll.qlInterestRateIndexValueDate(IndexON,D632)</f>
        <v>43889</v>
      </c>
      <c r="F632" s="188">
        <f>IFERROR(_xll.qlIndexFixing(IndexON,D632,TRUE,_xll.ohTrigger(RecalcTrigger,TriggerON)),NA())</f>
        <v>1.5411241663721988E-2</v>
      </c>
      <c r="H632" s="42">
        <f>_xll.qlCalendarAdvance(Calendar,$H631,B632,"f",FALSE)</f>
        <v>43889</v>
      </c>
      <c r="I632" s="172">
        <f>_xll.qlInterestRateIndexValueDate(Index1M,$H632)</f>
        <v>43889</v>
      </c>
      <c r="J632" s="177">
        <f>IFERROR(_xll.qlIndexFixing(Index1M,$H632,TRUE,_xll.ohTrigger(RecalcTrigger,Trigger1M)),NA())</f>
        <v>1.713761845187161E-2</v>
      </c>
      <c r="K632" s="44">
        <f>IFERROR(_xll.qlIndexFixing(Index3M,H632,TRUE,_xll.ohTrigger(RecalcTrigger,Trigger3M)),NA())</f>
        <v>1.802020325251635E-2</v>
      </c>
      <c r="L632" s="44">
        <f>IFERROR(_xll.qlIndexFixing(Index6M,$H632,TRUE,_xll.ohTrigger(RecalcTrigger,Trigger6M)),NA())</f>
        <v>1.9803864082884825E-2</v>
      </c>
      <c r="M632" s="178">
        <f>IFERROR(_xll.qlIndexFixing(Index1Y,$H632,TRUE,_xll.ohTrigger(RecalcTrigger,Trigger1Y)),NA())</f>
        <v>2.164477415107402E-2</v>
      </c>
      <c r="N632" s="177">
        <f>IFERROR(_xll.qlIndexFixing(ONIndex1M,I632,TRUE,_xll.ohTrigger(RecalcTrigger,Trigger1M)),NA())</f>
        <v>1.7047218086339393E-2</v>
      </c>
      <c r="O632" s="44">
        <f>IFERROR(_xll.qlIndexFixing(ONIndex3M,I632,TRUE,_xll.ohTrigger(RecalcTrigger,Trigger3M)),NA())</f>
        <v>1.7747424400675525E-2</v>
      </c>
      <c r="P632" s="44">
        <f>IFERROR(_xll.qlIndexFixing(ONIndex6M,I632,TRUE,_xll.ohTrigger(RecalcTrigger,Trigger6M)),NA())</f>
        <v>1.923133178863649E-2</v>
      </c>
      <c r="Q632" s="178">
        <f>IFERROR(_xll.qlIndexFixing(ONIndex1Y,I632,TRUE,_xll.ohTrigger(RecalcTrigger,Trigger1Y)),NA())</f>
        <v>2.0612587398396075E-2</v>
      </c>
    </row>
    <row r="633" spans="2:17" x14ac:dyDescent="0.2">
      <c r="B633" s="39" t="s">
        <v>42</v>
      </c>
      <c r="D633" s="42">
        <f>_xll.qlCalendarAdvance(Calendar,$D632,B633,"f",FALSE)</f>
        <v>43896</v>
      </c>
      <c r="E633" s="172">
        <f>_xll.qlInterestRateIndexValueDate(IndexON,D633)</f>
        <v>43896</v>
      </c>
      <c r="F633" s="188">
        <f>IFERROR(_xll.qlIndexFixing(IndexON,D633,TRUE,_xll.ohTrigger(RecalcTrigger,TriggerON)),NA())</f>
        <v>1.5452922390256642E-2</v>
      </c>
      <c r="H633" s="42">
        <f>_xll.qlCalendarAdvance(Calendar,$H632,B633,"f",FALSE)</f>
        <v>43896</v>
      </c>
      <c r="I633" s="172">
        <f>_xll.qlInterestRateIndexValueDate(Index1M,$H633)</f>
        <v>43896</v>
      </c>
      <c r="J633" s="177">
        <f>IFERROR(_xll.qlIndexFixing(Index1M,$H633,TRUE,_xll.ohTrigger(RecalcTrigger,Trigger1M)),NA())</f>
        <v>1.7172677376995276E-2</v>
      </c>
      <c r="K633" s="44">
        <f>IFERROR(_xll.qlIndexFixing(Index3M,H633,TRUE,_xll.ohTrigger(RecalcTrigger,Trigger3M)),NA())</f>
        <v>1.8067262906373897E-2</v>
      </c>
      <c r="L633" s="44">
        <f>IFERROR(_xll.qlIndexFixing(Index6M,$H633,TRUE,_xll.ohTrigger(RecalcTrigger,Trigger6M)),NA())</f>
        <v>1.985035608041175E-2</v>
      </c>
      <c r="M633" s="178">
        <f>IFERROR(_xll.qlIndexFixing(Index1Y,$H633,TRUE,_xll.ohTrigger(RecalcTrigger,Trigger1Y)),NA())</f>
        <v>2.1685735151868439E-2</v>
      </c>
      <c r="N633" s="177">
        <f>IFERROR(_xll.qlIndexFixing(ONIndex1M,I633,TRUE,_xll.ohTrigger(RecalcTrigger,Trigger1M)),NA())</f>
        <v>1.7085117070572885E-2</v>
      </c>
      <c r="O633" s="44">
        <f>IFERROR(_xll.qlIndexFixing(ONIndex3M,I633,TRUE,_xll.ohTrigger(RecalcTrigger,Trigger3M)),NA())</f>
        <v>1.7784235831512788E-2</v>
      </c>
      <c r="P633" s="44">
        <f>IFERROR(_xll.qlIndexFixing(ONIndex6M,I633,TRUE,_xll.ohTrigger(RecalcTrigger,Trigger6M)),NA())</f>
        <v>1.926966108318107E-2</v>
      </c>
      <c r="Q633" s="178">
        <f>IFERROR(_xll.qlIndexFixing(ONIndex1Y,I633,TRUE,_xll.ohTrigger(RecalcTrigger,Trigger1Y)),NA())</f>
        <v>2.0643250288611879E-2</v>
      </c>
    </row>
    <row r="634" spans="2:17" x14ac:dyDescent="0.2">
      <c r="B634" s="39" t="s">
        <v>42</v>
      </c>
      <c r="D634" s="42">
        <f>_xll.qlCalendarAdvance(Calendar,$D633,B634,"f",FALSE)</f>
        <v>43903</v>
      </c>
      <c r="E634" s="172">
        <f>_xll.qlInterestRateIndexValueDate(IndexON,D634)</f>
        <v>43903</v>
      </c>
      <c r="F634" s="188">
        <f>IFERROR(_xll.qlIndexFixing(IndexON,D634,TRUE,_xll.ohTrigger(RecalcTrigger,TriggerON)),NA())</f>
        <v>1.5494745183492292E-2</v>
      </c>
      <c r="H634" s="42">
        <f>_xll.qlCalendarAdvance(Calendar,$H633,B634,"f",FALSE)</f>
        <v>43903</v>
      </c>
      <c r="I634" s="172">
        <f>_xll.qlInterestRateIndexValueDate(Index1M,$H634)</f>
        <v>43903</v>
      </c>
      <c r="J634" s="177">
        <f>IFERROR(_xll.qlIndexFixing(Index1M,$H634,TRUE,_xll.ohTrigger(RecalcTrigger,Trigger1M)),NA())</f>
        <v>1.7214143777230725E-2</v>
      </c>
      <c r="K634" s="44">
        <f>IFERROR(_xll.qlIndexFixing(Index3M,H634,TRUE,_xll.ohTrigger(RecalcTrigger,Trigger3M)),NA())</f>
        <v>1.8104993007056928E-2</v>
      </c>
      <c r="L634" s="44">
        <f>IFERROR(_xll.qlIndexFixing(Index6M,$H634,TRUE,_xll.ohTrigger(RecalcTrigger,Trigger6M)),NA())</f>
        <v>1.9887278416214335E-2</v>
      </c>
      <c r="M634" s="178">
        <f>IFERROR(_xll.qlIndexFixing(Index1Y,$H634,TRUE,_xll.ohTrigger(RecalcTrigger,Trigger1Y)),NA())</f>
        <v>2.1717879784512433E-2</v>
      </c>
      <c r="N634" s="177">
        <f>IFERROR(_xll.qlIndexFixing(ONIndex1M,I634,TRUE,_xll.ohTrigger(RecalcTrigger,Trigger1M)),NA())</f>
        <v>1.7123137208244026E-2</v>
      </c>
      <c r="O634" s="44">
        <f>IFERROR(_xll.qlIndexFixing(ONIndex3M,I634,TRUE,_xll.ohTrigger(RecalcTrigger,Trigger3M)),NA())</f>
        <v>1.7821147170801931E-2</v>
      </c>
      <c r="P634" s="44">
        <f>IFERROR(_xll.qlIndexFixing(ONIndex6M,I634,TRUE,_xll.ohTrigger(RecalcTrigger,Trigger6M)),NA())</f>
        <v>1.9307864011580321E-2</v>
      </c>
      <c r="Q634" s="178">
        <f>IFERROR(_xll.qlIndexFixing(ONIndex1Y,I634,TRUE,_xll.ohTrigger(RecalcTrigger,Trigger1Y)),NA())</f>
        <v>2.0673943628104489E-2</v>
      </c>
    </row>
    <row r="635" spans="2:17" x14ac:dyDescent="0.2">
      <c r="B635" s="39" t="s">
        <v>42</v>
      </c>
      <c r="D635" s="42">
        <f>_xll.qlCalendarAdvance(Calendar,$D634,B635,"f",FALSE)</f>
        <v>43910</v>
      </c>
      <c r="E635" s="172">
        <f>_xll.qlInterestRateIndexValueDate(IndexON,D635)</f>
        <v>43910</v>
      </c>
      <c r="F635" s="188">
        <f>IFERROR(_xll.qlIndexFixing(IndexON,D635,TRUE,_xll.ohTrigger(RecalcTrigger,TriggerON)),NA())</f>
        <v>1.5536710043618045E-2</v>
      </c>
      <c r="H635" s="42">
        <f>_xll.qlCalendarAdvance(Calendar,$H634,B635,"f",FALSE)</f>
        <v>43910</v>
      </c>
      <c r="I635" s="172">
        <f>_xll.qlInterestRateIndexValueDate(Index1M,$H635)</f>
        <v>43910</v>
      </c>
      <c r="J635" s="177">
        <f>IFERROR(_xll.qlIndexFixing(Index1M,$H635,TRUE,_xll.ohTrigger(RecalcTrigger,Trigger1M)),NA())</f>
        <v>1.7249424609506771E-2</v>
      </c>
      <c r="K635" s="44">
        <f>IFERROR(_xll.qlIndexFixing(Index3M,H635,TRUE,_xll.ohTrigger(RecalcTrigger,Trigger3M)),NA())</f>
        <v>1.8142823821996789E-2</v>
      </c>
      <c r="L635" s="44">
        <f>IFERROR(_xll.qlIndexFixing(Index6M,$H635,TRUE,_xll.ohTrigger(RecalcTrigger,Trigger6M)),NA())</f>
        <v>1.9924073801909921E-2</v>
      </c>
      <c r="M635" s="178">
        <f>IFERROR(_xll.qlIndexFixing(Index1Y,$H635,TRUE,_xll.ohTrigger(RecalcTrigger,Trigger1Y)),NA())</f>
        <v>2.1750052785571228E-2</v>
      </c>
      <c r="N635" s="177">
        <f>IFERROR(_xll.qlIndexFixing(ONIndex1M,I635,TRUE,_xll.ohTrigger(RecalcTrigger,Trigger1M)),NA())</f>
        <v>1.7161278499568944E-2</v>
      </c>
      <c r="O635" s="44">
        <f>IFERROR(_xll.qlIndexFixing(ONIndex3M,I635,TRUE,_xll.ohTrigger(RecalcTrigger,Trigger3M)),NA())</f>
        <v>1.7858158418569973E-2</v>
      </c>
      <c r="P635" s="44">
        <f>IFERROR(_xll.qlIndexFixing(ONIndex6M,I635,TRUE,_xll.ohTrigger(RecalcTrigger,Trigger6M)),NA())</f>
        <v>1.9345940573726187E-2</v>
      </c>
      <c r="Q635" s="178">
        <f>IFERROR(_xll.qlIndexFixing(ONIndex1Y,I635,TRUE,_xll.ohTrigger(RecalcTrigger,Trigger1Y)),NA())</f>
        <v>2.0704667416927929E-2</v>
      </c>
    </row>
    <row r="636" spans="2:17" x14ac:dyDescent="0.2">
      <c r="B636" s="39" t="s">
        <v>42</v>
      </c>
      <c r="D636" s="42">
        <f>_xll.qlCalendarAdvance(Calendar,$D635,B636,"f",FALSE)</f>
        <v>43917</v>
      </c>
      <c r="E636" s="172">
        <f>_xll.qlInterestRateIndexValueDate(IndexON,D636)</f>
        <v>43917</v>
      </c>
      <c r="F636" s="188">
        <f>IFERROR(_xll.qlIndexFixing(IndexON,D636,TRUE,_xll.ohTrigger(RecalcTrigger,TriggerON)),NA())</f>
        <v>1.5578816970795996E-2</v>
      </c>
      <c r="H636" s="42">
        <f>_xll.qlCalendarAdvance(Calendar,$H635,B636,"f",FALSE)</f>
        <v>43917</v>
      </c>
      <c r="I636" s="172">
        <f>_xll.qlInterestRateIndexValueDate(Index1M,$H636)</f>
        <v>43917</v>
      </c>
      <c r="J636" s="177">
        <f>IFERROR(_xll.qlIndexFixing(Index1M,$H636,TRUE,_xll.ohTrigger(RecalcTrigger,Trigger1M)),NA())</f>
        <v>1.7287980366804033E-2</v>
      </c>
      <c r="K636" s="44">
        <f>IFERROR(_xll.qlIndexFixing(Index3M,H636,TRUE,_xll.ohTrigger(RecalcTrigger,Trigger3M)),NA())</f>
        <v>1.818075535411718E-2</v>
      </c>
      <c r="L636" s="44">
        <f>IFERROR(_xll.qlIndexFixing(Index6M,$H636,TRUE,_xll.ohTrigger(RecalcTrigger,Trigger6M)),NA())</f>
        <v>1.9960742230442224E-2</v>
      </c>
      <c r="M636" s="178">
        <f>IFERROR(_xll.qlIndexFixing(Index1Y,$H636,TRUE,_xll.ohTrigger(RecalcTrigger,Trigger1Y)),NA())</f>
        <v>2.178225385933984E-2</v>
      </c>
      <c r="N636" s="177">
        <f>IFERROR(_xll.qlIndexFixing(ONIndex1M,I636,TRUE,_xll.ohTrigger(RecalcTrigger,Trigger1M)),NA())</f>
        <v>1.7199540944574654E-2</v>
      </c>
      <c r="O636" s="44">
        <f>IFERROR(_xll.qlIndexFixing(ONIndex3M,I636,TRUE,_xll.ohTrigger(RecalcTrigger,Trigger3M)),NA())</f>
        <v>1.7895269574951987E-2</v>
      </c>
      <c r="P636" s="44">
        <f>IFERROR(_xll.qlIndexFixing(ONIndex6M,I636,TRUE,_xll.ohTrigger(RecalcTrigger,Trigger6M)),NA())</f>
        <v>1.9383890769510602E-2</v>
      </c>
      <c r="Q636" s="178">
        <f>IFERROR(_xll.qlIndexFixing(ONIndex1Y,I636,TRUE,_xll.ohTrigger(RecalcTrigger,Trigger1Y)),NA())</f>
        <v>2.0735421655055191E-2</v>
      </c>
    </row>
    <row r="637" spans="2:17" x14ac:dyDescent="0.2">
      <c r="B637" s="39" t="s">
        <v>42</v>
      </c>
      <c r="D637" s="42">
        <f>_xll.qlCalendarAdvance(Calendar,$D636,B637,"f",FALSE)</f>
        <v>43924</v>
      </c>
      <c r="E637" s="172">
        <f>_xll.qlInterestRateIndexValueDate(IndexON,D637)</f>
        <v>43924</v>
      </c>
      <c r="F637" s="188">
        <f>IFERROR(_xll.qlIndexFixing(IndexON,D637,TRUE,_xll.ohTrigger(RecalcTrigger,TriggerON)),NA())</f>
        <v>1.5621065965134205E-2</v>
      </c>
      <c r="H637" s="42">
        <f>_xll.qlCalendarAdvance(Calendar,$H636,B637,"f",FALSE)</f>
        <v>43924</v>
      </c>
      <c r="I637" s="172">
        <f>_xll.qlInterestRateIndexValueDate(Index1M,$H637)</f>
        <v>43924</v>
      </c>
      <c r="J637" s="177">
        <f>IFERROR(_xll.qlIndexFixing(Index1M,$H637,TRUE,_xll.ohTrigger(RecalcTrigger,Trigger1M)),NA())</f>
        <v>1.7329842541410727E-2</v>
      </c>
      <c r="K637" s="44">
        <f>IFERROR(_xll.qlIndexFixing(Index3M,H637,TRUE,_xll.ohTrigger(RecalcTrigger,Trigger3M)),NA())</f>
        <v>1.8209221348906197E-2</v>
      </c>
      <c r="L637" s="44">
        <f>IFERROR(_xll.qlIndexFixing(Index6M,$H637,TRUE,_xll.ohTrigger(RecalcTrigger,Trigger6M)),NA())</f>
        <v>1.999728369477731E-2</v>
      </c>
      <c r="M637" s="178">
        <f>IFERROR(_xll.qlIndexFixing(Index1Y,$H637,TRUE,_xll.ohTrigger(RecalcTrigger,Trigger1Y)),NA())</f>
        <v>2.1817450485497498E-2</v>
      </c>
      <c r="N637" s="177">
        <f>IFERROR(_xll.qlIndexFixing(ONIndex1M,I637,TRUE,_xll.ohTrigger(RecalcTrigger,Trigger1M)),NA())</f>
        <v>1.7237924543396232E-2</v>
      </c>
      <c r="O637" s="44">
        <f>IFERROR(_xll.qlIndexFixing(ONIndex3M,I637,TRUE,_xll.ohTrigger(RecalcTrigger,Trigger3M)),NA())</f>
        <v>1.7932480640002007E-2</v>
      </c>
      <c r="P637" s="44">
        <f>IFERROR(_xll.qlIndexFixing(ONIndex6M,I637,TRUE,_xll.ohTrigger(RecalcTrigger,Trigger6M)),NA())</f>
        <v>1.9421714598771476E-2</v>
      </c>
      <c r="Q637" s="178">
        <f>IFERROR(_xll.qlIndexFixing(ONIndex1Y,I637,TRUE,_xll.ohTrigger(RecalcTrigger,Trigger1Y)),NA())</f>
        <v>2.0766206342594334E-2</v>
      </c>
    </row>
    <row r="638" spans="2:17" x14ac:dyDescent="0.2">
      <c r="B638" s="39" t="s">
        <v>42</v>
      </c>
      <c r="D638" s="42">
        <f>_xll.qlCalendarAdvance(Calendar,$D637,B638,"f",FALSE)</f>
        <v>43935</v>
      </c>
      <c r="E638" s="172">
        <f>_xll.qlInterestRateIndexValueDate(IndexON,D638)</f>
        <v>43935</v>
      </c>
      <c r="F638" s="188">
        <f>IFERROR(_xll.qlIndexFixing(IndexON,D638,TRUE,_xll.ohTrigger(RecalcTrigger,TriggerON)),NA())</f>
        <v>1.5680993457676262E-2</v>
      </c>
      <c r="H638" s="42">
        <f>_xll.qlCalendarAdvance(Calendar,$H637,B638,"f",FALSE)</f>
        <v>43935</v>
      </c>
      <c r="I638" s="172">
        <f>_xll.qlInterestRateIndexValueDate(Index1M,$H638)</f>
        <v>43935</v>
      </c>
      <c r="J638" s="177">
        <f>IFERROR(_xll.qlIndexFixing(Index1M,$H638,TRUE,_xll.ohTrigger(RecalcTrigger,Trigger1M)),NA())</f>
        <v>1.7384480912448302E-2</v>
      </c>
      <c r="K638" s="44">
        <f>IFERROR(_xll.qlIndexFixing(Index3M,H638,TRUE,_xll.ohTrigger(RecalcTrigger,Trigger3M)),NA())</f>
        <v>1.826914693733862E-2</v>
      </c>
      <c r="L638" s="44">
        <f>IFERROR(_xll.qlIndexFixing(Index6M,$H638,TRUE,_xll.ohTrigger(RecalcTrigger,Trigger6M)),NA())</f>
        <v>2.0048247860570155E-2</v>
      </c>
      <c r="M638" s="178">
        <f>IFERROR(_xll.qlIndexFixing(Index1Y,$H638,TRUE,_xll.ohTrigger(RecalcTrigger,Trigger1Y)),NA())</f>
        <v>2.1859237873982584E-2</v>
      </c>
      <c r="N638" s="177">
        <f>IFERROR(_xll.qlIndexFixing(ONIndex1M,I638,TRUE,_xll.ohTrigger(RecalcTrigger,Trigger1M)),NA())</f>
        <v>1.7292148355596559E-2</v>
      </c>
      <c r="O638" s="44">
        <f>IFERROR(_xll.qlIndexFixing(ONIndex3M,I638,TRUE,_xll.ohTrigger(RecalcTrigger,Trigger3M)),NA())</f>
        <v>1.7984925736339585E-2</v>
      </c>
      <c r="P638" s="44">
        <f>IFERROR(_xll.qlIndexFixing(ONIndex6M,I638,TRUE,_xll.ohTrigger(RecalcTrigger,Trigger6M)),NA())</f>
        <v>1.9474491217406076E-2</v>
      </c>
      <c r="Q638" s="178">
        <f>IFERROR(_xll.qlIndexFixing(ONIndex1Y,I638,TRUE,_xll.ohTrigger(RecalcTrigger,Trigger1Y)),NA())</f>
        <v>2.0809050711502186E-2</v>
      </c>
    </row>
    <row r="639" spans="2:17" x14ac:dyDescent="0.2">
      <c r="B639" s="39" t="s">
        <v>42</v>
      </c>
      <c r="D639" s="42">
        <f>_xll.qlCalendarAdvance(Calendar,$D638,B639,"f",FALSE)</f>
        <v>43942</v>
      </c>
      <c r="E639" s="172">
        <f>_xll.qlInterestRateIndexValueDate(IndexON,D639)</f>
        <v>43942</v>
      </c>
      <c r="F639" s="188">
        <f>IFERROR(_xll.qlIndexFixing(IndexON,D639,TRUE,_xll.ohTrigger(RecalcTrigger,TriggerON)),NA())</f>
        <v>1.5723583808359143E-2</v>
      </c>
      <c r="H639" s="42">
        <f>_xll.qlCalendarAdvance(Calendar,$H638,B639,"f",FALSE)</f>
        <v>43942</v>
      </c>
      <c r="I639" s="172">
        <f>_xll.qlInterestRateIndexValueDate(Index1M,$H639)</f>
        <v>43942</v>
      </c>
      <c r="J639" s="177">
        <f>IFERROR(_xll.qlIndexFixing(Index1M,$H639,TRUE,_xll.ohTrigger(RecalcTrigger,Trigger1M)),NA())</f>
        <v>1.7423459818968239E-2</v>
      </c>
      <c r="K639" s="44">
        <f>IFERROR(_xll.qlIndexFixing(Index3M,H639,TRUE,_xll.ohTrigger(RecalcTrigger,Trigger3M)),NA())</f>
        <v>1.8307410873448057E-2</v>
      </c>
      <c r="L639" s="44">
        <f>IFERROR(_xll.qlIndexFixing(Index6M,$H639,TRUE,_xll.ohTrigger(RecalcTrigger,Trigger6M)),NA())</f>
        <v>2.0084476991805288E-2</v>
      </c>
      <c r="M639" s="178">
        <f>IFERROR(_xll.qlIndexFixing(Index1Y,$H639,TRUE,_xll.ohTrigger(RecalcTrigger,Trigger1Y)),NA())</f>
        <v>2.1891529617917849E-2</v>
      </c>
      <c r="N639" s="177">
        <f>IFERROR(_xll.qlIndexFixing(ONIndex1M,I639,TRUE,_xll.ohTrigger(RecalcTrigger,Trigger1M)),NA())</f>
        <v>1.7330822516924416E-2</v>
      </c>
      <c r="O639" s="44">
        <f>IFERROR(_xll.qlIndexFixing(ONIndex3M,I639,TRUE,_xll.ohTrigger(RecalcTrigger,Trigger3M)),NA())</f>
        <v>1.8022375742628993E-2</v>
      </c>
      <c r="P639" s="44">
        <f>IFERROR(_xll.qlIndexFixing(ONIndex6M,I639,TRUE,_xll.ohTrigger(RecalcTrigger,Trigger6M)),NA())</f>
        <v>1.9512004149162543E-2</v>
      </c>
      <c r="Q639" s="178">
        <f>IFERROR(_xll.qlIndexFixing(ONIndex1Y,I639,TRUE,_xll.ohTrigger(RecalcTrigger,Trigger1Y)),NA())</f>
        <v>2.0839905826719463E-2</v>
      </c>
    </row>
    <row r="640" spans="2:17" x14ac:dyDescent="0.2">
      <c r="B640" s="39" t="s">
        <v>42</v>
      </c>
      <c r="D640" s="42">
        <f>_xll.qlCalendarAdvance(Calendar,$D639,B640,"f",FALSE)</f>
        <v>43949</v>
      </c>
      <c r="E640" s="172">
        <f>_xll.qlInterestRateIndexValueDate(IndexON,D640)</f>
        <v>43949</v>
      </c>
      <c r="F640" s="188">
        <f>IFERROR(_xll.qlIndexFixing(IndexON,D640,TRUE,_xll.ohTrigger(RecalcTrigger,TriggerON)),NA())</f>
        <v>1.5766316204562925E-2</v>
      </c>
      <c r="H640" s="42">
        <f>_xll.qlCalendarAdvance(Calendar,$H639,B640,"f",FALSE)</f>
        <v>43949</v>
      </c>
      <c r="I640" s="172">
        <f>_xll.qlInterestRateIndexValueDate(Index1M,$H640)</f>
        <v>43949</v>
      </c>
      <c r="J640" s="177">
        <f>IFERROR(_xll.qlIndexFixing(Index1M,$H640,TRUE,_xll.ohTrigger(RecalcTrigger,Trigger1M)),NA())</f>
        <v>1.7462560148666761E-2</v>
      </c>
      <c r="K640" s="44">
        <f>IFERROR(_xll.qlIndexFixing(Index3M,H640,TRUE,_xll.ohTrigger(RecalcTrigger,Trigger3M)),NA())</f>
        <v>1.8345775512430954E-2</v>
      </c>
      <c r="L640" s="44">
        <f>IFERROR(_xll.qlIndexFixing(Index6M,$H640,TRUE,_xll.ohTrigger(RecalcTrigger,Trigger6M)),NA())</f>
        <v>2.0120579141719278E-2</v>
      </c>
      <c r="M640" s="178">
        <f>IFERROR(_xll.qlIndexFixing(Index1Y,$H640,TRUE,_xll.ohTrigger(RecalcTrigger,Trigger1Y)),NA())</f>
        <v>2.1923848129274726E-2</v>
      </c>
      <c r="N640" s="177">
        <f>IFERROR(_xll.qlIndexFixing(ONIndex1M,I640,TRUE,_xll.ohTrigger(RecalcTrigger,Trigger1M)),NA())</f>
        <v>1.7369617812860172E-2</v>
      </c>
      <c r="O640" s="44">
        <f>IFERROR(_xll.qlIndexFixing(ONIndex3M,I640,TRUE,_xll.ohTrigger(RecalcTrigger,Trigger3M)),NA())</f>
        <v>1.8059925640323549E-2</v>
      </c>
      <c r="P640" s="44">
        <f>IFERROR(_xll.qlIndexFixing(ONIndex6M,I640,TRUE,_xll.ohTrigger(RecalcTrigger,Trigger6M)),NA())</f>
        <v>1.9549390719960646E-2</v>
      </c>
      <c r="Q640" s="178">
        <f>IFERROR(_xll.qlIndexFixing(ONIndex1Y,I640,TRUE,_xll.ohTrigger(RecalcTrigger,Trigger1Y)),NA())</f>
        <v>2.0870791382676668E-2</v>
      </c>
    </row>
    <row r="641" spans="2:17" x14ac:dyDescent="0.2">
      <c r="B641" s="39" t="s">
        <v>42</v>
      </c>
      <c r="D641" s="42">
        <f>_xll.qlCalendarAdvance(Calendar,$D640,B641,"f",FALSE)</f>
        <v>43956</v>
      </c>
      <c r="E641" s="172">
        <f>_xll.qlInterestRateIndexValueDate(IndexON,D641)</f>
        <v>43956</v>
      </c>
      <c r="F641" s="188">
        <f>IFERROR(_xll.qlIndexFixing(IndexON,D641,TRUE,_xll.ohTrigger(RecalcTrigger,TriggerON)),NA())</f>
        <v>1.5809190646206561E-2</v>
      </c>
      <c r="H641" s="42">
        <f>_xll.qlCalendarAdvance(Calendar,$H640,B641,"f",FALSE)</f>
        <v>43956</v>
      </c>
      <c r="I641" s="172">
        <f>_xll.qlInterestRateIndexValueDate(Index1M,$H641)</f>
        <v>43956</v>
      </c>
      <c r="J641" s="177">
        <f>IFERROR(_xll.qlIndexFixing(Index1M,$H641,TRUE,_xll.ohTrigger(RecalcTrigger,Trigger1M)),NA())</f>
        <v>1.7505013941216986E-2</v>
      </c>
      <c r="K641" s="44">
        <f>IFERROR(_xll.qlIndexFixing(Index3M,H641,TRUE,_xll.ohTrigger(RecalcTrigger,Trigger3M)),NA())</f>
        <v>1.8387470277399943E-2</v>
      </c>
      <c r="L641" s="44">
        <f>IFERROR(_xll.qlIndexFixing(Index6M,$H641,TRUE,_xll.ohTrigger(RecalcTrigger,Trigger6M)),NA())</f>
        <v>2.0159634107289957E-2</v>
      </c>
      <c r="M641" s="178">
        <f>IFERROR(_xll.qlIndexFixing(Index1Y,$H641,TRUE,_xll.ohTrigger(RecalcTrigger,Trigger1Y)),NA())</f>
        <v>2.1956193110542976E-2</v>
      </c>
      <c r="N641" s="177">
        <f>IFERROR(_xll.qlIndexFixing(ONIndex1M,I641,TRUE,_xll.ohTrigger(RecalcTrigger,Trigger1M)),NA())</f>
        <v>1.7408534243322782E-2</v>
      </c>
      <c r="O641" s="44">
        <f>IFERROR(_xll.qlIndexFixing(ONIndex3M,I641,TRUE,_xll.ohTrigger(RecalcTrigger,Trigger3M)),NA())</f>
        <v>1.8097575429585344E-2</v>
      </c>
      <c r="P641" s="44">
        <f>IFERROR(_xll.qlIndexFixing(ONIndex6M,I641,TRUE,_xll.ohTrigger(RecalcTrigger,Trigger6M)),NA())</f>
        <v>1.9586650929557248E-2</v>
      </c>
      <c r="Q641" s="178">
        <f>IFERROR(_xll.qlIndexFixing(ONIndex1Y,I641,TRUE,_xll.ohTrigger(RecalcTrigger,Trigger1Y)),NA())</f>
        <v>2.0901707379373802E-2</v>
      </c>
    </row>
    <row r="642" spans="2:17" x14ac:dyDescent="0.2">
      <c r="B642" s="39" t="s">
        <v>42</v>
      </c>
      <c r="D642" s="42">
        <f>_xll.qlCalendarAdvance(Calendar,$D641,B642,"f",FALSE)</f>
        <v>43963</v>
      </c>
      <c r="E642" s="172">
        <f>_xll.qlInterestRateIndexValueDate(IndexON,D642)</f>
        <v>43963</v>
      </c>
      <c r="F642" s="188">
        <f>IFERROR(_xll.qlIndexFixing(IndexON,D642,TRUE,_xll.ohTrigger(RecalcTrigger,TriggerON)),NA())</f>
        <v>1.5852207133452145E-2</v>
      </c>
      <c r="H642" s="42">
        <f>_xll.qlCalendarAdvance(Calendar,$H641,B642,"f",FALSE)</f>
        <v>43963</v>
      </c>
      <c r="I642" s="172">
        <f>_xll.qlInterestRateIndexValueDate(Index1M,$H642)</f>
        <v>43963</v>
      </c>
      <c r="J642" s="177">
        <f>IFERROR(_xll.qlIndexFixing(Index1M,$H642,TRUE,_xll.ohTrigger(RecalcTrigger,Trigger1M)),NA())</f>
        <v>1.7544367682142709E-2</v>
      </c>
      <c r="K642" s="44">
        <f>IFERROR(_xll.qlIndexFixing(Index3M,H642,TRUE,_xll.ohTrigger(RecalcTrigger,Trigger3M)),NA())</f>
        <v>1.8426045465257231E-2</v>
      </c>
      <c r="L642" s="44">
        <f>IFERROR(_xll.qlIndexFixing(Index6M,$H642,TRUE,_xll.ohTrigger(RecalcTrigger,Trigger6M)),NA())</f>
        <v>2.0195475173262284E-2</v>
      </c>
      <c r="M642" s="178">
        <f>IFERROR(_xll.qlIndexFixing(Index1Y,$H642,TRUE,_xll.ohTrigger(RecalcTrigger,Trigger1Y)),NA())</f>
        <v>2.1988564264176835E-2</v>
      </c>
      <c r="N642" s="177">
        <f>IFERROR(_xll.qlIndexFixing(ONIndex1M,I642,TRUE,_xll.ohTrigger(RecalcTrigger,Trigger1M)),NA())</f>
        <v>1.7447571808393292E-2</v>
      </c>
      <c r="O642" s="44">
        <f>IFERROR(_xll.qlIndexFixing(ONIndex3M,I642,TRUE,_xll.ohTrigger(RecalcTrigger,Trigger3M)),NA())</f>
        <v>1.8135325110252287E-2</v>
      </c>
      <c r="P642" s="44">
        <f>IFERROR(_xll.qlIndexFixing(ONIndex6M,I642,TRUE,_xll.ohTrigger(RecalcTrigger,Trigger6M)),NA())</f>
        <v>1.9623784777952347E-2</v>
      </c>
      <c r="Q642" s="178">
        <f>IFERROR(_xll.qlIndexFixing(ONIndex1Y,I642,TRUE,_xll.ohTrigger(RecalcTrigger,Trigger1Y)),NA())</f>
        <v>2.0932653816810864E-2</v>
      </c>
    </row>
    <row r="643" spans="2:17" x14ac:dyDescent="0.2">
      <c r="B643" s="39" t="s">
        <v>42</v>
      </c>
      <c r="D643" s="42">
        <f>_xll.qlCalendarAdvance(Calendar,$D642,B643,"f",FALSE)</f>
        <v>43970</v>
      </c>
      <c r="E643" s="172">
        <f>_xll.qlInterestRateIndexValueDate(IndexON,D643)</f>
        <v>43970</v>
      </c>
      <c r="F643" s="188">
        <f>IFERROR(_xll.qlIndexFixing(IndexON,D643,TRUE,_xll.ohTrigger(RecalcTrigger,TriggerON)),NA())</f>
        <v>1.5895365666299677E-2</v>
      </c>
      <c r="H643" s="42">
        <f>_xll.qlCalendarAdvance(Calendar,$H642,B643,"f",FALSE)</f>
        <v>43970</v>
      </c>
      <c r="I643" s="172">
        <f>_xll.qlInterestRateIndexValueDate(Index1M,$H643)</f>
        <v>43970</v>
      </c>
      <c r="J643" s="177">
        <f>IFERROR(_xll.qlIndexFixing(Index1M,$H643,TRUE,_xll.ohTrigger(RecalcTrigger,Trigger1M)),NA())</f>
        <v>1.7583842859929283E-2</v>
      </c>
      <c r="K643" s="44">
        <f>IFERROR(_xll.qlIndexFixing(Index3M,H643,TRUE,_xll.ohTrigger(RecalcTrigger,Trigger3M)),NA())</f>
        <v>1.8464721373966687E-2</v>
      </c>
      <c r="L643" s="44">
        <f>IFERROR(_xll.qlIndexFixing(Index6M,$H643,TRUE,_xll.ohTrigger(RecalcTrigger,Trigger6M)),NA())</f>
        <v>2.0231189233433713E-2</v>
      </c>
      <c r="M643" s="178">
        <f>IFERROR(_xll.qlIndexFixing(Index1Y,$H643,TRUE,_xll.ohTrigger(RecalcTrigger,Trigger1Y)),NA())</f>
        <v>2.2020961292594565E-2</v>
      </c>
      <c r="N643" s="177">
        <f>IFERROR(_xll.qlIndexFixing(ONIndex1M,I643,TRUE,_xll.ohTrigger(RecalcTrigger,Trigger1M)),NA())</f>
        <v>1.7486730507990655E-2</v>
      </c>
      <c r="O643" s="44">
        <f>IFERROR(_xll.qlIndexFixing(ONIndex3M,I643,TRUE,_xll.ohTrigger(RecalcTrigger,Trigger3M)),NA())</f>
        <v>1.817317468248647E-2</v>
      </c>
      <c r="P643" s="44">
        <f>IFERROR(_xll.qlIndexFixing(ONIndex6M,I643,TRUE,_xll.ohTrigger(RecalcTrigger,Trigger6M)),NA())</f>
        <v>1.966079226522699E-2</v>
      </c>
      <c r="Q643" s="178">
        <f>IFERROR(_xll.qlIndexFixing(ONIndex1Y,I643,TRUE,_xll.ohTrigger(RecalcTrigger,Trigger1Y)),NA())</f>
        <v>2.0963630694987856E-2</v>
      </c>
    </row>
    <row r="644" spans="2:17" x14ac:dyDescent="0.2">
      <c r="B644" s="39" t="s">
        <v>42</v>
      </c>
      <c r="D644" s="42">
        <f>_xll.qlCalendarAdvance(Calendar,$D643,B644,"f",FALSE)</f>
        <v>43977</v>
      </c>
      <c r="E644" s="172">
        <f>_xll.qlInterestRateIndexValueDate(IndexON,D644)</f>
        <v>43977</v>
      </c>
      <c r="F644" s="188">
        <f>IFERROR(_xll.qlIndexFixing(IndexON,D644,TRUE,_xll.ohTrigger(RecalcTrigger,TriggerON)),NA())</f>
        <v>1.5938666244911248E-2</v>
      </c>
      <c r="H644" s="42">
        <f>_xll.qlCalendarAdvance(Calendar,$H643,B644,"f",FALSE)</f>
        <v>43977</v>
      </c>
      <c r="I644" s="172">
        <f>_xll.qlInterestRateIndexValueDate(Index1M,$H644)</f>
        <v>43977</v>
      </c>
      <c r="J644" s="177">
        <f>IFERROR(_xll.qlIndexFixing(Index1M,$H644,TRUE,_xll.ohTrigger(RecalcTrigger,Trigger1M)),NA())</f>
        <v>1.7623439475797635E-2</v>
      </c>
      <c r="K644" s="44">
        <f>IFERROR(_xll.qlIndexFixing(Index3M,H644,TRUE,_xll.ohTrigger(RecalcTrigger,Trigger3M)),NA())</f>
        <v>1.8503498006453022E-2</v>
      </c>
      <c r="L644" s="44">
        <f>IFERROR(_xll.qlIndexFixing(Index6M,$H644,TRUE,_xll.ohTrigger(RecalcTrigger,Trigger6M)),NA())</f>
        <v>2.0266776280990637E-2</v>
      </c>
      <c r="M644" s="178">
        <f>IFERROR(_xll.qlIndexFixing(Index1Y,$H644,TRUE,_xll.ohTrigger(RecalcTrigger,Trigger1Y)),NA())</f>
        <v>2.2053383898177792E-2</v>
      </c>
      <c r="N644" s="177">
        <f>IFERROR(_xll.qlIndexFixing(ONIndex1M,I644,TRUE,_xll.ohTrigger(RecalcTrigger,Trigger1M)),NA())</f>
        <v>1.7526010342276965E-2</v>
      </c>
      <c r="O644" s="44">
        <f>IFERROR(_xll.qlIndexFixing(ONIndex3M,I644,TRUE,_xll.ohTrigger(RecalcTrigger,Trigger3M)),NA())</f>
        <v>1.8211124146206847E-2</v>
      </c>
      <c r="P644" s="44">
        <f>IFERROR(_xll.qlIndexFixing(ONIndex6M,I644,TRUE,_xll.ohTrigger(RecalcTrigger,Trigger6M)),NA())</f>
        <v>1.9697673391219084E-2</v>
      </c>
      <c r="Q644" s="178">
        <f>IFERROR(_xll.qlIndexFixing(ONIndex1Y,I644,TRUE,_xll.ohTrigger(RecalcTrigger,Trigger1Y)),NA())</f>
        <v>2.0994638013985822E-2</v>
      </c>
    </row>
    <row r="645" spans="2:17" x14ac:dyDescent="0.2">
      <c r="B645" s="39" t="s">
        <v>42</v>
      </c>
      <c r="D645" s="42">
        <f>_xll.qlCalendarAdvance(Calendar,$D644,B645,"f",FALSE)</f>
        <v>43984</v>
      </c>
      <c r="E645" s="172">
        <f>_xll.qlInterestRateIndexValueDate(IndexON,D645)</f>
        <v>43984</v>
      </c>
      <c r="F645" s="188">
        <f>IFERROR(_xll.qlIndexFixing(IndexON,D645,TRUE,_xll.ohTrigger(RecalcTrigger,TriggerON)),NA())</f>
        <v>1.5982108869124767E-2</v>
      </c>
      <c r="H645" s="42">
        <f>_xll.qlCalendarAdvance(Calendar,$H644,B645,"f",FALSE)</f>
        <v>43984</v>
      </c>
      <c r="I645" s="172">
        <f>_xll.qlInterestRateIndexValueDate(Index1M,$H645)</f>
        <v>43984</v>
      </c>
      <c r="J645" s="177">
        <f>IFERROR(_xll.qlIndexFixing(Index1M,$H645,TRUE,_xll.ohTrigger(RecalcTrigger,Trigger1M)),NA())</f>
        <v>1.765988318590702E-2</v>
      </c>
      <c r="K645" s="44">
        <f>IFERROR(_xll.qlIndexFixing(Index3M,H645,TRUE,_xll.ohTrigger(RecalcTrigger,Trigger3M)),NA())</f>
        <v>1.854237536564976E-2</v>
      </c>
      <c r="L645" s="44">
        <f>IFERROR(_xll.qlIndexFixing(Index6M,$H645,TRUE,_xll.ohTrigger(RecalcTrigger,Trigger6M)),NA())</f>
        <v>2.0299184932572475E-2</v>
      </c>
      <c r="M645" s="178">
        <f>IFERROR(_xll.qlIndexFixing(Index1Y,$H645,TRUE,_xll.ohTrigger(RecalcTrigger,Trigger1Y)),NA())</f>
        <v>2.2085831783272614E-2</v>
      </c>
      <c r="N645" s="177">
        <f>IFERROR(_xll.qlIndexFixing(ONIndex1M,I645,TRUE,_xll.ohTrigger(RecalcTrigger,Trigger1M)),NA())</f>
        <v>1.7565411311252221E-2</v>
      </c>
      <c r="O645" s="44">
        <f>IFERROR(_xll.qlIndexFixing(ONIndex3M,I645,TRUE,_xll.ohTrigger(RecalcTrigger,Trigger3M)),NA())</f>
        <v>1.8249173501575511E-2</v>
      </c>
      <c r="P645" s="44">
        <f>IFERROR(_xll.qlIndexFixing(ONIndex6M,I645,TRUE,_xll.ohTrigger(RecalcTrigger,Trigger6M)),NA())</f>
        <v>1.9734428156009676E-2</v>
      </c>
      <c r="Q645" s="178">
        <f>IFERROR(_xll.qlIndexFixing(ONIndex1Y,I645,TRUE,_xll.ohTrigger(RecalcTrigger,Trigger1Y)),NA())</f>
        <v>2.1025675773723718E-2</v>
      </c>
    </row>
    <row r="646" spans="2:17" x14ac:dyDescent="0.2">
      <c r="B646" s="39" t="s">
        <v>42</v>
      </c>
      <c r="D646" s="42">
        <f>_xll.qlCalendarAdvance(Calendar,$D645,B646,"f",FALSE)</f>
        <v>43991</v>
      </c>
      <c r="E646" s="172">
        <f>_xll.qlInterestRateIndexValueDate(IndexON,D646)</f>
        <v>43991</v>
      </c>
      <c r="F646" s="188">
        <f>IFERROR(_xll.qlIndexFixing(IndexON,D646,TRUE,_xll.ohTrigger(RecalcTrigger,TriggerON)),NA())</f>
        <v>1.6025693539183372E-2</v>
      </c>
      <c r="H646" s="42">
        <f>_xll.qlCalendarAdvance(Calendar,$H645,B646,"f",FALSE)</f>
        <v>43991</v>
      </c>
      <c r="I646" s="172">
        <f>_xll.qlInterestRateIndexValueDate(Index1M,$H646)</f>
        <v>43991</v>
      </c>
      <c r="J646" s="177">
        <f>IFERROR(_xll.qlIndexFixing(Index1M,$H646,TRUE,_xll.ohTrigger(RecalcTrigger,Trigger1M)),NA())</f>
        <v>1.7699712079361052E-2</v>
      </c>
      <c r="K646" s="44">
        <f>IFERROR(_xll.qlIndexFixing(Index3M,H646,TRUE,_xll.ohTrigger(RecalcTrigger,Trigger3M)),NA())</f>
        <v>1.858135345449571E-2</v>
      </c>
      <c r="L646" s="44">
        <f>IFERROR(_xll.qlIndexFixing(Index6M,$H646,TRUE,_xll.ohTrigger(RecalcTrigger,Trigger6M)),NA())</f>
        <v>2.0334525051554565E-2</v>
      </c>
      <c r="M646" s="178">
        <f>IFERROR(_xll.qlIndexFixing(Index1Y,$H646,TRUE,_xll.ohTrigger(RecalcTrigger,Trigger1Y)),NA())</f>
        <v>2.2118304650188714E-2</v>
      </c>
      <c r="N646" s="177">
        <f>IFERROR(_xll.qlIndexFixing(ONIndex1M,I646,TRUE,_xll.ohTrigger(RecalcTrigger,Trigger1M)),NA())</f>
        <v>1.7604933414916424E-2</v>
      </c>
      <c r="O646" s="44">
        <f>IFERROR(_xll.qlIndexFixing(ONIndex3M,I646,TRUE,_xll.ohTrigger(RecalcTrigger,Trigger3M)),NA())</f>
        <v>1.8287322748592461E-2</v>
      </c>
      <c r="P646" s="44">
        <f>IFERROR(_xll.qlIndexFixing(ONIndex6M,I646,TRUE,_xll.ohTrigger(RecalcTrigger,Trigger6M)),NA())</f>
        <v>1.9771056559517719E-2</v>
      </c>
      <c r="Q646" s="178">
        <f>IFERROR(_xll.qlIndexFixing(ONIndex1Y,I646,TRUE,_xll.ohTrigger(RecalcTrigger,Trigger1Y)),NA())</f>
        <v>2.1056743974363634E-2</v>
      </c>
    </row>
    <row r="647" spans="2:17" x14ac:dyDescent="0.2">
      <c r="B647" s="39" t="s">
        <v>42</v>
      </c>
      <c r="D647" s="42">
        <f>_xll.qlCalendarAdvance(Calendar,$D646,B647,"f",FALSE)</f>
        <v>43998</v>
      </c>
      <c r="E647" s="172">
        <f>_xll.qlInterestRateIndexValueDate(IndexON,D647)</f>
        <v>43998</v>
      </c>
      <c r="F647" s="188">
        <f>IFERROR(_xll.qlIndexFixing(IndexON,D647,TRUE,_xll.ohTrigger(RecalcTrigger,TriggerON)),NA())</f>
        <v>1.6069420255006017E-2</v>
      </c>
      <c r="H647" s="42">
        <f>_xll.qlCalendarAdvance(Calendar,$H646,B647,"f",FALSE)</f>
        <v>43998</v>
      </c>
      <c r="I647" s="172">
        <f>_xll.qlInterestRateIndexValueDate(Index1M,$H647)</f>
        <v>43998</v>
      </c>
      <c r="J647" s="177">
        <f>IFERROR(_xll.qlIndexFixing(Index1M,$H647,TRUE,_xll.ohTrigger(RecalcTrigger,Trigger1M)),NA())</f>
        <v>1.7739662404244183E-2</v>
      </c>
      <c r="K647" s="44">
        <f>IFERROR(_xll.qlIndexFixing(Index3M,H647,TRUE,_xll.ohTrigger(RecalcTrigger,Trigger3M)),NA())</f>
        <v>1.8620432275939368E-2</v>
      </c>
      <c r="L647" s="44">
        <f>IFERROR(_xll.qlIndexFixing(Index6M,$H647,TRUE,_xll.ohTrigger(RecalcTrigger,Trigger6M)),NA())</f>
        <v>2.0369738141771107E-2</v>
      </c>
      <c r="M647" s="178">
        <f>IFERROR(_xll.qlIndexFixing(Index1Y,$H647,TRUE,_xll.ohTrigger(RecalcTrigger,Trigger1Y)),NA())</f>
        <v>2.2150802201199582E-2</v>
      </c>
      <c r="N647" s="177">
        <f>IFERROR(_xll.qlIndexFixing(ONIndex1M,I647,TRUE,_xll.ohTrigger(RecalcTrigger,Trigger1M)),NA())</f>
        <v>1.7644576653431665E-2</v>
      </c>
      <c r="O647" s="44">
        <f>IFERROR(_xll.qlIndexFixing(ONIndex3M,I647,TRUE,_xll.ohTrigger(RecalcTrigger,Trigger3M)),NA())</f>
        <v>1.832557188717665E-2</v>
      </c>
      <c r="P647" s="44">
        <f>IFERROR(_xll.qlIndexFixing(ONIndex6M,I647,TRUE,_xll.ohTrigger(RecalcTrigger,Trigger6M)),NA())</f>
        <v>1.9807558601662167E-2</v>
      </c>
      <c r="Q647" s="178">
        <f>IFERROR(_xll.qlIndexFixing(ONIndex1Y,I647,TRUE,_xll.ohTrigger(RecalcTrigger,Trigger1Y)),NA())</f>
        <v>2.108784261574348E-2</v>
      </c>
    </row>
    <row r="648" spans="2:17" x14ac:dyDescent="0.2">
      <c r="B648" s="39" t="s">
        <v>42</v>
      </c>
      <c r="D648" s="42">
        <f>_xll.qlCalendarAdvance(Calendar,$D647,B648,"f",FALSE)</f>
        <v>44005</v>
      </c>
      <c r="E648" s="172">
        <f>_xll.qlInterestRateIndexValueDate(IndexON,D648)</f>
        <v>44005</v>
      </c>
      <c r="F648" s="188">
        <f>IFERROR(_xll.qlIndexFixing(IndexON,D648,TRUE,_xll.ohTrigger(RecalcTrigger,TriggerON)),NA())</f>
        <v>1.6113289016754795E-2</v>
      </c>
      <c r="H648" s="42">
        <f>_xll.qlCalendarAdvance(Calendar,$H647,B648,"f",FALSE)</f>
        <v>44005</v>
      </c>
      <c r="I648" s="172">
        <f>_xll.qlInterestRateIndexValueDate(Index1M,$H648)</f>
        <v>44005</v>
      </c>
      <c r="J648" s="177">
        <f>IFERROR(_xll.qlIndexFixing(Index1M,$H648,TRUE,_xll.ohTrigger(RecalcTrigger,Trigger1M)),NA())</f>
        <v>1.7779734161761301E-2</v>
      </c>
      <c r="K648" s="44">
        <f>IFERROR(_xll.qlIndexFixing(Index3M,H648,TRUE,_xll.ohTrigger(RecalcTrigger,Trigger3M)),NA())</f>
        <v>1.865961183293452E-2</v>
      </c>
      <c r="L648" s="44">
        <f>IFERROR(_xll.qlIndexFixing(Index6M,$H648,TRUE,_xll.ohTrigger(RecalcTrigger,Trigger6M)),NA())</f>
        <v>2.0404824491992216E-2</v>
      </c>
      <c r="M648" s="178">
        <f>IFERROR(_xll.qlIndexFixing(Index1Y,$H648,TRUE,_xll.ohTrigger(RecalcTrigger,Trigger1Y)),NA())</f>
        <v>2.2183324138542071E-2</v>
      </c>
      <c r="N648" s="177">
        <f>IFERROR(_xll.qlIndexFixing(ONIndex1M,I648,TRUE,_xll.ohTrigger(RecalcTrigger,Trigger1M)),NA())</f>
        <v>1.7684341026716899E-2</v>
      </c>
      <c r="O648" s="44">
        <f>IFERROR(_xll.qlIndexFixing(ONIndex3M,I648,TRUE,_xll.ohTrigger(RecalcTrigger,Trigger3M)),NA())</f>
        <v>1.8363920917490173E-2</v>
      </c>
      <c r="P648" s="44">
        <f>IFERROR(_xll.qlIndexFixing(ONIndex6M,I648,TRUE,_xll.ohTrigger(RecalcTrigger,Trigger6M)),NA())</f>
        <v>1.9843934282443021E-2</v>
      </c>
      <c r="Q648" s="178">
        <f>IFERROR(_xll.qlIndexFixing(ONIndex1Y,I648,TRUE,_xll.ohTrigger(RecalcTrigger,Trigger1Y)),NA())</f>
        <v>2.1118971697863254E-2</v>
      </c>
    </row>
    <row r="649" spans="2:17" x14ac:dyDescent="0.2">
      <c r="B649" s="39" t="s">
        <v>42</v>
      </c>
      <c r="D649" s="42">
        <f>_xll.qlCalendarAdvance(Calendar,$D648,B649,"f",FALSE)</f>
        <v>44012</v>
      </c>
      <c r="E649" s="172">
        <f>_xll.qlInterestRateIndexValueDate(IndexON,D649)</f>
        <v>44012</v>
      </c>
      <c r="F649" s="188">
        <f>IFERROR(_xll.qlIndexFixing(IndexON,D649,TRUE,_xll.ohTrigger(RecalcTrigger,TriggerON)),NA())</f>
        <v>1.6157299824429705E-2</v>
      </c>
      <c r="H649" s="42">
        <f>_xll.qlCalendarAdvance(Calendar,$H648,B649,"f",FALSE)</f>
        <v>44012</v>
      </c>
      <c r="I649" s="172">
        <f>_xll.qlInterestRateIndexValueDate(Index1M,$H649)</f>
        <v>44012</v>
      </c>
      <c r="J649" s="177">
        <f>IFERROR(_xll.qlIndexFixing(Index1M,$H649,TRUE,_xll.ohTrigger(RecalcTrigger,Trigger1M)),NA())</f>
        <v>1.7823244169307497E-2</v>
      </c>
      <c r="K649" s="44">
        <f>IFERROR(_xll.qlIndexFixing(Index3M,H649,TRUE,_xll.ohTrigger(RecalcTrigger,Trigger3M)),NA())</f>
        <v>1.8698892128445523E-2</v>
      </c>
      <c r="L649" s="44">
        <f>IFERROR(_xll.qlIndexFixing(Index6M,$H649,TRUE,_xll.ohTrigger(RecalcTrigger,Trigger6M)),NA())</f>
        <v>2.0442809825985807E-2</v>
      </c>
      <c r="M649" s="178">
        <f>IFERROR(_xll.qlIndexFixing(Index1Y,$H649,TRUE,_xll.ohTrigger(RecalcTrigger,Trigger1Y)),NA())</f>
        <v>2.221587016441684E-2</v>
      </c>
      <c r="N649" s="177">
        <f>IFERROR(_xll.qlIndexFixing(ONIndex1M,I649,TRUE,_xll.ohTrigger(RecalcTrigger,Trigger1M)),NA())</f>
        <v>1.7724226534853171E-2</v>
      </c>
      <c r="O649" s="44">
        <f>IFERROR(_xll.qlIndexFixing(ONIndex3M,I649,TRUE,_xll.ohTrigger(RecalcTrigger,Trigger3M)),NA())</f>
        <v>1.8402369839533028E-2</v>
      </c>
      <c r="P649" s="44">
        <f>IFERROR(_xll.qlIndexFixing(ONIndex6M,I649,TRUE,_xll.ohTrigger(RecalcTrigger,Trigger6M)),NA())</f>
        <v>1.9880183601779233E-2</v>
      </c>
      <c r="Q649" s="178">
        <f>IFERROR(_xll.qlIndexFixing(ONIndex1Y,I649,TRUE,_xll.ohTrigger(RecalcTrigger,Trigger1Y)),NA())</f>
        <v>2.1150131220885049E-2</v>
      </c>
    </row>
    <row r="650" spans="2:17" x14ac:dyDescent="0.2">
      <c r="B650" s="39" t="s">
        <v>42</v>
      </c>
      <c r="D650" s="42">
        <f>_xll.qlCalendarAdvance(Calendar,$D649,B650,"f",FALSE)</f>
        <v>44019</v>
      </c>
      <c r="E650" s="172">
        <f>_xll.qlInterestRateIndexValueDate(IndexON,D650)</f>
        <v>44019</v>
      </c>
      <c r="F650" s="188">
        <f>IFERROR(_xll.qlIndexFixing(IndexON,D650,TRUE,_xll.ohTrigger(RecalcTrigger,TriggerON)),NA())</f>
        <v>1.6201452678111794E-2</v>
      </c>
      <c r="H650" s="42">
        <f>_xll.qlCalendarAdvance(Calendar,$H649,B650,"f",FALSE)</f>
        <v>44019</v>
      </c>
      <c r="I650" s="172">
        <f>_xll.qlInterestRateIndexValueDate(Index1M,$H650)</f>
        <v>44019</v>
      </c>
      <c r="J650" s="177">
        <f>IFERROR(_xll.qlIndexFixing(Index1M,$H650,TRUE,_xll.ohTrigger(RecalcTrigger,Trigger1M)),NA())</f>
        <v>1.786356943947583E-2</v>
      </c>
      <c r="K650" s="44">
        <f>IFERROR(_xll.qlIndexFixing(Index3M,H650,TRUE,_xll.ohTrigger(RecalcTrigger,Trigger3M)),NA())</f>
        <v>1.8738273165442899E-2</v>
      </c>
      <c r="L650" s="44">
        <f>IFERROR(_xll.qlIndexFixing(Index6M,$H650,TRUE,_xll.ohTrigger(RecalcTrigger,Trigger6M)),NA())</f>
        <v>2.0477643522709366E-2</v>
      </c>
      <c r="M650" s="178">
        <f>IFERROR(_xll.qlIndexFixing(Index1Y,$H650,TRUE,_xll.ohTrigger(RecalcTrigger,Trigger1Y)),NA())</f>
        <v>2.2248439980987911E-2</v>
      </c>
      <c r="N650" s="177">
        <f>IFERROR(_xll.qlIndexFixing(ONIndex1M,I650,TRUE,_xll.ohTrigger(RecalcTrigger,Trigger1M)),NA())</f>
        <v>1.7764233177840483E-2</v>
      </c>
      <c r="O650" s="44">
        <f>IFERROR(_xll.qlIndexFixing(ONIndex3M,I650,TRUE,_xll.ohTrigger(RecalcTrigger,Trigger3M)),NA())</f>
        <v>1.8440918653305216E-2</v>
      </c>
      <c r="P650" s="44">
        <f>IFERROR(_xll.qlIndexFixing(ONIndex6M,I650,TRUE,_xll.ohTrigger(RecalcTrigger,Trigger6M)),NA())</f>
        <v>1.9916306559670804E-2</v>
      </c>
      <c r="Q650" s="178">
        <f>IFERROR(_xll.qlIndexFixing(ONIndex1Y,I650,TRUE,_xll.ohTrigger(RecalcTrigger,Trigger1Y)),NA())</f>
        <v>2.1181321184646773E-2</v>
      </c>
    </row>
    <row r="651" spans="2:17" x14ac:dyDescent="0.2">
      <c r="B651" s="39" t="s">
        <v>42</v>
      </c>
      <c r="D651" s="42">
        <f>_xll.qlCalendarAdvance(Calendar,$D650,B651,"f",FALSE)</f>
        <v>44026</v>
      </c>
      <c r="E651" s="172">
        <f>_xll.qlInterestRateIndexValueDate(IndexON,D651)</f>
        <v>44026</v>
      </c>
      <c r="F651" s="188">
        <f>IFERROR(_xll.qlIndexFixing(IndexON,D651,TRUE,_xll.ohTrigger(RecalcTrigger,TriggerON)),NA())</f>
        <v>1.6245747577801062E-2</v>
      </c>
      <c r="H651" s="42">
        <f>_xll.qlCalendarAdvance(Calendar,$H650,B651,"f",FALSE)</f>
        <v>44026</v>
      </c>
      <c r="I651" s="172">
        <f>_xll.qlInterestRateIndexValueDate(Index1M,$H651)</f>
        <v>44026</v>
      </c>
      <c r="J651" s="177">
        <f>IFERROR(_xll.qlIndexFixing(Index1M,$H651,TRUE,_xll.ohTrigger(RecalcTrigger,Trigger1M)),NA())</f>
        <v>1.7904016156363903E-2</v>
      </c>
      <c r="K651" s="44">
        <f>IFERROR(_xll.qlIndexFixing(Index3M,H651,TRUE,_xll.ohTrigger(RecalcTrigger,Trigger3M)),NA())</f>
        <v>1.87777549469051E-2</v>
      </c>
      <c r="L651" s="44">
        <f>IFERROR(_xll.qlIndexFixing(Index6M,$H651,TRUE,_xll.ohTrigger(RecalcTrigger,Trigger6M)),NA())</f>
        <v>2.0512358560111462E-2</v>
      </c>
      <c r="M651" s="178">
        <f>IFERROR(_xll.qlIndexFixing(Index1Y,$H651,TRUE,_xll.ohTrigger(RecalcTrigger,Trigger1Y)),NA())</f>
        <v>2.228103329038289E-2</v>
      </c>
      <c r="N651" s="177">
        <f>IFERROR(_xll.qlIndexFixing(ONIndex1M,I651,TRUE,_xll.ohTrigger(RecalcTrigger,Trigger1M)),NA())</f>
        <v>1.7804360955840925E-2</v>
      </c>
      <c r="O651" s="44">
        <f>IFERROR(_xll.qlIndexFixing(ONIndex3M,I651,TRUE,_xll.ohTrigger(RecalcTrigger,Trigger3M)),NA())</f>
        <v>1.8479567358887783E-2</v>
      </c>
      <c r="P651" s="44">
        <f>IFERROR(_xll.qlIndexFixing(ONIndex6M,I651,TRUE,_xll.ohTrigger(RecalcTrigger,Trigger6M)),NA())</f>
        <v>1.9952303156036688E-2</v>
      </c>
      <c r="Q651" s="178">
        <f>IFERROR(_xll.qlIndexFixing(ONIndex1Y,I651,TRUE,_xll.ohTrigger(RecalcTrigger,Trigger1Y)),NA())</f>
        <v>2.1212541589310518E-2</v>
      </c>
    </row>
    <row r="652" spans="2:17" x14ac:dyDescent="0.2">
      <c r="B652" s="39" t="s">
        <v>42</v>
      </c>
      <c r="D652" s="42">
        <f>_xll.qlCalendarAdvance(Calendar,$D651,B652,"f",FALSE)</f>
        <v>44033</v>
      </c>
      <c r="E652" s="172">
        <f>_xll.qlInterestRateIndexValueDate(IndexON,D652)</f>
        <v>44033</v>
      </c>
      <c r="F652" s="188">
        <f>IFERROR(_xll.qlIndexFixing(IndexON,D652,TRUE,_xll.ohTrigger(RecalcTrigger,TriggerON)),NA())</f>
        <v>1.6290184523497508E-2</v>
      </c>
      <c r="H652" s="42">
        <f>_xll.qlCalendarAdvance(Calendar,$H651,B652,"f",FALSE)</f>
        <v>44033</v>
      </c>
      <c r="I652" s="172">
        <f>_xll.qlInterestRateIndexValueDate(Index1M,$H652)</f>
        <v>44033</v>
      </c>
      <c r="J652" s="177">
        <f>IFERROR(_xll.qlIndexFixing(Index1M,$H652,TRUE,_xll.ohTrigger(RecalcTrigger,Trigger1M)),NA())</f>
        <v>1.7944584321218784E-2</v>
      </c>
      <c r="K652" s="44">
        <f>IFERROR(_xll.qlIndexFixing(Index3M,H652,TRUE,_xll.ohTrigger(RecalcTrigger,Trigger3M)),NA())</f>
        <v>1.8817337475815859E-2</v>
      </c>
      <c r="L652" s="44">
        <f>IFERROR(_xll.qlIndexFixing(Index6M,$H652,TRUE,_xll.ohTrigger(RecalcTrigger,Trigger6M)),NA())</f>
        <v>2.0546957732055605E-2</v>
      </c>
      <c r="M652" s="178">
        <f>IFERROR(_xll.qlIndexFixing(Index1Y,$H652,TRUE,_xll.ohTrigger(RecalcTrigger,Trigger1Y)),NA())</f>
        <v>2.2313649794692747E-2</v>
      </c>
      <c r="N652" s="177">
        <f>IFERROR(_xll.qlIndexFixing(ONIndex1M,I652,TRUE,_xll.ohTrigger(RecalcTrigger,Trigger1M)),NA())</f>
        <v>1.7844609868692407E-2</v>
      </c>
      <c r="O652" s="44">
        <f>IFERROR(_xll.qlIndexFixing(ONIndex3M,I652,TRUE,_xll.ohTrigger(RecalcTrigger,Trigger3M)),NA())</f>
        <v>1.8518315956199682E-2</v>
      </c>
      <c r="P652" s="44">
        <f>IFERROR(_xll.qlIndexFixing(ONIndex6M,I652,TRUE,_xll.ohTrigger(RecalcTrigger,Trigger6M)),NA())</f>
        <v>1.9988173390876884E-2</v>
      </c>
      <c r="Q652" s="178">
        <f>IFERROR(_xll.qlIndexFixing(ONIndex1Y,I652,TRUE,_xll.ohTrigger(RecalcTrigger,Trigger1Y)),NA())</f>
        <v>2.1243792434795239E-2</v>
      </c>
    </row>
    <row r="653" spans="2:17" x14ac:dyDescent="0.2">
      <c r="B653" s="39" t="s">
        <v>42</v>
      </c>
      <c r="D653" s="42">
        <f>_xll.qlCalendarAdvance(Calendar,$D652,B653,"f",FALSE)</f>
        <v>44040</v>
      </c>
      <c r="E653" s="172">
        <f>_xll.qlInterestRateIndexValueDate(IndexON,D653)</f>
        <v>44040</v>
      </c>
      <c r="F653" s="188">
        <f>IFERROR(_xll.qlIndexFixing(IndexON,D653,TRUE,_xll.ohTrigger(RecalcTrigger,TriggerON)),NA())</f>
        <v>1.6334763515363226E-2</v>
      </c>
      <c r="H653" s="42">
        <f>_xll.qlCalendarAdvance(Calendar,$H652,B653,"f",FALSE)</f>
        <v>44040</v>
      </c>
      <c r="I653" s="172">
        <f>_xll.qlInterestRateIndexValueDate(Index1M,$H653)</f>
        <v>44040</v>
      </c>
      <c r="J653" s="177">
        <f>IFERROR(_xll.qlIndexFixing(Index1M,$H653,TRUE,_xll.ohTrigger(RecalcTrigger,Trigger1M)),NA())</f>
        <v>1.7985273935290154E-2</v>
      </c>
      <c r="K653" s="44">
        <f>IFERROR(_xll.qlIndexFixing(Index3M,H653,TRUE,_xll.ohTrigger(RecalcTrigger,Trigger3M)),NA())</f>
        <v>1.8857020755170369E-2</v>
      </c>
      <c r="L653" s="44">
        <f>IFERROR(_xll.qlIndexFixing(Index6M,$H653,TRUE,_xll.ohTrigger(RecalcTrigger,Trigger6M)),NA())</f>
        <v>2.0581443832617171E-2</v>
      </c>
      <c r="M653" s="178">
        <f>IFERROR(_xll.qlIndexFixing(Index1Y,$H653,TRUE,_xll.ohTrigger(RecalcTrigger,Trigger1Y)),NA())</f>
        <v>2.2346289195971591E-2</v>
      </c>
      <c r="N653" s="177">
        <f>IFERROR(_xll.qlIndexFixing(ONIndex1M,I653,TRUE,_xll.ohTrigger(RecalcTrigger,Trigger1M)),NA())</f>
        <v>1.7884979916638066E-2</v>
      </c>
      <c r="O653" s="44">
        <f>IFERROR(_xll.qlIndexFixing(ONIndex3M,I653,TRUE,_xll.ohTrigger(RecalcTrigger,Trigger3M)),NA())</f>
        <v>1.8557164445403007E-2</v>
      </c>
      <c r="P653" s="44">
        <f>IFERROR(_xll.qlIndexFixing(ONIndex6M,I653,TRUE,_xll.ohTrigger(RecalcTrigger,Trigger6M)),NA())</f>
        <v>2.0023917264191393E-2</v>
      </c>
      <c r="Q653" s="178">
        <f>IFERROR(_xll.qlIndexFixing(ONIndex1Y,I653,TRUE,_xll.ohTrigger(RecalcTrigger,Trigger1Y)),NA())</f>
        <v>2.1275073721100934E-2</v>
      </c>
    </row>
    <row r="654" spans="2:17" x14ac:dyDescent="0.2">
      <c r="B654" s="39" t="s">
        <v>42</v>
      </c>
      <c r="D654" s="42">
        <f>_xll.qlCalendarAdvance(Calendar,$D653,B654,"f",FALSE)</f>
        <v>44047</v>
      </c>
      <c r="E654" s="172">
        <f>_xll.qlInterestRateIndexValueDate(IndexON,D654)</f>
        <v>44047</v>
      </c>
      <c r="F654" s="188">
        <f>IFERROR(_xll.qlIndexFixing(IndexON,D654,TRUE,_xll.ohTrigger(RecalcTrigger,TriggerON)),NA())</f>
        <v>1.6379484553479262E-2</v>
      </c>
      <c r="H654" s="42">
        <f>_xll.qlCalendarAdvance(Calendar,$H653,B654,"f",FALSE)</f>
        <v>44047</v>
      </c>
      <c r="I654" s="172">
        <f>_xll.qlInterestRateIndexValueDate(Index1M,$H654)</f>
        <v>44047</v>
      </c>
      <c r="J654" s="177">
        <f>IFERROR(_xll.qlIndexFixing(Index1M,$H654,TRUE,_xll.ohTrigger(RecalcTrigger,Trigger1M)),NA())</f>
        <v>1.8026084999843383E-2</v>
      </c>
      <c r="K654" s="44">
        <f>IFERROR(_xll.qlIndexFixing(Index3M,H654,TRUE,_xll.ohTrigger(RecalcTrigger,Trigger3M)),NA())</f>
        <v>1.8896804787970862E-2</v>
      </c>
      <c r="L654" s="44">
        <f>IFERROR(_xll.qlIndexFixing(Index6M,$H654,TRUE,_xll.ohTrigger(RecalcTrigger,Trigger6M)),NA())</f>
        <v>2.0615819656085606E-2</v>
      </c>
      <c r="M654" s="178">
        <f>IFERROR(_xll.qlIndexFixing(Index1Y,$H654,TRUE,_xll.ohTrigger(RecalcTrigger,Trigger1Y)),NA())</f>
        <v>2.2378951196236896E-2</v>
      </c>
      <c r="N654" s="177">
        <f>IFERROR(_xll.qlIndexFixing(ONIndex1M,I654,TRUE,_xll.ohTrigger(RecalcTrigger,Trigger1M)),NA())</f>
        <v>1.7925471099677903E-2</v>
      </c>
      <c r="O654" s="44">
        <f>IFERROR(_xll.qlIndexFixing(ONIndex3M,I654,TRUE,_xll.ohTrigger(RecalcTrigger,Trigger3M)),NA())</f>
        <v>1.8596112826497757E-2</v>
      </c>
      <c r="P654" s="44">
        <f>IFERROR(_xll.qlIndexFixing(ONIndex6M,I654,TRUE,_xll.ohTrigger(RecalcTrigger,Trigger6M)),NA())</f>
        <v>2.0059534775899168E-2</v>
      </c>
      <c r="Q654" s="178">
        <f>IFERROR(_xll.qlIndexFixing(ONIndex1Y,I654,TRUE,_xll.ohTrigger(RecalcTrigger,Trigger1Y)),NA())</f>
        <v>2.1306385448308651E-2</v>
      </c>
    </row>
    <row r="655" spans="2:17" x14ac:dyDescent="0.2">
      <c r="B655" s="39" t="s">
        <v>42</v>
      </c>
      <c r="D655" s="42">
        <f>_xll.qlCalendarAdvance(Calendar,$D654,B655,"f",FALSE)</f>
        <v>44054</v>
      </c>
      <c r="E655" s="172">
        <f>_xll.qlInterestRateIndexValueDate(IndexON,D655)</f>
        <v>44054</v>
      </c>
      <c r="F655" s="188">
        <f>IFERROR(_xll.qlIndexFixing(IndexON,D655,TRUE,_xll.ohTrigger(RecalcTrigger,TriggerON)),NA())</f>
        <v>1.6424347637764569E-2</v>
      </c>
      <c r="H655" s="42">
        <f>_xll.qlCalendarAdvance(Calendar,$H654,B655,"f",FALSE)</f>
        <v>44054</v>
      </c>
      <c r="I655" s="172">
        <f>_xll.qlInterestRateIndexValueDate(Index1M,$H655)</f>
        <v>44054</v>
      </c>
      <c r="J655" s="177">
        <f>IFERROR(_xll.qlIndexFixing(Index1M,$H655,TRUE,_xll.ohTrigger(RecalcTrigger,Trigger1M)),NA())</f>
        <v>1.8067017516128152E-2</v>
      </c>
      <c r="K655" s="44">
        <f>IFERROR(_xll.qlIndexFixing(Index3M,H655,TRUE,_xll.ohTrigger(RecalcTrigger,Trigger3M)),NA())</f>
        <v>1.8936689577223099E-2</v>
      </c>
      <c r="L655" s="44">
        <f>IFERROR(_xll.qlIndexFixing(Index6M,$H655,TRUE,_xll.ohTrigger(RecalcTrigger,Trigger6M)),NA())</f>
        <v>2.0650087996960453E-2</v>
      </c>
      <c r="M655" s="178">
        <f>IFERROR(_xll.qlIndexFixing(Index1Y,$H655,TRUE,_xll.ohTrigger(RecalcTrigger,Trigger1Y)),NA())</f>
        <v>2.2411635497469051E-2</v>
      </c>
      <c r="N655" s="177">
        <f>IFERROR(_xll.qlIndexFixing(ONIndex1M,I655,TRUE,_xll.ohTrigger(RecalcTrigger,Trigger1M)),NA())</f>
        <v>1.7966083417649825E-2</v>
      </c>
      <c r="O655" s="44">
        <f>IFERROR(_xll.qlIndexFixing(ONIndex3M,I655,TRUE,_xll.ohTrigger(RecalcTrigger,Trigger3M)),NA())</f>
        <v>1.8635161099402886E-2</v>
      </c>
      <c r="P655" s="44">
        <f>IFERROR(_xll.qlIndexFixing(ONIndex6M,I655,TRUE,_xll.ohTrigger(RecalcTrigger,Trigger6M)),NA())</f>
        <v>2.0095025925919163E-2</v>
      </c>
      <c r="Q655" s="178">
        <f>IFERROR(_xll.qlIndexFixing(ONIndex1Y,I655,TRUE,_xll.ohTrigger(RecalcTrigger,Trigger1Y)),NA())</f>
        <v>2.1337727616256297E-2</v>
      </c>
    </row>
    <row r="656" spans="2:17" x14ac:dyDescent="0.2">
      <c r="B656" s="39" t="s">
        <v>42</v>
      </c>
      <c r="D656" s="42">
        <f>_xll.qlCalendarAdvance(Calendar,$D655,B656,"f",FALSE)</f>
        <v>44061</v>
      </c>
      <c r="E656" s="172">
        <f>_xll.qlInterestRateIndexValueDate(IndexON,D656)</f>
        <v>44061</v>
      </c>
      <c r="F656" s="188">
        <f>IFERROR(_xll.qlIndexFixing(IndexON,D656,TRUE,_xll.ohTrigger(RecalcTrigger,TriggerON)),NA())</f>
        <v>1.646935276838124E-2</v>
      </c>
      <c r="H656" s="42">
        <f>_xll.qlCalendarAdvance(Calendar,$H655,B656,"f",FALSE)</f>
        <v>44061</v>
      </c>
      <c r="I656" s="172">
        <f>_xll.qlInterestRateIndexValueDate(Index1M,$H656)</f>
        <v>44061</v>
      </c>
      <c r="J656" s="177">
        <f>IFERROR(_xll.qlIndexFixing(Index1M,$H656,TRUE,_xll.ohTrigger(RecalcTrigger,Trigger1M)),NA())</f>
        <v>1.8108071485415055E-2</v>
      </c>
      <c r="K656" s="44">
        <f>IFERROR(_xll.qlIndexFixing(Index3M,H656,TRUE,_xll.ohTrigger(RecalcTrigger,Trigger3M)),NA())</f>
        <v>1.8976675125946939E-2</v>
      </c>
      <c r="L656" s="44">
        <f>IFERROR(_xll.qlIndexFixing(Index6M,$H656,TRUE,_xll.ohTrigger(RecalcTrigger,Trigger6M)),NA())</f>
        <v>2.0684251649950042E-2</v>
      </c>
      <c r="M656" s="178">
        <f>IFERROR(_xll.qlIndexFixing(Index1Y,$H656,TRUE,_xll.ohTrigger(RecalcTrigger,Trigger1Y)),NA())</f>
        <v>2.2444341801612033E-2</v>
      </c>
      <c r="N656" s="177">
        <f>IFERROR(_xll.qlIndexFixing(ONIndex1M,I656,TRUE,_xll.ohTrigger(RecalcTrigger,Trigger1M)),NA())</f>
        <v>1.8006816870878017E-2</v>
      </c>
      <c r="O656" s="44">
        <f>IFERROR(_xll.qlIndexFixing(ONIndex3M,I656,TRUE,_xll.ohTrigger(RecalcTrigger,Trigger3M)),NA())</f>
        <v>1.8674309264361533E-2</v>
      </c>
      <c r="P656" s="44">
        <f>IFERROR(_xll.qlIndexFixing(ONIndex6M,I656,TRUE,_xll.ohTrigger(RecalcTrigger,Trigger6M)),NA())</f>
        <v>2.0130390714332425E-2</v>
      </c>
      <c r="Q656" s="178">
        <f>IFERROR(_xll.qlIndexFixing(ONIndex1Y,I656,TRUE,_xll.ohTrigger(RecalcTrigger,Trigger1Y)),NA())</f>
        <v>2.1369100225268056E-2</v>
      </c>
    </row>
    <row r="657" spans="2:17" x14ac:dyDescent="0.2">
      <c r="B657" s="39" t="s">
        <v>42</v>
      </c>
      <c r="D657" s="42">
        <f>_xll.qlCalendarAdvance(Calendar,$D656,B657,"f",FALSE)</f>
        <v>44068</v>
      </c>
      <c r="E657" s="172">
        <f>_xll.qlInterestRateIndexValueDate(IndexON,D657)</f>
        <v>44068</v>
      </c>
      <c r="F657" s="188">
        <f>IFERROR(_xll.qlIndexFixing(IndexON,D657,TRUE,_xll.ohTrigger(RecalcTrigger,TriggerON)),NA())</f>
        <v>1.6514499945329275E-2</v>
      </c>
      <c r="H657" s="42">
        <f>_xll.qlCalendarAdvance(Calendar,$H656,B657,"f",FALSE)</f>
        <v>44068</v>
      </c>
      <c r="I657" s="172">
        <f>_xll.qlInterestRateIndexValueDate(Index1M,$H657)</f>
        <v>44068</v>
      </c>
      <c r="J657" s="177">
        <f>IFERROR(_xll.qlIndexFixing(Index1M,$H657,TRUE,_xll.ohTrigger(RecalcTrigger,Trigger1M)),NA())</f>
        <v>1.8149246908969463E-2</v>
      </c>
      <c r="K657" s="44">
        <f>IFERROR(_xll.qlIndexFixing(Index3M,H657,TRUE,_xll.ohTrigger(RecalcTrigger,Trigger3M)),NA())</f>
        <v>1.9016761437163111E-2</v>
      </c>
      <c r="L657" s="44">
        <f>IFERROR(_xll.qlIndexFixing(Index6M,$H657,TRUE,_xll.ohTrigger(RecalcTrigger,Trigger6M)),NA())</f>
        <v>2.0718313409969723E-2</v>
      </c>
      <c r="M657" s="178">
        <f>IFERROR(_xll.qlIndexFixing(Index1Y,$H657,TRUE,_xll.ohTrigger(RecalcTrigger,Trigger1Y)),NA())</f>
        <v>2.2477069810572292E-2</v>
      </c>
      <c r="N657" s="177">
        <f>IFERROR(_xll.qlIndexFixing(ONIndex1M,I657,TRUE,_xll.ohTrigger(RecalcTrigger,Trigger1M)),NA())</f>
        <v>1.8047671459281434E-2</v>
      </c>
      <c r="O657" s="44">
        <f>IFERROR(_xll.qlIndexFixing(ONIndex3M,I657,TRUE,_xll.ohTrigger(RecalcTrigger,Trigger3M)),NA())</f>
        <v>1.8713557321211605E-2</v>
      </c>
      <c r="P657" s="44">
        <f>IFERROR(_xll.qlIndexFixing(ONIndex6M,I657,TRUE,_xll.ohTrigger(RecalcTrigger,Trigger6M)),NA())</f>
        <v>2.016562914097686E-2</v>
      </c>
      <c r="Q657" s="178">
        <f>IFERROR(_xll.qlIndexFixing(ONIndex1Y,I657,TRUE,_xll.ohTrigger(RecalcTrigger,Trigger1Y)),NA())</f>
        <v>2.1400503275019744E-2</v>
      </c>
    </row>
    <row r="658" spans="2:17" x14ac:dyDescent="0.2">
      <c r="B658" s="39" t="s">
        <v>42</v>
      </c>
      <c r="D658" s="42">
        <f>_xll.qlCalendarAdvance(Calendar,$D657,B658,"f",FALSE)</f>
        <v>44075</v>
      </c>
      <c r="E658" s="172">
        <f>_xll.qlInterestRateIndexValueDate(IndexON,D658)</f>
        <v>44075</v>
      </c>
      <c r="F658" s="188">
        <f>IFERROR(_xll.qlIndexFixing(IndexON,D658,TRUE,_xll.ohTrigger(RecalcTrigger,TriggerON)),NA())</f>
        <v>1.655978916868972E-2</v>
      </c>
      <c r="H658" s="42">
        <f>_xll.qlCalendarAdvance(Calendar,$H657,B658,"f",FALSE)</f>
        <v>44075</v>
      </c>
      <c r="I658" s="172">
        <f>_xll.qlInterestRateIndexValueDate(Index1M,$H658)</f>
        <v>44075</v>
      </c>
      <c r="J658" s="177">
        <f>IFERROR(_xll.qlIndexFixing(Index1M,$H658,TRUE,_xll.ohTrigger(RecalcTrigger,Trigger1M)),NA())</f>
        <v>1.8187130796698724E-2</v>
      </c>
      <c r="K658" s="44">
        <f>IFERROR(_xll.qlIndexFixing(Index3M,H658,TRUE,_xll.ohTrigger(RecalcTrigger,Trigger3M)),NA())</f>
        <v>1.9053562513350185E-2</v>
      </c>
      <c r="L658" s="44">
        <f>IFERROR(_xll.qlIndexFixing(Index6M,$H658,TRUE,_xll.ohTrigger(RecalcTrigger,Trigger6M)),NA())</f>
        <v>2.0743338004357341E-2</v>
      </c>
      <c r="M658" s="178">
        <f>IFERROR(_xll.qlIndexFixing(Index1Y,$H658,TRUE,_xll.ohTrigger(RecalcTrigger,Trigger1Y)),NA())</f>
        <v>2.2509819226219641E-2</v>
      </c>
      <c r="N658" s="177">
        <f>IFERROR(_xll.qlIndexFixing(ONIndex1M,I658,TRUE,_xll.ohTrigger(RecalcTrigger,Trigger1M)),NA())</f>
        <v>1.8088647182860074E-2</v>
      </c>
      <c r="O658" s="44">
        <f>IFERROR(_xll.qlIndexFixing(ONIndex3M,I658,TRUE,_xll.ohTrigger(RecalcTrigger,Trigger3M)),NA())</f>
        <v>1.8752905270115194E-2</v>
      </c>
      <c r="P658" s="44">
        <f>IFERROR(_xll.qlIndexFixing(ONIndex6M,I658,TRUE,_xll.ohTrigger(RecalcTrigger,Trigger6M)),NA())</f>
        <v>2.0200741205933515E-2</v>
      </c>
      <c r="Q658" s="178">
        <f>IFERROR(_xll.qlIndexFixing(ONIndex1Y,I658,TRUE,_xll.ohTrigger(RecalcTrigger,Trigger1Y)),NA())</f>
        <v>2.1431936765673454E-2</v>
      </c>
    </row>
    <row r="659" spans="2:17" x14ac:dyDescent="0.2">
      <c r="B659" s="39" t="s">
        <v>42</v>
      </c>
      <c r="D659" s="42">
        <f>_xll.qlCalendarAdvance(Calendar,$D658,B659,"f",FALSE)</f>
        <v>44082</v>
      </c>
      <c r="E659" s="172">
        <f>_xll.qlInterestRateIndexValueDate(IndexON,D659)</f>
        <v>44082</v>
      </c>
      <c r="F659" s="188">
        <f>IFERROR(_xll.qlIndexFixing(IndexON,D659,TRUE,_xll.ohTrigger(RecalcTrigger,TriggerON)),NA())</f>
        <v>1.6605220438462576E-2</v>
      </c>
      <c r="H659" s="42">
        <f>_xll.qlCalendarAdvance(Calendar,$H658,B659,"f",FALSE)</f>
        <v>44082</v>
      </c>
      <c r="I659" s="172">
        <f>_xll.qlInterestRateIndexValueDate(Index1M,$H659)</f>
        <v>44082</v>
      </c>
      <c r="J659" s="177">
        <f>IFERROR(_xll.qlIndexFixing(Index1M,$H659,TRUE,_xll.ohTrigger(RecalcTrigger,Trigger1M)),NA())</f>
        <v>1.8228538392950022E-2</v>
      </c>
      <c r="K659" s="44">
        <f>IFERROR(_xll.qlIndexFixing(Index3M,H659,TRUE,_xll.ohTrigger(RecalcTrigger,Trigger3M)),NA())</f>
        <v>1.9093841060753756E-2</v>
      </c>
      <c r="L659" s="44">
        <f>IFERROR(_xll.qlIndexFixing(Index6M,$H659,TRUE,_xll.ohTrigger(RecalcTrigger,Trigger6M)),NA())</f>
        <v>2.0777215153635471E-2</v>
      </c>
      <c r="M659" s="178">
        <f>IFERROR(_xll.qlIndexFixing(Index1Y,$H659,TRUE,_xll.ohTrigger(RecalcTrigger,Trigger1Y)),NA())</f>
        <v>2.2542589750386588E-2</v>
      </c>
      <c r="N659" s="177">
        <f>IFERROR(_xll.qlIndexFixing(ONIndex1M,I659,TRUE,_xll.ohTrigger(RecalcTrigger,Trigger1M)),NA())</f>
        <v>1.8129744041613938E-2</v>
      </c>
      <c r="O659" s="44">
        <f>IFERROR(_xll.qlIndexFixing(ONIndex3M,I659,TRUE,_xll.ohTrigger(RecalcTrigger,Trigger3M)),NA())</f>
        <v>1.8792353111072302E-2</v>
      </c>
      <c r="P659" s="44">
        <f>IFERROR(_xll.qlIndexFixing(ONIndex6M,I659,TRUE,_xll.ohTrigger(RecalcTrigger,Trigger6M)),NA())</f>
        <v>2.0235726909040297E-2</v>
      </c>
      <c r="Q659" s="178">
        <f>IFERROR(_xll.qlIndexFixing(ONIndex1Y,I659,TRUE,_xll.ohTrigger(RecalcTrigger,Trigger1Y)),NA())</f>
        <v>2.1463400697229185E-2</v>
      </c>
    </row>
    <row r="660" spans="2:17" x14ac:dyDescent="0.2">
      <c r="B660" s="39" t="s">
        <v>42</v>
      </c>
      <c r="D660" s="42">
        <f>_xll.qlCalendarAdvance(Calendar,$D659,B660,"f",FALSE)</f>
        <v>44089</v>
      </c>
      <c r="E660" s="172">
        <f>_xll.qlInterestRateIndexValueDate(IndexON,D660)</f>
        <v>44089</v>
      </c>
      <c r="F660" s="188">
        <f>IFERROR(_xll.qlIndexFixing(IndexON,D660,TRUE,_xll.ohTrigger(RecalcTrigger,TriggerON)),NA())</f>
        <v>1.6650793754728888E-2</v>
      </c>
      <c r="H660" s="42">
        <f>_xll.qlCalendarAdvance(Calendar,$H659,B660,"f",FALSE)</f>
        <v>44089</v>
      </c>
      <c r="I660" s="172">
        <f>_xll.qlInterestRateIndexValueDate(Index1M,$H660)</f>
        <v>44089</v>
      </c>
      <c r="J660" s="177">
        <f>IFERROR(_xll.qlIndexFixing(Index1M,$H660,TRUE,_xll.ohTrigger(RecalcTrigger,Trigger1M)),NA())</f>
        <v>1.8270067436437148E-2</v>
      </c>
      <c r="K660" s="44">
        <f>IFERROR(_xll.qlIndexFixing(Index3M,H660,TRUE,_xll.ohTrigger(RecalcTrigger,Trigger3M)),NA())</f>
        <v>1.9134220369857031E-2</v>
      </c>
      <c r="L660" s="44">
        <f>IFERROR(_xll.qlIndexFixing(Index6M,$H660,TRUE,_xll.ohTrigger(RecalcTrigger,Trigger6M)),NA())</f>
        <v>2.0810998140424218E-2</v>
      </c>
      <c r="M660" s="178">
        <f>IFERROR(_xll.qlIndexFixing(Index1Y,$H660,TRUE,_xll.ohTrigger(RecalcTrigger,Trigger1Y)),NA())</f>
        <v>2.2575381084868562E-2</v>
      </c>
      <c r="N660" s="177">
        <f>IFERROR(_xll.qlIndexFixing(ONIndex1M,I660,TRUE,_xll.ohTrigger(RecalcTrigger,Trigger1M)),NA())</f>
        <v>1.8170962035705118E-2</v>
      </c>
      <c r="O660" s="44">
        <f>IFERROR(_xll.qlIndexFixing(ONIndex3M,I660,TRUE,_xll.ohTrigger(RecalcTrigger,Trigger3M)),NA())</f>
        <v>1.8831900844001881E-2</v>
      </c>
      <c r="P660" s="44">
        <f>IFERROR(_xll.qlIndexFixing(ONIndex6M,I660,TRUE,_xll.ohTrigger(RecalcTrigger,Trigger6M)),NA())</f>
        <v>2.0270586250378253E-2</v>
      </c>
      <c r="Q660" s="178">
        <f>IFERROR(_xll.qlIndexFixing(ONIndex1Y,I660,TRUE,_xll.ohTrigger(RecalcTrigger,Trigger1Y)),NA())</f>
        <v>2.1494895069686937E-2</v>
      </c>
    </row>
    <row r="661" spans="2:17" x14ac:dyDescent="0.2">
      <c r="B661" s="39" t="s">
        <v>42</v>
      </c>
      <c r="D661" s="42">
        <f>_xll.qlCalendarAdvance(Calendar,$D660,B661,"f",FALSE)</f>
        <v>44096</v>
      </c>
      <c r="E661" s="172">
        <f>_xll.qlInterestRateIndexValueDate(IndexON,D661)</f>
        <v>44096</v>
      </c>
      <c r="F661" s="188">
        <f>IFERROR(_xll.qlIndexFixing(IndexON,D661,TRUE,_xll.ohTrigger(RecalcTrigger,TriggerON)),NA())</f>
        <v>1.6696509117650749E-2</v>
      </c>
      <c r="H661" s="42">
        <f>_xll.qlCalendarAdvance(Calendar,$H660,B661,"f",FALSE)</f>
        <v>44096</v>
      </c>
      <c r="I661" s="172">
        <f>_xll.qlInterestRateIndexValueDate(Index1M,$H661)</f>
        <v>44096</v>
      </c>
      <c r="J661" s="177">
        <f>IFERROR(_xll.qlIndexFixing(Index1M,$H661,TRUE,_xll.ohTrigger(RecalcTrigger,Trigger1M)),NA())</f>
        <v>1.8311717928400105E-2</v>
      </c>
      <c r="K661" s="44">
        <f>IFERROR(_xll.qlIndexFixing(Index3M,H661,TRUE,_xll.ohTrigger(RecalcTrigger,Trigger3M)),NA())</f>
        <v>1.9174698282035069E-2</v>
      </c>
      <c r="L661" s="44">
        <f>IFERROR(_xll.qlIndexFixing(Index6M,$H661,TRUE,_xll.ohTrigger(RecalcTrigger,Trigger6M)),NA())</f>
        <v>2.0844689806419323E-2</v>
      </c>
      <c r="M661" s="178">
        <f>IFERROR(_xll.qlIndexFixing(Index1Y,$H661,TRUE,_xll.ohTrigger(RecalcTrigger,Trigger1Y)),NA())</f>
        <v>2.2608192931423687E-2</v>
      </c>
      <c r="N661" s="177">
        <f>IFERROR(_xll.qlIndexFixing(ONIndex1M,I661,TRUE,_xll.ohTrigger(RecalcTrigger,Trigger1M)),NA())</f>
        <v>1.8212301165214662E-2</v>
      </c>
      <c r="O661" s="44">
        <f>IFERROR(_xll.qlIndexFixing(ONIndex3M,I661,TRUE,_xll.ohTrigger(RecalcTrigger,Trigger3M)),NA())</f>
        <v>1.8871548469066024E-2</v>
      </c>
      <c r="P661" s="44">
        <f>IFERROR(_xll.qlIndexFixing(ONIndex6M,I661,TRUE,_xll.ohTrigger(RecalcTrigger,Trigger6M)),NA())</f>
        <v>2.030531922978529E-2</v>
      </c>
      <c r="Q661" s="178">
        <f>IFERROR(_xll.qlIndexFixing(ONIndex1Y,I661,TRUE,_xll.ohTrigger(RecalcTrigger,Trigger1Y)),NA())</f>
        <v>2.152641988304671E-2</v>
      </c>
    </row>
    <row r="662" spans="2:17" x14ac:dyDescent="0.2">
      <c r="B662" s="39" t="s">
        <v>42</v>
      </c>
      <c r="D662" s="42">
        <f>_xll.qlCalendarAdvance(Calendar,$D661,B662,"f",FALSE)</f>
        <v>44103</v>
      </c>
      <c r="E662" s="172">
        <f>_xll.qlInterestRateIndexValueDate(IndexON,D662)</f>
        <v>44103</v>
      </c>
      <c r="F662" s="188">
        <f>IFERROR(_xll.qlIndexFixing(IndexON,D662,TRUE,_xll.ohTrigger(RecalcTrigger,TriggerON)),NA())</f>
        <v>1.6742366527066066E-2</v>
      </c>
      <c r="H662" s="42">
        <f>_xll.qlCalendarAdvance(Calendar,$H661,B662,"f",FALSE)</f>
        <v>44103</v>
      </c>
      <c r="I662" s="172">
        <f>_xll.qlInterestRateIndexValueDate(Index1M,$H662)</f>
        <v>44103</v>
      </c>
      <c r="J662" s="177">
        <f>IFERROR(_xll.qlIndexFixing(Index1M,$H662,TRUE,_xll.ohTrigger(RecalcTrigger,Trigger1M)),NA())</f>
        <v>1.8353489870084304E-2</v>
      </c>
      <c r="K662" s="44">
        <f>IFERROR(_xll.qlIndexFixing(Index3M,H662,TRUE,_xll.ohTrigger(RecalcTrigger,Trigger3M)),NA())</f>
        <v>1.9215251402361588E-2</v>
      </c>
      <c r="L662" s="44">
        <f>IFERROR(_xll.qlIndexFixing(Index6M,$H662,TRUE,_xll.ohTrigger(RecalcTrigger,Trigger6M)),NA())</f>
        <v>2.0878292993519371E-2</v>
      </c>
      <c r="M662" s="178">
        <f>IFERROR(_xll.qlIndexFixing(Index1Y,$H662,TRUE,_xll.ohTrigger(RecalcTrigger,Trigger1Y)),NA())</f>
        <v>2.2641024991772785E-2</v>
      </c>
      <c r="N662" s="177">
        <f>IFERROR(_xll.qlIndexFixing(ONIndex1M,I662,TRUE,_xll.ohTrigger(RecalcTrigger,Trigger1M)),NA())</f>
        <v>1.8253761429980475E-2</v>
      </c>
      <c r="O662" s="44">
        <f>IFERROR(_xll.qlIndexFixing(ONIndex3M,I662,TRUE,_xll.ohTrigger(RecalcTrigger,Trigger3M)),NA())</f>
        <v>1.8911295986264731E-2</v>
      </c>
      <c r="P662" s="44">
        <f>IFERROR(_xll.qlIndexFixing(ONIndex6M,I662,TRUE,_xll.ohTrigger(RecalcTrigger,Trigger6M)),NA())</f>
        <v>2.0339925847423501E-2</v>
      </c>
      <c r="Q662" s="178">
        <f>IFERROR(_xll.qlIndexFixing(ONIndex1Y,I662,TRUE,_xll.ohTrigger(RecalcTrigger,Trigger1Y)),NA())</f>
        <v>2.1557975137389551E-2</v>
      </c>
    </row>
    <row r="663" spans="2:17" x14ac:dyDescent="0.2">
      <c r="B663" s="39" t="s">
        <v>42</v>
      </c>
      <c r="D663" s="42">
        <f>_xll.qlCalendarAdvance(Calendar,$D662,B663,"f",FALSE)</f>
        <v>44110</v>
      </c>
      <c r="E663" s="172">
        <f>_xll.qlInterestRateIndexValueDate(IndexON,D663)</f>
        <v>44110</v>
      </c>
      <c r="F663" s="188">
        <f>IFERROR(_xll.qlIndexFixing(IndexON,D663,TRUE,_xll.ohTrigger(RecalcTrigger,TriggerON)),NA())</f>
        <v>1.6788365983136933E-2</v>
      </c>
      <c r="H663" s="42">
        <f>_xll.qlCalendarAdvance(Calendar,$H662,B663,"f",FALSE)</f>
        <v>44110</v>
      </c>
      <c r="I663" s="172">
        <f>_xll.qlInterestRateIndexValueDate(Index1M,$H663)</f>
        <v>44110</v>
      </c>
      <c r="J663" s="177">
        <f>IFERROR(_xll.qlIndexFixing(Index1M,$H663,TRUE,_xll.ohTrigger(RecalcTrigger,Trigger1M)),NA())</f>
        <v>1.8398850061359696E-2</v>
      </c>
      <c r="K663" s="44">
        <f>IFERROR(_xll.qlIndexFixing(Index3M,H663,TRUE,_xll.ohTrigger(RecalcTrigger,Trigger3M)),NA())</f>
        <v>1.9259258635514028E-2</v>
      </c>
      <c r="L663" s="44">
        <f>IFERROR(_xll.qlIndexFixing(Index6M,$H663,TRUE,_xll.ohTrigger(RecalcTrigger,Trigger6M)),NA())</f>
        <v>2.0914774052221984E-2</v>
      </c>
      <c r="M663" s="178">
        <f>IFERROR(_xll.qlIndexFixing(Index1Y,$H663,TRUE,_xll.ohTrigger(RecalcTrigger,Trigger1Y)),NA())</f>
        <v>2.2673876967599593E-2</v>
      </c>
      <c r="N663" s="177">
        <f>IFERROR(_xll.qlIndexFixing(ONIndex1M,I663,TRUE,_xll.ohTrigger(RecalcTrigger,Trigger1M)),NA())</f>
        <v>1.8295342830245698E-2</v>
      </c>
      <c r="O663" s="44">
        <f>IFERROR(_xll.qlIndexFixing(ONIndex3M,I663,TRUE,_xll.ohTrigger(RecalcTrigger,Trigger3M)),NA())</f>
        <v>1.8951143395598002E-2</v>
      </c>
      <c r="P663" s="44">
        <f>IFERROR(_xll.qlIndexFixing(ONIndex6M,I663,TRUE,_xll.ohTrigger(RecalcTrigger,Trigger6M)),NA())</f>
        <v>2.0374406103049747E-2</v>
      </c>
      <c r="Q663" s="178">
        <f>IFERROR(_xll.qlIndexFixing(ONIndex1Y,I663,TRUE,_xll.ohTrigger(RecalcTrigger,Trigger1Y)),NA())</f>
        <v>2.1589560832634414E-2</v>
      </c>
    </row>
    <row r="664" spans="2:17" x14ac:dyDescent="0.2">
      <c r="B664" s="39" t="s">
        <v>42</v>
      </c>
      <c r="D664" s="42">
        <f>_xll.qlCalendarAdvance(Calendar,$D663,B664,"f",FALSE)</f>
        <v>44117</v>
      </c>
      <c r="E664" s="172">
        <f>_xll.qlInterestRateIndexValueDate(IndexON,D664)</f>
        <v>44117</v>
      </c>
      <c r="F664" s="188">
        <f>IFERROR(_xll.qlIndexFixing(IndexON,D664,TRUE,_xll.ohTrigger(RecalcTrigger,TriggerON)),NA())</f>
        <v>1.6834507485944394E-2</v>
      </c>
      <c r="H664" s="42">
        <f>_xll.qlCalendarAdvance(Calendar,$H663,B664,"f",FALSE)</f>
        <v>44117</v>
      </c>
      <c r="I664" s="172">
        <f>_xll.qlInterestRateIndexValueDate(Index1M,$H664)</f>
        <v>44117</v>
      </c>
      <c r="J664" s="177">
        <f>IFERROR(_xll.qlIndexFixing(Index1M,$H664,TRUE,_xll.ohTrigger(RecalcTrigger,Trigger1M)),NA())</f>
        <v>1.8440875700590786E-2</v>
      </c>
      <c r="K664" s="44">
        <f>IFERROR(_xll.qlIndexFixing(Index3M,H664,TRUE,_xll.ohTrigger(RecalcTrigger,Trigger3M)),NA())</f>
        <v>1.9299850511367542E-2</v>
      </c>
      <c r="L664" s="44">
        <f>IFERROR(_xll.qlIndexFixing(Index6M,$H664,TRUE,_xll.ohTrigger(RecalcTrigger,Trigger6M)),NA())</f>
        <v>2.0948206142617613E-2</v>
      </c>
      <c r="M664" s="178">
        <f>IFERROR(_xll.qlIndexFixing(Index1Y,$H664,TRUE,_xll.ohTrigger(RecalcTrigger,Trigger1Y)),NA())</f>
        <v>2.2706748560550327E-2</v>
      </c>
      <c r="N664" s="177">
        <f>IFERROR(_xll.qlIndexFixing(ONIndex1M,I664,TRUE,_xll.ohTrigger(RecalcTrigger,Trigger1M)),NA())</f>
        <v>1.8337045365929283E-2</v>
      </c>
      <c r="O664" s="44">
        <f>IFERROR(_xll.qlIndexFixing(ONIndex3M,I664,TRUE,_xll.ohTrigger(RecalcTrigger,Trigger3M)),NA())</f>
        <v>1.899109069722793E-2</v>
      </c>
      <c r="P664" s="44">
        <f>IFERROR(_xll.qlIndexFixing(ONIndex6M,I664,TRUE,_xll.ohTrigger(RecalcTrigger,Trigger6M)),NA())</f>
        <v>2.0408759996664028E-2</v>
      </c>
      <c r="Q664" s="178">
        <f>IFERROR(_xll.qlIndexFixing(ONIndex1Y,I664,TRUE,_xll.ohTrigger(RecalcTrigger,Trigger1Y)),NA())</f>
        <v>2.1621176968700251E-2</v>
      </c>
    </row>
    <row r="665" spans="2:17" x14ac:dyDescent="0.2">
      <c r="B665" s="39" t="s">
        <v>42</v>
      </c>
      <c r="D665" s="42">
        <f>_xll.qlCalendarAdvance(Calendar,$D664,B665,"f",FALSE)</f>
        <v>44124</v>
      </c>
      <c r="E665" s="172">
        <f>_xll.qlInterestRateIndexValueDate(IndexON,D665)</f>
        <v>44124</v>
      </c>
      <c r="F665" s="188">
        <f>IFERROR(_xll.qlIndexFixing(IndexON,D665,TRUE,_xll.ohTrigger(RecalcTrigger,TriggerON)),NA())</f>
        <v>1.6880791035569498E-2</v>
      </c>
      <c r="H665" s="42">
        <f>_xll.qlCalendarAdvance(Calendar,$H664,B665,"f",FALSE)</f>
        <v>44124</v>
      </c>
      <c r="I665" s="172">
        <f>_xll.qlInterestRateIndexValueDate(Index1M,$H665)</f>
        <v>44124</v>
      </c>
      <c r="J665" s="177">
        <f>IFERROR(_xll.qlIndexFixing(Index1M,$H665,TRUE,_xll.ohTrigger(RecalcTrigger,Trigger1M)),NA())</f>
        <v>1.8483022804363952E-2</v>
      </c>
      <c r="K665" s="44">
        <f>IFERROR(_xll.qlIndexFixing(Index3M,H665,TRUE,_xll.ohTrigger(RecalcTrigger,Trigger3M)),NA())</f>
        <v>1.9340407376296328E-2</v>
      </c>
      <c r="L665" s="44">
        <f>IFERROR(_xll.qlIndexFixing(Index6M,$H665,TRUE,_xll.ohTrigger(RecalcTrigger,Trigger6M)),NA())</f>
        <v>2.0981558424459222E-2</v>
      </c>
      <c r="M665" s="178">
        <f>IFERROR(_xll.qlIndexFixing(Index1Y,$H665,TRUE,_xll.ohTrigger(RecalcTrigger,Trigger1Y)),NA())</f>
        <v>2.2739639472233453E-2</v>
      </c>
      <c r="N665" s="177">
        <f>IFERROR(_xll.qlIndexFixing(ONIndex1M,I665,TRUE,_xll.ohTrigger(RecalcTrigger,Trigger1M)),NA())</f>
        <v>1.8378869037112278E-2</v>
      </c>
      <c r="O665" s="44">
        <f>IFERROR(_xll.qlIndexFixing(ONIndex3M,I665,TRUE,_xll.ohTrigger(RecalcTrigger,Trigger3M)),NA())</f>
        <v>1.9031137890992422E-2</v>
      </c>
      <c r="P665" s="44">
        <f>IFERROR(_xll.qlIndexFixing(ONIndex6M,I665,TRUE,_xll.ohTrigger(RecalcTrigger,Trigger6M)),NA())</f>
        <v>2.0442987528266343E-2</v>
      </c>
      <c r="Q665" s="178">
        <f>IFERROR(_xll.qlIndexFixing(ONIndex1Y,I665,TRUE,_xll.ohTrigger(RecalcTrigger,Trigger1Y)),NA())</f>
        <v>2.1652823545749156E-2</v>
      </c>
    </row>
    <row r="666" spans="2:17" x14ac:dyDescent="0.2">
      <c r="B666" s="39" t="s">
        <v>42</v>
      </c>
      <c r="D666" s="42">
        <f>_xll.qlCalendarAdvance(Calendar,$D665,B666,"f",FALSE)</f>
        <v>44131</v>
      </c>
      <c r="E666" s="172">
        <f>_xll.qlInterestRateIndexValueDate(IndexON,D666)</f>
        <v>44131</v>
      </c>
      <c r="F666" s="188">
        <f>IFERROR(_xll.qlIndexFixing(IndexON,D666,TRUE,_xll.ohTrigger(RecalcTrigger,TriggerON)),NA())</f>
        <v>1.6927216632012243E-2</v>
      </c>
      <c r="H666" s="42">
        <f>_xll.qlCalendarAdvance(Calendar,$H665,B666,"f",FALSE)</f>
        <v>44131</v>
      </c>
      <c r="I666" s="172">
        <f>_xll.qlInterestRateIndexValueDate(Index1M,$H666)</f>
        <v>44131</v>
      </c>
      <c r="J666" s="177">
        <f>IFERROR(_xll.qlIndexFixing(Index1M,$H666,TRUE,_xll.ohTrigger(RecalcTrigger,Trigger1M)),NA())</f>
        <v>1.8525291373981168E-2</v>
      </c>
      <c r="K666" s="44">
        <f>IFERROR(_xll.qlIndexFixing(Index3M,H666,TRUE,_xll.ohTrigger(RecalcTrigger,Trigger3M)),NA())</f>
        <v>1.9380894023065712E-2</v>
      </c>
      <c r="L666" s="44">
        <f>IFERROR(_xll.qlIndexFixing(Index6M,$H666,TRUE,_xll.ohTrigger(RecalcTrigger,Trigger6M)),NA())</f>
        <v>2.1014833724947009E-2</v>
      </c>
      <c r="M666" s="178">
        <f>IFERROR(_xll.qlIndexFixing(Index1Y,$H666,TRUE,_xll.ohTrigger(RecalcTrigger,Trigger1Y)),NA())</f>
        <v>2.2772549404220355E-2</v>
      </c>
      <c r="N666" s="177">
        <f>IFERROR(_xll.qlIndexFixing(ONIndex1M,I666,TRUE,_xll.ohTrigger(RecalcTrigger,Trigger1M)),NA())</f>
        <v>1.8420813843875727E-2</v>
      </c>
      <c r="O666" s="44">
        <f>IFERROR(_xll.qlIndexFixing(ONIndex3M,I666,TRUE,_xll.ohTrigger(RecalcTrigger,Trigger3M)),NA())</f>
        <v>1.9071284977053571E-2</v>
      </c>
      <c r="P666" s="44">
        <f>IFERROR(_xll.qlIndexFixing(ONIndex6M,I666,TRUE,_xll.ohTrigger(RecalcTrigger,Trigger6M)),NA())</f>
        <v>2.047708869793774E-2</v>
      </c>
      <c r="Q666" s="178">
        <f>IFERROR(_xll.qlIndexFixing(ONIndex1Y,I666,TRUE,_xll.ohTrigger(RecalcTrigger,Trigger1Y)),NA())</f>
        <v>2.1684500563781128E-2</v>
      </c>
    </row>
    <row r="667" spans="2:17" x14ac:dyDescent="0.2">
      <c r="B667" s="39" t="s">
        <v>42</v>
      </c>
      <c r="D667" s="42">
        <f>_xll.qlCalendarAdvance(Calendar,$D666,B667,"f",FALSE)</f>
        <v>44138</v>
      </c>
      <c r="E667" s="172">
        <f>_xll.qlInterestRateIndexValueDate(IndexON,D667)</f>
        <v>44138</v>
      </c>
      <c r="F667" s="188">
        <f>IFERROR(_xll.qlIndexFixing(IndexON,D667,TRUE,_xll.ohTrigger(RecalcTrigger,TriggerON)),NA())</f>
        <v>1.697378427527263E-2</v>
      </c>
      <c r="H667" s="42">
        <f>_xll.qlCalendarAdvance(Calendar,$H666,B667,"f",FALSE)</f>
        <v>44138</v>
      </c>
      <c r="I667" s="172">
        <f>_xll.qlInterestRateIndexValueDate(Index1M,$H667)</f>
        <v>44138</v>
      </c>
      <c r="J667" s="177">
        <f>IFERROR(_xll.qlIndexFixing(Index1M,$H667,TRUE,_xll.ohTrigger(RecalcTrigger,Trigger1M)),NA())</f>
        <v>1.8564171368124049E-2</v>
      </c>
      <c r="K667" s="44">
        <f>IFERROR(_xll.qlIndexFixing(Index3M,H667,TRUE,_xll.ohTrigger(RecalcTrigger,Trigger3M)),NA())</f>
        <v>1.9421275243018302E-2</v>
      </c>
      <c r="L667" s="44">
        <f>IFERROR(_xll.qlIndexFixing(Index6M,$H667,TRUE,_xll.ohTrigger(RecalcTrigger,Trigger6M)),NA())</f>
        <v>2.1048034871474445E-2</v>
      </c>
      <c r="M667" s="178">
        <f>IFERROR(_xll.qlIndexFixing(Index1Y,$H667,TRUE,_xll.ohTrigger(RecalcTrigger,Trigger1Y)),NA())</f>
        <v>2.2805478058044448E-2</v>
      </c>
      <c r="N667" s="177">
        <f>IFERROR(_xll.qlIndexFixing(ONIndex1M,I667,TRUE,_xll.ohTrigger(RecalcTrigger,Trigger1M)),NA())</f>
        <v>1.8462879786138586E-2</v>
      </c>
      <c r="O667" s="44">
        <f>IFERROR(_xll.qlIndexFixing(ONIndex3M,I667,TRUE,_xll.ohTrigger(RecalcTrigger,Trigger3M)),NA())</f>
        <v>1.9111531955411376E-2</v>
      </c>
      <c r="P667" s="44">
        <f>IFERROR(_xll.qlIndexFixing(ONIndex6M,I667,TRUE,_xll.ohTrigger(RecalcTrigger,Trigger6M)),NA())</f>
        <v>2.0511063505435079E-2</v>
      </c>
      <c r="Q667" s="178">
        <f>IFERROR(_xll.qlIndexFixing(ONIndex1Y,I667,TRUE,_xll.ohTrigger(RecalcTrigger,Trigger1Y)),NA())</f>
        <v>2.1716208022796168E-2</v>
      </c>
    </row>
    <row r="668" spans="2:17" x14ac:dyDescent="0.2">
      <c r="B668" s="39" t="s">
        <v>42</v>
      </c>
      <c r="D668" s="42">
        <f>_xll.qlCalendarAdvance(Calendar,$D667,B668,"f",FALSE)</f>
        <v>44145</v>
      </c>
      <c r="E668" s="172">
        <f>_xll.qlInterestRateIndexValueDate(IndexON,D668)</f>
        <v>44145</v>
      </c>
      <c r="F668" s="188">
        <f>IFERROR(_xll.qlIndexFixing(IndexON,D668,TRUE,_xll.ohTrigger(RecalcTrigger,TriggerON)),NA())</f>
        <v>1.7020493965512751E-2</v>
      </c>
      <c r="H668" s="42">
        <f>_xll.qlCalendarAdvance(Calendar,$H667,B668,"f",FALSE)</f>
        <v>44145</v>
      </c>
      <c r="I668" s="172">
        <f>_xll.qlInterestRateIndexValueDate(Index1M,$H668)</f>
        <v>44145</v>
      </c>
      <c r="J668" s="177">
        <f>IFERROR(_xll.qlIndexFixing(Index1M,$H668,TRUE,_xll.ohTrigger(RecalcTrigger,Trigger1M)),NA())</f>
        <v>1.8606672034467642E-2</v>
      </c>
      <c r="K668" s="44">
        <f>IFERROR(_xll.qlIndexFixing(Index3M,H668,TRUE,_xll.ohTrigger(RecalcTrigger,Trigger3M)),NA())</f>
        <v>1.9461515826073111E-2</v>
      </c>
      <c r="L668" s="44">
        <f>IFERROR(_xll.qlIndexFixing(Index6M,$H668,TRUE,_xll.ohTrigger(RecalcTrigger,Trigger6M)),NA())</f>
        <v>2.1078213230572747E-2</v>
      </c>
      <c r="M668" s="178">
        <f>IFERROR(_xll.qlIndexFixing(Index1Y,$H668,TRUE,_xll.ohTrigger(RecalcTrigger,Trigger1Y)),NA())</f>
        <v>2.2838425135201845E-2</v>
      </c>
      <c r="N668" s="177">
        <f>IFERROR(_xll.qlIndexFixing(ONIndex1M,I668,TRUE,_xll.ohTrigger(RecalcTrigger,Trigger1M)),NA())</f>
        <v>1.8505066864062947E-2</v>
      </c>
      <c r="O668" s="44">
        <f>IFERROR(_xll.qlIndexFixing(ONIndex3M,I668,TRUE,_xll.ohTrigger(RecalcTrigger,Trigger3M)),NA())</f>
        <v>1.9151878826065838E-2</v>
      </c>
      <c r="P668" s="44">
        <f>IFERROR(_xll.qlIndexFixing(ONIndex6M,I668,TRUE,_xll.ohTrigger(RecalcTrigger,Trigger6M)),NA())</f>
        <v>2.0544911950839406E-2</v>
      </c>
      <c r="Q668" s="178">
        <f>IFERROR(_xll.qlIndexFixing(ONIndex1Y,I668,TRUE,_xll.ohTrigger(RecalcTrigger,Trigger1Y)),NA())</f>
        <v>2.174794592271323E-2</v>
      </c>
    </row>
    <row r="669" spans="2:17" x14ac:dyDescent="0.2">
      <c r="B669" s="39" t="s">
        <v>42</v>
      </c>
      <c r="D669" s="42">
        <f>_xll.qlCalendarAdvance(Calendar,$D668,B669,"f",FALSE)</f>
        <v>44152</v>
      </c>
      <c r="E669" s="172">
        <f>_xll.qlInterestRateIndexValueDate(IndexON,D669)</f>
        <v>44152</v>
      </c>
      <c r="F669" s="188">
        <f>IFERROR(_xll.qlIndexFixing(IndexON,D669,TRUE,_xll.ohTrigger(RecalcTrigger,TriggerON)),NA())</f>
        <v>1.7067345702732606E-2</v>
      </c>
      <c r="H669" s="42">
        <f>_xll.qlCalendarAdvance(Calendar,$H668,B669,"f",FALSE)</f>
        <v>44152</v>
      </c>
      <c r="I669" s="172">
        <f>_xll.qlInterestRateIndexValueDate(Index1M,$H669)</f>
        <v>44152</v>
      </c>
      <c r="J669" s="177">
        <f>IFERROR(_xll.qlIndexFixing(Index1M,$H669,TRUE,_xll.ohTrigger(RecalcTrigger,Trigger1M)),NA())</f>
        <v>1.8649294159344909E-2</v>
      </c>
      <c r="K669" s="44">
        <f>IFERROR(_xll.qlIndexFixing(Index3M,H669,TRUE,_xll.ohTrigger(RecalcTrigger,Trigger3M)),NA())</f>
        <v>1.950158056074406E-2</v>
      </c>
      <c r="L669" s="44">
        <f>IFERROR(_xll.qlIndexFixing(Index6M,$H669,TRUE,_xll.ohTrigger(RecalcTrigger,Trigger6M)),NA())</f>
        <v>2.1111276655151296E-2</v>
      </c>
      <c r="M669" s="178">
        <f>IFERROR(_xll.qlIndexFixing(Index1Y,$H669,TRUE,_xll.ohTrigger(RecalcTrigger,Trigger1Y)),NA())</f>
        <v>2.287139033715091E-2</v>
      </c>
      <c r="N669" s="177">
        <f>IFERROR(_xll.qlIndexFixing(ONIndex1M,I669,TRUE,_xll.ohTrigger(RecalcTrigger,Trigger1M)),NA())</f>
        <v>1.8547375077648809E-2</v>
      </c>
      <c r="O669" s="44">
        <f>IFERROR(_xll.qlIndexFixing(ONIndex3M,I669,TRUE,_xll.ohTrigger(RecalcTrigger,Trigger3M)),NA())</f>
        <v>1.9192325589179049E-2</v>
      </c>
      <c r="P669" s="44">
        <f>IFERROR(_xll.qlIndexFixing(ONIndex6M,I669,TRUE,_xll.ohTrigger(RecalcTrigger,Trigger6M)),NA())</f>
        <v>2.0578634034231769E-2</v>
      </c>
      <c r="Q669" s="178">
        <f>IFERROR(_xll.qlIndexFixing(ONIndex1Y,I669,TRUE,_xll.ohTrigger(RecalcTrigger,Trigger1Y)),NA())</f>
        <v>2.1779714263694405E-2</v>
      </c>
    </row>
    <row r="670" spans="2:17" x14ac:dyDescent="0.2">
      <c r="B670" s="39" t="s">
        <v>42</v>
      </c>
      <c r="D670" s="42">
        <f>_xll.qlCalendarAdvance(Calendar,$D669,B670,"f",FALSE)</f>
        <v>44159</v>
      </c>
      <c r="E670" s="172">
        <f>_xll.qlInterestRateIndexValueDate(IndexON,D670)</f>
        <v>44159</v>
      </c>
      <c r="F670" s="188">
        <f>IFERROR(_xll.qlIndexFixing(IndexON,D670,TRUE,_xll.ohTrigger(RecalcTrigger,TriggerON)),NA())</f>
        <v>1.7114339487013241E-2</v>
      </c>
      <c r="H670" s="42">
        <f>_xll.qlCalendarAdvance(Calendar,$H669,B670,"f",FALSE)</f>
        <v>44159</v>
      </c>
      <c r="I670" s="172">
        <f>_xll.qlInterestRateIndexValueDate(Index1M,$H670)</f>
        <v>44159</v>
      </c>
      <c r="J670" s="177">
        <f>IFERROR(_xll.qlIndexFixing(Index1M,$H670,TRUE,_xll.ohTrigger(RecalcTrigger,Trigger1M)),NA())</f>
        <v>1.8692019054412833E-2</v>
      </c>
      <c r="K670" s="44">
        <f>IFERROR(_xll.qlIndexFixing(Index3M,H670,TRUE,_xll.ohTrigger(RecalcTrigger,Trigger3M)),NA())</f>
        <v>1.9541434234147899E-2</v>
      </c>
      <c r="L670" s="44">
        <f>IFERROR(_xll.qlIndexFixing(Index6M,$H670,TRUE,_xll.ohTrigger(RecalcTrigger,Trigger6M)),NA())</f>
        <v>2.1144274343101791E-2</v>
      </c>
      <c r="M670" s="178">
        <f>IFERROR(_xll.qlIndexFixing(Index1Y,$H670,TRUE,_xll.ohTrigger(RecalcTrigger,Trigger1Y)),NA())</f>
        <v>2.2904373365312258E-2</v>
      </c>
      <c r="N670" s="177">
        <f>IFERROR(_xll.qlIndexFixing(ONIndex1M,I670,TRUE,_xll.ohTrigger(RecalcTrigger,Trigger1M)),NA())</f>
        <v>1.8589804426977219E-2</v>
      </c>
      <c r="O670" s="44">
        <f>IFERROR(_xll.qlIndexFixing(ONIndex3M,I670,TRUE,_xll.ohTrigger(RecalcTrigger,Trigger3M)),NA())</f>
        <v>1.9232872244588917E-2</v>
      </c>
      <c r="P670" s="44">
        <f>IFERROR(_xll.qlIndexFixing(ONIndex6M,I670,TRUE,_xll.ohTrigger(RecalcTrigger,Trigger6M)),NA())</f>
        <v>2.0612229755287981E-2</v>
      </c>
      <c r="Q670" s="178">
        <f>IFERROR(_xll.qlIndexFixing(ONIndex1Y,I670,TRUE,_xll.ohTrigger(RecalcTrigger,Trigger1Y)),NA())</f>
        <v>2.1811513045577602E-2</v>
      </c>
    </row>
    <row r="671" spans="2:17" x14ac:dyDescent="0.2">
      <c r="B671" s="39" t="s">
        <v>42</v>
      </c>
      <c r="D671" s="42">
        <f>_xll.qlCalendarAdvance(Calendar,$D670,B671,"f",FALSE)</f>
        <v>44166</v>
      </c>
      <c r="E671" s="172">
        <f>_xll.qlInterestRateIndexValueDate(IndexON,D671)</f>
        <v>44166</v>
      </c>
      <c r="F671" s="188">
        <f>IFERROR(_xll.qlIndexFixing(IndexON,D671,TRUE,_xll.ohTrigger(RecalcTrigger,TriggerON)),NA())</f>
        <v>1.7161475318354658E-2</v>
      </c>
      <c r="H671" s="42">
        <f>_xll.qlCalendarAdvance(Calendar,$H670,B671,"f",FALSE)</f>
        <v>44166</v>
      </c>
      <c r="I671" s="172">
        <f>_xll.qlInterestRateIndexValueDate(Index1M,$H671)</f>
        <v>44166</v>
      </c>
      <c r="J671" s="177">
        <f>IFERROR(_xll.qlIndexFixing(Index1M,$H671,TRUE,_xll.ohTrigger(RecalcTrigger,Trigger1M)),NA())</f>
        <v>1.8748843149425275E-2</v>
      </c>
      <c r="K671" s="44">
        <f>IFERROR(_xll.qlIndexFixing(Index3M,H671,TRUE,_xll.ohTrigger(RecalcTrigger,Trigger3M)),NA())</f>
        <v>1.957445147954763E-2</v>
      </c>
      <c r="L671" s="44">
        <f>IFERROR(_xll.qlIndexFixing(Index6M,$H671,TRUE,_xll.ohTrigger(RecalcTrigger,Trigger6M)),NA())</f>
        <v>2.1180154472623124E-2</v>
      </c>
      <c r="M671" s="178">
        <f>IFERROR(_xll.qlIndexFixing(Index1Y,$H671,TRUE,_xll.ohTrigger(RecalcTrigger,Trigger1Y)),NA())</f>
        <v>2.2937373921068316E-2</v>
      </c>
      <c r="N671" s="177">
        <f>IFERROR(_xll.qlIndexFixing(ONIndex1M,I671,TRUE,_xll.ohTrigger(RecalcTrigger,Trigger1M)),NA())</f>
        <v>1.8632354911967131E-2</v>
      </c>
      <c r="O671" s="44">
        <f>IFERROR(_xll.qlIndexFixing(ONIndex3M,I671,TRUE,_xll.ohTrigger(RecalcTrigger,Trigger3M)),NA())</f>
        <v>1.9273518792457534E-2</v>
      </c>
      <c r="P671" s="44">
        <f>IFERROR(_xll.qlIndexFixing(ONIndex6M,I671,TRUE,_xll.ohTrigger(RecalcTrigger,Trigger6M)),NA())</f>
        <v>2.0645699114170135E-2</v>
      </c>
      <c r="Q671" s="178">
        <f>IFERROR(_xll.qlIndexFixing(ONIndex1Y,I671,TRUE,_xll.ohTrigger(RecalcTrigger,Trigger1Y)),NA())</f>
        <v>2.1843342268443866E-2</v>
      </c>
    </row>
    <row r="672" spans="2:17" x14ac:dyDescent="0.2">
      <c r="B672" s="39" t="s">
        <v>42</v>
      </c>
      <c r="D672" s="42">
        <f>_xll.qlCalendarAdvance(Calendar,$D671,B672,"f",FALSE)</f>
        <v>44173</v>
      </c>
      <c r="E672" s="172">
        <f>_xll.qlInterestRateIndexValueDate(IndexON,D672)</f>
        <v>44173</v>
      </c>
      <c r="F672" s="188">
        <f>IFERROR(_xll.qlIndexFixing(IndexON,D672,TRUE,_xll.ohTrigger(RecalcTrigger,TriggerON)),NA())</f>
        <v>1.72087531968379E-2</v>
      </c>
      <c r="H672" s="42">
        <f>_xll.qlCalendarAdvance(Calendar,$H671,B672,"f",FALSE)</f>
        <v>44173</v>
      </c>
      <c r="I672" s="172">
        <f>_xll.qlInterestRateIndexValueDate(Index1M,$H672)</f>
        <v>44173</v>
      </c>
      <c r="J672" s="177">
        <f>IFERROR(_xll.qlIndexFixing(Index1M,$H672,TRUE,_xll.ohTrigger(RecalcTrigger,Trigger1M)),NA())</f>
        <v>1.878089213520653E-2</v>
      </c>
      <c r="K672" s="44">
        <f>IFERROR(_xll.qlIndexFixing(Index3M,H672,TRUE,_xll.ohTrigger(RecalcTrigger,Trigger3M)),NA())</f>
        <v>1.961382360005241E-2</v>
      </c>
      <c r="L672" s="44">
        <f>IFERROR(_xll.qlIndexFixing(Index6M,$H672,TRUE,_xll.ohTrigger(RecalcTrigger,Trigger6M)),NA())</f>
        <v>2.1213027267008796E-2</v>
      </c>
      <c r="M672" s="178">
        <f>IFERROR(_xll.qlIndexFixing(Index1Y,$H672,TRUE,_xll.ohTrigger(RecalcTrigger,Trigger1Y)),NA())</f>
        <v>2.2970391705764426E-2</v>
      </c>
      <c r="N672" s="177">
        <f>IFERROR(_xll.qlIndexFixing(ONIndex1M,I672,TRUE,_xll.ohTrigger(RecalcTrigger,Trigger1M)),NA())</f>
        <v>1.8675026532861683E-2</v>
      </c>
      <c r="O672" s="44">
        <f>IFERROR(_xll.qlIndexFixing(ONIndex3M,I672,TRUE,_xll.ohTrigger(RecalcTrigger,Trigger3M)),NA())</f>
        <v>1.93142652327849E-2</v>
      </c>
      <c r="P672" s="44">
        <f>IFERROR(_xll.qlIndexFixing(ONIndex6M,I672,TRUE,_xll.ohTrigger(RecalcTrigger,Trigger6M)),NA())</f>
        <v>2.0679042110797186E-2</v>
      </c>
      <c r="Q672" s="178">
        <f>IFERROR(_xll.qlIndexFixing(ONIndex1Y,I672,TRUE,_xll.ohTrigger(RecalcTrigger,Trigger1Y)),NA())</f>
        <v>2.1875201932293198E-2</v>
      </c>
    </row>
    <row r="673" spans="2:17" x14ac:dyDescent="0.2">
      <c r="B673" s="39" t="s">
        <v>42</v>
      </c>
      <c r="D673" s="42">
        <f>_xll.qlCalendarAdvance(Calendar,$D672,B673,"f",FALSE)</f>
        <v>44180</v>
      </c>
      <c r="E673" s="172">
        <f>_xll.qlInterestRateIndexValueDate(IndexON,D673)</f>
        <v>44180</v>
      </c>
      <c r="F673" s="188">
        <f>IFERROR(_xll.qlIndexFixing(IndexON,D673,TRUE,_xll.ohTrigger(RecalcTrigger,TriggerON)),NA())</f>
        <v>1.7256173122544016E-2</v>
      </c>
      <c r="H673" s="42">
        <f>_xll.qlCalendarAdvance(Calendar,$H672,B673,"f",FALSE)</f>
        <v>44180</v>
      </c>
      <c r="I673" s="172">
        <f>_xll.qlInterestRateIndexValueDate(Index1M,$H673)</f>
        <v>44180</v>
      </c>
      <c r="J673" s="177">
        <f>IFERROR(_xll.qlIndexFixing(Index1M,$H673,TRUE,_xll.ohTrigger(RecalcTrigger,Trigger1M)),NA())</f>
        <v>1.882328637875802E-2</v>
      </c>
      <c r="K673" s="44">
        <f>IFERROR(_xll.qlIndexFixing(Index3M,H673,TRUE,_xll.ohTrigger(RecalcTrigger,Trigger3M)),NA())</f>
        <v>1.965288004530789E-2</v>
      </c>
      <c r="L673" s="44">
        <f>IFERROR(_xll.qlIndexFixing(Index6M,$H673,TRUE,_xll.ohTrigger(RecalcTrigger,Trigger6M)),NA())</f>
        <v>2.1245842875834756E-2</v>
      </c>
      <c r="M673" s="178">
        <f>IFERROR(_xll.qlIndexFixing(Index1Y,$H673,TRUE,_xll.ohTrigger(RecalcTrigger,Trigger1Y)),NA())</f>
        <v>2.3003426420707518E-2</v>
      </c>
      <c r="N673" s="177">
        <f>IFERROR(_xll.qlIndexFixing(ONIndex1M,I673,TRUE,_xll.ohTrigger(RecalcTrigger,Trigger1M)),NA())</f>
        <v>1.8717819289498783E-2</v>
      </c>
      <c r="O673" s="44">
        <f>IFERROR(_xll.qlIndexFixing(ONIndex3M,I673,TRUE,_xll.ohTrigger(RecalcTrigger,Trigger3M)),NA())</f>
        <v>1.9355111565571015E-2</v>
      </c>
      <c r="P673" s="44">
        <f>IFERROR(_xll.qlIndexFixing(ONIndex6M,I673,TRUE,_xll.ohTrigger(RecalcTrigger,Trigger6M)),NA())</f>
        <v>2.0712258745169132E-2</v>
      </c>
      <c r="Q673" s="178">
        <f>IFERROR(_xll.qlIndexFixing(ONIndex1Y,I673,TRUE,_xll.ohTrigger(RecalcTrigger,Trigger1Y)),NA())</f>
        <v>2.1907092037125597E-2</v>
      </c>
    </row>
    <row r="674" spans="2:17" x14ac:dyDescent="0.2">
      <c r="B674" s="39" t="s">
        <v>42</v>
      </c>
      <c r="D674" s="42">
        <f>_xll.qlCalendarAdvance(Calendar,$D673,B674,"f",FALSE)</f>
        <v>44187</v>
      </c>
      <c r="E674" s="172">
        <f>_xll.qlInterestRateIndexValueDate(IndexON,D674)</f>
        <v>44187</v>
      </c>
      <c r="F674" s="188">
        <f>IFERROR(_xll.qlIndexFixing(IndexON,D674,TRUE,_xll.ohTrigger(RecalcTrigger,TriggerON)),NA())</f>
        <v>1.7303529708960763E-2</v>
      </c>
      <c r="H674" s="42">
        <f>_xll.qlCalendarAdvance(Calendar,$H673,B674,"f",FALSE)</f>
        <v>44187</v>
      </c>
      <c r="I674" s="172">
        <f>_xll.qlInterestRateIndexValueDate(Index1M,$H674)</f>
        <v>44187</v>
      </c>
      <c r="J674" s="177">
        <f>IFERROR(_xll.qlIndexFixing(Index1M,$H674,TRUE,_xll.ohTrigger(RecalcTrigger,Trigger1M)),NA())</f>
        <v>1.8865359071206126E-2</v>
      </c>
      <c r="K674" s="44">
        <f>IFERROR(_xll.qlIndexFixing(Index3M,H674,TRUE,_xll.ohTrigger(RecalcTrigger,Trigger3M)),NA())</f>
        <v>1.9691587004602249E-2</v>
      </c>
      <c r="L674" s="44">
        <f>IFERROR(_xll.qlIndexFixing(Index6M,$H674,TRUE,_xll.ohTrigger(RecalcTrigger,Trigger6M)),NA())</f>
        <v>2.1278603955849296E-2</v>
      </c>
      <c r="M674" s="178">
        <f>IFERROR(_xll.qlIndexFixing(Index1Y,$H674,TRUE,_xll.ohTrigger(RecalcTrigger,Trigger1Y)),NA())</f>
        <v>2.3036477146122891E-2</v>
      </c>
      <c r="N674" s="177">
        <f>IFERROR(_xll.qlIndexFixing(ONIndex1M,I674,TRUE,_xll.ohTrigger(RecalcTrigger,Trigger1M)),NA())</f>
        <v>1.8760584648521705E-2</v>
      </c>
      <c r="O674" s="44">
        <f>IFERROR(_xll.qlIndexFixing(ONIndex3M,I674,TRUE,_xll.ohTrigger(RecalcTrigger,Trigger3M)),NA())</f>
        <v>1.9395915259989849E-2</v>
      </c>
      <c r="P674" s="44">
        <f>IFERROR(_xll.qlIndexFixing(ONIndex6M,I674,TRUE,_xll.ohTrigger(RecalcTrigger,Trigger6M)),NA())</f>
        <v>2.0745371566306403E-2</v>
      </c>
      <c r="Q674" s="178">
        <f>IFERROR(_xll.qlIndexFixing(ONIndex1Y,I674,TRUE,_xll.ohTrigger(RecalcTrigger,Trigger1Y)),NA())</f>
        <v>2.1939007845218628E-2</v>
      </c>
    </row>
    <row r="675" spans="2:17" x14ac:dyDescent="0.2">
      <c r="B675" s="39" t="s">
        <v>42</v>
      </c>
      <c r="D675" s="42">
        <f>_xll.qlCalendarAdvance(Calendar,$D674,B675,"f",FALSE)</f>
        <v>44194</v>
      </c>
      <c r="E675" s="172">
        <f>_xll.qlInterestRateIndexValueDate(IndexON,D675)</f>
        <v>44194</v>
      </c>
      <c r="F675" s="188">
        <f>IFERROR(_xll.qlIndexFixing(IndexON,D675,TRUE,_xll.ohTrigger(RecalcTrigger,TriggerON)),NA())</f>
        <v>1.7350380585144931E-2</v>
      </c>
      <c r="H675" s="42">
        <f>_xll.qlCalendarAdvance(Calendar,$H674,B675,"f",FALSE)</f>
        <v>44194</v>
      </c>
      <c r="I675" s="172">
        <f>_xll.qlInterestRateIndexValueDate(Index1M,$H675)</f>
        <v>44194</v>
      </c>
      <c r="J675" s="177">
        <f>IFERROR(_xll.qlIndexFixing(Index1M,$H675,TRUE,_xll.ohTrigger(RecalcTrigger,Trigger1M)),NA())</f>
        <v>1.8907073031181297E-2</v>
      </c>
      <c r="K675" s="44">
        <f>IFERROR(_xll.qlIndexFixing(Index3M,H675,TRUE,_xll.ohTrigger(RecalcTrigger,Trigger3M)),NA())</f>
        <v>1.9729932139790993E-2</v>
      </c>
      <c r="L675" s="44">
        <f>IFERROR(_xll.qlIndexFixing(Index6M,$H675,TRUE,_xll.ohTrigger(RecalcTrigger,Trigger6M)),NA())</f>
        <v>2.1311311474390547E-2</v>
      </c>
      <c r="M675" s="178">
        <f>IFERROR(_xll.qlIndexFixing(Index1Y,$H675,TRUE,_xll.ohTrigger(RecalcTrigger,Trigger1Y)),NA())</f>
        <v>2.3069536860784501E-2</v>
      </c>
      <c r="N675" s="177">
        <f>IFERROR(_xll.qlIndexFixing(ONIndex1M,I675,TRUE,_xll.ohTrigger(RecalcTrigger,Trigger1M)),NA())</f>
        <v>1.880300269132662E-2</v>
      </c>
      <c r="O675" s="44">
        <f>IFERROR(_xll.qlIndexFixing(ONIndex3M,I675,TRUE,_xll.ohTrigger(RecalcTrigger,Trigger3M)),NA())</f>
        <v>1.9436369326183423E-2</v>
      </c>
      <c r="P675" s="44">
        <f>IFERROR(_xll.qlIndexFixing(ONIndex6M,I675,TRUE,_xll.ohTrigger(RecalcTrigger,Trigger6M)),NA())</f>
        <v>2.0778429141516952E-2</v>
      </c>
      <c r="Q675" s="178">
        <f>IFERROR(_xll.qlIndexFixing(ONIndex1Y,I675,TRUE,_xll.ohTrigger(RecalcTrigger,Trigger1Y)),NA())</f>
        <v>2.1970939151791935E-2</v>
      </c>
    </row>
    <row r="676" spans="2:17" x14ac:dyDescent="0.2">
      <c r="B676" s="39" t="s">
        <v>42</v>
      </c>
      <c r="D676" s="42">
        <f>_xll.qlCalendarAdvance(Calendar,$D675,B676,"f",FALSE)</f>
        <v>44201</v>
      </c>
      <c r="E676" s="172">
        <f>_xll.qlInterestRateIndexValueDate(IndexON,D676)</f>
        <v>44201</v>
      </c>
      <c r="F676" s="188">
        <f>IFERROR(_xll.qlIndexFixing(IndexON,D676,TRUE,_xll.ohTrigger(RecalcTrigger,TriggerON)),NA())</f>
        <v>1.7396709951934541E-2</v>
      </c>
      <c r="H676" s="42">
        <f>_xll.qlCalendarAdvance(Calendar,$H675,B676,"f",FALSE)</f>
        <v>44201</v>
      </c>
      <c r="I676" s="172">
        <f>_xll.qlInterestRateIndexValueDate(Index1M,$H676)</f>
        <v>44201</v>
      </c>
      <c r="J676" s="177">
        <f>IFERROR(_xll.qlIndexFixing(Index1M,$H676,TRUE,_xll.ohTrigger(RecalcTrigger,Trigger1M)),NA())</f>
        <v>1.8948427832994472E-2</v>
      </c>
      <c r="K676" s="44">
        <f>IFERROR(_xll.qlIndexFixing(Index3M,H676,TRUE,_xll.ohTrigger(RecalcTrigger,Trigger3M)),NA())</f>
        <v>1.977109335163469E-2</v>
      </c>
      <c r="L676" s="44">
        <f>IFERROR(_xll.qlIndexFixing(Index6M,$H676,TRUE,_xll.ohTrigger(RecalcTrigger,Trigger6M)),NA())</f>
        <v>2.1341029770525082E-2</v>
      </c>
      <c r="M676" s="178">
        <f>IFERROR(_xll.qlIndexFixing(Index1Y,$H676,TRUE,_xll.ohTrigger(RecalcTrigger,Trigger1Y)),NA())</f>
        <v>2.3102595079394828E-2</v>
      </c>
      <c r="N676" s="177">
        <f>IFERROR(_xll.qlIndexFixing(ONIndex1M,I676,TRUE,_xll.ohTrigger(RecalcTrigger,Trigger1M)),NA())</f>
        <v>1.8845061992089907E-2</v>
      </c>
      <c r="O676" s="44">
        <f>IFERROR(_xll.qlIndexFixing(ONIndex3M,I676,TRUE,_xll.ohTrigger(RecalcTrigger,Trigger3M)),NA())</f>
        <v>1.947646280021087E-2</v>
      </c>
      <c r="P676" s="44">
        <f>IFERROR(_xll.qlIndexFixing(ONIndex6M,I676,TRUE,_xll.ohTrigger(RecalcTrigger,Trigger6M)),NA())</f>
        <v>2.0811433205191188E-2</v>
      </c>
      <c r="Q676" s="178">
        <f>IFERROR(_xll.qlIndexFixing(ONIndex1Y,I676,TRUE,_xll.ohTrigger(RecalcTrigger,Trigger1Y)),NA())</f>
        <v>2.2002885592461441E-2</v>
      </c>
    </row>
    <row r="677" spans="2:17" x14ac:dyDescent="0.2">
      <c r="B677" s="39" t="s">
        <v>42</v>
      </c>
      <c r="D677" s="42">
        <f>_xll.qlCalendarAdvance(Calendar,$D676,B677,"f",FALSE)</f>
        <v>44208</v>
      </c>
      <c r="E677" s="172">
        <f>_xll.qlInterestRateIndexValueDate(IndexON,D677)</f>
        <v>44208</v>
      </c>
      <c r="F677" s="188">
        <f>IFERROR(_xll.qlIndexFixing(IndexON,D677,TRUE,_xll.ohTrigger(RecalcTrigger,TriggerON)),NA())</f>
        <v>1.7442517809005409E-2</v>
      </c>
      <c r="H677" s="42">
        <f>_xll.qlCalendarAdvance(Calendar,$H676,B677,"f",FALSE)</f>
        <v>44208</v>
      </c>
      <c r="I677" s="172">
        <f>_xll.qlInterestRateIndexValueDate(Index1M,$H677)</f>
        <v>44208</v>
      </c>
      <c r="J677" s="177">
        <f>IFERROR(_xll.qlIndexFixing(Index1M,$H677,TRUE,_xll.ohTrigger(RecalcTrigger,Trigger1M)),NA())</f>
        <v>1.8989423472873086E-2</v>
      </c>
      <c r="K677" s="44">
        <f>IFERROR(_xll.qlIndexFixing(Index3M,H677,TRUE,_xll.ohTrigger(RecalcTrigger,Trigger3M)),NA())</f>
        <v>1.9805536477373684E-2</v>
      </c>
      <c r="L677" s="44">
        <f>IFERROR(_xll.qlIndexFixing(Index6M,$H677,TRUE,_xll.ohTrigger(RecalcTrigger,Trigger6M)),NA())</f>
        <v>2.137363210837653E-2</v>
      </c>
      <c r="M677" s="178">
        <f>IFERROR(_xll.qlIndexFixing(Index1Y,$H677,TRUE,_xll.ohTrigger(RecalcTrigger,Trigger1Y)),NA())</f>
        <v>2.3135641275549901E-2</v>
      </c>
      <c r="N677" s="177">
        <f>IFERROR(_xll.qlIndexFixing(ONIndex1M,I677,TRUE,_xll.ohTrigger(RecalcTrigger,Trigger1M)),NA())</f>
        <v>1.8886762550811564E-2</v>
      </c>
      <c r="O677" s="44">
        <f>IFERROR(_xll.qlIndexFixing(ONIndex3M,I677,TRUE,_xll.ohTrigger(RecalcTrigger,Trigger3M)),NA())</f>
        <v>1.9516195681910098E-2</v>
      </c>
      <c r="P677" s="44">
        <f>IFERROR(_xll.qlIndexFixing(ONIndex6M,I677,TRUE,_xll.ohTrigger(RecalcTrigger,Trigger6M)),NA())</f>
        <v>2.0844383757491203E-2</v>
      </c>
      <c r="Q677" s="178">
        <f>IFERROR(_xll.qlIndexFixing(ONIndex1Y,I677,TRUE,_xll.ohTrigger(RecalcTrigger,Trigger1Y)),NA())</f>
        <v>2.2034847167146099E-2</v>
      </c>
    </row>
    <row r="678" spans="2:17" x14ac:dyDescent="0.2">
      <c r="B678" s="39" t="s">
        <v>42</v>
      </c>
      <c r="D678" s="42">
        <f>_xll.qlCalendarAdvance(Calendar,$D677,B678,"f",FALSE)</f>
        <v>44215</v>
      </c>
      <c r="E678" s="172">
        <f>_xll.qlInterestRateIndexValueDate(IndexON,D678)</f>
        <v>44215</v>
      </c>
      <c r="F678" s="188">
        <f>IFERROR(_xll.qlIndexFixing(IndexON,D678,TRUE,_xll.ohTrigger(RecalcTrigger,TriggerON)),NA())</f>
        <v>1.7487804156276487E-2</v>
      </c>
      <c r="H678" s="42">
        <f>_xll.qlCalendarAdvance(Calendar,$H677,B678,"f",FALSE)</f>
        <v>44215</v>
      </c>
      <c r="I678" s="172">
        <f>_xll.qlInterestRateIndexValueDate(Index1M,$H678)</f>
        <v>44215</v>
      </c>
      <c r="J678" s="177">
        <f>IFERROR(_xll.qlIndexFixing(Index1M,$H678,TRUE,_xll.ohTrigger(RecalcTrigger,Trigger1M)),NA())</f>
        <v>1.9030059947062857E-2</v>
      </c>
      <c r="K678" s="44">
        <f>IFERROR(_xll.qlIndexFixing(Index3M,H678,TRUE,_xll.ohTrigger(RecalcTrigger,Trigger3M)),NA())</f>
        <v>1.984279565960962E-2</v>
      </c>
      <c r="L678" s="44">
        <f>IFERROR(_xll.qlIndexFixing(Index6M,$H678,TRUE,_xll.ohTrigger(RecalcTrigger,Trigger6M)),NA())</f>
        <v>2.1406180888373049E-2</v>
      </c>
      <c r="M678" s="178">
        <f>IFERROR(_xll.qlIndexFixing(Index1Y,$H678,TRUE,_xll.ohTrigger(RecalcTrigger,Trigger1Y)),NA())</f>
        <v>2.3168664921486615E-2</v>
      </c>
      <c r="N678" s="177">
        <f>IFERROR(_xll.qlIndexFixing(ONIndex1M,I678,TRUE,_xll.ohTrigger(RecalcTrigger,Trigger1M)),NA())</f>
        <v>1.8928104367248455E-2</v>
      </c>
      <c r="O678" s="44">
        <f>IFERROR(_xll.qlIndexFixing(ONIndex3M,I678,TRUE,_xll.ohTrigger(RecalcTrigger,Trigger3M)),NA())</f>
        <v>1.9555567971200061E-2</v>
      </c>
      <c r="P678" s="44">
        <f>IFERROR(_xll.qlIndexFixing(ONIndex6M,I678,TRUE,_xll.ohTrigger(RecalcTrigger,Trigger6M)),NA())</f>
        <v>2.0877280798254905E-2</v>
      </c>
      <c r="Q678" s="178">
        <f>IFERROR(_xll.qlIndexFixing(ONIndex1Y,I678,TRUE,_xll.ohTrigger(RecalcTrigger,Trigger1Y)),NA())</f>
        <v>2.2066823876008002E-2</v>
      </c>
    </row>
    <row r="679" spans="2:17" x14ac:dyDescent="0.2">
      <c r="B679" s="39" t="s">
        <v>42</v>
      </c>
      <c r="D679" s="42">
        <f>_xll.qlCalendarAdvance(Calendar,$D678,B679,"f",FALSE)</f>
        <v>44222</v>
      </c>
      <c r="E679" s="172">
        <f>_xll.qlInterestRateIndexValueDate(IndexON,D679)</f>
        <v>44222</v>
      </c>
      <c r="F679" s="188">
        <f>IFERROR(_xll.qlIndexFixing(IndexON,D679,TRUE,_xll.ohTrigger(RecalcTrigger,TriggerON)),NA())</f>
        <v>1.7532568993504638E-2</v>
      </c>
      <c r="H679" s="42">
        <f>_xll.qlCalendarAdvance(Calendar,$H678,B679,"f",FALSE)</f>
        <v>44222</v>
      </c>
      <c r="I679" s="172">
        <f>_xll.qlInterestRateIndexValueDate(Index1M,$H679)</f>
        <v>44222</v>
      </c>
      <c r="J679" s="177">
        <f>IFERROR(_xll.qlIndexFixing(Index1M,$H679,TRUE,_xll.ohTrigger(RecalcTrigger,Trigger1M)),NA())</f>
        <v>1.9070337251853964E-2</v>
      </c>
      <c r="K679" s="44">
        <f>IFERROR(_xll.qlIndexFixing(Index3M,H679,TRUE,_xll.ohTrigger(RecalcTrigger,Trigger3M)),NA())</f>
        <v>1.9879692837527232E-2</v>
      </c>
      <c r="L679" s="44">
        <f>IFERROR(_xll.qlIndexFixing(Index6M,$H679,TRUE,_xll.ohTrigger(RecalcTrigger,Trigger6M)),NA())</f>
        <v>2.1438676107931896E-2</v>
      </c>
      <c r="M679" s="178">
        <f>IFERROR(_xll.qlIndexFixing(Index1Y,$H679,TRUE,_xll.ohTrigger(RecalcTrigger,Trigger1Y)),NA())</f>
        <v>2.3201655488083617E-2</v>
      </c>
      <c r="N679" s="177">
        <f>IFERROR(_xll.qlIndexFixing(ONIndex1M,I679,TRUE,_xll.ohTrigger(RecalcTrigger,Trigger1M)),NA())</f>
        <v>1.8969087441319532E-2</v>
      </c>
      <c r="O679" s="44">
        <f>IFERROR(_xll.qlIndexFixing(ONIndex3M,I679,TRUE,_xll.ohTrigger(RecalcTrigger,Trigger3M)),NA())</f>
        <v>1.9594579667918666E-2</v>
      </c>
      <c r="P679" s="44">
        <f>IFERROR(_xll.qlIndexFixing(ONIndex6M,I679,TRUE,_xll.ohTrigger(RecalcTrigger,Trigger6M)),NA())</f>
        <v>2.0910124327482293E-2</v>
      </c>
      <c r="Q679" s="178">
        <f>IFERROR(_xll.qlIndexFixing(ONIndex1Y,I679,TRUE,_xll.ohTrigger(RecalcTrigger,Trigger1Y)),NA())</f>
        <v>2.2098815718885056E-2</v>
      </c>
    </row>
    <row r="680" spans="2:17" x14ac:dyDescent="0.2">
      <c r="B680" s="39" t="s">
        <v>42</v>
      </c>
      <c r="D680" s="42">
        <f>_xll.qlCalendarAdvance(Calendar,$D679,B680,"f",FALSE)</f>
        <v>44229</v>
      </c>
      <c r="E680" s="172">
        <f>_xll.qlInterestRateIndexValueDate(IndexON,D680)</f>
        <v>44229</v>
      </c>
      <c r="F680" s="188">
        <f>IFERROR(_xll.qlIndexFixing(IndexON,D680,TRUE,_xll.ohTrigger(RecalcTrigger,TriggerON)),NA())</f>
        <v>1.7576812320446722E-2</v>
      </c>
      <c r="H680" s="42">
        <f>_xll.qlCalendarAdvance(Calendar,$H679,B680,"f",FALSE)</f>
        <v>44229</v>
      </c>
      <c r="I680" s="172">
        <f>_xll.qlInterestRateIndexValueDate(Index1M,$H680)</f>
        <v>44229</v>
      </c>
      <c r="J680" s="177">
        <f>IFERROR(_xll.qlIndexFixing(Index1M,$H680,TRUE,_xll.ohTrigger(RecalcTrigger,Trigger1M)),NA())</f>
        <v>1.9100287203851485E-2</v>
      </c>
      <c r="K680" s="44">
        <f>IFERROR(_xll.qlIndexFixing(Index3M,H680,TRUE,_xll.ohTrigger(RecalcTrigger,Trigger3M)),NA())</f>
        <v>1.9919310658798699E-2</v>
      </c>
      <c r="L680" s="44">
        <f>IFERROR(_xll.qlIndexFixing(Index6M,$H680,TRUE,_xll.ohTrigger(RecalcTrigger,Trigger6M)),NA())</f>
        <v>2.1471117764474815E-2</v>
      </c>
      <c r="M680" s="178">
        <f>IFERROR(_xll.qlIndexFixing(Index1Y,$H680,TRUE,_xll.ohTrigger(RecalcTrigger,Trigger1Y)),NA())</f>
        <v>2.3234602444864638E-2</v>
      </c>
      <c r="N680" s="177">
        <f>IFERROR(_xll.qlIndexFixing(ONIndex1M,I680,TRUE,_xll.ohTrigger(RecalcTrigger,Trigger1M)),NA())</f>
        <v>1.9009711772943749E-2</v>
      </c>
      <c r="O680" s="44">
        <f>IFERROR(_xll.qlIndexFixing(ONIndex3M,I680,TRUE,_xll.ohTrigger(RecalcTrigger,Trigger3M)),NA())</f>
        <v>1.963323077190382E-2</v>
      </c>
      <c r="P680" s="44">
        <f>IFERROR(_xll.qlIndexFixing(ONIndex6M,I680,TRUE,_xll.ohTrigger(RecalcTrigger,Trigger6M)),NA())</f>
        <v>2.0942914345254415E-2</v>
      </c>
      <c r="Q680" s="178">
        <f>IFERROR(_xll.qlIndexFixing(ONIndex1Y,I680,TRUE,_xll.ohTrigger(RecalcTrigger,Trigger1Y)),NA())</f>
        <v>2.2130822695939356E-2</v>
      </c>
    </row>
    <row r="681" spans="2:17" x14ac:dyDescent="0.2">
      <c r="B681" s="39" t="s">
        <v>42</v>
      </c>
      <c r="D681" s="42">
        <f>_xll.qlCalendarAdvance(Calendar,$D680,B681,"f",FALSE)</f>
        <v>44236</v>
      </c>
      <c r="E681" s="172">
        <f>_xll.qlInterestRateIndexValueDate(IndexON,D681)</f>
        <v>44236</v>
      </c>
      <c r="F681" s="188">
        <f>IFERROR(_xll.qlIndexFixing(IndexON,D681,TRUE,_xll.ohTrigger(RecalcTrigger,TriggerON)),NA())</f>
        <v>1.7620534137102739E-2</v>
      </c>
      <c r="H681" s="42">
        <f>_xll.qlCalendarAdvance(Calendar,$H680,B681,"f",FALSE)</f>
        <v>44236</v>
      </c>
      <c r="I681" s="172">
        <f>_xll.qlInterestRateIndexValueDate(Index1M,$H681)</f>
        <v>44236</v>
      </c>
      <c r="J681" s="177">
        <f>IFERROR(_xll.qlIndexFixing(Index1M,$H681,TRUE,_xll.ohTrigger(RecalcTrigger,Trigger1M)),NA())</f>
        <v>1.913991690197038E-2</v>
      </c>
      <c r="K681" s="44">
        <f>IFERROR(_xll.qlIndexFixing(Index3M,H681,TRUE,_xll.ohTrigger(RecalcTrigger,Trigger3M)),NA())</f>
        <v>1.995240114115767E-2</v>
      </c>
      <c r="L681" s="44">
        <f>IFERROR(_xll.qlIndexFixing(Index6M,$H681,TRUE,_xll.ohTrigger(RecalcTrigger,Trigger6M)),NA())</f>
        <v>2.150350585542669E-2</v>
      </c>
      <c r="M681" s="178">
        <f>IFERROR(_xll.qlIndexFixing(Index1Y,$H681,TRUE,_xll.ohTrigger(RecalcTrigger,Trigger1Y)),NA())</f>
        <v>2.3267495260002713E-2</v>
      </c>
      <c r="N681" s="177">
        <f>IFERROR(_xll.qlIndexFixing(ONIndex1M,I681,TRUE,_xll.ohTrigger(RecalcTrigger,Trigger1M)),NA())</f>
        <v>1.9049977361959014E-2</v>
      </c>
      <c r="O681" s="44">
        <f>IFERROR(_xll.qlIndexFixing(ONIndex3M,I681,TRUE,_xll.ohTrigger(RecalcTrigger,Trigger3M)),NA())</f>
        <v>1.9671521283155524E-2</v>
      </c>
      <c r="P681" s="44">
        <f>IFERROR(_xll.qlIndexFixing(ONIndex6M,I681,TRUE,_xll.ohTrigger(RecalcTrigger,Trigger6M)),NA())</f>
        <v>2.0975650851490224E-2</v>
      </c>
      <c r="Q681" s="178">
        <f>IFERROR(_xll.qlIndexFixing(ONIndex1Y,I681,TRUE,_xll.ohTrigger(RecalcTrigger,Trigger1Y)),NA())</f>
        <v>2.2162844807089854E-2</v>
      </c>
    </row>
    <row r="682" spans="2:17" x14ac:dyDescent="0.2">
      <c r="B682" s="39" t="s">
        <v>42</v>
      </c>
      <c r="D682" s="42">
        <f>_xll.qlCalendarAdvance(Calendar,$D681,B682,"f",FALSE)</f>
        <v>44243</v>
      </c>
      <c r="E682" s="172">
        <f>_xll.qlInterestRateIndexValueDate(IndexON,D682)</f>
        <v>44243</v>
      </c>
      <c r="F682" s="188">
        <f>IFERROR(_xll.qlIndexFixing(IndexON,D682,TRUE,_xll.ohTrigger(RecalcTrigger,TriggerON)),NA())</f>
        <v>1.7663734443148504E-2</v>
      </c>
      <c r="H682" s="42">
        <f>_xll.qlCalendarAdvance(Calendar,$H681,B682,"f",FALSE)</f>
        <v>44243</v>
      </c>
      <c r="I682" s="172">
        <f>_xll.qlInterestRateIndexValueDate(Index1M,$H682)</f>
        <v>44243</v>
      </c>
      <c r="J682" s="177">
        <f>IFERROR(_xll.qlIndexFixing(Index1M,$H682,TRUE,_xll.ohTrigger(RecalcTrigger,Trigger1M)),NA())</f>
        <v>1.9179187464203249E-2</v>
      </c>
      <c r="K682" s="44">
        <f>IFERROR(_xll.qlIndexFixing(Index3M,H682,TRUE,_xll.ohTrigger(RecalcTrigger,Trigger3M)),NA())</f>
        <v>1.9988212247482425E-2</v>
      </c>
      <c r="L682" s="44">
        <f>IFERROR(_xll.qlIndexFixing(Index6M,$H682,TRUE,_xll.ohTrigger(RecalcTrigger,Trigger6M)),NA())</f>
        <v>2.1535840378217767E-2</v>
      </c>
      <c r="M682" s="178">
        <f>IFERROR(_xll.qlIndexFixing(Index1Y,$H682,TRUE,_xll.ohTrigger(RecalcTrigger,Trigger1Y)),NA())</f>
        <v>2.330032340032373E-2</v>
      </c>
      <c r="N682" s="177">
        <f>IFERROR(_xll.qlIndexFixing(ONIndex1M,I682,TRUE,_xll.ohTrigger(RecalcTrigger,Trigger1M)),NA())</f>
        <v>1.908988420828428E-2</v>
      </c>
      <c r="O682" s="44">
        <f>IFERROR(_xll.qlIndexFixing(ONIndex3M,I682,TRUE,_xll.ohTrigger(RecalcTrigger,Trigger3M)),NA())</f>
        <v>1.9709451201430639E-2</v>
      </c>
      <c r="P682" s="44">
        <f>IFERROR(_xll.qlIndexFixing(ONIndex6M,I682,TRUE,_xll.ohTrigger(RecalcTrigger,Trigger6M)),NA())</f>
        <v>2.100833384618972E-2</v>
      </c>
      <c r="Q682" s="178">
        <f>IFERROR(_xll.qlIndexFixing(ONIndex1Y,I682,TRUE,_xll.ohTrigger(RecalcTrigger,Trigger1Y)),NA())</f>
        <v>2.2194882052255505E-2</v>
      </c>
    </row>
    <row r="683" spans="2:17" x14ac:dyDescent="0.2">
      <c r="B683" s="39" t="s">
        <v>42</v>
      </c>
      <c r="D683" s="42">
        <f>_xll.qlCalendarAdvance(Calendar,$D682,B683,"f",FALSE)</f>
        <v>44250</v>
      </c>
      <c r="E683" s="172">
        <f>_xll.qlInterestRateIndexValueDate(IndexON,D683)</f>
        <v>44250</v>
      </c>
      <c r="F683" s="188">
        <f>IFERROR(_xll.qlIndexFixing(IndexON,D683,TRUE,_xll.ohTrigger(RecalcTrigger,TriggerON)),NA())</f>
        <v>1.7706413238421925E-2</v>
      </c>
      <c r="H683" s="42">
        <f>_xll.qlCalendarAdvance(Calendar,$H682,B683,"f",FALSE)</f>
        <v>44250</v>
      </c>
      <c r="I683" s="172">
        <f>_xll.qlInterestRateIndexValueDate(Index1M,$H683)</f>
        <v>44250</v>
      </c>
      <c r="J683" s="177">
        <f>IFERROR(_xll.qlIndexFixing(Index1M,$H683,TRUE,_xll.ohTrigger(RecalcTrigger,Trigger1M)),NA())</f>
        <v>1.921809888730534E-2</v>
      </c>
      <c r="K683" s="44">
        <f>IFERROR(_xll.qlIndexFixing(Index3M,H683,TRUE,_xll.ohTrigger(RecalcTrigger,Trigger3M)),NA())</f>
        <v>2.0023661310714511E-2</v>
      </c>
      <c r="L683" s="44">
        <f>IFERROR(_xll.qlIndexFixing(Index6M,$H683,TRUE,_xll.ohTrigger(RecalcTrigger,Trigger6M)),NA())</f>
        <v>2.1568121330281877E-2</v>
      </c>
      <c r="M683" s="178">
        <f>IFERROR(_xll.qlIndexFixing(Index1Y,$H683,TRUE,_xll.ohTrigger(RecalcTrigger,Trigger1Y)),NA())</f>
        <v>2.3333076331315095E-2</v>
      </c>
      <c r="N683" s="177">
        <f>IFERROR(_xll.qlIndexFixing(ONIndex1M,I683,TRUE,_xll.ohTrigger(RecalcTrigger,Trigger1M)),NA())</f>
        <v>1.9129432311757455E-2</v>
      </c>
      <c r="O683" s="44">
        <f>IFERROR(_xll.qlIndexFixing(ONIndex3M,I683,TRUE,_xll.ohTrigger(RecalcTrigger,Trigger3M)),NA())</f>
        <v>1.9747020526729164E-2</v>
      </c>
      <c r="P683" s="44">
        <f>IFERROR(_xll.qlIndexFixing(ONIndex6M,I683,TRUE,_xll.ohTrigger(RecalcTrigger,Trigger6M)),NA())</f>
        <v>2.1040963329352902E-2</v>
      </c>
      <c r="Q683" s="178">
        <f>IFERROR(_xll.qlIndexFixing(ONIndex1Y,I683,TRUE,_xll.ohTrigger(RecalcTrigger,Trigger1Y)),NA())</f>
        <v>2.22269344315984E-2</v>
      </c>
    </row>
    <row r="684" spans="2:17" x14ac:dyDescent="0.2">
      <c r="B684" s="39" t="s">
        <v>42</v>
      </c>
      <c r="D684" s="42">
        <f>_xll.qlCalendarAdvance(Calendar,$D683,B684,"f",FALSE)</f>
        <v>44257</v>
      </c>
      <c r="E684" s="172">
        <f>_xll.qlInterestRateIndexValueDate(IndexON,D684)</f>
        <v>44257</v>
      </c>
      <c r="F684" s="188">
        <f>IFERROR(_xll.qlIndexFixing(IndexON,D684,TRUE,_xll.ohTrigger(RecalcTrigger,TriggerON)),NA())</f>
        <v>1.7748570522598817E-2</v>
      </c>
      <c r="H684" s="42">
        <f>_xll.qlCalendarAdvance(Calendar,$H683,B684,"f",FALSE)</f>
        <v>44257</v>
      </c>
      <c r="I684" s="172">
        <f>_xll.qlInterestRateIndexValueDate(Index1M,$H684)</f>
        <v>44257</v>
      </c>
      <c r="J684" s="177">
        <f>IFERROR(_xll.qlIndexFixing(Index1M,$H684,TRUE,_xll.ohTrigger(RecalcTrigger,Trigger1M)),NA())</f>
        <v>1.9279219408479528E-2</v>
      </c>
      <c r="K684" s="44">
        <f>IFERROR(_xll.qlIndexFixing(Index3M,H684,TRUE,_xll.ohTrigger(RecalcTrigger,Trigger3M)),NA())</f>
        <v>2.0064720135686553E-2</v>
      </c>
      <c r="L684" s="44">
        <f>IFERROR(_xll.qlIndexFixing(Index6M,$H684,TRUE,_xll.ohTrigger(RecalcTrigger,Trigger6M)),NA())</f>
        <v>2.1609109190513707E-2</v>
      </c>
      <c r="M684" s="178">
        <f>IFERROR(_xll.qlIndexFixing(Index1Y,$H684,TRUE,_xll.ohTrigger(RecalcTrigger,Trigger1Y)),NA())</f>
        <v>2.3365743517130833E-2</v>
      </c>
      <c r="N684" s="177">
        <f>IFERROR(_xll.qlIndexFixing(ONIndex1M,I684,TRUE,_xll.ohTrigger(RecalcTrigger,Trigger1M)),NA())</f>
        <v>1.9168621672297492E-2</v>
      </c>
      <c r="O684" s="44">
        <f>IFERROR(_xll.qlIndexFixing(ONIndex3M,I684,TRUE,_xll.ohTrigger(RecalcTrigger,Trigger3M)),NA())</f>
        <v>1.9784229258970054E-2</v>
      </c>
      <c r="P684" s="44">
        <f>IFERROR(_xll.qlIndexFixing(ONIndex6M,I684,TRUE,_xll.ohTrigger(RecalcTrigger,Trigger6M)),NA())</f>
        <v>2.1073539300898725E-2</v>
      </c>
      <c r="Q684" s="178">
        <f>IFERROR(_xll.qlIndexFixing(ONIndex1Y,I684,TRUE,_xll.ohTrigger(RecalcTrigger,Trigger1Y)),NA())</f>
        <v>2.2259001945037493E-2</v>
      </c>
    </row>
    <row r="685" spans="2:17" x14ac:dyDescent="0.2">
      <c r="B685" s="39" t="s">
        <v>42</v>
      </c>
      <c r="D685" s="42">
        <f>_xll.qlCalendarAdvance(Calendar,$D684,B685,"f",FALSE)</f>
        <v>44264</v>
      </c>
      <c r="E685" s="172">
        <f>_xll.qlInterestRateIndexValueDate(IndexON,D685)</f>
        <v>44264</v>
      </c>
      <c r="F685" s="188">
        <f>IFERROR(_xll.qlIndexFixing(IndexON,D685,TRUE,_xll.ohTrigger(RecalcTrigger,TriggerON)),NA())</f>
        <v>1.7790206295760225E-2</v>
      </c>
      <c r="H685" s="42">
        <f>_xll.qlCalendarAdvance(Calendar,$H684,B685,"f",FALSE)</f>
        <v>44264</v>
      </c>
      <c r="I685" s="172">
        <f>_xll.qlInterestRateIndexValueDate(Index1M,$H685)</f>
        <v>44264</v>
      </c>
      <c r="J685" s="177">
        <f>IFERROR(_xll.qlIndexFixing(Index1M,$H685,TRUE,_xll.ohTrigger(RecalcTrigger,Trigger1M)),NA())</f>
        <v>1.9304458319391961E-2</v>
      </c>
      <c r="K685" s="44">
        <f>IFERROR(_xll.qlIndexFixing(Index3M,H685,TRUE,_xll.ohTrigger(RecalcTrigger,Trigger3M)),NA())</f>
        <v>2.0099397165613795E-2</v>
      </c>
      <c r="L685" s="44">
        <f>IFERROR(_xll.qlIndexFixing(Index6M,$H685,TRUE,_xll.ohTrigger(RecalcTrigger,Trigger6M)),NA())</f>
        <v>2.1641277197918987E-2</v>
      </c>
      <c r="M685" s="178">
        <f>IFERROR(_xll.qlIndexFixing(Index1Y,$H685,TRUE,_xll.ohTrigger(RecalcTrigger,Trigger1Y)),NA())</f>
        <v>2.3398314420599808E-2</v>
      </c>
      <c r="N685" s="177">
        <f>IFERROR(_xll.qlIndexFixing(ONIndex1M,I685,TRUE,_xll.ohTrigger(RecalcTrigger,Trigger1M)),NA())</f>
        <v>1.9207452289742299E-2</v>
      </c>
      <c r="O685" s="44">
        <f>IFERROR(_xll.qlIndexFixing(ONIndex3M,I685,TRUE,_xll.ohTrigger(RecalcTrigger,Trigger3M)),NA())</f>
        <v>1.982107739791017E-2</v>
      </c>
      <c r="P685" s="44">
        <f>IFERROR(_xll.qlIndexFixing(ONIndex6M,I685,TRUE,_xll.ohTrigger(RecalcTrigger,Trigger6M)),NA())</f>
        <v>2.1106061760908235E-2</v>
      </c>
      <c r="Q685" s="178">
        <f>IFERROR(_xll.qlIndexFixing(ONIndex1Y,I685,TRUE,_xll.ohTrigger(RecalcTrigger,Trigger1Y)),NA())</f>
        <v>2.2291084592653831E-2</v>
      </c>
    </row>
    <row r="686" spans="2:17" x14ac:dyDescent="0.2">
      <c r="B686" s="39" t="s">
        <v>42</v>
      </c>
      <c r="D686" s="42">
        <f>_xll.qlCalendarAdvance(Calendar,$D685,B686,"f",FALSE)</f>
        <v>44271</v>
      </c>
      <c r="E686" s="172">
        <f>_xll.qlInterestRateIndexValueDate(IndexON,D686)</f>
        <v>44271</v>
      </c>
      <c r="F686" s="188">
        <f>IFERROR(_xll.qlIndexFixing(IndexON,D686,TRUE,_xll.ohTrigger(RecalcTrigger,TriggerON)),NA())</f>
        <v>1.7831320557581964E-2</v>
      </c>
      <c r="H686" s="42">
        <f>_xll.qlCalendarAdvance(Calendar,$H685,B686,"f",FALSE)</f>
        <v>44271</v>
      </c>
      <c r="I686" s="172">
        <f>_xll.qlInterestRateIndexValueDate(Index1M,$H686)</f>
        <v>44271</v>
      </c>
      <c r="J686" s="177">
        <f>IFERROR(_xll.qlIndexFixing(Index1M,$H686,TRUE,_xll.ohTrigger(RecalcTrigger,Trigger1M)),NA())</f>
        <v>1.9342221337160362E-2</v>
      </c>
      <c r="K686" s="44">
        <f>IFERROR(_xll.qlIndexFixing(Index3M,H686,TRUE,_xll.ohTrigger(RecalcTrigger,Trigger3M)),NA())</f>
        <v>2.0133712089786284E-2</v>
      </c>
      <c r="L686" s="44">
        <f>IFERROR(_xll.qlIndexFixing(Index6M,$H686,TRUE,_xll.ohTrigger(RecalcTrigger,Trigger6M)),NA())</f>
        <v>2.1673391625299882E-2</v>
      </c>
      <c r="M686" s="178">
        <f>IFERROR(_xll.qlIndexFixing(Index1Y,$H686,TRUE,_xll.ohTrigger(RecalcTrigger,Trigger1Y)),NA())</f>
        <v>2.3430778503237049E-2</v>
      </c>
      <c r="N686" s="177">
        <f>IFERROR(_xll.qlIndexFixing(ONIndex1M,I686,TRUE,_xll.ohTrigger(RecalcTrigger,Trigger1M)),NA())</f>
        <v>1.924592416401083E-2</v>
      </c>
      <c r="O686" s="44">
        <f>IFERROR(_xll.qlIndexFixing(ONIndex3M,I686,TRUE,_xll.ohTrigger(RecalcTrigger,Trigger3M)),NA())</f>
        <v>1.9857564943468464E-2</v>
      </c>
      <c r="P686" s="44">
        <f>IFERROR(_xll.qlIndexFixing(ONIndex6M,I686,TRUE,_xll.ohTrigger(RecalcTrigger,Trigger6M)),NA())</f>
        <v>2.1138530709381431E-2</v>
      </c>
      <c r="Q686" s="178">
        <f>IFERROR(_xll.qlIndexFixing(ONIndex1Y,I686,TRUE,_xll.ohTrigger(RecalcTrigger,Trigger1Y)),NA())</f>
        <v>2.2323182374285322E-2</v>
      </c>
    </row>
    <row r="687" spans="2:17" x14ac:dyDescent="0.2">
      <c r="B687" s="39" t="s">
        <v>42</v>
      </c>
      <c r="D687" s="42">
        <f>_xll.qlCalendarAdvance(Calendar,$D686,B687,"f",FALSE)</f>
        <v>44278</v>
      </c>
      <c r="E687" s="172">
        <f>_xll.qlInterestRateIndexValueDate(IndexON,D687)</f>
        <v>44278</v>
      </c>
      <c r="F687" s="188">
        <f>IFERROR(_xll.qlIndexFixing(IndexON,D687,TRUE,_xll.ohTrigger(RecalcTrigger,TriggerON)),NA())</f>
        <v>1.7871913307820897E-2</v>
      </c>
      <c r="H687" s="42">
        <f>_xll.qlCalendarAdvance(Calendar,$H686,B687,"f",FALSE)</f>
        <v>44278</v>
      </c>
      <c r="I687" s="172">
        <f>_xll.qlInterestRateIndexValueDate(Index1M,$H687)</f>
        <v>44278</v>
      </c>
      <c r="J687" s="177">
        <f>IFERROR(_xll.qlIndexFixing(Index1M,$H687,TRUE,_xll.ohTrigger(RecalcTrigger,Trigger1M)),NA())</f>
        <v>1.9379625157001808E-2</v>
      </c>
      <c r="K687" s="44">
        <f>IFERROR(_xll.qlIndexFixing(Index3M,H687,TRUE,_xll.ohTrigger(RecalcTrigger,Trigger3M)),NA())</f>
        <v>2.0167664898851103E-2</v>
      </c>
      <c r="L687" s="44">
        <f>IFERROR(_xll.qlIndexFixing(Index6M,$H687,TRUE,_xll.ohTrigger(RecalcTrigger,Trigger6M)),NA())</f>
        <v>2.1705452470065112E-2</v>
      </c>
      <c r="M687" s="178">
        <f>IFERROR(_xll.qlIndexFixing(Index1Y,$H687,TRUE,_xll.ohTrigger(RecalcTrigger,Trigger1Y)),NA())</f>
        <v>2.3463125225252401E-2</v>
      </c>
      <c r="N687" s="177">
        <f>IFERROR(_xll.qlIndexFixing(ONIndex1M,I687,TRUE,_xll.ohTrigger(RecalcTrigger,Trigger1M)),NA())</f>
        <v>1.9284037295022038E-2</v>
      </c>
      <c r="O687" s="44">
        <f>IFERROR(_xll.qlIndexFixing(ONIndex3M,I687,TRUE,_xll.ohTrigger(RecalcTrigger,Trigger3M)),NA())</f>
        <v>1.9893691895644938E-2</v>
      </c>
      <c r="P687" s="44">
        <f>IFERROR(_xll.qlIndexFixing(ONIndex6M,I687,TRUE,_xll.ohTrigger(RecalcTrigger,Trigger6M)),NA())</f>
        <v>2.1170946146156222E-2</v>
      </c>
      <c r="Q687" s="178">
        <f>IFERROR(_xll.qlIndexFixing(ONIndex1Y,I687,TRUE,_xll.ohTrigger(RecalcTrigger,Trigger1Y)),NA())</f>
        <v>2.2355295290175103E-2</v>
      </c>
    </row>
    <row r="688" spans="2:17" x14ac:dyDescent="0.2">
      <c r="B688" s="39" t="s">
        <v>42</v>
      </c>
      <c r="D688" s="42">
        <f>_xll.qlCalendarAdvance(Calendar,$D687,B688,"f",FALSE)</f>
        <v>44285</v>
      </c>
      <c r="E688" s="172">
        <f>_xll.qlInterestRateIndexValueDate(IndexON,D688)</f>
        <v>44285</v>
      </c>
      <c r="F688" s="188">
        <f>IFERROR(_xll.qlIndexFixing(IndexON,D688,TRUE,_xll.ohTrigger(RecalcTrigger,TriggerON)),NA())</f>
        <v>1.7911984546477022E-2</v>
      </c>
      <c r="H688" s="42">
        <f>_xll.qlCalendarAdvance(Calendar,$H687,B688,"f",FALSE)</f>
        <v>44285</v>
      </c>
      <c r="I688" s="172">
        <f>_xll.qlInterestRateIndexValueDate(Index1M,$H688)</f>
        <v>44285</v>
      </c>
      <c r="J688" s="177">
        <f>IFERROR(_xll.qlIndexFixing(Index1M,$H688,TRUE,_xll.ohTrigger(RecalcTrigger,Trigger1M)),NA())</f>
        <v>1.9416669775496664E-2</v>
      </c>
      <c r="K688" s="44">
        <f>IFERROR(_xll.qlIndexFixing(Index3M,H688,TRUE,_xll.ohTrigger(RecalcTrigger,Trigger3M)),NA())</f>
        <v>2.0201255583551354E-2</v>
      </c>
      <c r="L688" s="44">
        <f>IFERROR(_xll.qlIndexFixing(Index6M,$H688,TRUE,_xll.ohTrigger(RecalcTrigger,Trigger6M)),NA())</f>
        <v>2.1737459729629129E-2</v>
      </c>
      <c r="M688" s="178">
        <f>IFERROR(_xll.qlIndexFixing(Index1Y,$H688,TRUE,_xll.ohTrigger(RecalcTrigger,Trigger1Y)),NA())</f>
        <v>2.3495344045562527E-2</v>
      </c>
      <c r="N688" s="177">
        <f>IFERROR(_xll.qlIndexFixing(ONIndex1M,I688,TRUE,_xll.ohTrigger(RecalcTrigger,Trigger1M)),NA())</f>
        <v>1.9321791682613831E-2</v>
      </c>
      <c r="O688" s="44">
        <f>IFERROR(_xll.qlIndexFixing(ONIndex3M,I688,TRUE,_xll.ohTrigger(RecalcTrigger,Trigger3M)),NA())</f>
        <v>1.9929458254196453E-2</v>
      </c>
      <c r="P688" s="44">
        <f>IFERROR(_xll.qlIndexFixing(ONIndex6M,I688,TRUE,_xll.ohTrigger(RecalcTrigger,Trigger6M)),NA())</f>
        <v>2.1203308071313653E-2</v>
      </c>
      <c r="Q688" s="178">
        <f>IFERROR(_xll.qlIndexFixing(ONIndex1Y,I688,TRUE,_xll.ohTrigger(RecalcTrigger,Trigger1Y)),NA())</f>
        <v>2.2387423340080037E-2</v>
      </c>
    </row>
    <row r="689" spans="2:17" x14ac:dyDescent="0.2">
      <c r="B689" s="39" t="s">
        <v>42</v>
      </c>
      <c r="D689" s="42">
        <f>_xll.qlCalendarAdvance(Calendar,$D688,B689,"f",FALSE)</f>
        <v>44292</v>
      </c>
      <c r="E689" s="172">
        <f>_xll.qlInterestRateIndexValueDate(IndexON,D689)</f>
        <v>44292</v>
      </c>
      <c r="F689" s="188">
        <f>IFERROR(_xll.qlIndexFixing(IndexON,D689,TRUE,_xll.ohTrigger(RecalcTrigger,TriggerON)),NA())</f>
        <v>1.7951534273145109E-2</v>
      </c>
      <c r="H689" s="42">
        <f>_xll.qlCalendarAdvance(Calendar,$H688,B689,"f",FALSE)</f>
        <v>44292</v>
      </c>
      <c r="I689" s="172">
        <f>_xll.qlInterestRateIndexValueDate(Index1M,$H689)</f>
        <v>44292</v>
      </c>
      <c r="J689" s="177">
        <f>IFERROR(_xll.qlIndexFixing(Index1M,$H689,TRUE,_xll.ohTrigger(RecalcTrigger,Trigger1M)),NA())</f>
        <v>1.9450247384244466E-2</v>
      </c>
      <c r="K689" s="44">
        <f>IFERROR(_xll.qlIndexFixing(Index3M,H689,TRUE,_xll.ohTrigger(RecalcTrigger,Trigger3M)),NA())</f>
        <v>2.0231619292815105E-2</v>
      </c>
      <c r="L689" s="44">
        <f>IFERROR(_xll.qlIndexFixing(Index6M,$H689,TRUE,_xll.ohTrigger(RecalcTrigger,Trigger6M)),NA())</f>
        <v>2.1766502977012991E-2</v>
      </c>
      <c r="M689" s="178">
        <f>IFERROR(_xll.qlIndexFixing(Index1Y,$H689,TRUE,_xll.ohTrigger(RecalcTrigger,Trigger1Y)),NA())</f>
        <v>2.3527424421803333E-2</v>
      </c>
      <c r="N689" s="177">
        <f>IFERROR(_xll.qlIndexFixing(ONIndex1M,I689,TRUE,_xll.ohTrigger(RecalcTrigger,Trigger1M)),NA())</f>
        <v>1.9359187326624117E-2</v>
      </c>
      <c r="O689" s="44">
        <f>IFERROR(_xll.qlIndexFixing(ONIndex3M,I689,TRUE,_xll.ohTrigger(RecalcTrigger,Trigger3M)),NA())</f>
        <v>1.9964864019041961E-2</v>
      </c>
      <c r="P689" s="44">
        <f>IFERROR(_xll.qlIndexFixing(ONIndex6M,I689,TRUE,_xll.ohTrigger(RecalcTrigger,Trigger6M)),NA())</f>
        <v>2.1235616484853725E-2</v>
      </c>
      <c r="Q689" s="178">
        <f>IFERROR(_xll.qlIndexFixing(ONIndex1Y,I689,TRUE,_xll.ohTrigger(RecalcTrigger,Trigger1Y)),NA())</f>
        <v>2.2419566524162216E-2</v>
      </c>
    </row>
    <row r="690" spans="2:17" x14ac:dyDescent="0.2">
      <c r="B690" s="39" t="s">
        <v>42</v>
      </c>
      <c r="D690" s="42">
        <f>_xll.qlCalendarAdvance(Calendar,$D689,B690,"f",FALSE)</f>
        <v>44299</v>
      </c>
      <c r="E690" s="172">
        <f>_xll.qlInterestRateIndexValueDate(IndexON,D690)</f>
        <v>44299</v>
      </c>
      <c r="F690" s="188">
        <f>IFERROR(_xll.qlIndexFixing(IndexON,D690,TRUE,_xll.ohTrigger(RecalcTrigger,TriggerON)),NA())</f>
        <v>1.7990562487906203E-2</v>
      </c>
      <c r="H690" s="42">
        <f>_xll.qlCalendarAdvance(Calendar,$H689,B690,"f",FALSE)</f>
        <v>44299</v>
      </c>
      <c r="I690" s="172">
        <f>_xll.qlInterestRateIndexValueDate(Index1M,$H690)</f>
        <v>44299</v>
      </c>
      <c r="J690" s="177">
        <f>IFERROR(_xll.qlIndexFixing(Index1M,$H690,TRUE,_xll.ohTrigger(RecalcTrigger,Trigger1M)),NA())</f>
        <v>1.9486597310473197E-2</v>
      </c>
      <c r="K690" s="44">
        <f>IFERROR(_xll.qlIndexFixing(Index3M,H690,TRUE,_xll.ohTrigger(RecalcTrigger,Trigger3M)),NA())</f>
        <v>2.0264509749477813E-2</v>
      </c>
      <c r="L690" s="44">
        <f>IFERROR(_xll.qlIndexFixing(Index6M,$H690,TRUE,_xll.ohTrigger(RecalcTrigger,Trigger6M)),NA())</f>
        <v>2.1798404993085746E-2</v>
      </c>
      <c r="M690" s="178">
        <f>IFERROR(_xll.qlIndexFixing(Index1Y,$H690,TRUE,_xll.ohTrigger(RecalcTrigger,Trigger1Y)),NA())</f>
        <v>2.3559355810344851E-2</v>
      </c>
      <c r="N690" s="177">
        <f>IFERROR(_xll.qlIndexFixing(ONIndex1M,I690,TRUE,_xll.ohTrigger(RecalcTrigger,Trigger1M)),NA())</f>
        <v>1.939622422713394E-2</v>
      </c>
      <c r="O690" s="44">
        <f>IFERROR(_xll.qlIndexFixing(ONIndex3M,I690,TRUE,_xll.ohTrigger(RecalcTrigger,Trigger3M)),NA())</f>
        <v>1.9999909190181464E-2</v>
      </c>
      <c r="P690" s="44">
        <f>IFERROR(_xll.qlIndexFixing(ONIndex6M,I690,TRUE,_xll.ohTrigger(RecalcTrigger,Trigger6M)),NA())</f>
        <v>2.1267871386776438E-2</v>
      </c>
      <c r="Q690" s="178">
        <f>IFERROR(_xll.qlIndexFixing(ONIndex1Y,I690,TRUE,_xll.ohTrigger(RecalcTrigger,Trigger1Y)),NA())</f>
        <v>2.2451724842340592E-2</v>
      </c>
    </row>
    <row r="691" spans="2:17" x14ac:dyDescent="0.2">
      <c r="B691" s="39" t="s">
        <v>42</v>
      </c>
      <c r="D691" s="42">
        <f>_xll.qlCalendarAdvance(Calendar,$D690,B691,"f",FALSE)</f>
        <v>44306</v>
      </c>
      <c r="E691" s="172">
        <f>_xll.qlInterestRateIndexValueDate(IndexON,D691)</f>
        <v>44306</v>
      </c>
      <c r="F691" s="188">
        <f>IFERROR(_xll.qlIndexFixing(IndexON,D691,TRUE,_xll.ohTrigger(RecalcTrigger,TriggerON)),NA())</f>
        <v>1.8029069190598213E-2</v>
      </c>
      <c r="H691" s="42">
        <f>_xll.qlCalendarAdvance(Calendar,$H690,B691,"f",FALSE)</f>
        <v>44306</v>
      </c>
      <c r="I691" s="172">
        <f>_xll.qlInterestRateIndexValueDate(Index1M,$H691)</f>
        <v>44306</v>
      </c>
      <c r="J691" s="177">
        <f>IFERROR(_xll.qlIndexFixing(Index1M,$H691,TRUE,_xll.ohTrigger(RecalcTrigger,Trigger1M)),NA())</f>
        <v>1.9522588041114508E-2</v>
      </c>
      <c r="K691" s="44">
        <f>IFERROR(_xll.qlIndexFixing(Index3M,H691,TRUE,_xll.ohTrigger(RecalcTrigger,Trigger3M)),NA())</f>
        <v>2.0297038072374384E-2</v>
      </c>
      <c r="L691" s="44">
        <f>IFERROR(_xll.qlIndexFixing(Index6M,$H691,TRUE,_xll.ohTrigger(RecalcTrigger,Trigger6M)),NA())</f>
        <v>2.1830253416836316E-2</v>
      </c>
      <c r="M691" s="178">
        <f>IFERROR(_xll.qlIndexFixing(Index1Y,$H691,TRUE,_xll.ohTrigger(RecalcTrigger,Trigger1Y)),NA())</f>
        <v>2.3591127666304557E-2</v>
      </c>
      <c r="N691" s="177">
        <f>IFERROR(_xll.qlIndexFixing(ONIndex1M,I691,TRUE,_xll.ohTrigger(RecalcTrigger,Trigger1M)),NA())</f>
        <v>1.9432902383819117E-2</v>
      </c>
      <c r="O691" s="44">
        <f>IFERROR(_xll.qlIndexFixing(ONIndex3M,I691,TRUE,_xll.ohTrigger(RecalcTrigger,Trigger3M)),NA())</f>
        <v>2.0034593767452868E-2</v>
      </c>
      <c r="P691" s="44">
        <f>IFERROR(_xll.qlIndexFixing(ONIndex6M,I691,TRUE,_xll.ohTrigger(RecalcTrigger,Trigger6M)),NA())</f>
        <v>2.1300072777000745E-2</v>
      </c>
      <c r="Q691" s="178">
        <f>IFERROR(_xll.qlIndexFixing(ONIndex1Y,I691,TRUE,_xll.ohTrigger(RecalcTrigger,Trigger1Y)),NA())</f>
        <v>2.248389829477726E-2</v>
      </c>
    </row>
    <row r="692" spans="2:17" x14ac:dyDescent="0.2">
      <c r="B692" s="39" t="s">
        <v>42</v>
      </c>
      <c r="D692" s="42">
        <f>_xll.qlCalendarAdvance(Calendar,$D691,B692,"f",FALSE)</f>
        <v>44313</v>
      </c>
      <c r="E692" s="172">
        <f>_xll.qlInterestRateIndexValueDate(IndexON,D692)</f>
        <v>44313</v>
      </c>
      <c r="F692" s="188">
        <f>IFERROR(_xll.qlIndexFixing(IndexON,D692,TRUE,_xll.ohTrigger(RecalcTrigger,TriggerON)),NA())</f>
        <v>1.8067054380734859E-2</v>
      </c>
      <c r="H692" s="42">
        <f>_xll.qlCalendarAdvance(Calendar,$H691,B692,"f",FALSE)</f>
        <v>44313</v>
      </c>
      <c r="I692" s="172">
        <f>_xll.qlInterestRateIndexValueDate(Index1M,$H692)</f>
        <v>44313</v>
      </c>
      <c r="J692" s="177">
        <f>IFERROR(_xll.qlIndexFixing(Index1M,$H692,TRUE,_xll.ohTrigger(RecalcTrigger,Trigger1M)),NA())</f>
        <v>1.955821957298598E-2</v>
      </c>
      <c r="K692" s="44">
        <f>IFERROR(_xll.qlIndexFixing(Index3M,H692,TRUE,_xll.ohTrigger(RecalcTrigger,Trigger3M)),NA())</f>
        <v>2.0329204252734011E-2</v>
      </c>
      <c r="L692" s="44">
        <f>IFERROR(_xll.qlIndexFixing(Index6M,$H692,TRUE,_xll.ohTrigger(RecalcTrigger,Trigger6M)),NA())</f>
        <v>2.1862048245709313E-2</v>
      </c>
      <c r="M692" s="178">
        <f>IFERROR(_xll.qlIndexFixing(Index1Y,$H692,TRUE,_xll.ohTrigger(RecalcTrigger,Trigger1Y)),NA())</f>
        <v>2.3622729443563806E-2</v>
      </c>
      <c r="N692" s="177">
        <f>IFERROR(_xll.qlIndexFixing(ONIndex1M,I692,TRUE,_xll.ohTrigger(RecalcTrigger,Trigger1M)),NA())</f>
        <v>1.9469221796598601E-2</v>
      </c>
      <c r="O692" s="44">
        <f>IFERROR(_xll.qlIndexFixing(ONIndex3M,I692,TRUE,_xll.ohTrigger(RecalcTrigger,Trigger3M)),NA())</f>
        <v>2.0068917750775128E-2</v>
      </c>
      <c r="P692" s="44">
        <f>IFERROR(_xll.qlIndexFixing(ONIndex6M,I692,TRUE,_xll.ohTrigger(RecalcTrigger,Trigger6M)),NA())</f>
        <v>2.1332220655526646E-2</v>
      </c>
      <c r="Q692" s="178">
        <f>IFERROR(_xll.qlIndexFixing(ONIndex1Y,I692,TRUE,_xll.ohTrigger(RecalcTrigger,Trigger1Y)),NA())</f>
        <v>2.251608688122908E-2</v>
      </c>
    </row>
    <row r="693" spans="2:17" x14ac:dyDescent="0.2">
      <c r="B693" s="39" t="s">
        <v>42</v>
      </c>
      <c r="D693" s="42">
        <f>_xll.qlCalendarAdvance(Calendar,$D692,B693,"f",FALSE)</f>
        <v>44320</v>
      </c>
      <c r="E693" s="172">
        <f>_xll.qlInterestRateIndexValueDate(IndexON,D693)</f>
        <v>44320</v>
      </c>
      <c r="F693" s="188">
        <f>IFERROR(_xll.qlIndexFixing(IndexON,D693,TRUE,_xll.ohTrigger(RecalcTrigger,TriggerON)),NA())</f>
        <v>1.8104518058478236E-2</v>
      </c>
      <c r="H693" s="42">
        <f>_xll.qlCalendarAdvance(Calendar,$H692,B693,"f",FALSE)</f>
        <v>44320</v>
      </c>
      <c r="I693" s="172">
        <f>_xll.qlInterestRateIndexValueDate(Index1M,$H693)</f>
        <v>44320</v>
      </c>
      <c r="J693" s="177">
        <f>IFERROR(_xll.qlIndexFixing(Index1M,$H693,TRUE,_xll.ohTrigger(RecalcTrigger,Trigger1M)),NA())</f>
        <v>1.9596504730435407E-2</v>
      </c>
      <c r="K693" s="44">
        <f>IFERROR(_xll.qlIndexFixing(Index3M,H693,TRUE,_xll.ohTrigger(RecalcTrigger,Trigger3M)),NA())</f>
        <v>2.0363776824580439E-2</v>
      </c>
      <c r="L693" s="44">
        <f>IFERROR(_xll.qlIndexFixing(Index6M,$H693,TRUE,_xll.ohTrigger(RecalcTrigger,Trigger6M)),NA())</f>
        <v>2.1896692159198709E-2</v>
      </c>
      <c r="M693" s="178">
        <f>IFERROR(_xll.qlIndexFixing(Index1Y,$H693,TRUE,_xll.ohTrigger(RecalcTrigger,Trigger1Y)),NA())</f>
        <v>2.3654150594784928E-2</v>
      </c>
      <c r="N693" s="177">
        <f>IFERROR(_xll.qlIndexFixing(ONIndex1M,I693,TRUE,_xll.ohTrigger(RecalcTrigger,Trigger1M)),NA())</f>
        <v>1.9505182465553439E-2</v>
      </c>
      <c r="O693" s="44">
        <f>IFERROR(_xll.qlIndexFixing(ONIndex3M,I693,TRUE,_xll.ohTrigger(RecalcTrigger,Trigger3M)),NA())</f>
        <v>2.0102881139986151E-2</v>
      </c>
      <c r="P693" s="44">
        <f>IFERROR(_xll.qlIndexFixing(ONIndex6M,I693,TRUE,_xll.ohTrigger(RecalcTrigger,Trigger6M)),NA())</f>
        <v>2.1364315022435187E-2</v>
      </c>
      <c r="Q693" s="178">
        <f>IFERROR(_xll.qlIndexFixing(ONIndex1Y,I693,TRUE,_xll.ohTrigger(RecalcTrigger,Trigger1Y)),NA())</f>
        <v>2.2548290601858145E-2</v>
      </c>
    </row>
    <row r="694" spans="2:17" x14ac:dyDescent="0.2">
      <c r="B694" s="39" t="s">
        <v>42</v>
      </c>
      <c r="D694" s="42">
        <f>_xll.qlCalendarAdvance(Calendar,$D693,B694,"f",FALSE)</f>
        <v>44327</v>
      </c>
      <c r="E694" s="172">
        <f>_xll.qlInterestRateIndexValueDate(IndexON,D694)</f>
        <v>44327</v>
      </c>
      <c r="F694" s="188">
        <f>IFERROR(_xll.qlIndexFixing(IndexON,D694,TRUE,_xll.ohTrigger(RecalcTrigger,TriggerON)),NA())</f>
        <v>1.8141460223504158E-2</v>
      </c>
      <c r="H694" s="42">
        <f>_xll.qlCalendarAdvance(Calendar,$H693,B694,"f",FALSE)</f>
        <v>44327</v>
      </c>
      <c r="I694" s="172">
        <f>_xll.qlInterestRateIndexValueDate(Index1M,$H694)</f>
        <v>44327</v>
      </c>
      <c r="J694" s="177">
        <f>IFERROR(_xll.qlIndexFixing(Index1M,$H694,TRUE,_xll.ohTrigger(RecalcTrigger,Trigger1M)),NA())</f>
        <v>1.9631394070902565E-2</v>
      </c>
      <c r="K694" s="44">
        <f>IFERROR(_xll.qlIndexFixing(Index3M,H694,TRUE,_xll.ohTrigger(RecalcTrigger,Trigger3M)),NA())</f>
        <v>2.0395194574270446E-2</v>
      </c>
      <c r="L694" s="44">
        <f>IFERROR(_xll.qlIndexFixing(Index6M,$H694,TRUE,_xll.ohTrigger(RecalcTrigger,Trigger6M)),NA())</f>
        <v>2.192837785347862E-2</v>
      </c>
      <c r="M694" s="178">
        <f>IFERROR(_xll.qlIndexFixing(Index1Y,$H694,TRUE,_xll.ohTrigger(RecalcTrigger,Trigger1Y)),NA())</f>
        <v>2.3685380571429437E-2</v>
      </c>
      <c r="N694" s="177">
        <f>IFERROR(_xll.qlIndexFixing(ONIndex1M,I694,TRUE,_xll.ohTrigger(RecalcTrigger,Trigger1M)),NA())</f>
        <v>1.9540784390440491E-2</v>
      </c>
      <c r="O694" s="44">
        <f>IFERROR(_xll.qlIndexFixing(ONIndex3M,I694,TRUE,_xll.ohTrigger(RecalcTrigger,Trigger3M)),NA())</f>
        <v>2.0136483934923843E-2</v>
      </c>
      <c r="P694" s="44">
        <f>IFERROR(_xll.qlIndexFixing(ONIndex6M,I694,TRUE,_xll.ohTrigger(RecalcTrigger,Trigger6M)),NA())</f>
        <v>2.1396355877564277E-2</v>
      </c>
      <c r="Q694" s="178">
        <f>IFERROR(_xll.qlIndexFixing(ONIndex1Y,I694,TRUE,_xll.ohTrigger(RecalcTrigger,Trigger1Y)),NA())</f>
        <v>2.2580509456664455E-2</v>
      </c>
    </row>
    <row r="695" spans="2:17" x14ac:dyDescent="0.2">
      <c r="B695" s="39" t="s">
        <v>42</v>
      </c>
      <c r="D695" s="42">
        <f>_xll.qlCalendarAdvance(Calendar,$D694,B695,"f",FALSE)</f>
        <v>44334</v>
      </c>
      <c r="E695" s="172">
        <f>_xll.qlInterestRateIndexValueDate(IndexON,D695)</f>
        <v>44334</v>
      </c>
      <c r="F695" s="188">
        <f>IFERROR(_xll.qlIndexFixing(IndexON,D695,TRUE,_xll.ohTrigger(RecalcTrigger,TriggerON)),NA())</f>
        <v>1.8177880875731578E-2</v>
      </c>
      <c r="H695" s="42">
        <f>_xll.qlCalendarAdvance(Calendar,$H694,B695,"f",FALSE)</f>
        <v>44334</v>
      </c>
      <c r="I695" s="172">
        <f>_xll.qlInterestRateIndexValueDate(Index1M,$H695)</f>
        <v>44334</v>
      </c>
      <c r="J695" s="177">
        <f>IFERROR(_xll.qlIndexFixing(Index1M,$H695,TRUE,_xll.ohTrigger(RecalcTrigger,Trigger1M)),NA())</f>
        <v>1.9665924187016452E-2</v>
      </c>
      <c r="K695" s="44">
        <f>IFERROR(_xll.qlIndexFixing(Index3M,H695,TRUE,_xll.ohTrigger(RecalcTrigger,Trigger3M)),NA())</f>
        <v>2.0426250137573463E-2</v>
      </c>
      <c r="L695" s="44">
        <f>IFERROR(_xll.qlIndexFixing(Index6M,$H695,TRUE,_xll.ohTrigger(RecalcTrigger,Trigger6M)),NA())</f>
        <v>2.196000994457209E-2</v>
      </c>
      <c r="M695" s="178">
        <f>IFERROR(_xll.qlIndexFixing(Index1Y,$H695,TRUE,_xll.ohTrigger(RecalcTrigger,Trigger1Y)),NA())</f>
        <v>2.3716408823776902E-2</v>
      </c>
      <c r="N695" s="177">
        <f>IFERROR(_xll.qlIndexFixing(ONIndex1M,I695,TRUE,_xll.ohTrigger(RecalcTrigger,Trigger1M)),NA())</f>
        <v>1.9576027571097665E-2</v>
      </c>
      <c r="O695" s="44">
        <f>IFERROR(_xll.qlIndexFixing(ONIndex3M,I695,TRUE,_xll.ohTrigger(RecalcTrigger,Trigger3M)),NA())</f>
        <v>2.0169726135588206E-2</v>
      </c>
      <c r="P695" s="44">
        <f>IFERROR(_xll.qlIndexFixing(ONIndex6M,I695,TRUE,_xll.ohTrigger(RecalcTrigger,Trigger6M)),NA())</f>
        <v>2.1428343220994961E-2</v>
      </c>
      <c r="Q695" s="178">
        <f>IFERROR(_xll.qlIndexFixing(ONIndex1Y,I695,TRUE,_xll.ohTrigger(RecalcTrigger,Trigger1Y)),NA())</f>
        <v>2.2612743445729055E-2</v>
      </c>
    </row>
    <row r="696" spans="2:17" x14ac:dyDescent="0.2">
      <c r="B696" s="39" t="s">
        <v>42</v>
      </c>
      <c r="D696" s="42">
        <f>_xll.qlCalendarAdvance(Calendar,$D695,B696,"f",FALSE)</f>
        <v>44341</v>
      </c>
      <c r="E696" s="172">
        <f>_xll.qlInterestRateIndexValueDate(IndexON,D696)</f>
        <v>44341</v>
      </c>
      <c r="F696" s="188">
        <f>IFERROR(_xll.qlIndexFixing(IndexON,D696,TRUE,_xll.ohTrigger(RecalcTrigger,TriggerON)),NA())</f>
        <v>1.8213780014998404E-2</v>
      </c>
      <c r="H696" s="42">
        <f>_xll.qlCalendarAdvance(Calendar,$H695,B696,"f",FALSE)</f>
        <v>44341</v>
      </c>
      <c r="I696" s="172">
        <f>_xll.qlInterestRateIndexValueDate(Index1M,$H696)</f>
        <v>44341</v>
      </c>
      <c r="J696" s="177">
        <f>IFERROR(_xll.qlIndexFixing(Index1M,$H696,TRUE,_xll.ohTrigger(RecalcTrigger,Trigger1M)),NA())</f>
        <v>1.9700095075616257E-2</v>
      </c>
      <c r="K696" s="44">
        <f>IFERROR(_xll.qlIndexFixing(Index3M,H696,TRUE,_xll.ohTrigger(RecalcTrigger,Trigger3M)),NA())</f>
        <v>2.0456943506025432E-2</v>
      </c>
      <c r="L696" s="44">
        <f>IFERROR(_xll.qlIndexFixing(Index6M,$H696,TRUE,_xll.ohTrigger(RecalcTrigger,Trigger6M)),NA())</f>
        <v>2.1991588429927478E-2</v>
      </c>
      <c r="M696" s="178">
        <f>IFERROR(_xll.qlIndexFixing(Index1Y,$H696,TRUE,_xll.ohTrigger(RecalcTrigger,Trigger1Y)),NA())</f>
        <v>2.3747224800944711E-2</v>
      </c>
      <c r="N696" s="177">
        <f>IFERROR(_xll.qlIndexFixing(ONIndex1M,I696,TRUE,_xll.ohTrigger(RecalcTrigger,Trigger1M)),NA())</f>
        <v>1.9610912007524961E-2</v>
      </c>
      <c r="O696" s="44">
        <f>IFERROR(_xll.qlIndexFixing(ONIndex3M,I696,TRUE,_xll.ohTrigger(RecalcTrigger,Trigger3M)),NA())</f>
        <v>2.0202607741979239E-2</v>
      </c>
      <c r="P696" s="44">
        <f>IFERROR(_xll.qlIndexFixing(ONIndex6M,I696,TRUE,_xll.ohTrigger(RecalcTrigger,Trigger6M)),NA())</f>
        <v>2.1460277052727239E-2</v>
      </c>
      <c r="Q696" s="178">
        <f>IFERROR(_xll.qlIndexFixing(ONIndex1Y,I696,TRUE,_xll.ohTrigger(RecalcTrigger,Trigger1Y)),NA())</f>
        <v>2.2644992568808808E-2</v>
      </c>
    </row>
    <row r="697" spans="2:17" x14ac:dyDescent="0.2">
      <c r="B697" s="39" t="s">
        <v>42</v>
      </c>
      <c r="D697" s="42">
        <f>_xll.qlCalendarAdvance(Calendar,$D696,B697,"f",FALSE)</f>
        <v>44348</v>
      </c>
      <c r="E697" s="172">
        <f>_xll.qlInterestRateIndexValueDate(IndexON,D697)</f>
        <v>44348</v>
      </c>
      <c r="F697" s="188">
        <f>IFERROR(_xll.qlIndexFixing(IndexON,D697,TRUE,_xll.ohTrigger(RecalcTrigger,TriggerON)),NA())</f>
        <v>1.8249157641061498E-2</v>
      </c>
      <c r="H697" s="42">
        <f>_xll.qlCalendarAdvance(Calendar,$H696,B697,"f",FALSE)</f>
        <v>44348</v>
      </c>
      <c r="I697" s="172">
        <f>_xll.qlInterestRateIndexValueDate(Index1M,$H697)</f>
        <v>44348</v>
      </c>
      <c r="J697" s="177">
        <f>IFERROR(_xll.qlIndexFixing(Index1M,$H697,TRUE,_xll.ohTrigger(RecalcTrigger,Trigger1M)),NA())</f>
        <v>1.9730989141618305E-2</v>
      </c>
      <c r="K697" s="44">
        <f>IFERROR(_xll.qlIndexFixing(Index3M,H697,TRUE,_xll.ohTrigger(RecalcTrigger,Trigger3M)),NA())</f>
        <v>2.0487274671259215E-2</v>
      </c>
      <c r="L697" s="44">
        <f>IFERROR(_xll.qlIndexFixing(Index6M,$H697,TRUE,_xll.ohTrigger(RecalcTrigger,Trigger6M)),NA())</f>
        <v>2.2020218377766812E-2</v>
      </c>
      <c r="M697" s="178">
        <f>IFERROR(_xll.qlIndexFixing(Index1Y,$H697,TRUE,_xll.ohTrigger(RecalcTrigger,Trigger1Y)),NA())</f>
        <v>2.3777817950910274E-2</v>
      </c>
      <c r="N697" s="177">
        <f>IFERROR(_xll.qlIndexFixing(ONIndex1M,I697,TRUE,_xll.ohTrigger(RecalcTrigger,Trigger1M)),NA())</f>
        <v>1.9645437699560286E-2</v>
      </c>
      <c r="O697" s="44">
        <f>IFERROR(_xll.qlIndexFixing(ONIndex3M,I697,TRUE,_xll.ohTrigger(RecalcTrigger,Trigger3M)),NA())</f>
        <v>2.023512875393485E-2</v>
      </c>
      <c r="P697" s="44">
        <f>IFERROR(_xll.qlIndexFixing(ONIndex6M,I697,TRUE,_xll.ohTrigger(RecalcTrigger,Trigger6M)),NA())</f>
        <v>2.1492157372599019E-2</v>
      </c>
      <c r="Q697" s="178">
        <f>IFERROR(_xll.qlIndexFixing(ONIndex1Y,I697,TRUE,_xll.ohTrigger(RecalcTrigger,Trigger1Y)),NA())</f>
        <v>2.2677256826146852E-2</v>
      </c>
    </row>
    <row r="698" spans="2:17" x14ac:dyDescent="0.2">
      <c r="B698" s="39" t="s">
        <v>42</v>
      </c>
      <c r="D698" s="42">
        <f>_xll.qlCalendarAdvance(Calendar,$D697,B698,"f",FALSE)</f>
        <v>44355</v>
      </c>
      <c r="E698" s="172">
        <f>_xll.qlInterestRateIndexValueDate(IndexON,D698)</f>
        <v>44355</v>
      </c>
      <c r="F698" s="188">
        <f>IFERROR(_xll.qlIndexFixing(IndexON,D698,TRUE,_xll.ohTrigger(RecalcTrigger,TriggerON)),NA())</f>
        <v>1.8284013753839812E-2</v>
      </c>
      <c r="H698" s="42">
        <f>_xll.qlCalendarAdvance(Calendar,$H697,B698,"f",FALSE)</f>
        <v>44355</v>
      </c>
      <c r="I698" s="172">
        <f>_xll.qlInterestRateIndexValueDate(Index1M,$H698)</f>
        <v>44355</v>
      </c>
      <c r="J698" s="177">
        <f>IFERROR(_xll.qlIndexFixing(Index1M,$H698,TRUE,_xll.ohTrigger(RecalcTrigger,Trigger1M)),NA())</f>
        <v>1.9764465415806787E-2</v>
      </c>
      <c r="K698" s="44">
        <f>IFERROR(_xll.qlIndexFixing(Index3M,H698,TRUE,_xll.ohTrigger(RecalcTrigger,Trigger3M)),NA())</f>
        <v>2.0517243625006319E-2</v>
      </c>
      <c r="L698" s="44">
        <f>IFERROR(_xll.qlIndexFixing(Index6M,$H698,TRUE,_xll.ohTrigger(RecalcTrigger,Trigger6M)),NA())</f>
        <v>2.2051691583948461E-2</v>
      </c>
      <c r="M698" s="178">
        <f>IFERROR(_xll.qlIndexFixing(Index1Y,$H698,TRUE,_xll.ohTrigger(RecalcTrigger,Trigger1Y)),NA())</f>
        <v>2.3808177720533008E-2</v>
      </c>
      <c r="N698" s="177">
        <f>IFERROR(_xll.qlIndexFixing(ONIndex1M,I698,TRUE,_xll.ohTrigger(RecalcTrigger,Trigger1M)),NA())</f>
        <v>1.9679604647203641E-2</v>
      </c>
      <c r="O698" s="44">
        <f>IFERROR(_xll.qlIndexFixing(ONIndex3M,I698,TRUE,_xll.ohTrigger(RecalcTrigger,Trigger3M)),NA())</f>
        <v>2.0267289171130853E-2</v>
      </c>
      <c r="P698" s="44">
        <f>IFERROR(_xll.qlIndexFixing(ONIndex6M,I698,TRUE,_xll.ohTrigger(RecalcTrigger,Trigger6M)),NA())</f>
        <v>2.1523984180772393E-2</v>
      </c>
      <c r="Q698" s="178">
        <f>IFERROR(_xll.qlIndexFixing(ONIndex1Y,I698,TRUE,_xll.ohTrigger(RecalcTrigger,Trigger1Y)),NA())</f>
        <v>2.2709536217581094E-2</v>
      </c>
    </row>
    <row r="699" spans="2:17" x14ac:dyDescent="0.2">
      <c r="B699" s="39" t="s">
        <v>42</v>
      </c>
      <c r="D699" s="42">
        <f>_xll.qlCalendarAdvance(Calendar,$D698,B699,"f",FALSE)</f>
        <v>44362</v>
      </c>
      <c r="E699" s="172">
        <f>_xll.qlInterestRateIndexValueDate(IndexON,D699)</f>
        <v>44362</v>
      </c>
      <c r="F699" s="188">
        <f>IFERROR(_xll.qlIndexFixing(IndexON,D699,TRUE,_xll.ohTrigger(RecalcTrigger,TriggerON)),NA())</f>
        <v>1.8318348353171254E-2</v>
      </c>
      <c r="H699" s="42">
        <f>_xll.qlCalendarAdvance(Calendar,$H698,B699,"f",FALSE)</f>
        <v>44362</v>
      </c>
      <c r="I699" s="172">
        <f>_xll.qlInterestRateIndexValueDate(Index1M,$H699)</f>
        <v>44362</v>
      </c>
      <c r="J699" s="177">
        <f>IFERROR(_xll.qlIndexFixing(Index1M,$H699,TRUE,_xll.ohTrigger(RecalcTrigger,Trigger1M)),NA())</f>
        <v>1.9797582469831914E-2</v>
      </c>
      <c r="K699" s="44">
        <f>IFERROR(_xll.qlIndexFixing(Index3M,H699,TRUE,_xll.ohTrigger(RecalcTrigger,Trigger3M)),NA())</f>
        <v>2.0546850359097816E-2</v>
      </c>
      <c r="L699" s="44">
        <f>IFERROR(_xll.qlIndexFixing(Index6M,$H699,TRUE,_xll.ohTrigger(RecalcTrigger,Trigger6M)),NA())</f>
        <v>2.2083111177484353E-2</v>
      </c>
      <c r="M699" s="178">
        <f>IFERROR(_xll.qlIndexFixing(Index1Y,$H699,TRUE,_xll.ohTrigger(RecalcTrigger,Trigger1Y)),NA())</f>
        <v>2.3838293555578316E-2</v>
      </c>
      <c r="N699" s="177">
        <f>IFERROR(_xll.qlIndexFixing(ONIndex1M,I699,TRUE,_xll.ohTrigger(RecalcTrigger,Trigger1M)),NA())</f>
        <v>1.9713412850211887E-2</v>
      </c>
      <c r="O699" s="44">
        <f>IFERROR(_xll.qlIndexFixing(ONIndex3M,I699,TRUE,_xll.ohTrigger(RecalcTrigger,Trigger3M)),NA())</f>
        <v>2.0299088993729342E-2</v>
      </c>
      <c r="P699" s="44">
        <f>IFERROR(_xll.qlIndexFixing(ONIndex6M,I699,TRUE,_xll.ohTrigger(RecalcTrigger,Trigger6M)),NA())</f>
        <v>2.1555757477166315E-2</v>
      </c>
      <c r="Q699" s="178">
        <f>IFERROR(_xll.qlIndexFixing(ONIndex1Y,I699,TRUE,_xll.ohTrigger(RecalcTrigger,Trigger1Y)),NA())</f>
        <v>2.2741830743192581E-2</v>
      </c>
    </row>
    <row r="700" spans="2:17" x14ac:dyDescent="0.2">
      <c r="B700" s="39" t="s">
        <v>42</v>
      </c>
      <c r="D700" s="42">
        <f>_xll.qlCalendarAdvance(Calendar,$D699,B700,"f",FALSE)</f>
        <v>44369</v>
      </c>
      <c r="E700" s="172">
        <f>_xll.qlInterestRateIndexValueDate(IndexON,D700)</f>
        <v>44369</v>
      </c>
      <c r="F700" s="188">
        <f>IFERROR(_xll.qlIndexFixing(IndexON,D700,TRUE,_xll.ohTrigger(RecalcTrigger,TriggerON)),NA())</f>
        <v>1.8352161438974779E-2</v>
      </c>
      <c r="H700" s="42">
        <f>_xll.qlCalendarAdvance(Calendar,$H699,B700,"f",FALSE)</f>
        <v>44369</v>
      </c>
      <c r="I700" s="172">
        <f>_xll.qlInterestRateIndexValueDate(Index1M,$H700)</f>
        <v>44369</v>
      </c>
      <c r="J700" s="177">
        <f>IFERROR(_xll.qlIndexFixing(Index1M,$H700,TRUE,_xll.ohTrigger(RecalcTrigger,Trigger1M)),NA())</f>
        <v>1.9830340300767912E-2</v>
      </c>
      <c r="K700" s="44">
        <f>IFERROR(_xll.qlIndexFixing(Index3M,H700,TRUE,_xll.ohTrigger(RecalcTrigger,Trigger3M)),NA())</f>
        <v>2.0576094865462548E-2</v>
      </c>
      <c r="L700" s="44">
        <f>IFERROR(_xll.qlIndexFixing(Index6M,$H700,TRUE,_xll.ohTrigger(RecalcTrigger,Trigger6M)),NA())</f>
        <v>2.2114476417180125E-2</v>
      </c>
      <c r="M700" s="178">
        <f>IFERROR(_xll.qlIndexFixing(Index1Y,$H700,TRUE,_xll.ohTrigger(RecalcTrigger,Trigger1Y)),NA())</f>
        <v>2.3868154900740457E-2</v>
      </c>
      <c r="N700" s="177">
        <f>IFERROR(_xll.qlIndexFixing(ONIndex1M,I700,TRUE,_xll.ohTrigger(RecalcTrigger,Trigger1M)),NA())</f>
        <v>1.9746862308585023E-2</v>
      </c>
      <c r="O700" s="44">
        <f>IFERROR(_xll.qlIndexFixing(ONIndex3M,I700,TRUE,_xll.ohTrigger(RecalcTrigger,Trigger3M)),NA())</f>
        <v>2.0330528221649269E-2</v>
      </c>
      <c r="P700" s="44">
        <f>IFERROR(_xll.qlIndexFixing(ONIndex6M,I700,TRUE,_xll.ohTrigger(RecalcTrigger,Trigger6M)),NA())</f>
        <v>2.1587477261780785E-2</v>
      </c>
      <c r="Q700" s="178">
        <f>IFERROR(_xll.qlIndexFixing(ONIndex1Y,I700,TRUE,_xll.ohTrigger(RecalcTrigger,Trigger1Y)),NA())</f>
        <v>2.277414040306236E-2</v>
      </c>
    </row>
    <row r="701" spans="2:17" x14ac:dyDescent="0.2">
      <c r="B701" s="39" t="s">
        <v>42</v>
      </c>
      <c r="D701" s="42">
        <f>_xll.qlCalendarAdvance(Calendar,$D700,B701,"f",FALSE)</f>
        <v>44376</v>
      </c>
      <c r="E701" s="172">
        <f>_xll.qlInterestRateIndexValueDate(IndexON,D701)</f>
        <v>44376</v>
      </c>
      <c r="F701" s="188">
        <f>IFERROR(_xll.qlIndexFixing(IndexON,D701,TRUE,_xll.ohTrigger(RecalcTrigger,TriggerON)),NA())</f>
        <v>1.8385453011007247E-2</v>
      </c>
      <c r="H701" s="42">
        <f>_xll.qlCalendarAdvance(Calendar,$H700,B701,"f",FALSE)</f>
        <v>44376</v>
      </c>
      <c r="I701" s="172">
        <f>_xll.qlInterestRateIndexValueDate(Index1M,$H701)</f>
        <v>44376</v>
      </c>
      <c r="J701" s="177">
        <f>IFERROR(_xll.qlIndexFixing(Index1M,$H701,TRUE,_xll.ohTrigger(RecalcTrigger,Trigger1M)),NA())</f>
        <v>1.9862738905713329E-2</v>
      </c>
      <c r="K701" s="44">
        <f>IFERROR(_xll.qlIndexFixing(Index3M,H701,TRUE,_xll.ohTrigger(RecalcTrigger,Trigger3M)),NA())</f>
        <v>2.0604977136127151E-2</v>
      </c>
      <c r="L701" s="44">
        <f>IFERROR(_xll.qlIndexFixing(Index6M,$H701,TRUE,_xll.ohTrigger(RecalcTrigger,Trigger6M)),NA())</f>
        <v>2.2145779304968048E-2</v>
      </c>
      <c r="M701" s="178">
        <f>IFERROR(_xll.qlIndexFixing(Index1Y,$H701,TRUE,_xll.ohTrigger(RecalcTrigger,Trigger1Y)),NA())</f>
        <v>2.3897751199670525E-2</v>
      </c>
      <c r="N701" s="177">
        <f>IFERROR(_xll.qlIndexFixing(ONIndex1M,I701,TRUE,_xll.ohTrigger(RecalcTrigger,Trigger1M)),NA())</f>
        <v>1.9779953022160957E-2</v>
      </c>
      <c r="O701" s="44">
        <f>IFERROR(_xll.qlIndexFixing(ONIndex3M,I701,TRUE,_xll.ohTrigger(RecalcTrigger,Trigger3M)),NA())</f>
        <v>2.0361606854647496E-2</v>
      </c>
      <c r="P701" s="44">
        <f>IFERROR(_xll.qlIndexFixing(ONIndex6M,I701,TRUE,_xll.ohTrigger(RecalcTrigger,Trigger6M)),NA())</f>
        <v>2.1619143534615803E-2</v>
      </c>
      <c r="Q701" s="178">
        <f>IFERROR(_xll.qlIndexFixing(ONIndex1Y,I701,TRUE,_xll.ohTrigger(RecalcTrigger,Trigger1Y)),NA())</f>
        <v>2.2806465197028336E-2</v>
      </c>
    </row>
    <row r="702" spans="2:17" x14ac:dyDescent="0.2">
      <c r="B702" s="39" t="s">
        <v>42</v>
      </c>
      <c r="D702" s="42">
        <f>_xll.qlCalendarAdvance(Calendar,$D701,B702,"f",FALSE)</f>
        <v>44383</v>
      </c>
      <c r="E702" s="172">
        <f>_xll.qlInterestRateIndexValueDate(IndexON,D702)</f>
        <v>44383</v>
      </c>
      <c r="F702" s="188">
        <f>IFERROR(_xll.qlIndexFixing(IndexON,D702,TRUE,_xll.ohTrigger(RecalcTrigger,TriggerON)),NA())</f>
        <v>1.8418223069187611E-2</v>
      </c>
      <c r="H702" s="42">
        <f>_xll.qlCalendarAdvance(Calendar,$H701,B702,"f",FALSE)</f>
        <v>44383</v>
      </c>
      <c r="I702" s="172">
        <f>_xll.qlInterestRateIndexValueDate(Index1M,$H702)</f>
        <v>44383</v>
      </c>
      <c r="J702" s="177">
        <f>IFERROR(_xll.qlIndexFixing(Index1M,$H702,TRUE,_xll.ohTrigger(RecalcTrigger,Trigger1M)),NA())</f>
        <v>1.9897576456882348E-2</v>
      </c>
      <c r="K702" s="44">
        <f>IFERROR(_xll.qlIndexFixing(Index3M,H702,TRUE,_xll.ohTrigger(RecalcTrigger,Trigger3M)),NA())</f>
        <v>2.0633497163221326E-2</v>
      </c>
      <c r="L702" s="44">
        <f>IFERROR(_xll.qlIndexFixing(Index6M,$H702,TRUE,_xll.ohTrigger(RecalcTrigger,Trigger6M)),NA())</f>
        <v>2.2179886456716244E-2</v>
      </c>
      <c r="M702" s="178">
        <f>IFERROR(_xll.qlIndexFixing(Index1Y,$H702,TRUE,_xll.ohTrigger(RecalcTrigger,Trigger1Y)),NA())</f>
        <v>2.3927071895001983E-2</v>
      </c>
      <c r="N702" s="177">
        <f>IFERROR(_xll.qlIndexFixing(ONIndex1M,I702,TRUE,_xll.ohTrigger(RecalcTrigger,Trigger1M)),NA())</f>
        <v>1.9812684990777596E-2</v>
      </c>
      <c r="O702" s="44">
        <f>IFERROR(_xll.qlIndexFixing(ONIndex3M,I702,TRUE,_xll.ohTrigger(RecalcTrigger,Trigger3M)),NA())</f>
        <v>2.0392324892724023E-2</v>
      </c>
      <c r="P702" s="44">
        <f>IFERROR(_xll.qlIndexFixing(ONIndex6M,I702,TRUE,_xll.ohTrigger(RecalcTrigger,Trigger6M)),NA())</f>
        <v>2.1650756295509277E-2</v>
      </c>
      <c r="Q702" s="178">
        <f>IFERROR(_xll.qlIndexFixing(ONIndex1Y,I702,TRUE,_xll.ohTrigger(RecalcTrigger,Trigger1Y)),NA())</f>
        <v>2.2838805125252604E-2</v>
      </c>
    </row>
    <row r="703" spans="2:17" x14ac:dyDescent="0.2">
      <c r="B703" s="39" t="s">
        <v>42</v>
      </c>
      <c r="D703" s="42">
        <f>_xll.qlCalendarAdvance(Calendar,$D702,B703,"f",FALSE)</f>
        <v>44390</v>
      </c>
      <c r="E703" s="172">
        <f>_xll.qlInterestRateIndexValueDate(IndexON,D703)</f>
        <v>44390</v>
      </c>
      <c r="F703" s="188">
        <f>IFERROR(_xll.qlIndexFixing(IndexON,D703,TRUE,_xll.ohTrigger(RecalcTrigger,TriggerON)),NA())</f>
        <v>1.845047161335378E-2</v>
      </c>
      <c r="H703" s="42">
        <f>_xll.qlCalendarAdvance(Calendar,$H702,B703,"f",FALSE)</f>
        <v>44390</v>
      </c>
      <c r="I703" s="172">
        <f>_xll.qlInterestRateIndexValueDate(Index1M,$H703)</f>
        <v>44390</v>
      </c>
      <c r="J703" s="177">
        <f>IFERROR(_xll.qlIndexFixing(Index1M,$H703,TRUE,_xll.ohTrigger(RecalcTrigger,Trigger1M)),NA())</f>
        <v>1.9929232667293496E-2</v>
      </c>
      <c r="K703" s="44">
        <f>IFERROR(_xll.qlIndexFixing(Index3M,H703,TRUE,_xll.ohTrigger(RecalcTrigger,Trigger3M)),NA())</f>
        <v>2.0661654938967267E-2</v>
      </c>
      <c r="L703" s="44">
        <f>IFERROR(_xll.qlIndexFixing(Index6M,$H703,TRUE,_xll.ohTrigger(RecalcTrigger,Trigger6M)),NA())</f>
        <v>2.2211020958572157E-2</v>
      </c>
      <c r="M703" s="178">
        <f>IFERROR(_xll.qlIndexFixing(Index1Y,$H703,TRUE,_xll.ohTrigger(RecalcTrigger,Trigger1Y)),NA())</f>
        <v>2.3956106428378421E-2</v>
      </c>
      <c r="N703" s="177">
        <f>IFERROR(_xll.qlIndexFixing(ONIndex1M,I703,TRUE,_xll.ohTrigger(RecalcTrigger,Trigger1M)),NA())</f>
        <v>1.9845058214515987E-2</v>
      </c>
      <c r="O703" s="44">
        <f>IFERROR(_xll.qlIndexFixing(ONIndex3M,I703,TRUE,_xll.ohTrigger(RecalcTrigger,Trigger3M)),NA())</f>
        <v>2.0422682335716758E-2</v>
      </c>
      <c r="P703" s="44">
        <f>IFERROR(_xll.qlIndexFixing(ONIndex6M,I703,TRUE,_xll.ohTrigger(RecalcTrigger,Trigger6M)),NA())</f>
        <v>2.1682315544704345E-2</v>
      </c>
      <c r="Q703" s="178">
        <f>IFERROR(_xll.qlIndexFixing(ONIndex1Y,I703,TRUE,_xll.ohTrigger(RecalcTrigger,Trigger1Y)),NA())</f>
        <v>2.287116018757307E-2</v>
      </c>
    </row>
    <row r="704" spans="2:17" x14ac:dyDescent="0.2">
      <c r="B704" s="39" t="s">
        <v>42</v>
      </c>
      <c r="D704" s="42">
        <f>_xll.qlCalendarAdvance(Calendar,$D703,B704,"f",FALSE)</f>
        <v>44397</v>
      </c>
      <c r="E704" s="172">
        <f>_xll.qlInterestRateIndexValueDate(IndexON,D704)</f>
        <v>44397</v>
      </c>
      <c r="F704" s="188">
        <f>IFERROR(_xll.qlIndexFixing(IndexON,D704,TRUE,_xll.ohTrigger(RecalcTrigger,TriggerON)),NA())</f>
        <v>1.8482198643262615E-2</v>
      </c>
      <c r="H704" s="42">
        <f>_xll.qlCalendarAdvance(Calendar,$H703,B704,"f",FALSE)</f>
        <v>44397</v>
      </c>
      <c r="I704" s="172">
        <f>_xll.qlInterestRateIndexValueDate(Index1M,$H704)</f>
        <v>44397</v>
      </c>
      <c r="J704" s="177">
        <f>IFERROR(_xll.qlIndexFixing(Index1M,$H704,TRUE,_xll.ohTrigger(RecalcTrigger,Trigger1M)),NA())</f>
        <v>1.9960529626130277E-2</v>
      </c>
      <c r="K704" s="44">
        <f>IFERROR(_xll.qlIndexFixing(Index3M,H704,TRUE,_xll.ohTrigger(RecalcTrigger,Trigger3M)),NA())</f>
        <v>2.0689450455690251E-2</v>
      </c>
      <c r="L704" s="44">
        <f>IFERROR(_xll.qlIndexFixing(Index6M,$H704,TRUE,_xll.ohTrigger(RecalcTrigger,Trigger6M)),NA())</f>
        <v>2.224205517280748E-2</v>
      </c>
      <c r="M704" s="178">
        <f>IFERROR(_xll.qlIndexFixing(Index1Y,$H704,TRUE,_xll.ohTrigger(RecalcTrigger,Trigger1Y)),NA())</f>
        <v>2.3984844240482639E-2</v>
      </c>
      <c r="N704" s="177">
        <f>IFERROR(_xll.qlIndexFixing(ONIndex1M,I704,TRUE,_xll.ohTrigger(RecalcTrigger,Trigger1M)),NA())</f>
        <v>1.9877072693295084E-2</v>
      </c>
      <c r="O704" s="44">
        <f>IFERROR(_xll.qlIndexFixing(ONIndex3M,I704,TRUE,_xll.ohTrigger(RecalcTrigger,Trigger3M)),NA())</f>
        <v>2.0452679183544653E-2</v>
      </c>
      <c r="P704" s="44">
        <f>IFERROR(_xll.qlIndexFixing(ONIndex6M,I704,TRUE,_xll.ohTrigger(RecalcTrigger,Trigger6M)),NA())</f>
        <v>2.1713821282038914E-2</v>
      </c>
      <c r="Q704" s="178">
        <f>IFERROR(_xll.qlIndexFixing(ONIndex1Y,I704,TRUE,_xll.ohTrigger(RecalcTrigger,Trigger1Y)),NA())</f>
        <v>2.2903530384232873E-2</v>
      </c>
    </row>
    <row r="705" spans="2:17" x14ac:dyDescent="0.2">
      <c r="B705" s="39" t="s">
        <v>42</v>
      </c>
      <c r="D705" s="42">
        <f>_xll.qlCalendarAdvance(Calendar,$D704,B705,"f",FALSE)</f>
        <v>44404</v>
      </c>
      <c r="E705" s="172">
        <f>_xll.qlInterestRateIndexValueDate(IndexON,D705)</f>
        <v>44404</v>
      </c>
      <c r="F705" s="188">
        <f>IFERROR(_xll.qlIndexFixing(IndexON,D705,TRUE,_xll.ohTrigger(RecalcTrigger,TriggerON)),NA())</f>
        <v>1.8513404158914115E-2</v>
      </c>
      <c r="H705" s="42">
        <f>_xll.qlCalendarAdvance(Calendar,$H704,B705,"f",FALSE)</f>
        <v>44404</v>
      </c>
      <c r="I705" s="172">
        <f>_xll.qlInterestRateIndexValueDate(Index1M,$H705)</f>
        <v>44404</v>
      </c>
      <c r="J705" s="177">
        <f>IFERROR(_xll.qlIndexFixing(Index1M,$H705,TRUE,_xll.ohTrigger(RecalcTrigger,Trigger1M)),NA())</f>
        <v>1.9991467330527316E-2</v>
      </c>
      <c r="K705" s="44">
        <f>IFERROR(_xll.qlIndexFixing(Index3M,H705,TRUE,_xll.ohTrigger(RecalcTrigger,Trigger3M)),NA())</f>
        <v>2.0716883705812445E-2</v>
      </c>
      <c r="L705" s="44">
        <f>IFERROR(_xll.qlIndexFixing(Index6M,$H705,TRUE,_xll.ohTrigger(RecalcTrigger,Trigger6M)),NA())</f>
        <v>2.2272976997661151E-2</v>
      </c>
      <c r="M705" s="178">
        <f>IFERROR(_xll.qlIndexFixing(Index1Y,$H705,TRUE,_xll.ohTrigger(RecalcTrigger,Trigger1Y)),NA())</f>
        <v>2.4013274771067294E-2</v>
      </c>
      <c r="N705" s="177">
        <f>IFERROR(_xll.qlIndexFixing(ONIndex1M,I705,TRUE,_xll.ohTrigger(RecalcTrigger,Trigger1M)),NA())</f>
        <v>1.9908728426790701E-2</v>
      </c>
      <c r="O705" s="44">
        <f>IFERROR(_xll.qlIndexFixing(ONIndex3M,I705,TRUE,_xll.ohTrigger(RecalcTrigger,Trigger3M)),NA())</f>
        <v>2.048231543620771E-2</v>
      </c>
      <c r="P705" s="44">
        <f>IFERROR(_xll.qlIndexFixing(ONIndex6M,I705,TRUE,_xll.ohTrigger(RecalcTrigger,Trigger6M)),NA())</f>
        <v>2.1745273507512985E-2</v>
      </c>
      <c r="Q705" s="178">
        <f>IFERROR(_xll.qlIndexFixing(ONIndex1Y,I705,TRUE,_xll.ohTrigger(RecalcTrigger,Trigger1Y)),NA())</f>
        <v>2.2935915714988875E-2</v>
      </c>
    </row>
    <row r="706" spans="2:17" x14ac:dyDescent="0.2">
      <c r="B706" s="39" t="s">
        <v>42</v>
      </c>
      <c r="D706" s="42">
        <f>_xll.qlCalendarAdvance(Calendar,$D705,B706,"f",FALSE)</f>
        <v>44411</v>
      </c>
      <c r="E706" s="172">
        <f>_xll.qlInterestRateIndexValueDate(IndexON,D706)</f>
        <v>44411</v>
      </c>
      <c r="F706" s="188">
        <f>IFERROR(_xll.qlIndexFixing(IndexON,D706,TRUE,_xll.ohTrigger(RecalcTrigger,TriggerON)),NA())</f>
        <v>1.8544088160227234E-2</v>
      </c>
      <c r="H706" s="42">
        <f>_xll.qlCalendarAdvance(Calendar,$H705,B706,"f",FALSE)</f>
        <v>44411</v>
      </c>
      <c r="I706" s="172">
        <f>_xll.qlInterestRateIndexValueDate(Index1M,$H706)</f>
        <v>44411</v>
      </c>
      <c r="J706" s="177">
        <f>IFERROR(_xll.qlIndexFixing(Index1M,$H706,TRUE,_xll.ohTrigger(RecalcTrigger,Trigger1M)),NA())</f>
        <v>2.0022045777661059E-2</v>
      </c>
      <c r="K706" s="44">
        <f>IFERROR(_xll.qlIndexFixing(Index3M,H706,TRUE,_xll.ohTrigger(RecalcTrigger,Trigger3M)),NA())</f>
        <v>2.0743954681857333E-2</v>
      </c>
      <c r="L706" s="44">
        <f>IFERROR(_xll.qlIndexFixing(Index6M,$H706,TRUE,_xll.ohTrigger(RecalcTrigger,Trigger6M)),NA())</f>
        <v>2.2303774330644024E-2</v>
      </c>
      <c r="M706" s="178">
        <f>IFERROR(_xll.qlIndexFixing(Index1Y,$H706,TRUE,_xll.ohTrigger(RecalcTrigger,Trigger1Y)),NA())</f>
        <v>2.4041387458984653E-2</v>
      </c>
      <c r="N706" s="177">
        <f>IFERROR(_xll.qlIndexFixing(ONIndex1M,I706,TRUE,_xll.ohTrigger(RecalcTrigger,Trigger1M)),NA())</f>
        <v>1.9940025415083884E-2</v>
      </c>
      <c r="O706" s="44">
        <f>IFERROR(_xll.qlIndexFixing(ONIndex3M,I706,TRUE,_xll.ohTrigger(RecalcTrigger,Trigger3M)),NA())</f>
        <v>2.0511591093543835E-2</v>
      </c>
      <c r="P706" s="44">
        <f>IFERROR(_xll.qlIndexFixing(ONIndex6M,I706,TRUE,_xll.ohTrigger(RecalcTrigger,Trigger6M)),NA())</f>
        <v>2.1776672221045512E-2</v>
      </c>
      <c r="Q706" s="178">
        <f>IFERROR(_xll.qlIndexFixing(ONIndex1Y,I706,TRUE,_xll.ohTrigger(RecalcTrigger,Trigger1Y)),NA())</f>
        <v>2.2968316179922121E-2</v>
      </c>
    </row>
    <row r="707" spans="2:17" x14ac:dyDescent="0.2">
      <c r="B707" s="39" t="s">
        <v>42</v>
      </c>
      <c r="D707" s="42">
        <f>_xll.qlCalendarAdvance(Calendar,$D706,B707,"f",FALSE)</f>
        <v>44418</v>
      </c>
      <c r="E707" s="172">
        <f>_xll.qlInterestRateIndexValueDate(IndexON,D707)</f>
        <v>44418</v>
      </c>
      <c r="F707" s="188">
        <f>IFERROR(_xll.qlIndexFixing(IndexON,D707,TRUE,_xll.ohTrigger(RecalcTrigger,TriggerON)),NA())</f>
        <v>1.8574250646958834E-2</v>
      </c>
      <c r="H707" s="42">
        <f>_xll.qlCalendarAdvance(Calendar,$H706,B707,"f",FALSE)</f>
        <v>44418</v>
      </c>
      <c r="I707" s="172">
        <f>_xll.qlInterestRateIndexValueDate(Index1M,$H707)</f>
        <v>44418</v>
      </c>
      <c r="J707" s="177">
        <f>IFERROR(_xll.qlIndexFixing(Index1M,$H707,TRUE,_xll.ohTrigger(RecalcTrigger,Trigger1M)),NA())</f>
        <v>2.0052264964734105E-2</v>
      </c>
      <c r="K707" s="44">
        <f>IFERROR(_xll.qlIndexFixing(Index3M,H707,TRUE,_xll.ohTrigger(RecalcTrigger,Trigger3M)),NA())</f>
        <v>2.0770663376441775E-2</v>
      </c>
      <c r="L707" s="44">
        <f>IFERROR(_xll.qlIndexFixing(Index6M,$H707,TRUE,_xll.ohTrigger(RecalcTrigger,Trigger6M)),NA())</f>
        <v>2.2334435068544142E-2</v>
      </c>
      <c r="M707" s="178">
        <f>IFERROR(_xll.qlIndexFixing(Index1Y,$H707,TRUE,_xll.ohTrigger(RecalcTrigger,Trigger1Y)),NA())</f>
        <v>2.4069171742220341E-2</v>
      </c>
      <c r="N707" s="177">
        <f>IFERROR(_xll.qlIndexFixing(ONIndex1M,I707,TRUE,_xll.ohTrigger(RecalcTrigger,Trigger1M)),NA())</f>
        <v>1.9970963658012542E-2</v>
      </c>
      <c r="O707" s="44">
        <f>IFERROR(_xll.qlIndexFixing(ONIndex3M,I707,TRUE,_xll.ohTrigger(RecalcTrigger,Trigger3M)),NA())</f>
        <v>2.0540506155471983E-2</v>
      </c>
      <c r="P707" s="44">
        <f>IFERROR(_xll.qlIndexFixing(ONIndex6M,I707,TRUE,_xll.ohTrigger(RecalcTrigger,Trigger6M)),NA())</f>
        <v>2.1808017422717541E-2</v>
      </c>
      <c r="Q707" s="178">
        <f>IFERROR(_xll.qlIndexFixing(ONIndex1Y,I707,TRUE,_xll.ohTrigger(RecalcTrigger,Trigger1Y)),NA())</f>
        <v>2.3000731779113659E-2</v>
      </c>
    </row>
    <row r="708" spans="2:17" x14ac:dyDescent="0.2">
      <c r="B708" s="39" t="s">
        <v>42</v>
      </c>
      <c r="D708" s="42">
        <f>_xll.qlCalendarAdvance(Calendar,$D707,B708,"f",FALSE)</f>
        <v>44425</v>
      </c>
      <c r="E708" s="172">
        <f>_xll.qlInterestRateIndexValueDate(IndexON,D708)</f>
        <v>44425</v>
      </c>
      <c r="F708" s="188">
        <f>IFERROR(_xll.qlIndexFixing(IndexON,D708,TRUE,_xll.ohTrigger(RecalcTrigger,TriggerON)),NA())</f>
        <v>1.8603891619027868E-2</v>
      </c>
      <c r="H708" s="42">
        <f>_xll.qlCalendarAdvance(Calendar,$H707,B708,"f",FALSE)</f>
        <v>44425</v>
      </c>
      <c r="I708" s="172">
        <f>_xll.qlInterestRateIndexValueDate(Index1M,$H708)</f>
        <v>44425</v>
      </c>
      <c r="J708" s="177">
        <f>IFERROR(_xll.qlIndexFixing(Index1M,$H708,TRUE,_xll.ohTrigger(RecalcTrigger,Trigger1M)),NA())</f>
        <v>2.0082124888985652E-2</v>
      </c>
      <c r="K708" s="44">
        <f>IFERROR(_xll.qlIndexFixing(Index3M,H708,TRUE,_xll.ohTrigger(RecalcTrigger,Trigger3M)),NA())</f>
        <v>2.0797009782288343E-2</v>
      </c>
      <c r="L708" s="44">
        <f>IFERROR(_xll.qlIndexFixing(Index6M,$H708,TRUE,_xll.ohTrigger(RecalcTrigger,Trigger6M)),NA())</f>
        <v>2.2364947107439068E-2</v>
      </c>
      <c r="M708" s="178">
        <f>IFERROR(_xll.qlIndexFixing(Index1Y,$H708,TRUE,_xll.ohTrigger(RecalcTrigger,Trigger1Y)),NA())</f>
        <v>2.409661705792554E-2</v>
      </c>
      <c r="N708" s="177">
        <f>IFERROR(_xll.qlIndexFixing(ONIndex1M,I708,TRUE,_xll.ohTrigger(RecalcTrigger,Trigger1M)),NA())</f>
        <v>2.0001543155495627E-2</v>
      </c>
      <c r="O708" s="44">
        <f>IFERROR(_xll.qlIndexFixing(ONIndex3M,I708,TRUE,_xll.ohTrigger(RecalcTrigger,Trigger3M)),NA())</f>
        <v>2.0569060621992152E-2</v>
      </c>
      <c r="P708" s="44">
        <f>IFERROR(_xll.qlIndexFixing(ONIndex6M,I708,TRUE,_xll.ohTrigger(RecalcTrigger,Trigger6M)),NA())</f>
        <v>2.1839309112448024E-2</v>
      </c>
      <c r="Q708" s="178">
        <f>IFERROR(_xll.qlIndexFixing(ONIndex1Y,I708,TRUE,_xll.ohTrigger(RecalcTrigger,Trigger1Y)),NA())</f>
        <v>2.3033162512563488E-2</v>
      </c>
    </row>
    <row r="709" spans="2:17" x14ac:dyDescent="0.2">
      <c r="B709" s="39" t="s">
        <v>42</v>
      </c>
      <c r="D709" s="42">
        <f>_xll.qlCalendarAdvance(Calendar,$D708,B709,"f",FALSE)</f>
        <v>44432</v>
      </c>
      <c r="E709" s="172">
        <f>_xll.qlInterestRateIndexValueDate(IndexON,D709)</f>
        <v>44432</v>
      </c>
      <c r="F709" s="188">
        <f>IFERROR(_xll.qlIndexFixing(IndexON,D709,TRUE,_xll.ohTrigger(RecalcTrigger,TriggerON)),NA())</f>
        <v>1.8633011076191197E-2</v>
      </c>
      <c r="H709" s="42">
        <f>_xll.qlCalendarAdvance(Calendar,$H708,B709,"f",FALSE)</f>
        <v>44432</v>
      </c>
      <c r="I709" s="172">
        <f>_xll.qlInterestRateIndexValueDate(Index1M,$H709)</f>
        <v>44432</v>
      </c>
      <c r="J709" s="177">
        <f>IFERROR(_xll.qlIndexFixing(Index1M,$H709,TRUE,_xll.ohTrigger(RecalcTrigger,Trigger1M)),NA())</f>
        <v>2.0111625547688885E-2</v>
      </c>
      <c r="K709" s="44">
        <f>IFERROR(_xll.qlIndexFixing(Index3M,H709,TRUE,_xll.ohTrigger(RecalcTrigger,Trigger3M)),NA())</f>
        <v>2.0822993892211226E-2</v>
      </c>
      <c r="L709" s="44">
        <f>IFERROR(_xll.qlIndexFixing(Index6M,$H709,TRUE,_xll.ohTrigger(RecalcTrigger,Trigger6M)),NA())</f>
        <v>2.2395298342698974E-2</v>
      </c>
      <c r="M709" s="178">
        <f>IFERROR(_xll.qlIndexFixing(Index1Y,$H709,TRUE,_xll.ohTrigger(RecalcTrigger,Trigger1Y)),NA())</f>
        <v>2.412371284245185E-2</v>
      </c>
      <c r="N709" s="177">
        <f>IFERROR(_xll.qlIndexFixing(ONIndex1M,I709,TRUE,_xll.ohTrigger(RecalcTrigger,Trigger1M)),NA())</f>
        <v>2.003176390753314E-2</v>
      </c>
      <c r="O709" s="44">
        <f>IFERROR(_xll.qlIndexFixing(ONIndex3M,I709,TRUE,_xll.ohTrigger(RecalcTrigger,Trigger3M)),NA())</f>
        <v>2.0597254492942252E-2</v>
      </c>
      <c r="P709" s="44">
        <f>IFERROR(_xll.qlIndexFixing(ONIndex6M,I709,TRUE,_xll.ohTrigger(RecalcTrigger,Trigger6M)),NA())</f>
        <v>2.187054729031801E-2</v>
      </c>
      <c r="Q709" s="178">
        <f>IFERROR(_xll.qlIndexFixing(ONIndex1Y,I709,TRUE,_xll.ohTrigger(RecalcTrigger,Trigger1Y)),NA())</f>
        <v>2.3065608380109515E-2</v>
      </c>
    </row>
    <row r="710" spans="2:17" x14ac:dyDescent="0.2">
      <c r="B710" s="39" t="s">
        <v>42</v>
      </c>
      <c r="D710" s="42">
        <f>_xll.qlCalendarAdvance(Calendar,$D709,B710,"f",FALSE)</f>
        <v>44439</v>
      </c>
      <c r="E710" s="172">
        <f>_xll.qlInterestRateIndexValueDate(IndexON,D710)</f>
        <v>44439</v>
      </c>
      <c r="F710" s="188">
        <f>IFERROR(_xll.qlIndexFixing(IndexON,D710,TRUE,_xll.ohTrigger(RecalcTrigger,TriggerON)),NA())</f>
        <v>1.8661609018529868E-2</v>
      </c>
      <c r="H710" s="42">
        <f>_xll.qlCalendarAdvance(Calendar,$H709,B710,"f",FALSE)</f>
        <v>44439</v>
      </c>
      <c r="I710" s="172">
        <f>_xll.qlInterestRateIndexValueDate(Index1M,$H710)</f>
        <v>44439</v>
      </c>
      <c r="J710" s="177">
        <f>IFERROR(_xll.qlIndexFixing(Index1M,$H710,TRUE,_xll.ohTrigger(RecalcTrigger,Trigger1M)),NA())</f>
        <v>2.0138160718403762E-2</v>
      </c>
      <c r="K710" s="44">
        <f>IFERROR(_xll.qlIndexFixing(Index3M,H710,TRUE,_xll.ohTrigger(RecalcTrigger,Trigger3M)),NA())</f>
        <v>2.0846259711177099E-2</v>
      </c>
      <c r="L710" s="44">
        <f>IFERROR(_xll.qlIndexFixing(Index6M,$H710,TRUE,_xll.ohTrigger(RecalcTrigger,Trigger6M)),NA())</f>
        <v>2.2417123722133399E-2</v>
      </c>
      <c r="M710" s="178">
        <f>IFERROR(_xll.qlIndexFixing(Index1Y,$H710,TRUE,_xll.ohTrigger(RecalcTrigger,Trigger1Y)),NA())</f>
        <v>2.4150448531386592E-2</v>
      </c>
      <c r="N710" s="177">
        <f>IFERROR(_xll.qlIndexFixing(ONIndex1M,I710,TRUE,_xll.ohTrigger(RecalcTrigger,Trigger1M)),NA())</f>
        <v>2.0061625913881942E-2</v>
      </c>
      <c r="O710" s="44">
        <f>IFERROR(_xll.qlIndexFixing(ONIndex3M,I710,TRUE,_xll.ohTrigger(RecalcTrigger,Trigger3M)),NA())</f>
        <v>2.0625087768160189E-2</v>
      </c>
      <c r="P710" s="44">
        <f>IFERROR(_xll.qlIndexFixing(ONIndex6M,I710,TRUE,_xll.ohTrigger(RecalcTrigger,Trigger6M)),NA())</f>
        <v>2.1901731956246451E-2</v>
      </c>
      <c r="Q710" s="178">
        <f>IFERROR(_xll.qlIndexFixing(ONIndex1Y,I710,TRUE,_xll.ohTrigger(RecalcTrigger,Trigger1Y)),NA())</f>
        <v>2.3098069381994879E-2</v>
      </c>
    </row>
    <row r="711" spans="2:17" x14ac:dyDescent="0.2">
      <c r="B711" s="39" t="s">
        <v>42</v>
      </c>
      <c r="D711" s="42">
        <f>_xll.qlCalendarAdvance(Calendar,$D710,B711,"f",FALSE)</f>
        <v>44446</v>
      </c>
      <c r="E711" s="172">
        <f>_xll.qlInterestRateIndexValueDate(IndexON,D711)</f>
        <v>44446</v>
      </c>
      <c r="F711" s="188">
        <f>IFERROR(_xll.qlIndexFixing(IndexON,D711,TRUE,_xll.ohTrigger(RecalcTrigger,TriggerON)),NA())</f>
        <v>1.8689685445719695E-2</v>
      </c>
      <c r="H711" s="42">
        <f>_xll.qlCalendarAdvance(Calendar,$H710,B711,"f",FALSE)</f>
        <v>44446</v>
      </c>
      <c r="I711" s="172">
        <f>_xll.qlInterestRateIndexValueDate(Index1M,$H711)</f>
        <v>44446</v>
      </c>
      <c r="J711" s="177">
        <f>IFERROR(_xll.qlIndexFixing(Index1M,$H711,TRUE,_xll.ohTrigger(RecalcTrigger,Trigger1M)),NA())</f>
        <v>2.0166966911097949E-2</v>
      </c>
      <c r="K711" s="44">
        <f>IFERROR(_xll.qlIndexFixing(Index3M,H711,TRUE,_xll.ohTrigger(RecalcTrigger,Trigger3M)),NA())</f>
        <v>2.0871543646761366E-2</v>
      </c>
      <c r="L711" s="44">
        <f>IFERROR(_xll.qlIndexFixing(Index6M,$H711,TRUE,_xll.ohTrigger(RecalcTrigger,Trigger6M)),NA())</f>
        <v>2.2447168818362881E-2</v>
      </c>
      <c r="M711" s="178">
        <f>IFERROR(_xll.qlIndexFixing(Index1Y,$H711,TRUE,_xll.ohTrigger(RecalcTrigger,Trigger1Y)),NA())</f>
        <v>2.4176813559588783E-2</v>
      </c>
      <c r="N711" s="177">
        <f>IFERROR(_xll.qlIndexFixing(ONIndex1M,I711,TRUE,_xll.ohTrigger(RecalcTrigger,Trigger1M)),NA())</f>
        <v>2.0091129174542033E-2</v>
      </c>
      <c r="O711" s="44">
        <f>IFERROR(_xll.qlIndexFixing(ONIndex3M,I711,TRUE,_xll.ohTrigger(RecalcTrigger,Trigger3M)),NA())</f>
        <v>2.0652560447645962E-2</v>
      </c>
      <c r="P711" s="44">
        <f>IFERROR(_xll.qlIndexFixing(ONIndex6M,I711,TRUE,_xll.ohTrigger(RecalcTrigger,Trigger6M)),NA())</f>
        <v>2.1932863110233347E-2</v>
      </c>
      <c r="Q711" s="178">
        <f>IFERROR(_xll.qlIndexFixing(ONIndex1Y,I711,TRUE,_xll.ohTrigger(RecalcTrigger,Trigger1Y)),NA())</f>
        <v>2.3130545518057488E-2</v>
      </c>
    </row>
    <row r="712" spans="2:17" x14ac:dyDescent="0.2">
      <c r="B712" s="39" t="s">
        <v>42</v>
      </c>
      <c r="D712" s="42">
        <f>_xll.qlCalendarAdvance(Calendar,$D711,B712,"f",FALSE)</f>
        <v>44453</v>
      </c>
      <c r="E712" s="172">
        <f>_xll.qlInterestRateIndexValueDate(IndexON,D712)</f>
        <v>44453</v>
      </c>
      <c r="F712" s="188">
        <f>IFERROR(_xll.qlIndexFixing(IndexON,D712,TRUE,_xll.ohTrigger(RecalcTrigger,TriggerON)),NA())</f>
        <v>1.8717240357760678E-2</v>
      </c>
      <c r="H712" s="42">
        <f>_xll.qlCalendarAdvance(Calendar,$H711,B712,"f",FALSE)</f>
        <v>44453</v>
      </c>
      <c r="I712" s="172">
        <f>_xll.qlInterestRateIndexValueDate(Index1M,$H712)</f>
        <v>44453</v>
      </c>
      <c r="J712" s="177">
        <f>IFERROR(_xll.qlIndexFixing(Index1M,$H712,TRUE,_xll.ohTrigger(RecalcTrigger,Trigger1M)),NA())</f>
        <v>2.019541384803325E-2</v>
      </c>
      <c r="K712" s="44">
        <f>IFERROR(_xll.qlIndexFixing(Index3M,H712,TRUE,_xll.ohTrigger(RecalcTrigger,Trigger3M)),NA())</f>
        <v>2.0896465284898073E-2</v>
      </c>
      <c r="L712" s="44">
        <f>IFERROR(_xll.qlIndexFixing(Index6M,$H712,TRUE,_xll.ohTrigger(RecalcTrigger,Trigger6M)),NA())</f>
        <v>2.247701971689486E-2</v>
      </c>
      <c r="M712" s="178">
        <f>IFERROR(_xll.qlIndexFixing(Index1Y,$H712,TRUE,_xll.ohTrigger(RecalcTrigger,Trigger1Y)),NA())</f>
        <v>2.4202797361228434E-2</v>
      </c>
      <c r="N712" s="177">
        <f>IFERROR(_xll.qlIndexFixing(ONIndex1M,I712,TRUE,_xll.ohTrigger(RecalcTrigger,Trigger1M)),NA())</f>
        <v>2.0120273689432366E-2</v>
      </c>
      <c r="O712" s="44">
        <f>IFERROR(_xll.qlIndexFixing(ONIndex3M,I712,TRUE,_xll.ohTrigger(RecalcTrigger,Trigger3M)),NA())</f>
        <v>2.0679672531399573E-2</v>
      </c>
      <c r="P712" s="44">
        <f>IFERROR(_xll.qlIndexFixing(ONIndex6M,I712,TRUE,_xll.ohTrigger(RecalcTrigger,Trigger6M)),NA())</f>
        <v>2.1963940752278699E-2</v>
      </c>
      <c r="Q712" s="178">
        <f>IFERROR(_xll.qlIndexFixing(ONIndex1Y,I712,TRUE,_xll.ohTrigger(RecalcTrigger,Trigger1Y)),NA())</f>
        <v>2.3163036788297342E-2</v>
      </c>
    </row>
    <row r="713" spans="2:17" x14ac:dyDescent="0.2">
      <c r="B713" s="39" t="s">
        <v>42</v>
      </c>
      <c r="D713" s="42">
        <f>_xll.qlCalendarAdvance(Calendar,$D712,B713,"f",FALSE)</f>
        <v>44460</v>
      </c>
      <c r="E713" s="172">
        <f>_xll.qlInterestRateIndexValueDate(IndexON,D713)</f>
        <v>44460</v>
      </c>
      <c r="F713" s="188">
        <f>IFERROR(_xll.qlIndexFixing(IndexON,D713,TRUE,_xll.ohTrigger(RecalcTrigger,TriggerON)),NA())</f>
        <v>1.8744273754490726E-2</v>
      </c>
      <c r="H713" s="42">
        <f>_xll.qlCalendarAdvance(Calendar,$H712,B713,"f",FALSE)</f>
        <v>44460</v>
      </c>
      <c r="I713" s="172">
        <f>_xll.qlInterestRateIndexValueDate(Index1M,$H713)</f>
        <v>44460</v>
      </c>
      <c r="J713" s="177">
        <f>IFERROR(_xll.qlIndexFixing(Index1M,$H713,TRUE,_xll.ohTrigger(RecalcTrigger,Trigger1M)),NA())</f>
        <v>2.0223501526689135E-2</v>
      </c>
      <c r="K713" s="44">
        <f>IFERROR(_xll.qlIndexFixing(Index3M,H713,TRUE,_xll.ohTrigger(RecalcTrigger,Trigger3M)),NA())</f>
        <v>2.0921025373706735E-2</v>
      </c>
      <c r="L713" s="44">
        <f>IFERROR(_xll.qlIndexFixing(Index6M,$H713,TRUE,_xll.ohTrigger(RecalcTrigger,Trigger6M)),NA())</f>
        <v>2.2506664112409393E-2</v>
      </c>
      <c r="M713" s="178">
        <f>IFERROR(_xll.qlIndexFixing(Index1Y,$H713,TRUE,_xll.ohTrigger(RecalcTrigger,Trigger1Y)),NA())</f>
        <v>2.4228389369823633E-2</v>
      </c>
      <c r="N713" s="177">
        <f>IFERROR(_xll.qlIndexFixing(ONIndex1M,I713,TRUE,_xll.ohTrigger(RecalcTrigger,Trigger1M)),NA())</f>
        <v>2.0149059458471896E-2</v>
      </c>
      <c r="O713" s="44">
        <f>IFERROR(_xll.qlIndexFixing(ONIndex3M,I713,TRUE,_xll.ohTrigger(RecalcTrigger,Trigger3M)),NA())</f>
        <v>2.0706424019258929E-2</v>
      </c>
      <c r="P713" s="44">
        <f>IFERROR(_xll.qlIndexFixing(ONIndex6M,I713,TRUE,_xll.ohTrigger(RecalcTrigger,Trigger6M)),NA())</f>
        <v>2.199496488230146E-2</v>
      </c>
      <c r="Q713" s="178">
        <f>IFERROR(_xll.qlIndexFixing(ONIndex1Y,I713,TRUE,_xll.ohTrigger(RecalcTrigger,Trigger1Y)),NA())</f>
        <v>2.3195543192795487E-2</v>
      </c>
    </row>
    <row r="714" spans="2:17" x14ac:dyDescent="0.2">
      <c r="B714" s="39" t="s">
        <v>42</v>
      </c>
      <c r="D714" s="42">
        <f>_xll.qlCalendarAdvance(Calendar,$D713,B714,"f",FALSE)</f>
        <v>44467</v>
      </c>
      <c r="E714" s="172">
        <f>_xll.qlInterestRateIndexValueDate(IndexON,D714)</f>
        <v>44467</v>
      </c>
      <c r="F714" s="188">
        <f>IFERROR(_xll.qlIndexFixing(IndexON,D714,TRUE,_xll.ohTrigger(RecalcTrigger,TriggerON)),NA())</f>
        <v>1.8770785635828791E-2</v>
      </c>
      <c r="H714" s="42">
        <f>_xll.qlCalendarAdvance(Calendar,$H713,B714,"f",FALSE)</f>
        <v>44467</v>
      </c>
      <c r="I714" s="172">
        <f>_xll.qlInterestRateIndexValueDate(Index1M,$H714)</f>
        <v>44467</v>
      </c>
      <c r="J714" s="177">
        <f>IFERROR(_xll.qlIndexFixing(Index1M,$H714,TRUE,_xll.ohTrigger(RecalcTrigger,Trigger1M)),NA())</f>
        <v>2.0251229944580174E-2</v>
      </c>
      <c r="K714" s="44">
        <f>IFERROR(_xll.qlIndexFixing(Index3M,H714,TRUE,_xll.ohTrigger(RecalcTrigger,Trigger3M)),NA())</f>
        <v>2.0947499918912545E-2</v>
      </c>
      <c r="L714" s="44">
        <f>IFERROR(_xll.qlIndexFixing(Index6M,$H714,TRUE,_xll.ohTrigger(RecalcTrigger,Trigger6M)),NA())</f>
        <v>2.2536089698930548E-2</v>
      </c>
      <c r="M714" s="178">
        <f>IFERROR(_xll.qlIndexFixing(Index1Y,$H714,TRUE,_xll.ohTrigger(RecalcTrigger,Trigger1Y)),NA())</f>
        <v>2.4253579018280957E-2</v>
      </c>
      <c r="N714" s="177">
        <f>IFERROR(_xll.qlIndexFixing(ONIndex1M,I714,TRUE,_xll.ohTrigger(RecalcTrigger,Trigger1M)),NA())</f>
        <v>2.0177486481579576E-2</v>
      </c>
      <c r="O714" s="44">
        <f>IFERROR(_xll.qlIndexFixing(ONIndex3M,I714,TRUE,_xll.ohTrigger(RecalcTrigger,Trigger3M)),NA())</f>
        <v>2.0732814911061936E-2</v>
      </c>
      <c r="P714" s="44">
        <f>IFERROR(_xll.qlIndexFixing(ONIndex6M,I714,TRUE,_xll.ohTrigger(RecalcTrigger,Trigger6M)),NA())</f>
        <v>2.2025935500382676E-2</v>
      </c>
      <c r="Q714" s="178">
        <f>IFERROR(_xll.qlIndexFixing(ONIndex1Y,I714,TRUE,_xll.ohTrigger(RecalcTrigger,Trigger1Y)),NA())</f>
        <v>2.3228064731470877E-2</v>
      </c>
    </row>
    <row r="715" spans="2:17" x14ac:dyDescent="0.2">
      <c r="B715" s="39" t="s">
        <v>42</v>
      </c>
      <c r="D715" s="42">
        <f>_xll.qlCalendarAdvance(Calendar,$D714,B715,"f",FALSE)</f>
        <v>44474</v>
      </c>
      <c r="E715" s="172">
        <f>_xll.qlInterestRateIndexValueDate(IndexON,D715)</f>
        <v>44474</v>
      </c>
      <c r="F715" s="188">
        <f>IFERROR(_xll.qlIndexFixing(IndexON,D715,TRUE,_xll.ohTrigger(RecalcTrigger,TriggerON)),NA())</f>
        <v>1.8796776001612781E-2</v>
      </c>
      <c r="H715" s="42">
        <f>_xll.qlCalendarAdvance(Calendar,$H714,B715,"f",FALSE)</f>
        <v>44474</v>
      </c>
      <c r="I715" s="172">
        <f>_xll.qlInterestRateIndexValueDate(Index1M,$H715)</f>
        <v>44474</v>
      </c>
      <c r="J715" s="177">
        <f>IFERROR(_xll.qlIndexFixing(Index1M,$H715,TRUE,_xll.ohTrigger(RecalcTrigger,Trigger1M)),NA())</f>
        <v>2.0281084774647611E-2</v>
      </c>
      <c r="K715" s="44">
        <f>IFERROR(_xll.qlIndexFixing(Index3M,H715,TRUE,_xll.ohTrigger(RecalcTrigger,Trigger3M)),NA())</f>
        <v>2.0971369971293036E-2</v>
      </c>
      <c r="L715" s="44">
        <f>IFERROR(_xll.qlIndexFixing(Index6M,$H715,TRUE,_xll.ohTrigger(RecalcTrigger,Trigger6M)),NA())</f>
        <v>2.2567975207520199E-2</v>
      </c>
      <c r="M715" s="178">
        <f>IFERROR(_xll.qlIndexFixing(Index1Y,$H715,TRUE,_xll.ohTrigger(RecalcTrigger,Trigger1Y)),NA())</f>
        <v>2.4278355738936774E-2</v>
      </c>
      <c r="N715" s="177">
        <f>IFERROR(_xll.qlIndexFixing(ONIndex1M,I715,TRUE,_xll.ohTrigger(RecalcTrigger,Trigger1M)),NA())</f>
        <v>2.0205554758593314E-2</v>
      </c>
      <c r="O715" s="44">
        <f>IFERROR(_xll.qlIndexFixing(ONIndex3M,I715,TRUE,_xll.ohTrigger(RecalcTrigger,Trigger3M)),NA())</f>
        <v>2.0758845206889642E-2</v>
      </c>
      <c r="P715" s="44">
        <f>IFERROR(_xll.qlIndexFixing(ONIndex6M,I715,TRUE,_xll.ohTrigger(RecalcTrigger,Trigger6M)),NA())</f>
        <v>2.2056852606441302E-2</v>
      </c>
      <c r="Q715" s="178">
        <f>IFERROR(_xll.qlIndexFixing(ONIndex1Y,I715,TRUE,_xll.ohTrigger(RecalcTrigger,Trigger1Y)),NA())</f>
        <v>2.3260601404485604E-2</v>
      </c>
    </row>
    <row r="716" spans="2:17" x14ac:dyDescent="0.2">
      <c r="B716" s="39" t="s">
        <v>42</v>
      </c>
      <c r="D716" s="42">
        <f>_xll.qlCalendarAdvance(Calendar,$D715,B716,"f",FALSE)</f>
        <v>44481</v>
      </c>
      <c r="E716" s="172">
        <f>_xll.qlInterestRateIndexValueDate(IndexON,D716)</f>
        <v>44481</v>
      </c>
      <c r="F716" s="188">
        <f>IFERROR(_xll.qlIndexFixing(IndexON,D716,TRUE,_xll.ohTrigger(RecalcTrigger,TriggerON)),NA())</f>
        <v>1.8822244851842695E-2</v>
      </c>
      <c r="H716" s="42">
        <f>_xll.qlCalendarAdvance(Calendar,$H715,B716,"f",FALSE)</f>
        <v>44481</v>
      </c>
      <c r="I716" s="172">
        <f>_xll.qlInterestRateIndexValueDate(Index1M,$H716)</f>
        <v>44481</v>
      </c>
      <c r="J716" s="177">
        <f>IFERROR(_xll.qlIndexFixing(Index1M,$H716,TRUE,_xll.ohTrigger(RecalcTrigger,Trigger1M)),NA())</f>
        <v>2.0308070500841574E-2</v>
      </c>
      <c r="K716" s="44">
        <f>IFERROR(_xll.qlIndexFixing(Index3M,H716,TRUE,_xll.ohTrigger(RecalcTrigger,Trigger3M)),NA())</f>
        <v>2.0994942852963602E-2</v>
      </c>
      <c r="L716" s="44">
        <f>IFERROR(_xll.qlIndexFixing(Index6M,$H716,TRUE,_xll.ohTrigger(RecalcTrigger,Trigger6M)),NA())</f>
        <v>2.2596904819364289E-2</v>
      </c>
      <c r="M716" s="178">
        <f>IFERROR(_xll.qlIndexFixing(Index1Y,$H716,TRUE,_xll.ohTrigger(RecalcTrigger,Trigger1Y)),NA())</f>
        <v>2.4302708963598096E-2</v>
      </c>
      <c r="N716" s="177">
        <f>IFERROR(_xll.qlIndexFixing(ONIndex1M,I716,TRUE,_xll.ohTrigger(RecalcTrigger,Trigger1M)),NA())</f>
        <v>2.0233264289513109E-2</v>
      </c>
      <c r="O716" s="44">
        <f>IFERROR(_xll.qlIndexFixing(ONIndex3M,I716,TRUE,_xll.ohTrigger(RecalcTrigger,Trigger3M)),NA())</f>
        <v>2.0784514906579954E-2</v>
      </c>
      <c r="P716" s="44">
        <f>IFERROR(_xll.qlIndexFixing(ONIndex6M,I716,TRUE,_xll.ohTrigger(RecalcTrigger,Trigger6M)),NA())</f>
        <v>2.2087716200477336E-2</v>
      </c>
      <c r="Q716" s="178">
        <f>IFERROR(_xll.qlIndexFixing(ONIndex1Y,I716,TRUE,_xll.ohTrigger(RecalcTrigger,Trigger1Y)),NA())</f>
        <v>2.3293153211758622E-2</v>
      </c>
    </row>
    <row r="717" spans="2:17" x14ac:dyDescent="0.2">
      <c r="B717" s="39" t="s">
        <v>42</v>
      </c>
      <c r="D717" s="42">
        <f>_xll.qlCalendarAdvance(Calendar,$D716,B717,"f",FALSE)</f>
        <v>44488</v>
      </c>
      <c r="E717" s="172">
        <f>_xll.qlInterestRateIndexValueDate(IndexON,D717)</f>
        <v>44488</v>
      </c>
      <c r="F717" s="188">
        <f>IFERROR(_xll.qlIndexFixing(IndexON,D717,TRUE,_xll.ohTrigger(RecalcTrigger,TriggerON)),NA())</f>
        <v>1.8847192186275397E-2</v>
      </c>
      <c r="H717" s="42">
        <f>_xll.qlCalendarAdvance(Calendar,$H716,B717,"f",FALSE)</f>
        <v>44488</v>
      </c>
      <c r="I717" s="172">
        <f>_xll.qlInterestRateIndexValueDate(Index1M,$H717)</f>
        <v>44488</v>
      </c>
      <c r="J717" s="177">
        <f>IFERROR(_xll.qlIndexFixing(Index1M,$H717,TRUE,_xll.ohTrigger(RecalcTrigger,Trigger1M)),NA())</f>
        <v>2.0334696940830878E-2</v>
      </c>
      <c r="K717" s="44">
        <f>IFERROR(_xll.qlIndexFixing(Index3M,H717,TRUE,_xll.ohTrigger(RecalcTrigger,Trigger3M)),NA())</f>
        <v>2.10182425695375E-2</v>
      </c>
      <c r="L717" s="44">
        <f>IFERROR(_xll.qlIndexFixing(Index6M,$H717,TRUE,_xll.ohTrigger(RecalcTrigger,Trigger6M)),NA())</f>
        <v>2.262557804897487E-2</v>
      </c>
      <c r="M717" s="178">
        <f>IFERROR(_xll.qlIndexFixing(Index1Y,$H717,TRUE,_xll.ohTrigger(RecalcTrigger,Trigger1Y)),NA())</f>
        <v>2.4326628123586991E-2</v>
      </c>
      <c r="N717" s="177">
        <f>IFERROR(_xll.qlIndexFixing(ONIndex1M,I717,TRUE,_xll.ohTrigger(RecalcTrigger,Trigger1M)),NA())</f>
        <v>2.0260615074176869E-2</v>
      </c>
      <c r="O717" s="44">
        <f>IFERROR(_xll.qlIndexFixing(ONIndex3M,I717,TRUE,_xll.ohTrigger(RecalcTrigger,Trigger3M)),NA())</f>
        <v>2.0809824010051825E-2</v>
      </c>
      <c r="P717" s="44">
        <f>IFERROR(_xll.qlIndexFixing(ONIndex6M,I717,TRUE,_xll.ohTrigger(RecalcTrigger,Trigger6M)),NA())</f>
        <v>2.211852628249078E-2</v>
      </c>
      <c r="Q717" s="178">
        <f>IFERROR(_xll.qlIndexFixing(ONIndex1Y,I717,TRUE,_xll.ohTrigger(RecalcTrigger,Trigger1Y)),NA())</f>
        <v>2.3325720153208884E-2</v>
      </c>
    </row>
    <row r="718" spans="2:17" x14ac:dyDescent="0.2">
      <c r="B718" s="39" t="s">
        <v>42</v>
      </c>
      <c r="D718" s="42">
        <f>_xll.qlCalendarAdvance(Calendar,$D717,B718,"f",FALSE)</f>
        <v>44495</v>
      </c>
      <c r="E718" s="172">
        <f>_xll.qlInterestRateIndexValueDate(IndexON,D718)</f>
        <v>44495</v>
      </c>
      <c r="F718" s="188">
        <f>IFERROR(_xll.qlIndexFixing(IndexON,D718,TRUE,_xll.ohTrigger(RecalcTrigger,TriggerON)),NA())</f>
        <v>1.8871618004829838E-2</v>
      </c>
      <c r="H718" s="42">
        <f>_xll.qlCalendarAdvance(Calendar,$H717,B718,"f",FALSE)</f>
        <v>44495</v>
      </c>
      <c r="I718" s="172">
        <f>_xll.qlInterestRateIndexValueDate(Index1M,$H718)</f>
        <v>44495</v>
      </c>
      <c r="J718" s="177">
        <f>IFERROR(_xll.qlIndexFixing(Index1M,$H718,TRUE,_xll.ohTrigger(RecalcTrigger,Trigger1M)),NA())</f>
        <v>2.0360964092189363E-2</v>
      </c>
      <c r="K718" s="44">
        <f>IFERROR(_xll.qlIndexFixing(Index3M,H718,TRUE,_xll.ohTrigger(RecalcTrigger,Trigger3M)),NA())</f>
        <v>2.1041293127249935E-2</v>
      </c>
      <c r="L718" s="44">
        <f>IFERROR(_xll.qlIndexFixing(Index6M,$H718,TRUE,_xll.ohTrigger(RecalcTrigger,Trigger6M)),NA())</f>
        <v>2.2653982654619383E-2</v>
      </c>
      <c r="M718" s="178">
        <f>IFERROR(_xll.qlIndexFixing(Index1Y,$H718,TRUE,_xll.ohTrigger(RecalcTrigger,Trigger1Y)),NA())</f>
        <v>2.4350102649784322E-2</v>
      </c>
      <c r="N718" s="177">
        <f>IFERROR(_xll.qlIndexFixing(ONIndex1M,I718,TRUE,_xll.ohTrigger(RecalcTrigger,Trigger1M)),NA())</f>
        <v>2.028760711266564E-2</v>
      </c>
      <c r="O718" s="44">
        <f>IFERROR(_xll.qlIndexFixing(ONIndex3M,I718,TRUE,_xll.ohTrigger(RecalcTrigger,Trigger3M)),NA())</f>
        <v>2.0834772517224209E-2</v>
      </c>
      <c r="P718" s="44">
        <f>IFERROR(_xll.qlIndexFixing(ONIndex6M,I718,TRUE,_xll.ohTrigger(RecalcTrigger,Trigger6M)),NA())</f>
        <v>2.2149282852481633E-2</v>
      </c>
      <c r="Q718" s="178">
        <f>IFERROR(_xll.qlIndexFixing(ONIndex1Y,I718,TRUE,_xll.ohTrigger(RecalcTrigger,Trigger1Y)),NA())</f>
        <v>2.3358302228917438E-2</v>
      </c>
    </row>
    <row r="719" spans="2:17" x14ac:dyDescent="0.2">
      <c r="B719" s="39" t="s">
        <v>42</v>
      </c>
      <c r="D719" s="42">
        <f>_xll.qlCalendarAdvance(Calendar,$D718,B719,"f",FALSE)</f>
        <v>44502</v>
      </c>
      <c r="E719" s="172">
        <f>_xll.qlInterestRateIndexValueDate(IndexON,D719)</f>
        <v>44502</v>
      </c>
      <c r="F719" s="188">
        <f>IFERROR(_xll.qlIndexFixing(IndexON,D719,TRUE,_xll.ohTrigger(RecalcTrigger,TriggerON)),NA())</f>
        <v>1.8895522307424972E-2</v>
      </c>
      <c r="H719" s="42">
        <f>_xll.qlCalendarAdvance(Calendar,$H718,B719,"f",FALSE)</f>
        <v>44502</v>
      </c>
      <c r="I719" s="172">
        <f>_xll.qlInterestRateIndexValueDate(Index1M,$H719)</f>
        <v>44502</v>
      </c>
      <c r="J719" s="177">
        <f>IFERROR(_xll.qlIndexFixing(Index1M,$H719,TRUE,_xll.ohTrigger(RecalcTrigger,Trigger1M)),NA())</f>
        <v>2.0384483037872103E-2</v>
      </c>
      <c r="K719" s="44">
        <f>IFERROR(_xll.qlIndexFixing(Index3M,H719,TRUE,_xll.ohTrigger(RecalcTrigger,Trigger3M)),NA())</f>
        <v>2.1064118532940428E-2</v>
      </c>
      <c r="L719" s="44">
        <f>IFERROR(_xll.qlIndexFixing(Index6M,$H719,TRUE,_xll.ohTrigger(RecalcTrigger,Trigger6M)),NA())</f>
        <v>2.2682106393981022E-2</v>
      </c>
      <c r="M719" s="178">
        <f>IFERROR(_xll.qlIndexFixing(Index1Y,$H719,TRUE,_xll.ohTrigger(RecalcTrigger,Trigger1Y)),NA())</f>
        <v>2.4373121972674161E-2</v>
      </c>
      <c r="N719" s="177">
        <f>IFERROR(_xll.qlIndexFixing(ONIndex1M,I719,TRUE,_xll.ohTrigger(RecalcTrigger,Trigger1M)),NA())</f>
        <v>2.0314240404736283E-2</v>
      </c>
      <c r="O719" s="44">
        <f>IFERROR(_xll.qlIndexFixing(ONIndex3M,I719,TRUE,_xll.ohTrigger(RecalcTrigger,Trigger3M)),NA())</f>
        <v>2.0859360428097107E-2</v>
      </c>
      <c r="P719" s="44">
        <f>IFERROR(_xll.qlIndexFixing(ONIndex6M,I719,TRUE,_xll.ohTrigger(RecalcTrigger,Trigger6M)),NA())</f>
        <v>2.2179985910449895E-2</v>
      </c>
      <c r="Q719" s="178">
        <f>IFERROR(_xll.qlIndexFixing(ONIndex1Y,I719,TRUE,_xll.ohTrigger(RecalcTrigger,Trigger1Y)),NA())</f>
        <v>2.3390899438884283E-2</v>
      </c>
    </row>
    <row r="720" spans="2:17" x14ac:dyDescent="0.2">
      <c r="B720" s="39" t="s">
        <v>42</v>
      </c>
      <c r="D720" s="42">
        <f>_xll.qlCalendarAdvance(Calendar,$D719,B720,"f",FALSE)</f>
        <v>44509</v>
      </c>
      <c r="E720" s="172">
        <f>_xll.qlInterestRateIndexValueDate(IndexON,D720)</f>
        <v>44509</v>
      </c>
      <c r="F720" s="188">
        <f>IFERROR(_xll.qlIndexFixing(IndexON,D720,TRUE,_xll.ohTrigger(RecalcTrigger,TriggerON)),NA())</f>
        <v>1.8918905093979754E-2</v>
      </c>
      <c r="H720" s="42">
        <f>_xll.qlCalendarAdvance(Calendar,$H719,B720,"f",FALSE)</f>
        <v>44509</v>
      </c>
      <c r="I720" s="172">
        <f>_xll.qlInterestRateIndexValueDate(Index1M,$H720)</f>
        <v>44509</v>
      </c>
      <c r="J720" s="177">
        <f>IFERROR(_xll.qlIndexFixing(Index1M,$H720,TRUE,_xll.ohTrigger(RecalcTrigger,Trigger1M)),NA())</f>
        <v>2.0410055840798434E-2</v>
      </c>
      <c r="K720" s="44">
        <f>IFERROR(_xll.qlIndexFixing(Index3M,H720,TRUE,_xll.ohTrigger(RecalcTrigger,Trigger3M)),NA())</f>
        <v>2.1086742794038729E-2</v>
      </c>
      <c r="L720" s="44">
        <f>IFERROR(_xll.qlIndexFixing(Index6M,$H720,TRUE,_xll.ohTrigger(RecalcTrigger,Trigger6M)),NA())</f>
        <v>2.2707359015451675E-2</v>
      </c>
      <c r="M720" s="178">
        <f>IFERROR(_xll.qlIndexFixing(Index1Y,$H720,TRUE,_xll.ohTrigger(RecalcTrigger,Trigger1Y)),NA())</f>
        <v>2.4395675522391969E-2</v>
      </c>
      <c r="N720" s="177">
        <f>IFERROR(_xll.qlIndexFixing(ONIndex1M,I720,TRUE,_xll.ohTrigger(RecalcTrigger,Trigger1M)),NA())</f>
        <v>2.0340514950307753E-2</v>
      </c>
      <c r="O720" s="44">
        <f>IFERROR(_xll.qlIndexFixing(ONIndex3M,I720,TRUE,_xll.ohTrigger(RecalcTrigger,Trigger3M)),NA())</f>
        <v>2.0883587742508425E-2</v>
      </c>
      <c r="P720" s="44">
        <f>IFERROR(_xll.qlIndexFixing(ONIndex6M,I720,TRUE,_xll.ohTrigger(RecalcTrigger,Trigger6M)),NA())</f>
        <v>2.221063545631452E-2</v>
      </c>
      <c r="Q720" s="178">
        <f>IFERROR(_xll.qlIndexFixing(ONIndex1Y,I720,TRUE,_xll.ohTrigger(RecalcTrigger,Trigger1Y)),NA())</f>
        <v>2.3423511783109419E-2</v>
      </c>
    </row>
    <row r="721" spans="2:17" x14ac:dyDescent="0.2">
      <c r="B721" s="39" t="s">
        <v>42</v>
      </c>
      <c r="D721" s="42">
        <f>_xll.qlCalendarAdvance(Calendar,$D720,B721,"f",FALSE)</f>
        <v>44516</v>
      </c>
      <c r="E721" s="172">
        <f>_xll.qlInterestRateIndexValueDate(IndexON,D721)</f>
        <v>44516</v>
      </c>
      <c r="F721" s="188">
        <f>IFERROR(_xll.qlIndexFixing(IndexON,D721,TRUE,_xll.ohTrigger(RecalcTrigger,TriggerON)),NA())</f>
        <v>1.8941766364332091E-2</v>
      </c>
      <c r="H721" s="42">
        <f>_xll.qlCalendarAdvance(Calendar,$H720,B721,"f",FALSE)</f>
        <v>44516</v>
      </c>
      <c r="I721" s="172">
        <f>_xll.qlInterestRateIndexValueDate(Index1M,$H721)</f>
        <v>44516</v>
      </c>
      <c r="J721" s="177">
        <f>IFERROR(_xll.qlIndexFixing(Index1M,$H721,TRUE,_xll.ohTrigger(RecalcTrigger,Trigger1M)),NA())</f>
        <v>2.04352693664616E-2</v>
      </c>
      <c r="K721" s="44">
        <f>IFERROR(_xll.qlIndexFixing(Index3M,H721,TRUE,_xll.ohTrigger(RecalcTrigger,Trigger3M)),NA())</f>
        <v>2.110918991855425E-2</v>
      </c>
      <c r="L721" s="44">
        <f>IFERROR(_xll.qlIndexFixing(Index6M,$H721,TRUE,_xll.ohTrigger(RecalcTrigger,Trigger6M)),NA())</f>
        <v>2.2734908319583469E-2</v>
      </c>
      <c r="M721" s="178">
        <f>IFERROR(_xll.qlIndexFixing(Index1Y,$H721,TRUE,_xll.ohTrigger(RecalcTrigger,Trigger1Y)),NA())</f>
        <v>2.4417752728769893E-2</v>
      </c>
      <c r="N721" s="177">
        <f>IFERROR(_xll.qlIndexFixing(ONIndex1M,I721,TRUE,_xll.ohTrigger(RecalcTrigger,Trigger1M)),NA())</f>
        <v>2.0366430749380049E-2</v>
      </c>
      <c r="O721" s="44">
        <f>IFERROR(_xll.qlIndexFixing(ONIndex3M,I721,TRUE,_xll.ohTrigger(RecalcTrigger,Trigger3M)),NA())</f>
        <v>2.0907454460458164E-2</v>
      </c>
      <c r="P721" s="44">
        <f>IFERROR(_xll.qlIndexFixing(ONIndex6M,I721,TRUE,_xll.ohTrigger(RecalcTrigger,Trigger6M)),NA())</f>
        <v>2.2241231490075508E-2</v>
      </c>
      <c r="Q721" s="178">
        <f>IFERROR(_xll.qlIndexFixing(ONIndex1Y,I721,TRUE,_xll.ohTrigger(RecalcTrigger,Trigger1Y)),NA())</f>
        <v>2.3456139261673892E-2</v>
      </c>
    </row>
    <row r="722" spans="2:17" x14ac:dyDescent="0.2">
      <c r="B722" s="39" t="s">
        <v>42</v>
      </c>
      <c r="D722" s="42">
        <f>_xll.qlCalendarAdvance(Calendar,$D721,B722,"f",FALSE)</f>
        <v>44523</v>
      </c>
      <c r="E722" s="172">
        <f>_xll.qlInterestRateIndexValueDate(IndexON,D722)</f>
        <v>44523</v>
      </c>
      <c r="F722" s="188">
        <f>IFERROR(_xll.qlIndexFixing(IndexON,D722,TRUE,_xll.ohTrigger(RecalcTrigger,TriggerON)),NA())</f>
        <v>1.8964106118481983E-2</v>
      </c>
      <c r="H722" s="42">
        <f>_xll.qlCalendarAdvance(Calendar,$H721,B722,"f",FALSE)</f>
        <v>44523</v>
      </c>
      <c r="I722" s="172">
        <f>_xll.qlInterestRateIndexValueDate(Index1M,$H722)</f>
        <v>44523</v>
      </c>
      <c r="J722" s="177">
        <f>IFERROR(_xll.qlIndexFixing(Index1M,$H722,TRUE,_xll.ohTrigger(RecalcTrigger,Trigger1M)),NA())</f>
        <v>2.0460131047062201E-2</v>
      </c>
      <c r="K722" s="44">
        <f>IFERROR(_xll.qlIndexFixing(Index3M,H722,TRUE,_xll.ohTrigger(RecalcTrigger,Trigger3M)),NA())</f>
        <v>2.113148391505932E-2</v>
      </c>
      <c r="L722" s="44">
        <f>IFERROR(_xll.qlIndexFixing(Index6M,$H722,TRUE,_xll.ohTrigger(RecalcTrigger,Trigger6M)),NA())</f>
        <v>2.2762140345041343E-2</v>
      </c>
      <c r="M722" s="178">
        <f>IFERROR(_xll.qlIndexFixing(Index1Y,$H722,TRUE,_xll.ohTrigger(RecalcTrigger,Trigger1Y)),NA())</f>
        <v>2.4439343021386728E-2</v>
      </c>
      <c r="N722" s="177">
        <f>IFERROR(_xll.qlIndexFixing(ONIndex1M,I722,TRUE,_xll.ohTrigger(RecalcTrigger,Trigger1M)),NA())</f>
        <v>2.0391987801872125E-2</v>
      </c>
      <c r="O722" s="44">
        <f>IFERROR(_xll.qlIndexFixing(ONIndex3M,I722,TRUE,_xll.ohTrigger(RecalcTrigger,Trigger3M)),NA())</f>
        <v>2.093096058178423E-2</v>
      </c>
      <c r="P722" s="44">
        <f>IFERROR(_xll.qlIndexFixing(ONIndex6M,I722,TRUE,_xll.ohTrigger(RecalcTrigger,Trigger6M)),NA())</f>
        <v>2.2271774011813905E-2</v>
      </c>
      <c r="Q722" s="178">
        <f>IFERROR(_xll.qlIndexFixing(ONIndex1Y,I722,TRUE,_xll.ohTrigger(RecalcTrigger,Trigger1Y)),NA())</f>
        <v>2.348878187441561E-2</v>
      </c>
    </row>
    <row r="723" spans="2:17" x14ac:dyDescent="0.2">
      <c r="B723" s="39" t="s">
        <v>42</v>
      </c>
      <c r="D723" s="42">
        <f>_xll.qlCalendarAdvance(Calendar,$D722,B723,"f",FALSE)</f>
        <v>44530</v>
      </c>
      <c r="E723" s="172">
        <f>_xll.qlInterestRateIndexValueDate(IndexON,D723)</f>
        <v>44530</v>
      </c>
      <c r="F723" s="188">
        <f>IFERROR(_xll.qlIndexFixing(IndexON,D723,TRUE,_xll.ohTrigger(RecalcTrigger,TriggerON)),NA())</f>
        <v>1.898592435618629E-2</v>
      </c>
      <c r="H723" s="42">
        <f>_xll.qlCalendarAdvance(Calendar,$H722,B723,"f",FALSE)</f>
        <v>44530</v>
      </c>
      <c r="I723" s="172">
        <f>_xll.qlInterestRateIndexValueDate(Index1M,$H723)</f>
        <v>44530</v>
      </c>
      <c r="J723" s="177">
        <f>IFERROR(_xll.qlIndexFixing(Index1M,$H723,TRUE,_xll.ohTrigger(RecalcTrigger,Trigger1M)),NA())</f>
        <v>2.0487001840147141E-2</v>
      </c>
      <c r="K723" s="44">
        <f>IFERROR(_xll.qlIndexFixing(Index3M,H723,TRUE,_xll.ohTrigger(RecalcTrigger,Trigger3M)),NA())</f>
        <v>2.1149289966269871E-2</v>
      </c>
      <c r="L723" s="44">
        <f>IFERROR(_xll.qlIndexFixing(Index6M,$H723,TRUE,_xll.ohTrigger(RecalcTrigger,Trigger6M)),NA())</f>
        <v>2.279154782287884E-2</v>
      </c>
      <c r="M723" s="178">
        <f>IFERROR(_xll.qlIndexFixing(Index1Y,$H723,TRUE,_xll.ohTrigger(RecalcTrigger,Trigger1Y)),NA())</f>
        <v>2.4460435829617211E-2</v>
      </c>
      <c r="N723" s="177">
        <f>IFERROR(_xll.qlIndexFixing(ONIndex1M,I723,TRUE,_xll.ohTrigger(RecalcTrigger,Trigger1M)),NA())</f>
        <v>2.041718610778398E-2</v>
      </c>
      <c r="O723" s="44">
        <f>IFERROR(_xll.qlIndexFixing(ONIndex3M,I723,TRUE,_xll.ohTrigger(RecalcTrigger,Trigger3M)),NA())</f>
        <v>2.0954106106486625E-2</v>
      </c>
      <c r="P723" s="44">
        <f>IFERROR(_xll.qlIndexFixing(ONIndex6M,I723,TRUE,_xll.ohTrigger(RecalcTrigger,Trigger6M)),NA())</f>
        <v>2.2302263021448665E-2</v>
      </c>
      <c r="Q723" s="178">
        <f>IFERROR(_xll.qlIndexFixing(ONIndex1Y,I723,TRUE,_xll.ohTrigger(RecalcTrigger,Trigger1Y)),NA())</f>
        <v>2.3521439621496665E-2</v>
      </c>
    </row>
    <row r="724" spans="2:17" x14ac:dyDescent="0.2">
      <c r="B724" s="39" t="s">
        <v>42</v>
      </c>
      <c r="D724" s="42">
        <f>_xll.qlCalendarAdvance(Calendar,$D723,B724,"f",FALSE)</f>
        <v>44537</v>
      </c>
      <c r="E724" s="172">
        <f>_xll.qlInterestRateIndexValueDate(IndexON,D724)</f>
        <v>44537</v>
      </c>
      <c r="F724" s="188">
        <f>IFERROR(_xll.qlIndexFixing(IndexON,D724,TRUE,_xll.ohTrigger(RecalcTrigger,TriggerON)),NA())</f>
        <v>1.9007221077607106E-2</v>
      </c>
      <c r="H724" s="42">
        <f>_xll.qlCalendarAdvance(Calendar,$H723,B724,"f",FALSE)</f>
        <v>44537</v>
      </c>
      <c r="I724" s="172">
        <f>_xll.qlInterestRateIndexValueDate(Index1M,$H724)</f>
        <v>44537</v>
      </c>
      <c r="J724" s="177">
        <f>IFERROR(_xll.qlIndexFixing(Index1M,$H724,TRUE,_xll.ohTrigger(RecalcTrigger,Trigger1M)),NA())</f>
        <v>2.0511330294539078E-2</v>
      </c>
      <c r="K724" s="44">
        <f>IFERROR(_xll.qlIndexFixing(Index3M,H724,TRUE,_xll.ohTrigger(RecalcTrigger,Trigger3M)),NA())</f>
        <v>2.1171354882611942E-2</v>
      </c>
      <c r="L724" s="44">
        <f>IFERROR(_xll.qlIndexFixing(Index6M,$H724,TRUE,_xll.ohTrigger(RecalcTrigger,Trigger6M)),NA())</f>
        <v>2.2818083576936401E-2</v>
      </c>
      <c r="M724" s="178">
        <f>IFERROR(_xll.qlIndexFixing(Index1Y,$H724,TRUE,_xll.ohTrigger(RecalcTrigger,Trigger1Y)),NA())</f>
        <v>2.4481020582683088E-2</v>
      </c>
      <c r="N724" s="177">
        <f>IFERROR(_xll.qlIndexFixing(ONIndex1M,I724,TRUE,_xll.ohTrigger(RecalcTrigger,Trigger1M)),NA())</f>
        <v>2.0442025666872476E-2</v>
      </c>
      <c r="O724" s="44">
        <f>IFERROR(_xll.qlIndexFixing(ONIndex3M,I724,TRUE,_xll.ohTrigger(RecalcTrigger,Trigger3M)),NA())</f>
        <v>2.0976891034484302E-2</v>
      </c>
      <c r="P724" s="44">
        <f>IFERROR(_xll.qlIndexFixing(ONIndex6M,I724,TRUE,_xll.ohTrigger(RecalcTrigger,Trigger6M)),NA())</f>
        <v>2.2332698518898741E-2</v>
      </c>
      <c r="Q724" s="178">
        <f>IFERROR(_xll.qlIndexFixing(ONIndex1Y,I724,TRUE,_xll.ohTrigger(RecalcTrigger,Trigger1Y)),NA())</f>
        <v>2.3554112502754965E-2</v>
      </c>
    </row>
    <row r="725" spans="2:17" x14ac:dyDescent="0.2">
      <c r="B725" s="39" t="s">
        <v>42</v>
      </c>
      <c r="D725" s="42">
        <f>_xll.qlCalendarAdvance(Calendar,$D724,B725,"f",FALSE)</f>
        <v>44544</v>
      </c>
      <c r="E725" s="172">
        <f>_xll.qlInterestRateIndexValueDate(IndexON,D725)</f>
        <v>44544</v>
      </c>
      <c r="F725" s="188">
        <f>IFERROR(_xll.qlIndexFixing(IndexON,D725,TRUE,_xll.ohTrigger(RecalcTrigger,TriggerON)),NA())</f>
        <v>1.9027996282339199E-2</v>
      </c>
      <c r="H725" s="42">
        <f>_xll.qlCalendarAdvance(Calendar,$H724,B725,"f",FALSE)</f>
        <v>44544</v>
      </c>
      <c r="I725" s="172">
        <f>_xll.qlInterestRateIndexValueDate(Index1M,$H725)</f>
        <v>44544</v>
      </c>
      <c r="J725" s="177">
        <f>IFERROR(_xll.qlIndexFixing(Index1M,$H725,TRUE,_xll.ohTrigger(RecalcTrigger,Trigger1M)),NA())</f>
        <v>2.0535505103925229E-2</v>
      </c>
      <c r="K725" s="44">
        <f>IFERROR(_xll.qlIndexFixing(Index3M,H725,TRUE,_xll.ohTrigger(RecalcTrigger,Trigger3M)),NA())</f>
        <v>2.119333794466521E-2</v>
      </c>
      <c r="L725" s="44">
        <f>IFERROR(_xll.qlIndexFixing(Index6M,$H725,TRUE,_xll.ohTrigger(RecalcTrigger,Trigger6M)),NA())</f>
        <v>2.2844264999583117E-2</v>
      </c>
      <c r="M725" s="178">
        <f>IFERROR(_xll.qlIndexFixing(Index1Y,$H725,TRUE,_xll.ohTrigger(RecalcTrigger,Trigger1Y)),NA())</f>
        <v>2.4501086709703745E-2</v>
      </c>
      <c r="N725" s="177">
        <f>IFERROR(_xll.qlIndexFixing(ONIndex1M,I725,TRUE,_xll.ohTrigger(RecalcTrigger,Trigger1M)),NA())</f>
        <v>2.0466506479056568E-2</v>
      </c>
      <c r="O725" s="44">
        <f>IFERROR(_xll.qlIndexFixing(ONIndex3M,I725,TRUE,_xll.ohTrigger(RecalcTrigger,Trigger3M)),NA())</f>
        <v>2.099931536577726E-2</v>
      </c>
      <c r="P725" s="44">
        <f>IFERROR(_xll.qlIndexFixing(ONIndex6M,I725,TRUE,_xll.ohTrigger(RecalcTrigger,Trigger6M)),NA())</f>
        <v>2.2363080504245181E-2</v>
      </c>
      <c r="Q725" s="178">
        <f>IFERROR(_xll.qlIndexFixing(ONIndex1Y,I725,TRUE,_xll.ohTrigger(RecalcTrigger,Trigger1Y)),NA())</f>
        <v>2.3586800518352602E-2</v>
      </c>
    </row>
    <row r="726" spans="2:17" x14ac:dyDescent="0.2">
      <c r="B726" s="39" t="s">
        <v>42</v>
      </c>
      <c r="D726" s="42">
        <f>_xll.qlCalendarAdvance(Calendar,$D725,B726,"f",FALSE)</f>
        <v>44551</v>
      </c>
      <c r="E726" s="172">
        <f>_xll.qlInterestRateIndexValueDate(IndexON,D726)</f>
        <v>44551</v>
      </c>
      <c r="F726" s="188">
        <f>IFERROR(_xll.qlIndexFixing(IndexON,D726,TRUE,_xll.ohTrigger(RecalcTrigger,TriggerON)),NA())</f>
        <v>1.9048365887393004E-2</v>
      </c>
      <c r="H726" s="42">
        <f>_xll.qlCalendarAdvance(Calendar,$H725,B726,"f",FALSE)</f>
        <v>44551</v>
      </c>
      <c r="I726" s="172">
        <f>_xll.qlInterestRateIndexValueDate(Index1M,$H726)</f>
        <v>44551</v>
      </c>
      <c r="J726" s="177">
        <f>IFERROR(_xll.qlIndexFixing(Index1M,$H726,TRUE,_xll.ohTrigger(RecalcTrigger,Trigger1M)),NA())</f>
        <v>2.0559592688587629E-2</v>
      </c>
      <c r="K726" s="44">
        <f>IFERROR(_xll.qlIndexFixing(Index3M,H726,TRUE,_xll.ohTrigger(RecalcTrigger,Trigger3M)),NA())</f>
        <v>2.1215262930702455E-2</v>
      </c>
      <c r="L726" s="44">
        <f>IFERROR(_xll.qlIndexFixing(Index6M,$H726,TRUE,_xll.ohTrigger(RecalcTrigger,Trigger6M)),NA())</f>
        <v>2.2870080225334429E-2</v>
      </c>
      <c r="M726" s="178">
        <f>IFERROR(_xll.qlIndexFixing(Index1Y,$H726,TRUE,_xll.ohTrigger(RecalcTrigger,Trigger1Y)),NA())</f>
        <v>2.4520624011924674E-2</v>
      </c>
      <c r="N726" s="177">
        <f>IFERROR(_xll.qlIndexFixing(ONIndex1M,I726,TRUE,_xll.ohTrigger(RecalcTrigger,Trigger1M)),NA())</f>
        <v>2.0490691428469709E-2</v>
      </c>
      <c r="O726" s="44">
        <f>IFERROR(_xll.qlIndexFixing(ONIndex3M,I726,TRUE,_xll.ohTrigger(RecalcTrigger,Trigger3M)),NA())</f>
        <v>2.102144423458685E-2</v>
      </c>
      <c r="P726" s="44">
        <f>IFERROR(_xll.qlIndexFixing(ONIndex6M,I726,TRUE,_xll.ohTrigger(RecalcTrigger,Trigger6M)),NA())</f>
        <v>2.2393343730369164E-2</v>
      </c>
      <c r="Q726" s="178">
        <f>IFERROR(_xll.qlIndexFixing(ONIndex1Y,I726,TRUE,_xll.ohTrigger(RecalcTrigger,Trigger1Y)),NA())</f>
        <v>2.3619392355842539E-2</v>
      </c>
    </row>
    <row r="727" spans="2:17" x14ac:dyDescent="0.2">
      <c r="B727" s="39" t="s">
        <v>42</v>
      </c>
      <c r="D727" s="42">
        <f>_xll.qlCalendarAdvance(Calendar,$D726,B727,"f",FALSE)</f>
        <v>44559</v>
      </c>
      <c r="E727" s="172">
        <f>_xll.qlInterestRateIndexValueDate(IndexON,D727)</f>
        <v>44559</v>
      </c>
      <c r="F727" s="188">
        <f>IFERROR(_xll.qlIndexFixing(IndexON,D727,TRUE,_xll.ohTrigger(RecalcTrigger,TriggerON)),NA())</f>
        <v>1.9071649680859615E-2</v>
      </c>
      <c r="H727" s="42">
        <f>_xll.qlCalendarAdvance(Calendar,$H726,B727,"f",FALSE)</f>
        <v>44559</v>
      </c>
      <c r="I727" s="172">
        <f>_xll.qlInterestRateIndexValueDate(Index1M,$H727)</f>
        <v>44559</v>
      </c>
      <c r="J727" s="177">
        <f>IFERROR(_xll.qlIndexFixing(Index1M,$H727,TRUE,_xll.ohTrigger(RecalcTrigger,Trigger1M)),NA())</f>
        <v>2.0591634272039239E-2</v>
      </c>
      <c r="K727" s="44">
        <f>IFERROR(_xll.qlIndexFixing(Index3M,H727,TRUE,_xll.ohTrigger(RecalcTrigger,Trigger3M)),NA())</f>
        <v>2.1240262389200567E-2</v>
      </c>
      <c r="L727" s="44">
        <f>IFERROR(_xll.qlIndexFixing(Index6M,$H727,TRUE,_xll.ohTrigger(RecalcTrigger,Trigger6M)),NA())</f>
        <v>2.2899128216491635E-2</v>
      </c>
      <c r="M727" s="178">
        <f>IFERROR(_xll.qlIndexFixing(Index1Y,$H727,TRUE,_xll.ohTrigger(RecalcTrigger,Trigger1Y)),NA())</f>
        <v>2.4542304402012549E-2</v>
      </c>
      <c r="N727" s="177">
        <f>IFERROR(_xll.qlIndexFixing(ONIndex1M,I727,TRUE,_xll.ohTrigger(RecalcTrigger,Trigger1M)),NA())</f>
        <v>2.051824082215048E-2</v>
      </c>
      <c r="O727" s="44">
        <f>IFERROR(_xll.qlIndexFixing(ONIndex3M,I727,TRUE,_xll.ohTrigger(RecalcTrigger,Trigger3M)),NA())</f>
        <v>2.1046654037237822E-2</v>
      </c>
      <c r="P727" s="44">
        <f>IFERROR(_xll.qlIndexFixing(ONIndex6M,I727,TRUE,_xll.ohTrigger(RecalcTrigger,Trigger6M)),NA())</f>
        <v>2.2427502911023245E-2</v>
      </c>
      <c r="Q727" s="178">
        <f>IFERROR(_xll.qlIndexFixing(ONIndex1Y,I727,TRUE,_xll.ohTrigger(RecalcTrigger,Trigger1Y)),NA())</f>
        <v>2.3656041400541561E-2</v>
      </c>
    </row>
    <row r="728" spans="2:17" x14ac:dyDescent="0.2">
      <c r="B728" s="39" t="s">
        <v>42</v>
      </c>
      <c r="D728" s="42">
        <f>_xll.qlCalendarAdvance(Calendar,$D727,B728,"f",FALSE)</f>
        <v>44566</v>
      </c>
      <c r="E728" s="172">
        <f>_xll.qlInterestRateIndexValueDate(IndexON,D728)</f>
        <v>44566</v>
      </c>
      <c r="F728" s="188">
        <f>IFERROR(_xll.qlIndexFixing(IndexON,D728,TRUE,_xll.ohTrigger(RecalcTrigger,TriggerON)),NA())</f>
        <v>1.9092062819680011E-2</v>
      </c>
      <c r="H728" s="42">
        <f>_xll.qlCalendarAdvance(Calendar,$H727,B728,"f",FALSE)</f>
        <v>44566</v>
      </c>
      <c r="I728" s="172">
        <f>_xll.qlInterestRateIndexValueDate(Index1M,$H728)</f>
        <v>44566</v>
      </c>
      <c r="J728" s="177">
        <f>IFERROR(_xll.qlIndexFixing(Index1M,$H728,TRUE,_xll.ohTrigger(RecalcTrigger,Trigger1M)),NA())</f>
        <v>2.0615596314394451E-2</v>
      </c>
      <c r="K728" s="44">
        <f>IFERROR(_xll.qlIndexFixing(Index3M,H728,TRUE,_xll.ohTrigger(RecalcTrigger,Trigger3M)),NA())</f>
        <v>2.1262086776675949E-2</v>
      </c>
      <c r="L728" s="44">
        <f>IFERROR(_xll.qlIndexFixing(Index6M,$H728,TRUE,_xll.ohTrigger(RecalcTrigger,Trigger6M)),NA())</f>
        <v>2.292176992797007E-2</v>
      </c>
      <c r="M728" s="178">
        <f>IFERROR(_xll.qlIndexFixing(Index1Y,$H728,TRUE,_xll.ohTrigger(RecalcTrigger,Trigger1Y)),NA())</f>
        <v>2.4560719734622483E-2</v>
      </c>
      <c r="N728" s="177">
        <f>IFERROR(_xll.qlIndexFixing(ONIndex1M,I728,TRUE,_xll.ohTrigger(RecalcTrigger,Trigger1M)),NA())</f>
        <v>2.0542286898599382E-2</v>
      </c>
      <c r="O728" s="44">
        <f>IFERROR(_xll.qlIndexFixing(ONIndex3M,I728,TRUE,_xll.ohTrigger(RecalcTrigger,Trigger3M)),NA())</f>
        <v>2.1068662610754796E-2</v>
      </c>
      <c r="P728" s="44">
        <f>IFERROR(_xll.qlIndexFixing(ONIndex6M,I728,TRUE,_xll.ohTrigger(RecalcTrigger,Trigger6M)),NA())</f>
        <v>2.2456997928060884E-2</v>
      </c>
      <c r="Q728" s="178">
        <f>IFERROR(_xll.qlIndexFixing(ONIndex1Y,I728,TRUE,_xll.ohTrigger(RecalcTrigger,Trigger1Y)),NA())</f>
        <v>2.3687550719878603E-2</v>
      </c>
    </row>
    <row r="729" spans="2:17" x14ac:dyDescent="0.2">
      <c r="B729" s="39" t="s">
        <v>42</v>
      </c>
      <c r="D729" s="42">
        <f>_xll.qlCalendarAdvance(Calendar,$D728,B729,"f",FALSE)</f>
        <v>44573</v>
      </c>
      <c r="E729" s="172">
        <f>_xll.qlInterestRateIndexValueDate(IndexON,D729)</f>
        <v>44573</v>
      </c>
      <c r="F729" s="188">
        <f>IFERROR(_xll.qlIndexFixing(IndexON,D729,TRUE,_xll.ohTrigger(RecalcTrigger,TriggerON)),NA())</f>
        <v>1.9112513123407116E-2</v>
      </c>
      <c r="H729" s="42">
        <f>_xll.qlCalendarAdvance(Calendar,$H728,B729,"f",FALSE)</f>
        <v>44573</v>
      </c>
      <c r="I729" s="172">
        <f>_xll.qlInterestRateIndexValueDate(Index1M,$H729)</f>
        <v>44573</v>
      </c>
      <c r="J729" s="177">
        <f>IFERROR(_xll.qlIndexFixing(Index1M,$H729,TRUE,_xll.ohTrigger(RecalcTrigger,Trigger1M)),NA())</f>
        <v>2.0639502639396373E-2</v>
      </c>
      <c r="K729" s="44">
        <f>IFERROR(_xll.qlIndexFixing(Index3M,H729,TRUE,_xll.ohTrigger(RecalcTrigger,Trigger3M)),NA())</f>
        <v>2.1283864367233642E-2</v>
      </c>
      <c r="L729" s="44">
        <f>IFERROR(_xll.qlIndexFixing(Index6M,$H729,TRUE,_xll.ohTrigger(RecalcTrigger,Trigger6M)),NA())</f>
        <v>2.2946441669136945E-2</v>
      </c>
      <c r="M729" s="178">
        <f>IFERROR(_xll.qlIndexFixing(Index1Y,$H729,TRUE,_xll.ohTrigger(RecalcTrigger,Trigger1Y)),NA())</f>
        <v>2.457862899257135E-2</v>
      </c>
      <c r="N729" s="177">
        <f>IFERROR(_xll.qlIndexFixing(ONIndex1M,I729,TRUE,_xll.ohTrigger(RecalcTrigger,Trigger1M)),NA())</f>
        <v>2.056627730816718E-2</v>
      </c>
      <c r="O729" s="44">
        <f>IFERROR(_xll.qlIndexFixing(ONIndex3M,I729,TRUE,_xll.ohTrigger(RecalcTrigger,Trigger3M)),NA())</f>
        <v>2.1090624514095158E-2</v>
      </c>
      <c r="P729" s="44">
        <f>IFERROR(_xll.qlIndexFixing(ONIndex6M,I729,TRUE,_xll.ohTrigger(RecalcTrigger,Trigger6M)),NA())</f>
        <v>2.2486124963375653E-2</v>
      </c>
      <c r="Q729" s="178">
        <f>IFERROR(_xll.qlIndexFixing(ONIndex1Y,I729,TRUE,_xll.ohTrigger(RecalcTrigger,Trigger1Y)),NA())</f>
        <v>2.3718538684133206E-2</v>
      </c>
    </row>
    <row r="730" spans="2:17" x14ac:dyDescent="0.2">
      <c r="B730" s="39" t="s">
        <v>42</v>
      </c>
      <c r="D730" s="42">
        <f>_xll.qlCalendarAdvance(Calendar,$D729,B730,"f",FALSE)</f>
        <v>44580</v>
      </c>
      <c r="E730" s="172">
        <f>_xll.qlInterestRateIndexValueDate(IndexON,D730)</f>
        <v>44580</v>
      </c>
      <c r="F730" s="188">
        <f>IFERROR(_xll.qlIndexFixing(IndexON,D730,TRUE,_xll.ohTrigger(RecalcTrigger,TriggerON)),NA())</f>
        <v>1.9133000591959881E-2</v>
      </c>
      <c r="H730" s="42">
        <f>_xll.qlCalendarAdvance(Calendar,$H729,B730,"f",FALSE)</f>
        <v>44580</v>
      </c>
      <c r="I730" s="172">
        <f>_xll.qlInterestRateIndexValueDate(Index1M,$H730)</f>
        <v>44580</v>
      </c>
      <c r="J730" s="177">
        <f>IFERROR(_xll.qlIndexFixing(Index1M,$H730,TRUE,_xll.ohTrigger(RecalcTrigger,Trigger1M)),NA())</f>
        <v>2.0663353246676612E-2</v>
      </c>
      <c r="K730" s="44">
        <f>IFERROR(_xll.qlIndexFixing(Index3M,H730,TRUE,_xll.ohTrigger(RecalcTrigger,Trigger3M)),NA())</f>
        <v>2.1305595160122624E-2</v>
      </c>
      <c r="L730" s="44">
        <f>IFERROR(_xll.qlIndexFixing(Index6M,$H730,TRUE,_xll.ohTrigger(RecalcTrigger,Trigger6M)),NA())</f>
        <v>2.2970741555852037E-2</v>
      </c>
      <c r="M730" s="178">
        <f>IFERROR(_xll.qlIndexFixing(Index1Y,$H730,TRUE,_xll.ohTrigger(RecalcTrigger,Trigger1Y)),NA())</f>
        <v>2.4596043568520631E-2</v>
      </c>
      <c r="N730" s="177">
        <f>IFERROR(_xll.qlIndexFixing(ONIndex1M,I730,TRUE,_xll.ohTrigger(RecalcTrigger,Trigger1M)),NA())</f>
        <v>2.059021205093492E-2</v>
      </c>
      <c r="O730" s="44">
        <f>IFERROR(_xll.qlIndexFixing(ONIndex3M,I730,TRUE,_xll.ohTrigger(RecalcTrigger,Trigger3M)),NA())</f>
        <v>2.1112539747258907E-2</v>
      </c>
      <c r="P730" s="44">
        <f>IFERROR(_xll.qlIndexFixing(ONIndex6M,I730,TRUE,_xll.ohTrigger(RecalcTrigger,Trigger6M)),NA())</f>
        <v>2.2514884016886505E-2</v>
      </c>
      <c r="Q730" s="178">
        <f>IFERROR(_xll.qlIndexFixing(ONIndex1Y,I730,TRUE,_xll.ohTrigger(RecalcTrigger,Trigger1Y)),NA())</f>
        <v>2.3749005293062231E-2</v>
      </c>
    </row>
    <row r="731" spans="2:17" x14ac:dyDescent="0.2">
      <c r="B731" s="39" t="s">
        <v>42</v>
      </c>
      <c r="D731" s="42">
        <f>_xll.qlCalendarAdvance(Calendar,$D730,B731,"f",FALSE)</f>
        <v>44587</v>
      </c>
      <c r="E731" s="172">
        <f>_xll.qlInterestRateIndexValueDate(IndexON,D731)</f>
        <v>44587</v>
      </c>
      <c r="F731" s="188">
        <f>IFERROR(_xll.qlIndexFixing(IndexON,D731,TRUE,_xll.ohTrigger(RecalcTrigger,TriggerON)),NA())</f>
        <v>1.9153525225419354E-2</v>
      </c>
      <c r="H731" s="42">
        <f>_xll.qlCalendarAdvance(Calendar,$H730,B731,"f",FALSE)</f>
        <v>44587</v>
      </c>
      <c r="I731" s="172">
        <f>_xll.qlInterestRateIndexValueDate(Index1M,$H731)</f>
        <v>44587</v>
      </c>
      <c r="J731" s="177">
        <f>IFERROR(_xll.qlIndexFixing(Index1M,$H731,TRUE,_xll.ohTrigger(RecalcTrigger,Trigger1M)),NA())</f>
        <v>2.068714813588397E-2</v>
      </c>
      <c r="K731" s="44">
        <f>IFERROR(_xll.qlIndexFixing(Index3M,H731,TRUE,_xll.ohTrigger(RecalcTrigger,Trigger3M)),NA())</f>
        <v>2.1327279154591861E-2</v>
      </c>
      <c r="L731" s="44">
        <f>IFERROR(_xll.qlIndexFixing(Index6M,$H731,TRUE,_xll.ohTrigger(RecalcTrigger,Trigger6M)),NA())</f>
        <v>2.2994669574817033E-2</v>
      </c>
      <c r="M731" s="178">
        <f>IFERROR(_xll.qlIndexFixing(Index1Y,$H731,TRUE,_xll.ohTrigger(RecalcTrigger,Trigger1Y)),NA())</f>
        <v>2.461297485663505E-2</v>
      </c>
      <c r="N731" s="177">
        <f>IFERROR(_xll.qlIndexFixing(ONIndex1M,I731,TRUE,_xll.ohTrigger(RecalcTrigger,Trigger1M)),NA())</f>
        <v>2.0614091126821554E-2</v>
      </c>
      <c r="O731" s="44">
        <f>IFERROR(_xll.qlIndexFixing(ONIndex3M,I731,TRUE,_xll.ohTrigger(RecalcTrigger,Trigger3M)),NA())</f>
        <v>2.1134408310164998E-2</v>
      </c>
      <c r="P731" s="44">
        <f>IFERROR(_xll.qlIndexFixing(ONIndex6M,I731,TRUE,_xll.ohTrigger(RecalcTrigger,Trigger6M)),NA())</f>
        <v>2.2543275088512393E-2</v>
      </c>
      <c r="Q731" s="178">
        <f>IFERROR(_xll.qlIndexFixing(ONIndex1Y,I731,TRUE,_xll.ohTrigger(RecalcTrigger,Trigger1Y)),NA())</f>
        <v>2.3778950546584632E-2</v>
      </c>
    </row>
    <row r="732" spans="2:17" x14ac:dyDescent="0.2">
      <c r="B732" s="39" t="s">
        <v>42</v>
      </c>
      <c r="D732" s="42">
        <f>_xll.qlCalendarAdvance(Calendar,$D731,B732,"f",FALSE)</f>
        <v>44594</v>
      </c>
      <c r="E732" s="172">
        <f>_xll.qlInterestRateIndexValueDate(IndexON,D732)</f>
        <v>44594</v>
      </c>
      <c r="F732" s="188">
        <f>IFERROR(_xll.qlIndexFixing(IndexON,D732,TRUE,_xll.ohTrigger(RecalcTrigger,TriggerON)),NA())</f>
        <v>1.9174087023785535E-2</v>
      </c>
      <c r="H732" s="42">
        <f>_xll.qlCalendarAdvance(Calendar,$H731,B732,"f",FALSE)</f>
        <v>44594</v>
      </c>
      <c r="I732" s="172">
        <f>_xll.qlInterestRateIndexValueDate(Index1M,$H732)</f>
        <v>44594</v>
      </c>
      <c r="J732" s="177">
        <f>IFERROR(_xll.qlIndexFixing(Index1M,$H732,TRUE,_xll.ohTrigger(RecalcTrigger,Trigger1M)),NA())</f>
        <v>2.0699496446492816E-2</v>
      </c>
      <c r="K732" s="44">
        <f>IFERROR(_xll.qlIndexFixing(Index3M,H732,TRUE,_xll.ohTrigger(RecalcTrigger,Trigger3M)),NA())</f>
        <v>2.1348916349895726E-2</v>
      </c>
      <c r="L732" s="44">
        <f>IFERROR(_xll.qlIndexFixing(Index6M,$H732,TRUE,_xll.ohTrigger(RecalcTrigger,Trigger6M)),NA())</f>
        <v>2.3018225712936918E-2</v>
      </c>
      <c r="M732" s="178">
        <f>IFERROR(_xll.qlIndexFixing(Index1Y,$H732,TRUE,_xll.ohTrigger(RecalcTrigger,Trigger1Y)),NA())</f>
        <v>2.4629434252529503E-2</v>
      </c>
      <c r="N732" s="177">
        <f>IFERROR(_xll.qlIndexFixing(ONIndex1M,I732,TRUE,_xll.ohTrigger(RecalcTrigger,Trigger1M)),NA())</f>
        <v>2.0637914535827084E-2</v>
      </c>
      <c r="O732" s="44">
        <f>IFERROR(_xll.qlIndexFixing(ONIndex3M,I732,TRUE,_xll.ohTrigger(RecalcTrigger,Trigger3M)),NA())</f>
        <v>2.1156230202813431E-2</v>
      </c>
      <c r="P732" s="44">
        <f>IFERROR(_xll.qlIndexFixing(ONIndex6M,I732,TRUE,_xll.ohTrigger(RecalcTrigger,Trigger6M)),NA())</f>
        <v>2.2571298178172272E-2</v>
      </c>
      <c r="Q732" s="178">
        <f>IFERROR(_xll.qlIndexFixing(ONIndex1Y,I732,TRUE,_xll.ohTrigger(RecalcTrigger,Trigger1Y)),NA())</f>
        <v>2.3808374444538316E-2</v>
      </c>
    </row>
    <row r="733" spans="2:17" x14ac:dyDescent="0.2">
      <c r="B733" s="39" t="s">
        <v>42</v>
      </c>
      <c r="D733" s="42">
        <f>_xll.qlCalendarAdvance(Calendar,$D732,B733,"f",FALSE)</f>
        <v>44601</v>
      </c>
      <c r="E733" s="172">
        <f>_xll.qlInterestRateIndexValueDate(IndexON,D733)</f>
        <v>44601</v>
      </c>
      <c r="F733" s="188">
        <f>IFERROR(_xll.qlIndexFixing(IndexON,D733,TRUE,_xll.ohTrigger(RecalcTrigger,TriggerON)),NA())</f>
        <v>1.9194685987058424E-2</v>
      </c>
      <c r="H733" s="42">
        <f>_xll.qlCalendarAdvance(Calendar,$H732,B733,"f",FALSE)</f>
        <v>44601</v>
      </c>
      <c r="I733" s="172">
        <f>_xll.qlInterestRateIndexValueDate(Index1M,$H733)</f>
        <v>44601</v>
      </c>
      <c r="J733" s="177">
        <f>IFERROR(_xll.qlIndexFixing(Index1M,$H733,TRUE,_xll.ohTrigger(RecalcTrigger,Trigger1M)),NA())</f>
        <v>2.072319307934857E-2</v>
      </c>
      <c r="K733" s="44">
        <f>IFERROR(_xll.qlIndexFixing(Index3M,H733,TRUE,_xll.ohTrigger(RecalcTrigger,Trigger3M)),NA())</f>
        <v>2.1368348850406688E-2</v>
      </c>
      <c r="L733" s="44">
        <f>IFERROR(_xll.qlIndexFixing(Index6M,$H733,TRUE,_xll.ohTrigger(RecalcTrigger,Trigger6M)),NA())</f>
        <v>2.3041409957319962E-2</v>
      </c>
      <c r="M733" s="178">
        <f>IFERROR(_xll.qlIndexFixing(Index1Y,$H733,TRUE,_xll.ohTrigger(RecalcTrigger,Trigger1Y)),NA())</f>
        <v>2.4645433153215102E-2</v>
      </c>
      <c r="N733" s="177">
        <f>IFERROR(_xll.qlIndexFixing(ONIndex1M,I733,TRUE,_xll.ohTrigger(RecalcTrigger,Trigger1M)),NA())</f>
        <v>2.0661682277870463E-2</v>
      </c>
      <c r="O733" s="44">
        <f>IFERROR(_xll.qlIndexFixing(ONIndex3M,I733,TRUE,_xll.ohTrigger(RecalcTrigger,Trigger3M)),NA())</f>
        <v>2.1178005425285251E-2</v>
      </c>
      <c r="P733" s="44">
        <f>IFERROR(_xll.qlIndexFixing(ONIndex6M,I733,TRUE,_xll.ohTrigger(RecalcTrigger,Trigger6M)),NA())</f>
        <v>2.2598953285704049E-2</v>
      </c>
      <c r="Q733" s="178">
        <f>IFERROR(_xll.qlIndexFixing(ONIndex1Y,I733,TRUE,_xll.ohTrigger(RecalcTrigger,Trigger1Y)),NA())</f>
        <v>2.3837276986761191E-2</v>
      </c>
    </row>
    <row r="734" spans="2:17" x14ac:dyDescent="0.2">
      <c r="B734" s="39" t="s">
        <v>42</v>
      </c>
      <c r="D734" s="42">
        <f>_xll.qlCalendarAdvance(Calendar,$D733,B734,"f",FALSE)</f>
        <v>44608</v>
      </c>
      <c r="E734" s="172">
        <f>_xll.qlInterestRateIndexValueDate(IndexON,D734)</f>
        <v>44608</v>
      </c>
      <c r="F734" s="188">
        <f>IFERROR(_xll.qlIndexFixing(IndexON,D734,TRUE,_xll.ohTrigger(RecalcTrigger,TriggerON)),NA())</f>
        <v>1.921532211523802E-2</v>
      </c>
      <c r="H734" s="42">
        <f>_xll.qlCalendarAdvance(Calendar,$H733,B734,"f",FALSE)</f>
        <v>44608</v>
      </c>
      <c r="I734" s="172">
        <f>_xll.qlInterestRateIndexValueDate(Index1M,$H734)</f>
        <v>44608</v>
      </c>
      <c r="J734" s="177">
        <f>IFERROR(_xll.qlIndexFixing(Index1M,$H734,TRUE,_xll.ohTrigger(RecalcTrigger,Trigger1M)),NA())</f>
        <v>2.074683400132088E-2</v>
      </c>
      <c r="K734" s="44">
        <f>IFERROR(_xll.qlIndexFixing(Index3M,H734,TRUE,_xll.ohTrigger(RecalcTrigger,Trigger3M)),NA())</f>
        <v>2.1389894529353023E-2</v>
      </c>
      <c r="L734" s="44">
        <f>IFERROR(_xll.qlIndexFixing(Index6M,$H734,TRUE,_xll.ohTrigger(RecalcTrigger,Trigger6M)),NA())</f>
        <v>2.3064222295277714E-2</v>
      </c>
      <c r="M734" s="178">
        <f>IFERROR(_xll.qlIndexFixing(Index1Y,$H734,TRUE,_xll.ohTrigger(RecalcTrigger,Trigger1Y)),NA())</f>
        <v>2.4660982957048105E-2</v>
      </c>
      <c r="N734" s="177">
        <f>IFERROR(_xll.qlIndexFixing(ONIndex1M,I734,TRUE,_xll.ohTrigger(RecalcTrigger,Trigger1M)),NA())</f>
        <v>2.0685394353032738E-2</v>
      </c>
      <c r="O734" s="44">
        <f>IFERROR(_xll.qlIndexFixing(ONIndex3M,I734,TRUE,_xll.ohTrigger(RecalcTrigger,Trigger3M)),NA())</f>
        <v>2.1199733977499413E-2</v>
      </c>
      <c r="P734" s="44">
        <f>IFERROR(_xll.qlIndexFixing(ONIndex6M,I734,TRUE,_xll.ohTrigger(RecalcTrigger,Trigger6M)),NA())</f>
        <v>2.2626240411188769E-2</v>
      </c>
      <c r="Q734" s="178">
        <f>IFERROR(_xll.qlIndexFixing(ONIndex1Y,I734,TRUE,_xll.ohTrigger(RecalcTrigger,Trigger1Y)),NA())</f>
        <v>2.3865658173253257E-2</v>
      </c>
    </row>
    <row r="735" spans="2:17" x14ac:dyDescent="0.2">
      <c r="B735" s="39" t="s">
        <v>42</v>
      </c>
      <c r="D735" s="42">
        <f>_xll.qlCalendarAdvance(Calendar,$D734,B735,"f",FALSE)</f>
        <v>44615</v>
      </c>
      <c r="E735" s="172">
        <f>_xll.qlInterestRateIndexValueDate(IndexON,D735)</f>
        <v>44615</v>
      </c>
      <c r="F735" s="188">
        <f>IFERROR(_xll.qlIndexFixing(IndexON,D735,TRUE,_xll.ohTrigger(RecalcTrigger,TriggerON)),NA())</f>
        <v>1.9235995408405371E-2</v>
      </c>
      <c r="H735" s="42">
        <f>_xll.qlCalendarAdvance(Calendar,$H734,B735,"f",FALSE)</f>
        <v>44615</v>
      </c>
      <c r="I735" s="172">
        <f>_xll.qlInterestRateIndexValueDate(Index1M,$H735)</f>
        <v>44615</v>
      </c>
      <c r="J735" s="177">
        <f>IFERROR(_xll.qlIndexFixing(Index1M,$H735,TRUE,_xll.ohTrigger(RecalcTrigger,Trigger1M)),NA())</f>
        <v>2.077041921210292E-2</v>
      </c>
      <c r="K735" s="44">
        <f>IFERROR(_xll.qlIndexFixing(Index3M,H735,TRUE,_xll.ohTrigger(RecalcTrigger,Trigger3M)),NA())</f>
        <v>2.141139340842502E-2</v>
      </c>
      <c r="L735" s="44">
        <f>IFERROR(_xll.qlIndexFixing(Index6M,$H735,TRUE,_xll.ohTrigger(RecalcTrigger,Trigger6M)),NA())</f>
        <v>2.308666271432637E-2</v>
      </c>
      <c r="M735" s="178">
        <f>IFERROR(_xll.qlIndexFixing(Index1Y,$H735,TRUE,_xll.ohTrigger(RecalcTrigger,Trigger1Y)),NA())</f>
        <v>2.4676095063677073E-2</v>
      </c>
      <c r="N735" s="177">
        <f>IFERROR(_xll.qlIndexFixing(ONIndex1M,I735,TRUE,_xll.ohTrigger(RecalcTrigger,Trigger1M)),NA())</f>
        <v>2.0709050761313907E-2</v>
      </c>
      <c r="O735" s="44">
        <f>IFERROR(_xll.qlIndexFixing(ONIndex3M,I735,TRUE,_xll.ohTrigger(RecalcTrigger,Trigger3M)),NA())</f>
        <v>2.1221415859455917E-2</v>
      </c>
      <c r="P735" s="44">
        <f>IFERROR(_xll.qlIndexFixing(ONIndex6M,I735,TRUE,_xll.ohTrigger(RecalcTrigger,Trigger6M)),NA())</f>
        <v>2.2653159554383295E-2</v>
      </c>
      <c r="Q735" s="178">
        <f>IFERROR(_xll.qlIndexFixing(ONIndex1Y,I735,TRUE,_xll.ohTrigger(RecalcTrigger,Trigger1Y)),NA())</f>
        <v>2.3893518003771375E-2</v>
      </c>
    </row>
    <row r="736" spans="2:17" x14ac:dyDescent="0.2">
      <c r="B736" s="39" t="s">
        <v>42</v>
      </c>
      <c r="D736" s="42">
        <f>_xll.qlCalendarAdvance(Calendar,$D735,B736,"f",FALSE)</f>
        <v>44622</v>
      </c>
      <c r="E736" s="172">
        <f>_xll.qlInterestRateIndexValueDate(IndexON,D736)</f>
        <v>44622</v>
      </c>
      <c r="F736" s="188">
        <f>IFERROR(_xll.qlIndexFixing(IndexON,D736,TRUE,_xll.ohTrigger(RecalcTrigger,TriggerON)),NA())</f>
        <v>1.9256705866398383E-2</v>
      </c>
      <c r="H736" s="42">
        <f>_xll.qlCalendarAdvance(Calendar,$H735,B736,"f",FALSE)</f>
        <v>44622</v>
      </c>
      <c r="I736" s="172">
        <f>_xll.qlInterestRateIndexValueDate(Index1M,$H736)</f>
        <v>44622</v>
      </c>
      <c r="J736" s="177">
        <f>IFERROR(_xll.qlIndexFixing(Index1M,$H736,TRUE,_xll.ohTrigger(RecalcTrigger,Trigger1M)),NA())</f>
        <v>2.0805286798186749E-2</v>
      </c>
      <c r="K736" s="44">
        <f>IFERROR(_xll.qlIndexFixing(Index3M,H736,TRUE,_xll.ohTrigger(RecalcTrigger,Trigger3M)),NA())</f>
        <v>2.1439300053028576E-2</v>
      </c>
      <c r="L736" s="44">
        <f>IFERROR(_xll.qlIndexFixing(Index6M,$H736,TRUE,_xll.ohTrigger(RecalcTrigger,Trigger6M)),NA())</f>
        <v>2.3115252426730792E-2</v>
      </c>
      <c r="M736" s="178">
        <f>IFERROR(_xll.qlIndexFixing(Index1Y,$H736,TRUE,_xll.ohTrigger(RecalcTrigger,Trigger1Y)),NA())</f>
        <v>2.469078087399712E-2</v>
      </c>
      <c r="N736" s="177">
        <f>IFERROR(_xll.qlIndexFixing(ONIndex1M,I736,TRUE,_xll.ohTrigger(RecalcTrigger,Trigger1M)),NA())</f>
        <v>2.0732651502632926E-2</v>
      </c>
      <c r="O736" s="44">
        <f>IFERROR(_xll.qlIndexFixing(ONIndex3M,I736,TRUE,_xll.ohTrigger(RecalcTrigger,Trigger3M)),NA())</f>
        <v>2.1243051071154762E-2</v>
      </c>
      <c r="P736" s="44">
        <f>IFERROR(_xll.qlIndexFixing(ONIndex6M,I736,TRUE,_xll.ohTrigger(RecalcTrigger,Trigger6M)),NA())</f>
        <v>2.2679710715287626E-2</v>
      </c>
      <c r="Q736" s="178">
        <f>IFERROR(_xll.qlIndexFixing(ONIndex1Y,I736,TRUE,_xll.ohTrigger(RecalcTrigger,Trigger1Y)),NA())</f>
        <v>2.3920856478315544E-2</v>
      </c>
    </row>
    <row r="737" spans="2:17" x14ac:dyDescent="0.2">
      <c r="B737" s="39" t="s">
        <v>42</v>
      </c>
      <c r="D737" s="42">
        <f>_xll.qlCalendarAdvance(Calendar,$D736,B737,"f",FALSE)</f>
        <v>44629</v>
      </c>
      <c r="E737" s="172">
        <f>_xll.qlInterestRateIndexValueDate(IndexON,D737)</f>
        <v>44629</v>
      </c>
      <c r="F737" s="188">
        <f>IFERROR(_xll.qlIndexFixing(IndexON,D737,TRUE,_xll.ohTrigger(RecalcTrigger,TriggerON)),NA())</f>
        <v>1.9277453489379148E-2</v>
      </c>
      <c r="H737" s="42">
        <f>_xll.qlCalendarAdvance(Calendar,$H736,B737,"f",FALSE)</f>
        <v>44629</v>
      </c>
      <c r="I737" s="172">
        <f>_xll.qlInterestRateIndexValueDate(Index1M,$H737)</f>
        <v>44629</v>
      </c>
      <c r="J737" s="177">
        <f>IFERROR(_xll.qlIndexFixing(Index1M,$H737,TRUE,_xll.ohTrigger(RecalcTrigger,Trigger1M)),NA())</f>
        <v>2.0828747371407226E-2</v>
      </c>
      <c r="K737" s="44">
        <f>IFERROR(_xll.qlIndexFixing(Index3M,H737,TRUE,_xll.ohTrigger(RecalcTrigger,Trigger3M)),NA())</f>
        <v>2.1460699063267832E-2</v>
      </c>
      <c r="L737" s="44">
        <f>IFERROR(_xll.qlIndexFixing(Index6M,$H737,TRUE,_xll.ohTrigger(RecalcTrigger,Trigger6M)),NA())</f>
        <v>2.3136873349453663E-2</v>
      </c>
      <c r="M737" s="178">
        <f>IFERROR(_xll.qlIndexFixing(Index1Y,$H737,TRUE,_xll.ohTrigger(RecalcTrigger,Trigger1Y)),NA())</f>
        <v>2.4705051790097743E-2</v>
      </c>
      <c r="N737" s="177">
        <f>IFERROR(_xll.qlIndexFixing(ONIndex1M,I737,TRUE,_xll.ohTrigger(RecalcTrigger,Trigger1M)),NA())</f>
        <v>2.075619657707084E-2</v>
      </c>
      <c r="O737" s="44">
        <f>IFERROR(_xll.qlIndexFixing(ONIndex3M,I737,TRUE,_xll.ohTrigger(RecalcTrigger,Trigger3M)),NA())</f>
        <v>2.1264639612595948E-2</v>
      </c>
      <c r="P737" s="44">
        <f>IFERROR(_xll.qlIndexFixing(ONIndex6M,I737,TRUE,_xll.ohTrigger(RecalcTrigger,Trigger6M)),NA())</f>
        <v>2.270589389373967E-2</v>
      </c>
      <c r="Q737" s="178">
        <f>IFERROR(_xll.qlIndexFixing(ONIndex1Y,I737,TRUE,_xll.ohTrigger(RecalcTrigger,Trigger1Y)),NA())</f>
        <v>2.3947673596642627E-2</v>
      </c>
    </row>
    <row r="738" spans="2:17" x14ac:dyDescent="0.2">
      <c r="B738" s="39" t="s">
        <v>42</v>
      </c>
      <c r="D738" s="42">
        <f>_xll.qlCalendarAdvance(Calendar,$D737,B738,"f",FALSE)</f>
        <v>44636</v>
      </c>
      <c r="E738" s="172">
        <f>_xll.qlInterestRateIndexValueDate(IndexON,D738)</f>
        <v>44636</v>
      </c>
      <c r="F738" s="188">
        <f>IFERROR(_xll.qlIndexFixing(IndexON,D738,TRUE,_xll.ohTrigger(RecalcTrigger,TriggerON)),NA())</f>
        <v>1.9298238277266622E-2</v>
      </c>
      <c r="H738" s="42">
        <f>_xll.qlCalendarAdvance(Calendar,$H737,B738,"f",FALSE)</f>
        <v>44636</v>
      </c>
      <c r="I738" s="172">
        <f>_xll.qlInterestRateIndexValueDate(Index1M,$H738)</f>
        <v>44636</v>
      </c>
      <c r="J738" s="177">
        <f>IFERROR(_xll.qlIndexFixing(Index1M,$H738,TRUE,_xll.ohTrigger(RecalcTrigger,Trigger1M)),NA())</f>
        <v>2.0854414055395478E-2</v>
      </c>
      <c r="K738" s="44">
        <f>IFERROR(_xll.qlIndexFixing(Index3M,H738,TRUE,_xll.ohTrigger(RecalcTrigger,Trigger3M)),NA())</f>
        <v>2.148205126678247E-2</v>
      </c>
      <c r="L738" s="44">
        <f>IFERROR(_xll.qlIndexFixing(Index6M,$H738,TRUE,_xll.ohTrigger(RecalcTrigger,Trigger6M)),NA())</f>
        <v>2.3158122247981017E-2</v>
      </c>
      <c r="M738" s="178">
        <f>IFERROR(_xll.qlIndexFixing(Index1Y,$H738,TRUE,_xll.ohTrigger(RecalcTrigger,Trigger1Y)),NA())</f>
        <v>2.4718919215219515E-2</v>
      </c>
      <c r="N738" s="177">
        <f>IFERROR(_xll.qlIndexFixing(ONIndex1M,I738,TRUE,_xll.ohTrigger(RecalcTrigger,Trigger1M)),NA())</f>
        <v>2.0779685984465557E-2</v>
      </c>
      <c r="O738" s="44">
        <f>IFERROR(_xll.qlIndexFixing(ONIndex3M,I738,TRUE,_xll.ohTrigger(RecalcTrigger,Trigger3M)),NA())</f>
        <v>2.1286181483779476E-2</v>
      </c>
      <c r="P738" s="44">
        <f>IFERROR(_xll.qlIndexFixing(ONIndex6M,I738,TRUE,_xll.ohTrigger(RecalcTrigger,Trigger6M)),NA())</f>
        <v>2.2731709089820473E-2</v>
      </c>
      <c r="Q738" s="178">
        <f>IFERROR(_xll.qlIndexFixing(ONIndex1Y,I738,TRUE,_xll.ohTrigger(RecalcTrigger,Trigger1Y)),NA())</f>
        <v>2.3973969358671576E-2</v>
      </c>
    </row>
    <row r="739" spans="2:17" x14ac:dyDescent="0.2">
      <c r="B739" s="39" t="s">
        <v>42</v>
      </c>
      <c r="D739" s="42">
        <f>_xll.qlCalendarAdvance(Calendar,$D738,B739,"f",FALSE)</f>
        <v>44643</v>
      </c>
      <c r="E739" s="172">
        <f>_xll.qlInterestRateIndexValueDate(IndexON,D739)</f>
        <v>44643</v>
      </c>
      <c r="F739" s="188">
        <f>IFERROR(_xll.qlIndexFixing(IndexON,D739,TRUE,_xll.ohTrigger(RecalcTrigger,TriggerON)),NA())</f>
        <v>1.9319060230141849E-2</v>
      </c>
      <c r="H739" s="42">
        <f>_xll.qlCalendarAdvance(Calendar,$H738,B739,"f",FALSE)</f>
        <v>44643</v>
      </c>
      <c r="I739" s="172">
        <f>_xll.qlInterestRateIndexValueDate(Index1M,$H739)</f>
        <v>44643</v>
      </c>
      <c r="J739" s="177">
        <f>IFERROR(_xll.qlIndexFixing(Index1M,$H739,TRUE,_xll.ohTrigger(RecalcTrigger,Trigger1M)),NA())</f>
        <v>2.0875501355770498E-2</v>
      </c>
      <c r="K739" s="44">
        <f>IFERROR(_xll.qlIndexFixing(Index3M,H739,TRUE,_xll.ohTrigger(RecalcTrigger,Trigger3M)),NA())</f>
        <v>2.1503356662818406E-2</v>
      </c>
      <c r="L739" s="44">
        <f>IFERROR(_xll.qlIndexFixing(Index6M,$H739,TRUE,_xll.ohTrigger(RecalcTrigger,Trigger6M)),NA())</f>
        <v>2.3178999110489797E-2</v>
      </c>
      <c r="M739" s="178">
        <f>IFERROR(_xll.qlIndexFixing(Index1Y,$H739,TRUE,_xll.ohTrigger(RecalcTrigger,Trigger1Y)),NA())</f>
        <v>2.4732394553706127E-2</v>
      </c>
      <c r="N739" s="177">
        <f>IFERROR(_xll.qlIndexFixing(ONIndex1M,I739,TRUE,_xll.ohTrigger(RecalcTrigger,Trigger1M)),NA())</f>
        <v>2.0803119725060215E-2</v>
      </c>
      <c r="O739" s="44">
        <f>IFERROR(_xll.qlIndexFixing(ONIndex3M,I739,TRUE,_xll.ohTrigger(RecalcTrigger,Trigger3M)),NA())</f>
        <v>2.1307676684705346E-2</v>
      </c>
      <c r="P739" s="44">
        <f>IFERROR(_xll.qlIndexFixing(ONIndex6M,I739,TRUE,_xll.ohTrigger(RecalcTrigger,Trigger6M)),NA())</f>
        <v>2.2757156303286896E-2</v>
      </c>
      <c r="Q739" s="178">
        <f>IFERROR(_xll.qlIndexFixing(ONIndex1Y,I739,TRUE,_xll.ohTrigger(RecalcTrigger,Trigger1Y)),NA())</f>
        <v>2.3999743764321346E-2</v>
      </c>
    </row>
    <row r="740" spans="2:17" x14ac:dyDescent="0.2">
      <c r="B740" s="39" t="s">
        <v>42</v>
      </c>
      <c r="D740" s="42">
        <f>_xll.qlCalendarAdvance(Calendar,$D739,B740,"f",FALSE)</f>
        <v>44650</v>
      </c>
      <c r="E740" s="172">
        <f>_xll.qlInterestRateIndexValueDate(IndexON,D740)</f>
        <v>44650</v>
      </c>
      <c r="F740" s="188">
        <f>IFERROR(_xll.qlIndexFixing(IndexON,D740,TRUE,_xll.ohTrigger(RecalcTrigger,TriggerON)),NA())</f>
        <v>1.9339919347923784E-2</v>
      </c>
      <c r="H740" s="42">
        <f>_xll.qlCalendarAdvance(Calendar,$H739,B740,"f",FALSE)</f>
        <v>44650</v>
      </c>
      <c r="I740" s="172">
        <f>_xll.qlInterestRateIndexValueDate(Index1M,$H740)</f>
        <v>44650</v>
      </c>
      <c r="J740" s="177">
        <f>IFERROR(_xll.qlIndexFixing(Index1M,$H740,TRUE,_xll.ohTrigger(RecalcTrigger,Trigger1M)),NA())</f>
        <v>2.0892024158595444E-2</v>
      </c>
      <c r="K740" s="44">
        <f>IFERROR(_xll.qlIndexFixing(Index3M,H740,TRUE,_xll.ohTrigger(RecalcTrigger,Trigger3M)),NA())</f>
        <v>2.1524615250625965E-2</v>
      </c>
      <c r="L740" s="44">
        <f>IFERROR(_xll.qlIndexFixing(Index6M,$H740,TRUE,_xll.ohTrigger(RecalcTrigger,Trigger6M)),NA())</f>
        <v>2.3199503925365267E-2</v>
      </c>
      <c r="M740" s="178">
        <f>IFERROR(_xll.qlIndexFixing(Index1Y,$H740,TRUE,_xll.ohTrigger(RecalcTrigger,Trigger1Y)),NA())</f>
        <v>2.4745489210961535E-2</v>
      </c>
      <c r="N740" s="177">
        <f>IFERROR(_xll.qlIndexFixing(ONIndex1M,I740,TRUE,_xll.ohTrigger(RecalcTrigger,Trigger1M)),NA())</f>
        <v>2.082649779853063E-2</v>
      </c>
      <c r="O740" s="44">
        <f>IFERROR(_xll.qlIndexFixing(ONIndex3M,I740,TRUE,_xll.ohTrigger(RecalcTrigger,Trigger3M)),NA())</f>
        <v>2.132912521529251E-2</v>
      </c>
      <c r="P740" s="44">
        <f>IFERROR(_xll.qlIndexFixing(ONIndex6M,I740,TRUE,_xll.ohTrigger(RecalcTrigger,Trigger6M)),NA())</f>
        <v>2.2782235534138939E-2</v>
      </c>
      <c r="Q740" s="178">
        <f>IFERROR(_xll.qlIndexFixing(ONIndex1Y,I740,TRUE,_xll.ohTrigger(RecalcTrigger,Trigger1Y)),NA())</f>
        <v>2.402499681351089E-2</v>
      </c>
    </row>
    <row r="741" spans="2:17" x14ac:dyDescent="0.2">
      <c r="B741" s="39" t="s">
        <v>42</v>
      </c>
      <c r="D741" s="42">
        <f>_xll.qlCalendarAdvance(Calendar,$D740,B741,"f",FALSE)</f>
        <v>44657</v>
      </c>
      <c r="E741" s="172">
        <f>_xll.qlInterestRateIndexValueDate(IndexON,D741)</f>
        <v>44657</v>
      </c>
      <c r="F741" s="188">
        <f>IFERROR(_xll.qlIndexFixing(IndexON,D741,TRUE,_xll.ohTrigger(RecalcTrigger,TriggerON)),NA())</f>
        <v>1.9360815630693473E-2</v>
      </c>
      <c r="H741" s="42">
        <f>_xll.qlCalendarAdvance(Calendar,$H740,B741,"f",FALSE)</f>
        <v>44657</v>
      </c>
      <c r="I741" s="172">
        <f>_xll.qlInterestRateIndexValueDate(Index1M,$H741)</f>
        <v>44657</v>
      </c>
      <c r="J741" s="177">
        <f>IFERROR(_xll.qlIndexFixing(Index1M,$H741,TRUE,_xll.ohTrigger(RecalcTrigger,Trigger1M)),NA())</f>
        <v>2.0915269797031844E-2</v>
      </c>
      <c r="K741" s="44">
        <f>IFERROR(_xll.qlIndexFixing(Index3M,H741,TRUE,_xll.ohTrigger(RecalcTrigger,Trigger3M)),NA())</f>
        <v>2.154368608415997E-2</v>
      </c>
      <c r="L741" s="44">
        <f>IFERROR(_xll.qlIndexFixing(Index6M,$H741,TRUE,_xll.ohTrigger(RecalcTrigger,Trigger6M)),NA())</f>
        <v>2.3217591541243778E-2</v>
      </c>
      <c r="M741" s="178">
        <f>IFERROR(_xll.qlIndexFixing(Index1Y,$H741,TRUE,_xll.ohTrigger(RecalcTrigger,Trigger1Y)),NA())</f>
        <v>2.4758214593405548E-2</v>
      </c>
      <c r="N741" s="177">
        <f>IFERROR(_xll.qlIndexFixing(ONIndex1M,I741,TRUE,_xll.ohTrigger(RecalcTrigger,Trigger1M)),NA())</f>
        <v>2.0849820205038894E-2</v>
      </c>
      <c r="O741" s="44">
        <f>IFERROR(_xll.qlIndexFixing(ONIndex3M,I741,TRUE,_xll.ohTrigger(RecalcTrigger,Trigger3M)),NA())</f>
        <v>2.135052707554097E-2</v>
      </c>
      <c r="P741" s="44">
        <f>IFERROR(_xll.qlIndexFixing(ONIndex6M,I741,TRUE,_xll.ohTrigger(RecalcTrigger,Trigger6M)),NA())</f>
        <v>2.280694678221451E-2</v>
      </c>
      <c r="Q741" s="178">
        <f>IFERROR(_xll.qlIndexFixing(ONIndex1Y,I741,TRUE,_xll.ohTrigger(RecalcTrigger,Trigger1Y)),NA())</f>
        <v>2.404972850599707E-2</v>
      </c>
    </row>
    <row r="742" spans="2:17" x14ac:dyDescent="0.2">
      <c r="B742" s="39" t="s">
        <v>42</v>
      </c>
      <c r="D742" s="42">
        <f>_xll.qlCalendarAdvance(Calendar,$D741,B742,"f",FALSE)</f>
        <v>44664</v>
      </c>
      <c r="E742" s="172">
        <f>_xll.qlInterestRateIndexValueDate(IndexON,D742)</f>
        <v>44664</v>
      </c>
      <c r="F742" s="188">
        <f>IFERROR(_xll.qlIndexFixing(IndexON,D742,TRUE,_xll.ohTrigger(RecalcTrigger,TriggerON)),NA())</f>
        <v>1.9381749078450916E-2</v>
      </c>
      <c r="H742" s="42">
        <f>_xll.qlCalendarAdvance(Calendar,$H741,B742,"f",FALSE)</f>
        <v>44664</v>
      </c>
      <c r="I742" s="172">
        <f>_xll.qlInterestRateIndexValueDate(Index1M,$H742)</f>
        <v>44664</v>
      </c>
      <c r="J742" s="177">
        <f>IFERROR(_xll.qlIndexFixing(Index1M,$H742,TRUE,_xll.ohTrigger(RecalcTrigger,Trigger1M)),NA())</f>
        <v>2.0938459718705858E-2</v>
      </c>
      <c r="K742" s="44">
        <f>IFERROR(_xll.qlIndexFixing(Index3M,H742,TRUE,_xll.ohTrigger(RecalcTrigger,Trigger3M)),NA())</f>
        <v>2.1564853150213122E-2</v>
      </c>
      <c r="L742" s="44">
        <f>IFERROR(_xll.qlIndexFixing(Index6M,$H742,TRUE,_xll.ohTrigger(RecalcTrigger,Trigger6M)),NA())</f>
        <v>2.3237377552907171E-2</v>
      </c>
      <c r="M742" s="178">
        <f>IFERROR(_xll.qlIndexFixing(Index1Y,$H742,TRUE,_xll.ohTrigger(RecalcTrigger,Trigger1Y)),NA())</f>
        <v>2.4770582108433414E-2</v>
      </c>
      <c r="N742" s="177">
        <f>IFERROR(_xll.qlIndexFixing(ONIndex1M,I742,TRUE,_xll.ohTrigger(RecalcTrigger,Trigger1M)),NA())</f>
        <v>2.0873086944585006E-2</v>
      </c>
      <c r="O742" s="44">
        <f>IFERROR(_xll.qlIndexFixing(ONIndex3M,I742,TRUE,_xll.ohTrigger(RecalcTrigger,Trigger3M)),NA())</f>
        <v>2.1371882265531772E-2</v>
      </c>
      <c r="P742" s="44">
        <f>IFERROR(_xll.qlIndexFixing(ONIndex6M,I742,TRUE,_xll.ohTrigger(RecalcTrigger,Trigger6M)),NA())</f>
        <v>2.2831290047594655E-2</v>
      </c>
      <c r="Q742" s="178">
        <f>IFERROR(_xll.qlIndexFixing(ONIndex1Y,I742,TRUE,_xll.ohTrigger(RecalcTrigger,Trigger1Y)),NA())</f>
        <v>2.4073938841941978E-2</v>
      </c>
    </row>
    <row r="743" spans="2:17" x14ac:dyDescent="0.2">
      <c r="B743" s="39" t="s">
        <v>42</v>
      </c>
      <c r="D743" s="42">
        <f>_xll.qlCalendarAdvance(Calendar,$D742,B743,"f",FALSE)</f>
        <v>44671</v>
      </c>
      <c r="E743" s="172">
        <f>_xll.qlInterestRateIndexValueDate(IndexON,D743)</f>
        <v>44671</v>
      </c>
      <c r="F743" s="188">
        <f>IFERROR(_xll.qlIndexFixing(IndexON,D743,TRUE,_xll.ohTrigger(RecalcTrigger,TriggerON)),NA())</f>
        <v>1.9402719691115067E-2</v>
      </c>
      <c r="H743" s="42">
        <f>_xll.qlCalendarAdvance(Calendar,$H742,B743,"f",FALSE)</f>
        <v>44671</v>
      </c>
      <c r="I743" s="172">
        <f>_xll.qlInterestRateIndexValueDate(Index1M,$H743)</f>
        <v>44671</v>
      </c>
      <c r="J743" s="177">
        <f>IFERROR(_xll.qlIndexFixing(Index1M,$H743,TRUE,_xll.ohTrigger(RecalcTrigger,Trigger1M)),NA())</f>
        <v>2.0961593923301401E-2</v>
      </c>
      <c r="K743" s="44">
        <f>IFERROR(_xll.qlIndexFixing(Index3M,H743,TRUE,_xll.ohTrigger(RecalcTrigger,Trigger3M)),NA())</f>
        <v>2.1585973407386525E-2</v>
      </c>
      <c r="L743" s="44">
        <f>IFERROR(_xll.qlIndexFixing(Index6M,$H743,TRUE,_xll.ohTrigger(RecalcTrigger,Trigger6M)),NA())</f>
        <v>2.3256791506599313E-2</v>
      </c>
      <c r="M743" s="178">
        <f>IFERROR(_xll.qlIndexFixing(Index1Y,$H743,TRUE,_xll.ohTrigger(RecalcTrigger,Trigger1Y)),NA())</f>
        <v>2.4782603164374972E-2</v>
      </c>
      <c r="N743" s="177">
        <f>IFERROR(_xll.qlIndexFixing(ONIndex1M,I743,TRUE,_xll.ohTrigger(RecalcTrigger,Trigger1M)),NA())</f>
        <v>2.0896298017168968E-2</v>
      </c>
      <c r="O743" s="44">
        <f>IFERROR(_xll.qlIndexFixing(ONIndex3M,I743,TRUE,_xll.ohTrigger(RecalcTrigger,Trigger3M)),NA())</f>
        <v>2.1393190785264915E-2</v>
      </c>
      <c r="P743" s="44">
        <f>IFERROR(_xll.qlIndexFixing(ONIndex6M,I743,TRUE,_xll.ohTrigger(RecalcTrigger,Trigger6M)),NA())</f>
        <v>2.285526533011728E-2</v>
      </c>
      <c r="Q743" s="178">
        <f>IFERROR(_xll.qlIndexFixing(ONIndex1Y,I743,TRUE,_xll.ohTrigger(RecalcTrigger,Trigger1Y)),NA())</f>
        <v>2.4097627820940382E-2</v>
      </c>
    </row>
    <row r="744" spans="2:17" x14ac:dyDescent="0.2">
      <c r="B744" s="39" t="s">
        <v>42</v>
      </c>
      <c r="D744" s="42">
        <f>_xll.qlCalendarAdvance(Calendar,$D743,B744,"f",FALSE)</f>
        <v>44678</v>
      </c>
      <c r="E744" s="172">
        <f>_xll.qlInterestRateIndexValueDate(IndexON,D744)</f>
        <v>44678</v>
      </c>
      <c r="F744" s="188">
        <f>IFERROR(_xll.qlIndexFixing(IndexON,D744,TRUE,_xll.ohTrigger(RecalcTrigger,TriggerON)),NA())</f>
        <v>1.9423727468766971E-2</v>
      </c>
      <c r="H744" s="42">
        <f>_xll.qlCalendarAdvance(Calendar,$H743,B744,"f",FALSE)</f>
        <v>44678</v>
      </c>
      <c r="I744" s="172">
        <f>_xll.qlInterestRateIndexValueDate(Index1M,$H744)</f>
        <v>44678</v>
      </c>
      <c r="J744" s="177">
        <f>IFERROR(_xll.qlIndexFixing(Index1M,$H744,TRUE,_xll.ohTrigger(RecalcTrigger,Trigger1M)),NA())</f>
        <v>2.0984672410502392E-2</v>
      </c>
      <c r="K744" s="44">
        <f>IFERROR(_xll.qlIndexFixing(Index3M,H744,TRUE,_xll.ohTrigger(RecalcTrigger,Trigger3M)),NA())</f>
        <v>2.1607046854943631E-2</v>
      </c>
      <c r="L744" s="44">
        <f>IFERROR(_xll.qlIndexFixing(Index6M,$H744,TRUE,_xll.ohTrigger(RecalcTrigger,Trigger6M)),NA())</f>
        <v>2.3275833391577808E-2</v>
      </c>
      <c r="M744" s="178">
        <f>IFERROR(_xll.qlIndexFixing(Index1Y,$H744,TRUE,_xll.ohTrigger(RecalcTrigger,Trigger1Y)),NA())</f>
        <v>2.4794289170454231E-2</v>
      </c>
      <c r="N744" s="177">
        <f>IFERROR(_xll.qlIndexFixing(ONIndex1M,I744,TRUE,_xll.ohTrigger(RecalcTrigger,Trigger1M)),NA())</f>
        <v>2.0919453422628687E-2</v>
      </c>
      <c r="O744" s="44">
        <f>IFERROR(_xll.qlIndexFixing(ONIndex3M,I744,TRUE,_xll.ohTrigger(RecalcTrigger,Trigger3M)),NA())</f>
        <v>2.1414452634578307E-2</v>
      </c>
      <c r="P744" s="44">
        <f>IFERROR(_xll.qlIndexFixing(ONIndex6M,I744,TRUE,_xll.ohTrigger(RecalcTrigger,Trigger6M)),NA())</f>
        <v>2.2878872629701341E-2</v>
      </c>
      <c r="Q744" s="178">
        <f>IFERROR(_xll.qlIndexFixing(ONIndex1Y,I744,TRUE,_xll.ohTrigger(RecalcTrigger,Trigger1Y)),NA())</f>
        <v>2.4120795442992282E-2</v>
      </c>
    </row>
    <row r="745" spans="2:17" x14ac:dyDescent="0.2">
      <c r="B745" s="39" t="s">
        <v>42</v>
      </c>
      <c r="D745" s="42">
        <f>_xll.qlCalendarAdvance(Calendar,$D744,B745,"f",FALSE)</f>
        <v>44685</v>
      </c>
      <c r="E745" s="172">
        <f>_xll.qlInterestRateIndexValueDate(IndexON,D745)</f>
        <v>44685</v>
      </c>
      <c r="F745" s="188">
        <f>IFERROR(_xll.qlIndexFixing(IndexON,D745,TRUE,_xll.ohTrigger(RecalcTrigger,TriggerON)),NA())</f>
        <v>1.944477241140663E-2</v>
      </c>
      <c r="H745" s="42">
        <f>_xll.qlCalendarAdvance(Calendar,$H744,B745,"f",FALSE)</f>
        <v>44685</v>
      </c>
      <c r="I745" s="172">
        <f>_xll.qlInterestRateIndexValueDate(Index1M,$H745)</f>
        <v>44685</v>
      </c>
      <c r="J745" s="177">
        <f>IFERROR(_xll.qlIndexFixing(Index1M,$H745,TRUE,_xll.ohTrigger(RecalcTrigger,Trigger1M)),NA())</f>
        <v>2.1014425986913124E-2</v>
      </c>
      <c r="K745" s="44">
        <f>IFERROR(_xll.qlIndexFixing(Index3M,H745,TRUE,_xll.ohTrigger(RecalcTrigger,Trigger3M)),NA())</f>
        <v>2.16302060400504E-2</v>
      </c>
      <c r="L745" s="44">
        <f>IFERROR(_xll.qlIndexFixing(Index6M,$H745,TRUE,_xll.ohTrigger(RecalcTrigger,Trigger6M)),NA())</f>
        <v>2.3296446893190912E-2</v>
      </c>
      <c r="M745" s="178">
        <f>IFERROR(_xll.qlIndexFixing(Index1Y,$H745,TRUE,_xll.ohTrigger(RecalcTrigger,Trigger1Y)),NA())</f>
        <v>2.4805651536753848E-2</v>
      </c>
      <c r="N745" s="177">
        <f>IFERROR(_xll.qlIndexFixing(ONIndex1M,I745,TRUE,_xll.ohTrigger(RecalcTrigger,Trigger1M)),NA())</f>
        <v>2.0942553161126254E-2</v>
      </c>
      <c r="O745" s="44">
        <f>IFERROR(_xll.qlIndexFixing(ONIndex3M,I745,TRUE,_xll.ohTrigger(RecalcTrigger,Trigger3M)),NA())</f>
        <v>2.1435667813634041E-2</v>
      </c>
      <c r="P745" s="44">
        <f>IFERROR(_xll.qlIndexFixing(ONIndex6M,I745,TRUE,_xll.ohTrigger(RecalcTrigger,Trigger6M)),NA())</f>
        <v>2.2902111946346837E-2</v>
      </c>
      <c r="Q745" s="178">
        <f>IFERROR(_xll.qlIndexFixing(ONIndex1Y,I745,TRUE,_xll.ohTrigger(RecalcTrigger,Trigger1Y)),NA())</f>
        <v>2.4143441708097679E-2</v>
      </c>
    </row>
    <row r="746" spans="2:17" x14ac:dyDescent="0.2">
      <c r="B746" s="39" t="s">
        <v>42</v>
      </c>
      <c r="D746" s="42">
        <f>_xll.qlCalendarAdvance(Calendar,$D745,B746,"f",FALSE)</f>
        <v>44692</v>
      </c>
      <c r="E746" s="172">
        <f>_xll.qlInterestRateIndexValueDate(IndexON,D746)</f>
        <v>44692</v>
      </c>
      <c r="F746" s="188">
        <f>IFERROR(_xll.qlIndexFixing(IndexON,D746,TRUE,_xll.ohTrigger(RecalcTrigger,TriggerON)),NA())</f>
        <v>1.9465854519034043E-2</v>
      </c>
      <c r="H746" s="42">
        <f>_xll.qlCalendarAdvance(Calendar,$H745,B746,"f",FALSE)</f>
        <v>44692</v>
      </c>
      <c r="I746" s="172">
        <f>_xll.qlInterestRateIndexValueDate(Index1M,$H746)</f>
        <v>44692</v>
      </c>
      <c r="J746" s="177">
        <f>IFERROR(_xll.qlIndexFixing(Index1M,$H746,TRUE,_xll.ohTrigger(RecalcTrigger,Trigger1M)),NA())</f>
        <v>2.1037385062315849E-2</v>
      </c>
      <c r="K746" s="44">
        <f>IFERROR(_xll.qlIndexFixing(Index3M,H746,TRUE,_xll.ohTrigger(RecalcTrigger,Trigger3M)),NA())</f>
        <v>2.1651183762799935E-2</v>
      </c>
      <c r="L746" s="44">
        <f>IFERROR(_xll.qlIndexFixing(Index6M,$H746,TRUE,_xll.ohTrigger(RecalcTrigger,Trigger6M)),NA())</f>
        <v>2.3314719189932852E-2</v>
      </c>
      <c r="M746" s="178">
        <f>IFERROR(_xll.qlIndexFixing(Index1Y,$H746,TRUE,_xll.ohTrigger(RecalcTrigger,Trigger1Y)),NA())</f>
        <v>2.4816701674175379E-2</v>
      </c>
      <c r="N746" s="177">
        <f>IFERROR(_xll.qlIndexFixing(ONIndex1M,I746,TRUE,_xll.ohTrigger(RecalcTrigger,Trigger1M)),NA())</f>
        <v>2.0965597232580624E-2</v>
      </c>
      <c r="O746" s="44">
        <f>IFERROR(_xll.qlIndexFixing(ONIndex3M,I746,TRUE,_xll.ohTrigger(RecalcTrigger,Trigger3M)),NA())</f>
        <v>2.1456836322270023E-2</v>
      </c>
      <c r="P746" s="44">
        <f>IFERROR(_xll.qlIndexFixing(ONIndex6M,I746,TRUE,_xll.ohTrigger(RecalcTrigger,Trigger6M)),NA())</f>
        <v>2.2924983279891675E-2</v>
      </c>
      <c r="Q746" s="178">
        <f>IFERROR(_xll.qlIndexFixing(ONIndex1Y,I746,TRUE,_xll.ohTrigger(RecalcTrigger,Trigger1Y)),NA())</f>
        <v>2.416556661609448E-2</v>
      </c>
    </row>
    <row r="747" spans="2:17" x14ac:dyDescent="0.2">
      <c r="B747" s="39" t="s">
        <v>42</v>
      </c>
      <c r="D747" s="42">
        <f>_xll.qlCalendarAdvance(Calendar,$D746,B747,"f",FALSE)</f>
        <v>44699</v>
      </c>
      <c r="E747" s="172">
        <f>_xll.qlInterestRateIndexValueDate(IndexON,D747)</f>
        <v>44699</v>
      </c>
      <c r="F747" s="188">
        <f>IFERROR(_xll.qlIndexFixing(IndexON,D747,TRUE,_xll.ohTrigger(RecalcTrigger,TriggerON)),NA())</f>
        <v>1.9486973791730255E-2</v>
      </c>
      <c r="H747" s="42">
        <f>_xll.qlCalendarAdvance(Calendar,$H746,B747,"f",FALSE)</f>
        <v>44699</v>
      </c>
      <c r="I747" s="172">
        <f>_xll.qlInterestRateIndexValueDate(Index1M,$H747)</f>
        <v>44699</v>
      </c>
      <c r="J747" s="177">
        <f>IFERROR(_xll.qlIndexFixing(Index1M,$H747,TRUE,_xll.ohTrigger(RecalcTrigger,Trigger1M)),NA())</f>
        <v>2.1060288413989645E-2</v>
      </c>
      <c r="K747" s="44">
        <f>IFERROR(_xll.qlIndexFixing(Index3M,H747,TRUE,_xll.ohTrigger(RecalcTrigger,Trigger3M)),NA())</f>
        <v>2.1672114672107699E-2</v>
      </c>
      <c r="L747" s="44">
        <f>IFERROR(_xll.qlIndexFixing(Index6M,$H747,TRUE,_xll.ohTrigger(RecalcTrigger,Trigger6M)),NA())</f>
        <v>2.3332619363528817E-2</v>
      </c>
      <c r="M747" s="178">
        <f>IFERROR(_xll.qlIndexFixing(Index1Y,$H747,TRUE,_xll.ohTrigger(RecalcTrigger,Trigger1Y)),NA())</f>
        <v>2.4827450994406863E-2</v>
      </c>
      <c r="N747" s="177">
        <f>IFERROR(_xll.qlIndexFixing(ONIndex1M,I747,TRUE,_xll.ohTrigger(RecalcTrigger,Trigger1M)),NA())</f>
        <v>2.0988585636991797E-2</v>
      </c>
      <c r="O747" s="44">
        <f>IFERROR(_xll.qlIndexFixing(ONIndex3M,I747,TRUE,_xll.ohTrigger(RecalcTrigger,Trigger3M)),NA())</f>
        <v>2.1477958160648347E-2</v>
      </c>
      <c r="P747" s="44">
        <f>IFERROR(_xll.qlIndexFixing(ONIndex6M,I747,TRUE,_xll.ohTrigger(RecalcTrigger,Trigger6M)),NA())</f>
        <v>2.294748663025481E-2</v>
      </c>
      <c r="Q747" s="178">
        <f>IFERROR(_xll.qlIndexFixing(ONIndex1Y,I747,TRUE,_xll.ohTrigger(RecalcTrigger,Trigger1Y)),NA())</f>
        <v>2.4187170166820593E-2</v>
      </c>
    </row>
    <row r="748" spans="2:17" x14ac:dyDescent="0.2">
      <c r="B748" s="39" t="s">
        <v>42</v>
      </c>
      <c r="D748" s="42">
        <f>_xll.qlCalendarAdvance(Calendar,$D747,B748,"f",FALSE)</f>
        <v>44706</v>
      </c>
      <c r="E748" s="172">
        <f>_xll.qlInterestRateIndexValueDate(IndexON,D748)</f>
        <v>44706</v>
      </c>
      <c r="F748" s="188">
        <f>IFERROR(_xll.qlIndexFixing(IndexON,D748,TRUE,_xll.ohTrigger(RecalcTrigger,TriggerON)),NA())</f>
        <v>1.9508130229333176E-2</v>
      </c>
      <c r="H748" s="42">
        <f>_xll.qlCalendarAdvance(Calendar,$H747,B748,"f",FALSE)</f>
        <v>44706</v>
      </c>
      <c r="I748" s="172">
        <f>_xll.qlInterestRateIndexValueDate(Index1M,$H748)</f>
        <v>44706</v>
      </c>
      <c r="J748" s="177">
        <f>IFERROR(_xll.qlIndexFixing(Index1M,$H748,TRUE,_xll.ohTrigger(RecalcTrigger,Trigger1M)),NA())</f>
        <v>2.10831360416005E-2</v>
      </c>
      <c r="K748" s="44">
        <f>IFERROR(_xll.qlIndexFixing(Index3M,H748,TRUE,_xll.ohTrigger(RecalcTrigger,Trigger3M)),NA())</f>
        <v>2.1692998767235464E-2</v>
      </c>
      <c r="L748" s="44">
        <f>IFERROR(_xll.qlIndexFixing(Index6M,$H748,TRUE,_xll.ohTrigger(RecalcTrigger,Trigger6M)),NA())</f>
        <v>2.3350147404019365E-2</v>
      </c>
      <c r="M748" s="178">
        <f>IFERROR(_xll.qlIndexFixing(Index1Y,$H748,TRUE,_xll.ohTrigger(RecalcTrigger,Trigger1Y)),NA())</f>
        <v>2.4837910909886407E-2</v>
      </c>
      <c r="N748" s="177">
        <f>IFERROR(_xll.qlIndexFixing(ONIndex1M,I748,TRUE,_xll.ohTrigger(RecalcTrigger,Trigger1M)),NA())</f>
        <v>2.1011518374440818E-2</v>
      </c>
      <c r="O748" s="44">
        <f>IFERROR(_xll.qlIndexFixing(ONIndex3M,I748,TRUE,_xll.ohTrigger(RecalcTrigger,Trigger3M)),NA())</f>
        <v>2.149903332860692E-2</v>
      </c>
      <c r="P748" s="44">
        <f>IFERROR(_xll.qlIndexFixing(ONIndex6M,I748,TRUE,_xll.ohTrigger(RecalcTrigger,Trigger6M)),NA())</f>
        <v>2.296962199743624E-2</v>
      </c>
      <c r="Q748" s="178">
        <f>IFERROR(_xll.qlIndexFixing(ONIndex1Y,I748,TRUE,_xll.ohTrigger(RecalcTrigger,Trigger1Y)),NA())</f>
        <v>2.4208252360276017E-2</v>
      </c>
    </row>
    <row r="749" spans="2:17" x14ac:dyDescent="0.2">
      <c r="B749" s="39" t="s">
        <v>42</v>
      </c>
      <c r="D749" s="42">
        <f>_xll.qlCalendarAdvance(Calendar,$D748,B749,"f",FALSE)</f>
        <v>44713</v>
      </c>
      <c r="E749" s="172">
        <f>_xll.qlInterestRateIndexValueDate(IndexON,D749)</f>
        <v>44713</v>
      </c>
      <c r="F749" s="188">
        <f>IFERROR(_xll.qlIndexFixing(IndexON,D749,TRUE,_xll.ohTrigger(RecalcTrigger,TriggerON)),NA())</f>
        <v>1.952932383192385E-2</v>
      </c>
      <c r="H749" s="42">
        <f>_xll.qlCalendarAdvance(Calendar,$H748,B749,"f",FALSE)</f>
        <v>44713</v>
      </c>
      <c r="I749" s="172">
        <f>_xll.qlInterestRateIndexValueDate(Index1M,$H749)</f>
        <v>44713</v>
      </c>
      <c r="J749" s="177">
        <f>IFERROR(_xll.qlIndexFixing(Index1M,$H749,TRUE,_xll.ohTrigger(RecalcTrigger,Trigger1M)),NA())</f>
        <v>2.1099229074496573E-2</v>
      </c>
      <c r="K749" s="44">
        <f>IFERROR(_xll.qlIndexFixing(Index3M,H749,TRUE,_xll.ohTrigger(RecalcTrigger,Trigger3M)),NA())</f>
        <v>2.1713836047448531E-2</v>
      </c>
      <c r="L749" s="44">
        <f>IFERROR(_xll.qlIndexFixing(Index6M,$H749,TRUE,_xll.ohTrigger(RecalcTrigger,Trigger6M)),NA())</f>
        <v>2.3365461424170286E-2</v>
      </c>
      <c r="M749" s="178">
        <f>IFERROR(_xll.qlIndexFixing(Index1Y,$H749,TRUE,_xll.ohTrigger(RecalcTrigger,Trigger1Y)),NA())</f>
        <v>2.484809283377043E-2</v>
      </c>
      <c r="N749" s="177">
        <f>IFERROR(_xll.qlIndexFixing(ONIndex1M,I749,TRUE,_xll.ohTrigger(RecalcTrigger,Trigger1M)),NA())</f>
        <v>2.103439544468455E-2</v>
      </c>
      <c r="O749" s="44">
        <f>IFERROR(_xll.qlIndexFixing(ONIndex3M,I749,TRUE,_xll.ohTrigger(RecalcTrigger,Trigger3M)),NA())</f>
        <v>2.1520061826226788E-2</v>
      </c>
      <c r="P749" s="44">
        <f>IFERROR(_xll.qlIndexFixing(ONIndex6M,I749,TRUE,_xll.ohTrigger(RecalcTrigger,Trigger6M)),NA())</f>
        <v>2.2991389381354921E-2</v>
      </c>
      <c r="Q749" s="178">
        <f>IFERROR(_xll.qlIndexFixing(ONIndex1Y,I749,TRUE,_xll.ohTrigger(RecalcTrigger,Trigger1Y)),NA())</f>
        <v>2.422881319629866E-2</v>
      </c>
    </row>
    <row r="750" spans="2:17" x14ac:dyDescent="0.2">
      <c r="B750" s="39" t="s">
        <v>42</v>
      </c>
      <c r="D750" s="42">
        <f>_xll.qlCalendarAdvance(Calendar,$D749,B750,"f",FALSE)</f>
        <v>44720</v>
      </c>
      <c r="E750" s="172">
        <f>_xll.qlInterestRateIndexValueDate(IndexON,D750)</f>
        <v>44720</v>
      </c>
      <c r="F750" s="188">
        <f>IFERROR(_xll.qlIndexFixing(IndexON,D750,TRUE,_xll.ohTrigger(RecalcTrigger,TriggerON)),NA())</f>
        <v>1.9550554599583325E-2</v>
      </c>
      <c r="H750" s="42">
        <f>_xll.qlCalendarAdvance(Calendar,$H749,B750,"f",FALSE)</f>
        <v>44720</v>
      </c>
      <c r="I750" s="172">
        <f>_xll.qlInterestRateIndexValueDate(Index1M,$H750)</f>
        <v>44720</v>
      </c>
      <c r="J750" s="177">
        <f>IFERROR(_xll.qlIndexFixing(Index1M,$H750,TRUE,_xll.ohTrigger(RecalcTrigger,Trigger1M)),NA())</f>
        <v>2.1121973250692577E-2</v>
      </c>
      <c r="K750" s="44">
        <f>IFERROR(_xll.qlIndexFixing(Index3M,H750,TRUE,_xll.ohTrigger(RecalcTrigger,Trigger3M)),NA())</f>
        <v>2.1734626512009556E-2</v>
      </c>
      <c r="L750" s="44">
        <f>IFERROR(_xll.qlIndexFixing(Index6M,$H750,TRUE,_xll.ohTrigger(RecalcTrigger,Trigger6M)),NA())</f>
        <v>2.3382270682791341E-2</v>
      </c>
      <c r="M750" s="178">
        <f>IFERROR(_xll.qlIndexFixing(Index1Y,$H750,TRUE,_xll.ohTrigger(RecalcTrigger,Trigger1Y)),NA())</f>
        <v>2.4858008179901914E-2</v>
      </c>
      <c r="N750" s="177">
        <f>IFERROR(_xll.qlIndexFixing(ONIndex1M,I750,TRUE,_xll.ohTrigger(RecalcTrigger,Trigger1M)),NA())</f>
        <v>2.1057216847885085E-2</v>
      </c>
      <c r="O750" s="44">
        <f>IFERROR(_xll.qlIndexFixing(ONIndex3M,I750,TRUE,_xll.ohTrigger(RecalcTrigger,Trigger3M)),NA())</f>
        <v>2.1541043653426906E-2</v>
      </c>
      <c r="P750" s="44">
        <f>IFERROR(_xll.qlIndexFixing(ONIndex6M,I750,TRUE,_xll.ohTrigger(RecalcTrigger,Trigger6M)),NA())</f>
        <v>2.3012788782010851E-2</v>
      </c>
      <c r="Q750" s="178">
        <f>IFERROR(_xll.qlIndexFixing(ONIndex1Y,I750,TRUE,_xll.ohTrigger(RecalcTrigger,Trigger1Y)),NA())</f>
        <v>2.4248852674888521E-2</v>
      </c>
    </row>
    <row r="751" spans="2:17" x14ac:dyDescent="0.2">
      <c r="B751" s="39" t="s">
        <v>42</v>
      </c>
      <c r="D751" s="42">
        <f>_xll.qlCalendarAdvance(Calendar,$D750,B751,"f",FALSE)</f>
        <v>44727</v>
      </c>
      <c r="E751" s="172">
        <f>_xll.qlInterestRateIndexValueDate(IndexON,D751)</f>
        <v>44727</v>
      </c>
      <c r="F751" s="188">
        <f>IFERROR(_xll.qlIndexFixing(IndexON,D751,TRUE,_xll.ohTrigger(RecalcTrigger,TriggerON)),NA())</f>
        <v>1.95718225323116E-2</v>
      </c>
      <c r="H751" s="42">
        <f>_xll.qlCalendarAdvance(Calendar,$H750,B751,"f",FALSE)</f>
        <v>44727</v>
      </c>
      <c r="I751" s="172">
        <f>_xll.qlInterestRateIndexValueDate(Index1M,$H751)</f>
        <v>44727</v>
      </c>
      <c r="J751" s="177">
        <f>IFERROR(_xll.qlIndexFixing(Index1M,$H751,TRUE,_xll.ohTrigger(RecalcTrigger,Trigger1M)),NA())</f>
        <v>2.1144661707289569E-2</v>
      </c>
      <c r="K751" s="44">
        <f>IFERROR(_xll.qlIndexFixing(Index3M,H751,TRUE,_xll.ohTrigger(RecalcTrigger,Trigger3M)),NA())</f>
        <v>2.1755370160187359E-2</v>
      </c>
      <c r="L751" s="44">
        <f>IFERROR(_xll.qlIndexFixing(Index6M,$H751,TRUE,_xll.ohTrigger(RecalcTrigger,Trigger6M)),NA())</f>
        <v>2.3398707803261573E-2</v>
      </c>
      <c r="M751" s="178">
        <f>IFERROR(_xll.qlIndexFixing(Index1Y,$H751,TRUE,_xll.ohTrigger(RecalcTrigger,Trigger1Y)),NA())</f>
        <v>2.4867668362779982E-2</v>
      </c>
      <c r="N751" s="177">
        <f>IFERROR(_xll.qlIndexFixing(ONIndex1M,I751,TRUE,_xll.ohTrigger(RecalcTrigger,Trigger1M)),NA())</f>
        <v>2.1079982584042423E-2</v>
      </c>
      <c r="O751" s="44">
        <f>IFERROR(_xll.qlIndexFixing(ONIndex3M,I751,TRUE,_xll.ohTrigger(RecalcTrigger,Trigger3M)),NA())</f>
        <v>2.1561978810288318E-2</v>
      </c>
      <c r="P751" s="44">
        <f>IFERROR(_xll.qlIndexFixing(ONIndex6M,I751,TRUE,_xll.ohTrigger(RecalcTrigger,Trigger6M)),NA())</f>
        <v>2.3033820199160893E-2</v>
      </c>
      <c r="Q751" s="178">
        <f>IFERROR(_xll.qlIndexFixing(ONIndex1Y,I751,TRUE,_xll.ohTrigger(RecalcTrigger,Trigger1Y)),NA())</f>
        <v>2.4268370795883509E-2</v>
      </c>
    </row>
    <row r="752" spans="2:17" x14ac:dyDescent="0.2">
      <c r="B752" s="39" t="s">
        <v>42</v>
      </c>
      <c r="D752" s="42">
        <f>_xll.qlCalendarAdvance(Calendar,$D751,B752,"f",FALSE)</f>
        <v>44734</v>
      </c>
      <c r="E752" s="172">
        <f>_xll.qlInterestRateIndexValueDate(IndexON,D752)</f>
        <v>44734</v>
      </c>
      <c r="F752" s="188">
        <f>IFERROR(_xll.qlIndexFixing(IndexON,D752,TRUE,_xll.ohTrigger(RecalcTrigger,TriggerON)),NA())</f>
        <v>1.9593127630027629E-2</v>
      </c>
      <c r="H752" s="42">
        <f>_xll.qlCalendarAdvance(Calendar,$H751,B752,"f",FALSE)</f>
        <v>44734</v>
      </c>
      <c r="I752" s="172">
        <f>_xll.qlInterestRateIndexValueDate(Index1M,$H752)</f>
        <v>44734</v>
      </c>
      <c r="J752" s="177">
        <f>IFERROR(_xll.qlIndexFixing(Index1M,$H752,TRUE,_xll.ohTrigger(RecalcTrigger,Trigger1M)),NA())</f>
        <v>2.1167294443982281E-2</v>
      </c>
      <c r="K752" s="44">
        <f>IFERROR(_xll.qlIndexFixing(Index3M,H752,TRUE,_xll.ohTrigger(RecalcTrigger,Trigger3M)),NA())</f>
        <v>2.1776066991249881E-2</v>
      </c>
      <c r="L752" s="44">
        <f>IFERROR(_xll.qlIndexFixing(Index6M,$H752,TRUE,_xll.ohTrigger(RecalcTrigger,Trigger6M)),NA())</f>
        <v>2.3414772972519322E-2</v>
      </c>
      <c r="M752" s="178">
        <f>IFERROR(_xll.qlIndexFixing(Index1Y,$H752,TRUE,_xll.ohTrigger(RecalcTrigger,Trigger1Y)),NA())</f>
        <v>2.4877084797530813E-2</v>
      </c>
      <c r="N752" s="177">
        <f>IFERROR(_xll.qlIndexFixing(ONIndex1M,I752,TRUE,_xll.ohTrigger(RecalcTrigger,Trigger1M)),NA())</f>
        <v>2.1102692653075517E-2</v>
      </c>
      <c r="O752" s="44">
        <f>IFERROR(_xll.qlIndexFixing(ONIndex3M,I752,TRUE,_xll.ohTrigger(RecalcTrigger,Trigger3M)),NA())</f>
        <v>2.1582867296811026E-2</v>
      </c>
      <c r="P752" s="44">
        <f>IFERROR(_xll.qlIndexFixing(ONIndex6M,I752,TRUE,_xll.ohTrigger(RecalcTrigger,Trigger6M)),NA())</f>
        <v>2.3054483632886091E-2</v>
      </c>
      <c r="Q752" s="178">
        <f>IFERROR(_xll.qlIndexFixing(ONIndex1Y,I752,TRUE,_xll.ohTrigger(RecalcTrigger,Trigger1Y)),NA())</f>
        <v>2.4287367559202577E-2</v>
      </c>
    </row>
    <row r="753" spans="2:17" x14ac:dyDescent="0.2">
      <c r="B753" s="39" t="s">
        <v>42</v>
      </c>
      <c r="D753" s="42">
        <f>_xll.qlCalendarAdvance(Calendar,$D752,B753,"f",FALSE)</f>
        <v>44741</v>
      </c>
      <c r="E753" s="172">
        <f>_xll.qlInterestRateIndexValueDate(IndexON,D753)</f>
        <v>44741</v>
      </c>
      <c r="F753" s="188">
        <f>IFERROR(_xll.qlIndexFixing(IndexON,D753,TRUE,_xll.ohTrigger(RecalcTrigger,TriggerON)),NA())</f>
        <v>1.9614469892731412E-2</v>
      </c>
      <c r="H753" s="42">
        <f>_xll.qlCalendarAdvance(Calendar,$H752,B753,"f",FALSE)</f>
        <v>44741</v>
      </c>
      <c r="I753" s="172">
        <f>_xll.qlInterestRateIndexValueDate(Index1M,$H753)</f>
        <v>44741</v>
      </c>
      <c r="J753" s="177">
        <f>IFERROR(_xll.qlIndexFixing(Index1M,$H753,TRUE,_xll.ohTrigger(RecalcTrigger,Trigger1M)),NA())</f>
        <v>2.1189871460451926E-2</v>
      </c>
      <c r="K753" s="44">
        <f>IFERROR(_xll.qlIndexFixing(Index3M,H753,TRUE,_xll.ohTrigger(RecalcTrigger,Trigger3M)),NA())</f>
        <v>2.1796717004466826E-2</v>
      </c>
      <c r="L753" s="44">
        <f>IFERROR(_xll.qlIndexFixing(Index6M,$H753,TRUE,_xll.ohTrigger(RecalcTrigger,Trigger6M)),NA())</f>
        <v>2.3430472854161891E-2</v>
      </c>
      <c r="M753" s="178">
        <f>IFERROR(_xll.qlIndexFixing(Index1Y,$H753,TRUE,_xll.ohTrigger(RecalcTrigger,Trigger1Y)),NA())</f>
        <v>2.4886268899879216E-2</v>
      </c>
      <c r="N753" s="177">
        <f>IFERROR(_xll.qlIndexFixing(ONIndex1M,I753,TRUE,_xll.ohTrigger(RecalcTrigger,Trigger1M)),NA())</f>
        <v>2.1125347054984367E-2</v>
      </c>
      <c r="O753" s="44">
        <f>IFERROR(_xll.qlIndexFixing(ONIndex3M,I753,TRUE,_xll.ohTrigger(RecalcTrigger,Trigger3M)),NA())</f>
        <v>2.1603709112832936E-2</v>
      </c>
      <c r="P753" s="44">
        <f>IFERROR(_xll.qlIndexFixing(ONIndex6M,I753,TRUE,_xll.ohTrigger(RecalcTrigger,Trigger6M)),NA())</f>
        <v>2.3074779083105401E-2</v>
      </c>
      <c r="Q753" s="178">
        <f>IFERROR(_xll.qlIndexFixing(ONIndex1Y,I753,TRUE,_xll.ohTrigger(RecalcTrigger,Trigger1Y)),NA())</f>
        <v>2.4305842964845725E-2</v>
      </c>
    </row>
    <row r="754" spans="2:17" x14ac:dyDescent="0.2">
      <c r="B754" s="39" t="s">
        <v>42</v>
      </c>
      <c r="D754" s="42">
        <f>_xll.qlCalendarAdvance(Calendar,$D753,B754,"f",FALSE)</f>
        <v>44748</v>
      </c>
      <c r="E754" s="172">
        <f>_xll.qlInterestRateIndexValueDate(IndexON,D754)</f>
        <v>44748</v>
      </c>
      <c r="F754" s="188">
        <f>IFERROR(_xll.qlIndexFixing(IndexON,D754,TRUE,_xll.ohTrigger(RecalcTrigger,TriggerON)),NA())</f>
        <v>1.9635849320503995E-2</v>
      </c>
      <c r="H754" s="42">
        <f>_xll.qlCalendarAdvance(Calendar,$H753,B754,"f",FALSE)</f>
        <v>44748</v>
      </c>
      <c r="I754" s="172">
        <f>_xll.qlInterestRateIndexValueDate(Index1M,$H754)</f>
        <v>44748</v>
      </c>
      <c r="J754" s="177">
        <f>IFERROR(_xll.qlIndexFixing(Index1M,$H754,TRUE,_xll.ohTrigger(RecalcTrigger,Trigger1M)),NA())</f>
        <v>2.1219051582527168E-2</v>
      </c>
      <c r="K754" s="44">
        <f>IFERROR(_xll.qlIndexFixing(Index3M,H754,TRUE,_xll.ohTrigger(RecalcTrigger,Trigger3M)),NA())</f>
        <v>2.1817320199110535E-2</v>
      </c>
      <c r="L754" s="44">
        <f>IFERROR(_xll.qlIndexFixing(Index6M,$H754,TRUE,_xll.ohTrigger(RecalcTrigger,Trigger6M)),NA())</f>
        <v>2.3447542436749281E-2</v>
      </c>
      <c r="M754" s="178">
        <f>IFERROR(_xll.qlIndexFixing(Index1Y,$H754,TRUE,_xll.ohTrigger(RecalcTrigger,Trigger1Y)),NA())</f>
        <v>2.4895232086123764E-2</v>
      </c>
      <c r="N754" s="177">
        <f>IFERROR(_xll.qlIndexFixing(ONIndex1M,I754,TRUE,_xll.ohTrigger(RecalcTrigger,Trigger1M)),NA())</f>
        <v>2.1147945789768974E-2</v>
      </c>
      <c r="O754" s="44">
        <f>IFERROR(_xll.qlIndexFixing(ONIndex3M,I754,TRUE,_xll.ohTrigger(RecalcTrigger,Trigger3M)),NA())</f>
        <v>2.1624504258597188E-2</v>
      </c>
      <c r="P754" s="44">
        <f>IFERROR(_xll.qlIndexFixing(ONIndex6M,I754,TRUE,_xll.ohTrigger(RecalcTrigger,Trigger6M)),NA())</f>
        <v>2.3094706549737776E-2</v>
      </c>
      <c r="Q754" s="178">
        <f>IFERROR(_xll.qlIndexFixing(ONIndex1Y,I754,TRUE,_xll.ohTrigger(RecalcTrigger,Trigger1Y)),NA())</f>
        <v>2.4323797012650861E-2</v>
      </c>
    </row>
    <row r="755" spans="2:17" x14ac:dyDescent="0.2">
      <c r="B755" s="39" t="s">
        <v>42</v>
      </c>
      <c r="D755" s="42">
        <f>_xll.qlCalendarAdvance(Calendar,$D754,B755,"f",FALSE)</f>
        <v>44755</v>
      </c>
      <c r="E755" s="172">
        <f>_xll.qlInterestRateIndexValueDate(IndexON,D755)</f>
        <v>44755</v>
      </c>
      <c r="F755" s="188">
        <f>IFERROR(_xll.qlIndexFixing(IndexON,D755,TRUE,_xll.ohTrigger(RecalcTrigger,TriggerON)),NA())</f>
        <v>1.9657265913345379E-2</v>
      </c>
      <c r="H755" s="42">
        <f>_xll.qlCalendarAdvance(Calendar,$H754,B755,"f",FALSE)</f>
        <v>44755</v>
      </c>
      <c r="I755" s="172">
        <f>_xll.qlInterestRateIndexValueDate(Index1M,$H755)</f>
        <v>44755</v>
      </c>
      <c r="J755" s="177">
        <f>IFERROR(_xll.qlIndexFixing(Index1M,$H755,TRUE,_xll.ohTrigger(RecalcTrigger,Trigger1M)),NA())</f>
        <v>2.1241509132038202E-2</v>
      </c>
      <c r="K755" s="44">
        <f>IFERROR(_xll.qlIndexFixing(Index3M,H755,TRUE,_xll.ohTrigger(RecalcTrigger,Trigger3M)),NA())</f>
        <v>2.183787657445424E-2</v>
      </c>
      <c r="L755" s="44">
        <f>IFERROR(_xll.qlIndexFixing(Index6M,$H755,TRUE,_xll.ohTrigger(RecalcTrigger,Trigger6M)),NA())</f>
        <v>2.3462536006480812E-2</v>
      </c>
      <c r="M755" s="178">
        <f>IFERROR(_xll.qlIndexFixing(Index1Y,$H755,TRUE,_xll.ohTrigger(RecalcTrigger,Trigger1Y)),NA())</f>
        <v>2.4903985773109705E-2</v>
      </c>
      <c r="N755" s="177">
        <f>IFERROR(_xll.qlIndexFixing(ONIndex1M,I755,TRUE,_xll.ohTrigger(RecalcTrigger,Trigger1M)),NA())</f>
        <v>2.1170488857429337E-2</v>
      </c>
      <c r="O755" s="44">
        <f>IFERROR(_xll.qlIndexFixing(ONIndex3M,I755,TRUE,_xll.ohTrigger(RecalcTrigger,Trigger3M)),NA())</f>
        <v>2.1645252733860643E-2</v>
      </c>
      <c r="P755" s="44">
        <f>IFERROR(_xll.qlIndexFixing(ONIndex6M,I755,TRUE,_xll.ohTrigger(RecalcTrigger,Trigger6M)),NA())</f>
        <v>2.3114266032702169E-2</v>
      </c>
      <c r="Q755" s="178">
        <f>IFERROR(_xll.qlIndexFixing(ONIndex1Y,I755,TRUE,_xll.ohTrigger(RecalcTrigger,Trigger1Y)),NA())</f>
        <v>2.4341229702536937E-2</v>
      </c>
    </row>
    <row r="756" spans="2:17" x14ac:dyDescent="0.2">
      <c r="B756" s="39" t="s">
        <v>42</v>
      </c>
      <c r="D756" s="42">
        <f>_xll.qlCalendarAdvance(Calendar,$D755,B756,"f",FALSE)</f>
        <v>44762</v>
      </c>
      <c r="E756" s="172">
        <f>_xll.qlInterestRateIndexValueDate(IndexON,D756)</f>
        <v>44762</v>
      </c>
      <c r="F756" s="188">
        <f>IFERROR(_xll.qlIndexFixing(IndexON,D756,TRUE,_xll.ohTrigger(RecalcTrigger,TriggerON)),NA())</f>
        <v>1.9678719671255562E-2</v>
      </c>
      <c r="H756" s="42">
        <f>_xll.qlCalendarAdvance(Calendar,$H755,B756,"f",FALSE)</f>
        <v>44762</v>
      </c>
      <c r="I756" s="172">
        <f>_xll.qlInterestRateIndexValueDate(Index1M,$H756)</f>
        <v>44762</v>
      </c>
      <c r="J756" s="177">
        <f>IFERROR(_xll.qlIndexFixing(Index1M,$H756,TRUE,_xll.ohTrigger(RecalcTrigger,Trigger1M)),NA())</f>
        <v>2.126391095474546E-2</v>
      </c>
      <c r="K756" s="44">
        <f>IFERROR(_xll.qlIndexFixing(Index3M,H756,TRUE,_xll.ohTrigger(RecalcTrigger,Trigger3M)),NA())</f>
        <v>2.1858386129772922E-2</v>
      </c>
      <c r="L756" s="44">
        <f>IFERROR(_xll.qlIndexFixing(Index6M,$H756,TRUE,_xll.ohTrigger(RecalcTrigger,Trigger6M)),NA())</f>
        <v>2.3477210451815812E-2</v>
      </c>
      <c r="M756" s="178">
        <f>IFERROR(_xll.qlIndexFixing(Index1Y,$H756,TRUE,_xll.ohTrigger(RecalcTrigger,Trigger1Y)),NA())</f>
        <v>2.491254137820631E-2</v>
      </c>
      <c r="N756" s="177">
        <f>IFERROR(_xll.qlIndexFixing(ONIndex1M,I756,TRUE,_xll.ohTrigger(RecalcTrigger,Trigger1M)),NA())</f>
        <v>2.1192976257965457E-2</v>
      </c>
      <c r="O756" s="44">
        <f>IFERROR(_xll.qlIndexFixing(ONIndex3M,I756,TRUE,_xll.ohTrigger(RecalcTrigger,Trigger3M)),NA())</f>
        <v>2.1665954538704346E-2</v>
      </c>
      <c r="P756" s="44">
        <f>IFERROR(_xll.qlIndexFixing(ONIndex6M,I756,TRUE,_xll.ohTrigger(RecalcTrigger,Trigger6M)),NA())</f>
        <v>2.3133457531917534E-2</v>
      </c>
      <c r="Q756" s="178">
        <f>IFERROR(_xll.qlIndexFixing(ONIndex1Y,I756,TRUE,_xll.ohTrigger(RecalcTrigger,Trigger1Y)),NA())</f>
        <v>2.4358141034585001E-2</v>
      </c>
    </row>
    <row r="757" spans="2:17" x14ac:dyDescent="0.2">
      <c r="B757" s="39" t="s">
        <v>42</v>
      </c>
      <c r="D757" s="42">
        <f>_xll.qlCalendarAdvance(Calendar,$D756,B757,"f",FALSE)</f>
        <v>44769</v>
      </c>
      <c r="E757" s="172">
        <f>_xll.qlInterestRateIndexValueDate(IndexON,D757)</f>
        <v>44769</v>
      </c>
      <c r="F757" s="188">
        <f>IFERROR(_xll.qlIndexFixing(IndexON,D757,TRUE,_xll.ohTrigger(RecalcTrigger,TriggerON)),NA())</f>
        <v>1.9700210594234546E-2</v>
      </c>
      <c r="H757" s="42">
        <f>_xll.qlCalendarAdvance(Calendar,$H756,B757,"f",FALSE)</f>
        <v>44769</v>
      </c>
      <c r="I757" s="172">
        <f>_xll.qlInterestRateIndexValueDate(Index1M,$H757)</f>
        <v>44769</v>
      </c>
      <c r="J757" s="177">
        <f>IFERROR(_xll.qlIndexFixing(Index1M,$H757,TRUE,_xll.ohTrigger(RecalcTrigger,Trigger1M)),NA())</f>
        <v>2.1288468288425021E-2</v>
      </c>
      <c r="K757" s="44">
        <f>IFERROR(_xll.qlIndexFixing(Index3M,H757,TRUE,_xll.ohTrigger(RecalcTrigger,Trigger3M)),NA())</f>
        <v>2.1878848864343339E-2</v>
      </c>
      <c r="L757" s="44">
        <f>IFERROR(_xll.qlIndexFixing(Index6M,$H757,TRUE,_xll.ohTrigger(RecalcTrigger,Trigger6M)),NA())</f>
        <v>2.3491580628236714E-2</v>
      </c>
      <c r="M757" s="178">
        <f>IFERROR(_xll.qlIndexFixing(Index1Y,$H757,TRUE,_xll.ohTrigger(RecalcTrigger,Trigger1Y)),NA())</f>
        <v>2.4920910319283562E-2</v>
      </c>
      <c r="N757" s="177">
        <f>IFERROR(_xll.qlIndexFixing(ONIndex1M,I757,TRUE,_xll.ohTrigger(RecalcTrigger,Trigger1M)),NA())</f>
        <v>2.1215407991377333E-2</v>
      </c>
      <c r="O757" s="44">
        <f>IFERROR(_xll.qlIndexFixing(ONIndex3M,I757,TRUE,_xll.ohTrigger(RecalcTrigger,Trigger3M)),NA())</f>
        <v>2.1686609673047252E-2</v>
      </c>
      <c r="P757" s="44">
        <f>IFERROR(_xll.qlIndexFixing(ONIndex6M,I757,TRUE,_xll.ohTrigger(RecalcTrigger,Trigger6M)),NA())</f>
        <v>2.3152281047464918E-2</v>
      </c>
      <c r="Q757" s="178">
        <f>IFERROR(_xll.qlIndexFixing(ONIndex1Y,I757,TRUE,_xll.ohTrigger(RecalcTrigger,Trigger1Y)),NA())</f>
        <v>2.4374531008470868E-2</v>
      </c>
    </row>
    <row r="758" spans="2:17" x14ac:dyDescent="0.2">
      <c r="B758" s="39" t="s">
        <v>42</v>
      </c>
      <c r="D758" s="42">
        <f>_xll.qlCalendarAdvance(Calendar,$D757,B758,"f",FALSE)</f>
        <v>44776</v>
      </c>
      <c r="E758" s="172">
        <f>_xll.qlInterestRateIndexValueDate(IndexON,D758)</f>
        <v>44776</v>
      </c>
      <c r="F758" s="188">
        <f>IFERROR(_xll.qlIndexFixing(IndexON,D758,TRUE,_xll.ohTrigger(RecalcTrigger,TriggerON)),NA())</f>
        <v>1.9721738682201284E-2</v>
      </c>
      <c r="H758" s="42">
        <f>_xll.qlCalendarAdvance(Calendar,$H757,B758,"f",FALSE)</f>
        <v>44776</v>
      </c>
      <c r="I758" s="172">
        <f>_xll.qlInterestRateIndexValueDate(Index1M,$H758)</f>
        <v>44776</v>
      </c>
      <c r="J758" s="177">
        <f>IFERROR(_xll.qlIndexFixing(Index1M,$H758,TRUE,_xll.ohTrigger(RecalcTrigger,Trigger1M)),NA())</f>
        <v>2.13085474183905E-2</v>
      </c>
      <c r="K758" s="44">
        <f>IFERROR(_xll.qlIndexFixing(Index3M,H758,TRUE,_xll.ohTrigger(RecalcTrigger,Trigger3M)),NA())</f>
        <v>2.1899264777444877E-2</v>
      </c>
      <c r="L758" s="44">
        <f>IFERROR(_xll.qlIndexFixing(Index6M,$H758,TRUE,_xll.ohTrigger(RecalcTrigger,Trigger6M)),NA())</f>
        <v>2.3505661391792394E-2</v>
      </c>
      <c r="M758" s="178">
        <f>IFERROR(_xll.qlIndexFixing(Index1Y,$H758,TRUE,_xll.ohTrigger(RecalcTrigger,Trigger1Y)),NA())</f>
        <v>2.4929104014690395E-2</v>
      </c>
      <c r="N758" s="177">
        <f>IFERROR(_xll.qlIndexFixing(ONIndex1M,I758,TRUE,_xll.ohTrigger(RecalcTrigger,Trigger1M)),NA())</f>
        <v>2.1237784057583919E-2</v>
      </c>
      <c r="O758" s="44">
        <f>IFERROR(_xll.qlIndexFixing(ONIndex3M,I758,TRUE,_xll.ohTrigger(RecalcTrigger,Trigger3M)),NA())</f>
        <v>2.1707218137051454E-2</v>
      </c>
      <c r="P758" s="44">
        <f>IFERROR(_xll.qlIndexFixing(ONIndex6M,I758,TRUE,_xll.ohTrigger(RecalcTrigger,Trigger6M)),NA())</f>
        <v>2.3170736579101181E-2</v>
      </c>
      <c r="Q758" s="178">
        <f>IFERROR(_xll.qlIndexFixing(ONIndex1Y,I758,TRUE,_xll.ohTrigger(RecalcTrigger,Trigger1Y)),NA())</f>
        <v>2.4390399624194536E-2</v>
      </c>
    </row>
    <row r="759" spans="2:17" x14ac:dyDescent="0.2">
      <c r="B759" s="39" t="s">
        <v>42</v>
      </c>
      <c r="D759" s="42">
        <f>_xll.qlCalendarAdvance(Calendar,$D758,B759,"f",FALSE)</f>
        <v>44783</v>
      </c>
      <c r="E759" s="172">
        <f>_xll.qlInterestRateIndexValueDate(IndexON,D759)</f>
        <v>44783</v>
      </c>
      <c r="F759" s="188">
        <f>IFERROR(_xll.qlIndexFixing(IndexON,D759,TRUE,_xll.ohTrigger(RecalcTrigger,TriggerON)),NA())</f>
        <v>1.9743303935317869E-2</v>
      </c>
      <c r="H759" s="42">
        <f>_xll.qlCalendarAdvance(Calendar,$H758,B759,"f",FALSE)</f>
        <v>44783</v>
      </c>
      <c r="I759" s="172">
        <f>_xll.qlInterestRateIndexValueDate(Index1M,$H759)</f>
        <v>44783</v>
      </c>
      <c r="J759" s="177">
        <f>IFERROR(_xll.qlIndexFixing(Index1M,$H759,TRUE,_xll.ohTrigger(RecalcTrigger,Trigger1M)),NA())</f>
        <v>2.1330782058655354E-2</v>
      </c>
      <c r="K759" s="44">
        <f>IFERROR(_xll.qlIndexFixing(Index3M,H759,TRUE,_xll.ohTrigger(RecalcTrigger,Trigger3M)),NA())</f>
        <v>2.1919633868356055E-2</v>
      </c>
      <c r="L759" s="44">
        <f>IFERROR(_xll.qlIndexFixing(Index6M,$H759,TRUE,_xll.ohTrigger(RecalcTrigger,Trigger6M)),NA())</f>
        <v>2.3519467599080985E-2</v>
      </c>
      <c r="M759" s="178">
        <f>IFERROR(_xll.qlIndexFixing(Index1Y,$H759,TRUE,_xll.ohTrigger(RecalcTrigger,Trigger1Y)),NA())</f>
        <v>2.4937133883235818E-2</v>
      </c>
      <c r="N759" s="177">
        <f>IFERROR(_xll.qlIndexFixing(ONIndex1M,I759,TRUE,_xll.ohTrigger(RecalcTrigger,Trigger1M)),NA())</f>
        <v>2.1260104456666262E-2</v>
      </c>
      <c r="O759" s="44">
        <f>IFERROR(_xll.qlIndexFixing(ONIndex3M,I759,TRUE,_xll.ohTrigger(RecalcTrigger,Trigger3M)),NA())</f>
        <v>2.1727779930554858E-2</v>
      </c>
      <c r="P759" s="44">
        <f>IFERROR(_xll.qlIndexFixing(ONIndex6M,I759,TRUE,_xll.ohTrigger(RecalcTrigger,Trigger6M)),NA())</f>
        <v>2.318882412690737E-2</v>
      </c>
      <c r="Q759" s="178">
        <f>IFERROR(_xll.qlIndexFixing(ONIndex1Y,I759,TRUE,_xll.ohTrigger(RecalcTrigger,Trigger1Y)),NA())</f>
        <v>2.44057468819181E-2</v>
      </c>
    </row>
    <row r="760" spans="2:17" x14ac:dyDescent="0.2">
      <c r="B760" s="39" t="s">
        <v>42</v>
      </c>
      <c r="D760" s="42">
        <f>_xll.qlCalendarAdvance(Calendar,$D759,B760,"f",FALSE)</f>
        <v>44790</v>
      </c>
      <c r="E760" s="172">
        <f>_xll.qlInterestRateIndexValueDate(IndexON,D760)</f>
        <v>44790</v>
      </c>
      <c r="F760" s="188">
        <f>IFERROR(_xll.qlIndexFixing(IndexON,D760,TRUE,_xll.ohTrigger(RecalcTrigger,TriggerON)),NA())</f>
        <v>1.9764906353422207E-2</v>
      </c>
      <c r="H760" s="42">
        <f>_xll.qlCalendarAdvance(Calendar,$H759,B760,"f",FALSE)</f>
        <v>44790</v>
      </c>
      <c r="I760" s="172">
        <f>_xll.qlInterestRateIndexValueDate(Index1M,$H760)</f>
        <v>44790</v>
      </c>
      <c r="J760" s="177">
        <f>IFERROR(_xll.qlIndexFixing(Index1M,$H760,TRUE,_xll.ohTrigger(RecalcTrigger,Trigger1M)),NA())</f>
        <v>2.1352960970768116E-2</v>
      </c>
      <c r="K760" s="44">
        <f>IFERROR(_xll.qlIndexFixing(Index3M,H760,TRUE,_xll.ohTrigger(RecalcTrigger,Trigger3M)),NA())</f>
        <v>2.1939956136359781E-2</v>
      </c>
      <c r="L760" s="44">
        <f>IFERROR(_xll.qlIndexFixing(Index6M,$H760,TRUE,_xll.ohTrigger(RecalcTrigger,Trigger6M)),NA())</f>
        <v>2.3533014107223464E-2</v>
      </c>
      <c r="M760" s="178">
        <f>IFERROR(_xll.qlIndexFixing(Index1Y,$H760,TRUE,_xll.ohTrigger(RecalcTrigger,Trigger1Y)),NA())</f>
        <v>2.4945011344168044E-2</v>
      </c>
      <c r="N760" s="177">
        <f>IFERROR(_xll.qlIndexFixing(ONIndex1M,I760,TRUE,_xll.ohTrigger(RecalcTrigger,Trigger1M)),NA())</f>
        <v>2.1282369188543315E-2</v>
      </c>
      <c r="O760" s="44">
        <f>IFERROR(_xll.qlIndexFixing(ONIndex3M,I760,TRUE,_xll.ohTrigger(RecalcTrigger,Trigger3M)),NA())</f>
        <v>2.1748295053638511E-2</v>
      </c>
      <c r="P760" s="44">
        <f>IFERROR(_xll.qlIndexFixing(ONIndex6M,I760,TRUE,_xll.ohTrigger(RecalcTrigger,Trigger6M)),NA())</f>
        <v>2.3206543690802439E-2</v>
      </c>
      <c r="Q760" s="178">
        <f>IFERROR(_xll.qlIndexFixing(ONIndex1Y,I760,TRUE,_xll.ohTrigger(RecalcTrigger,Trigger1Y)),NA())</f>
        <v>2.4420572781236327E-2</v>
      </c>
    </row>
    <row r="761" spans="2:17" x14ac:dyDescent="0.2">
      <c r="B761" s="39" t="s">
        <v>42</v>
      </c>
      <c r="D761" s="42">
        <f>_xll.qlCalendarAdvance(Calendar,$D760,B761,"f",FALSE)</f>
        <v>44797</v>
      </c>
      <c r="E761" s="172">
        <f>_xll.qlInterestRateIndexValueDate(IndexON,D761)</f>
        <v>44797</v>
      </c>
      <c r="F761" s="188">
        <f>IFERROR(_xll.qlIndexFixing(IndexON,D761,TRUE,_xll.ohTrigger(RecalcTrigger,TriggerON)),NA())</f>
        <v>1.9786545936676392E-2</v>
      </c>
      <c r="H761" s="42">
        <f>_xll.qlCalendarAdvance(Calendar,$H760,B761,"f",FALSE)</f>
        <v>44797</v>
      </c>
      <c r="I761" s="172">
        <f>_xll.qlInterestRateIndexValueDate(Index1M,$H761)</f>
        <v>44797</v>
      </c>
      <c r="J761" s="177">
        <f>IFERROR(_xll.qlIndexFixing(Index1M,$H761,TRUE,_xll.ohTrigger(RecalcTrigger,Trigger1M)),NA())</f>
        <v>2.1375084154394774E-2</v>
      </c>
      <c r="K761" s="44">
        <f>IFERROR(_xll.qlIndexFixing(Index3M,H761,TRUE,_xll.ohTrigger(RecalcTrigger,Trigger3M)),NA())</f>
        <v>2.1960231580739859E-2</v>
      </c>
      <c r="L761" s="44">
        <f>IFERROR(_xll.qlIndexFixing(Index6M,$H761,TRUE,_xll.ohTrigger(RecalcTrigger,Trigger6M)),NA())</f>
        <v>2.3546315773848664E-2</v>
      </c>
      <c r="M761" s="178">
        <f>IFERROR(_xll.qlIndexFixing(Index1Y,$H761,TRUE,_xll.ohTrigger(RecalcTrigger,Trigger1Y)),NA())</f>
        <v>2.4952747817158727E-2</v>
      </c>
      <c r="N761" s="177">
        <f>IFERROR(_xll.qlIndexFixing(ONIndex1M,I761,TRUE,_xll.ohTrigger(RecalcTrigger,Trigger1M)),NA())</f>
        <v>2.1304578253215078E-2</v>
      </c>
      <c r="O761" s="44">
        <f>IFERROR(_xll.qlIndexFixing(ONIndex3M,I761,TRUE,_xll.ohTrigger(RecalcTrigger,Trigger3M)),NA())</f>
        <v>2.1768763506302413E-2</v>
      </c>
      <c r="P761" s="44">
        <f>IFERROR(_xll.qlIndexFixing(ONIndex6M,I761,TRUE,_xll.ohTrigger(RecalcTrigger,Trigger6M)),NA())</f>
        <v>2.3223895270624295E-2</v>
      </c>
      <c r="Q761" s="178">
        <f>IFERROR(_xll.qlIndexFixing(ONIndex1Y,I761,TRUE,_xll.ohTrigger(RecalcTrigger,Trigger1Y)),NA())</f>
        <v>2.443487732231131E-2</v>
      </c>
    </row>
    <row r="762" spans="2:17" x14ac:dyDescent="0.2">
      <c r="B762" s="39" t="s">
        <v>42</v>
      </c>
      <c r="D762" s="42">
        <f>_xll.qlCalendarAdvance(Calendar,$D761,B762,"f",FALSE)</f>
        <v>44804</v>
      </c>
      <c r="E762" s="172">
        <f>_xll.qlInterestRateIndexValueDate(IndexON,D762)</f>
        <v>44804</v>
      </c>
      <c r="F762" s="188">
        <f>IFERROR(_xll.qlIndexFixing(IndexON,D762,TRUE,_xll.ohTrigger(RecalcTrigger,TriggerON)),NA())</f>
        <v>1.9808222685080423E-2</v>
      </c>
      <c r="H762" s="42">
        <f>_xll.qlCalendarAdvance(Calendar,$H761,B762,"f",FALSE)</f>
        <v>44804</v>
      </c>
      <c r="I762" s="172">
        <f>_xll.qlInterestRateIndexValueDate(Index1M,$H762)</f>
        <v>44804</v>
      </c>
      <c r="J762" s="177">
        <f>IFERROR(_xll.qlIndexFixing(Index1M,$H762,TRUE,_xll.ohTrigger(RecalcTrigger,Trigger1M)),NA())</f>
        <v>2.1390557147962563E-2</v>
      </c>
      <c r="K762" s="44">
        <f>IFERROR(_xll.qlIndexFixing(Index3M,H762,TRUE,_xll.ohTrigger(RecalcTrigger,Trigger3M)),NA())</f>
        <v>2.1978363636549546E-2</v>
      </c>
      <c r="L762" s="44">
        <f>IFERROR(_xll.qlIndexFixing(Index6M,$H762,TRUE,_xll.ohTrigger(RecalcTrigger,Trigger6M)),NA())</f>
        <v>2.3554555822811466E-2</v>
      </c>
      <c r="M762" s="178">
        <f>IFERROR(_xll.qlIndexFixing(Index1Y,$H762,TRUE,_xll.ohTrigger(RecalcTrigger,Trigger1Y)),NA())</f>
        <v>2.4960354722285416E-2</v>
      </c>
      <c r="N762" s="177">
        <f>IFERROR(_xll.qlIndexFixing(ONIndex1M,I762,TRUE,_xll.ohTrigger(RecalcTrigger,Trigger1M)),NA())</f>
        <v>2.1326731650681552E-2</v>
      </c>
      <c r="O762" s="44">
        <f>IFERROR(_xll.qlIndexFixing(ONIndex3M,I762,TRUE,_xll.ohTrigger(RecalcTrigger,Trigger3M)),NA())</f>
        <v>2.1789185288465518E-2</v>
      </c>
      <c r="P762" s="44">
        <f>IFERROR(_xll.qlIndexFixing(ONIndex6M,I762,TRUE,_xll.ohTrigger(RecalcTrigger,Trigger6M)),NA())</f>
        <v>2.3240878866535031E-2</v>
      </c>
      <c r="Q762" s="178">
        <f>IFERROR(_xll.qlIndexFixing(ONIndex1Y,I762,TRUE,_xll.ohTrigger(RecalcTrigger,Trigger1Y)),NA())</f>
        <v>2.4448660505062003E-2</v>
      </c>
    </row>
    <row r="763" spans="2:17" x14ac:dyDescent="0.2">
      <c r="B763" s="39" t="s">
        <v>42</v>
      </c>
      <c r="D763" s="42">
        <f>_xll.qlCalendarAdvance(Calendar,$D762,B763,"f",FALSE)</f>
        <v>44811</v>
      </c>
      <c r="E763" s="172">
        <f>_xll.qlInterestRateIndexValueDate(IndexON,D763)</f>
        <v>44811</v>
      </c>
      <c r="F763" s="188">
        <f>IFERROR(_xll.qlIndexFixing(IndexON,D763,TRUE,_xll.ohTrigger(RecalcTrigger,TriggerON)),NA())</f>
        <v>1.9829936598553255E-2</v>
      </c>
      <c r="H763" s="42">
        <f>_xll.qlCalendarAdvance(Calendar,$H762,B763,"f",FALSE)</f>
        <v>44811</v>
      </c>
      <c r="I763" s="172">
        <f>_xll.qlInterestRateIndexValueDate(Index1M,$H763)</f>
        <v>44811</v>
      </c>
      <c r="J763" s="177">
        <f>IFERROR(_xll.qlIndexFixing(Index1M,$H763,TRUE,_xll.ohTrigger(RecalcTrigger,Trigger1M)),NA())</f>
        <v>2.1412576945327721E-2</v>
      </c>
      <c r="K763" s="44">
        <f>IFERROR(_xll.qlIndexFixing(Index3M,H763,TRUE,_xll.ohTrigger(RecalcTrigger,Trigger3M)),NA())</f>
        <v>2.19985475636006E-2</v>
      </c>
      <c r="L763" s="44">
        <f>IFERROR(_xll.qlIndexFixing(Index6M,$H763,TRUE,_xll.ohTrigger(RecalcTrigger,Trigger6M)),NA())</f>
        <v>2.3567434474363113E-2</v>
      </c>
      <c r="M763" s="178">
        <f>IFERROR(_xll.qlIndexFixing(Index1Y,$H763,TRUE,_xll.ohTrigger(RecalcTrigger,Trigger1Y)),NA())</f>
        <v>2.4967843480017793E-2</v>
      </c>
      <c r="N763" s="177">
        <f>IFERROR(_xll.qlIndexFixing(ONIndex1M,I763,TRUE,_xll.ohTrigger(RecalcTrigger,Trigger1M)),NA())</f>
        <v>2.1348829381023782E-2</v>
      </c>
      <c r="O763" s="44">
        <f>IFERROR(_xll.qlIndexFixing(ONIndex3M,I763,TRUE,_xll.ohTrigger(RecalcTrigger,Trigger3M)),NA())</f>
        <v>2.1809560400127825E-2</v>
      </c>
      <c r="P763" s="44">
        <f>IFERROR(_xll.qlIndexFixing(ONIndex6M,I763,TRUE,_xll.ohTrigger(RecalcTrigger,Trigger6M)),NA())</f>
        <v>2.3257494478291507E-2</v>
      </c>
      <c r="Q763" s="178">
        <f>IFERROR(_xll.qlIndexFixing(ONIndex1Y,I763,TRUE,_xll.ohTrigger(RecalcTrigger,Trigger1Y)),NA())</f>
        <v>2.446192232940736E-2</v>
      </c>
    </row>
    <row r="764" spans="2:17" x14ac:dyDescent="0.2">
      <c r="B764" s="39" t="s">
        <v>42</v>
      </c>
      <c r="D764" s="42">
        <f>_xll.qlCalendarAdvance(Calendar,$D763,B764,"f",FALSE)</f>
        <v>44818</v>
      </c>
      <c r="E764" s="172">
        <f>_xll.qlInterestRateIndexValueDate(IndexON,D764)</f>
        <v>44818</v>
      </c>
      <c r="F764" s="188">
        <f>IFERROR(_xll.qlIndexFixing(IndexON,D764,TRUE,_xll.ohTrigger(RecalcTrigger,TriggerON)),NA())</f>
        <v>1.9851687677013841E-2</v>
      </c>
      <c r="H764" s="42">
        <f>_xll.qlCalendarAdvance(Calendar,$H763,B764,"f",FALSE)</f>
        <v>44818</v>
      </c>
      <c r="I764" s="172">
        <f>_xll.qlInterestRateIndexValueDate(Index1M,$H764)</f>
        <v>44818</v>
      </c>
      <c r="J764" s="177">
        <f>IFERROR(_xll.qlIndexFixing(Index1M,$H764,TRUE,_xll.ohTrigger(RecalcTrigger,Trigger1M)),NA())</f>
        <v>2.1434541019109098E-2</v>
      </c>
      <c r="K764" s="44">
        <f>IFERROR(_xll.qlIndexFixing(Index3M,H764,TRUE,_xll.ohTrigger(RecalcTrigger,Trigger3M)),NA())</f>
        <v>2.2018684666645635E-2</v>
      </c>
      <c r="L764" s="44">
        <f>IFERROR(_xll.qlIndexFixing(Index6M,$H764,TRUE,_xll.ohTrigger(RecalcTrigger,Trigger6M)),NA())</f>
        <v>2.3580109273765335E-2</v>
      </c>
      <c r="M764" s="178">
        <f>IFERROR(_xll.qlIndexFixing(Index1Y,$H764,TRUE,_xll.ohTrigger(RecalcTrigger,Trigger1Y)),NA())</f>
        <v>2.4975225511201904E-2</v>
      </c>
      <c r="N764" s="177">
        <f>IFERROR(_xll.qlIndexFixing(ONIndex1M,I764,TRUE,_xll.ohTrigger(RecalcTrigger,Trigger1M)),NA())</f>
        <v>2.1370871443998629E-2</v>
      </c>
      <c r="O764" s="44">
        <f>IFERROR(_xll.qlIndexFixing(ONIndex3M,I764,TRUE,_xll.ohTrigger(RecalcTrigger,Trigger3M)),NA())</f>
        <v>2.1829888841370382E-2</v>
      </c>
      <c r="P764" s="44">
        <f>IFERROR(_xll.qlIndexFixing(ONIndex6M,I764,TRUE,_xll.ohTrigger(RecalcTrigger,Trigger6M)),NA())</f>
        <v>2.3273742105893724E-2</v>
      </c>
      <c r="Q764" s="178">
        <f>IFERROR(_xll.qlIndexFixing(ONIndex1Y,I764,TRUE,_xll.ohTrigger(RecalcTrigger,Trigger1Y)),NA())</f>
        <v>2.4474662795185287E-2</v>
      </c>
    </row>
    <row r="765" spans="2:17" x14ac:dyDescent="0.2">
      <c r="B765" s="39" t="s">
        <v>42</v>
      </c>
      <c r="D765" s="42">
        <f>_xll.qlCalendarAdvance(Calendar,$D764,B765,"f",FALSE)</f>
        <v>44825</v>
      </c>
      <c r="E765" s="172">
        <f>_xll.qlInterestRateIndexValueDate(IndexON,D765)</f>
        <v>44825</v>
      </c>
      <c r="F765" s="188">
        <f>IFERROR(_xll.qlIndexFixing(IndexON,D765,TRUE,_xll.ohTrigger(RecalcTrigger,TriggerON)),NA())</f>
        <v>1.9873475920705319E-2</v>
      </c>
      <c r="H765" s="42">
        <f>_xll.qlCalendarAdvance(Calendar,$H764,B765,"f",FALSE)</f>
        <v>44825</v>
      </c>
      <c r="I765" s="172">
        <f>_xll.qlInterestRateIndexValueDate(Index1M,$H765)</f>
        <v>44825</v>
      </c>
      <c r="J765" s="177">
        <f>IFERROR(_xll.qlIndexFixing(Index1M,$H765,TRUE,_xll.ohTrigger(RecalcTrigger,Trigger1M)),NA())</f>
        <v>2.1456449369004114E-2</v>
      </c>
      <c r="K765" s="44">
        <f>IFERROR(_xll.qlIndexFixing(Index3M,H765,TRUE,_xll.ohTrigger(RecalcTrigger,Trigger3M)),NA())</f>
        <v>2.2038774902191301E-2</v>
      </c>
      <c r="L765" s="44">
        <f>IFERROR(_xll.qlIndexFixing(Index6M,$H765,TRUE,_xll.ohTrigger(RecalcTrigger,Trigger6M)),NA())</f>
        <v>2.3592595323903894E-2</v>
      </c>
      <c r="M765" s="178">
        <f>IFERROR(_xll.qlIndexFixing(Index1Y,$H765,TRUE,_xll.ohTrigger(RecalcTrigger,Trigger1Y)),NA())</f>
        <v>2.4982512237049725E-2</v>
      </c>
      <c r="N765" s="177">
        <f>IFERROR(_xll.qlIndexFixing(ONIndex1M,I765,TRUE,_xll.ohTrigger(RecalcTrigger,Trigger1M)),NA())</f>
        <v>2.1392857839849233E-2</v>
      </c>
      <c r="O765" s="44">
        <f>IFERROR(_xll.qlIndexFixing(ONIndex3M,I765,TRUE,_xll.ohTrigger(RecalcTrigger,Trigger3M)),NA())</f>
        <v>2.1850170612031095E-2</v>
      </c>
      <c r="P765" s="44">
        <f>IFERROR(_xll.qlIndexFixing(ONIndex6M,I765,TRUE,_xll.ohTrigger(RecalcTrigger,Trigger6M)),NA())</f>
        <v>2.3289621749341682E-2</v>
      </c>
      <c r="Q765" s="178">
        <f>IFERROR(_xll.qlIndexFixing(ONIndex1Y,I765,TRUE,_xll.ohTrigger(RecalcTrigger,Trigger1Y)),NA())</f>
        <v>2.4486881902476831E-2</v>
      </c>
    </row>
    <row r="766" spans="2:17" x14ac:dyDescent="0.2">
      <c r="B766" s="39" t="s">
        <v>42</v>
      </c>
      <c r="D766" s="42">
        <f>_xll.qlCalendarAdvance(Calendar,$D765,B766,"f",FALSE)</f>
        <v>44832</v>
      </c>
      <c r="E766" s="172">
        <f>_xll.qlInterestRateIndexValueDate(IndexON,D766)</f>
        <v>44832</v>
      </c>
      <c r="F766" s="188">
        <f>IFERROR(_xll.qlIndexFixing(IndexON,D766,TRUE,_xll.ohTrigger(RecalcTrigger,TriggerON)),NA())</f>
        <v>1.9895301329546644E-2</v>
      </c>
      <c r="H766" s="42">
        <f>_xll.qlCalendarAdvance(Calendar,$H765,B766,"f",FALSE)</f>
        <v>44832</v>
      </c>
      <c r="I766" s="172">
        <f>_xll.qlInterestRateIndexValueDate(Index1M,$H766)</f>
        <v>44832</v>
      </c>
      <c r="J766" s="177">
        <f>IFERROR(_xll.qlIndexFixing(Index1M,$H766,TRUE,_xll.ohTrigger(RecalcTrigger,Trigger1M)),NA())</f>
        <v>2.1478301994710201E-2</v>
      </c>
      <c r="K766" s="44">
        <f>IFERROR(_xll.qlIndexFixing(Index3M,H766,TRUE,_xll.ohTrigger(RecalcTrigger,Trigger3M)),NA())</f>
        <v>2.2058814498589503E-2</v>
      </c>
      <c r="L766" s="44">
        <f>IFERROR(_xll.qlIndexFixing(Index6M,$H766,TRUE,_xll.ohTrigger(RecalcTrigger,Trigger6M)),NA())</f>
        <v>2.360490772809129E-2</v>
      </c>
      <c r="M766" s="178">
        <f>IFERROR(_xll.qlIndexFixing(Index1Y,$H766,TRUE,_xll.ohTrigger(RecalcTrigger,Trigger1Y)),NA())</f>
        <v>2.498971507912584E-2</v>
      </c>
      <c r="N766" s="177">
        <f>IFERROR(_xll.qlIndexFixing(ONIndex1M,I766,TRUE,_xll.ohTrigger(RecalcTrigger,Trigger1M)),NA())</f>
        <v>2.1414788568413501E-2</v>
      </c>
      <c r="O766" s="44">
        <f>IFERROR(_xll.qlIndexFixing(ONIndex3M,I766,TRUE,_xll.ohTrigger(RecalcTrigger,Trigger3M)),NA())</f>
        <v>2.1870405712272056E-2</v>
      </c>
      <c r="P766" s="44">
        <f>IFERROR(_xll.qlIndexFixing(ONIndex6M,I766,TRUE,_xll.ohTrigger(RecalcTrigger,Trigger6M)),NA())</f>
        <v>2.3305133408554335E-2</v>
      </c>
      <c r="Q766" s="178">
        <f>IFERROR(_xll.qlIndexFixing(ONIndex1Y,I766,TRUE,_xll.ohTrigger(RecalcTrigger,Trigger1Y)),NA())</f>
        <v>2.4498579651119901E-2</v>
      </c>
    </row>
    <row r="767" spans="2:17" x14ac:dyDescent="0.2">
      <c r="B767" s="39" t="s">
        <v>42</v>
      </c>
      <c r="D767" s="42">
        <f>_xll.qlCalendarAdvance(Calendar,$D766,B767,"f",FALSE)</f>
        <v>44839</v>
      </c>
      <c r="E767" s="172">
        <f>_xll.qlInterestRateIndexValueDate(IndexON,D767)</f>
        <v>44839</v>
      </c>
      <c r="F767" s="188">
        <f>IFERROR(_xll.qlIndexFixing(IndexON,D767,TRUE,_xll.ohTrigger(RecalcTrigger,TriggerON)),NA())</f>
        <v>1.9917163903456769E-2</v>
      </c>
      <c r="H767" s="42">
        <f>_xll.qlCalendarAdvance(Calendar,$H766,B767,"f",FALSE)</f>
        <v>44839</v>
      </c>
      <c r="I767" s="172">
        <f>_xll.qlInterestRateIndexValueDate(Index1M,$H767)</f>
        <v>44839</v>
      </c>
      <c r="J767" s="177">
        <f>IFERROR(_xll.qlIndexFixing(Index1M,$H767,TRUE,_xll.ohTrigger(RecalcTrigger,Trigger1M)),NA())</f>
        <v>2.1506652939276477E-2</v>
      </c>
      <c r="K767" s="44">
        <f>IFERROR(_xll.qlIndexFixing(Index3M,H767,TRUE,_xll.ohTrigger(RecalcTrigger,Trigger3M)),NA())</f>
        <v>2.2080874915973218E-2</v>
      </c>
      <c r="L767" s="44">
        <f>IFERROR(_xll.qlIndexFixing(Index6M,$H767,TRUE,_xll.ohTrigger(RecalcTrigger,Trigger6M)),NA())</f>
        <v>2.3618646377246928E-2</v>
      </c>
      <c r="M767" s="178">
        <f>IFERROR(_xll.qlIndexFixing(Index1Y,$H767,TRUE,_xll.ohTrigger(RecalcTrigger,Trigger1Y)),NA())</f>
        <v>2.4996845459339445E-2</v>
      </c>
      <c r="N767" s="177">
        <f>IFERROR(_xll.qlIndexFixing(ONIndex1M,I767,TRUE,_xll.ohTrigger(RecalcTrigger,Trigger1M)),NA())</f>
        <v>2.1436663629772479E-2</v>
      </c>
      <c r="O767" s="44">
        <f>IFERROR(_xll.qlIndexFixing(ONIndex3M,I767,TRUE,_xll.ohTrigger(RecalcTrigger,Trigger3M)),NA())</f>
        <v>2.1890594141931174E-2</v>
      </c>
      <c r="P767" s="44">
        <f>IFERROR(_xll.qlIndexFixing(ONIndex6M,I767,TRUE,_xll.ohTrigger(RecalcTrigger,Trigger6M)),NA())</f>
        <v>2.3320277083369589E-2</v>
      </c>
      <c r="Q767" s="178">
        <f>IFERROR(_xll.qlIndexFixing(ONIndex1Y,I767,TRUE,_xll.ohTrigger(RecalcTrigger,Trigger1Y)),NA())</f>
        <v>2.4509756041195541E-2</v>
      </c>
    </row>
    <row r="768" spans="2:17" x14ac:dyDescent="0.2">
      <c r="B768" s="39" t="s">
        <v>42</v>
      </c>
      <c r="D768" s="42">
        <f>_xll.qlCalendarAdvance(Calendar,$D767,B768,"f",FALSE)</f>
        <v>44846</v>
      </c>
      <c r="E768" s="172">
        <f>_xll.qlInterestRateIndexValueDate(IndexON,D768)</f>
        <v>44846</v>
      </c>
      <c r="F768" s="188">
        <f>IFERROR(_xll.qlIndexFixing(IndexON,D768,TRUE,_xll.ohTrigger(RecalcTrigger,TriggerON)),NA())</f>
        <v>1.9939063642435695E-2</v>
      </c>
      <c r="H768" s="42">
        <f>_xll.qlCalendarAdvance(Calendar,$H767,B768,"f",FALSE)</f>
        <v>44846</v>
      </c>
      <c r="I768" s="172">
        <f>_xll.qlInterestRateIndexValueDate(Index1M,$H768)</f>
        <v>44846</v>
      </c>
      <c r="J768" s="177">
        <f>IFERROR(_xll.qlIndexFixing(Index1M,$H768,TRUE,_xll.ohTrigger(RecalcTrigger,Trigger1M)),NA())</f>
        <v>2.1528386014187467E-2</v>
      </c>
      <c r="K768" s="44">
        <f>IFERROR(_xll.qlIndexFixing(Index3M,H768,TRUE,_xll.ohTrigger(RecalcTrigger,Trigger3M)),NA())</f>
        <v>2.2100775426000346E-2</v>
      </c>
      <c r="L768" s="44">
        <f>IFERROR(_xll.qlIndexFixing(Index6M,$H768,TRUE,_xll.ohTrigger(RecalcTrigger,Trigger6M)),NA())</f>
        <v>2.3630654555811245E-2</v>
      </c>
      <c r="M768" s="178">
        <f>IFERROR(_xll.qlIndexFixing(Index1Y,$H768,TRUE,_xll.ohTrigger(RecalcTrigger,Trigger1Y)),NA())</f>
        <v>2.5003914799934357E-2</v>
      </c>
      <c r="N768" s="177">
        <f>IFERROR(_xll.qlIndexFixing(ONIndex1M,I768,TRUE,_xll.ohTrigger(RecalcTrigger,Trigger1M)),NA())</f>
        <v>2.1458483023845121E-2</v>
      </c>
      <c r="O768" s="44">
        <f>IFERROR(_xll.qlIndexFixing(ONIndex3M,I768,TRUE,_xll.ohTrigger(RecalcTrigger,Trigger3M)),NA())</f>
        <v>2.1910735901170542E-2</v>
      </c>
      <c r="P768" s="44">
        <f>IFERROR(_xll.qlIndexFixing(ONIndex6M,I768,TRUE,_xll.ohTrigger(RecalcTrigger,Trigger6M)),NA())</f>
        <v>2.3335052774030585E-2</v>
      </c>
      <c r="Q768" s="178">
        <f>IFERROR(_xll.qlIndexFixing(ONIndex1Y,I768,TRUE,_xll.ohTrigger(RecalcTrigger,Trigger1Y)),NA())</f>
        <v>2.4520411072541659E-2</v>
      </c>
    </row>
    <row r="769" spans="2:17" x14ac:dyDescent="0.2">
      <c r="B769" s="39" t="s">
        <v>42</v>
      </c>
      <c r="D769" s="42">
        <f>_xll.qlCalendarAdvance(Calendar,$D768,B769,"f",FALSE)</f>
        <v>44853</v>
      </c>
      <c r="E769" s="172">
        <f>_xll.qlInterestRateIndexValueDate(IndexON,D769)</f>
        <v>44853</v>
      </c>
      <c r="F769" s="188">
        <f>IFERROR(_xll.qlIndexFixing(IndexON,D769,TRUE,_xll.ohTrigger(RecalcTrigger,TriggerON)),NA())</f>
        <v>1.9961000546645513E-2</v>
      </c>
      <c r="H769" s="42">
        <f>_xll.qlCalendarAdvance(Calendar,$H768,B769,"f",FALSE)</f>
        <v>44853</v>
      </c>
      <c r="I769" s="172">
        <f>_xll.qlInterestRateIndexValueDate(Index1M,$H769)</f>
        <v>44853</v>
      </c>
      <c r="J769" s="177">
        <f>IFERROR(_xll.qlIndexFixing(Index1M,$H769,TRUE,_xll.ohTrigger(RecalcTrigger,Trigger1M)),NA())</f>
        <v>2.1550063357964847E-2</v>
      </c>
      <c r="K769" s="44">
        <f>IFERROR(_xll.qlIndexFixing(Index3M,H769,TRUE,_xll.ohTrigger(RecalcTrigger,Trigger3M)),NA())</f>
        <v>2.2120591772127062E-2</v>
      </c>
      <c r="L769" s="44">
        <f>IFERROR(_xll.qlIndexFixing(Index6M,$H769,TRUE,_xll.ohTrigger(RecalcTrigger,Trigger6M)),NA())</f>
        <v>2.3642535199213787E-2</v>
      </c>
      <c r="M769" s="178">
        <f>IFERROR(_xll.qlIndexFixing(Index1Y,$H769,TRUE,_xll.ohTrigger(RecalcTrigger,Trigger1Y)),NA())</f>
        <v>2.5010934523481687E-2</v>
      </c>
      <c r="N769" s="177">
        <f>IFERROR(_xll.qlIndexFixing(ONIndex1M,I769,TRUE,_xll.ohTrigger(RecalcTrigger,Trigger1M)),NA())</f>
        <v>2.1480246750631427E-2</v>
      </c>
      <c r="O769" s="44">
        <f>IFERROR(_xll.qlIndexFixing(ONIndex3M,I769,TRUE,_xll.ohTrigger(RecalcTrigger,Trigger3M)),NA())</f>
        <v>2.1930830989828065E-2</v>
      </c>
      <c r="P769" s="44">
        <f>IFERROR(_xll.qlIndexFixing(ONIndex6M,I769,TRUE,_xll.ohTrigger(RecalcTrigger,Trigger6M)),NA())</f>
        <v>2.3349460480213136E-2</v>
      </c>
      <c r="Q769" s="178">
        <f>IFERROR(_xll.qlIndexFixing(ONIndex1Y,I769,TRUE,_xll.ohTrigger(RecalcTrigger,Trigger1Y)),NA())</f>
        <v>2.4530544745239302E-2</v>
      </c>
    </row>
    <row r="770" spans="2:17" x14ac:dyDescent="0.2">
      <c r="B770" s="39" t="s">
        <v>42</v>
      </c>
      <c r="D770" s="42">
        <f>_xll.qlCalendarAdvance(Calendar,$D769,B770,"f",FALSE)</f>
        <v>44860</v>
      </c>
      <c r="E770" s="172">
        <f>_xll.qlInterestRateIndexValueDate(IndexON,D770)</f>
        <v>44860</v>
      </c>
      <c r="F770" s="188">
        <f>IFERROR(_xll.qlIndexFixing(IndexON,D770,TRUE,_xll.ohTrigger(RecalcTrigger,TriggerON)),NA())</f>
        <v>1.9982974616005178E-2</v>
      </c>
      <c r="H770" s="42">
        <f>_xll.qlCalendarAdvance(Calendar,$H769,B770,"f",FALSE)</f>
        <v>44860</v>
      </c>
      <c r="I770" s="172">
        <f>_xll.qlInterestRateIndexValueDate(Index1M,$H770)</f>
        <v>44860</v>
      </c>
      <c r="J770" s="177">
        <f>IFERROR(_xll.qlIndexFixing(Index1M,$H770,TRUE,_xll.ohTrigger(RecalcTrigger,Trigger1M)),NA())</f>
        <v>2.1571684970279514E-2</v>
      </c>
      <c r="K770" s="44">
        <f>IFERROR(_xll.qlIndexFixing(Index3M,H770,TRUE,_xll.ohTrigger(RecalcTrigger,Trigger3M)),NA())</f>
        <v>2.2140313063921474E-2</v>
      </c>
      <c r="L770" s="44">
        <f>IFERROR(_xll.qlIndexFixing(Index6M,$H770,TRUE,_xll.ohTrigger(RecalcTrigger,Trigger6M)),NA())</f>
        <v>2.3654303330312501E-2</v>
      </c>
      <c r="M770" s="178">
        <f>IFERROR(_xll.qlIndexFixing(Index1Y,$H770,TRUE,_xll.ohTrigger(RecalcTrigger,Trigger1Y)),NA())</f>
        <v>2.5017916052874734E-2</v>
      </c>
      <c r="N770" s="177">
        <f>IFERROR(_xll.qlIndexFixing(ONIndex1M,I770,TRUE,_xll.ohTrigger(RecalcTrigger,Trigger1M)),NA())</f>
        <v>2.1501954810131396E-2</v>
      </c>
      <c r="O770" s="44">
        <f>IFERROR(_xll.qlIndexFixing(ONIndex3M,I770,TRUE,_xll.ohTrigger(RecalcTrigger,Trigger3M)),NA())</f>
        <v>2.1950879407984791E-2</v>
      </c>
      <c r="P770" s="44">
        <f>IFERROR(_xll.qlIndexFixing(ONIndex6M,I770,TRUE,_xll.ohTrigger(RecalcTrigger,Trigger6M)),NA())</f>
        <v>2.3363500201998288E-2</v>
      </c>
      <c r="Q770" s="178">
        <f>IFERROR(_xll.qlIndexFixing(ONIndex1Y,I770,TRUE,_xll.ohTrigger(RecalcTrigger,Trigger1Y)),NA())</f>
        <v>2.4540157059045331E-2</v>
      </c>
    </row>
    <row r="771" spans="2:17" x14ac:dyDescent="0.2">
      <c r="B771" s="39" t="s">
        <v>42</v>
      </c>
      <c r="D771" s="42">
        <f>_xll.qlCalendarAdvance(Calendar,$D770,B771,"f",FALSE)</f>
        <v>44867</v>
      </c>
      <c r="E771" s="172">
        <f>_xll.qlInterestRateIndexValueDate(IndexON,D771)</f>
        <v>44867</v>
      </c>
      <c r="F771" s="188">
        <f>IFERROR(_xll.qlIndexFixing(IndexON,D771,TRUE,_xll.ohTrigger(RecalcTrigger,TriggerON)),NA())</f>
        <v>2.0004985850514689E-2</v>
      </c>
      <c r="H771" s="42">
        <f>_xll.qlCalendarAdvance(Calendar,$H770,B771,"f",FALSE)</f>
        <v>44867</v>
      </c>
      <c r="I771" s="172">
        <f>_xll.qlInterestRateIndexValueDate(Index1M,$H771)</f>
        <v>44867</v>
      </c>
      <c r="J771" s="177">
        <f>IFERROR(_xll.qlIndexFixing(Index1M,$H771,TRUE,_xll.ohTrigger(RecalcTrigger,Trigger1M)),NA())</f>
        <v>2.1586729249967927E-2</v>
      </c>
      <c r="K771" s="44">
        <f>IFERROR(_xll.qlIndexFixing(Index3M,H771,TRUE,_xll.ohTrigger(RecalcTrigger,Trigger3M)),NA())</f>
        <v>2.2159928410743789E-2</v>
      </c>
      <c r="L771" s="44">
        <f>IFERROR(_xll.qlIndexFixing(Index6M,$H771,TRUE,_xll.ohTrigger(RecalcTrigger,Trigger6M)),NA())</f>
        <v>2.3664393703818832E-2</v>
      </c>
      <c r="M771" s="178">
        <f>IFERROR(_xll.qlIndexFixing(Index1Y,$H771,TRUE,_xll.ohTrigger(RecalcTrigger,Trigger1Y)),NA())</f>
        <v>2.5024870811322542E-2</v>
      </c>
      <c r="N771" s="177">
        <f>IFERROR(_xll.qlIndexFixing(ONIndex1M,I771,TRUE,_xll.ohTrigger(RecalcTrigger,Trigger1M)),NA())</f>
        <v>2.152360720234503E-2</v>
      </c>
      <c r="O771" s="44">
        <f>IFERROR(_xll.qlIndexFixing(ONIndex3M,I771,TRUE,_xll.ohTrigger(RecalcTrigger,Trigger3M)),NA())</f>
        <v>2.1970881155559674E-2</v>
      </c>
      <c r="P771" s="44">
        <f>IFERROR(_xll.qlIndexFixing(ONIndex6M,I771,TRUE,_xll.ohTrigger(RecalcTrigger,Trigger6M)),NA())</f>
        <v>2.3377171939304997E-2</v>
      </c>
      <c r="Q771" s="178">
        <f>IFERROR(_xll.qlIndexFixing(ONIndex1Y,I771,TRUE,_xll.ohTrigger(RecalcTrigger,Trigger1Y)),NA())</f>
        <v>2.4549248014121838E-2</v>
      </c>
    </row>
    <row r="772" spans="2:17" x14ac:dyDescent="0.2">
      <c r="B772" s="39" t="s">
        <v>42</v>
      </c>
      <c r="D772" s="42">
        <f>_xll.qlCalendarAdvance(Calendar,$D771,B772,"f",FALSE)</f>
        <v>44874</v>
      </c>
      <c r="E772" s="172">
        <f>_xll.qlInterestRateIndexValueDate(IndexON,D772)</f>
        <v>44874</v>
      </c>
      <c r="F772" s="188">
        <f>IFERROR(_xll.qlIndexFixing(IndexON,D772,TRUE,_xll.ohTrigger(RecalcTrigger,TriggerON)),NA())</f>
        <v>2.0027034250093001E-2</v>
      </c>
      <c r="H772" s="42">
        <f>_xll.qlCalendarAdvance(Calendar,$H771,B772,"f",FALSE)</f>
        <v>44874</v>
      </c>
      <c r="I772" s="172">
        <f>_xll.qlInterestRateIndexValueDate(Index1M,$H772)</f>
        <v>44874</v>
      </c>
      <c r="J772" s="177">
        <f>IFERROR(_xll.qlIndexFixing(Index1M,$H772,TRUE,_xll.ohTrigger(RecalcTrigger,Trigger1M)),NA())</f>
        <v>2.1608247524280959E-2</v>
      </c>
      <c r="K772" s="44">
        <f>IFERROR(_xll.qlIndexFixing(Index3M,H772,TRUE,_xll.ohTrigger(RecalcTrigger,Trigger3M)),NA())</f>
        <v>2.2179426921748083E-2</v>
      </c>
      <c r="L772" s="44">
        <f>IFERROR(_xll.qlIndexFixing(Index6M,$H772,TRUE,_xll.ohTrigger(RecalcTrigger,Trigger6M)),NA())</f>
        <v>2.367598142409557E-2</v>
      </c>
      <c r="M772" s="178">
        <f>IFERROR(_xll.qlIndexFixing(Index1Y,$H772,TRUE,_xll.ohTrigger(RecalcTrigger,Trigger1Y)),NA())</f>
        <v>2.5031810222347239E-2</v>
      </c>
      <c r="N772" s="177">
        <f>IFERROR(_xll.qlIndexFixing(ONIndex1M,I772,TRUE,_xll.ohTrigger(RecalcTrigger,Trigger1M)),NA())</f>
        <v>2.1545203927272327E-2</v>
      </c>
      <c r="O772" s="44">
        <f>IFERROR(_xll.qlIndexFixing(ONIndex3M,I772,TRUE,_xll.ohTrigger(RecalcTrigger,Trigger3M)),NA())</f>
        <v>2.1990836232714805E-2</v>
      </c>
      <c r="P772" s="44">
        <f>IFERROR(_xll.qlIndexFixing(ONIndex6M,I772,TRUE,_xll.ohTrigger(RecalcTrigger,Trigger6M)),NA())</f>
        <v>2.3390475692133261E-2</v>
      </c>
      <c r="Q772" s="178">
        <f>IFERROR(_xll.qlIndexFixing(ONIndex1Y,I772,TRUE,_xll.ohTrigger(RecalcTrigger,Trigger1Y)),NA())</f>
        <v>2.4557817610306731E-2</v>
      </c>
    </row>
    <row r="773" spans="2:17" x14ac:dyDescent="0.2">
      <c r="B773" s="39" t="s">
        <v>42</v>
      </c>
      <c r="D773" s="42">
        <f>_xll.qlCalendarAdvance(Calendar,$D772,B773,"f",FALSE)</f>
        <v>44881</v>
      </c>
      <c r="E773" s="172">
        <f>_xll.qlInterestRateIndexValueDate(IndexON,D773)</f>
        <v>44881</v>
      </c>
      <c r="F773" s="188">
        <f>IFERROR(_xll.qlIndexFixing(IndexON,D773,TRUE,_xll.ohTrigger(RecalcTrigger,TriggerON)),NA())</f>
        <v>2.0049119814983252E-2</v>
      </c>
      <c r="H773" s="42">
        <f>_xll.qlCalendarAdvance(Calendar,$H772,B773,"f",FALSE)</f>
        <v>44881</v>
      </c>
      <c r="I773" s="172">
        <f>_xll.qlInterestRateIndexValueDate(Index1M,$H773)</f>
        <v>44881</v>
      </c>
      <c r="J773" s="177">
        <f>IFERROR(_xll.qlIndexFixing(Index1M,$H773,TRUE,_xll.ohTrigger(RecalcTrigger,Trigger1M)),NA())</f>
        <v>2.1629710072324875E-2</v>
      </c>
      <c r="K773" s="44">
        <f>IFERROR(_xll.qlIndexFixing(Index3M,H773,TRUE,_xll.ohTrigger(RecalcTrigger,Trigger3M)),NA())</f>
        <v>2.2198797705884919E-2</v>
      </c>
      <c r="L773" s="44">
        <f>IFERROR(_xll.qlIndexFixing(Index6M,$H773,TRUE,_xll.ohTrigger(RecalcTrigger,Trigger6M)),NA())</f>
        <v>2.3687501232518941E-2</v>
      </c>
      <c r="M773" s="178">
        <f>IFERROR(_xll.qlIndexFixing(Index1Y,$H773,TRUE,_xll.ohTrigger(RecalcTrigger,Trigger1Y)),NA())</f>
        <v>2.5038745709781152E-2</v>
      </c>
      <c r="N773" s="177">
        <f>IFERROR(_xll.qlIndexFixing(ONIndex1M,I773,TRUE,_xll.ohTrigger(RecalcTrigger,Trigger1M)),NA())</f>
        <v>2.1566744984913289E-2</v>
      </c>
      <c r="O773" s="44">
        <f>IFERROR(_xll.qlIndexFixing(ONIndex3M,I773,TRUE,_xll.ohTrigger(RecalcTrigger,Trigger3M)),NA())</f>
        <v>2.2010744639126001E-2</v>
      </c>
      <c r="P773" s="44">
        <f>IFERROR(_xll.qlIndexFixing(ONIndex6M,I773,TRUE,_xll.ohTrigger(RecalcTrigger,Trigger6M)),NA())</f>
        <v>2.3403411460402035E-2</v>
      </c>
      <c r="Q773" s="178">
        <f>IFERROR(_xll.qlIndexFixing(ONIndex1Y,I773,TRUE,_xll.ohTrigger(RecalcTrigger,Trigger1Y)),NA())</f>
        <v>2.456586584760001E-2</v>
      </c>
    </row>
    <row r="774" spans="2:17" x14ac:dyDescent="0.2">
      <c r="B774" s="39" t="s">
        <v>42</v>
      </c>
      <c r="D774" s="42">
        <f>_xll.qlCalendarAdvance(Calendar,$D773,B774,"f",FALSE)</f>
        <v>44888</v>
      </c>
      <c r="E774" s="172">
        <f>_xll.qlInterestRateIndexValueDate(IndexON,D774)</f>
        <v>44888</v>
      </c>
      <c r="F774" s="188">
        <f>IFERROR(_xll.qlIndexFixing(IndexON,D774,TRUE,_xll.ohTrigger(RecalcTrigger,TriggerON)),NA())</f>
        <v>2.0071242544942303E-2</v>
      </c>
      <c r="H774" s="42">
        <f>_xll.qlCalendarAdvance(Calendar,$H773,B774,"f",FALSE)</f>
        <v>44888</v>
      </c>
      <c r="I774" s="172">
        <f>_xll.qlInterestRateIndexValueDate(Index1M,$H774)</f>
        <v>44888</v>
      </c>
      <c r="J774" s="177">
        <f>IFERROR(_xll.qlIndexFixing(Index1M,$H774,TRUE,_xll.ohTrigger(RecalcTrigger,Trigger1M)),NA())</f>
        <v>2.1651115111505637E-2</v>
      </c>
      <c r="K774" s="44">
        <f>IFERROR(_xll.qlIndexFixing(Index3M,H774,TRUE,_xll.ohTrigger(RecalcTrigger,Trigger3M)),NA())</f>
        <v>2.2218029871904028E-2</v>
      </c>
      <c r="L774" s="44">
        <f>IFERROR(_xll.qlIndexFixing(Index6M,$H774,TRUE,_xll.ohTrigger(RecalcTrigger,Trigger6M)),NA())</f>
        <v>2.3698968235411344E-2</v>
      </c>
      <c r="M774" s="178">
        <f>IFERROR(_xll.qlIndexFixing(Index1Y,$H774,TRUE,_xll.ohTrigger(RecalcTrigger,Trigger1Y)),NA())</f>
        <v>2.5045688697766799E-2</v>
      </c>
      <c r="N774" s="177">
        <f>IFERROR(_xll.qlIndexFixing(ONIndex1M,I774,TRUE,_xll.ohTrigger(RecalcTrigger,Trigger1M)),NA())</f>
        <v>2.1588230375186868E-2</v>
      </c>
      <c r="O774" s="44">
        <f>IFERROR(_xll.qlIndexFixing(ONIndex3M,I774,TRUE,_xll.ohTrigger(RecalcTrigger,Trigger3M)),NA())</f>
        <v>2.2030606375117445E-2</v>
      </c>
      <c r="P774" s="44">
        <f>IFERROR(_xll.qlIndexFixing(ONIndex6M,I774,TRUE,_xll.ohTrigger(RecalcTrigger,Trigger6M)),NA())</f>
        <v>2.3415979244111318E-2</v>
      </c>
      <c r="Q774" s="178">
        <f>IFERROR(_xll.qlIndexFixing(ONIndex1Y,I774,TRUE,_xll.ohTrigger(RecalcTrigger,Trigger1Y)),NA())</f>
        <v>2.4573392725920629E-2</v>
      </c>
    </row>
    <row r="775" spans="2:17" x14ac:dyDescent="0.2">
      <c r="B775" s="39" t="s">
        <v>42</v>
      </c>
      <c r="D775" s="42">
        <f>_xll.qlCalendarAdvance(Calendar,$D774,B775,"f",FALSE)</f>
        <v>44895</v>
      </c>
      <c r="E775" s="172">
        <f>_xll.qlInterestRateIndexValueDate(IndexON,D775)</f>
        <v>44895</v>
      </c>
      <c r="F775" s="188">
        <f>IFERROR(_xll.qlIndexFixing(IndexON,D775,TRUE,_xll.ohTrigger(RecalcTrigger,TriggerON)),NA())</f>
        <v>2.0093402440132246E-2</v>
      </c>
      <c r="H775" s="42">
        <f>_xll.qlCalendarAdvance(Calendar,$H774,B775,"f",FALSE)</f>
        <v>44895</v>
      </c>
      <c r="I775" s="172">
        <f>_xll.qlInterestRateIndexValueDate(Index1M,$H775)</f>
        <v>44895</v>
      </c>
      <c r="J775" s="177">
        <f>IFERROR(_xll.qlIndexFixing(Index1M,$H775,TRUE,_xll.ohTrigger(RecalcTrigger,Trigger1M)),NA())</f>
        <v>2.1672430922067647E-2</v>
      </c>
      <c r="K775" s="44">
        <f>IFERROR(_xll.qlIndexFixing(Index3M,H775,TRUE,_xll.ohTrigger(RecalcTrigger,Trigger3M)),NA())</f>
        <v>2.2233097732301879E-2</v>
      </c>
      <c r="L775" s="44">
        <f>IFERROR(_xll.qlIndexFixing(Index6M,$H775,TRUE,_xll.ohTrigger(RecalcTrigger,Trigger6M)),NA())</f>
        <v>2.3711982126749111E-2</v>
      </c>
      <c r="M775" s="178">
        <f>IFERROR(_xll.qlIndexFixing(Index1Y,$H775,TRUE,_xll.ohTrigger(RecalcTrigger,Trigger1Y)),NA())</f>
        <v>2.5052650610755789E-2</v>
      </c>
      <c r="N775" s="177">
        <f>IFERROR(_xll.qlIndexFixing(ONIndex1M,I775,TRUE,_xll.ohTrigger(RecalcTrigger,Trigger1M)),NA())</f>
        <v>2.160966009817411E-2</v>
      </c>
      <c r="O775" s="44">
        <f>IFERROR(_xll.qlIndexFixing(ONIndex3M,I775,TRUE,_xll.ohTrigger(RecalcTrigger,Trigger3M)),NA())</f>
        <v>2.2050421440446E-2</v>
      </c>
      <c r="P775" s="44">
        <f>IFERROR(_xll.qlIndexFixing(ONIndex6M,I775,TRUE,_xll.ohTrigger(RecalcTrigger,Trigger6M)),NA())</f>
        <v>2.3428179043180064E-2</v>
      </c>
      <c r="Q775" s="178">
        <f>IFERROR(_xll.qlIndexFixing(ONIndex1Y,I775,TRUE,_xll.ohTrigger(RecalcTrigger,Trigger1Y)),NA())</f>
        <v>2.4580398245430679E-2</v>
      </c>
    </row>
    <row r="776" spans="2:17" x14ac:dyDescent="0.2">
      <c r="B776" s="39" t="s">
        <v>42</v>
      </c>
      <c r="D776" s="42">
        <f>_xll.qlCalendarAdvance(Calendar,$D775,B776,"f",FALSE)</f>
        <v>44902</v>
      </c>
      <c r="E776" s="172">
        <f>_xll.qlInterestRateIndexValueDate(IndexON,D776)</f>
        <v>44902</v>
      </c>
      <c r="F776" s="188">
        <f>IFERROR(_xll.qlIndexFixing(IndexON,D776,TRUE,_xll.ohTrigger(RecalcTrigger,TriggerON)),NA())</f>
        <v>2.0115599500472037E-2</v>
      </c>
      <c r="H776" s="42">
        <f>_xll.qlCalendarAdvance(Calendar,$H775,B776,"f",FALSE)</f>
        <v>44902</v>
      </c>
      <c r="I776" s="172">
        <f>_xll.qlInterestRateIndexValueDate(Index1M,$H776)</f>
        <v>44902</v>
      </c>
      <c r="J776" s="177">
        <f>IFERROR(_xll.qlIndexFixing(Index1M,$H776,TRUE,_xll.ohTrigger(RecalcTrigger,Trigger1M)),NA())</f>
        <v>2.1700009763897351E-2</v>
      </c>
      <c r="K776" s="44">
        <f>IFERROR(_xll.qlIndexFixing(Index3M,H776,TRUE,_xll.ohTrigger(RecalcTrigger,Trigger3M)),NA())</f>
        <v>2.2252044218561553E-2</v>
      </c>
      <c r="L776" s="44">
        <f>IFERROR(_xll.qlIndexFixing(Index6M,$H776,TRUE,_xll.ohTrigger(RecalcTrigger,Trigger6M)),NA())</f>
        <v>2.3723390684249536E-2</v>
      </c>
      <c r="M776" s="178">
        <f>IFERROR(_xll.qlIndexFixing(Index1Y,$H776,TRUE,_xll.ohTrigger(RecalcTrigger,Trigger1Y)),NA())</f>
        <v>2.5059642873511034E-2</v>
      </c>
      <c r="N776" s="177">
        <f>IFERROR(_xll.qlIndexFixing(ONIndex1M,I776,TRUE,_xll.ohTrigger(RecalcTrigger,Trigger1M)),NA())</f>
        <v>2.1631034153793971E-2</v>
      </c>
      <c r="O776" s="44">
        <f>IFERROR(_xll.qlIndexFixing(ONIndex3M,I776,TRUE,_xll.ohTrigger(RecalcTrigger,Trigger3M)),NA())</f>
        <v>2.2070189835273757E-2</v>
      </c>
      <c r="P776" s="44">
        <f>IFERROR(_xll.qlIndexFixing(ONIndex6M,I776,TRUE,_xll.ohTrigger(RecalcTrigger,Trigger6M)),NA())</f>
        <v>2.3440010857608273E-2</v>
      </c>
      <c r="Q776" s="178">
        <f>IFERROR(_xll.qlIndexFixing(ONIndex1Y,I776,TRUE,_xll.ohTrigger(RecalcTrigger,Trigger1Y)),NA())</f>
        <v>2.458688240572493E-2</v>
      </c>
    </row>
    <row r="777" spans="2:17" x14ac:dyDescent="0.2">
      <c r="B777" s="39" t="s">
        <v>42</v>
      </c>
      <c r="D777" s="42">
        <f>_xll.qlCalendarAdvance(Calendar,$D776,B777,"f",FALSE)</f>
        <v>44909</v>
      </c>
      <c r="E777" s="172">
        <f>_xll.qlInterestRateIndexValueDate(IndexON,D777)</f>
        <v>44909</v>
      </c>
      <c r="F777" s="188">
        <f>IFERROR(_xll.qlIndexFixing(IndexON,D777,TRUE,_xll.ohTrigger(RecalcTrigger,TriggerON)),NA())</f>
        <v>2.013783372604272E-2</v>
      </c>
      <c r="H777" s="42">
        <f>_xll.qlCalendarAdvance(Calendar,$H776,B777,"f",FALSE)</f>
        <v>44909</v>
      </c>
      <c r="I777" s="172">
        <f>_xll.qlInterestRateIndexValueDate(Index1M,$H777)</f>
        <v>44909</v>
      </c>
      <c r="J777" s="177">
        <f>IFERROR(_xll.qlIndexFixing(Index1M,$H777,TRUE,_xll.ohTrigger(RecalcTrigger,Trigger1M)),NA())</f>
        <v>2.1720919892137199E-2</v>
      </c>
      <c r="K777" s="44">
        <f>IFERROR(_xll.qlIndexFixing(Index3M,H777,TRUE,_xll.ohTrigger(RecalcTrigger,Trigger3M)),NA())</f>
        <v>2.2270819845836443E-2</v>
      </c>
      <c r="L777" s="44">
        <f>IFERROR(_xll.qlIndexFixing(Index6M,$H777,TRUE,_xll.ohTrigger(RecalcTrigger,Trigger6M)),NA())</f>
        <v>2.3734791899434293E-2</v>
      </c>
      <c r="M777" s="178">
        <f>IFERROR(_xll.qlIndexFixing(Index1Y,$H777,TRUE,_xll.ohTrigger(RecalcTrigger,Trigger1Y)),NA())</f>
        <v>2.5066676911109198E-2</v>
      </c>
      <c r="N777" s="177">
        <f>IFERROR(_xll.qlIndexFixing(ONIndex1M,I777,TRUE,_xll.ohTrigger(RecalcTrigger,Trigger1M)),NA())</f>
        <v>2.1652352542046449E-2</v>
      </c>
      <c r="O777" s="44">
        <f>IFERROR(_xll.qlIndexFixing(ONIndex3M,I777,TRUE,_xll.ohTrigger(RecalcTrigger,Trigger3M)),NA())</f>
        <v>2.208991155951967E-2</v>
      </c>
      <c r="P777" s="44">
        <f>IFERROR(_xll.qlIndexFixing(ONIndex6M,I777,TRUE,_xll.ohTrigger(RecalcTrigger,Trigger6M)),NA())</f>
        <v>2.3451474687314899E-2</v>
      </c>
      <c r="Q777" s="178">
        <f>IFERROR(_xll.qlIndexFixing(ONIndex1Y,I777,TRUE,_xll.ohTrigger(RecalcTrigger,Trigger1Y)),NA())</f>
        <v>2.4592845207127567E-2</v>
      </c>
    </row>
    <row r="778" spans="2:17" x14ac:dyDescent="0.2">
      <c r="B778" s="39" t="s">
        <v>42</v>
      </c>
      <c r="D778" s="42">
        <f>_xll.qlCalendarAdvance(Calendar,$D777,B778,"f",FALSE)</f>
        <v>44916</v>
      </c>
      <c r="E778" s="172">
        <f>_xll.qlInterestRateIndexValueDate(IndexON,D778)</f>
        <v>44916</v>
      </c>
      <c r="F778" s="188">
        <f>IFERROR(_xll.qlIndexFixing(IndexON,D778,TRUE,_xll.ohTrigger(RecalcTrigger,TriggerON)),NA())</f>
        <v>2.0160095782744136E-2</v>
      </c>
      <c r="H778" s="42">
        <f>_xll.qlCalendarAdvance(Calendar,$H777,B778,"f",FALSE)</f>
        <v>44916</v>
      </c>
      <c r="I778" s="172">
        <f>_xll.qlInterestRateIndexValueDate(Index1M,$H778)</f>
        <v>44916</v>
      </c>
      <c r="J778" s="177">
        <f>IFERROR(_xll.qlIndexFixing(Index1M,$H778,TRUE,_xll.ohTrigger(RecalcTrigger,Trigger1M)),NA())</f>
        <v>2.1741566041266994E-2</v>
      </c>
      <c r="K778" s="44">
        <f>IFERROR(_xll.qlIndexFixing(Index3M,H778,TRUE,_xll.ohTrigger(RecalcTrigger,Trigger3M)),NA())</f>
        <v>2.2289413524807979E-2</v>
      </c>
      <c r="L778" s="44">
        <f>IFERROR(_xll.qlIndexFixing(Index6M,$H778,TRUE,_xll.ohTrigger(RecalcTrigger,Trigger6M)),NA())</f>
        <v>2.3746200739550222E-2</v>
      </c>
      <c r="M778" s="178">
        <f>IFERROR(_xll.qlIndexFixing(Index1Y,$H778,TRUE,_xll.ohTrigger(RecalcTrigger,Trigger1Y)),NA())</f>
        <v>2.5073764071963156E-2</v>
      </c>
      <c r="N778" s="177">
        <f>IFERROR(_xll.qlIndexFixing(ONIndex1M,I778,TRUE,_xll.ohTrigger(RecalcTrigger,Trigger1M)),NA())</f>
        <v>2.1673599416600631E-2</v>
      </c>
      <c r="O778" s="44">
        <f>IFERROR(_xll.qlIndexFixing(ONIndex3M,I778,TRUE,_xll.ohTrigger(RecalcTrigger,Trigger3M)),NA())</f>
        <v>2.2109577414917148E-2</v>
      </c>
      <c r="P778" s="44">
        <f>IFERROR(_xll.qlIndexFixing(ONIndex6M,I778,TRUE,_xll.ohTrigger(RecalcTrigger,Trigger6M)),NA())</f>
        <v>2.3462595485882476E-2</v>
      </c>
      <c r="Q778" s="178">
        <f>IFERROR(_xll.qlIndexFixing(ONIndex1Y,I778,TRUE,_xll.ohTrigger(RecalcTrigger,Trigger1Y)),NA())</f>
        <v>2.4598324208511269E-2</v>
      </c>
    </row>
    <row r="779" spans="2:17" x14ac:dyDescent="0.2">
      <c r="B779" s="39" t="s">
        <v>42</v>
      </c>
      <c r="D779" s="42">
        <f>_xll.qlCalendarAdvance(Calendar,$D778,B779,"f",FALSE)</f>
        <v>44923</v>
      </c>
      <c r="E779" s="172">
        <f>_xll.qlInterestRateIndexValueDate(IndexON,D779)</f>
        <v>44923</v>
      </c>
      <c r="F779" s="188">
        <f>IFERROR(_xll.qlIndexFixing(IndexON,D779,TRUE,_xll.ohTrigger(RecalcTrigger,TriggerON)),NA())</f>
        <v>2.0182280540339548E-2</v>
      </c>
      <c r="H779" s="42">
        <f>_xll.qlCalendarAdvance(Calendar,$H778,B779,"f",FALSE)</f>
        <v>44923</v>
      </c>
      <c r="I779" s="172">
        <f>_xll.qlInterestRateIndexValueDate(Index1M,$H779)</f>
        <v>44923</v>
      </c>
      <c r="J779" s="177">
        <f>IFERROR(_xll.qlIndexFixing(Index1M,$H779,TRUE,_xll.ohTrigger(RecalcTrigger,Trigger1M)),NA())</f>
        <v>2.1761913949784446E-2</v>
      </c>
      <c r="K779" s="44">
        <f>IFERROR(_xll.qlIndexFixing(Index3M,H779,TRUE,_xll.ohTrigger(RecalcTrigger,Trigger3M)),NA())</f>
        <v>2.2307817935565195E-2</v>
      </c>
      <c r="L779" s="44">
        <f>IFERROR(_xll.qlIndexFixing(Index6M,$H779,TRUE,_xll.ohTrigger(RecalcTrigger,Trigger6M)),NA())</f>
        <v>2.3757627083246111E-2</v>
      </c>
      <c r="M779" s="178">
        <f>IFERROR(_xll.qlIndexFixing(Index1Y,$H779,TRUE,_xll.ohTrigger(RecalcTrigger,Trigger1Y)),NA())</f>
        <v>2.5080910759452291E-2</v>
      </c>
      <c r="N779" s="177">
        <f>IFERROR(_xll.qlIndexFixing(ONIndex1M,I779,TRUE,_xll.ohTrigger(RecalcTrigger,Trigger1M)),NA())</f>
        <v>2.1694596297336943E-2</v>
      </c>
      <c r="O779" s="44">
        <f>IFERROR(_xll.qlIndexFixing(ONIndex3M,I779,TRUE,_xll.ohTrigger(RecalcTrigger,Trigger3M)),NA())</f>
        <v>2.2129083801464278E-2</v>
      </c>
      <c r="P779" s="44">
        <f>IFERROR(_xll.qlIndexFixing(ONIndex6M,I779,TRUE,_xll.ohTrigger(RecalcTrigger,Trigger6M)),NA())</f>
        <v>2.3473654309088543E-2</v>
      </c>
      <c r="Q779" s="178">
        <f>IFERROR(_xll.qlIndexFixing(ONIndex1Y,I779,TRUE,_xll.ohTrigger(RecalcTrigger,Trigger1Y)),NA())</f>
        <v>2.4603742442528276E-2</v>
      </c>
    </row>
    <row r="780" spans="2:17" x14ac:dyDescent="0.2">
      <c r="B780" s="39" t="s">
        <v>42</v>
      </c>
      <c r="D780" s="42">
        <f>_xll.qlCalendarAdvance(Calendar,$D779,B780,"f",FALSE)</f>
        <v>44930</v>
      </c>
      <c r="E780" s="172">
        <f>_xll.qlInterestRateIndexValueDate(IndexON,D780)</f>
        <v>44930</v>
      </c>
      <c r="F780" s="188">
        <f>IFERROR(_xll.qlIndexFixing(IndexON,D780,TRUE,_xll.ohTrigger(RecalcTrigger,TriggerON)),NA())</f>
        <v>2.0204358031480352E-2</v>
      </c>
      <c r="H780" s="42">
        <f>_xll.qlCalendarAdvance(Calendar,$H779,B780,"f",FALSE)</f>
        <v>44930</v>
      </c>
      <c r="I780" s="172">
        <f>_xll.qlInterestRateIndexValueDate(Index1M,$H780)</f>
        <v>44930</v>
      </c>
      <c r="J780" s="177">
        <f>IFERROR(_xll.qlIndexFixing(Index1M,$H780,TRUE,_xll.ohTrigger(RecalcTrigger,Trigger1M)),NA())</f>
        <v>2.1781960450847886E-2</v>
      </c>
      <c r="K780" s="44">
        <f>IFERROR(_xll.qlIndexFixing(Index3M,H780,TRUE,_xll.ohTrigger(RecalcTrigger,Trigger3M)),NA())</f>
        <v>2.2326032399503076E-2</v>
      </c>
      <c r="L780" s="44">
        <f>IFERROR(_xll.qlIndexFixing(Index6M,$H780,TRUE,_xll.ohTrigger(RecalcTrigger,Trigger6M)),NA())</f>
        <v>2.3767477264695205E-2</v>
      </c>
      <c r="M780" s="178">
        <f>IFERROR(_xll.qlIndexFixing(Index1Y,$H780,TRUE,_xll.ohTrigger(RecalcTrigger,Trigger1Y)),NA())</f>
        <v>2.5088115263217858E-2</v>
      </c>
      <c r="N780" s="177">
        <f>IFERROR(_xll.qlIndexFixing(ONIndex1M,I780,TRUE,_xll.ohTrigger(RecalcTrigger,Trigger1M)),NA())</f>
        <v>2.1715292309073542E-2</v>
      </c>
      <c r="O780" s="44">
        <f>IFERROR(_xll.qlIndexFixing(ONIndex3M,I780,TRUE,_xll.ohTrigger(RecalcTrigger,Trigger3M)),NA())</f>
        <v>2.2148401188084588E-2</v>
      </c>
      <c r="P780" s="44">
        <f>IFERROR(_xll.qlIndexFixing(ONIndex6M,I780,TRUE,_xll.ohTrigger(RecalcTrigger,Trigger6M)),NA())</f>
        <v>2.3484731271100623E-2</v>
      </c>
      <c r="Q780" s="178">
        <f>IFERROR(_xll.qlIndexFixing(ONIndex1Y,I780,TRUE,_xll.ohTrigger(RecalcTrigger,Trigger1Y)),NA())</f>
        <v>2.4609220493239103E-2</v>
      </c>
    </row>
    <row r="781" spans="2:17" x14ac:dyDescent="0.2">
      <c r="B781" s="39" t="s">
        <v>42</v>
      </c>
      <c r="D781" s="42">
        <f>_xll.qlCalendarAdvance(Calendar,$D780,B781,"f",FALSE)</f>
        <v>44937</v>
      </c>
      <c r="E781" s="172">
        <f>_xll.qlInterestRateIndexValueDate(IndexON,D781)</f>
        <v>44937</v>
      </c>
      <c r="F781" s="188">
        <f>IFERROR(_xll.qlIndexFixing(IndexON,D781,TRUE,_xll.ohTrigger(RecalcTrigger,TriggerON)),NA())</f>
        <v>2.0226328256409687E-2</v>
      </c>
      <c r="H781" s="42">
        <f>_xll.qlCalendarAdvance(Calendar,$H780,B781,"f",FALSE)</f>
        <v>44937</v>
      </c>
      <c r="I781" s="172">
        <f>_xll.qlInterestRateIndexValueDate(Index1M,$H781)</f>
        <v>44937</v>
      </c>
      <c r="J781" s="177">
        <f>IFERROR(_xll.qlIndexFixing(Index1M,$H781,TRUE,_xll.ohTrigger(RecalcTrigger,Trigger1M)),NA())</f>
        <v>2.180170554282411E-2</v>
      </c>
      <c r="K781" s="44">
        <f>IFERROR(_xll.qlIndexFixing(Index3M,H781,TRUE,_xll.ohTrigger(RecalcTrigger,Trigger3M)),NA())</f>
        <v>2.2344056914076767E-2</v>
      </c>
      <c r="L781" s="44">
        <f>IFERROR(_xll.qlIndexFixing(Index6M,$H781,TRUE,_xll.ohTrigger(RecalcTrigger,Trigger6M)),NA())</f>
        <v>2.3778938384084795E-2</v>
      </c>
      <c r="M781" s="178">
        <f>IFERROR(_xll.qlIndexFixing(Index1Y,$H781,TRUE,_xll.ohTrigger(RecalcTrigger,Trigger1Y)),NA())</f>
        <v>2.50953751017291E-2</v>
      </c>
      <c r="N781" s="177">
        <f>IFERROR(_xll.qlIndexFixing(ONIndex1M,I781,TRUE,_xll.ohTrigger(RecalcTrigger,Trigger1M)),NA())</f>
        <v>2.173568745172938E-2</v>
      </c>
      <c r="O781" s="44">
        <f>IFERROR(_xll.qlIndexFixing(ONIndex3M,I781,TRUE,_xll.ohTrigger(RecalcTrigger,Trigger3M)),NA())</f>
        <v>2.2167529574778078E-2</v>
      </c>
      <c r="P781" s="44">
        <f>IFERROR(_xll.qlIndexFixing(ONIndex6M,I781,TRUE,_xll.ohTrigger(RecalcTrigger,Trigger6M)),NA())</f>
        <v>2.3495826371837669E-2</v>
      </c>
      <c r="Q781" s="178">
        <f>IFERROR(_xll.qlIndexFixing(ONIndex1Y,I781,TRUE,_xll.ohTrigger(RecalcTrigger,Trigger1Y)),NA())</f>
        <v>2.4614758360724798E-2</v>
      </c>
    </row>
    <row r="782" spans="2:17" x14ac:dyDescent="0.2">
      <c r="B782" s="39" t="s">
        <v>42</v>
      </c>
      <c r="D782" s="42">
        <f>_xll.qlCalendarAdvance(Calendar,$D781,B782,"f",FALSE)</f>
        <v>44944</v>
      </c>
      <c r="E782" s="172">
        <f>_xll.qlInterestRateIndexValueDate(IndexON,D782)</f>
        <v>44944</v>
      </c>
      <c r="F782" s="188">
        <f>IFERROR(_xll.qlIndexFixing(IndexON,D782,TRUE,_xll.ohTrigger(RecalcTrigger,TriggerON)),NA())</f>
        <v>2.0248191214884415E-2</v>
      </c>
      <c r="H782" s="42">
        <f>_xll.qlCalendarAdvance(Calendar,$H781,B782,"f",FALSE)</f>
        <v>44944</v>
      </c>
      <c r="I782" s="172">
        <f>_xll.qlInterestRateIndexValueDate(Index1M,$H782)</f>
        <v>44944</v>
      </c>
      <c r="J782" s="177">
        <f>IFERROR(_xll.qlIndexFixing(Index1M,$H782,TRUE,_xll.ohTrigger(RecalcTrigger,Trigger1M)),NA())</f>
        <v>2.1821149224104469E-2</v>
      </c>
      <c r="K782" s="44">
        <f>IFERROR(_xll.qlIndexFixing(Index3M,H782,TRUE,_xll.ohTrigger(RecalcTrigger,Trigger3M)),NA())</f>
        <v>2.2361891476764831E-2</v>
      </c>
      <c r="L782" s="44">
        <f>IFERROR(_xll.qlIndexFixing(Index6M,$H782,TRUE,_xll.ohTrigger(RecalcTrigger,Trigger6M)),NA())</f>
        <v>2.3790417919054792E-2</v>
      </c>
      <c r="M782" s="178">
        <f>IFERROR(_xll.qlIndexFixing(Index1Y,$H782,TRUE,_xll.ohTrigger(RecalcTrigger,Trigger1Y)),NA())</f>
        <v>2.5102687793393752E-2</v>
      </c>
      <c r="N782" s="177">
        <f>IFERROR(_xll.qlIndexFixing(ONIndex1M,I782,TRUE,_xll.ohTrigger(RecalcTrigger,Trigger1M)),NA())</f>
        <v>2.1755781725223411E-2</v>
      </c>
      <c r="O782" s="44">
        <f>IFERROR(_xll.qlIndexFixing(ONIndex3M,I782,TRUE,_xll.ohTrigger(RecalcTrigger,Trigger3M)),NA())</f>
        <v>2.2186468961382655E-2</v>
      </c>
      <c r="P782" s="44">
        <f>IFERROR(_xll.qlIndexFixing(ONIndex6M,I782,TRUE,_xll.ohTrigger(RecalcTrigger,Trigger6M)),NA())</f>
        <v>2.3506939611218636E-2</v>
      </c>
      <c r="Q782" s="178">
        <f>IFERROR(_xll.qlIndexFixing(ONIndex1Y,I782,TRUE,_xll.ohTrigger(RecalcTrigger,Trigger1Y)),NA())</f>
        <v>2.4620356044904312E-2</v>
      </c>
    </row>
    <row r="783" spans="2:17" x14ac:dyDescent="0.2">
      <c r="B783" s="39" t="s">
        <v>42</v>
      </c>
      <c r="D783" s="42">
        <f>_xll.qlCalendarAdvance(Calendar,$D782,B783,"f",FALSE)</f>
        <v>44951</v>
      </c>
      <c r="E783" s="172">
        <f>_xll.qlInterestRateIndexValueDate(IndexON,D783)</f>
        <v>44951</v>
      </c>
      <c r="F783" s="188">
        <f>IFERROR(_xll.qlIndexFixing(IndexON,D783,TRUE,_xll.ohTrigger(RecalcTrigger,TriggerON)),NA())</f>
        <v>2.0269946906985581E-2</v>
      </c>
      <c r="H783" s="42">
        <f>_xll.qlCalendarAdvance(Calendar,$H782,B783,"f",FALSE)</f>
        <v>44951</v>
      </c>
      <c r="I783" s="172">
        <f>_xll.qlInterestRateIndexValueDate(Index1M,$H783)</f>
        <v>44951</v>
      </c>
      <c r="J783" s="177">
        <f>IFERROR(_xll.qlIndexFixing(Index1M,$H783,TRUE,_xll.ohTrigger(RecalcTrigger,Trigger1M)),NA())</f>
        <v>2.1840291493097512E-2</v>
      </c>
      <c r="K783" s="44">
        <f>IFERROR(_xll.qlIndexFixing(Index3M,H783,TRUE,_xll.ohTrigger(RecalcTrigger,Trigger3M)),NA())</f>
        <v>2.2379536085076444E-2</v>
      </c>
      <c r="L783" s="44">
        <f>IFERROR(_xll.qlIndexFixing(Index6M,$H783,TRUE,_xll.ohTrigger(RecalcTrigger,Trigger6M)),NA())</f>
        <v>2.380191586991505E-2</v>
      </c>
      <c r="M783" s="178">
        <f>IFERROR(_xll.qlIndexFixing(Index1Y,$H783,TRUE,_xll.ohTrigger(RecalcTrigger,Trigger1Y)),NA())</f>
        <v>2.5110050856558042E-2</v>
      </c>
      <c r="N783" s="177">
        <f>IFERROR(_xll.qlIndexFixing(ONIndex1M,I783,TRUE,_xll.ohTrigger(RecalcTrigger,Trigger1M)),NA())</f>
        <v>2.1775575129555635E-2</v>
      </c>
      <c r="O783" s="44">
        <f>IFERROR(_xll.qlIndexFixing(ONIndex3M,I783,TRUE,_xll.ohTrigger(RecalcTrigger,Trigger3M)),NA())</f>
        <v>2.2205219348141458E-2</v>
      </c>
      <c r="P783" s="44">
        <f>IFERROR(_xll.qlIndexFixing(ONIndex6M,I783,TRUE,_xll.ohTrigger(RecalcTrigger,Trigger6M)),NA())</f>
        <v>2.3518070989324569E-2</v>
      </c>
      <c r="Q783" s="178">
        <f>IFERROR(_xll.qlIndexFixing(ONIndex1Y,I783,TRUE,_xll.ohTrigger(RecalcTrigger,Trigger1Y)),NA())</f>
        <v>2.462601354593974E-2</v>
      </c>
    </row>
    <row r="784" spans="2:17" x14ac:dyDescent="0.2">
      <c r="B784" s="39" t="s">
        <v>42</v>
      </c>
      <c r="D784" s="42">
        <f>_xll.qlCalendarAdvance(Calendar,$D783,B784,"f",FALSE)</f>
        <v>44958</v>
      </c>
      <c r="E784" s="172">
        <f>_xll.qlInterestRateIndexValueDate(IndexON,D784)</f>
        <v>44958</v>
      </c>
      <c r="F784" s="188">
        <f>IFERROR(_xll.qlIndexFixing(IndexON,D784,TRUE,_xll.ohTrigger(RecalcTrigger,TriggerON)),NA())</f>
        <v>2.0291595332713186E-2</v>
      </c>
      <c r="H784" s="42">
        <f>_xll.qlCalendarAdvance(Calendar,$H783,B784,"f",FALSE)</f>
        <v>44958</v>
      </c>
      <c r="I784" s="172">
        <f>_xll.qlInterestRateIndexValueDate(Index1M,$H784)</f>
        <v>44958</v>
      </c>
      <c r="J784" s="177">
        <f>IFERROR(_xll.qlIndexFixing(Index1M,$H784,TRUE,_xll.ohTrigger(RecalcTrigger,Trigger1M)),NA())</f>
        <v>2.1849247961363363E-2</v>
      </c>
      <c r="K784" s="44">
        <f>IFERROR(_xll.qlIndexFixing(Index3M,H784,TRUE,_xll.ohTrigger(RecalcTrigger,Trigger3M)),NA())</f>
        <v>2.2396990736544196E-2</v>
      </c>
      <c r="L784" s="44">
        <f>IFERROR(_xll.qlIndexFixing(Index6M,$H784,TRUE,_xll.ohTrigger(RecalcTrigger,Trigger6M)),NA())</f>
        <v>2.3813432236976319E-2</v>
      </c>
      <c r="M784" s="178">
        <f>IFERROR(_xll.qlIndexFixing(Index1Y,$H784,TRUE,_xll.ohTrigger(RecalcTrigger,Trigger1Y)),NA())</f>
        <v>2.5117461809503583E-2</v>
      </c>
      <c r="N784" s="177">
        <f>IFERROR(_xll.qlIndexFixing(ONIndex1M,I784,TRUE,_xll.ohTrigger(RecalcTrigger,Trigger1M)),NA())</f>
        <v>2.1795067664726053E-2</v>
      </c>
      <c r="O784" s="44">
        <f>IFERROR(_xll.qlIndexFixing(ONIndex3M,I784,TRUE,_xll.ohTrigger(RecalcTrigger,Trigger3M)),NA())</f>
        <v>2.2223780734730303E-2</v>
      </c>
      <c r="P784" s="44">
        <f>IFERROR(_xll.qlIndexFixing(ONIndex6M,I784,TRUE,_xll.ohTrigger(RecalcTrigger,Trigger6M)),NA())</f>
        <v>2.3529220506236515E-2</v>
      </c>
      <c r="Q784" s="178">
        <f>IFERROR(_xll.qlIndexFixing(ONIndex1Y,I784,TRUE,_xll.ohTrigger(RecalcTrigger,Trigger1Y)),NA())</f>
        <v>2.4631730863587942E-2</v>
      </c>
    </row>
    <row r="785" spans="2:17" x14ac:dyDescent="0.2">
      <c r="B785" s="39" t="s">
        <v>42</v>
      </c>
      <c r="D785" s="42">
        <f>_xll.qlCalendarAdvance(Calendar,$D784,B785,"f",FALSE)</f>
        <v>44965</v>
      </c>
      <c r="E785" s="172">
        <f>_xll.qlInterestRateIndexValueDate(IndexON,D785)</f>
        <v>44965</v>
      </c>
      <c r="F785" s="188">
        <f>IFERROR(_xll.qlIndexFixing(IndexON,D785,TRUE,_xll.ohTrigger(RecalcTrigger,TriggerON)),NA())</f>
        <v>2.031313649206723E-2</v>
      </c>
      <c r="H785" s="42">
        <f>_xll.qlCalendarAdvance(Calendar,$H784,B785,"f",FALSE)</f>
        <v>44965</v>
      </c>
      <c r="I785" s="172">
        <f>_xll.qlInterestRateIndexValueDate(Index1M,$H785)</f>
        <v>44965</v>
      </c>
      <c r="J785" s="177">
        <f>IFERROR(_xll.qlIndexFixing(Index1M,$H785,TRUE,_xll.ohTrigger(RecalcTrigger,Trigger1M)),NA())</f>
        <v>2.1867889471752656E-2</v>
      </c>
      <c r="K785" s="44">
        <f>IFERROR(_xll.qlIndexFixing(Index3M,H785,TRUE,_xll.ohTrigger(RecalcTrigger,Trigger3M)),NA())</f>
        <v>2.2412370595563644E-2</v>
      </c>
      <c r="L785" s="44">
        <f>IFERROR(_xll.qlIndexFixing(Index6M,$H785,TRUE,_xll.ohTrigger(RecalcTrigger,Trigger6M)),NA())</f>
        <v>2.3824967020549804E-2</v>
      </c>
      <c r="M785" s="178">
        <f>IFERROR(_xll.qlIndexFixing(Index1Y,$H785,TRUE,_xll.ohTrigger(RecalcTrigger,Trigger1Y)),NA())</f>
        <v>2.5124918170447597E-2</v>
      </c>
      <c r="N785" s="177">
        <f>IFERROR(_xll.qlIndexFixing(ONIndex1M,I785,TRUE,_xll.ohTrigger(RecalcTrigger,Trigger1M)),NA())</f>
        <v>2.1814259330572572E-2</v>
      </c>
      <c r="O785" s="44">
        <f>IFERROR(_xll.qlIndexFixing(ONIndex3M,I785,TRUE,_xll.ohTrigger(RecalcTrigger,Trigger3M)),NA())</f>
        <v>2.2242153121392327E-2</v>
      </c>
      <c r="P785" s="44">
        <f>IFERROR(_xll.qlIndexFixing(ONIndex6M,I785,TRUE,_xll.ohTrigger(RecalcTrigger,Trigger6M)),NA())</f>
        <v>2.3540388161873427E-2</v>
      </c>
      <c r="Q785" s="178">
        <f>IFERROR(_xll.qlIndexFixing(ONIndex1Y,I785,TRUE,_xll.ohTrigger(RecalcTrigger,Trigger1Y)),NA())</f>
        <v>2.463750799801101E-2</v>
      </c>
    </row>
    <row r="786" spans="2:17" x14ac:dyDescent="0.2">
      <c r="B786" s="39" t="s">
        <v>42</v>
      </c>
      <c r="D786" s="42">
        <f>_xll.qlCalendarAdvance(Calendar,$D785,B786,"f",FALSE)</f>
        <v>44972</v>
      </c>
      <c r="E786" s="172">
        <f>_xll.qlInterestRateIndexValueDate(IndexON,D786)</f>
        <v>44972</v>
      </c>
      <c r="F786" s="188">
        <f>IFERROR(_xll.qlIndexFixing(IndexON,D786,TRUE,_xll.ohTrigger(RecalcTrigger,TriggerON)),NA())</f>
        <v>2.0334570384966666E-2</v>
      </c>
      <c r="H786" s="42">
        <f>_xll.qlCalendarAdvance(Calendar,$H785,B786,"f",FALSE)</f>
        <v>44972</v>
      </c>
      <c r="I786" s="172">
        <f>_xll.qlInterestRateIndexValueDate(Index1M,$H786)</f>
        <v>44972</v>
      </c>
      <c r="J786" s="177">
        <f>IFERROR(_xll.qlIndexFixing(Index1M,$H786,TRUE,_xll.ohTrigger(RecalcTrigger,Trigger1M)),NA())</f>
        <v>2.1886229651305798E-2</v>
      </c>
      <c r="K786" s="44">
        <f>IFERROR(_xll.qlIndexFixing(Index3M,H786,TRUE,_xll.ohTrigger(RecalcTrigger,Trigger3M)),NA())</f>
        <v>2.2429457848149495E-2</v>
      </c>
      <c r="L786" s="44">
        <f>IFERROR(_xll.qlIndexFixing(Index6M,$H786,TRUE,_xll.ohTrigger(RecalcTrigger,Trigger6M)),NA())</f>
        <v>2.3836520220946702E-2</v>
      </c>
      <c r="M786" s="178">
        <f>IFERROR(_xll.qlIndexFixing(Index1Y,$H786,TRUE,_xll.ohTrigger(RecalcTrigger,Trigger1Y)),NA())</f>
        <v>2.5132417457541356E-2</v>
      </c>
      <c r="N786" s="177">
        <f>IFERROR(_xll.qlIndexFixing(ONIndex1M,I786,TRUE,_xll.ohTrigger(RecalcTrigger,Trigger1M)),NA())</f>
        <v>2.1833150127095191E-2</v>
      </c>
      <c r="O786" s="44">
        <f>IFERROR(_xll.qlIndexFixing(ONIndex3M,I786,TRUE,_xll.ohTrigger(RecalcTrigger,Trigger3M)),NA())</f>
        <v>2.2260336507965439E-2</v>
      </c>
      <c r="P786" s="44">
        <f>IFERROR(_xll.qlIndexFixing(ONIndex6M,I786,TRUE,_xll.ohTrigger(RecalcTrigger,Trigger6M)),NA())</f>
        <v>2.3551573956235305E-2</v>
      </c>
      <c r="Q786" s="178">
        <f>IFERROR(_xll.qlIndexFixing(ONIndex1Y,I786,TRUE,_xll.ohTrigger(RecalcTrigger,Trigger1Y)),NA())</f>
        <v>2.4643344949208945E-2</v>
      </c>
    </row>
    <row r="787" spans="2:17" x14ac:dyDescent="0.2">
      <c r="B787" s="39" t="s">
        <v>42</v>
      </c>
      <c r="D787" s="42">
        <f>_xll.qlCalendarAdvance(Calendar,$D786,B787,"f",FALSE)</f>
        <v>44979</v>
      </c>
      <c r="E787" s="172">
        <f>_xll.qlInterestRateIndexValueDate(IndexON,D787)</f>
        <v>44979</v>
      </c>
      <c r="F787" s="188">
        <f>IFERROR(_xll.qlIndexFixing(IndexON,D787,TRUE,_xll.ohTrigger(RecalcTrigger,TriggerON)),NA())</f>
        <v>2.0355897011330448E-2</v>
      </c>
      <c r="H787" s="42">
        <f>_xll.qlCalendarAdvance(Calendar,$H786,B787,"f",FALSE)</f>
        <v>44979</v>
      </c>
      <c r="I787" s="172">
        <f>_xll.qlInterestRateIndexValueDate(Index1M,$H787)</f>
        <v>44979</v>
      </c>
      <c r="J787" s="177">
        <f>IFERROR(_xll.qlIndexFixing(Index1M,$H787,TRUE,_xll.ohTrigger(RecalcTrigger,Trigger1M)),NA())</f>
        <v>2.1904268498752089E-2</v>
      </c>
      <c r="K787" s="44">
        <f>IFERROR(_xll.qlIndexFixing(Index3M,H787,TRUE,_xll.ohTrigger(RecalcTrigger,Trigger3M)),NA())</f>
        <v>2.2446355147675123E-2</v>
      </c>
      <c r="L787" s="44">
        <f>IFERROR(_xll.qlIndexFixing(Index6M,$H787,TRUE,_xll.ohTrigger(RecalcTrigger,Trigger6M)),NA())</f>
        <v>2.3848091838480003E-2</v>
      </c>
      <c r="M787" s="178">
        <f>IFERROR(_xll.qlIndexFixing(Index1Y,$H787,TRUE,_xll.ohTrigger(RecalcTrigger,Trigger1Y)),NA())</f>
        <v>2.5139957188869078E-2</v>
      </c>
      <c r="N787" s="177">
        <f>IFERROR(_xll.qlIndexFixing(ONIndex1M,I787,TRUE,_xll.ohTrigger(RecalcTrigger,Trigger1M)),NA())</f>
        <v>2.1851740054293911E-2</v>
      </c>
      <c r="O787" s="44">
        <f>IFERROR(_xll.qlIndexFixing(ONIndex3M,I787,TRUE,_xll.ohTrigger(RecalcTrigger,Trigger3M)),NA())</f>
        <v>2.2278330894368592E-2</v>
      </c>
      <c r="P787" s="44">
        <f>IFERROR(_xll.qlIndexFixing(ONIndex6M,I787,TRUE,_xll.ohTrigger(RecalcTrigger,Trigger6M)),NA())</f>
        <v>2.3562777889403197E-2</v>
      </c>
      <c r="Q787" s="178">
        <f>IFERROR(_xll.qlIndexFixing(ONIndex1Y,I787,TRUE,_xll.ohTrigger(RecalcTrigger,Trigger1Y)),NA())</f>
        <v>2.4649241717181747E-2</v>
      </c>
    </row>
    <row r="788" spans="2:17" x14ac:dyDescent="0.2">
      <c r="B788" s="39" t="s">
        <v>42</v>
      </c>
      <c r="D788" s="42">
        <f>_xll.qlCalendarAdvance(Calendar,$D787,B788,"f",FALSE)</f>
        <v>44986</v>
      </c>
      <c r="E788" s="172">
        <f>_xll.qlInterestRateIndexValueDate(IndexON,D788)</f>
        <v>44986</v>
      </c>
      <c r="F788" s="188">
        <f>IFERROR(_xll.qlIndexFixing(IndexON,D788,TRUE,_xll.ohTrigger(RecalcTrigger,TriggerON)),NA())</f>
        <v>2.0377116371401716E-2</v>
      </c>
      <c r="H788" s="42">
        <f>_xll.qlCalendarAdvance(Calendar,$H787,B788,"f",FALSE)</f>
        <v>44986</v>
      </c>
      <c r="I788" s="172">
        <f>_xll.qlInterestRateIndexValueDate(Index1M,$H788)</f>
        <v>44986</v>
      </c>
      <c r="J788" s="177">
        <f>IFERROR(_xll.qlIndexFixing(Index1M,$H788,TRUE,_xll.ohTrigger(RecalcTrigger,Trigger1M)),NA())</f>
        <v>2.1931481599984891E-2</v>
      </c>
      <c r="K788" s="44">
        <f>IFERROR(_xll.qlIndexFixing(Index3M,H788,TRUE,_xll.ohTrigger(RecalcTrigger,Trigger3M)),NA())</f>
        <v>2.2468600826301709E-2</v>
      </c>
      <c r="L788" s="44">
        <f>IFERROR(_xll.qlIndexFixing(Index6M,$H788,TRUE,_xll.ohTrigger(RecalcTrigger,Trigger6M)),NA())</f>
        <v>2.3864515928323424E-2</v>
      </c>
      <c r="M788" s="178">
        <f>IFERROR(_xll.qlIndexFixing(Index1Y,$H788,TRUE,_xll.ohTrigger(RecalcTrigger,Trigger1Y)),NA())</f>
        <v>2.5148966326519903E-2</v>
      </c>
      <c r="N788" s="177">
        <f>IFERROR(_xll.qlIndexFixing(ONIndex1M,I788,TRUE,_xll.ohTrigger(RecalcTrigger,Trigger1M)),NA())</f>
        <v>2.1870029112087686E-2</v>
      </c>
      <c r="O788" s="44">
        <f>IFERROR(_xll.qlIndexFixing(ONIndex3M,I788,TRUE,_xll.ohTrigger(RecalcTrigger,Trigger3M)),NA())</f>
        <v>2.2296136280682832E-2</v>
      </c>
      <c r="P788" s="44">
        <f>IFERROR(_xll.qlIndexFixing(ONIndex6M,I788,TRUE,_xll.ohTrigger(RecalcTrigger,Trigger6M)),NA())</f>
        <v>2.3573999961296055E-2</v>
      </c>
      <c r="Q788" s="178">
        <f>IFERROR(_xll.qlIndexFixing(ONIndex1Y,I788,TRUE,_xll.ohTrigger(RecalcTrigger,Trigger1Y)),NA())</f>
        <v>2.4655198301929415E-2</v>
      </c>
    </row>
    <row r="789" spans="2:17" x14ac:dyDescent="0.2">
      <c r="B789" s="39" t="s">
        <v>42</v>
      </c>
      <c r="D789" s="42">
        <f>_xll.qlCalendarAdvance(Calendar,$D788,B789,"f",FALSE)</f>
        <v>44993</v>
      </c>
      <c r="E789" s="172">
        <f>_xll.qlInterestRateIndexValueDate(IndexON,D789)</f>
        <v>44993</v>
      </c>
      <c r="F789" s="188">
        <f>IFERROR(_xll.qlIndexFixing(IndexON,D789,TRUE,_xll.ohTrigger(RecalcTrigger,TriggerON)),NA())</f>
        <v>2.0398228464775237E-2</v>
      </c>
      <c r="H789" s="42">
        <f>_xll.qlCalendarAdvance(Calendar,$H788,B789,"f",FALSE)</f>
        <v>44993</v>
      </c>
      <c r="I789" s="172">
        <f>_xll.qlInterestRateIndexValueDate(Index1M,$H789)</f>
        <v>44993</v>
      </c>
      <c r="J789" s="177">
        <f>IFERROR(_xll.qlIndexFixing(Index1M,$H789,TRUE,_xll.ohTrigger(RecalcTrigger,Trigger1M)),NA())</f>
        <v>2.1950684362815887E-2</v>
      </c>
      <c r="K789" s="44">
        <f>IFERROR(_xll.qlIndexFixing(Index3M,H789,TRUE,_xll.ohTrigger(RecalcTrigger,Trigger3M)),NA())</f>
        <v>2.2485080542462975E-2</v>
      </c>
      <c r="L789" s="44">
        <f>IFERROR(_xll.qlIndexFixing(Index6M,$H789,TRUE,_xll.ohTrigger(RecalcTrigger,Trigger6M)),NA())</f>
        <v>2.3876130592777847E-2</v>
      </c>
      <c r="M789" s="178">
        <f>IFERROR(_xll.qlIndexFixing(Index1Y,$H789,TRUE,_xll.ohTrigger(RecalcTrigger,Trigger1Y)),NA())</f>
        <v>2.5156580916918612E-2</v>
      </c>
      <c r="N789" s="177">
        <f>IFERROR(_xll.qlIndexFixing(ONIndex1M,I789,TRUE,_xll.ohTrigger(RecalcTrigger,Trigger1M)),NA())</f>
        <v>2.1888017300314422E-2</v>
      </c>
      <c r="O789" s="44">
        <f>IFERROR(_xll.qlIndexFixing(ONIndex3M,I789,TRUE,_xll.ohTrigger(RecalcTrigger,Trigger3M)),NA())</f>
        <v>2.2313752666746067E-2</v>
      </c>
      <c r="P789" s="44">
        <f>IFERROR(_xll.qlIndexFixing(ONIndex6M,I789,TRUE,_xll.ohTrigger(RecalcTrigger,Trigger6M)),NA())</f>
        <v>2.3585240171832833E-2</v>
      </c>
      <c r="Q789" s="178">
        <f>IFERROR(_xll.qlIndexFixing(ONIndex1Y,I789,TRUE,_xll.ohTrigger(RecalcTrigger,Trigger1Y)),NA())</f>
        <v>2.466121470345195E-2</v>
      </c>
    </row>
    <row r="790" spans="2:17" x14ac:dyDescent="0.2">
      <c r="B790" s="39" t="s">
        <v>42</v>
      </c>
      <c r="D790" s="42">
        <f>_xll.qlCalendarAdvance(Calendar,$D789,B790,"f",FALSE)</f>
        <v>45000</v>
      </c>
      <c r="E790" s="172">
        <f>_xll.qlInterestRateIndexValueDate(IndexON,D790)</f>
        <v>45000</v>
      </c>
      <c r="F790" s="188">
        <f>IFERROR(_xll.qlIndexFixing(IndexON,D790,TRUE,_xll.ohTrigger(RecalcTrigger,TriggerON)),NA())</f>
        <v>2.0419233291775196E-2</v>
      </c>
      <c r="H790" s="42">
        <f>_xll.qlCalendarAdvance(Calendar,$H789,B790,"f",FALSE)</f>
        <v>45000</v>
      </c>
      <c r="I790" s="172">
        <f>_xll.qlInterestRateIndexValueDate(Index1M,$H790)</f>
        <v>45000</v>
      </c>
      <c r="J790" s="177">
        <f>IFERROR(_xll.qlIndexFixing(Index1M,$H790,TRUE,_xll.ohTrigger(RecalcTrigger,Trigger1M)),NA())</f>
        <v>2.1965847703970438E-2</v>
      </c>
      <c r="K790" s="44">
        <f>IFERROR(_xll.qlIndexFixing(Index3M,H790,TRUE,_xll.ohTrigger(RecalcTrigger,Trigger3M)),NA())</f>
        <v>2.250137026533694E-2</v>
      </c>
      <c r="L790" s="44">
        <f>IFERROR(_xll.qlIndexFixing(Index6M,$H790,TRUE,_xll.ohTrigger(RecalcTrigger,Trigger6M)),NA())</f>
        <v>2.3887763680065413E-2</v>
      </c>
      <c r="M790" s="178">
        <f>IFERROR(_xll.qlIndexFixing(Index1Y,$H790,TRUE,_xll.ohTrigger(RecalcTrigger,Trigger1Y)),NA())</f>
        <v>2.5164228231603747E-2</v>
      </c>
      <c r="N790" s="177">
        <f>IFERROR(_xll.qlIndexFixing(ONIndex1M,I790,TRUE,_xll.ohTrigger(RecalcTrigger,Trigger1M)),NA())</f>
        <v>2.1905704619136213E-2</v>
      </c>
      <c r="O790" s="44">
        <f>IFERROR(_xll.qlIndexFixing(ONIndex3M,I790,TRUE,_xll.ohTrigger(RecalcTrigger,Trigger3M)),NA())</f>
        <v>2.2331180052639343E-2</v>
      </c>
      <c r="P790" s="44">
        <f>IFERROR(_xll.qlIndexFixing(ONIndex6M,I790,TRUE,_xll.ohTrigger(RecalcTrigger,Trigger6M)),NA())</f>
        <v>2.3596498521175624E-2</v>
      </c>
      <c r="Q790" s="178">
        <f>IFERROR(_xll.qlIndexFixing(ONIndex1Y,I790,TRUE,_xll.ohTrigger(RecalcTrigger,Trigger1Y)),NA())</f>
        <v>2.4667290921668306E-2</v>
      </c>
    </row>
    <row r="791" spans="2:17" x14ac:dyDescent="0.2">
      <c r="B791" s="39" t="s">
        <v>42</v>
      </c>
      <c r="D791" s="42">
        <f>_xll.qlCalendarAdvance(Calendar,$D790,B791,"f",FALSE)</f>
        <v>45007</v>
      </c>
      <c r="E791" s="172">
        <f>_xll.qlInterestRateIndexValueDate(IndexON,D791)</f>
        <v>45007</v>
      </c>
      <c r="F791" s="188">
        <f>IFERROR(_xll.qlIndexFixing(IndexON,D791,TRUE,_xll.ohTrigger(RecalcTrigger,TriggerON)),NA())</f>
        <v>2.0440130852239502E-2</v>
      </c>
      <c r="H791" s="42">
        <f>_xll.qlCalendarAdvance(Calendar,$H790,B791,"f",FALSE)</f>
        <v>45007</v>
      </c>
      <c r="I791" s="172">
        <f>_xll.qlInterestRateIndexValueDate(Index1M,$H791)</f>
        <v>45007</v>
      </c>
      <c r="J791" s="177">
        <f>IFERROR(_xll.qlIndexFixing(Index1M,$H791,TRUE,_xll.ohTrigger(RecalcTrigger,Trigger1M)),NA())</f>
        <v>2.19825786205162E-2</v>
      </c>
      <c r="K791" s="44">
        <f>IFERROR(_xll.qlIndexFixing(Index3M,H791,TRUE,_xll.ohTrigger(RecalcTrigger,Trigger3M)),NA())</f>
        <v>2.2517469992597051E-2</v>
      </c>
      <c r="L791" s="44">
        <f>IFERROR(_xll.qlIndexFixing(Index6M,$H791,TRUE,_xll.ohTrigger(RecalcTrigger,Trigger6M)),NA())</f>
        <v>2.3899415190505462E-2</v>
      </c>
      <c r="M791" s="178">
        <f>IFERROR(_xll.qlIndexFixing(Index1Y,$H791,TRUE,_xll.ohTrigger(RecalcTrigger,Trigger1Y)),NA())</f>
        <v>2.5171905794992306E-2</v>
      </c>
      <c r="N791" s="177">
        <f>IFERROR(_xll.qlIndexFixing(ONIndex1M,I791,TRUE,_xll.ohTrigger(RecalcTrigger,Trigger1M)),NA())</f>
        <v>2.1923091068390965E-2</v>
      </c>
      <c r="O791" s="44">
        <f>IFERROR(_xll.qlIndexFixing(ONIndex3M,I791,TRUE,_xll.ohTrigger(RecalcTrigger,Trigger3M)),NA())</f>
        <v>2.2348418438362661E-2</v>
      </c>
      <c r="P791" s="44">
        <f>IFERROR(_xll.qlIndexFixing(ONIndex6M,I791,TRUE,_xll.ohTrigger(RecalcTrigger,Trigger6M)),NA())</f>
        <v>2.3607775009324428E-2</v>
      </c>
      <c r="Q791" s="178">
        <f>IFERROR(_xll.qlIndexFixing(ONIndex1Y,I791,TRUE,_xll.ohTrigger(RecalcTrigger,Trigger1Y)),NA())</f>
        <v>2.4673426956740574E-2</v>
      </c>
    </row>
    <row r="792" spans="2:17" x14ac:dyDescent="0.2">
      <c r="B792" s="39" t="s">
        <v>42</v>
      </c>
      <c r="D792" s="42">
        <f>_xll.qlCalendarAdvance(Calendar,$D791,B792,"f",FALSE)</f>
        <v>45014</v>
      </c>
      <c r="E792" s="172">
        <f>_xll.qlInterestRateIndexValueDate(IndexON,D792)</f>
        <v>45014</v>
      </c>
      <c r="F792" s="188">
        <f>IFERROR(_xll.qlIndexFixing(IndexON,D792,TRUE,_xll.ohTrigger(RecalcTrigger,TriggerON)),NA())</f>
        <v>2.0460921146087108E-2</v>
      </c>
      <c r="H792" s="42">
        <f>_xll.qlCalendarAdvance(Calendar,$H791,B792,"f",FALSE)</f>
        <v>45014</v>
      </c>
      <c r="I792" s="172">
        <f>_xll.qlInterestRateIndexValueDate(Index1M,$H792)</f>
        <v>45014</v>
      </c>
      <c r="J792" s="177">
        <f>IFERROR(_xll.qlIndexFixing(Index1M,$H792,TRUE,_xll.ohTrigger(RecalcTrigger,Trigger1M)),NA())</f>
        <v>2.1993574526684267E-2</v>
      </c>
      <c r="K792" s="44">
        <f>IFERROR(_xll.qlIndexFixing(Index3M,H792,TRUE,_xll.ohTrigger(RecalcTrigger,Trigger3M)),NA())</f>
        <v>2.2533379721940534E-2</v>
      </c>
      <c r="L792" s="44">
        <f>IFERROR(_xll.qlIndexFixing(Index6M,$H792,TRUE,_xll.ohTrigger(RecalcTrigger,Trigger6M)),NA())</f>
        <v>2.3911085124417777E-2</v>
      </c>
      <c r="M792" s="178">
        <f>IFERROR(_xll.qlIndexFixing(Index1Y,$H792,TRUE,_xll.ohTrigger(RecalcTrigger,Trigger1Y)),NA())</f>
        <v>2.5178175637146305E-2</v>
      </c>
      <c r="N792" s="177">
        <f>IFERROR(_xll.qlIndexFixing(ONIndex1M,I792,TRUE,_xll.ohTrigger(RecalcTrigger,Trigger1M)),NA())</f>
        <v>2.194017664807868E-2</v>
      </c>
      <c r="O792" s="44">
        <f>IFERROR(_xll.qlIndexFixing(ONIndex3M,I792,TRUE,_xll.ohTrigger(RecalcTrigger,Trigger3M)),NA())</f>
        <v>2.2365467823834972E-2</v>
      </c>
      <c r="P792" s="44">
        <f>IFERROR(_xll.qlIndexFixing(ONIndex6M,I792,TRUE,_xll.ohTrigger(RecalcTrigger,Trigger6M)),NA())</f>
        <v>2.3619069636198198E-2</v>
      </c>
      <c r="Q792" s="178">
        <f>IFERROR(_xll.qlIndexFixing(ONIndex1Y,I792,TRUE,_xll.ohTrigger(RecalcTrigger,Trigger1Y)),NA())</f>
        <v>2.4679622808587709E-2</v>
      </c>
    </row>
    <row r="793" spans="2:17" x14ac:dyDescent="0.2">
      <c r="B793" s="39" t="s">
        <v>42</v>
      </c>
      <c r="D793" s="42">
        <f>_xll.qlCalendarAdvance(Calendar,$D792,B793,"f",FALSE)</f>
        <v>45021</v>
      </c>
      <c r="E793" s="172">
        <f>_xll.qlInterestRateIndexValueDate(IndexON,D793)</f>
        <v>45021</v>
      </c>
      <c r="F793" s="188">
        <f>IFERROR(_xll.qlIndexFixing(IndexON,D793,TRUE,_xll.ohTrigger(RecalcTrigger,TriggerON)),NA())</f>
        <v>2.0481604173480106E-2</v>
      </c>
      <c r="H793" s="42">
        <f>_xll.qlCalendarAdvance(Calendar,$H792,B793,"f",FALSE)</f>
        <v>45021</v>
      </c>
      <c r="I793" s="172">
        <f>_xll.qlInterestRateIndexValueDate(Index1M,$H793)</f>
        <v>45021</v>
      </c>
      <c r="J793" s="177">
        <f>IFERROR(_xll.qlIndexFixing(Index1M,$H793,TRUE,_xll.ohTrigger(RecalcTrigger,Trigger1M)),NA())</f>
        <v>2.2009764257317009E-2</v>
      </c>
      <c r="K793" s="44">
        <f>IFERROR(_xll.qlIndexFixing(Index3M,H793,TRUE,_xll.ohTrigger(RecalcTrigger,Trigger3M)),NA())</f>
        <v>2.2547317364550918E-2</v>
      </c>
      <c r="L793" s="44">
        <f>IFERROR(_xll.qlIndexFixing(Index6M,$H793,TRUE,_xll.ohTrigger(RecalcTrigger,Trigger6M)),NA())</f>
        <v>2.3921151493039024E-2</v>
      </c>
      <c r="M793" s="178">
        <f>IFERROR(_xll.qlIndexFixing(Index1Y,$H793,TRUE,_xll.ohTrigger(RecalcTrigger,Trigger1Y)),NA())</f>
        <v>2.5187341765184963E-2</v>
      </c>
      <c r="N793" s="177">
        <f>IFERROR(_xll.qlIndexFixing(ONIndex1M,I793,TRUE,_xll.ohTrigger(RecalcTrigger,Trigger1M)),NA())</f>
        <v>2.195696135811831E-2</v>
      </c>
      <c r="O793" s="44">
        <f>IFERROR(_xll.qlIndexFixing(ONIndex3M,I793,TRUE,_xll.ohTrigger(RecalcTrigger,Trigger3M)),NA())</f>
        <v>2.2382328208975233E-2</v>
      </c>
      <c r="P793" s="44">
        <f>IFERROR(_xll.qlIndexFixing(ONIndex6M,I793,TRUE,_xll.ohTrigger(RecalcTrigger,Trigger6M)),NA())</f>
        <v>2.3630382401715888E-2</v>
      </c>
      <c r="Q793" s="178">
        <f>IFERROR(_xll.qlIndexFixing(ONIndex1Y,I793,TRUE,_xll.ohTrigger(RecalcTrigger,Trigger1Y)),NA())</f>
        <v>2.4685878477128664E-2</v>
      </c>
    </row>
    <row r="794" spans="2:17" x14ac:dyDescent="0.2">
      <c r="B794" s="39" t="s">
        <v>42</v>
      </c>
      <c r="D794" s="42">
        <f>_xll.qlCalendarAdvance(Calendar,$D793,B794,"f",FALSE)</f>
        <v>45028</v>
      </c>
      <c r="E794" s="172">
        <f>_xll.qlInterestRateIndexValueDate(IndexON,D794)</f>
        <v>45028</v>
      </c>
      <c r="F794" s="188">
        <f>IFERROR(_xll.qlIndexFixing(IndexON,D794,TRUE,_xll.ohTrigger(RecalcTrigger,TriggerON)),NA())</f>
        <v>2.0502179934094311E-2</v>
      </c>
      <c r="H794" s="42">
        <f>_xll.qlCalendarAdvance(Calendar,$H793,B794,"f",FALSE)</f>
        <v>45028</v>
      </c>
      <c r="I794" s="172">
        <f>_xll.qlInterestRateIndexValueDate(Index1M,$H794)</f>
        <v>45028</v>
      </c>
      <c r="J794" s="177">
        <f>IFERROR(_xll.qlIndexFixing(Index1M,$H794,TRUE,_xll.ohTrigger(RecalcTrigger,Trigger1M)),NA())</f>
        <v>2.2025652612475615E-2</v>
      </c>
      <c r="K794" s="44">
        <f>IFERROR(_xll.qlIndexFixing(Index3M,H794,TRUE,_xll.ohTrigger(RecalcTrigger,Trigger3M)),NA())</f>
        <v>2.2562859705287545E-2</v>
      </c>
      <c r="L794" s="44">
        <f>IFERROR(_xll.qlIndexFixing(Index6M,$H794,TRUE,_xll.ohTrigger(RecalcTrigger,Trigger6M)),NA())</f>
        <v>2.3932856196063713E-2</v>
      </c>
      <c r="M794" s="178">
        <f>IFERROR(_xll.qlIndexFixing(Index1Y,$H794,TRUE,_xll.ohTrigger(RecalcTrigger,Trigger1Y)),NA())</f>
        <v>2.5195095220461219E-2</v>
      </c>
      <c r="N794" s="177">
        <f>IFERROR(_xll.qlIndexFixing(ONIndex1M,I794,TRUE,_xll.ohTrigger(RecalcTrigger,Trigger1M)),NA())</f>
        <v>2.1973445198509856E-2</v>
      </c>
      <c r="O794" s="44">
        <f>IFERROR(_xll.qlIndexFixing(ONIndex3M,I794,TRUE,_xll.ohTrigger(RecalcTrigger,Trigger3M)),NA())</f>
        <v>2.2398999593864488E-2</v>
      </c>
      <c r="P794" s="44">
        <f>IFERROR(_xll.qlIndexFixing(ONIndex6M,I794,TRUE,_xll.ohTrigger(RecalcTrigger,Trigger6M)),NA())</f>
        <v>2.3641713306120637E-2</v>
      </c>
      <c r="Q794" s="178">
        <f>IFERROR(_xll.qlIndexFixing(ONIndex1Y,I794,TRUE,_xll.ohTrigger(RecalcTrigger,Trigger1Y)),NA())</f>
        <v>2.4692193962525533E-2</v>
      </c>
    </row>
    <row r="795" spans="2:17" x14ac:dyDescent="0.2">
      <c r="B795" s="39" t="s">
        <v>42</v>
      </c>
      <c r="D795" s="42">
        <f>_xll.qlCalendarAdvance(Calendar,$D794,B795,"f",FALSE)</f>
        <v>45035</v>
      </c>
      <c r="E795" s="172">
        <f>_xll.qlInterestRateIndexValueDate(IndexON,D795)</f>
        <v>45035</v>
      </c>
      <c r="F795" s="188">
        <f>IFERROR(_xll.qlIndexFixing(IndexON,D795,TRUE,_xll.ohTrigger(RecalcTrigger,TriggerON)),NA())</f>
        <v>2.0522648428334955E-2</v>
      </c>
      <c r="H795" s="42">
        <f>_xll.qlCalendarAdvance(Calendar,$H794,B795,"f",FALSE)</f>
        <v>45035</v>
      </c>
      <c r="I795" s="172">
        <f>_xll.qlInterestRateIndexValueDate(Index1M,$H795)</f>
        <v>45035</v>
      </c>
      <c r="J795" s="177">
        <f>IFERROR(_xll.qlIndexFixing(Index1M,$H795,TRUE,_xll.ohTrigger(RecalcTrigger,Trigger1M)),NA())</f>
        <v>2.2041239590987621E-2</v>
      </c>
      <c r="K795" s="44">
        <f>IFERROR(_xll.qlIndexFixing(Index3M,H795,TRUE,_xll.ohTrigger(RecalcTrigger,Trigger3M)),NA())</f>
        <v>2.2578212052588403E-2</v>
      </c>
      <c r="L795" s="44">
        <f>IFERROR(_xll.qlIndexFixing(Index6M,$H795,TRUE,_xll.ohTrigger(RecalcTrigger,Trigger6M)),NA())</f>
        <v>2.3944579321928412E-2</v>
      </c>
      <c r="M795" s="178">
        <f>IFERROR(_xll.qlIndexFixing(Index1Y,$H795,TRUE,_xll.ohTrigger(RecalcTrigger,Trigger1Y)),NA())</f>
        <v>2.5202869021383668E-2</v>
      </c>
      <c r="N795" s="177">
        <f>IFERROR(_xll.qlIndexFixing(ONIndex1M,I795,TRUE,_xll.ohTrigger(RecalcTrigger,Trigger1M)),NA())</f>
        <v>2.1989628169172271E-2</v>
      </c>
      <c r="O795" s="44">
        <f>IFERROR(_xll.qlIndexFixing(ONIndex3M,I795,TRUE,_xll.ohTrigger(RecalcTrigger,Trigger3M)),NA())</f>
        <v>2.2415481978421692E-2</v>
      </c>
      <c r="P795" s="44">
        <f>IFERROR(_xll.qlIndexFixing(ONIndex6M,I795,TRUE,_xll.ohTrigger(RecalcTrigger,Trigger6M)),NA())</f>
        <v>2.3653062349250353E-2</v>
      </c>
      <c r="Q795" s="178">
        <f>IFERROR(_xll.qlIndexFixing(ONIndex1Y,I795,TRUE,_xll.ohTrigger(RecalcTrigger,Trigger1Y)),NA())</f>
        <v>2.4698569264616221E-2</v>
      </c>
    </row>
    <row r="796" spans="2:17" x14ac:dyDescent="0.2">
      <c r="B796" s="39" t="s">
        <v>42</v>
      </c>
      <c r="D796" s="42">
        <f>_xll.qlCalendarAdvance(Calendar,$D795,B796,"f",FALSE)</f>
        <v>45042</v>
      </c>
      <c r="E796" s="172">
        <f>_xll.qlInterestRateIndexValueDate(IndexON,D796)</f>
        <v>45042</v>
      </c>
      <c r="F796" s="188">
        <f>IFERROR(_xll.qlIndexFixing(IndexON,D796,TRUE,_xll.ohTrigger(RecalcTrigger,TriggerON)),NA())</f>
        <v>2.0543009655796807E-2</v>
      </c>
      <c r="H796" s="42">
        <f>_xll.qlCalendarAdvance(Calendar,$H795,B796,"f",FALSE)</f>
        <v>45042</v>
      </c>
      <c r="I796" s="172">
        <f>_xll.qlInterestRateIndexValueDate(Index1M,$H796)</f>
        <v>45042</v>
      </c>
      <c r="J796" s="177">
        <f>IFERROR(_xll.qlIndexFixing(Index1M,$H796,TRUE,_xll.ohTrigger(RecalcTrigger,Trigger1M)),NA())</f>
        <v>2.2056525191691361E-2</v>
      </c>
      <c r="K796" s="44">
        <f>IFERROR(_xll.qlIndexFixing(Index3M,H796,TRUE,_xll.ohTrigger(RecalcTrigger,Trigger3M)),NA())</f>
        <v>2.2593374404283054E-2</v>
      </c>
      <c r="L796" s="44">
        <f>IFERROR(_xll.qlIndexFixing(Index6M,$H796,TRUE,_xll.ohTrigger(RecalcTrigger,Trigger6M)),NA())</f>
        <v>2.395632087095332E-2</v>
      </c>
      <c r="M796" s="178">
        <f>IFERROR(_xll.qlIndexFixing(Index1Y,$H796,TRUE,_xll.ohTrigger(RecalcTrigger,Trigger1Y)),NA())</f>
        <v>2.5210660692004821E-2</v>
      </c>
      <c r="N796" s="177">
        <f>IFERROR(_xll.qlIndexFixing(ONIndex1M,I796,TRUE,_xll.ohTrigger(RecalcTrigger,Trigger1M)),NA())</f>
        <v>2.2005510270105555E-2</v>
      </c>
      <c r="O796" s="44">
        <f>IFERROR(_xll.qlIndexFixing(ONIndex3M,I796,TRUE,_xll.ohTrigger(RecalcTrigger,Trigger3M)),NA())</f>
        <v>2.2431775362646844E-2</v>
      </c>
      <c r="P796" s="44">
        <f>IFERROR(_xll.qlIndexFixing(ONIndex6M,I796,TRUE,_xll.ohTrigger(RecalcTrigger,Trigger6M)),NA())</f>
        <v>2.3664429531105036E-2</v>
      </c>
      <c r="Q796" s="178">
        <f>IFERROR(_xll.qlIndexFixing(ONIndex1Y,I796,TRUE,_xll.ohTrigger(RecalcTrigger,Trigger1Y)),NA())</f>
        <v>2.4705004383562823E-2</v>
      </c>
    </row>
    <row r="797" spans="2:17" x14ac:dyDescent="0.2">
      <c r="B797" s="39" t="s">
        <v>42</v>
      </c>
      <c r="D797" s="42">
        <f>_xll.qlCalendarAdvance(Calendar,$D796,B797,"f",FALSE)</f>
        <v>45049</v>
      </c>
      <c r="E797" s="172">
        <f>_xll.qlInterestRateIndexValueDate(IndexON,D797)</f>
        <v>45049</v>
      </c>
      <c r="F797" s="188">
        <f>IFERROR(_xll.qlIndexFixing(IndexON,D797,TRUE,_xll.ohTrigger(RecalcTrigger,TriggerON)),NA())</f>
        <v>2.0563263616723004E-2</v>
      </c>
      <c r="H797" s="42">
        <f>_xll.qlCalendarAdvance(Calendar,$H796,B797,"f",FALSE)</f>
        <v>45049</v>
      </c>
      <c r="I797" s="172">
        <f>_xll.qlInterestRateIndexValueDate(Index1M,$H797)</f>
        <v>45049</v>
      </c>
      <c r="J797" s="177">
        <f>IFERROR(_xll.qlIndexFixing(Index1M,$H797,TRUE,_xll.ohTrigger(RecalcTrigger,Trigger1M)),NA())</f>
        <v>2.2076634139146241E-2</v>
      </c>
      <c r="K797" s="44">
        <f>IFERROR(_xll.qlIndexFixing(Index3M,H797,TRUE,_xll.ohTrigger(RecalcTrigger,Trigger3M)),NA())</f>
        <v>2.2610078321308638E-2</v>
      </c>
      <c r="L797" s="44">
        <f>IFERROR(_xll.qlIndexFixing(Index6M,$H797,TRUE,_xll.ohTrigger(RecalcTrigger,Trigger6M)),NA())</f>
        <v>2.3969711157302769E-2</v>
      </c>
      <c r="M797" s="178">
        <f>IFERROR(_xll.qlIndexFixing(Index1Y,$H797,TRUE,_xll.ohTrigger(RecalcTrigger,Trigger1Y)),NA())</f>
        <v>2.5218467756301891E-2</v>
      </c>
      <c r="N797" s="177">
        <f>IFERROR(_xll.qlIndexFixing(ONIndex1M,I797,TRUE,_xll.ohTrigger(RecalcTrigger,Trigger1M)),NA())</f>
        <v>2.2021091501228662E-2</v>
      </c>
      <c r="O797" s="44">
        <f>IFERROR(_xll.qlIndexFixing(ONIndex3M,I797,TRUE,_xll.ohTrigger(RecalcTrigger,Trigger3M)),NA())</f>
        <v>2.2447879746458899E-2</v>
      </c>
      <c r="P797" s="44">
        <f>IFERROR(_xll.qlIndexFixing(ONIndex6M,I797,TRUE,_xll.ohTrigger(RecalcTrigger,Trigger6M)),NA())</f>
        <v>2.3675814851684684E-2</v>
      </c>
      <c r="Q797" s="178">
        <f>IFERROR(_xll.qlIndexFixing(ONIndex1Y,I797,TRUE,_xll.ohTrigger(RecalcTrigger,Trigger1Y)),NA())</f>
        <v>2.4711499319284291E-2</v>
      </c>
    </row>
    <row r="798" spans="2:17" x14ac:dyDescent="0.2">
      <c r="B798" s="39" t="s">
        <v>42</v>
      </c>
      <c r="D798" s="42">
        <f>_xll.qlCalendarAdvance(Calendar,$D797,B798,"f",FALSE)</f>
        <v>45056</v>
      </c>
      <c r="E798" s="172">
        <f>_xll.qlInterestRateIndexValueDate(IndexON,D798)</f>
        <v>45056</v>
      </c>
      <c r="F798" s="188">
        <f>IFERROR(_xll.qlIndexFixing(IndexON,D798,TRUE,_xll.ohTrigger(RecalcTrigger,TriggerON)),NA())</f>
        <v>2.0583410310951455E-2</v>
      </c>
      <c r="H798" s="42">
        <f>_xll.qlCalendarAdvance(Calendar,$H797,B798,"f",FALSE)</f>
        <v>45056</v>
      </c>
      <c r="I798" s="172">
        <f>_xll.qlInterestRateIndexValueDate(Index1M,$H798)</f>
        <v>45056</v>
      </c>
      <c r="J798" s="177">
        <f>IFERROR(_xll.qlIndexFixing(Index1M,$H798,TRUE,_xll.ohTrigger(RecalcTrigger,Trigger1M)),NA())</f>
        <v>2.2091255050198915E-2</v>
      </c>
      <c r="K798" s="44">
        <f>IFERROR(_xll.qlIndexFixing(Index3M,H798,TRUE,_xll.ohTrigger(RecalcTrigger,Trigger3M)),NA())</f>
        <v>2.2624848016367514E-2</v>
      </c>
      <c r="L798" s="44">
        <f>IFERROR(_xll.qlIndexFixing(Index6M,$H798,TRUE,_xll.ohTrigger(RecalcTrigger,Trigger6M)),NA())</f>
        <v>2.3981491638797977E-2</v>
      </c>
      <c r="M798" s="178">
        <f>IFERROR(_xll.qlIndexFixing(Index1Y,$H798,TRUE,_xll.ohTrigger(RecalcTrigger,Trigger1Y)),NA())</f>
        <v>2.5226287738178144E-2</v>
      </c>
      <c r="N798" s="177">
        <f>IFERROR(_xll.qlIndexFixing(ONIndex1M,I798,TRUE,_xll.ohTrigger(RecalcTrigger,Trigger1M)),NA())</f>
        <v>2.2036371862460546E-2</v>
      </c>
      <c r="O798" s="44">
        <f>IFERROR(_xll.qlIndexFixing(ONIndex3M,I798,TRUE,_xll.ohTrigger(RecalcTrigger,Trigger3M)),NA())</f>
        <v>2.2463795129776809E-2</v>
      </c>
      <c r="P798" s="44">
        <f>IFERROR(_xll.qlIndexFixing(ONIndex6M,I798,TRUE,_xll.ohTrigger(RecalcTrigger,Trigger6M)),NA())</f>
        <v>2.3687218311070346E-2</v>
      </c>
      <c r="Q798" s="178">
        <f>IFERROR(_xll.qlIndexFixing(ONIndex1Y,I798,TRUE,_xll.ohTrigger(RecalcTrigger,Trigger1Y)),NA())</f>
        <v>2.4718054071780626E-2</v>
      </c>
    </row>
    <row r="799" spans="2:17" x14ac:dyDescent="0.2">
      <c r="B799" s="39" t="s">
        <v>42</v>
      </c>
      <c r="D799" s="42">
        <f>_xll.qlCalendarAdvance(Calendar,$D798,B799,"f",FALSE)</f>
        <v>45063</v>
      </c>
      <c r="E799" s="172">
        <f>_xll.qlInterestRateIndexValueDate(IndexON,D799)</f>
        <v>45063</v>
      </c>
      <c r="F799" s="188">
        <f>IFERROR(_xll.qlIndexFixing(IndexON,D799,TRUE,_xll.ohTrigger(RecalcTrigger,TriggerON)),NA())</f>
        <v>2.060344973848216E-2</v>
      </c>
      <c r="H799" s="42">
        <f>_xll.qlCalendarAdvance(Calendar,$H798,B799,"f",FALSE)</f>
        <v>45063</v>
      </c>
      <c r="I799" s="172">
        <f>_xll.qlInterestRateIndexValueDate(Index1M,$H799)</f>
        <v>45063</v>
      </c>
      <c r="J799" s="177">
        <f>IFERROR(_xll.qlIndexFixing(Index1M,$H799,TRUE,_xll.ohTrigger(RecalcTrigger,Trigger1M)),NA())</f>
        <v>2.2105574526929506E-2</v>
      </c>
      <c r="K799" s="44">
        <f>IFERROR(_xll.qlIndexFixing(Index3M,H799,TRUE,_xll.ohTrigger(RecalcTrigger,Trigger3M)),NA())</f>
        <v>2.2639427698169113E-2</v>
      </c>
      <c r="L799" s="44">
        <f>IFERROR(_xll.qlIndexFixing(Index6M,$H799,TRUE,_xll.ohTrigger(RecalcTrigger,Trigger6M)),NA())</f>
        <v>2.3993290546020209E-2</v>
      </c>
      <c r="M799" s="178">
        <f>IFERROR(_xll.qlIndexFixing(Index1Y,$H799,TRUE,_xll.ohTrigger(RecalcTrigger,Trigger1Y)),NA())</f>
        <v>2.5234118161460883E-2</v>
      </c>
      <c r="N799" s="177">
        <f>IFERROR(_xll.qlIndexFixing(ONIndex1M,I799,TRUE,_xll.ohTrigger(RecalcTrigger,Trigger1M)),NA())</f>
        <v>2.2051351353882254E-2</v>
      </c>
      <c r="O799" s="44">
        <f>IFERROR(_xll.qlIndexFixing(ONIndex3M,I799,TRUE,_xll.ohTrigger(RecalcTrigger,Trigger3M)),NA())</f>
        <v>2.2479521512843714E-2</v>
      </c>
      <c r="P799" s="44">
        <f>IFERROR(_xll.qlIndexFixing(ONIndex6M,I799,TRUE,_xll.ohTrigger(RecalcTrigger,Trigger6M)),NA())</f>
        <v>2.369863990926202E-2</v>
      </c>
      <c r="Q799" s="178">
        <f>IFERROR(_xll.qlIndexFixing(ONIndex1Y,I799,TRUE,_xll.ohTrigger(RecalcTrigger,Trigger1Y)),NA())</f>
        <v>2.4724668641132874E-2</v>
      </c>
    </row>
    <row r="800" spans="2:17" x14ac:dyDescent="0.2">
      <c r="B800" s="39" t="s">
        <v>42</v>
      </c>
      <c r="D800" s="42">
        <f>_xll.qlCalendarAdvance(Calendar,$D799,B800,"f",FALSE)</f>
        <v>45070</v>
      </c>
      <c r="E800" s="172">
        <f>_xll.qlInterestRateIndexValueDate(IndexON,D800)</f>
        <v>45070</v>
      </c>
      <c r="F800" s="188">
        <f>IFERROR(_xll.qlIndexFixing(IndexON,D800,TRUE,_xll.ohTrigger(RecalcTrigger,TriggerON)),NA())</f>
        <v>2.0623381899396165E-2</v>
      </c>
      <c r="H800" s="42">
        <f>_xll.qlCalendarAdvance(Calendar,$H799,B800,"f",FALSE)</f>
        <v>45070</v>
      </c>
      <c r="I800" s="172">
        <f>_xll.qlInterestRateIndexValueDate(Index1M,$H800)</f>
        <v>45070</v>
      </c>
      <c r="J800" s="177">
        <f>IFERROR(_xll.qlIndexFixing(Index1M,$H800,TRUE,_xll.ohTrigger(RecalcTrigger,Trigger1M)),NA())</f>
        <v>2.2119592568164072E-2</v>
      </c>
      <c r="K800" s="44">
        <f>IFERROR(_xll.qlIndexFixing(Index3M,H800,TRUE,_xll.ohTrigger(RecalcTrigger,Trigger3M)),NA())</f>
        <v>2.265381736462737E-2</v>
      </c>
      <c r="L800" s="44">
        <f>IFERROR(_xll.qlIndexFixing(Index6M,$H800,TRUE,_xll.ohTrigger(RecalcTrigger,Trigger6M)),NA())</f>
        <v>2.4005107879293212E-2</v>
      </c>
      <c r="M800" s="178">
        <f>IFERROR(_xll.qlIndexFixing(Index1Y,$H800,TRUE,_xll.ohTrigger(RecalcTrigger,Trigger1Y)),NA())</f>
        <v>2.5241956549902345E-2</v>
      </c>
      <c r="N800" s="177">
        <f>IFERROR(_xll.qlIndexFixing(ONIndex1M,I800,TRUE,_xll.ohTrigger(RecalcTrigger,Trigger1M)),NA())</f>
        <v>2.2066029975412738E-2</v>
      </c>
      <c r="O800" s="44">
        <f>IFERROR(_xll.qlIndexFixing(ONIndex3M,I800,TRUE,_xll.ohTrigger(RecalcTrigger,Trigger3M)),NA())</f>
        <v>2.2495058895335429E-2</v>
      </c>
      <c r="P800" s="44">
        <f>IFERROR(_xll.qlIndexFixing(ONIndex6M,I800,TRUE,_xll.ohTrigger(RecalcTrigger,Trigger6M)),NA())</f>
        <v>2.3710079646097615E-2</v>
      </c>
      <c r="Q800" s="178">
        <f>IFERROR(_xll.qlIndexFixing(ONIndex1Y,I800,TRUE,_xll.ohTrigger(RecalcTrigger,Trigger1Y)),NA())</f>
        <v>2.4731343027178943E-2</v>
      </c>
    </row>
    <row r="801" spans="2:17" x14ac:dyDescent="0.2">
      <c r="B801" s="39" t="s">
        <v>42</v>
      </c>
      <c r="D801" s="42">
        <f>_xll.qlCalendarAdvance(Calendar,$D800,B801,"f",FALSE)</f>
        <v>45077</v>
      </c>
      <c r="E801" s="172">
        <f>_xll.qlInterestRateIndexValueDate(IndexON,D801)</f>
        <v>45077</v>
      </c>
      <c r="F801" s="188">
        <f>IFERROR(_xll.qlIndexFixing(IndexON,D801,TRUE,_xll.ohTrigger(RecalcTrigger,TriggerON)),NA())</f>
        <v>2.0643206793612423E-2</v>
      </c>
      <c r="H801" s="42">
        <f>_xll.qlCalendarAdvance(Calendar,$H800,B801,"f",FALSE)</f>
        <v>45077</v>
      </c>
      <c r="I801" s="172">
        <f>_xll.qlInterestRateIndexValueDate(Index1M,$H801)</f>
        <v>45077</v>
      </c>
      <c r="J801" s="177">
        <f>IFERROR(_xll.qlIndexFixing(Index1M,$H801,TRUE,_xll.ohTrigger(RecalcTrigger,Trigger1M)),NA())</f>
        <v>2.212843248921359E-2</v>
      </c>
      <c r="K801" s="44">
        <f>IFERROR(_xll.qlIndexFixing(Index3M,H801,TRUE,_xll.ohTrigger(RecalcTrigger,Trigger3M)),NA())</f>
        <v>2.2668017013687064E-2</v>
      </c>
      <c r="L801" s="44">
        <f>IFERROR(_xll.qlIndexFixing(Index6M,$H801,TRUE,_xll.ohTrigger(RecalcTrigger,Trigger6M)),NA())</f>
        <v>2.4015304974727411E-2</v>
      </c>
      <c r="M801" s="178">
        <f>IFERROR(_xll.qlIndexFixing(Index1Y,$H801,TRUE,_xll.ohTrigger(RecalcTrigger,Trigger1Y)),NA())</f>
        <v>2.5249800427179701E-2</v>
      </c>
      <c r="N801" s="177">
        <f>IFERROR(_xll.qlIndexFixing(ONIndex1M,I801,TRUE,_xll.ohTrigger(RecalcTrigger,Trigger1M)),NA())</f>
        <v>2.2080407727051998E-2</v>
      </c>
      <c r="O801" s="44">
        <f>IFERROR(_xll.qlIndexFixing(ONIndex3M,I801,TRUE,_xll.ohTrigger(RecalcTrigger,Trigger3M)),NA())</f>
        <v>2.2510407277414046E-2</v>
      </c>
      <c r="P801" s="44">
        <f>IFERROR(_xll.qlIndexFixing(ONIndex6M,I801,TRUE,_xll.ohTrigger(RecalcTrigger,Trigger6M)),NA())</f>
        <v>2.3721537521820268E-2</v>
      </c>
      <c r="Q801" s="178">
        <f>IFERROR(_xll.qlIndexFixing(ONIndex1Y,I801,TRUE,_xll.ohTrigger(RecalcTrigger,Trigger1Y)),NA())</f>
        <v>2.4738077230080924E-2</v>
      </c>
    </row>
    <row r="802" spans="2:17" x14ac:dyDescent="0.2">
      <c r="B802" s="39" t="s">
        <v>42</v>
      </c>
      <c r="D802" s="42">
        <f>_xll.qlCalendarAdvance(Calendar,$D801,B802,"f",FALSE)</f>
        <v>45084</v>
      </c>
      <c r="E802" s="172">
        <f>_xll.qlInterestRateIndexValueDate(IndexON,D802)</f>
        <v>45084</v>
      </c>
      <c r="F802" s="188">
        <f>IFERROR(_xll.qlIndexFixing(IndexON,D802,TRUE,_xll.ohTrigger(RecalcTrigger,TriggerON)),NA())</f>
        <v>2.0662924420968842E-2</v>
      </c>
      <c r="H802" s="42">
        <f>_xll.qlCalendarAdvance(Calendar,$H801,B802,"f",FALSE)</f>
        <v>45084</v>
      </c>
      <c r="I802" s="172">
        <f>_xll.qlInterestRateIndexValueDate(Index1M,$H802)</f>
        <v>45084</v>
      </c>
      <c r="J802" s="177">
        <f>IFERROR(_xll.qlIndexFixing(Index1M,$H802,TRUE,_xll.ohTrigger(RecalcTrigger,Trigger1M)),NA())</f>
        <v>2.2141909800050597E-2</v>
      </c>
      <c r="K802" s="44">
        <f>IFERROR(_xll.qlIndexFixing(Index3M,H802,TRUE,_xll.ohTrigger(RecalcTrigger,Trigger3M)),NA())</f>
        <v>2.2682026643319388E-2</v>
      </c>
      <c r="L802" s="44">
        <f>IFERROR(_xll.qlIndexFixing(Index6M,$H802,TRUE,_xll.ohTrigger(RecalcTrigger,Trigger6M)),NA())</f>
        <v>2.4027157069466999E-2</v>
      </c>
      <c r="M802" s="178">
        <f>IFERROR(_xll.qlIndexFixing(Index1Y,$H802,TRUE,_xll.ohTrigger(RecalcTrigger,Trigger1Y)),NA())</f>
        <v>2.5257647316892839E-2</v>
      </c>
      <c r="N802" s="177">
        <f>IFERROR(_xll.qlIndexFixing(ONIndex1M,I802,TRUE,_xll.ohTrigger(RecalcTrigger,Trigger1M)),NA())</f>
        <v>2.2094484608637943E-2</v>
      </c>
      <c r="O802" s="44">
        <f>IFERROR(_xll.qlIndexFixing(ONIndex3M,I802,TRUE,_xll.ohTrigger(RecalcTrigger,Trigger3M)),NA())</f>
        <v>2.2525566658917473E-2</v>
      </c>
      <c r="P802" s="44">
        <f>IFERROR(_xll.qlIndexFixing(ONIndex6M,I802,TRUE,_xll.ohTrigger(RecalcTrigger,Trigger6M)),NA())</f>
        <v>2.3733013536186842E-2</v>
      </c>
      <c r="Q802" s="178">
        <f>IFERROR(_xll.qlIndexFixing(ONIndex1Y,I802,TRUE,_xll.ohTrigger(RecalcTrigger,Trigger1Y)),NA())</f>
        <v>2.4744871249838818E-2</v>
      </c>
    </row>
    <row r="803" spans="2:17" x14ac:dyDescent="0.2">
      <c r="B803" s="39" t="s">
        <v>42</v>
      </c>
      <c r="D803" s="42">
        <f>_xll.qlCalendarAdvance(Calendar,$D802,B803,"f",FALSE)</f>
        <v>45091</v>
      </c>
      <c r="E803" s="172">
        <f>_xll.qlInterestRateIndexValueDate(IndexON,D803)</f>
        <v>45091</v>
      </c>
      <c r="F803" s="188">
        <f>IFERROR(_xll.qlIndexFixing(IndexON,D803,TRUE,_xll.ohTrigger(RecalcTrigger,TriggerON)),NA())</f>
        <v>2.0682534781708561E-2</v>
      </c>
      <c r="H803" s="42">
        <f>_xll.qlCalendarAdvance(Calendar,$H802,B803,"f",FALSE)</f>
        <v>45091</v>
      </c>
      <c r="I803" s="172">
        <f>_xll.qlInterestRateIndexValueDate(Index1M,$H803)</f>
        <v>45091</v>
      </c>
      <c r="J803" s="177">
        <f>IFERROR(_xll.qlIndexFixing(Index1M,$H803,TRUE,_xll.ohTrigger(RecalcTrigger,Trigger1M)),NA())</f>
        <v>2.2155085725612277E-2</v>
      </c>
      <c r="K803" s="44">
        <f>IFERROR(_xll.qlIndexFixing(Index3M,H803,TRUE,_xll.ohTrigger(RecalcTrigger,Trigger3M)),NA())</f>
        <v>2.2695846251521976E-2</v>
      </c>
      <c r="L803" s="44">
        <f>IFERROR(_xll.qlIndexFixing(Index6M,$H803,TRUE,_xll.ohTrigger(RecalcTrigger,Trigger6M)),NA())</f>
        <v>2.4039027589622803E-2</v>
      </c>
      <c r="M803" s="178">
        <f>IFERROR(_xll.qlIndexFixing(Index1Y,$H803,TRUE,_xll.ohTrigger(RecalcTrigger,Trigger1Y)),NA())</f>
        <v>2.5265494742566365E-2</v>
      </c>
      <c r="N803" s="177">
        <f>IFERROR(_xll.qlIndexFixing(ONIndex1M,I803,TRUE,_xll.ohTrigger(RecalcTrigger,Trigger1M)),NA())</f>
        <v>2.2108260620170572E-2</v>
      </c>
      <c r="O803" s="44">
        <f>IFERROR(_xll.qlIndexFixing(ONIndex3M,I803,TRUE,_xll.ohTrigger(RecalcTrigger,Trigger3M)),NA())</f>
        <v>2.2540537039926756E-2</v>
      </c>
      <c r="P803" s="44">
        <f>IFERROR(_xll.qlIndexFixing(ONIndex6M,I803,TRUE,_xll.ohTrigger(RecalcTrigger,Trigger6M)),NA())</f>
        <v>2.3744507689440475E-2</v>
      </c>
      <c r="Q803" s="178">
        <f>IFERROR(_xll.qlIndexFixing(ONIndex1Y,I803,TRUE,_xll.ohTrigger(RecalcTrigger,Trigger1Y)),NA())</f>
        <v>2.4751725086290532E-2</v>
      </c>
    </row>
    <row r="804" spans="2:17" x14ac:dyDescent="0.2">
      <c r="B804" s="39" t="s">
        <v>42</v>
      </c>
      <c r="D804" s="42">
        <f>_xll.qlCalendarAdvance(Calendar,$D803,B804,"f",FALSE)</f>
        <v>45098</v>
      </c>
      <c r="E804" s="172">
        <f>_xll.qlInterestRateIndexValueDate(IndexON,D804)</f>
        <v>45098</v>
      </c>
      <c r="F804" s="188">
        <f>IFERROR(_xll.qlIndexFixing(IndexON,D804,TRUE,_xll.ohTrigger(RecalcTrigger,TriggerON)),NA())</f>
        <v>2.0702037875588442E-2</v>
      </c>
      <c r="H804" s="42">
        <f>_xll.qlCalendarAdvance(Calendar,$H803,B804,"f",FALSE)</f>
        <v>45098</v>
      </c>
      <c r="I804" s="172">
        <f>_xll.qlInterestRateIndexValueDate(Index1M,$H804)</f>
        <v>45098</v>
      </c>
      <c r="J804" s="177">
        <f>IFERROR(_xll.qlIndexFixing(Index1M,$H804,TRUE,_xll.ohTrigger(RecalcTrigger,Trigger1M)),NA())</f>
        <v>2.2167960264923368E-2</v>
      </c>
      <c r="K804" s="44">
        <f>IFERROR(_xll.qlIndexFixing(Index3M,H804,TRUE,_xll.ohTrigger(RecalcTrigger,Trigger3M)),NA())</f>
        <v>2.270947583631976E-2</v>
      </c>
      <c r="L804" s="44">
        <f>IFERROR(_xll.qlIndexFixing(Index6M,$H804,TRUE,_xll.ohTrigger(RecalcTrigger,Trigger6M)),NA())</f>
        <v>2.4050916424614044E-2</v>
      </c>
      <c r="M804" s="178">
        <f>IFERROR(_xll.qlIndexFixing(Index1Y,$H804,TRUE,_xll.ohTrigger(RecalcTrigger,Trigger1Y)),NA())</f>
        <v>2.5273340227649582E-2</v>
      </c>
      <c r="N804" s="177">
        <f>IFERROR(_xll.qlIndexFixing(ONIndex1M,I804,TRUE,_xll.ohTrigger(RecalcTrigger,Trigger1M)),NA())</f>
        <v>2.2121735761730932E-2</v>
      </c>
      <c r="O804" s="44">
        <f>IFERROR(_xll.qlIndexFixing(ONIndex3M,I804,TRUE,_xll.ohTrigger(RecalcTrigger,Trigger3M)),NA())</f>
        <v>2.2555318420522941E-2</v>
      </c>
      <c r="P804" s="44">
        <f>IFERROR(_xll.qlIndexFixing(ONIndex6M,I804,TRUE,_xll.ohTrigger(RecalcTrigger,Trigger6M)),NA())</f>
        <v>2.3756019981419074E-2</v>
      </c>
      <c r="Q804" s="178">
        <f>IFERROR(_xll.qlIndexFixing(ONIndex1Y,I804,TRUE,_xll.ohTrigger(RecalcTrigger,Trigger1Y)),NA())</f>
        <v>2.4758638739679206E-2</v>
      </c>
    </row>
    <row r="805" spans="2:17" x14ac:dyDescent="0.2">
      <c r="B805" s="39" t="s">
        <v>42</v>
      </c>
      <c r="D805" s="42">
        <f>_xll.qlCalendarAdvance(Calendar,$D804,B805,"f",FALSE)</f>
        <v>45105</v>
      </c>
      <c r="E805" s="172">
        <f>_xll.qlInterestRateIndexValueDate(IndexON,D805)</f>
        <v>45105</v>
      </c>
      <c r="F805" s="188">
        <f>IFERROR(_xll.qlIndexFixing(IndexON,D805,TRUE,_xll.ohTrigger(RecalcTrigger,TriggerON)),NA())</f>
        <v>2.0721433702770575E-2</v>
      </c>
      <c r="H805" s="42">
        <f>_xll.qlCalendarAdvance(Calendar,$H804,B805,"f",FALSE)</f>
        <v>45105</v>
      </c>
      <c r="I805" s="172">
        <f>_xll.qlInterestRateIndexValueDate(Index1M,$H805)</f>
        <v>45105</v>
      </c>
      <c r="J805" s="177">
        <f>IFERROR(_xll.qlIndexFixing(Index1M,$H805,TRUE,_xll.ohTrigger(RecalcTrigger,Trigger1M)),NA())</f>
        <v>2.2180533417027526E-2</v>
      </c>
      <c r="K805" s="44">
        <f>IFERROR(_xll.qlIndexFixing(Index3M,H805,TRUE,_xll.ohTrigger(RecalcTrigger,Trigger3M)),NA())</f>
        <v>2.2722915395766752E-2</v>
      </c>
      <c r="L805" s="44">
        <f>IFERROR(_xll.qlIndexFixing(Index6M,$H805,TRUE,_xll.ohTrigger(RecalcTrigger,Trigger6M)),NA())</f>
        <v>2.4062819799868299E-2</v>
      </c>
      <c r="M805" s="178">
        <f>IFERROR(_xll.qlIndexFixing(Index1Y,$H805,TRUE,_xll.ohTrigger(RecalcTrigger,Trigger1Y)),NA())</f>
        <v>2.5281181295514526E-2</v>
      </c>
      <c r="N805" s="177">
        <f>IFERROR(_xll.qlIndexFixing(ONIndex1M,I805,TRUE,_xll.ohTrigger(RecalcTrigger,Trigger1M)),NA())</f>
        <v>2.2134910033156929E-2</v>
      </c>
      <c r="O805" s="44">
        <f>IFERROR(_xll.qlIndexFixing(ONIndex3M,I805,TRUE,_xll.ohTrigger(RecalcTrigger,Trigger3M)),NA())</f>
        <v>2.2569910800381843E-2</v>
      </c>
      <c r="P805" s="44">
        <f>IFERROR(_xll.qlIndexFixing(ONIndex6M,I805,TRUE,_xll.ohTrigger(RecalcTrigger,Trigger6M)),NA())</f>
        <v>2.3767550412203686E-2</v>
      </c>
      <c r="Q805" s="178">
        <f>IFERROR(_xll.qlIndexFixing(ONIndex1Y,I805,TRUE,_xll.ohTrigger(RecalcTrigger,Trigger1Y)),NA())</f>
        <v>2.47656122097617E-2</v>
      </c>
    </row>
    <row r="806" spans="2:17" x14ac:dyDescent="0.2">
      <c r="B806" s="39" t="s">
        <v>42</v>
      </c>
      <c r="D806" s="42">
        <f>_xll.qlCalendarAdvance(Calendar,$D805,B806,"f",FALSE)</f>
        <v>45112</v>
      </c>
      <c r="E806" s="172">
        <f>_xll.qlInterestRateIndexValueDate(IndexON,D806)</f>
        <v>45112</v>
      </c>
      <c r="F806" s="188">
        <f>IFERROR(_xll.qlIndexFixing(IndexON,D806,TRUE,_xll.ohTrigger(RecalcTrigger,TriggerON)),NA())</f>
        <v>2.0740722263173916E-2</v>
      </c>
      <c r="H806" s="42">
        <f>_xll.qlCalendarAdvance(Calendar,$H805,B806,"f",FALSE)</f>
        <v>45112</v>
      </c>
      <c r="I806" s="172">
        <f>_xll.qlInterestRateIndexValueDate(Index1M,$H806)</f>
        <v>45112</v>
      </c>
      <c r="J806" s="177">
        <f>IFERROR(_xll.qlIndexFixing(Index1M,$H806,TRUE,_xll.ohTrigger(RecalcTrigger,Trigger1M)),NA())</f>
        <v>2.219737060787455E-2</v>
      </c>
      <c r="K806" s="44">
        <f>IFERROR(_xll.qlIndexFixing(Index3M,H806,TRUE,_xll.ohTrigger(RecalcTrigger,Trigger3M)),NA())</f>
        <v>2.2736164927940748E-2</v>
      </c>
      <c r="L806" s="44">
        <f>IFERROR(_xll.qlIndexFixing(Index6M,$H806,TRUE,_xll.ohTrigger(RecalcTrigger,Trigger6M)),NA())</f>
        <v>2.4076375017096235E-2</v>
      </c>
      <c r="M806" s="178">
        <f>IFERROR(_xll.qlIndexFixing(Index1Y,$H806,TRUE,_xll.ohTrigger(RecalcTrigger,Trigger1Y)),NA())</f>
        <v>2.5289015469458151E-2</v>
      </c>
      <c r="N806" s="177">
        <f>IFERROR(_xll.qlIndexFixing(ONIndex1M,I806,TRUE,_xll.ohTrigger(RecalcTrigger,Trigger1M)),NA())</f>
        <v>2.2147783434610657E-2</v>
      </c>
      <c r="O806" s="44">
        <f>IFERROR(_xll.qlIndexFixing(ONIndex3M,I806,TRUE,_xll.ohTrigger(RecalcTrigger,Trigger3M)),NA())</f>
        <v>2.2584314179746601E-2</v>
      </c>
      <c r="P806" s="44">
        <f>IFERROR(_xll.qlIndexFixing(ONIndex6M,I806,TRUE,_xll.ohTrigger(RecalcTrigger,Trigger6M)),NA())</f>
        <v>2.3779098981713265E-2</v>
      </c>
      <c r="Q806" s="178">
        <f>IFERROR(_xll.qlIndexFixing(ONIndex1Y,I806,TRUE,_xll.ohTrigger(RecalcTrigger,Trigger1Y)),NA())</f>
        <v>2.4772645496781154E-2</v>
      </c>
    </row>
    <row r="807" spans="2:17" x14ac:dyDescent="0.2">
      <c r="B807" s="39" t="s">
        <v>42</v>
      </c>
      <c r="D807" s="42">
        <f>_xll.qlCalendarAdvance(Calendar,$D806,B807,"f",FALSE)</f>
        <v>45119</v>
      </c>
      <c r="E807" s="172">
        <f>_xll.qlInterestRateIndexValueDate(IndexON,D807)</f>
        <v>45119</v>
      </c>
      <c r="F807" s="188">
        <f>IFERROR(_xll.qlIndexFixing(IndexON,D807,TRUE,_xll.ohTrigger(RecalcTrigger,TriggerON)),NA())</f>
        <v>2.0759903556717418E-2</v>
      </c>
      <c r="H807" s="42">
        <f>_xll.qlCalendarAdvance(Calendar,$H806,B807,"f",FALSE)</f>
        <v>45119</v>
      </c>
      <c r="I807" s="172">
        <f>_xll.qlInterestRateIndexValueDate(Index1M,$H807)</f>
        <v>45119</v>
      </c>
      <c r="J807" s="177">
        <f>IFERROR(_xll.qlIndexFixing(Index1M,$H807,TRUE,_xll.ohTrigger(RecalcTrigger,Trigger1M)),NA())</f>
        <v>2.2209278570003904E-2</v>
      </c>
      <c r="K807" s="44">
        <f>IFERROR(_xll.qlIndexFixing(Index3M,H807,TRUE,_xll.ohTrigger(RecalcTrigger,Trigger3M)),NA())</f>
        <v>2.2749224430948605E-2</v>
      </c>
      <c r="L807" s="44">
        <f>IFERROR(_xll.qlIndexFixing(Index6M,$H807,TRUE,_xll.ohTrigger(RecalcTrigger,Trigger6M)),NA())</f>
        <v>2.4088281331366351E-2</v>
      </c>
      <c r="M807" s="178">
        <f>IFERROR(_xll.qlIndexFixing(Index1Y,$H807,TRUE,_xll.ohTrigger(RecalcTrigger,Trigger1Y)),NA())</f>
        <v>2.5296840272701255E-2</v>
      </c>
      <c r="N807" s="177">
        <f>IFERROR(_xll.qlIndexFixing(ONIndex1M,I807,TRUE,_xll.ohTrigger(RecalcTrigger,Trigger1M)),NA())</f>
        <v>2.2160355965767931E-2</v>
      </c>
      <c r="O807" s="44">
        <f>IFERROR(_xll.qlIndexFixing(ONIndex3M,I807,TRUE,_xll.ohTrigger(RecalcTrigger,Trigger3M)),NA())</f>
        <v>2.2598528558374076E-2</v>
      </c>
      <c r="P807" s="44">
        <f>IFERROR(_xll.qlIndexFixing(ONIndex6M,I807,TRUE,_xll.ohTrigger(RecalcTrigger,Trigger6M)),NA())</f>
        <v>2.3790665690028856E-2</v>
      </c>
      <c r="Q807" s="178">
        <f>IFERROR(_xll.qlIndexFixing(ONIndex1Y,I807,TRUE,_xll.ohTrigger(RecalcTrigger,Trigger1Y)),NA())</f>
        <v>2.4779738600494428E-2</v>
      </c>
    </row>
    <row r="808" spans="2:17" x14ac:dyDescent="0.2">
      <c r="B808" s="39" t="s">
        <v>42</v>
      </c>
      <c r="D808" s="42">
        <f>_xll.qlCalendarAdvance(Calendar,$D807,B808,"f",FALSE)</f>
        <v>45126</v>
      </c>
      <c r="E808" s="172">
        <f>_xll.qlInterestRateIndexValueDate(IndexON,D808)</f>
        <v>45126</v>
      </c>
      <c r="F808" s="188">
        <f>IFERROR(_xll.qlIndexFixing(IndexON,D808,TRUE,_xll.ohTrigger(RecalcTrigger,TriggerON)),NA())</f>
        <v>2.0778977583482128E-2</v>
      </c>
      <c r="H808" s="42">
        <f>_xll.qlCalendarAdvance(Calendar,$H807,B808,"f",FALSE)</f>
        <v>45126</v>
      </c>
      <c r="I808" s="172">
        <f>_xll.qlInterestRateIndexValueDate(Index1M,$H808)</f>
        <v>45126</v>
      </c>
      <c r="J808" s="177">
        <f>IFERROR(_xll.qlIndexFixing(Index1M,$H808,TRUE,_xll.ohTrigger(RecalcTrigger,Trigger1M)),NA())</f>
        <v>2.2220885088178943E-2</v>
      </c>
      <c r="K808" s="44">
        <f>IFERROR(_xll.qlIndexFixing(Index3M,H808,TRUE,_xll.ohTrigger(RecalcTrigger,Trigger3M)),NA())</f>
        <v>2.2762093902925384E-2</v>
      </c>
      <c r="L808" s="44">
        <f>IFERROR(_xll.qlIndexFixing(Index6M,$H808,TRUE,_xll.ohTrigger(RecalcTrigger,Trigger6M)),NA())</f>
        <v>2.410017604444499E-2</v>
      </c>
      <c r="M808" s="178">
        <f>IFERROR(_xll.qlIndexFixing(Index1Y,$H808,TRUE,_xll.ohTrigger(RecalcTrigger,Trigger1Y)),NA())</f>
        <v>2.5304653228389547E-2</v>
      </c>
      <c r="N808" s="177">
        <f>IFERROR(_xll.qlIndexFixing(ONIndex1M,I808,TRUE,_xll.ohTrigger(RecalcTrigger,Trigger1M)),NA())</f>
        <v>2.2172627626871888E-2</v>
      </c>
      <c r="O808" s="44">
        <f>IFERROR(_xll.qlIndexFixing(ONIndex3M,I808,TRUE,_xll.ohTrigger(RecalcTrigger,Trigger3M)),NA())</f>
        <v>2.2612553936507407E-2</v>
      </c>
      <c r="P808" s="44">
        <f>IFERROR(_xll.qlIndexFixing(ONIndex6M,I808,TRUE,_xll.ohTrigger(RecalcTrigger,Trigger6M)),NA())</f>
        <v>2.3802250537069414E-2</v>
      </c>
      <c r="Q808" s="178">
        <f>IFERROR(_xll.qlIndexFixing(ONIndex1Y,I808,TRUE,_xll.ohTrigger(RecalcTrigger,Trigger1Y)),NA())</f>
        <v>2.4786891521144661E-2</v>
      </c>
    </row>
    <row r="809" spans="2:17" x14ac:dyDescent="0.2">
      <c r="B809" s="39" t="s">
        <v>42</v>
      </c>
      <c r="D809" s="42">
        <f>_xll.qlCalendarAdvance(Calendar,$D808,B809,"f",FALSE)</f>
        <v>45133</v>
      </c>
      <c r="E809" s="172">
        <f>_xll.qlInterestRateIndexValueDate(IndexON,D809)</f>
        <v>45133</v>
      </c>
      <c r="F809" s="188">
        <f>IFERROR(_xll.qlIndexFixing(IndexON,D809,TRUE,_xll.ohTrigger(RecalcTrigger,TriggerON)),NA())</f>
        <v>2.0797944343305952E-2</v>
      </c>
      <c r="H809" s="42">
        <f>_xll.qlCalendarAdvance(Calendar,$H808,B809,"f",FALSE)</f>
        <v>45133</v>
      </c>
      <c r="I809" s="172">
        <f>_xll.qlInterestRateIndexValueDate(Index1M,$H809)</f>
        <v>45133</v>
      </c>
      <c r="J809" s="177">
        <f>IFERROR(_xll.qlIndexFixing(Index1M,$H809,TRUE,_xll.ohTrigger(RecalcTrigger,Trigger1M)),NA())</f>
        <v>2.2233645647420034E-2</v>
      </c>
      <c r="K809" s="44">
        <f>IFERROR(_xll.qlIndexFixing(Index3M,H809,TRUE,_xll.ohTrigger(RecalcTrigger,Trigger3M)),NA())</f>
        <v>2.2774773342030805E-2</v>
      </c>
      <c r="L809" s="44">
        <f>IFERROR(_xll.qlIndexFixing(Index6M,$H809,TRUE,_xll.ohTrigger(RecalcTrigger,Trigger6M)),NA())</f>
        <v>2.4112050747850996E-2</v>
      </c>
      <c r="M809" s="178">
        <f>IFERROR(_xll.qlIndexFixing(Index1Y,$H809,TRUE,_xll.ohTrigger(RecalcTrigger,Trigger1Y)),NA())</f>
        <v>2.5312451859592577E-2</v>
      </c>
      <c r="N809" s="177">
        <f>IFERROR(_xll.qlIndexFixing(ONIndex1M,I809,TRUE,_xll.ohTrigger(RecalcTrigger,Trigger1M)),NA())</f>
        <v>2.2184598417679391E-2</v>
      </c>
      <c r="O809" s="44">
        <f>IFERROR(_xll.qlIndexFixing(ONIndex3M,I809,TRUE,_xll.ohTrigger(RecalcTrigger,Trigger3M)),NA())</f>
        <v>2.2626390313903455E-2</v>
      </c>
      <c r="P809" s="44">
        <f>IFERROR(_xll.qlIndexFixing(ONIndex6M,I809,TRUE,_xll.ohTrigger(RecalcTrigger,Trigger6M)),NA())</f>
        <v>2.3813853522915984E-2</v>
      </c>
      <c r="Q809" s="178">
        <f>IFERROR(_xll.qlIndexFixing(ONIndex1Y,I809,TRUE,_xll.ohTrigger(RecalcTrigger,Trigger1Y)),NA())</f>
        <v>2.479410425856976E-2</v>
      </c>
    </row>
    <row r="810" spans="2:17" x14ac:dyDescent="0.2">
      <c r="B810" s="39" t="s">
        <v>42</v>
      </c>
      <c r="D810" s="42">
        <f>_xll.qlCalendarAdvance(Calendar,$D809,B810,"f",FALSE)</f>
        <v>45140</v>
      </c>
      <c r="E810" s="172">
        <f>_xll.qlInterestRateIndexValueDate(IndexON,D810)</f>
        <v>45140</v>
      </c>
      <c r="F810" s="188">
        <f>IFERROR(_xll.qlIndexFixing(IndexON,D810,TRUE,_xll.ohTrigger(RecalcTrigger,TriggerON)),NA())</f>
        <v>2.0816803836350983E-2</v>
      </c>
      <c r="H810" s="42">
        <f>_xll.qlCalendarAdvance(Calendar,$H809,B810,"f",FALSE)</f>
        <v>45140</v>
      </c>
      <c r="I810" s="172">
        <f>_xll.qlInterestRateIndexValueDate(Index1M,$H810)</f>
        <v>45140</v>
      </c>
      <c r="J810" s="177">
        <f>IFERROR(_xll.qlIndexFixing(Index1M,$H810,TRUE,_xll.ohTrigger(RecalcTrigger,Trigger1M)),NA())</f>
        <v>2.2243193788891304E-2</v>
      </c>
      <c r="K810" s="44">
        <f>IFERROR(_xll.qlIndexFixing(Index3M,H810,TRUE,_xll.ohTrigger(RecalcTrigger,Trigger3M)),NA())</f>
        <v>2.2787262746453658E-2</v>
      </c>
      <c r="L810" s="44">
        <f>IFERROR(_xll.qlIndexFixing(Index6M,$H810,TRUE,_xll.ohTrigger(RecalcTrigger,Trigger6M)),NA())</f>
        <v>2.4123897032904122E-2</v>
      </c>
      <c r="M810" s="178">
        <f>IFERROR(_xll.qlIndexFixing(Index1Y,$H810,TRUE,_xll.ohTrigger(RecalcTrigger,Trigger1Y)),NA())</f>
        <v>2.5320233689305711E-2</v>
      </c>
      <c r="N810" s="177">
        <f>IFERROR(_xll.qlIndexFixing(ONIndex1M,I810,TRUE,_xll.ohTrigger(RecalcTrigger,Trigger1M)),NA())</f>
        <v>2.2196268338271485E-2</v>
      </c>
      <c r="O810" s="44">
        <f>IFERROR(_xll.qlIndexFixing(ONIndex3M,I810,TRUE,_xll.ohTrigger(RecalcTrigger,Trigger3M)),NA())</f>
        <v>2.2640037690643267E-2</v>
      </c>
      <c r="P810" s="44">
        <f>IFERROR(_xll.qlIndexFixing(ONIndex6M,I810,TRUE,_xll.ohTrigger(RecalcTrigger,Trigger6M)),NA())</f>
        <v>2.3825474647487521E-2</v>
      </c>
      <c r="Q810" s="178">
        <f>IFERROR(_xll.qlIndexFixing(ONIndex1Y,I810,TRUE,_xll.ohTrigger(RecalcTrigger,Trigger1Y)),NA())</f>
        <v>2.4801376812850773E-2</v>
      </c>
    </row>
    <row r="811" spans="2:17" x14ac:dyDescent="0.2">
      <c r="B811" s="39" t="s">
        <v>42</v>
      </c>
      <c r="D811" s="42">
        <f>_xll.qlCalendarAdvance(Calendar,$D810,B811,"f",FALSE)</f>
        <v>45147</v>
      </c>
      <c r="E811" s="172">
        <f>_xll.qlInterestRateIndexValueDate(IndexON,D811)</f>
        <v>45147</v>
      </c>
      <c r="F811" s="188">
        <f>IFERROR(_xll.qlIndexFixing(IndexON,D811,TRUE,_xll.ohTrigger(RecalcTrigger,TriggerON)),NA())</f>
        <v>2.0835556062455129E-2</v>
      </c>
      <c r="H811" s="42">
        <f>_xll.qlCalendarAdvance(Calendar,$H810,B811,"f",FALSE)</f>
        <v>45147</v>
      </c>
      <c r="I811" s="172">
        <f>_xll.qlInterestRateIndexValueDate(Index1M,$H811)</f>
        <v>45147</v>
      </c>
      <c r="J811" s="177">
        <f>IFERROR(_xll.qlIndexFixing(Index1M,$H811,TRUE,_xll.ohTrigger(RecalcTrigger,Trigger1M)),NA())</f>
        <v>2.225389596961122E-2</v>
      </c>
      <c r="K811" s="44">
        <f>IFERROR(_xll.qlIndexFixing(Index3M,H811,TRUE,_xll.ohTrigger(RecalcTrigger,Trigger3M)),NA())</f>
        <v>2.2799562114409162E-2</v>
      </c>
      <c r="L811" s="44">
        <f>IFERROR(_xll.qlIndexFixing(Index6M,$H811,TRUE,_xll.ohTrigger(RecalcTrigger,Trigger6M)),NA())</f>
        <v>2.4135706490725904E-2</v>
      </c>
      <c r="M811" s="178">
        <f>IFERROR(_xll.qlIndexFixing(Index1Y,$H811,TRUE,_xll.ohTrigger(RecalcTrigger,Trigger1Y)),NA())</f>
        <v>2.532799624044902E-2</v>
      </c>
      <c r="N811" s="177">
        <f>IFERROR(_xll.qlIndexFixing(ONIndex1M,I811,TRUE,_xll.ohTrigger(RecalcTrigger,Trigger1M)),NA())</f>
        <v>2.2207637388648171E-2</v>
      </c>
      <c r="O811" s="44">
        <f>IFERROR(_xll.qlIndexFixing(ONIndex3M,I811,TRUE,_xll.ohTrigger(RecalcTrigger,Trigger3M)),NA())</f>
        <v>2.2653496066645795E-2</v>
      </c>
      <c r="P811" s="44">
        <f>IFERROR(_xll.qlIndexFixing(ONIndex6M,I811,TRUE,_xll.ohTrigger(RecalcTrigger,Trigger6M)),NA())</f>
        <v>2.3837113910946117E-2</v>
      </c>
      <c r="Q811" s="178">
        <f>IFERROR(_xll.qlIndexFixing(ONIndex1Y,I811,TRUE,_xll.ohTrigger(RecalcTrigger,Trigger1Y)),NA())</f>
        <v>2.4808709183987698E-2</v>
      </c>
    </row>
    <row r="812" spans="2:17" x14ac:dyDescent="0.2">
      <c r="B812" s="39" t="s">
        <v>42</v>
      </c>
      <c r="D812" s="42">
        <f>_xll.qlCalendarAdvance(Calendar,$D811,B812,"f",FALSE)</f>
        <v>45154</v>
      </c>
      <c r="E812" s="172">
        <f>_xll.qlInterestRateIndexValueDate(IndexON,D812)</f>
        <v>45154</v>
      </c>
      <c r="F812" s="188">
        <f>IFERROR(_xll.qlIndexFixing(IndexON,D812,TRUE,_xll.ohTrigger(RecalcTrigger,TriggerON)),NA())</f>
        <v>2.0854201021780483E-2</v>
      </c>
      <c r="H812" s="42">
        <f>_xll.qlCalendarAdvance(Calendar,$H811,B812,"f",FALSE)</f>
        <v>45154</v>
      </c>
      <c r="I812" s="172">
        <f>_xll.qlInterestRateIndexValueDate(Index1M,$H812)</f>
        <v>45154</v>
      </c>
      <c r="J812" s="177">
        <f>IFERROR(_xll.qlIndexFixing(Index1M,$H812,TRUE,_xll.ohTrigger(RecalcTrigger,Trigger1M)),NA())</f>
        <v>2.2264296702737114E-2</v>
      </c>
      <c r="K812" s="44">
        <f>IFERROR(_xll.qlIndexFixing(Index3M,H812,TRUE,_xll.ohTrigger(RecalcTrigger,Trigger3M)),NA())</f>
        <v>2.2811671444139849E-2</v>
      </c>
      <c r="L812" s="44">
        <f>IFERROR(_xll.qlIndexFixing(Index6M,$H812,TRUE,_xll.ohTrigger(RecalcTrigger,Trigger6M)),NA())</f>
        <v>2.4147470712242755E-2</v>
      </c>
      <c r="M812" s="178">
        <f>IFERROR(_xll.qlIndexFixing(Index1Y,$H812,TRUE,_xll.ohTrigger(RecalcTrigger,Trigger1Y)),NA())</f>
        <v>2.5335737035869062E-2</v>
      </c>
      <c r="N812" s="177">
        <f>IFERROR(_xll.qlIndexFixing(ONIndex1M,I812,TRUE,_xll.ohTrigger(RecalcTrigger,Trigger1M)),NA())</f>
        <v>2.2218705568647357E-2</v>
      </c>
      <c r="O812" s="44">
        <f>IFERROR(_xll.qlIndexFixing(ONIndex3M,I812,TRUE,_xll.ohTrigger(RecalcTrigger,Trigger3M)),NA())</f>
        <v>2.2666765441992087E-2</v>
      </c>
      <c r="P812" s="44">
        <f>IFERROR(_xll.qlIndexFixing(ONIndex6M,I812,TRUE,_xll.ohTrigger(RecalcTrigger,Trigger6M)),NA())</f>
        <v>2.384877131312968E-2</v>
      </c>
      <c r="Q812" s="178">
        <f>IFERROR(_xll.qlIndexFixing(ONIndex1Y,I812,TRUE,_xll.ohTrigger(RecalcTrigger,Trigger1Y)),NA())</f>
        <v>2.4816101371980537E-2</v>
      </c>
    </row>
    <row r="813" spans="2:17" x14ac:dyDescent="0.2">
      <c r="B813" s="39" t="s">
        <v>42</v>
      </c>
      <c r="D813" s="42">
        <f>_xll.qlCalendarAdvance(Calendar,$D812,B813,"f",FALSE)</f>
        <v>45161</v>
      </c>
      <c r="E813" s="172">
        <f>_xll.qlInterestRateIndexValueDate(IndexON,D813)</f>
        <v>45161</v>
      </c>
      <c r="F813" s="188">
        <f>IFERROR(_xll.qlIndexFixing(IndexON,D813,TRUE,_xll.ohTrigger(RecalcTrigger,TriggerON)),NA())</f>
        <v>2.0872738714083905E-2</v>
      </c>
      <c r="H813" s="42">
        <f>_xll.qlCalendarAdvance(Calendar,$H812,B813,"f",FALSE)</f>
        <v>45161</v>
      </c>
      <c r="I813" s="172">
        <f>_xll.qlInterestRateIndexValueDate(Index1M,$H813)</f>
        <v>45161</v>
      </c>
      <c r="J813" s="177">
        <f>IFERROR(_xll.qlIndexFixing(Index1M,$H813,TRUE,_xll.ohTrigger(RecalcTrigger,Trigger1M)),NA())</f>
        <v>2.2274395987414312E-2</v>
      </c>
      <c r="K813" s="44">
        <f>IFERROR(_xll.qlIndexFixing(Index3M,H813,TRUE,_xll.ohTrigger(RecalcTrigger,Trigger3M)),NA())</f>
        <v>2.2823590733915555E-2</v>
      </c>
      <c r="L813" s="44">
        <f>IFERROR(_xll.qlIndexFixing(Index6M,$H813,TRUE,_xll.ohTrigger(RecalcTrigger,Trigger6M)),NA())</f>
        <v>2.4159181288185956E-2</v>
      </c>
      <c r="M813" s="178">
        <f>IFERROR(_xll.qlIndexFixing(Index1Y,$H813,TRUE,_xll.ohTrigger(RecalcTrigger,Trigger1Y)),NA())</f>
        <v>2.5343453598337767E-2</v>
      </c>
      <c r="N813" s="177">
        <f>IFERROR(_xll.qlIndexFixing(ONIndex1M,I813,TRUE,_xll.ohTrigger(RecalcTrigger,Trigger1M)),NA())</f>
        <v>2.2229472878431134E-2</v>
      </c>
      <c r="O813" s="44">
        <f>IFERROR(_xll.qlIndexFixing(ONIndex3M,I813,TRUE,_xll.ohTrigger(RecalcTrigger,Trigger3M)),NA())</f>
        <v>2.267984581652005E-2</v>
      </c>
      <c r="P813" s="44">
        <f>IFERROR(_xll.qlIndexFixing(ONIndex6M,I813,TRUE,_xll.ohTrigger(RecalcTrigger,Trigger6M)),NA())</f>
        <v>2.3860446854119255E-2</v>
      </c>
      <c r="Q813" s="178">
        <f>IFERROR(_xll.qlIndexFixing(ONIndex1Y,I813,TRUE,_xll.ohTrigger(RecalcTrigger,Trigger1Y)),NA())</f>
        <v>2.4823553376748242E-2</v>
      </c>
    </row>
    <row r="814" spans="2:17" x14ac:dyDescent="0.2">
      <c r="B814" s="39" t="s">
        <v>42</v>
      </c>
      <c r="D814" s="42">
        <f>_xll.qlCalendarAdvance(Calendar,$D813,B814,"f",FALSE)</f>
        <v>45168</v>
      </c>
      <c r="E814" s="172">
        <f>_xll.qlInterestRateIndexValueDate(IndexON,D814)</f>
        <v>45168</v>
      </c>
      <c r="F814" s="188">
        <f>IFERROR(_xll.qlIndexFixing(IndexON,D814,TRUE,_xll.ohTrigger(RecalcTrigger,TriggerON)),NA())</f>
        <v>2.0891169139446442E-2</v>
      </c>
      <c r="H814" s="42">
        <f>_xll.qlCalendarAdvance(Calendar,$H813,B814,"f",FALSE)</f>
        <v>45168</v>
      </c>
      <c r="I814" s="172">
        <f>_xll.qlInterestRateIndexValueDate(Index1M,$H814)</f>
        <v>45168</v>
      </c>
      <c r="J814" s="177">
        <f>IFERROR(_xll.qlIndexFixing(Index1M,$H814,TRUE,_xll.ohTrigger(RecalcTrigger,Trigger1M)),NA())</f>
        <v>2.2280129215156468E-2</v>
      </c>
      <c r="K814" s="44">
        <f>IFERROR(_xll.qlIndexFixing(Index3M,H814,TRUE,_xll.ohTrigger(RecalcTrigger,Trigger3M)),NA())</f>
        <v>2.2835319982031664E-2</v>
      </c>
      <c r="L814" s="44">
        <f>IFERROR(_xll.qlIndexFixing(Index6M,$H814,TRUE,_xll.ohTrigger(RecalcTrigger,Trigger6M)),NA())</f>
        <v>2.4169221466438875E-2</v>
      </c>
      <c r="M814" s="178">
        <f>IFERROR(_xll.qlIndexFixing(Index1Y,$H814,TRUE,_xll.ohTrigger(RecalcTrigger,Trigger1Y)),NA())</f>
        <v>2.5351143450554885E-2</v>
      </c>
      <c r="N814" s="177">
        <f>IFERROR(_xll.qlIndexFixing(ONIndex1M,I814,TRUE,_xll.ohTrigger(RecalcTrigger,Trigger1M)),NA())</f>
        <v>2.2239939317837409E-2</v>
      </c>
      <c r="O814" s="44">
        <f>IFERROR(_xll.qlIndexFixing(ONIndex3M,I814,TRUE,_xll.ohTrigger(RecalcTrigger,Trigger3M)),NA())</f>
        <v>2.269273719031073E-2</v>
      </c>
      <c r="P814" s="44">
        <f>IFERROR(_xll.qlIndexFixing(ONIndex6M,I814,TRUE,_xll.ohTrigger(RecalcTrigger,Trigger6M)),NA())</f>
        <v>2.3872140533914843E-2</v>
      </c>
      <c r="Q814" s="178">
        <f>IFERROR(_xll.qlIndexFixing(ONIndex1Y,I814,TRUE,_xll.ohTrigger(RecalcTrigger,Trigger1Y)),NA())</f>
        <v>2.4831065198290814E-2</v>
      </c>
    </row>
    <row r="815" spans="2:17" x14ac:dyDescent="0.2">
      <c r="B815" s="39" t="s">
        <v>42</v>
      </c>
      <c r="D815" s="42">
        <f>_xll.qlCalendarAdvance(Calendar,$D814,B815,"f",FALSE)</f>
        <v>45175</v>
      </c>
      <c r="E815" s="172">
        <f>_xll.qlInterestRateIndexValueDate(IndexON,D815)</f>
        <v>45175</v>
      </c>
      <c r="F815" s="188">
        <f>IFERROR(_xll.qlIndexFixing(IndexON,D815,TRUE,_xll.ohTrigger(RecalcTrigger,TriggerON)),NA())</f>
        <v>2.0909492297949139E-2</v>
      </c>
      <c r="H815" s="42">
        <f>_xll.qlCalendarAdvance(Calendar,$H814,B815,"f",FALSE)</f>
        <v>45175</v>
      </c>
      <c r="I815" s="172">
        <f>_xll.qlInterestRateIndexValueDate(Index1M,$H815)</f>
        <v>45175</v>
      </c>
      <c r="J815" s="177">
        <f>IFERROR(_xll.qlIndexFixing(Index1M,$H815,TRUE,_xll.ohTrigger(RecalcTrigger,Trigger1M)),NA())</f>
        <v>2.2289688447584721E-2</v>
      </c>
      <c r="K815" s="44">
        <f>IFERROR(_xll.qlIndexFixing(Index3M,H815,TRUE,_xll.ohTrigger(RecalcTrigger,Trigger3M)),NA())</f>
        <v>2.2845357231805183E-2</v>
      </c>
      <c r="L815" s="44">
        <f>IFERROR(_xll.qlIndexFixing(Index6M,$H815,TRUE,_xll.ohTrigger(RecalcTrigger,Trigger6M)),NA())</f>
        <v>2.4179206988278999E-2</v>
      </c>
      <c r="M815" s="178">
        <f>IFERROR(_xll.qlIndexFixing(Index1Y,$H815,TRUE,_xll.ohTrigger(RecalcTrigger,Trigger1Y)),NA())</f>
        <v>2.5358804115146856E-2</v>
      </c>
      <c r="N815" s="177">
        <f>IFERROR(_xll.qlIndexFixing(ONIndex1M,I815,TRUE,_xll.ohTrigger(RecalcTrigger,Trigger1M)),NA())</f>
        <v>2.2250104886866184E-2</v>
      </c>
      <c r="O815" s="44">
        <f>IFERROR(_xll.qlIndexFixing(ONIndex3M,I815,TRUE,_xll.ohTrigger(RecalcTrigger,Trigger3M)),NA())</f>
        <v>2.2705439563364127E-2</v>
      </c>
      <c r="P815" s="44">
        <f>IFERROR(_xll.qlIndexFixing(ONIndex6M,I815,TRUE,_xll.ohTrigger(RecalcTrigger,Trigger6M)),NA())</f>
        <v>2.3883852352435397E-2</v>
      </c>
      <c r="Q815" s="178">
        <f>IFERROR(_xll.qlIndexFixing(ONIndex1Y,I815,TRUE,_xll.ohTrigger(RecalcTrigger,Trigger1Y)),NA())</f>
        <v>2.4838636836851391E-2</v>
      </c>
    </row>
    <row r="816" spans="2:17" x14ac:dyDescent="0.2">
      <c r="B816" s="39" t="s">
        <v>42</v>
      </c>
      <c r="D816" s="42">
        <f>_xll.qlCalendarAdvance(Calendar,$D815,B816,"f",FALSE)</f>
        <v>45182</v>
      </c>
      <c r="E816" s="172">
        <f>_xll.qlInterestRateIndexValueDate(IndexON,D816)</f>
        <v>45182</v>
      </c>
      <c r="F816" s="188">
        <f>IFERROR(_xll.qlIndexFixing(IndexON,D816,TRUE,_xll.ohTrigger(RecalcTrigger,TriggerON)),NA())</f>
        <v>2.0927708189510952E-2</v>
      </c>
      <c r="H816" s="42">
        <f>_xll.qlCalendarAdvance(Calendar,$H815,B816,"f",FALSE)</f>
        <v>45182</v>
      </c>
      <c r="I816" s="172">
        <f>_xll.qlInterestRateIndexValueDate(Index1M,$H816)</f>
        <v>45182</v>
      </c>
      <c r="J816" s="177">
        <f>IFERROR(_xll.qlIndexFixing(Index1M,$H816,TRUE,_xll.ohTrigger(RecalcTrigger,Trigger1M)),NA())</f>
        <v>2.2298946283774788E-2</v>
      </c>
      <c r="K816" s="44">
        <f>IFERROR(_xll.qlIndexFixing(Index3M,H816,TRUE,_xll.ohTrigger(RecalcTrigger,Trigger3M)),NA())</f>
        <v>2.2856719257053734E-2</v>
      </c>
      <c r="L816" s="44">
        <f>IFERROR(_xll.qlIndexFixing(Index6M,$H816,TRUE,_xll.ohTrigger(RecalcTrigger,Trigger6M)),NA())</f>
        <v>2.4190724257500292E-2</v>
      </c>
      <c r="M816" s="178">
        <f>IFERROR(_xll.qlIndexFixing(Index1Y,$H816,TRUE,_xll.ohTrigger(RecalcTrigger,Trigger1Y)),NA())</f>
        <v>2.5366433114669049E-2</v>
      </c>
      <c r="N816" s="177">
        <f>IFERROR(_xll.qlIndexFixing(ONIndex1M,I816,TRUE,_xll.ohTrigger(RecalcTrigger,Trigger1M)),NA())</f>
        <v>2.2259969585436412E-2</v>
      </c>
      <c r="O816" s="44">
        <f>IFERROR(_xll.qlIndexFixing(ONIndex3M,I816,TRUE,_xll.ohTrigger(RecalcTrigger,Trigger3M)),NA())</f>
        <v>2.2717952935599195E-2</v>
      </c>
      <c r="P816" s="44">
        <f>IFERROR(_xll.qlIndexFixing(ONIndex6M,I816,TRUE,_xll.ohTrigger(RecalcTrigger,Trigger6M)),NA())</f>
        <v>2.3895582309843011E-2</v>
      </c>
      <c r="Q816" s="178">
        <f>IFERROR(_xll.qlIndexFixing(ONIndex1Y,I816,TRUE,_xll.ohTrigger(RecalcTrigger,Trigger1Y)),NA())</f>
        <v>2.4846268292186835E-2</v>
      </c>
    </row>
    <row r="817" spans="2:17" x14ac:dyDescent="0.2">
      <c r="B817" s="39" t="s">
        <v>42</v>
      </c>
      <c r="D817" s="42">
        <f>_xll.qlCalendarAdvance(Calendar,$D816,B817,"f",FALSE)</f>
        <v>45189</v>
      </c>
      <c r="E817" s="172">
        <f>_xll.qlInterestRateIndexValueDate(IndexON,D817)</f>
        <v>45189</v>
      </c>
      <c r="F817" s="188">
        <f>IFERROR(_xll.qlIndexFixing(IndexON,D817,TRUE,_xll.ohTrigger(RecalcTrigger,TriggerON)),NA())</f>
        <v>2.0945816813969786E-2</v>
      </c>
      <c r="H817" s="42">
        <f>_xll.qlCalendarAdvance(Calendar,$H816,B817,"f",FALSE)</f>
        <v>45189</v>
      </c>
      <c r="I817" s="172">
        <f>_xll.qlInterestRateIndexValueDate(Index1M,$H817)</f>
        <v>45189</v>
      </c>
      <c r="J817" s="177">
        <f>IFERROR(_xll.qlIndexFixing(Index1M,$H817,TRUE,_xll.ohTrigger(RecalcTrigger,Trigger1M)),NA())</f>
        <v>2.2307902723045874E-2</v>
      </c>
      <c r="K817" s="44">
        <f>IFERROR(_xll.qlIndexFixing(Index3M,H817,TRUE,_xll.ohTrigger(RecalcTrigger,Trigger3M)),NA())</f>
        <v>2.2867891270188463E-2</v>
      </c>
      <c r="L817" s="44">
        <f>IFERROR(_xll.qlIndexFixing(Index6M,$H817,TRUE,_xll.ohTrigger(RecalcTrigger,Trigger6M)),NA())</f>
        <v>2.4202155520330032E-2</v>
      </c>
      <c r="M817" s="178">
        <f>IFERROR(_xll.qlIndexFixing(Index1Y,$H817,TRUE,_xll.ohTrigger(RecalcTrigger,Trigger1Y)),NA())</f>
        <v>2.5374027971604866E-2</v>
      </c>
      <c r="N817" s="177">
        <f>IFERROR(_xll.qlIndexFixing(ONIndex1M,I817,TRUE,_xll.ohTrigger(RecalcTrigger,Trigger1M)),NA())</f>
        <v>2.2269533413710185E-2</v>
      </c>
      <c r="O817" s="44">
        <f>IFERROR(_xll.qlIndexFixing(ONIndex3M,I817,TRUE,_xll.ohTrigger(RecalcTrigger,Trigger3M)),NA())</f>
        <v>2.2730277306934887E-2</v>
      </c>
      <c r="P817" s="44">
        <f>IFERROR(_xll.qlIndexFixing(ONIndex6M,I817,TRUE,_xll.ohTrigger(RecalcTrigger,Trigger6M)),NA())</f>
        <v>2.3907330405975591E-2</v>
      </c>
      <c r="Q817" s="178">
        <f>IFERROR(_xll.qlIndexFixing(ONIndex1Y,I817,TRUE,_xll.ohTrigger(RecalcTrigger,Trigger1Y)),NA())</f>
        <v>2.4853959564378192E-2</v>
      </c>
    </row>
    <row r="818" spans="2:17" x14ac:dyDescent="0.2">
      <c r="B818" s="39" t="s">
        <v>42</v>
      </c>
      <c r="D818" s="42">
        <f>_xll.qlCalendarAdvance(Calendar,$D817,B818,"f",FALSE)</f>
        <v>45196</v>
      </c>
      <c r="E818" s="172">
        <f>_xll.qlInterestRateIndexValueDate(IndexON,D818)</f>
        <v>45196</v>
      </c>
      <c r="F818" s="188">
        <f>IFERROR(_xll.qlIndexFixing(IndexON,D818,TRUE,_xll.ohTrigger(RecalcTrigger,TriggerON)),NA())</f>
        <v>2.0963818171487736E-2</v>
      </c>
      <c r="H818" s="42">
        <f>_xll.qlCalendarAdvance(Calendar,$H817,B818,"f",FALSE)</f>
        <v>45196</v>
      </c>
      <c r="I818" s="172">
        <f>_xll.qlInterestRateIndexValueDate(Index1M,$H818)</f>
        <v>45196</v>
      </c>
      <c r="J818" s="177">
        <f>IFERROR(_xll.qlIndexFixing(Index1M,$H818,TRUE,_xll.ohTrigger(RecalcTrigger,Trigger1M)),NA())</f>
        <v>2.2316557764725298E-2</v>
      </c>
      <c r="K818" s="44">
        <f>IFERROR(_xll.qlIndexFixing(Index3M,H818,TRUE,_xll.ohTrigger(RecalcTrigger,Trigger3M)),NA())</f>
        <v>2.2878875283923395E-2</v>
      </c>
      <c r="L818" s="44">
        <f>IFERROR(_xll.qlIndexFixing(Index6M,$H818,TRUE,_xll.ohTrigger(RecalcTrigger,Trigger6M)),NA())</f>
        <v>2.4213492275325967E-2</v>
      </c>
      <c r="M818" s="178">
        <f>IFERROR(_xll.qlIndexFixing(Index1Y,$H818,TRUE,_xll.ohTrigger(RecalcTrigger,Trigger1Y)),NA())</f>
        <v>2.5381586208367952E-2</v>
      </c>
      <c r="N818" s="177">
        <f>IFERROR(_xll.qlIndexFixing(ONIndex1M,I818,TRUE,_xll.ohTrigger(RecalcTrigger,Trigger1M)),NA())</f>
        <v>2.2278796371444365E-2</v>
      </c>
      <c r="O818" s="44">
        <f>IFERROR(_xll.qlIndexFixing(ONIndex3M,I818,TRUE,_xll.ohTrigger(RecalcTrigger,Trigger3M)),NA())</f>
        <v>2.2742412677533297E-2</v>
      </c>
      <c r="P818" s="44">
        <f>IFERROR(_xll.qlIndexFixing(ONIndex6M,I818,TRUE,_xll.ohTrigger(RecalcTrigger,Trigger6M)),NA())</f>
        <v>2.3919096640833137E-2</v>
      </c>
      <c r="Q818" s="178">
        <f>IFERROR(_xll.qlIndexFixing(ONIndex1Y,I818,TRUE,_xll.ohTrigger(RecalcTrigger,Trigger1Y)),NA())</f>
        <v>2.4861710653425462E-2</v>
      </c>
    </row>
    <row r="819" spans="2:17" x14ac:dyDescent="0.2">
      <c r="B819" s="39" t="s">
        <v>42</v>
      </c>
      <c r="D819" s="42">
        <f>_xll.qlCalendarAdvance(Calendar,$D818,B819,"f",FALSE)</f>
        <v>45203</v>
      </c>
      <c r="E819" s="172">
        <f>_xll.qlInterestRateIndexValueDate(IndexON,D819)</f>
        <v>45203</v>
      </c>
      <c r="F819" s="188">
        <f>IFERROR(_xll.qlIndexFixing(IndexON,D819,TRUE,_xll.ohTrigger(RecalcTrigger,TriggerON)),NA())</f>
        <v>2.09817122620648E-2</v>
      </c>
      <c r="H819" s="42">
        <f>_xll.qlCalendarAdvance(Calendar,$H818,B819,"f",FALSE)</f>
        <v>45203</v>
      </c>
      <c r="I819" s="172">
        <f>_xll.qlInterestRateIndexValueDate(Index1M,$H819)</f>
        <v>45203</v>
      </c>
      <c r="J819" s="177">
        <f>IFERROR(_xll.qlIndexFixing(Index1M,$H819,TRUE,_xll.ohTrigger(RecalcTrigger,Trigger1M)),NA())</f>
        <v>2.2328661233702952E-2</v>
      </c>
      <c r="K819" s="44">
        <f>IFERROR(_xll.qlIndexFixing(Index3M,H819,TRUE,_xll.ohTrigger(RecalcTrigger,Trigger3M)),NA())</f>
        <v>2.289112942553961E-2</v>
      </c>
      <c r="L819" s="44">
        <f>IFERROR(_xll.qlIndexFixing(Index6M,$H819,TRUE,_xll.ohTrigger(RecalcTrigger,Trigger6M)),NA())</f>
        <v>2.4226287202041404E-2</v>
      </c>
      <c r="M819" s="178">
        <f>IFERROR(_xll.qlIndexFixing(Index1Y,$H819,TRUE,_xll.ohTrigger(RecalcTrigger,Trigger1Y)),NA())</f>
        <v>2.5389105347302644E-2</v>
      </c>
      <c r="N819" s="177">
        <f>IFERROR(_xll.qlIndexFixing(ONIndex1M,I819,TRUE,_xll.ohTrigger(RecalcTrigger,Trigger1M)),NA())</f>
        <v>2.2287758458719997E-2</v>
      </c>
      <c r="O819" s="44">
        <f>IFERROR(_xll.qlIndexFixing(ONIndex3M,I819,TRUE,_xll.ohTrigger(RecalcTrigger,Trigger3M)),NA())</f>
        <v>2.2754359047232331E-2</v>
      </c>
      <c r="P819" s="44">
        <f>IFERROR(_xll.qlIndexFixing(ONIndex6M,I819,TRUE,_xll.ohTrigger(RecalcTrigger,Trigger6M)),NA())</f>
        <v>2.3930881014577743E-2</v>
      </c>
      <c r="Q819" s="178">
        <f>IFERROR(_xll.qlIndexFixing(ONIndex1Y,I819,TRUE,_xll.ohTrigger(RecalcTrigger,Trigger1Y)),NA())</f>
        <v>2.4869521559409691E-2</v>
      </c>
    </row>
    <row r="820" spans="2:17" x14ac:dyDescent="0.2">
      <c r="B820" s="39" t="s">
        <v>42</v>
      </c>
      <c r="D820" s="42">
        <f>_xll.qlCalendarAdvance(Calendar,$D819,B820,"f",FALSE)</f>
        <v>45210</v>
      </c>
      <c r="E820" s="172">
        <f>_xll.qlInterestRateIndexValueDate(IndexON,D820)</f>
        <v>45210</v>
      </c>
      <c r="F820" s="188">
        <f>IFERROR(_xll.qlIndexFixing(IndexON,D820,TRUE,_xll.ohTrigger(RecalcTrigger,TriggerON)),NA())</f>
        <v>2.0999499085538886E-2</v>
      </c>
      <c r="H820" s="42">
        <f>_xll.qlCalendarAdvance(Calendar,$H819,B820,"f",FALSE)</f>
        <v>45210</v>
      </c>
      <c r="I820" s="172">
        <f>_xll.qlInterestRateIndexValueDate(Index1M,$H820)</f>
        <v>45210</v>
      </c>
      <c r="J820" s="177">
        <f>IFERROR(_xll.qlIndexFixing(Index1M,$H820,TRUE,_xll.ohTrigger(RecalcTrigger,Trigger1M)),NA())</f>
        <v>2.2336650357568006E-2</v>
      </c>
      <c r="K820" s="44">
        <f>IFERROR(_xll.qlIndexFixing(Index3M,H820,TRUE,_xll.ohTrigger(RecalcTrigger,Trigger3M)),NA())</f>
        <v>2.2901743574547336E-2</v>
      </c>
      <c r="L820" s="44">
        <f>IFERROR(_xll.qlIndexFixing(Index6M,$H820,TRUE,_xll.ohTrigger(RecalcTrigger,Trigger6M)),NA())</f>
        <v>2.423739812393453E-2</v>
      </c>
      <c r="M820" s="178">
        <f>IFERROR(_xll.qlIndexFixing(Index1Y,$H820,TRUE,_xll.ohTrigger(RecalcTrigger,Trigger1Y)),NA())</f>
        <v>2.539658291068396E-2</v>
      </c>
      <c r="N820" s="177">
        <f>IFERROR(_xll.qlIndexFixing(ONIndex1M,I820,TRUE,_xll.ohTrigger(RecalcTrigger,Trigger1M)),NA())</f>
        <v>2.2296419675537082E-2</v>
      </c>
      <c r="O820" s="44">
        <f>IFERROR(_xll.qlIndexFixing(ONIndex3M,I820,TRUE,_xll.ohTrigger(RecalcTrigger,Trigger3M)),NA())</f>
        <v>2.276611641603199E-2</v>
      </c>
      <c r="P820" s="44">
        <f>IFERROR(_xll.qlIndexFixing(ONIndex6M,I820,TRUE,_xll.ohTrigger(RecalcTrigger,Trigger6M)),NA())</f>
        <v>2.3942683527128361E-2</v>
      </c>
      <c r="Q820" s="178">
        <f>IFERROR(_xll.qlIndexFixing(ONIndex1Y,I820,TRUE,_xll.ohTrigger(RecalcTrigger,Trigger1Y)),NA())</f>
        <v>2.4877392282168787E-2</v>
      </c>
    </row>
    <row r="821" spans="2:17" x14ac:dyDescent="0.2">
      <c r="B821" s="39" t="s">
        <v>42</v>
      </c>
      <c r="D821" s="42">
        <f>_xll.qlCalendarAdvance(Calendar,$D820,B821,"f",FALSE)</f>
        <v>45217</v>
      </c>
      <c r="E821" s="172">
        <f>_xll.qlInterestRateIndexValueDate(IndexON,D821)</f>
        <v>45217</v>
      </c>
      <c r="F821" s="188">
        <f>IFERROR(_xll.qlIndexFixing(IndexON,D821,TRUE,_xll.ohTrigger(RecalcTrigger,TriggerON)),NA())</f>
        <v>2.1017178641991041E-2</v>
      </c>
      <c r="H821" s="42">
        <f>_xll.qlCalendarAdvance(Calendar,$H820,B821,"f",FALSE)</f>
        <v>45217</v>
      </c>
      <c r="I821" s="172">
        <f>_xll.qlInterestRateIndexValueDate(Index1M,$H821)</f>
        <v>45217</v>
      </c>
      <c r="J821" s="177">
        <f>IFERROR(_xll.qlIndexFixing(Index1M,$H821,TRUE,_xll.ohTrigger(RecalcTrigger,Trigger1M)),NA())</f>
        <v>2.234433802708272E-2</v>
      </c>
      <c r="K821" s="44">
        <f>IFERROR(_xll.qlIndexFixing(Index3M,H821,TRUE,_xll.ohTrigger(RecalcTrigger,Trigger3M)),NA())</f>
        <v>2.2912187613207353E-2</v>
      </c>
      <c r="L821" s="44">
        <f>IFERROR(_xll.qlIndexFixing(Index6M,$H821,TRUE,_xll.ohTrigger(RecalcTrigger,Trigger6M)),NA())</f>
        <v>2.4248388573604365E-2</v>
      </c>
      <c r="M821" s="178">
        <f>IFERROR(_xll.qlIndexFixing(Index1Y,$H821,TRUE,_xll.ohTrigger(RecalcTrigger,Trigger1Y)),NA())</f>
        <v>2.5404016420720283E-2</v>
      </c>
      <c r="N821" s="177">
        <f>IFERROR(_xll.qlIndexFixing(ONIndex1M,I821,TRUE,_xll.ohTrigger(RecalcTrigger,Trigger1M)),NA())</f>
        <v>2.2304780021814574E-2</v>
      </c>
      <c r="O821" s="44">
        <f>IFERROR(_xll.qlIndexFixing(ONIndex3M,I821,TRUE,_xll.ohTrigger(RecalcTrigger,Trigger3M)),NA())</f>
        <v>2.2777684783932273E-2</v>
      </c>
      <c r="P821" s="44">
        <f>IFERROR(_xll.qlIndexFixing(ONIndex6M,I821,TRUE,_xll.ohTrigger(RecalcTrigger,Trigger6M)),NA())</f>
        <v>2.3954504178484992E-2</v>
      </c>
      <c r="Q821" s="178">
        <f>IFERROR(_xll.qlIndexFixing(ONIndex1Y,I821,TRUE,_xll.ohTrigger(RecalcTrigger,Trigger1Y)),NA())</f>
        <v>2.4885322821783795E-2</v>
      </c>
    </row>
    <row r="822" spans="2:17" x14ac:dyDescent="0.2">
      <c r="B822" s="39" t="s">
        <v>42</v>
      </c>
      <c r="D822" s="42">
        <f>_xll.qlCalendarAdvance(Calendar,$D821,B822,"f",FALSE)</f>
        <v>45224</v>
      </c>
      <c r="E822" s="172">
        <f>_xll.qlInterestRateIndexValueDate(IndexON,D822)</f>
        <v>45224</v>
      </c>
      <c r="F822" s="188">
        <f>IFERROR(_xll.qlIndexFixing(IndexON,D822,TRUE,_xll.ohTrigger(RecalcTrigger,TriggerON)),NA())</f>
        <v>2.1034750931502311E-2</v>
      </c>
      <c r="H822" s="42">
        <f>_xll.qlCalendarAdvance(Calendar,$H821,B822,"f",FALSE)</f>
        <v>45224</v>
      </c>
      <c r="I822" s="172">
        <f>_xll.qlInterestRateIndexValueDate(Index1M,$H822)</f>
        <v>45224</v>
      </c>
      <c r="J822" s="177">
        <f>IFERROR(_xll.qlIndexFixing(Index1M,$H822,TRUE,_xll.ohTrigger(RecalcTrigger,Trigger1M)),NA())</f>
        <v>2.2351724241618378E-2</v>
      </c>
      <c r="K822" s="44">
        <f>IFERROR(_xll.qlIndexFixing(Index3M,H822,TRUE,_xll.ohTrigger(RecalcTrigger,Trigger3M)),NA())</f>
        <v>2.2922467356712762E-2</v>
      </c>
      <c r="L822" s="44">
        <f>IFERROR(_xll.qlIndexFixing(Index6M,$H822,TRUE,_xll.ohTrigger(RecalcTrigger,Trigger6M)),NA())</f>
        <v>2.4259250094796233E-2</v>
      </c>
      <c r="M822" s="178">
        <f>IFERROR(_xll.qlIndexFixing(Index1Y,$H822,TRUE,_xll.ohTrigger(RecalcTrigger,Trigger1Y)),NA())</f>
        <v>2.5411403399552439E-2</v>
      </c>
      <c r="N822" s="177">
        <f>IFERROR(_xll.qlIndexFixing(ONIndex1M,I822,TRUE,_xll.ohTrigger(RecalcTrigger,Trigger1M)),NA())</f>
        <v>2.2312839497633519E-2</v>
      </c>
      <c r="O822" s="44">
        <f>IFERROR(_xll.qlIndexFixing(ONIndex3M,I822,TRUE,_xll.ohTrigger(RecalcTrigger,Trigger3M)),NA())</f>
        <v>2.278906415093318E-2</v>
      </c>
      <c r="P822" s="44">
        <f>IFERROR(_xll.qlIndexFixing(ONIndex6M,I822,TRUE,_xll.ohTrigger(RecalcTrigger,Trigger6M)),NA())</f>
        <v>2.396634296856659E-2</v>
      </c>
      <c r="Q822" s="178">
        <f>IFERROR(_xll.qlIndexFixing(ONIndex1Y,I822,TRUE,_xll.ohTrigger(RecalcTrigger,Trigger1Y)),NA())</f>
        <v>2.4893313178335763E-2</v>
      </c>
    </row>
    <row r="823" spans="2:17" x14ac:dyDescent="0.2">
      <c r="B823" s="39" t="s">
        <v>42</v>
      </c>
      <c r="D823" s="42">
        <f>_xll.qlCalendarAdvance(Calendar,$D822,B823,"f",FALSE)</f>
        <v>45231</v>
      </c>
      <c r="E823" s="172">
        <f>_xll.qlInterestRateIndexValueDate(IndexON,D823)</f>
        <v>45231</v>
      </c>
      <c r="F823" s="188">
        <f>IFERROR(_xll.qlIndexFixing(IndexON,D823,TRUE,_xll.ohTrigger(RecalcTrigger,TriggerON)),NA())</f>
        <v>2.105221595374851E-2</v>
      </c>
      <c r="H823" s="42">
        <f>_xll.qlCalendarAdvance(Calendar,$H822,B823,"f",FALSE)</f>
        <v>45231</v>
      </c>
      <c r="I823" s="172">
        <f>_xll.qlInterestRateIndexValueDate(Index1M,$H823)</f>
        <v>45231</v>
      </c>
      <c r="J823" s="177">
        <f>IFERROR(_xll.qlIndexFixing(Index1M,$H823,TRUE,_xll.ohTrigger(RecalcTrigger,Trigger1M)),NA())</f>
        <v>2.2355311987624343E-2</v>
      </c>
      <c r="K823" s="44">
        <f>IFERROR(_xll.qlIndexFixing(Index3M,H823,TRUE,_xll.ohTrigger(RecalcTrigger,Trigger3M)),NA())</f>
        <v>2.2932588620340356E-2</v>
      </c>
      <c r="L823" s="44">
        <f>IFERROR(_xll.qlIndexFixing(Index6M,$H823,TRUE,_xll.ohTrigger(RecalcTrigger,Trigger6M)),NA())</f>
        <v>2.4268460870123274E-2</v>
      </c>
      <c r="M823" s="178">
        <f>IFERROR(_xll.qlIndexFixing(Index1Y,$H823,TRUE,_xll.ohTrigger(RecalcTrigger,Trigger1Y)),NA())</f>
        <v>2.5418741369256832E-2</v>
      </c>
      <c r="N823" s="177">
        <f>IFERROR(_xll.qlIndexFixing(ONIndex1M,I823,TRUE,_xll.ohTrigger(RecalcTrigger,Trigger1M)),NA())</f>
        <v>2.2320598102831823E-2</v>
      </c>
      <c r="O823" s="44">
        <f>IFERROR(_xll.qlIndexFixing(ONIndex3M,I823,TRUE,_xll.ohTrigger(RecalcTrigger,Trigger3M)),NA())</f>
        <v>2.2800254517034713E-2</v>
      </c>
      <c r="P823" s="44">
        <f>IFERROR(_xll.qlIndexFixing(ONIndex6M,I823,TRUE,_xll.ohTrigger(RecalcTrigger,Trigger6M)),NA())</f>
        <v>2.3978199897535246E-2</v>
      </c>
      <c r="Q823" s="178">
        <f>IFERROR(_xll.qlIndexFixing(ONIndex1Y,I823,TRUE,_xll.ohTrigger(RecalcTrigger,Trigger1Y)),NA())</f>
        <v>2.4901363351743644E-2</v>
      </c>
    </row>
    <row r="824" spans="2:17" x14ac:dyDescent="0.2">
      <c r="B824" s="39" t="s">
        <v>42</v>
      </c>
      <c r="D824" s="42">
        <f>_xll.qlCalendarAdvance(Calendar,$D823,B824,"f",FALSE)</f>
        <v>45238</v>
      </c>
      <c r="E824" s="172">
        <f>_xll.qlInterestRateIndexValueDate(IndexON,D824)</f>
        <v>45238</v>
      </c>
      <c r="F824" s="188">
        <f>IFERROR(_xll.qlIndexFixing(IndexON,D824,TRUE,_xll.ohTrigger(RecalcTrigger,TriggerON)),NA())</f>
        <v>2.1069573709053824E-2</v>
      </c>
      <c r="H824" s="42">
        <f>_xll.qlCalendarAdvance(Calendar,$H823,B824,"f",FALSE)</f>
        <v>45238</v>
      </c>
      <c r="I824" s="172">
        <f>_xll.qlInterestRateIndexValueDate(Index1M,$H824)</f>
        <v>45238</v>
      </c>
      <c r="J824" s="177">
        <f>IFERROR(_xll.qlIndexFixing(Index1M,$H824,TRUE,_xll.ohTrigger(RecalcTrigger,Trigger1M)),NA())</f>
        <v>2.2362158631078155E-2</v>
      </c>
      <c r="K824" s="44">
        <f>IFERROR(_xll.qlIndexFixing(Index3M,H824,TRUE,_xll.ohTrigger(RecalcTrigger,Trigger3M)),NA())</f>
        <v>2.2942557219445315E-2</v>
      </c>
      <c r="L824" s="44">
        <f>IFERROR(_xll.qlIndexFixing(Index6M,$H824,TRUE,_xll.ohTrigger(RecalcTrigger,Trigger6M)),NA())</f>
        <v>2.4279052038191772E-2</v>
      </c>
      <c r="M824" s="178">
        <f>IFERROR(_xll.qlIndexFixing(Index1Y,$H824,TRUE,_xll.ohTrigger(RecalcTrigger,Trigger1Y)),NA())</f>
        <v>2.5426027851845192E-2</v>
      </c>
      <c r="N824" s="177">
        <f>IFERROR(_xll.qlIndexFixing(ONIndex1M,I824,TRUE,_xll.ohTrigger(RecalcTrigger,Trigger1M)),NA())</f>
        <v>2.2328055837490535E-2</v>
      </c>
      <c r="O824" s="44">
        <f>IFERROR(_xll.qlIndexFixing(ONIndex3M,I824,TRUE,_xll.ohTrigger(RecalcTrigger,Trigger3M)),NA())</f>
        <v>2.2811255882074777E-2</v>
      </c>
      <c r="P824" s="44">
        <f>IFERROR(_xll.qlIndexFixing(ONIndex6M,I824,TRUE,_xll.ohTrigger(RecalcTrigger,Trigger6M)),NA())</f>
        <v>2.3990074965228869E-2</v>
      </c>
      <c r="Q824" s="178">
        <f>IFERROR(_xll.qlIndexFixing(ONIndex1Y,I824,TRUE,_xll.ohTrigger(RecalcTrigger,Trigger1Y)),NA())</f>
        <v>2.4909473342088484E-2</v>
      </c>
    </row>
    <row r="825" spans="2:17" x14ac:dyDescent="0.2">
      <c r="B825" s="39" t="s">
        <v>42</v>
      </c>
      <c r="D825" s="42">
        <f>_xll.qlCalendarAdvance(Calendar,$D824,B825,"f",FALSE)</f>
        <v>45245</v>
      </c>
      <c r="E825" s="172">
        <f>_xll.qlInterestRateIndexValueDate(IndexON,D825)</f>
        <v>45245</v>
      </c>
      <c r="F825" s="188">
        <f>IFERROR(_xll.qlIndexFixing(IndexON,D825,TRUE,_xll.ohTrigger(RecalcTrigger,TriggerON)),NA())</f>
        <v>2.108682419725616E-2</v>
      </c>
      <c r="H825" s="42">
        <f>_xll.qlCalendarAdvance(Calendar,$H824,B825,"f",FALSE)</f>
        <v>45245</v>
      </c>
      <c r="I825" s="172">
        <f>_xll.qlInterestRateIndexValueDate(Index1M,$H825)</f>
        <v>45245</v>
      </c>
      <c r="J825" s="177">
        <f>IFERROR(_xll.qlIndexFixing(Index1M,$H825,TRUE,_xll.ohTrigger(RecalcTrigger,Trigger1M)),NA())</f>
        <v>2.2368703872920413E-2</v>
      </c>
      <c r="K825" s="44">
        <f>IFERROR(_xll.qlIndexFixing(Index3M,H825,TRUE,_xll.ohTrigger(RecalcTrigger,Trigger3M)),NA())</f>
        <v>2.2952378969457718E-2</v>
      </c>
      <c r="L825" s="44">
        <f>IFERROR(_xll.qlIndexFixing(Index6M,$H825,TRUE,_xll.ohTrigger(RecalcTrigger,Trigger6M)),NA())</f>
        <v>2.4289489183615343E-2</v>
      </c>
      <c r="M825" s="178">
        <f>IFERROR(_xll.qlIndexFixing(Index1Y,$H825,TRUE,_xll.ohTrigger(RecalcTrigger,Trigger1Y)),NA())</f>
        <v>2.5433260369266148E-2</v>
      </c>
      <c r="N825" s="177">
        <f>IFERROR(_xll.qlIndexFixing(ONIndex1M,I825,TRUE,_xll.ohTrigger(RecalcTrigger,Trigger1M)),NA())</f>
        <v>2.2335212701528606E-2</v>
      </c>
      <c r="O825" s="44">
        <f>IFERROR(_xll.qlIndexFixing(ONIndex3M,I825,TRUE,_xll.ohTrigger(RecalcTrigger,Trigger3M)),NA())</f>
        <v>2.2822068246215466E-2</v>
      </c>
      <c r="P825" s="44">
        <f>IFERROR(_xll.qlIndexFixing(ONIndex6M,I825,TRUE,_xll.ohTrigger(RecalcTrigger,Trigger6M)),NA())</f>
        <v>2.4001968171809551E-2</v>
      </c>
      <c r="Q825" s="178">
        <f>IFERROR(_xll.qlIndexFixing(ONIndex1Y,I825,TRUE,_xll.ohTrigger(RecalcTrigger,Trigger1Y)),NA())</f>
        <v>2.4917643149289237E-2</v>
      </c>
    </row>
    <row r="826" spans="2:17" x14ac:dyDescent="0.2">
      <c r="B826" s="39" t="s">
        <v>42</v>
      </c>
      <c r="D826" s="42">
        <f>_xll.qlCalendarAdvance(Calendar,$D825,B826,"f",FALSE)</f>
        <v>45252</v>
      </c>
      <c r="E826" s="172">
        <f>_xll.qlInterestRateIndexValueDate(IndexON,D826)</f>
        <v>45252</v>
      </c>
      <c r="F826" s="188">
        <f>IFERROR(_xll.qlIndexFixing(IndexON,D826,TRUE,_xll.ohTrigger(RecalcTrigger,TriggerON)),NA())</f>
        <v>2.1103967418274472E-2</v>
      </c>
      <c r="H826" s="42">
        <f>_xll.qlCalendarAdvance(Calendar,$H825,B826,"f",FALSE)</f>
        <v>45252</v>
      </c>
      <c r="I826" s="172">
        <f>_xll.qlInterestRateIndexValueDate(Index1M,$H826)</f>
        <v>45252</v>
      </c>
      <c r="J826" s="177">
        <f>IFERROR(_xll.qlIndexFixing(Index1M,$H826,TRUE,_xll.ohTrigger(RecalcTrigger,Trigger1M)),NA())</f>
        <v>2.237495075445332E-2</v>
      </c>
      <c r="K826" s="44">
        <f>IFERROR(_xll.qlIndexFixing(Index3M,H826,TRUE,_xll.ohTrigger(RecalcTrigger,Trigger3M)),NA())</f>
        <v>2.296205968588251E-2</v>
      </c>
      <c r="L826" s="44">
        <f>IFERROR(_xll.qlIndexFixing(Index6M,$H826,TRUE,_xll.ohTrigger(RecalcTrigger,Trigger6M)),NA())</f>
        <v>2.4299763803667471E-2</v>
      </c>
      <c r="M826" s="178">
        <f>IFERROR(_xll.qlIndexFixing(Index1Y,$H826,TRUE,_xll.ohTrigger(RecalcTrigger,Trigger1Y)),NA())</f>
        <v>2.54404364434061E-2</v>
      </c>
      <c r="N826" s="177">
        <f>IFERROR(_xll.qlIndexFixing(ONIndex1M,I826,TRUE,_xll.ohTrigger(RecalcTrigger,Trigger1M)),NA())</f>
        <v>2.2342068695027084E-2</v>
      </c>
      <c r="O826" s="44">
        <f>IFERROR(_xll.qlIndexFixing(ONIndex3M,I826,TRUE,_xll.ohTrigger(RecalcTrigger,Trigger3M)),NA())</f>
        <v>2.2832691609456779E-2</v>
      </c>
      <c r="P826" s="44">
        <f>IFERROR(_xll.qlIndexFixing(ONIndex6M,I826,TRUE,_xll.ohTrigger(RecalcTrigger,Trigger6M)),NA())</f>
        <v>2.4013879517196246E-2</v>
      </c>
      <c r="Q826" s="178">
        <f>IFERROR(_xll.qlIndexFixing(ONIndex1Y,I826,TRUE,_xll.ohTrigger(RecalcTrigger,Trigger1Y)),NA())</f>
        <v>2.4925872773345903E-2</v>
      </c>
    </row>
    <row r="827" spans="2:17" x14ac:dyDescent="0.2">
      <c r="B827" s="39" t="s">
        <v>42</v>
      </c>
      <c r="D827" s="42">
        <f>_xll.qlCalendarAdvance(Calendar,$D826,B827,"f",FALSE)</f>
        <v>45259</v>
      </c>
      <c r="E827" s="172">
        <f>_xll.qlInterestRateIndexValueDate(IndexON,D827)</f>
        <v>45259</v>
      </c>
      <c r="F827" s="188">
        <f>IFERROR(_xll.qlIndexFixing(IndexON,D827,TRUE,_xll.ohTrigger(RecalcTrigger,TriggerON)),NA())</f>
        <v>2.1121003372189806E-2</v>
      </c>
      <c r="H827" s="42">
        <f>_xll.qlCalendarAdvance(Calendar,$H826,B827,"f",FALSE)</f>
        <v>45259</v>
      </c>
      <c r="I827" s="172">
        <f>_xll.qlInterestRateIndexValueDate(Index1M,$H827)</f>
        <v>45259</v>
      </c>
      <c r="J827" s="177">
        <f>IFERROR(_xll.qlIndexFixing(Index1M,$H827,TRUE,_xll.ohTrigger(RecalcTrigger,Trigger1M)),NA())</f>
        <v>2.2380953409637826E-2</v>
      </c>
      <c r="K827" s="44">
        <f>IFERROR(_xll.qlIndexFixing(Index3M,H827,TRUE,_xll.ohTrigger(RecalcTrigger,Trigger3M)),NA())</f>
        <v>2.2971605184295116E-2</v>
      </c>
      <c r="L827" s="44">
        <f>IFERROR(_xll.qlIndexFixing(Index6M,$H827,TRUE,_xll.ohTrigger(RecalcTrigger,Trigger6M)),NA())</f>
        <v>2.4309867395487593E-2</v>
      </c>
      <c r="M827" s="178">
        <f>IFERROR(_xll.qlIndexFixing(Index1Y,$H827,TRUE,_xll.ohTrigger(RecalcTrigger,Trigger1Y)),NA())</f>
        <v>2.5447553596092111E-2</v>
      </c>
      <c r="N827" s="177">
        <f>IFERROR(_xll.qlIndexFixing(ONIndex1M,I827,TRUE,_xll.ohTrigger(RecalcTrigger,Trigger1M)),NA())</f>
        <v>2.2348623817823876E-2</v>
      </c>
      <c r="O827" s="44">
        <f>IFERROR(_xll.qlIndexFixing(ONIndex3M,I827,TRUE,_xll.ohTrigger(RecalcTrigger,Trigger3M)),NA())</f>
        <v>2.2843125971636624E-2</v>
      </c>
      <c r="P827" s="44">
        <f>IFERROR(_xll.qlIndexFixing(ONIndex6M,I827,TRUE,_xll.ohTrigger(RecalcTrigger,Trigger6M)),NA())</f>
        <v>2.4025809001307907E-2</v>
      </c>
      <c r="Q827" s="178">
        <f>IFERROR(_xll.qlIndexFixing(ONIndex1Y,I827,TRUE,_xll.ohTrigger(RecalcTrigger,Trigger1Y)),NA())</f>
        <v>2.4934162214339528E-2</v>
      </c>
    </row>
    <row r="828" spans="2:17" x14ac:dyDescent="0.2">
      <c r="B828" s="39" t="s">
        <v>42</v>
      </c>
      <c r="D828" s="42">
        <f>_xll.qlCalendarAdvance(Calendar,$D827,B828,"f",FALSE)</f>
        <v>45266</v>
      </c>
      <c r="E828" s="172">
        <f>_xll.qlInterestRateIndexValueDate(IndexON,D828)</f>
        <v>45266</v>
      </c>
      <c r="F828" s="188">
        <f>IFERROR(_xll.qlIndexFixing(IndexON,D828,TRUE,_xll.ohTrigger(RecalcTrigger,TriggerON)),NA())</f>
        <v>2.1137932058921116E-2</v>
      </c>
      <c r="H828" s="42">
        <f>_xll.qlCalendarAdvance(Calendar,$H827,B828,"f",FALSE)</f>
        <v>45266</v>
      </c>
      <c r="I828" s="172">
        <f>_xll.qlInterestRateIndexValueDate(Index1M,$H828)</f>
        <v>45266</v>
      </c>
      <c r="J828" s="177">
        <f>IFERROR(_xll.qlIndexFixing(Index1M,$H828,TRUE,_xll.ohTrigger(RecalcTrigger,Trigger1M)),NA())</f>
        <v>2.239011115880133E-2</v>
      </c>
      <c r="K828" s="44">
        <f>IFERROR(_xll.qlIndexFixing(Index3M,H828,TRUE,_xll.ohTrigger(RecalcTrigger,Trigger3M)),NA())</f>
        <v>2.2979649122095776E-2</v>
      </c>
      <c r="L828" s="44">
        <f>IFERROR(_xll.qlIndexFixing(Index6M,$H828,TRUE,_xll.ohTrigger(RecalcTrigger,Trigger6M)),NA())</f>
        <v>2.4321238154439855E-2</v>
      </c>
      <c r="M828" s="178">
        <f>IFERROR(_xll.qlIndexFixing(Index1Y,$H828,TRUE,_xll.ohTrigger(RecalcTrigger,Trigger1Y)),NA())</f>
        <v>2.5454609349091221E-2</v>
      </c>
      <c r="N828" s="177">
        <f>IFERROR(_xll.qlIndexFixing(ONIndex1M,I828,TRUE,_xll.ohTrigger(RecalcTrigger,Trigger1M)),NA())</f>
        <v>2.2354878070000028E-2</v>
      </c>
      <c r="O828" s="44">
        <f>IFERROR(_xll.qlIndexFixing(ONIndex3M,I828,TRUE,_xll.ohTrigger(RecalcTrigger,Trigger3M)),NA())</f>
        <v>2.2853371332755001E-2</v>
      </c>
      <c r="P828" s="44">
        <f>IFERROR(_xll.qlIndexFixing(ONIndex6M,I828,TRUE,_xll.ohTrigger(RecalcTrigger,Trigger6M)),NA())</f>
        <v>2.4037756624306628E-2</v>
      </c>
      <c r="Q828" s="178">
        <f>IFERROR(_xll.qlIndexFixing(ONIndex1Y,I828,TRUE,_xll.ohTrigger(RecalcTrigger,Trigger1Y)),NA())</f>
        <v>2.4942511472270112E-2</v>
      </c>
    </row>
    <row r="829" spans="2:17" x14ac:dyDescent="0.2">
      <c r="B829" s="39" t="s">
        <v>42</v>
      </c>
      <c r="D829" s="42">
        <f>_xll.qlCalendarAdvance(Calendar,$D828,B829,"f",FALSE)</f>
        <v>45273</v>
      </c>
      <c r="E829" s="172">
        <f>_xll.qlInterestRateIndexValueDate(IndexON,D829)</f>
        <v>45273</v>
      </c>
      <c r="F829" s="188">
        <f>IFERROR(_xll.qlIndexFixing(IndexON,D829,TRUE,_xll.ohTrigger(RecalcTrigger,TriggerON)),NA())</f>
        <v>2.1154753478549448E-2</v>
      </c>
      <c r="H829" s="42">
        <f>_xll.qlCalendarAdvance(Calendar,$H828,B829,"f",FALSE)</f>
        <v>45273</v>
      </c>
      <c r="I829" s="172">
        <f>_xll.qlInterestRateIndexValueDate(Index1M,$H829)</f>
        <v>45273</v>
      </c>
      <c r="J829" s="177">
        <f>IFERROR(_xll.qlIndexFixing(Index1M,$H829,TRUE,_xll.ohTrigger(RecalcTrigger,Trigger1M)),NA())</f>
        <v>2.2395935618318815E-2</v>
      </c>
      <c r="K829" s="44">
        <f>IFERROR(_xll.qlIndexFixing(Index3M,H829,TRUE,_xll.ohTrigger(RecalcTrigger,Trigger3M)),NA())</f>
        <v>2.2988949212747425E-2</v>
      </c>
      <c r="L829" s="44">
        <f>IFERROR(_xll.qlIndexFixing(Index6M,$H829,TRUE,_xll.ohTrigger(RecalcTrigger,Trigger6M)),NA())</f>
        <v>2.4330960388607013E-2</v>
      </c>
      <c r="M829" s="178">
        <f>IFERROR(_xll.qlIndexFixing(Index1Y,$H829,TRUE,_xll.ohTrigger(RecalcTrigger,Trigger1Y)),NA())</f>
        <v>2.5461601224113124E-2</v>
      </c>
      <c r="N829" s="177">
        <f>IFERROR(_xll.qlIndexFixing(ONIndex1M,I829,TRUE,_xll.ohTrigger(RecalcTrigger,Trigger1M)),NA())</f>
        <v>2.2360831451555541E-2</v>
      </c>
      <c r="O829" s="44">
        <f>IFERROR(_xll.qlIndexFixing(ONIndex3M,I829,TRUE,_xll.ohTrigger(RecalcTrigger,Trigger3M)),NA())</f>
        <v>2.2863427692892957E-2</v>
      </c>
      <c r="P829" s="44">
        <f>IFERROR(_xll.qlIndexFixing(ONIndex6M,I829,TRUE,_xll.ohTrigger(RecalcTrigger,Trigger6M)),NA())</f>
        <v>2.4049722386030314E-2</v>
      </c>
      <c r="Q829" s="178">
        <f>IFERROR(_xll.qlIndexFixing(ONIndex1Y,I829,TRUE,_xll.ohTrigger(RecalcTrigger,Trigger1Y)),NA())</f>
        <v>2.495092054705661E-2</v>
      </c>
    </row>
    <row r="830" spans="2:17" x14ac:dyDescent="0.2">
      <c r="B830" s="39" t="s">
        <v>42</v>
      </c>
      <c r="D830" s="42">
        <f>_xll.qlCalendarAdvance(Calendar,$D829,B830,"f",FALSE)</f>
        <v>45280</v>
      </c>
      <c r="E830" s="172">
        <f>_xll.qlInterestRateIndexValueDate(IndexON,D830)</f>
        <v>45280</v>
      </c>
      <c r="F830" s="188">
        <f>IFERROR(_xll.qlIndexFixing(IndexON,D830,TRUE,_xll.ohTrigger(RecalcTrigger,TriggerON)),NA())</f>
        <v>2.1171451371164718E-2</v>
      </c>
      <c r="H830" s="42">
        <f>_xll.qlCalendarAdvance(Calendar,$H829,B830,"f",FALSE)</f>
        <v>45280</v>
      </c>
      <c r="I830" s="172">
        <f>_xll.qlInterestRateIndexValueDate(Index1M,$H830)</f>
        <v>45280</v>
      </c>
      <c r="J830" s="177">
        <f>IFERROR(_xll.qlIndexFixing(Index1M,$H830,TRUE,_xll.ohTrigger(RecalcTrigger,Trigger1M)),NA())</f>
        <v>2.240181402189451E-2</v>
      </c>
      <c r="K830" s="44">
        <f>IFERROR(_xll.qlIndexFixing(Index3M,H830,TRUE,_xll.ohTrigger(RecalcTrigger,Trigger3M)),NA())</f>
        <v>2.2998131471235639E-2</v>
      </c>
      <c r="L830" s="44">
        <f>IFERROR(_xll.qlIndexFixing(Index6M,$H830,TRUE,_xll.ohTrigger(RecalcTrigger,Trigger6M)),NA())</f>
        <v>2.4340486071938981E-2</v>
      </c>
      <c r="M830" s="178">
        <f>IFERROR(_xll.qlIndexFixing(Index1Y,$H830,TRUE,_xll.ohTrigger(RecalcTrigger,Trigger1Y)),NA())</f>
        <v>2.5468526740082056E-2</v>
      </c>
      <c r="N830" s="177">
        <f>IFERROR(_xll.qlIndexFixing(ONIndex1M,I830,TRUE,_xll.ohTrigger(RecalcTrigger,Trigger1M)),NA())</f>
        <v>2.2366511005283973E-2</v>
      </c>
      <c r="O830" s="44">
        <f>IFERROR(_xll.qlIndexFixing(ONIndex3M,I830,TRUE,_xll.ohTrigger(RecalcTrigger,Trigger3M)),NA())</f>
        <v>2.287329996426557E-2</v>
      </c>
      <c r="P830" s="44">
        <f>IFERROR(_xll.qlIndexFixing(ONIndex6M,I830,TRUE,_xll.ohTrigger(RecalcTrigger,Trigger6M)),NA())</f>
        <v>2.4061692173809046E-2</v>
      </c>
      <c r="Q830" s="178">
        <f>IFERROR(_xll.qlIndexFixing(ONIndex1Y,I830,TRUE,_xll.ohTrigger(RecalcTrigger,Trigger1Y)),NA())</f>
        <v>2.495938127677122E-2</v>
      </c>
    </row>
    <row r="831" spans="2:17" x14ac:dyDescent="0.2">
      <c r="B831" s="39" t="s">
        <v>42</v>
      </c>
      <c r="D831" s="42">
        <f>_xll.qlCalendarAdvance(Calendar,$D830,B831,"f",FALSE)</f>
        <v>45287</v>
      </c>
      <c r="E831" s="172">
        <f>_xll.qlInterestRateIndexValueDate(IndexON,D831)</f>
        <v>45287</v>
      </c>
      <c r="F831" s="188">
        <f>IFERROR(_xll.qlIndexFixing(IndexON,D831,TRUE,_xll.ohTrigger(RecalcTrigger,TriggerON)),NA())</f>
        <v>2.1187842600457474E-2</v>
      </c>
      <c r="H831" s="42">
        <f>_xll.qlCalendarAdvance(Calendar,$H830,B831,"f",FALSE)</f>
        <v>45287</v>
      </c>
      <c r="I831" s="172">
        <f>_xll.qlInterestRateIndexValueDate(Index1M,$H831)</f>
        <v>45287</v>
      </c>
      <c r="J831" s="177">
        <f>IFERROR(_xll.qlIndexFixing(Index1M,$H831,TRUE,_xll.ohTrigger(RecalcTrigger,Trigger1M)),NA())</f>
        <v>2.2407804839957551E-2</v>
      </c>
      <c r="K831" s="44">
        <f>IFERROR(_xll.qlIndexFixing(Index3M,H831,TRUE,_xll.ohTrigger(RecalcTrigger,Trigger3M)),NA())</f>
        <v>2.3007199762605887E-2</v>
      </c>
      <c r="L831" s="44">
        <f>IFERROR(_xll.qlIndexFixing(Index6M,$H831,TRUE,_xll.ohTrigger(RecalcTrigger,Trigger6M)),NA())</f>
        <v>2.4349809643265385E-2</v>
      </c>
      <c r="M831" s="178">
        <f>IFERROR(_xll.qlIndexFixing(Index1Y,$H831,TRUE,_xll.ohTrigger(RecalcTrigger,Trigger1Y)),NA())</f>
        <v>2.5475383846495881E-2</v>
      </c>
      <c r="N831" s="177">
        <f>IFERROR(_xll.qlIndexFixing(ONIndex1M,I831,TRUE,_xll.ohTrigger(RecalcTrigger,Trigger1M)),NA())</f>
        <v>2.2372221319560959E-2</v>
      </c>
      <c r="O831" s="44">
        <f>IFERROR(_xll.qlIndexFixing(ONIndex3M,I831,TRUE,_xll.ohTrigger(RecalcTrigger,Trigger3M)),NA())</f>
        <v>2.2883043474899445E-2</v>
      </c>
      <c r="P831" s="44">
        <f>IFERROR(_xll.qlIndexFixing(ONIndex6M,I831,TRUE,_xll.ohTrigger(RecalcTrigger,Trigger6M)),NA())</f>
        <v>2.4073507032382757E-2</v>
      </c>
      <c r="Q831" s="178">
        <f>IFERROR(_xll.qlIndexFixing(ONIndex1Y,I831,TRUE,_xll.ohTrigger(RecalcTrigger,Trigger1Y)),NA())</f>
        <v>2.4967801730779726E-2</v>
      </c>
    </row>
    <row r="832" spans="2:17" x14ac:dyDescent="0.2">
      <c r="B832" s="39" t="s">
        <v>42</v>
      </c>
      <c r="D832" s="42">
        <f>_xll.qlCalendarAdvance(Calendar,$D831,B832,"f",FALSE)</f>
        <v>45294</v>
      </c>
      <c r="E832" s="172">
        <f>_xll.qlInterestRateIndexValueDate(IndexON,D832)</f>
        <v>45294</v>
      </c>
      <c r="F832" s="188">
        <f>IFERROR(_xll.qlIndexFixing(IndexON,D832,TRUE,_xll.ohTrigger(RecalcTrigger,TriggerON)),NA())</f>
        <v>2.1203874963869884E-2</v>
      </c>
      <c r="H832" s="42">
        <f>_xll.qlCalendarAdvance(Calendar,$H831,B832,"f",FALSE)</f>
        <v>45294</v>
      </c>
      <c r="I832" s="172">
        <f>_xll.qlInterestRateIndexValueDate(Index1M,$H832)</f>
        <v>45294</v>
      </c>
      <c r="J832" s="177">
        <f>IFERROR(_xll.qlIndexFixing(Index1M,$H832,TRUE,_xll.ohTrigger(RecalcTrigger,Trigger1M)),NA())</f>
        <v>2.2413913474601126E-2</v>
      </c>
      <c r="K832" s="44">
        <f>IFERROR(_xll.qlIndexFixing(Index3M,H832,TRUE,_xll.ohTrigger(RecalcTrigger,Trigger3M)),NA())</f>
        <v>2.3016154443244494E-2</v>
      </c>
      <c r="L832" s="44">
        <f>IFERROR(_xll.qlIndexFixing(Index6M,$H832,TRUE,_xll.ohTrigger(RecalcTrigger,Trigger6M)),NA())</f>
        <v>2.4357539241044824E-2</v>
      </c>
      <c r="M832" s="178">
        <f>IFERROR(_xll.qlIndexFixing(Index1Y,$H832,TRUE,_xll.ohTrigger(RecalcTrigger,Trigger1Y)),NA())</f>
        <v>2.5482171478804178E-2</v>
      </c>
      <c r="N832" s="177">
        <f>IFERROR(_xll.qlIndexFixing(ONIndex1M,I832,TRUE,_xll.ohTrigger(RecalcTrigger,Trigger1M)),NA())</f>
        <v>2.237804921610631E-2</v>
      </c>
      <c r="O832" s="44">
        <f>IFERROR(_xll.qlIndexFixing(ONIndex3M,I832,TRUE,_xll.ohTrigger(RecalcTrigger,Trigger3M)),NA())</f>
        <v>2.2892673995995594E-2</v>
      </c>
      <c r="P832" s="44">
        <f>IFERROR(_xll.qlIndexFixing(ONIndex6M,I832,TRUE,_xll.ohTrigger(RecalcTrigger,Trigger6M)),NA())</f>
        <v>2.4085121652098751E-2</v>
      </c>
      <c r="Q832" s="178">
        <f>IFERROR(_xll.qlIndexFixing(ONIndex1Y,I832,TRUE,_xll.ohTrigger(RecalcTrigger,Trigger1Y)),NA())</f>
        <v>2.4976155704712344E-2</v>
      </c>
    </row>
    <row r="833" spans="2:17" x14ac:dyDescent="0.2">
      <c r="B833" s="39" t="s">
        <v>42</v>
      </c>
      <c r="D833" s="42">
        <f>_xll.qlCalendarAdvance(Calendar,$D832,B833,"f",FALSE)</f>
        <v>45301</v>
      </c>
      <c r="E833" s="172">
        <f>_xll.qlInterestRateIndexValueDate(IndexON,D833)</f>
        <v>45301</v>
      </c>
      <c r="F833" s="188">
        <f>IFERROR(_xll.qlIndexFixing(IndexON,D833,TRUE,_xll.ohTrigger(RecalcTrigger,TriggerON)),NA())</f>
        <v>2.1219548461401949E-2</v>
      </c>
      <c r="H833" s="42">
        <f>_xll.qlCalendarAdvance(Calendar,$H832,B833,"f",FALSE)</f>
        <v>45301</v>
      </c>
      <c r="I833" s="172">
        <f>_xll.qlInterestRateIndexValueDate(Index1M,$H833)</f>
        <v>45301</v>
      </c>
      <c r="J833" s="177">
        <f>IFERROR(_xll.qlIndexFixing(Index1M,$H833,TRUE,_xll.ohTrigger(RecalcTrigger,Trigger1M)),NA())</f>
        <v>2.2420139926024166E-2</v>
      </c>
      <c r="K833" s="44">
        <f>IFERROR(_xll.qlIndexFixing(Index3M,H833,TRUE,_xll.ohTrigger(RecalcTrigger,Trigger3M)),NA())</f>
        <v>2.3024995512396215E-2</v>
      </c>
      <c r="L833" s="44">
        <f>IFERROR(_xll.qlIndexFixing(Index6M,$H833,TRUE,_xll.ohTrigger(RecalcTrigger,Trigger6M)),NA())</f>
        <v>2.436647143436594E-2</v>
      </c>
      <c r="M833" s="178">
        <f>IFERROR(_xll.qlIndexFixing(Index1Y,$H833,TRUE,_xll.ohTrigger(RecalcTrigger,Trigger1Y)),NA())</f>
        <v>2.5488888693601663E-2</v>
      </c>
      <c r="N833" s="177">
        <f>IFERROR(_xll.qlIndexFixing(ONIndex1M,I833,TRUE,_xll.ohTrigger(RecalcTrigger,Trigger1M)),NA())</f>
        <v>2.2383994695163167E-2</v>
      </c>
      <c r="O833" s="44">
        <f>IFERROR(_xll.qlIndexFixing(ONIndex3M,I833,TRUE,_xll.ohTrigger(RecalcTrigger,Trigger3M)),NA())</f>
        <v>2.290219152747297E-2</v>
      </c>
      <c r="P833" s="44">
        <f>IFERROR(_xll.qlIndexFixing(ONIndex6M,I833,TRUE,_xll.ohTrigger(RecalcTrigger,Trigger6M)),NA())</f>
        <v>2.4096536032794935E-2</v>
      </c>
      <c r="Q833" s="178">
        <f>IFERROR(_xll.qlIndexFixing(ONIndex1Y,I833,TRUE,_xll.ohTrigger(RecalcTrigger,Trigger1Y)),NA())</f>
        <v>2.4984443198488027E-2</v>
      </c>
    </row>
    <row r="834" spans="2:17" x14ac:dyDescent="0.2">
      <c r="B834" s="39" t="s">
        <v>42</v>
      </c>
      <c r="D834" s="42">
        <f>_xll.qlCalendarAdvance(Calendar,$D833,B834,"f",FALSE)</f>
        <v>45308</v>
      </c>
      <c r="E834" s="172">
        <f>_xll.qlInterestRateIndexValueDate(IndexON,D834)</f>
        <v>45308</v>
      </c>
      <c r="F834" s="188">
        <f>IFERROR(_xll.qlIndexFixing(IndexON,D834,TRUE,_xll.ohTrigger(RecalcTrigger,TriggerON)),NA())</f>
        <v>2.1234863092972622E-2</v>
      </c>
      <c r="H834" s="42">
        <f>_xll.qlCalendarAdvance(Calendar,$H833,B834,"f",FALSE)</f>
        <v>45308</v>
      </c>
      <c r="I834" s="172">
        <f>_xll.qlInterestRateIndexValueDate(Index1M,$H834)</f>
        <v>45308</v>
      </c>
      <c r="J834" s="177">
        <f>IFERROR(_xll.qlIndexFixing(Index1M,$H834,TRUE,_xll.ohTrigger(RecalcTrigger,Trigger1M)),NA())</f>
        <v>2.2426484194425601E-2</v>
      </c>
      <c r="K834" s="44">
        <f>IFERROR(_xll.qlIndexFixing(Index3M,H834,TRUE,_xll.ohTrigger(RecalcTrigger,Trigger3M)),NA())</f>
        <v>2.3033722969312043E-2</v>
      </c>
      <c r="L834" s="44">
        <f>IFERROR(_xll.qlIndexFixing(Index6M,$H834,TRUE,_xll.ohTrigger(RecalcTrigger,Trigger6M)),NA())</f>
        <v>2.4375201007338705E-2</v>
      </c>
      <c r="M834" s="178">
        <f>IFERROR(_xll.qlIndexFixing(Index1Y,$H834,TRUE,_xll.ohTrigger(RecalcTrigger,Trigger1Y)),NA())</f>
        <v>2.5495534547473976E-2</v>
      </c>
      <c r="N834" s="177">
        <f>IFERROR(_xll.qlIndexFixing(ONIndex1M,I834,TRUE,_xll.ohTrigger(RecalcTrigger,Trigger1M)),NA())</f>
        <v>2.2390057756569437E-2</v>
      </c>
      <c r="O834" s="44">
        <f>IFERROR(_xll.qlIndexFixing(ONIndex3M,I834,TRUE,_xll.ohTrigger(RecalcTrigger,Trigger3M)),NA())</f>
        <v>2.2911596069250528E-2</v>
      </c>
      <c r="P834" s="44">
        <f>IFERROR(_xll.qlIndexFixing(ONIndex6M,I834,TRUE,_xll.ohTrigger(RecalcTrigger,Trigger6M)),NA())</f>
        <v>2.4107750174633402E-2</v>
      </c>
      <c r="Q834" s="178">
        <f>IFERROR(_xll.qlIndexFixing(ONIndex1Y,I834,TRUE,_xll.ohTrigger(RecalcTrigger,Trigger1Y)),NA())</f>
        <v>2.4992664212106774E-2</v>
      </c>
    </row>
    <row r="835" spans="2:17" x14ac:dyDescent="0.2">
      <c r="B835" s="39" t="s">
        <v>42</v>
      </c>
      <c r="D835" s="42">
        <f>_xll.qlCalendarAdvance(Calendar,$D834,B835,"f",FALSE)</f>
        <v>45315</v>
      </c>
      <c r="E835" s="172">
        <f>_xll.qlInterestRateIndexValueDate(IndexON,D835)</f>
        <v>45315</v>
      </c>
      <c r="F835" s="188">
        <f>IFERROR(_xll.qlIndexFixing(IndexON,D835,TRUE,_xll.ohTrigger(RecalcTrigger,TriggerON)),NA())</f>
        <v>2.1249818858500857E-2</v>
      </c>
      <c r="H835" s="42">
        <f>_xll.qlCalendarAdvance(Calendar,$H834,B835,"f",FALSE)</f>
        <v>45315</v>
      </c>
      <c r="I835" s="172">
        <f>_xll.qlInterestRateIndexValueDate(Index1M,$H835)</f>
        <v>45315</v>
      </c>
      <c r="J835" s="177">
        <f>IFERROR(_xll.qlIndexFixing(Index1M,$H835,TRUE,_xll.ohTrigger(RecalcTrigger,Trigger1M)),NA())</f>
        <v>2.2432946280009275E-2</v>
      </c>
      <c r="K835" s="44">
        <f>IFERROR(_xll.qlIndexFixing(Index3M,H835,TRUE,_xll.ohTrigger(RecalcTrigger,Trigger3M)),NA())</f>
        <v>2.3042336813257215E-2</v>
      </c>
      <c r="L835" s="44">
        <f>IFERROR(_xll.qlIndexFixing(Index6M,$H835,TRUE,_xll.ohTrigger(RecalcTrigger,Trigger6M)),NA())</f>
        <v>2.4383727957349156E-2</v>
      </c>
      <c r="M835" s="178">
        <f>IFERROR(_xll.qlIndexFixing(Index1Y,$H835,TRUE,_xll.ohTrigger(RecalcTrigger,Trigger1Y)),NA())</f>
        <v>2.5502108096995244E-2</v>
      </c>
      <c r="N835" s="177">
        <f>IFERROR(_xll.qlIndexFixing(ONIndex1M,I835,TRUE,_xll.ohTrigger(RecalcTrigger,Trigger1M)),NA())</f>
        <v>2.2396238400406165E-2</v>
      </c>
      <c r="O835" s="44">
        <f>IFERROR(_xll.qlIndexFixing(ONIndex3M,I835,TRUE,_xll.ohTrigger(RecalcTrigger,Trigger3M)),NA())</f>
        <v>2.2920887621409314E-2</v>
      </c>
      <c r="P835" s="44">
        <f>IFERROR(_xll.qlIndexFixing(ONIndex6M,I835,TRUE,_xll.ohTrigger(RecalcTrigger,Trigger6M)),NA())</f>
        <v>2.4118764077533106E-2</v>
      </c>
      <c r="Q835" s="178">
        <f>IFERROR(_xll.qlIndexFixing(ONIndex1Y,I835,TRUE,_xll.ohTrigger(RecalcTrigger,Trigger1Y)),NA())</f>
        <v>2.5000818745649633E-2</v>
      </c>
    </row>
    <row r="836" spans="2:17" x14ac:dyDescent="0.2">
      <c r="B836" s="39" t="s">
        <v>42</v>
      </c>
      <c r="D836" s="42">
        <f>_xll.qlCalendarAdvance(Calendar,$D835,B836,"f",FALSE)</f>
        <v>45322</v>
      </c>
      <c r="E836" s="172">
        <f>_xll.qlInterestRateIndexValueDate(IndexON,D836)</f>
        <v>45322</v>
      </c>
      <c r="F836" s="188">
        <f>IFERROR(_xll.qlIndexFixing(IndexON,D836,TRUE,_xll.ohTrigger(RecalcTrigger,TriggerON)),NA())</f>
        <v>2.1264415758067701E-2</v>
      </c>
      <c r="H836" s="42">
        <f>_xll.qlCalendarAdvance(Calendar,$H835,B836,"f",FALSE)</f>
        <v>45322</v>
      </c>
      <c r="I836" s="172">
        <f>_xll.qlInterestRateIndexValueDate(Index1M,$H836)</f>
        <v>45322</v>
      </c>
      <c r="J836" s="177">
        <f>IFERROR(_xll.qlIndexFixing(Index1M,$H836,TRUE,_xll.ohTrigger(RecalcTrigger,Trigger1M)),NA())</f>
        <v>2.2434852822766378E-2</v>
      </c>
      <c r="K836" s="44">
        <f>IFERROR(_xll.qlIndexFixing(Index3M,H836,TRUE,_xll.ohTrigger(RecalcTrigger,Trigger3M)),NA())</f>
        <v>2.304952471928395E-2</v>
      </c>
      <c r="L836" s="44">
        <f>IFERROR(_xll.qlIndexFixing(Index6M,$H836,TRUE,_xll.ohTrigger(RecalcTrigger,Trigger6M)),NA())</f>
        <v>2.4392052281843889E-2</v>
      </c>
      <c r="M836" s="178">
        <f>IFERROR(_xll.qlIndexFixing(Index1Y,$H836,TRUE,_xll.ohTrigger(RecalcTrigger,Trigger1Y)),NA())</f>
        <v>2.5508608398731619E-2</v>
      </c>
      <c r="N836" s="177">
        <f>IFERROR(_xll.qlIndexFixing(ONIndex1M,I836,TRUE,_xll.ohTrigger(RecalcTrigger,Trigger1M)),NA())</f>
        <v>2.2402536626592306E-2</v>
      </c>
      <c r="O836" s="44">
        <f>IFERROR(_xll.qlIndexFixing(ONIndex3M,I836,TRUE,_xll.ohTrigger(RecalcTrigger,Trigger3M)),NA())</f>
        <v>2.2930066183949327E-2</v>
      </c>
      <c r="P836" s="44">
        <f>IFERROR(_xll.qlIndexFixing(ONIndex6M,I836,TRUE,_xll.ohTrigger(RecalcTrigger,Trigger6M)),NA())</f>
        <v>2.4129577741494046E-2</v>
      </c>
      <c r="Q836" s="178">
        <f>IFERROR(_xll.qlIndexFixing(ONIndex1Y,I836,TRUE,_xll.ohTrigger(RecalcTrigger,Trigger1Y)),NA())</f>
        <v>2.5008906799116604E-2</v>
      </c>
    </row>
    <row r="837" spans="2:17" x14ac:dyDescent="0.2">
      <c r="B837" s="39" t="s">
        <v>42</v>
      </c>
      <c r="D837" s="42">
        <f>_xll.qlCalendarAdvance(Calendar,$D836,B837,"f",FALSE)</f>
        <v>45329</v>
      </c>
      <c r="E837" s="172">
        <f>_xll.qlInterestRateIndexValueDate(IndexON,D837)</f>
        <v>45329</v>
      </c>
      <c r="F837" s="188">
        <f>IFERROR(_xll.qlIndexFixing(IndexON,D837,TRUE,_xll.ohTrigger(RecalcTrigger,TriggerON)),NA())</f>
        <v>2.1278653791430013E-2</v>
      </c>
      <c r="H837" s="42">
        <f>_xll.qlCalendarAdvance(Calendar,$H836,B837,"f",FALSE)</f>
        <v>45329</v>
      </c>
      <c r="I837" s="172">
        <f>_xll.qlInterestRateIndexValueDate(Index1M,$H837)</f>
        <v>45329</v>
      </c>
      <c r="J837" s="177">
        <f>IFERROR(_xll.qlIndexFixing(Index1M,$H837,TRUE,_xll.ohTrigger(RecalcTrigger,Trigger1M)),NA())</f>
        <v>2.2441515244106515E-2</v>
      </c>
      <c r="K837" s="44">
        <f>IFERROR(_xll.qlIndexFixing(Index3M,H837,TRUE,_xll.ohTrigger(RecalcTrigger,Trigger3M)),NA())</f>
        <v>2.3057918921785252E-2</v>
      </c>
      <c r="L837" s="44">
        <f>IFERROR(_xll.qlIndexFixing(Index6M,$H837,TRUE,_xll.ohTrigger(RecalcTrigger,Trigger6M)),NA())</f>
        <v>2.4400173978328724E-2</v>
      </c>
      <c r="M837" s="178">
        <f>IFERROR(_xll.qlIndexFixing(Index1Y,$H837,TRUE,_xll.ohTrigger(RecalcTrigger,Trigger1Y)),NA())</f>
        <v>2.5515034509240839E-2</v>
      </c>
      <c r="N837" s="177">
        <f>IFERROR(_xll.qlIndexFixing(ONIndex1M,I837,TRUE,_xll.ohTrigger(RecalcTrigger,Trigger1M)),NA())</f>
        <v>2.2408952435208906E-2</v>
      </c>
      <c r="O837" s="44">
        <f>IFERROR(_xll.qlIndexFixing(ONIndex3M,I837,TRUE,_xll.ohTrigger(RecalcTrigger,Trigger3M)),NA())</f>
        <v>2.2939131756789521E-2</v>
      </c>
      <c r="P837" s="44">
        <f>IFERROR(_xll.qlIndexFixing(ONIndex6M,I837,TRUE,_xll.ohTrigger(RecalcTrigger,Trigger6M)),NA())</f>
        <v>2.4140191166435176E-2</v>
      </c>
      <c r="Q837" s="178">
        <f>IFERROR(_xll.qlIndexFixing(ONIndex1Y,I837,TRUE,_xll.ohTrigger(RecalcTrigger,Trigger1Y)),NA())</f>
        <v>2.5016928372426639E-2</v>
      </c>
    </row>
    <row r="838" spans="2:17" x14ac:dyDescent="0.2">
      <c r="B838" s="39" t="s">
        <v>42</v>
      </c>
      <c r="D838" s="42">
        <f>_xll.qlCalendarAdvance(Calendar,$D837,B838,"f",FALSE)</f>
        <v>45336</v>
      </c>
      <c r="E838" s="172">
        <f>_xll.qlInterestRateIndexValueDate(IndexON,D838)</f>
        <v>45336</v>
      </c>
      <c r="F838" s="188">
        <f>IFERROR(_xll.qlIndexFixing(IndexON,D838,TRUE,_xll.ohTrigger(RecalcTrigger,TriggerON)),NA())</f>
        <v>2.1292532958830934E-2</v>
      </c>
      <c r="H838" s="42">
        <f>_xll.qlCalendarAdvance(Calendar,$H837,B838,"f",FALSE)</f>
        <v>45336</v>
      </c>
      <c r="I838" s="172">
        <f>_xll.qlInterestRateIndexValueDate(Index1M,$H838)</f>
        <v>45336</v>
      </c>
      <c r="J838" s="177">
        <f>IFERROR(_xll.qlIndexFixing(Index1M,$H838,TRUE,_xll.ohTrigger(RecalcTrigger,Trigger1M)),NA())</f>
        <v>2.2448295453754229E-2</v>
      </c>
      <c r="K838" s="44">
        <f>IFERROR(_xll.qlIndexFixing(Index3M,H838,TRUE,_xll.ohTrigger(RecalcTrigger,Trigger3M)),NA())</f>
        <v>2.3066199516175698E-2</v>
      </c>
      <c r="L838" s="44">
        <f>IFERROR(_xll.qlIndexFixing(Index6M,$H838,TRUE,_xll.ohTrigger(RecalcTrigger,Trigger6M)),NA())</f>
        <v>2.4408093044372272E-2</v>
      </c>
      <c r="M838" s="178">
        <f>IFERROR(_xll.qlIndexFixing(Index1Y,$H838,TRUE,_xll.ohTrigger(RecalcTrigger,Trigger1Y)),NA())</f>
        <v>2.5521385485073118E-2</v>
      </c>
      <c r="N838" s="177">
        <f>IFERROR(_xll.qlIndexFixing(ONIndex1M,I838,TRUE,_xll.ohTrigger(RecalcTrigger,Trigger1M)),NA())</f>
        <v>2.2415485826255965E-2</v>
      </c>
      <c r="O838" s="44">
        <f>IFERROR(_xll.qlIndexFixing(ONIndex3M,I838,TRUE,_xll.ohTrigger(RecalcTrigger,Trigger3M)),NA())</f>
        <v>2.2948084340010944E-2</v>
      </c>
      <c r="P838" s="44">
        <f>IFERROR(_xll.qlIndexFixing(ONIndex6M,I838,TRUE,_xll.ohTrigger(RecalcTrigger,Trigger6M)),NA())</f>
        <v>2.4150604352437544E-2</v>
      </c>
      <c r="Q838" s="178">
        <f>IFERROR(_xll.qlIndexFixing(ONIndex1Y,I838,TRUE,_xll.ohTrigger(RecalcTrigger,Trigger1Y)),NA())</f>
        <v>2.5024883465660785E-2</v>
      </c>
    </row>
    <row r="839" spans="2:17" x14ac:dyDescent="0.2">
      <c r="B839" s="39" t="s">
        <v>42</v>
      </c>
      <c r="D839" s="42">
        <f>_xll.qlCalendarAdvance(Calendar,$D838,B839,"f",FALSE)</f>
        <v>45343</v>
      </c>
      <c r="E839" s="172">
        <f>_xll.qlInterestRateIndexValueDate(IndexON,D839)</f>
        <v>45343</v>
      </c>
      <c r="F839" s="188">
        <f>IFERROR(_xll.qlIndexFixing(IndexON,D839,TRUE,_xll.ohTrigger(RecalcTrigger,TriggerON)),NA())</f>
        <v>2.1306053259946278E-2</v>
      </c>
      <c r="H839" s="42">
        <f>_xll.qlCalendarAdvance(Calendar,$H838,B839,"f",FALSE)</f>
        <v>45343</v>
      </c>
      <c r="I839" s="172">
        <f>_xll.qlInterestRateIndexValueDate(Index1M,$H839)</f>
        <v>45343</v>
      </c>
      <c r="J839" s="177">
        <f>IFERROR(_xll.qlIndexFixing(Index1M,$H839,TRUE,_xll.ohTrigger(RecalcTrigger,Trigger1M)),NA())</f>
        <v>2.2455193451902347E-2</v>
      </c>
      <c r="K839" s="44">
        <f>IFERROR(_xll.qlIndexFixing(Index3M,H839,TRUE,_xll.ohTrigger(RecalcTrigger,Trigger3M)),NA())</f>
        <v>2.3074366501765496E-2</v>
      </c>
      <c r="L839" s="44">
        <f>IFERROR(_xll.qlIndexFixing(Index6M,$H839,TRUE,_xll.ohTrigger(RecalcTrigger,Trigger6M)),NA())</f>
        <v>2.4415809477601934E-2</v>
      </c>
      <c r="M839" s="178">
        <f>IFERROR(_xll.qlIndexFixing(Index1Y,$H839,TRUE,_xll.ohTrigger(RecalcTrigger,Trigger1Y)),NA())</f>
        <v>2.5527660382770687E-2</v>
      </c>
      <c r="N839" s="177">
        <f>IFERROR(_xll.qlIndexFixing(ONIndex1M,I839,TRUE,_xll.ohTrigger(RecalcTrigger,Trigger1M)),NA())</f>
        <v>2.2422136799733483E-2</v>
      </c>
      <c r="O839" s="44">
        <f>IFERROR(_xll.qlIndexFixing(ONIndex3M,I839,TRUE,_xll.ohTrigger(RecalcTrigger,Trigger3M)),NA())</f>
        <v>2.2956923933532547E-2</v>
      </c>
      <c r="P839" s="44">
        <f>IFERROR(_xll.qlIndexFixing(ONIndex6M,I839,TRUE,_xll.ohTrigger(RecalcTrigger,Trigger6M)),NA())</f>
        <v>2.4160817299420101E-2</v>
      </c>
      <c r="Q839" s="178">
        <f>IFERROR(_xll.qlIndexFixing(ONIndex1Y,I839,TRUE,_xll.ohTrigger(RecalcTrigger,Trigger1Y)),NA())</f>
        <v>2.5032772078656951E-2</v>
      </c>
    </row>
    <row r="840" spans="2:17" x14ac:dyDescent="0.2">
      <c r="B840" s="39" t="s">
        <v>42</v>
      </c>
      <c r="D840" s="42">
        <f>_xll.qlCalendarAdvance(Calendar,$D839,B840,"f",FALSE)</f>
        <v>45350</v>
      </c>
      <c r="E840" s="172">
        <f>_xll.qlInterestRateIndexValueDate(IndexON,D840)</f>
        <v>45350</v>
      </c>
      <c r="F840" s="188">
        <f>IFERROR(_xll.qlIndexFixing(IndexON,D840,TRUE,_xll.ohTrigger(RecalcTrigger,TriggerON)),NA())</f>
        <v>2.1319214694938138E-2</v>
      </c>
      <c r="H840" s="42">
        <f>_xll.qlCalendarAdvance(Calendar,$H839,B840,"f",FALSE)</f>
        <v>45350</v>
      </c>
      <c r="I840" s="172">
        <f>_xll.qlInterestRateIndexValueDate(Index1M,$H840)</f>
        <v>45350</v>
      </c>
      <c r="J840" s="177">
        <f>IFERROR(_xll.qlIndexFixing(Index1M,$H840,TRUE,_xll.ohTrigger(RecalcTrigger,Trigger1M)),NA())</f>
        <v>2.2462209238738123E-2</v>
      </c>
      <c r="K840" s="44">
        <f>IFERROR(_xll.qlIndexFixing(Index3M,H840,TRUE,_xll.ohTrigger(RecalcTrigger,Trigger3M)),NA())</f>
        <v>2.3082419877870249E-2</v>
      </c>
      <c r="L840" s="44">
        <f>IFERROR(_xll.qlIndexFixing(Index6M,$H840,TRUE,_xll.ohTrigger(RecalcTrigger,Trigger6M)),NA())</f>
        <v>2.442332327570788E-2</v>
      </c>
      <c r="M840" s="178">
        <f>IFERROR(_xll.qlIndexFixing(Index1Y,$H840,TRUE,_xll.ohTrigger(RecalcTrigger,Trigger1Y)),NA())</f>
        <v>2.5533858258871139E-2</v>
      </c>
      <c r="N840" s="177">
        <f>IFERROR(_xll.qlIndexFixing(ONIndex1M,I840,TRUE,_xll.ohTrigger(RecalcTrigger,Trigger1M)),NA())</f>
        <v>2.242890535564146E-2</v>
      </c>
      <c r="O840" s="44">
        <f>IFERROR(_xll.qlIndexFixing(ONIndex3M,I840,TRUE,_xll.ohTrigger(RecalcTrigger,Trigger3M)),NA())</f>
        <v>2.2965650537435378E-2</v>
      </c>
      <c r="P840" s="44">
        <f>IFERROR(_xll.qlIndexFixing(ONIndex6M,I840,TRUE,_xll.ohTrigger(RecalcTrigger,Trigger6M)),NA())</f>
        <v>2.4170830007382849E-2</v>
      </c>
      <c r="Q840" s="178">
        <f>IFERROR(_xll.qlIndexFixing(ONIndex1Y,I840,TRUE,_xll.ohTrigger(RecalcTrigger,Trigger1Y)),NA())</f>
        <v>2.5040594211496181E-2</v>
      </c>
    </row>
    <row r="841" spans="2:17" x14ac:dyDescent="0.2">
      <c r="B841" s="39" t="s">
        <v>42</v>
      </c>
      <c r="D841" s="42">
        <f>_xll.qlCalendarAdvance(Calendar,$D840,B841,"f",FALSE)</f>
        <v>45357</v>
      </c>
      <c r="E841" s="172">
        <f>_xll.qlInterestRateIndexValueDate(IndexON,D841)</f>
        <v>45357</v>
      </c>
      <c r="F841" s="188">
        <f>IFERROR(_xll.qlIndexFixing(IndexON,D841,TRUE,_xll.ohTrigger(RecalcTrigger,TriggerON)),NA())</f>
        <v>2.1332017263644421E-2</v>
      </c>
      <c r="H841" s="42">
        <f>_xll.qlCalendarAdvance(Calendar,$H840,B841,"f",FALSE)</f>
        <v>45357</v>
      </c>
      <c r="I841" s="172">
        <f>_xll.qlInterestRateIndexValueDate(Index1M,$H841)</f>
        <v>45357</v>
      </c>
      <c r="J841" s="177">
        <f>IFERROR(_xll.qlIndexFixing(Index1M,$H841,TRUE,_xll.ohTrigger(RecalcTrigger,Trigger1M)),NA())</f>
        <v>2.2474192966097414E-2</v>
      </c>
      <c r="K841" s="44">
        <f>IFERROR(_xll.qlIndexFixing(Index3M,H841,TRUE,_xll.ohTrigger(RecalcTrigger,Trigger3M)),NA())</f>
        <v>2.3092907611503625E-2</v>
      </c>
      <c r="L841" s="44">
        <f>IFERROR(_xll.qlIndexFixing(Index6M,$H841,TRUE,_xll.ohTrigger(RecalcTrigger,Trigger6M)),NA())</f>
        <v>2.4433165011311004E-2</v>
      </c>
      <c r="M841" s="178">
        <f>IFERROR(_xll.qlIndexFixing(Index1Y,$H841,TRUE,_xll.ohTrigger(RecalcTrigger,Trigger1Y)),NA())</f>
        <v>2.5538703743090529E-2</v>
      </c>
      <c r="N841" s="177">
        <f>IFERROR(_xll.qlIndexFixing(ONIndex1M,I841,TRUE,_xll.ohTrigger(RecalcTrigger,Trigger1M)),NA())</f>
        <v>2.2435791493979895E-2</v>
      </c>
      <c r="O841" s="44">
        <f>IFERROR(_xll.qlIndexFixing(ONIndex3M,I841,TRUE,_xll.ohTrigger(RecalcTrigger,Trigger3M)),NA())</f>
        <v>2.2974264151557344E-2</v>
      </c>
      <c r="P841" s="44">
        <f>IFERROR(_xll.qlIndexFixing(ONIndex6M,I841,TRUE,_xll.ohTrigger(RecalcTrigger,Trigger6M)),NA())</f>
        <v>2.418064247624474E-2</v>
      </c>
      <c r="Q841" s="178">
        <f>IFERROR(_xll.qlIndexFixing(ONIndex1Y,I841,TRUE,_xll.ohTrigger(RecalcTrigger,Trigger1Y)),NA())</f>
        <v>2.5048349864259523E-2</v>
      </c>
    </row>
    <row r="842" spans="2:17" x14ac:dyDescent="0.2">
      <c r="B842" s="39" t="s">
        <v>42</v>
      </c>
      <c r="D842" s="42">
        <f>_xll.qlCalendarAdvance(Calendar,$D841,B842,"f",FALSE)</f>
        <v>45364</v>
      </c>
      <c r="E842" s="172">
        <f>_xll.qlInterestRateIndexValueDate(IndexON,D842)</f>
        <v>45364</v>
      </c>
      <c r="F842" s="188">
        <f>IFERROR(_xll.qlIndexFixing(IndexON,D842,TRUE,_xll.ohTrigger(RecalcTrigger,TriggerON)),NA())</f>
        <v>2.1344460966065126E-2</v>
      </c>
      <c r="H842" s="42">
        <f>_xll.qlCalendarAdvance(Calendar,$H841,B842,"f",FALSE)</f>
        <v>45364</v>
      </c>
      <c r="I842" s="172">
        <f>_xll.qlInterestRateIndexValueDate(Index1M,$H842)</f>
        <v>45364</v>
      </c>
      <c r="J842" s="177">
        <f>IFERROR(_xll.qlIndexFixing(Index1M,$H842,TRUE,_xll.ohTrigger(RecalcTrigger,Trigger1M)),NA())</f>
        <v>2.248147977792226E-2</v>
      </c>
      <c r="K842" s="44">
        <f>IFERROR(_xll.qlIndexFixing(Index3M,H842,TRUE,_xll.ohTrigger(RecalcTrigger,Trigger3M)),NA())</f>
        <v>2.3100718521995613E-2</v>
      </c>
      <c r="L842" s="44">
        <f>IFERROR(_xll.qlIndexFixing(Index6M,$H842,TRUE,_xll.ohTrigger(RecalcTrigger,Trigger6M)),NA())</f>
        <v>2.4440245525576481E-2</v>
      </c>
      <c r="M842" s="178">
        <f>IFERROR(_xll.qlIndexFixing(Index1Y,$H842,TRUE,_xll.ohTrigger(RecalcTrigger,Trigger1Y)),NA())</f>
        <v>2.5544750611736777E-2</v>
      </c>
      <c r="N842" s="177">
        <f>IFERROR(_xll.qlIndexFixing(ONIndex1M,I842,TRUE,_xll.ohTrigger(RecalcTrigger,Trigger1M)),NA())</f>
        <v>2.244279521474879E-2</v>
      </c>
      <c r="O842" s="44">
        <f>IFERROR(_xll.qlIndexFixing(ONIndex3M,I842,TRUE,_xll.ohTrigger(RecalcTrigger,Trigger3M)),NA())</f>
        <v>2.2982764775979492E-2</v>
      </c>
      <c r="P842" s="44">
        <f>IFERROR(_xll.qlIndexFixing(ONIndex6M,I842,TRUE,_xll.ohTrigger(RecalcTrigger,Trigger6M)),NA())</f>
        <v>2.4190254706086822E-2</v>
      </c>
      <c r="Q842" s="178">
        <f>IFERROR(_xll.qlIndexFixing(ONIndex1Y,I842,TRUE,_xll.ohTrigger(RecalcTrigger,Trigger1Y)),NA())</f>
        <v>2.5056039036865929E-2</v>
      </c>
    </row>
    <row r="843" spans="2:17" x14ac:dyDescent="0.2">
      <c r="B843" s="39" t="s">
        <v>42</v>
      </c>
      <c r="D843" s="42">
        <f>_xll.qlCalendarAdvance(Calendar,$D842,B843,"f",FALSE)</f>
        <v>45371</v>
      </c>
      <c r="E843" s="172">
        <f>_xll.qlInterestRateIndexValueDate(IndexON,D843)</f>
        <v>45371</v>
      </c>
      <c r="F843" s="188">
        <f>IFERROR(_xll.qlIndexFixing(IndexON,D843,TRUE,_xll.ohTrigger(RecalcTrigger,TriggerON)),NA())</f>
        <v>2.1356545802119209E-2</v>
      </c>
      <c r="H843" s="42">
        <f>_xll.qlCalendarAdvance(Calendar,$H842,B843,"f",FALSE)</f>
        <v>45371</v>
      </c>
      <c r="I843" s="172">
        <f>_xll.qlInterestRateIndexValueDate(Index1M,$H843)</f>
        <v>45371</v>
      </c>
      <c r="J843" s="177">
        <f>IFERROR(_xll.qlIndexFixing(Index1M,$H843,TRUE,_xll.ohTrigger(RecalcTrigger,Trigger1M)),NA())</f>
        <v>2.248888440868289E-2</v>
      </c>
      <c r="K843" s="44">
        <f>IFERROR(_xll.qlIndexFixing(Index3M,H843,TRUE,_xll.ohTrigger(RecalcTrigger,Trigger3M)),NA())</f>
        <v>2.3108415806907472E-2</v>
      </c>
      <c r="L843" s="44">
        <f>IFERROR(_xll.qlIndexFixing(Index6M,$H843,TRUE,_xll.ohTrigger(RecalcTrigger,Trigger6M)),NA())</f>
        <v>2.4447123371151548E-2</v>
      </c>
      <c r="M843" s="178">
        <f>IFERROR(_xll.qlIndexFixing(Index1Y,$H843,TRUE,_xll.ohTrigger(RecalcTrigger,Trigger1Y)),NA())</f>
        <v>2.555071773675599E-2</v>
      </c>
      <c r="N843" s="177">
        <f>IFERROR(_xll.qlIndexFixing(ONIndex1M,I843,TRUE,_xll.ohTrigger(RecalcTrigger,Trigger1M)),NA())</f>
        <v>2.2449916517948143E-2</v>
      </c>
      <c r="O843" s="44">
        <f>IFERROR(_xll.qlIndexFixing(ONIndex3M,I843,TRUE,_xll.ohTrigger(RecalcTrigger,Trigger3M)),NA())</f>
        <v>2.2991152410701821E-2</v>
      </c>
      <c r="P843" s="44">
        <f>IFERROR(_xll.qlIndexFixing(ONIndex6M,I843,TRUE,_xll.ohTrigger(RecalcTrigger,Trigger6M)),NA())</f>
        <v>2.4199666696828048E-2</v>
      </c>
      <c r="Q843" s="178">
        <f>IFERROR(_xll.qlIndexFixing(ONIndex1Y,I843,TRUE,_xll.ohTrigger(RecalcTrigger,Trigger1Y)),NA())</f>
        <v>2.5063661729234354E-2</v>
      </c>
    </row>
    <row r="844" spans="2:17" x14ac:dyDescent="0.2">
      <c r="B844" s="39" t="s">
        <v>42</v>
      </c>
      <c r="D844" s="42">
        <f>_xll.qlCalendarAdvance(Calendar,$D843,B844,"f",FALSE)</f>
        <v>45378</v>
      </c>
      <c r="E844" s="172">
        <f>_xll.qlInterestRateIndexValueDate(IndexON,D844)</f>
        <v>45378</v>
      </c>
      <c r="F844" s="188">
        <f>IFERROR(_xll.qlIndexFixing(IndexON,D844,TRUE,_xll.ohTrigger(RecalcTrigger,TriggerON)),NA())</f>
        <v>2.1368271771887715E-2</v>
      </c>
      <c r="H844" s="42">
        <f>_xll.qlCalendarAdvance(Calendar,$H843,B844,"f",FALSE)</f>
        <v>45378</v>
      </c>
      <c r="I844" s="172">
        <f>_xll.qlInterestRateIndexValueDate(Index1M,$H844)</f>
        <v>45378</v>
      </c>
      <c r="J844" s="177">
        <f>IFERROR(_xll.qlIndexFixing(Index1M,$H844,TRUE,_xll.ohTrigger(RecalcTrigger,Trigger1M)),NA())</f>
        <v>2.2496406858612622E-2</v>
      </c>
      <c r="K844" s="44">
        <f>IFERROR(_xll.qlIndexFixing(Index3M,H844,TRUE,_xll.ohTrigger(RecalcTrigger,Trigger3M)),NA())</f>
        <v>2.3115999465583785E-2</v>
      </c>
      <c r="L844" s="44">
        <f>IFERROR(_xll.qlIndexFixing(Index6M,$H844,TRUE,_xll.ohTrigger(RecalcTrigger,Trigger6M)),NA())</f>
        <v>2.4453798545954118E-2</v>
      </c>
      <c r="M844" s="178">
        <f>IFERROR(_xll.qlIndexFixing(Index1Y,$H844,TRUE,_xll.ohTrigger(RecalcTrigger,Trigger1Y)),NA())</f>
        <v>2.5556604172155994E-2</v>
      </c>
      <c r="N844" s="177">
        <f>IFERROR(_xll.qlIndexFixing(ONIndex1M,I844,TRUE,_xll.ohTrigger(RecalcTrigger,Trigger1M)),NA())</f>
        <v>2.2457155403659002E-2</v>
      </c>
      <c r="O844" s="44">
        <f>IFERROR(_xll.qlIndexFixing(ONIndex3M,I844,TRUE,_xll.ohTrigger(RecalcTrigger,Trigger3M)),NA())</f>
        <v>2.2999427055724331E-2</v>
      </c>
      <c r="P844" s="44">
        <f>IFERROR(_xll.qlIndexFixing(ONIndex6M,I844,TRUE,_xll.ohTrigger(RecalcTrigger,Trigger6M)),NA())</f>
        <v>2.4208878448468418E-2</v>
      </c>
      <c r="Q844" s="178">
        <f>IFERROR(_xll.qlIndexFixing(ONIndex1Y,I844,TRUE,_xll.ohTrigger(RecalcTrigger,Trigger1Y)),NA())</f>
        <v>2.5071217941607937E-2</v>
      </c>
    </row>
    <row r="845" spans="2:17" x14ac:dyDescent="0.2">
      <c r="B845" s="39" t="s">
        <v>42</v>
      </c>
      <c r="D845" s="42">
        <f>_xll.qlCalendarAdvance(Calendar,$D844,B845,"f",FALSE)</f>
        <v>45385</v>
      </c>
      <c r="E845" s="172">
        <f>_xll.qlInterestRateIndexValueDate(IndexON,D845)</f>
        <v>45385</v>
      </c>
      <c r="F845" s="188">
        <f>IFERROR(_xll.qlIndexFixing(IndexON,D845,TRUE,_xll.ohTrigger(RecalcTrigger,TriggerON)),NA())</f>
        <v>2.1379638875208551E-2</v>
      </c>
      <c r="H845" s="42">
        <f>_xll.qlCalendarAdvance(Calendar,$H844,B845,"f",FALSE)</f>
        <v>45385</v>
      </c>
      <c r="I845" s="172">
        <f>_xll.qlInterestRateIndexValueDate(Index1M,$H845)</f>
        <v>45385</v>
      </c>
      <c r="J845" s="177">
        <f>IFERROR(_xll.qlIndexFixing(Index1M,$H845,TRUE,_xll.ohTrigger(RecalcTrigger,Trigger1M)),NA())</f>
        <v>2.250030169248559E-2</v>
      </c>
      <c r="K845" s="44">
        <f>IFERROR(_xll.qlIndexFixing(Index3M,H845,TRUE,_xll.ohTrigger(RecalcTrigger,Trigger3M)),NA())</f>
        <v>2.3122226383847626E-2</v>
      </c>
      <c r="L845" s="44">
        <f>IFERROR(_xll.qlIndexFixing(Index6M,$H845,TRUE,_xll.ohTrigger(RecalcTrigger,Trigger6M)),NA())</f>
        <v>2.4459062500383467E-2</v>
      </c>
      <c r="M845" s="178">
        <f>IFERROR(_xll.qlIndexFixing(Index1Y,$H845,TRUE,_xll.ohTrigger(RecalcTrigger,Trigger1Y)),NA())</f>
        <v>2.5562408971940842E-2</v>
      </c>
      <c r="N845" s="177">
        <f>IFERROR(_xll.qlIndexFixing(ONIndex1M,I845,TRUE,_xll.ohTrigger(RecalcTrigger,Trigger1M)),NA())</f>
        <v>2.2464511871800319E-2</v>
      </c>
      <c r="O845" s="44">
        <f>IFERROR(_xll.qlIndexFixing(ONIndex3M,I845,TRUE,_xll.ohTrigger(RecalcTrigger,Trigger3M)),NA())</f>
        <v>2.3007588711047022E-2</v>
      </c>
      <c r="P845" s="44">
        <f>IFERROR(_xll.qlIndexFixing(ONIndex6M,I845,TRUE,_xll.ohTrigger(RecalcTrigger,Trigger6M)),NA())</f>
        <v>2.4217889961007932E-2</v>
      </c>
      <c r="Q845" s="178">
        <f>IFERROR(_xll.qlIndexFixing(ONIndex1Y,I845,TRUE,_xll.ohTrigger(RecalcTrigger,Trigger1Y)),NA())</f>
        <v>2.5078707673662493E-2</v>
      </c>
    </row>
    <row r="846" spans="2:17" x14ac:dyDescent="0.2">
      <c r="B846" s="39" t="s">
        <v>42</v>
      </c>
      <c r="D846" s="42">
        <f>_xll.qlCalendarAdvance(Calendar,$D845,B846,"f",FALSE)</f>
        <v>45392</v>
      </c>
      <c r="E846" s="172">
        <f>_xll.qlInterestRateIndexValueDate(IndexON,D846)</f>
        <v>45392</v>
      </c>
      <c r="F846" s="188">
        <f>IFERROR(_xll.qlIndexFixing(IndexON,D846,TRUE,_xll.ohTrigger(RecalcTrigger,TriggerON)),NA())</f>
        <v>2.1390647112162764E-2</v>
      </c>
      <c r="H846" s="42">
        <f>_xll.qlCalendarAdvance(Calendar,$H845,B846,"f",FALSE)</f>
        <v>45392</v>
      </c>
      <c r="I846" s="172">
        <f>_xll.qlInterestRateIndexValueDate(Index1M,$H846)</f>
        <v>45392</v>
      </c>
      <c r="J846" s="177">
        <f>IFERROR(_xll.qlIndexFixing(Index1M,$H846,TRUE,_xll.ohTrigger(RecalcTrigger,Trigger1M)),NA())</f>
        <v>2.2508033105519337E-2</v>
      </c>
      <c r="K846" s="44">
        <f>IFERROR(_xll.qlIndexFixing(Index3M,H846,TRUE,_xll.ohTrigger(RecalcTrigger,Trigger3M)),NA())</f>
        <v>2.3129590439170362E-2</v>
      </c>
      <c r="L846" s="44">
        <f>IFERROR(_xll.qlIndexFixing(Index6M,$H846,TRUE,_xll.ohTrigger(RecalcTrigger,Trigger6M)),NA())</f>
        <v>2.4465346386071063E-2</v>
      </c>
      <c r="M846" s="178">
        <f>IFERROR(_xll.qlIndexFixing(Index1Y,$H846,TRUE,_xll.ohTrigger(RecalcTrigger,Trigger1Y)),NA())</f>
        <v>2.5568131190114141E-2</v>
      </c>
      <c r="N846" s="177">
        <f>IFERROR(_xll.qlIndexFixing(ONIndex1M,I846,TRUE,_xll.ohTrigger(RecalcTrigger,Trigger1M)),NA())</f>
        <v>2.2471985922372095E-2</v>
      </c>
      <c r="O846" s="44">
        <f>IFERROR(_xll.qlIndexFixing(ONIndex3M,I846,TRUE,_xll.ohTrigger(RecalcTrigger,Trigger3M)),NA())</f>
        <v>2.3015637376588849E-2</v>
      </c>
      <c r="P846" s="44">
        <f>IFERROR(_xll.qlIndexFixing(ONIndex6M,I846,TRUE,_xll.ohTrigger(RecalcTrigger,Trigger6M)),NA())</f>
        <v>2.4226701234527637E-2</v>
      </c>
      <c r="Q846" s="178">
        <f>IFERROR(_xll.qlIndexFixing(ONIndex1Y,I846,TRUE,_xll.ohTrigger(RecalcTrigger,Trigger1Y)),NA())</f>
        <v>2.5086130925560113E-2</v>
      </c>
    </row>
    <row r="847" spans="2:17" x14ac:dyDescent="0.2">
      <c r="B847" s="39" t="s">
        <v>42</v>
      </c>
      <c r="D847" s="42">
        <f>_xll.qlCalendarAdvance(Calendar,$D846,B847,"f",FALSE)</f>
        <v>45399</v>
      </c>
      <c r="E847" s="172">
        <f>_xll.qlInterestRateIndexValueDate(IndexON,D847)</f>
        <v>45399</v>
      </c>
      <c r="F847" s="188">
        <f>IFERROR(_xll.qlIndexFixing(IndexON,D847,TRUE,_xll.ohTrigger(RecalcTrigger,TriggerON)),NA())</f>
        <v>2.1401296482669308E-2</v>
      </c>
      <c r="H847" s="42">
        <f>_xll.qlCalendarAdvance(Calendar,$H846,B847,"f",FALSE)</f>
        <v>45399</v>
      </c>
      <c r="I847" s="172">
        <f>_xll.qlInterestRateIndexValueDate(Index1M,$H847)</f>
        <v>45399</v>
      </c>
      <c r="J847" s="177">
        <f>IFERROR(_xll.qlIndexFixing(Index1M,$H847,TRUE,_xll.ohTrigger(RecalcTrigger,Trigger1M)),NA())</f>
        <v>2.2515882316128999E-2</v>
      </c>
      <c r="K847" s="44">
        <f>IFERROR(_xll.qlIndexFixing(Index3M,H847,TRUE,_xll.ohTrigger(RecalcTrigger,Trigger3M)),NA())</f>
        <v>2.3136840873418708E-2</v>
      </c>
      <c r="L847" s="44">
        <f>IFERROR(_xll.qlIndexFixing(Index6M,$H847,TRUE,_xll.ohTrigger(RecalcTrigger,Trigger6M)),NA())</f>
        <v>2.4471427608631746E-2</v>
      </c>
      <c r="M847" s="178">
        <f>IFERROR(_xll.qlIndexFixing(Index1Y,$H847,TRUE,_xll.ohTrigger(RecalcTrigger,Trigger1Y)),NA())</f>
        <v>2.5573769880676611E-2</v>
      </c>
      <c r="N847" s="177">
        <f>IFERROR(_xll.qlIndexFixing(ONIndex1M,I847,TRUE,_xll.ohTrigger(RecalcTrigger,Trigger1M)),NA())</f>
        <v>2.2479577555536423E-2</v>
      </c>
      <c r="O847" s="44">
        <f>IFERROR(_xll.qlIndexFixing(ONIndex3M,I847,TRUE,_xll.ohTrigger(RecalcTrigger,Trigger3M)),NA())</f>
        <v>2.3023573052430857E-2</v>
      </c>
      <c r="P847" s="44">
        <f>IFERROR(_xll.qlIndexFixing(ONIndex6M,I847,TRUE,_xll.ohTrigger(RecalcTrigger,Trigger6M)),NA())</f>
        <v>2.4235312268784392E-2</v>
      </c>
      <c r="Q847" s="178">
        <f>IFERROR(_xll.qlIndexFixing(ONIndex1Y,I847,TRUE,_xll.ohTrigger(RecalcTrigger,Trigger1Y)),NA())</f>
        <v>2.5093487697381844E-2</v>
      </c>
    </row>
    <row r="848" spans="2:17" x14ac:dyDescent="0.2">
      <c r="B848" s="39" t="s">
        <v>42</v>
      </c>
      <c r="D848" s="42">
        <f>_xll.qlCalendarAdvance(Calendar,$D847,B848,"f",FALSE)</f>
        <v>45406</v>
      </c>
      <c r="E848" s="172">
        <f>_xll.qlInterestRateIndexValueDate(IndexON,D848)</f>
        <v>45406</v>
      </c>
      <c r="F848" s="188">
        <f>IFERROR(_xll.qlIndexFixing(IndexON,D848,TRUE,_xll.ohTrigger(RecalcTrigger,TriggerON)),NA())</f>
        <v>2.1411586986647135E-2</v>
      </c>
      <c r="H848" s="42">
        <f>_xll.qlCalendarAdvance(Calendar,$H847,B848,"f",FALSE)</f>
        <v>45406</v>
      </c>
      <c r="I848" s="172">
        <f>_xll.qlInterestRateIndexValueDate(Index1M,$H848)</f>
        <v>45406</v>
      </c>
      <c r="J848" s="177">
        <f>IFERROR(_xll.qlIndexFixing(Index1M,$H848,TRUE,_xll.ohTrigger(RecalcTrigger,Trigger1M)),NA())</f>
        <v>2.252384932454151E-2</v>
      </c>
      <c r="K848" s="44">
        <f>IFERROR(_xll.qlIndexFixing(Index3M,H848,TRUE,_xll.ohTrigger(RecalcTrigger,Trigger3M)),NA())</f>
        <v>2.3143977685982586E-2</v>
      </c>
      <c r="L848" s="44">
        <f>IFERROR(_xll.qlIndexFixing(Index6M,$H848,TRUE,_xll.ohTrigger(RecalcTrigger,Trigger6M)),NA())</f>
        <v>2.4477306166234669E-2</v>
      </c>
      <c r="M848" s="178">
        <f>IFERROR(_xll.qlIndexFixing(Index1Y,$H848,TRUE,_xll.ohTrigger(RecalcTrigger,Trigger1Y)),NA())</f>
        <v>2.5579324097629419E-2</v>
      </c>
      <c r="N848" s="177">
        <f>IFERROR(_xll.qlIndexFixing(ONIndex1M,I848,TRUE,_xll.ohTrigger(RecalcTrigger,Trigger1M)),NA())</f>
        <v>2.248728677113121E-2</v>
      </c>
      <c r="O848" s="44">
        <f>IFERROR(_xll.qlIndexFixing(ONIndex3M,I848,TRUE,_xll.ohTrigger(RecalcTrigger,Trigger3M)),NA())</f>
        <v>2.3031395738492E-2</v>
      </c>
      <c r="P848" s="44">
        <f>IFERROR(_xll.qlIndexFixing(ONIndex6M,I848,TRUE,_xll.ohTrigger(RecalcTrigger,Trigger6M)),NA())</f>
        <v>2.4243723063940292E-2</v>
      </c>
      <c r="Q848" s="178">
        <f>IFERROR(_xll.qlIndexFixing(ONIndex1Y,I848,TRUE,_xll.ohTrigger(RecalcTrigger,Trigger1Y)),NA())</f>
        <v>2.5100777988965595E-2</v>
      </c>
    </row>
    <row r="849" spans="2:17" x14ac:dyDescent="0.2">
      <c r="B849" s="39" t="s">
        <v>42</v>
      </c>
      <c r="D849" s="42">
        <f>_xll.qlCalendarAdvance(Calendar,$D848,B849,"f",FALSE)</f>
        <v>45413</v>
      </c>
      <c r="E849" s="172">
        <f>_xll.qlInterestRateIndexValueDate(IndexON,D849)</f>
        <v>45413</v>
      </c>
      <c r="F849" s="188">
        <f>IFERROR(_xll.qlIndexFixing(IndexON,D849,TRUE,_xll.ohTrigger(RecalcTrigger,TriggerON)),NA())</f>
        <v>2.1421518624177294E-2</v>
      </c>
      <c r="H849" s="42">
        <f>_xll.qlCalendarAdvance(Calendar,$H848,B849,"f",FALSE)</f>
        <v>45413</v>
      </c>
      <c r="I849" s="172">
        <f>_xll.qlInterestRateIndexValueDate(Index1M,$H849)</f>
        <v>45413</v>
      </c>
      <c r="J849" s="177">
        <f>IFERROR(_xll.qlIndexFixing(Index1M,$H849,TRUE,_xll.ohTrigger(RecalcTrigger,Trigger1M)),NA())</f>
        <v>2.2535786404346954E-2</v>
      </c>
      <c r="K849" s="44">
        <f>IFERROR(_xll.qlIndexFixing(Index3M,H849,TRUE,_xll.ohTrigger(RecalcTrigger,Trigger3M)),NA())</f>
        <v>2.3152213343074837E-2</v>
      </c>
      <c r="L849" s="44">
        <f>IFERROR(_xll.qlIndexFixing(Index6M,$H849,TRUE,_xll.ohTrigger(RecalcTrigger,Trigger6M)),NA())</f>
        <v>2.4484134289778605E-2</v>
      </c>
      <c r="M849" s="178">
        <f>IFERROR(_xll.qlIndexFixing(Index1Y,$H849,TRUE,_xll.ohTrigger(RecalcTrigger,Trigger1Y)),NA())</f>
        <v>2.5584792894973507E-2</v>
      </c>
      <c r="N849" s="177">
        <f>IFERROR(_xll.qlIndexFixing(ONIndex1M,I849,TRUE,_xll.ohTrigger(RecalcTrigger,Trigger1M)),NA())</f>
        <v>2.2495113569318548E-2</v>
      </c>
      <c r="O849" s="44">
        <f>IFERROR(_xll.qlIndexFixing(ONIndex3M,I849,TRUE,_xll.ohTrigger(RecalcTrigger,Trigger3M)),NA())</f>
        <v>2.3039105434853324E-2</v>
      </c>
      <c r="P849" s="44">
        <f>IFERROR(_xll.qlIndexFixing(ONIndex6M,I849,TRUE,_xll.ohTrigger(RecalcTrigger,Trigger6M)),NA())</f>
        <v>2.4251933619995336E-2</v>
      </c>
      <c r="Q849" s="178">
        <f>IFERROR(_xll.qlIndexFixing(ONIndex1Y,I849,TRUE,_xll.ohTrigger(RecalcTrigger,Trigger1Y)),NA())</f>
        <v>2.5108001800311364E-2</v>
      </c>
    </row>
    <row r="850" spans="2:17" x14ac:dyDescent="0.2">
      <c r="B850" s="39" t="s">
        <v>42</v>
      </c>
      <c r="D850" s="42">
        <f>_xll.qlCalendarAdvance(Calendar,$D849,B850,"f",FALSE)</f>
        <v>45420</v>
      </c>
      <c r="E850" s="172">
        <f>_xll.qlInterestRateIndexValueDate(IndexON,D850)</f>
        <v>45420</v>
      </c>
      <c r="F850" s="188">
        <f>IFERROR(_xll.qlIndexFixing(IndexON,D850,TRUE,_xll.ohTrigger(RecalcTrigger,TriggerON)),NA())</f>
        <v>2.143109139509769E-2</v>
      </c>
      <c r="H850" s="42">
        <f>_xll.qlCalendarAdvance(Calendar,$H849,B850,"f",FALSE)</f>
        <v>45420</v>
      </c>
      <c r="I850" s="172">
        <f>_xll.qlInterestRateIndexValueDate(Index1M,$H850)</f>
        <v>45420</v>
      </c>
      <c r="J850" s="177">
        <f>IFERROR(_xll.qlIndexFixing(Index1M,$H850,TRUE,_xll.ohTrigger(RecalcTrigger,Trigger1M)),NA())</f>
        <v>2.2544015774468431E-2</v>
      </c>
      <c r="K850" s="44">
        <f>IFERROR(_xll.qlIndexFixing(Index3M,H850,TRUE,_xll.ohTrigger(RecalcTrigger,Trigger3M)),NA())</f>
        <v>2.3159115231065664E-2</v>
      </c>
      <c r="L850" s="44">
        <f>IFERROR(_xll.qlIndexFixing(Index6M,$H850,TRUE,_xll.ohTrigger(RecalcTrigger,Trigger6M)),NA())</f>
        <v>2.44895933996459E-2</v>
      </c>
      <c r="M850" s="178">
        <f>IFERROR(_xll.qlIndexFixing(Index1Y,$H850,TRUE,_xll.ohTrigger(RecalcTrigger,Trigger1Y)),NA())</f>
        <v>2.5590175326711373E-2</v>
      </c>
      <c r="N850" s="177">
        <f>IFERROR(_xll.qlIndexFixing(ONIndex1M,I850,TRUE,_xll.ohTrigger(RecalcTrigger,Trigger1M)),NA())</f>
        <v>2.2503057949855299E-2</v>
      </c>
      <c r="O850" s="44">
        <f>IFERROR(_xll.qlIndexFixing(ONIndex3M,I850,TRUE,_xll.ohTrigger(RecalcTrigger,Trigger3M)),NA())</f>
        <v>2.3046702141433784E-2</v>
      </c>
      <c r="P850" s="44">
        <f>IFERROR(_xll.qlIndexFixing(ONIndex6M,I850,TRUE,_xll.ohTrigger(RecalcTrigger,Trigger6M)),NA())</f>
        <v>2.4259943936787431E-2</v>
      </c>
      <c r="Q850" s="178">
        <f>IFERROR(_xll.qlIndexFixing(ONIndex1Y,I850,TRUE,_xll.ohTrigger(RecalcTrigger,Trigger1Y)),NA())</f>
        <v>2.5115159131500198E-2</v>
      </c>
    </row>
    <row r="851" spans="2:17" x14ac:dyDescent="0.2">
      <c r="B851" s="39" t="s">
        <v>42</v>
      </c>
      <c r="D851" s="42">
        <f>_xll.qlCalendarAdvance(Calendar,$D850,B851,"f",FALSE)</f>
        <v>45427</v>
      </c>
      <c r="E851" s="172">
        <f>_xll.qlInterestRateIndexValueDate(IndexON,D851)</f>
        <v>45427</v>
      </c>
      <c r="F851" s="188">
        <f>IFERROR(_xll.qlIndexFixing(IndexON,D851,TRUE,_xll.ohTrigger(RecalcTrigger,TriggerON)),NA())</f>
        <v>2.1440305299408324E-2</v>
      </c>
      <c r="H851" s="42">
        <f>_xll.qlCalendarAdvance(Calendar,$H850,B851,"f",FALSE)</f>
        <v>45427</v>
      </c>
      <c r="I851" s="172">
        <f>_xll.qlInterestRateIndexValueDate(Index1M,$H851)</f>
        <v>45427</v>
      </c>
      <c r="J851" s="177">
        <f>IFERROR(_xll.qlIndexFixing(Index1M,$H851,TRUE,_xll.ohTrigger(RecalcTrigger,Trigger1M)),NA())</f>
        <v>2.2552362965517464E-2</v>
      </c>
      <c r="K851" s="44">
        <f>IFERROR(_xll.qlIndexFixing(Index3M,H851,TRUE,_xll.ohTrigger(RecalcTrigger,Trigger3M)),NA())</f>
        <v>2.3165903488486732E-2</v>
      </c>
      <c r="L851" s="44">
        <f>IFERROR(_xll.qlIndexFixing(Index6M,$H851,TRUE,_xll.ohTrigger(RecalcTrigger,Trigger6M)),NA())</f>
        <v>2.4494849825880766E-2</v>
      </c>
      <c r="M851" s="178">
        <f>IFERROR(_xll.qlIndexFixing(Index1Y,$H851,TRUE,_xll.ohTrigger(RecalcTrigger,Trigger1Y)),NA())</f>
        <v>2.5595470446847068E-2</v>
      </c>
      <c r="N851" s="177">
        <f>IFERROR(_xll.qlIndexFixing(ONIndex1M,I851,TRUE,_xll.ohTrigger(RecalcTrigger,Trigger1M)),NA())</f>
        <v>2.2511119912984601E-2</v>
      </c>
      <c r="O851" s="44">
        <f>IFERROR(_xll.qlIndexFixing(ONIndex3M,I851,TRUE,_xll.ohTrigger(RecalcTrigger,Trigger3M)),NA())</f>
        <v>2.3054185858233378E-2</v>
      </c>
      <c r="P851" s="44">
        <f>IFERROR(_xll.qlIndexFixing(ONIndex6M,I851,TRUE,_xll.ohTrigger(RecalcTrigger,Trigger6M)),NA())</f>
        <v>2.4267754014397624E-2</v>
      </c>
      <c r="Q851" s="178">
        <f>IFERROR(_xll.qlIndexFixing(ONIndex1Y,I851,TRUE,_xll.ohTrigger(RecalcTrigger,Trigger1Y)),NA())</f>
        <v>2.5122249982613143E-2</v>
      </c>
    </row>
    <row r="852" spans="2:17" x14ac:dyDescent="0.2">
      <c r="B852" s="39" t="s">
        <v>42</v>
      </c>
      <c r="D852" s="42">
        <f>_xll.qlCalendarAdvance(Calendar,$D851,B852,"f",FALSE)</f>
        <v>45434</v>
      </c>
      <c r="E852" s="172">
        <f>_xll.qlInterestRateIndexValueDate(IndexON,D852)</f>
        <v>45434</v>
      </c>
      <c r="F852" s="188">
        <f>IFERROR(_xll.qlIndexFixing(IndexON,D852,TRUE,_xll.ohTrigger(RecalcTrigger,TriggerON)),NA())</f>
        <v>2.1449160337109197E-2</v>
      </c>
      <c r="H852" s="42">
        <f>_xll.qlCalendarAdvance(Calendar,$H851,B852,"f",FALSE)</f>
        <v>45434</v>
      </c>
      <c r="I852" s="172">
        <f>_xll.qlInterestRateIndexValueDate(Index1M,$H852)</f>
        <v>45434</v>
      </c>
      <c r="J852" s="177">
        <f>IFERROR(_xll.qlIndexFixing(Index1M,$H852,TRUE,_xll.ohTrigger(RecalcTrigger,Trigger1M)),NA())</f>
        <v>2.2560827977761759E-2</v>
      </c>
      <c r="K852" s="44">
        <f>IFERROR(_xll.qlIndexFixing(Index3M,H852,TRUE,_xll.ohTrigger(RecalcTrigger,Trigger3M)),NA())</f>
        <v>2.3172578114760142E-2</v>
      </c>
      <c r="L852" s="44">
        <f>IFERROR(_xll.qlIndexFixing(Index6M,$H852,TRUE,_xll.ohTrigger(RecalcTrigger,Trigger6M)),NA())</f>
        <v>2.4499903566891343E-2</v>
      </c>
      <c r="M852" s="178">
        <f>IFERROR(_xll.qlIndexFixing(Index1Y,$H852,TRUE,_xll.ohTrigger(RecalcTrigger,Trigger1Y)),NA())</f>
        <v>2.5600677309386866E-2</v>
      </c>
      <c r="N852" s="177">
        <f>IFERROR(_xll.qlIndexFixing(ONIndex1M,I852,TRUE,_xll.ohTrigger(RecalcTrigger,Trigger1M)),NA())</f>
        <v>2.2519299458544362E-2</v>
      </c>
      <c r="O852" s="44">
        <f>IFERROR(_xll.qlIndexFixing(ONIndex3M,I852,TRUE,_xll.ohTrigger(RecalcTrigger,Trigger3M)),NA())</f>
        <v>2.3061556585252108E-2</v>
      </c>
      <c r="P852" s="44">
        <f>IFERROR(_xll.qlIndexFixing(ONIndex6M,I852,TRUE,_xll.ohTrigger(RecalcTrigger,Trigger6M)),NA())</f>
        <v>2.4275363852744869E-2</v>
      </c>
      <c r="Q852" s="178">
        <f>IFERROR(_xll.qlIndexFixing(ONIndex1Y,I852,TRUE,_xll.ohTrigger(RecalcTrigger,Trigger1Y)),NA())</f>
        <v>2.5129274353407061E-2</v>
      </c>
    </row>
    <row r="853" spans="2:17" x14ac:dyDescent="0.2">
      <c r="B853" s="39" t="s">
        <v>42</v>
      </c>
      <c r="D853" s="42">
        <f>_xll.qlCalendarAdvance(Calendar,$D852,B853,"f",FALSE)</f>
        <v>45441</v>
      </c>
      <c r="E853" s="172">
        <f>_xll.qlInterestRateIndexValueDate(IndexON,D853)</f>
        <v>45441</v>
      </c>
      <c r="F853" s="188">
        <f>IFERROR(_xll.qlIndexFixing(IndexON,D853,TRUE,_xll.ohTrigger(RecalcTrigger,TriggerON)),NA())</f>
        <v>2.1457656508281353E-2</v>
      </c>
      <c r="H853" s="42">
        <f>_xll.qlCalendarAdvance(Calendar,$H852,B853,"f",FALSE)</f>
        <v>45441</v>
      </c>
      <c r="I853" s="172">
        <f>_xll.qlInterestRateIndexValueDate(Index1M,$H853)</f>
        <v>45441</v>
      </c>
      <c r="J853" s="177">
        <f>IFERROR(_xll.qlIndexFixing(Index1M,$H853,TRUE,_xll.ohTrigger(RecalcTrigger,Trigger1M)),NA())</f>
        <v>2.2565451341856724E-2</v>
      </c>
      <c r="K853" s="44">
        <f>IFERROR(_xll.qlIndexFixing(Index3M,H853,TRUE,_xll.ohTrigger(RecalcTrigger,Trigger3M)),NA())</f>
        <v>2.3179139109315051E-2</v>
      </c>
      <c r="L853" s="44">
        <f>IFERROR(_xll.qlIndexFixing(Index6M,$H853,TRUE,_xll.ohTrigger(RecalcTrigger,Trigger6M)),NA())</f>
        <v>2.4504754621147005E-2</v>
      </c>
      <c r="M853" s="178">
        <f>IFERROR(_xll.qlIndexFixing(Index1Y,$H853,TRUE,_xll.ohTrigger(RecalcTrigger,Trigger1Y)),NA())</f>
        <v>2.5605794968341256E-2</v>
      </c>
      <c r="N853" s="177">
        <f>IFERROR(_xll.qlIndexFixing(ONIndex1M,I853,TRUE,_xll.ohTrigger(RecalcTrigger,Trigger1M)),NA())</f>
        <v>2.2527596586696674E-2</v>
      </c>
      <c r="O853" s="44">
        <f>IFERROR(_xll.qlIndexFixing(ONIndex3M,I853,TRUE,_xll.ohTrigger(RecalcTrigger,Trigger3M)),NA())</f>
        <v>2.3068814322489972E-2</v>
      </c>
      <c r="P853" s="44">
        <f>IFERROR(_xll.qlIndexFixing(ONIndex6M,I853,TRUE,_xll.ohTrigger(RecalcTrigger,Trigger6M)),NA())</f>
        <v>2.4282773451991257E-2</v>
      </c>
      <c r="Q853" s="178">
        <f>IFERROR(_xll.qlIndexFixing(ONIndex1Y,I853,TRUE,_xll.ohTrigger(RecalcTrigger,Trigger1Y)),NA())</f>
        <v>2.5136232243962997E-2</v>
      </c>
    </row>
    <row r="854" spans="2:17" x14ac:dyDescent="0.2">
      <c r="B854" s="39" t="s">
        <v>42</v>
      </c>
      <c r="D854" s="42">
        <f>_xll.qlCalendarAdvance(Calendar,$D853,B854,"f",FALSE)</f>
        <v>45448</v>
      </c>
      <c r="E854" s="172">
        <f>_xll.qlInterestRateIndexValueDate(IndexON,D854)</f>
        <v>45448</v>
      </c>
      <c r="F854" s="188">
        <f>IFERROR(_xll.qlIndexFixing(IndexON,D854,TRUE,_xll.ohTrigger(RecalcTrigger,TriggerON)),NA())</f>
        <v>2.1465793812762701E-2</v>
      </c>
      <c r="H854" s="42">
        <f>_xll.qlCalendarAdvance(Calendar,$H853,B854,"f",FALSE)</f>
        <v>45448</v>
      </c>
      <c r="I854" s="172">
        <f>_xll.qlInterestRateIndexValueDate(Index1M,$H854)</f>
        <v>45448</v>
      </c>
      <c r="J854" s="177">
        <f>IFERROR(_xll.qlIndexFixing(Index1M,$H854,TRUE,_xll.ohTrigger(RecalcTrigger,Trigger1M)),NA())</f>
        <v>2.2574125142057144E-2</v>
      </c>
      <c r="K854" s="44">
        <f>IFERROR(_xll.qlIndexFixing(Index3M,H854,TRUE,_xll.ohTrigger(RecalcTrigger,Trigger3M)),NA())</f>
        <v>2.3185586471592062E-2</v>
      </c>
      <c r="L854" s="44">
        <f>IFERROR(_xll.qlIndexFixing(Index6M,$H854,TRUE,_xll.ohTrigger(RecalcTrigger,Trigger6M)),NA())</f>
        <v>2.4508321452863711E-2</v>
      </c>
      <c r="M854" s="178">
        <f>IFERROR(_xll.qlIndexFixing(Index1Y,$H854,TRUE,_xll.ohTrigger(RecalcTrigger,Trigger1Y)),NA())</f>
        <v>2.5610822477724504E-2</v>
      </c>
      <c r="N854" s="177">
        <f>IFERROR(_xll.qlIndexFixing(ONIndex1M,I854,TRUE,_xll.ohTrigger(RecalcTrigger,Trigger1M)),NA())</f>
        <v>2.2536011297360492E-2</v>
      </c>
      <c r="O854" s="44">
        <f>IFERROR(_xll.qlIndexFixing(ONIndex3M,I854,TRUE,_xll.ohTrigger(RecalcTrigger,Trigger3M)),NA())</f>
        <v>2.3075959069946972E-2</v>
      </c>
      <c r="P854" s="44">
        <f>IFERROR(_xll.qlIndexFixing(ONIndex6M,I854,TRUE,_xll.ohTrigger(RecalcTrigger,Trigger6M)),NA())</f>
        <v>2.4289982811974697E-2</v>
      </c>
      <c r="Q854" s="178">
        <f>IFERROR(_xll.qlIndexFixing(ONIndex1Y,I854,TRUE,_xll.ohTrigger(RecalcTrigger,Trigger1Y)),NA())</f>
        <v>2.5143123654443045E-2</v>
      </c>
    </row>
    <row r="855" spans="2:17" x14ac:dyDescent="0.2">
      <c r="B855" s="39" t="s">
        <v>42</v>
      </c>
      <c r="D855" s="42">
        <f>_xll.qlCalendarAdvance(Calendar,$D854,B855,"f",FALSE)</f>
        <v>45455</v>
      </c>
      <c r="E855" s="172">
        <f>_xll.qlInterestRateIndexValueDate(IndexON,D855)</f>
        <v>45455</v>
      </c>
      <c r="F855" s="188">
        <f>IFERROR(_xll.qlIndexFixing(IndexON,D855,TRUE,_xll.ohTrigger(RecalcTrigger,TriggerON)),NA())</f>
        <v>2.1473572250472195E-2</v>
      </c>
      <c r="H855" s="42">
        <f>_xll.qlCalendarAdvance(Calendar,$H854,B855,"f",FALSE)</f>
        <v>45455</v>
      </c>
      <c r="I855" s="172">
        <f>_xll.qlInterestRateIndexValueDate(Index1M,$H855)</f>
        <v>45455</v>
      </c>
      <c r="J855" s="177">
        <f>IFERROR(_xll.qlIndexFixing(Index1M,$H855,TRUE,_xll.ohTrigger(RecalcTrigger,Trigger1M)),NA())</f>
        <v>2.2582916741748876E-2</v>
      </c>
      <c r="K855" s="44">
        <f>IFERROR(_xll.qlIndexFixing(Index3M,H855,TRUE,_xll.ohTrigger(RecalcTrigger,Trigger3M)),NA())</f>
        <v>2.3191920201039704E-2</v>
      </c>
      <c r="L855" s="44">
        <f>IFERROR(_xll.qlIndexFixing(Index6M,$H855,TRUE,_xll.ohTrigger(RecalcTrigger,Trigger6M)),NA())</f>
        <v>2.4512781309607119E-2</v>
      </c>
      <c r="M855" s="178">
        <f>IFERROR(_xll.qlIndexFixing(Index1Y,$H855,TRUE,_xll.ohTrigger(RecalcTrigger,Trigger1Y)),NA())</f>
        <v>2.5615758891555984E-2</v>
      </c>
      <c r="N855" s="177">
        <f>IFERROR(_xll.qlIndexFixing(ONIndex1M,I855,TRUE,_xll.ohTrigger(RecalcTrigger,Trigger1M)),NA())</f>
        <v>2.2544543590535815E-2</v>
      </c>
      <c r="O855" s="44">
        <f>IFERROR(_xll.qlIndexFixing(ONIndex3M,I855,TRUE,_xll.ohTrigger(RecalcTrigger,Trigger3M)),NA())</f>
        <v>2.3082990827623107E-2</v>
      </c>
      <c r="P855" s="44">
        <f>IFERROR(_xll.qlIndexFixing(ONIndex6M,I855,TRUE,_xll.ohTrigger(RecalcTrigger,Trigger6M)),NA())</f>
        <v>2.4296991932695189E-2</v>
      </c>
      <c r="Q855" s="178">
        <f>IFERROR(_xll.qlIndexFixing(ONIndex1Y,I855,TRUE,_xll.ohTrigger(RecalcTrigger,Trigger1Y)),NA())</f>
        <v>2.5149948584685111E-2</v>
      </c>
    </row>
    <row r="856" spans="2:17" x14ac:dyDescent="0.2">
      <c r="B856" s="39" t="s">
        <v>42</v>
      </c>
      <c r="D856" s="42">
        <f>_xll.qlCalendarAdvance(Calendar,$D855,B856,"f",FALSE)</f>
        <v>45462</v>
      </c>
      <c r="E856" s="172">
        <f>_xll.qlInterestRateIndexValueDate(IndexON,D856)</f>
        <v>45462</v>
      </c>
      <c r="F856" s="188">
        <f>IFERROR(_xll.qlIndexFixing(IndexON,D856,TRUE,_xll.ohTrigger(RecalcTrigger,TriggerON)),NA())</f>
        <v>2.1480991821571926E-2</v>
      </c>
      <c r="H856" s="42">
        <f>_xll.qlCalendarAdvance(Calendar,$H855,B856,"f",FALSE)</f>
        <v>45462</v>
      </c>
      <c r="I856" s="172">
        <f>_xll.qlInterestRateIndexValueDate(Index1M,$H856)</f>
        <v>45462</v>
      </c>
      <c r="J856" s="177">
        <f>IFERROR(_xll.qlIndexFixing(Index1M,$H856,TRUE,_xll.ohTrigger(RecalcTrigger,Trigger1M)),NA())</f>
        <v>2.2591826141191262E-2</v>
      </c>
      <c r="K856" s="44">
        <f>IFERROR(_xll.qlIndexFixing(Index3M,H856,TRUE,_xll.ohTrigger(RecalcTrigger,Trigger3M)),NA())</f>
        <v>2.3198140297116206E-2</v>
      </c>
      <c r="L856" s="44">
        <f>IFERROR(_xll.qlIndexFixing(Index6M,$H856,TRUE,_xll.ohTrigger(RecalcTrigger,Trigger6M)),NA())</f>
        <v>2.4517038540801186E-2</v>
      </c>
      <c r="M856" s="178">
        <f>IFERROR(_xll.qlIndexFixing(Index1Y,$H856,TRUE,_xll.ohTrigger(RecalcTrigger,Trigger1Y)),NA())</f>
        <v>2.5620603263861064E-2</v>
      </c>
      <c r="N856" s="177">
        <f>IFERROR(_xll.qlIndexFixing(ONIndex1M,I856,TRUE,_xll.ohTrigger(RecalcTrigger,Trigger1M)),NA())</f>
        <v>2.2553193466303689E-2</v>
      </c>
      <c r="O856" s="44">
        <f>IFERROR(_xll.qlIndexFixing(ONIndex3M,I856,TRUE,_xll.ohTrigger(RecalcTrigger,Trigger3M)),NA())</f>
        <v>2.3089909595518376E-2</v>
      </c>
      <c r="P856" s="44">
        <f>IFERROR(_xll.qlIndexFixing(ONIndex6M,I856,TRUE,_xll.ohTrigger(RecalcTrigger,Trigger6M)),NA())</f>
        <v>2.4303800814152732E-2</v>
      </c>
      <c r="Q856" s="178">
        <f>IFERROR(_xll.qlIndexFixing(ONIndex1Y,I856,TRUE,_xll.ohTrigger(RecalcTrigger,Trigger1Y)),NA())</f>
        <v>2.5156707034689196E-2</v>
      </c>
    </row>
    <row r="857" spans="2:17" x14ac:dyDescent="0.2">
      <c r="B857" s="39" t="s">
        <v>42</v>
      </c>
      <c r="D857" s="42">
        <f>_xll.qlCalendarAdvance(Calendar,$D856,B857,"f",FALSE)</f>
        <v>45469</v>
      </c>
      <c r="E857" s="172">
        <f>_xll.qlInterestRateIndexValueDate(IndexON,D857)</f>
        <v>45469</v>
      </c>
      <c r="F857" s="188">
        <f>IFERROR(_xll.qlIndexFixing(IndexON,D857,TRUE,_xll.ohTrigger(RecalcTrigger,TriggerON)),NA())</f>
        <v>2.148805252598085E-2</v>
      </c>
      <c r="H857" s="42">
        <f>_xll.qlCalendarAdvance(Calendar,$H856,B857,"f",FALSE)</f>
        <v>45469</v>
      </c>
      <c r="I857" s="172">
        <f>_xll.qlInterestRateIndexValueDate(Index1M,$H857)</f>
        <v>45469</v>
      </c>
      <c r="J857" s="177">
        <f>IFERROR(_xll.qlIndexFixing(Index1M,$H857,TRUE,_xll.ohTrigger(RecalcTrigger,Trigger1M)),NA())</f>
        <v>2.2600853340635552E-2</v>
      </c>
      <c r="K857" s="44">
        <f>IFERROR(_xll.qlIndexFixing(Index3M,H857,TRUE,_xll.ohTrigger(RecalcTrigger,Trigger3M)),NA())</f>
        <v>2.3204246759290358E-2</v>
      </c>
      <c r="L857" s="44">
        <f>IFERROR(_xll.qlIndexFixing(Index6M,$H857,TRUE,_xll.ohTrigger(RecalcTrigger,Trigger6M)),NA())</f>
        <v>2.4522138390124609E-2</v>
      </c>
      <c r="M857" s="178">
        <f>IFERROR(_xll.qlIndexFixing(Index1Y,$H857,TRUE,_xll.ohTrigger(RecalcTrigger,Trigger1Y)),NA())</f>
        <v>2.5625354648671772E-2</v>
      </c>
      <c r="N857" s="177">
        <f>IFERROR(_xll.qlIndexFixing(ONIndex1M,I857,TRUE,_xll.ohTrigger(RecalcTrigger,Trigger1M)),NA())</f>
        <v>2.2561960924664115E-2</v>
      </c>
      <c r="O857" s="44">
        <f>IFERROR(_xll.qlIndexFixing(ONIndex3M,I857,TRUE,_xll.ohTrigger(RecalcTrigger,Trigger3M)),NA())</f>
        <v>2.3096715373632781E-2</v>
      </c>
      <c r="P857" s="44">
        <f>IFERROR(_xll.qlIndexFixing(ONIndex6M,I857,TRUE,_xll.ohTrigger(RecalcTrigger,Trigger6M)),NA())</f>
        <v>2.4310409456347326E-2</v>
      </c>
      <c r="Q857" s="178">
        <f>IFERROR(_xll.qlIndexFixing(ONIndex1Y,I857,TRUE,_xll.ohTrigger(RecalcTrigger,Trigger1Y)),NA())</f>
        <v>2.5163399004536346E-2</v>
      </c>
    </row>
    <row r="858" spans="2:17" x14ac:dyDescent="0.2">
      <c r="B858" s="39" t="s">
        <v>42</v>
      </c>
      <c r="D858" s="42">
        <f>_xll.qlCalendarAdvance(Calendar,$D857,B858,"f",FALSE)</f>
        <v>45476</v>
      </c>
      <c r="E858" s="172">
        <f>_xll.qlInterestRateIndexValueDate(IndexON,D858)</f>
        <v>45476</v>
      </c>
      <c r="F858" s="188">
        <f>IFERROR(_xll.qlIndexFixing(IndexON,D858,TRUE,_xll.ohTrigger(RecalcTrigger,TriggerON)),NA())</f>
        <v>2.1494754363617918E-2</v>
      </c>
      <c r="H858" s="42">
        <f>_xll.qlCalendarAdvance(Calendar,$H857,B858,"f",FALSE)</f>
        <v>45476</v>
      </c>
      <c r="I858" s="172">
        <f>_xll.qlInterestRateIndexValueDate(Index1M,$H858)</f>
        <v>45476</v>
      </c>
      <c r="J858" s="177">
        <f>IFERROR(_xll.qlIndexFixing(Index1M,$H858,TRUE,_xll.ohTrigger(RecalcTrigger,Trigger1M)),NA())</f>
        <v>2.2614092311699724E-2</v>
      </c>
      <c r="K858" s="44">
        <f>IFERROR(_xll.qlIndexFixing(Index3M,H858,TRUE,_xll.ohTrigger(RecalcTrigger,Trigger3M)),NA())</f>
        <v>2.3210239587041527E-2</v>
      </c>
      <c r="L858" s="44">
        <f>IFERROR(_xll.qlIndexFixing(Index6M,$H858,TRUE,_xll.ohTrigger(RecalcTrigger,Trigger6M)),NA())</f>
        <v>2.452600122072349E-2</v>
      </c>
      <c r="M858" s="178">
        <f>IFERROR(_xll.qlIndexFixing(Index1Y,$H858,TRUE,_xll.ohTrigger(RecalcTrigger,Trigger1Y)),NA())</f>
        <v>2.563001210002791E-2</v>
      </c>
      <c r="N858" s="177">
        <f>IFERROR(_xll.qlIndexFixing(ONIndex1M,I858,TRUE,_xll.ohTrigger(RecalcTrigger,Trigger1M)),NA())</f>
        <v>2.2570845965617092E-2</v>
      </c>
      <c r="O858" s="44">
        <f>IFERROR(_xll.qlIndexFixing(ONIndex3M,I858,TRUE,_xll.ohTrigger(RecalcTrigger,Trigger3M)),NA())</f>
        <v>2.3103408161885275E-2</v>
      </c>
      <c r="P858" s="44">
        <f>IFERROR(_xll.qlIndexFixing(ONIndex6M,I858,TRUE,_xll.ohTrigger(RecalcTrigger,Trigger6M)),NA())</f>
        <v>2.4316817859360018E-2</v>
      </c>
      <c r="Q858" s="178">
        <f>IFERROR(_xll.qlIndexFixing(ONIndex1Y,I858,TRUE,_xll.ohTrigger(RecalcTrigger,Trigger1Y)),NA())</f>
        <v>2.5170024494145515E-2</v>
      </c>
    </row>
    <row r="859" spans="2:17" x14ac:dyDescent="0.2">
      <c r="B859" s="39" t="s">
        <v>42</v>
      </c>
      <c r="D859" s="42">
        <f>_xll.qlCalendarAdvance(Calendar,$D858,B859,"f",FALSE)</f>
        <v>45483</v>
      </c>
      <c r="E859" s="172">
        <f>_xll.qlInterestRateIndexValueDate(IndexON,D859)</f>
        <v>45483</v>
      </c>
      <c r="F859" s="188">
        <f>IFERROR(_xll.qlIndexFixing(IndexON,D859,TRUE,_xll.ohTrigger(RecalcTrigger,TriggerON)),NA())</f>
        <v>2.1501097334483132E-2</v>
      </c>
      <c r="H859" s="42">
        <f>_xll.qlCalendarAdvance(Calendar,$H858,B859,"f",FALSE)</f>
        <v>45483</v>
      </c>
      <c r="I859" s="172">
        <f>_xll.qlInterestRateIndexValueDate(Index1M,$H859)</f>
        <v>45483</v>
      </c>
      <c r="J859" s="177">
        <f>IFERROR(_xll.qlIndexFixing(Index1M,$H859,TRUE,_xll.ohTrigger(RecalcTrigger,Trigger1M)),NA())</f>
        <v>2.2623382080076533E-2</v>
      </c>
      <c r="K859" s="44">
        <f>IFERROR(_xll.qlIndexFixing(Index3M,H859,TRUE,_xll.ohTrigger(RecalcTrigger,Trigger3M)),NA())</f>
        <v>2.3216118779856128E-2</v>
      </c>
      <c r="L859" s="44">
        <f>IFERROR(_xll.qlIndexFixing(Index6M,$H859,TRUE,_xll.ohTrigger(RecalcTrigger,Trigger6M)),NA())</f>
        <v>2.4529693583782562E-2</v>
      </c>
      <c r="M859" s="178">
        <f>IFERROR(_xll.qlIndexFixing(Index1Y,$H859,TRUE,_xll.ohTrigger(RecalcTrigger,Trigger1Y)),NA())</f>
        <v>2.5634574671977495E-2</v>
      </c>
      <c r="N859" s="177">
        <f>IFERROR(_xll.qlIndexFixing(ONIndex1M,I859,TRUE,_xll.ohTrigger(RecalcTrigger,Trigger1M)),NA())</f>
        <v>2.2579848589081575E-2</v>
      </c>
      <c r="O859" s="44">
        <f>IFERROR(_xll.qlIndexFixing(ONIndex3M,I859,TRUE,_xll.ohTrigger(RecalcTrigger,Trigger3M)),NA())</f>
        <v>2.3109987960356904E-2</v>
      </c>
      <c r="P859" s="44">
        <f>IFERROR(_xll.qlIndexFixing(ONIndex6M,I859,TRUE,_xll.ohTrigger(RecalcTrigger,Trigger6M)),NA())</f>
        <v>2.4323026023028715E-2</v>
      </c>
      <c r="Q859" s="178">
        <f>IFERROR(_xll.qlIndexFixing(ONIndex1Y,I859,TRUE,_xll.ohTrigger(RecalcTrigger,Trigger1Y)),NA())</f>
        <v>2.5176583503516703E-2</v>
      </c>
    </row>
    <row r="860" spans="2:17" x14ac:dyDescent="0.2">
      <c r="B860" s="39" t="s">
        <v>42</v>
      </c>
      <c r="D860" s="42">
        <f>_xll.qlCalendarAdvance(Calendar,$D859,B860,"f",FALSE)</f>
        <v>45490</v>
      </c>
      <c r="E860" s="172">
        <f>_xll.qlInterestRateIndexValueDate(IndexON,D860)</f>
        <v>45490</v>
      </c>
      <c r="F860" s="188">
        <f>IFERROR(_xll.qlIndexFixing(IndexON,D860,TRUE,_xll.ohTrigger(RecalcTrigger,TriggerON)),NA())</f>
        <v>2.1507081438495446E-2</v>
      </c>
      <c r="H860" s="42">
        <f>_xll.qlCalendarAdvance(Calendar,$H859,B860,"f",FALSE)</f>
        <v>45490</v>
      </c>
      <c r="I860" s="172">
        <f>_xll.qlInterestRateIndexValueDate(Index1M,$H860)</f>
        <v>45490</v>
      </c>
      <c r="J860" s="177">
        <f>IFERROR(_xll.qlIndexFixing(Index1M,$H860,TRUE,_xll.ohTrigger(RecalcTrigger,Trigger1M)),NA())</f>
        <v>2.2632789671912984E-2</v>
      </c>
      <c r="K860" s="44">
        <f>IFERROR(_xll.qlIndexFixing(Index3M,H860,TRUE,_xll.ohTrigger(RecalcTrigger,Trigger3M)),NA())</f>
        <v>2.3221884337233788E-2</v>
      </c>
      <c r="L860" s="44">
        <f>IFERROR(_xll.qlIndexFixing(Index6M,$H860,TRUE,_xll.ohTrigger(RecalcTrigger,Trigger6M)),NA())</f>
        <v>2.4533228748333705E-2</v>
      </c>
      <c r="M860" s="178">
        <f>IFERROR(_xll.qlIndexFixing(Index1Y,$H860,TRUE,_xll.ohTrigger(RecalcTrigger,Trigger1Y)),NA())</f>
        <v>2.5639041418578534E-2</v>
      </c>
      <c r="N860" s="177">
        <f>IFERROR(_xll.qlIndexFixing(ONIndex1M,I860,TRUE,_xll.ohTrigger(RecalcTrigger,Trigger1M)),NA())</f>
        <v>2.2588968795057562E-2</v>
      </c>
      <c r="O860" s="44">
        <f>IFERROR(_xll.qlIndexFixing(ONIndex3M,I860,TRUE,_xll.ohTrigger(RecalcTrigger,Trigger3M)),NA())</f>
        <v>2.3116454768966621E-2</v>
      </c>
      <c r="P860" s="44">
        <f>IFERROR(_xll.qlIndexFixing(ONIndex6M,I860,TRUE,_xll.ohTrigger(RecalcTrigger,Trigger6M)),NA())</f>
        <v>2.4329033947353418E-2</v>
      </c>
      <c r="Q860" s="178">
        <f>IFERROR(_xll.qlIndexFixing(ONIndex1Y,I860,TRUE,_xll.ohTrigger(RecalcTrigger,Trigger1Y)),NA())</f>
        <v>2.5183076032649909E-2</v>
      </c>
    </row>
    <row r="861" spans="2:17" x14ac:dyDescent="0.2">
      <c r="B861" s="39" t="s">
        <v>42</v>
      </c>
      <c r="D861" s="42">
        <f>_xll.qlCalendarAdvance(Calendar,$D860,B861,"f",FALSE)</f>
        <v>45497</v>
      </c>
      <c r="E861" s="172">
        <f>_xll.qlInterestRateIndexValueDate(IndexON,D861)</f>
        <v>45497</v>
      </c>
      <c r="F861" s="188">
        <f>IFERROR(_xll.qlIndexFixing(IndexON,D861,TRUE,_xll.ohTrigger(RecalcTrigger,TriggerON)),NA())</f>
        <v>2.1512706675816951E-2</v>
      </c>
      <c r="H861" s="42">
        <f>_xll.qlCalendarAdvance(Calendar,$H860,B861,"f",FALSE)</f>
        <v>45497</v>
      </c>
      <c r="I861" s="172">
        <f>_xll.qlInterestRateIndexValueDate(Index1M,$H861)</f>
        <v>45497</v>
      </c>
      <c r="J861" s="177">
        <f>IFERROR(_xll.qlIndexFixing(Index1M,$H861,TRUE,_xll.ohTrigger(RecalcTrigger,Trigger1M)),NA())</f>
        <v>2.2643708567568539E-2</v>
      </c>
      <c r="K861" s="44">
        <f>IFERROR(_xll.qlIndexFixing(Index3M,H861,TRUE,_xll.ohTrigger(RecalcTrigger,Trigger3M)),NA())</f>
        <v>2.3227536258680299E-2</v>
      </c>
      <c r="L861" s="44">
        <f>IFERROR(_xll.qlIndexFixing(Index6M,$H861,TRUE,_xll.ohTrigger(RecalcTrigger,Trigger6M)),NA())</f>
        <v>2.4536619983540932E-2</v>
      </c>
      <c r="M861" s="178">
        <f>IFERROR(_xll.qlIndexFixing(Index1Y,$H861,TRUE,_xll.ohTrigger(RecalcTrigger,Trigger1Y)),NA())</f>
        <v>2.5643411393898585E-2</v>
      </c>
      <c r="N861" s="177">
        <f>IFERROR(_xll.qlIndexFixing(ONIndex1M,I861,TRUE,_xll.ohTrigger(RecalcTrigger,Trigger1M)),NA())</f>
        <v>2.2598206583707148E-2</v>
      </c>
      <c r="O861" s="44">
        <f>IFERROR(_xll.qlIndexFixing(ONIndex3M,I861,TRUE,_xll.ohTrigger(RecalcTrigger,Trigger3M)),NA())</f>
        <v>2.3122808587714427E-2</v>
      </c>
      <c r="P861" s="44">
        <f>IFERROR(_xll.qlIndexFixing(ONIndex6M,I861,TRUE,_xll.ohTrigger(RecalcTrigger,Trigger6M)),NA())</f>
        <v>2.4334841632415172E-2</v>
      </c>
      <c r="Q861" s="178">
        <f>IFERROR(_xll.qlIndexFixing(ONIndex1Y,I861,TRUE,_xll.ohTrigger(RecalcTrigger,Trigger1Y)),NA())</f>
        <v>2.5189502081545134E-2</v>
      </c>
    </row>
    <row r="862" spans="2:17" x14ac:dyDescent="0.2">
      <c r="B862" s="39" t="s">
        <v>42</v>
      </c>
      <c r="D862" s="42">
        <f>_xll.qlCalendarAdvance(Calendar,$D861,B862,"f",FALSE)</f>
        <v>45504</v>
      </c>
      <c r="E862" s="172">
        <f>_xll.qlInterestRateIndexValueDate(IndexON,D862)</f>
        <v>45504</v>
      </c>
      <c r="F862" s="188">
        <f>IFERROR(_xll.qlIndexFixing(IndexON,D862,TRUE,_xll.ohTrigger(RecalcTrigger,TriggerON)),NA())</f>
        <v>2.1517973046285555E-2</v>
      </c>
      <c r="H862" s="42">
        <f>_xll.qlCalendarAdvance(Calendar,$H861,B862,"f",FALSE)</f>
        <v>45504</v>
      </c>
      <c r="I862" s="172">
        <f>_xll.qlInterestRateIndexValueDate(Index1M,$H862)</f>
        <v>45504</v>
      </c>
      <c r="J862" s="177">
        <f>IFERROR(_xll.qlIndexFixing(Index1M,$H862,TRUE,_xll.ohTrigger(RecalcTrigger,Trigger1M)),NA())</f>
        <v>2.2647756347211244E-2</v>
      </c>
      <c r="K862" s="44">
        <f>IFERROR(_xll.qlIndexFixing(Index3M,H862,TRUE,_xll.ohTrigger(RecalcTrigger,Trigger3M)),NA())</f>
        <v>2.3233074543713789E-2</v>
      </c>
      <c r="L862" s="44">
        <f>IFERROR(_xll.qlIndexFixing(Index6M,$H862,TRUE,_xll.ohTrigger(RecalcTrigger,Trigger6M)),NA())</f>
        <v>2.4539880558690271E-2</v>
      </c>
      <c r="M862" s="178">
        <f>IFERROR(_xll.qlIndexFixing(Index1Y,$H862,TRUE,_xll.ohTrigger(RecalcTrigger,Trigger1Y)),NA())</f>
        <v>2.5647683652016751E-2</v>
      </c>
      <c r="N862" s="177">
        <f>IFERROR(_xll.qlIndexFixing(ONIndex1M,I862,TRUE,_xll.ohTrigger(RecalcTrigger,Trigger1M)),NA())</f>
        <v>2.2607561954949285E-2</v>
      </c>
      <c r="O862" s="44">
        <f>IFERROR(_xll.qlIndexFixing(ONIndex3M,I862,TRUE,_xll.ohTrigger(RecalcTrigger,Trigger3M)),NA())</f>
        <v>2.3129049416600322E-2</v>
      </c>
      <c r="P862" s="44">
        <f>IFERROR(_xll.qlIndexFixing(ONIndex6M,I862,TRUE,_xll.ohTrigger(RecalcTrigger,Trigger6M)),NA())</f>
        <v>2.4340449078213977E-2</v>
      </c>
      <c r="Q862" s="178">
        <f>IFERROR(_xll.qlIndexFixing(ONIndex1Y,I862,TRUE,_xll.ohTrigger(RecalcTrigger,Trigger1Y)),NA())</f>
        <v>2.5195861650202378E-2</v>
      </c>
    </row>
    <row r="863" spans="2:17" x14ac:dyDescent="0.2">
      <c r="B863" s="39" t="s">
        <v>42</v>
      </c>
      <c r="D863" s="42">
        <f>_xll.qlCalendarAdvance(Calendar,$D862,B863,"f",FALSE)</f>
        <v>45511</v>
      </c>
      <c r="E863" s="172">
        <f>_xll.qlInterestRateIndexValueDate(IndexON,D863)</f>
        <v>45511</v>
      </c>
      <c r="F863" s="188">
        <f>IFERROR(_xll.qlIndexFixing(IndexON,D863,TRUE,_xll.ohTrigger(RecalcTrigger,TriggerON)),NA())</f>
        <v>2.1522880549982304E-2</v>
      </c>
      <c r="H863" s="42">
        <f>_xll.qlCalendarAdvance(Calendar,$H862,B863,"f",FALSE)</f>
        <v>45511</v>
      </c>
      <c r="I863" s="172">
        <f>_xll.qlInterestRateIndexValueDate(Index1M,$H863)</f>
        <v>45511</v>
      </c>
      <c r="J863" s="177">
        <f>IFERROR(_xll.qlIndexFixing(Index1M,$H863,TRUE,_xll.ohTrigger(RecalcTrigger,Trigger1M)),NA())</f>
        <v>2.266171939119609E-2</v>
      </c>
      <c r="K863" s="44">
        <f>IFERROR(_xll.qlIndexFixing(Index3M,H863,TRUE,_xll.ohTrigger(RecalcTrigger,Trigger3M)),NA())</f>
        <v>2.3238499191861193E-2</v>
      </c>
      <c r="L863" s="44">
        <f>IFERROR(_xll.qlIndexFixing(Index6M,$H863,TRUE,_xll.ohTrigger(RecalcTrigger,Trigger6M)),NA())</f>
        <v>2.4543023743182273E-2</v>
      </c>
      <c r="M863" s="178">
        <f>IFERROR(_xll.qlIndexFixing(Index1Y,$H863,TRUE,_xll.ohTrigger(RecalcTrigger,Trigger1Y)),NA())</f>
        <v>2.5651857247023457E-2</v>
      </c>
      <c r="N863" s="177">
        <f>IFERROR(_xll.qlIndexFixing(ONIndex1M,I863,TRUE,_xll.ohTrigger(RecalcTrigger,Trigger1M)),NA())</f>
        <v>2.2617034908865019E-2</v>
      </c>
      <c r="O863" s="44">
        <f>IFERROR(_xll.qlIndexFixing(ONIndex3M,I863,TRUE,_xll.ohTrigger(RecalcTrigger,Trigger3M)),NA())</f>
        <v>2.3135177255786399E-2</v>
      </c>
      <c r="P863" s="44">
        <f>IFERROR(_xll.qlIndexFixing(ONIndex6M,I863,TRUE,_xll.ohTrigger(RecalcTrigger,Trigger6M)),NA())</f>
        <v>2.4345856284587741E-2</v>
      </c>
      <c r="Q863" s="178">
        <f>IFERROR(_xll.qlIndexFixing(ONIndex1Y,I863,TRUE,_xll.ohTrigger(RecalcTrigger,Trigger1Y)),NA())</f>
        <v>2.5202154738702687E-2</v>
      </c>
    </row>
    <row r="864" spans="2:17" x14ac:dyDescent="0.2">
      <c r="B864" s="39" t="s">
        <v>42</v>
      </c>
      <c r="D864" s="42">
        <f>_xll.qlCalendarAdvance(Calendar,$D863,B864,"f",FALSE)</f>
        <v>45518</v>
      </c>
      <c r="E864" s="172">
        <f>_xll.qlInterestRateIndexValueDate(IndexON,D864)</f>
        <v>45518</v>
      </c>
      <c r="F864" s="188">
        <f>IFERROR(_xll.qlIndexFixing(IndexON,D864,TRUE,_xll.ohTrigger(RecalcTrigger,TriggerON)),NA())</f>
        <v>2.1527429186745106E-2</v>
      </c>
      <c r="H864" s="42">
        <f>_xll.qlCalendarAdvance(Calendar,$H863,B864,"f",FALSE)</f>
        <v>45518</v>
      </c>
      <c r="I864" s="172">
        <f>_xll.qlInterestRateIndexValueDate(Index1M,$H864)</f>
        <v>45518</v>
      </c>
      <c r="J864" s="177">
        <f>IFERROR(_xll.qlIndexFixing(Index1M,$H864,TRUE,_xll.ohTrigger(RecalcTrigger,Trigger1M)),NA())</f>
        <v>2.2671598279909114E-2</v>
      </c>
      <c r="K864" s="44">
        <f>IFERROR(_xll.qlIndexFixing(Index3M,H864,TRUE,_xll.ohTrigger(RecalcTrigger,Trigger3M)),NA())</f>
        <v>2.3243810202658262E-2</v>
      </c>
      <c r="L864" s="44">
        <f>IFERROR(_xll.qlIndexFixing(Index6M,$H864,TRUE,_xll.ohTrigger(RecalcTrigger,Trigger6M)),NA())</f>
        <v>2.4546062806521871E-2</v>
      </c>
      <c r="M864" s="178">
        <f>IFERROR(_xll.qlIndexFixing(Index1Y,$H864,TRUE,_xll.ohTrigger(RecalcTrigger,Trigger1Y)),NA())</f>
        <v>2.5655931233022899E-2</v>
      </c>
      <c r="N864" s="177">
        <f>IFERROR(_xll.qlIndexFixing(ONIndex1M,I864,TRUE,_xll.ohTrigger(RecalcTrigger,Trigger1M)),NA())</f>
        <v>2.2626625445292259E-2</v>
      </c>
      <c r="O864" s="44">
        <f>IFERROR(_xll.qlIndexFixing(ONIndex3M,I864,TRUE,_xll.ohTrigger(RecalcTrigger,Trigger3M)),NA())</f>
        <v>2.3141192105029518E-2</v>
      </c>
      <c r="P864" s="44">
        <f>IFERROR(_xll.qlIndexFixing(ONIndex6M,I864,TRUE,_xll.ohTrigger(RecalcTrigger,Trigger6M)),NA())</f>
        <v>2.4351063251698557E-2</v>
      </c>
      <c r="Q864" s="178">
        <f>IFERROR(_xll.qlIndexFixing(ONIndex1Y,I864,TRUE,_xll.ohTrigger(RecalcTrigger,Trigger1Y)),NA())</f>
        <v>2.5208381346883968E-2</v>
      </c>
    </row>
    <row r="865" spans="2:17" x14ac:dyDescent="0.2">
      <c r="B865" s="39" t="s">
        <v>42</v>
      </c>
      <c r="D865" s="42">
        <f>_xll.qlCalendarAdvance(Calendar,$D864,B865,"f",FALSE)</f>
        <v>45525</v>
      </c>
      <c r="E865" s="172">
        <f>_xll.qlInterestRateIndexValueDate(IndexON,D865)</f>
        <v>45525</v>
      </c>
      <c r="F865" s="188">
        <f>IFERROR(_xll.qlIndexFixing(IndexON,D865,TRUE,_xll.ohTrigger(RecalcTrigger,TriggerON)),NA())</f>
        <v>2.1531618956655008E-2</v>
      </c>
      <c r="H865" s="42">
        <f>_xll.qlCalendarAdvance(Calendar,$H864,B865,"f",FALSE)</f>
        <v>45525</v>
      </c>
      <c r="I865" s="172">
        <f>_xll.qlInterestRateIndexValueDate(Index1M,$H865)</f>
        <v>45525</v>
      </c>
      <c r="J865" s="177">
        <f>IFERROR(_xll.qlIndexFixing(Index1M,$H865,TRUE,_xll.ohTrigger(RecalcTrigger,Trigger1M)),NA())</f>
        <v>2.2681594993619207E-2</v>
      </c>
      <c r="K865" s="44">
        <f>IFERROR(_xll.qlIndexFixing(Index3M,H865,TRUE,_xll.ohTrigger(RecalcTrigger,Trigger3M)),NA())</f>
        <v>2.3249007575651306E-2</v>
      </c>
      <c r="L865" s="44">
        <f>IFERROR(_xll.qlIndexFixing(Index6M,$H865,TRUE,_xll.ohTrigger(RecalcTrigger,Trigger6M)),NA())</f>
        <v>2.4549011018312236E-2</v>
      </c>
      <c r="M865" s="178">
        <f>IFERROR(_xll.qlIndexFixing(Index1Y,$H865,TRUE,_xll.ohTrigger(RecalcTrigger,Trigger1Y)),NA())</f>
        <v>2.5659904664132593E-2</v>
      </c>
      <c r="N865" s="177">
        <f>IFERROR(_xll.qlIndexFixing(ONIndex1M,I865,TRUE,_xll.ohTrigger(RecalcTrigger,Trigger1M)),NA())</f>
        <v>2.2636333564393096E-2</v>
      </c>
      <c r="O865" s="44">
        <f>IFERROR(_xll.qlIndexFixing(ONIndex3M,I865,TRUE,_xll.ohTrigger(RecalcTrigger,Trigger3M)),NA())</f>
        <v>2.3147093964410725E-2</v>
      </c>
      <c r="P865" s="44">
        <f>IFERROR(_xll.qlIndexFixing(ONIndex6M,I865,TRUE,_xll.ohTrigger(RecalcTrigger,Trigger6M)),NA())</f>
        <v>2.4356069979465378E-2</v>
      </c>
      <c r="Q865" s="178">
        <f>IFERROR(_xll.qlIndexFixing(ONIndex1Y,I865,TRUE,_xll.ohTrigger(RecalcTrigger,Trigger1Y)),NA())</f>
        <v>2.5214541474908314E-2</v>
      </c>
    </row>
    <row r="866" spans="2:17" x14ac:dyDescent="0.2">
      <c r="B866" s="39" t="s">
        <v>42</v>
      </c>
      <c r="D866" s="42">
        <f>_xll.qlCalendarAdvance(Calendar,$D865,B866,"f",FALSE)</f>
        <v>45532</v>
      </c>
      <c r="E866" s="172">
        <f>_xll.qlInterestRateIndexValueDate(IndexON,D866)</f>
        <v>45532</v>
      </c>
      <c r="F866" s="188">
        <f>IFERROR(_xll.qlIndexFixing(IndexON,D866,TRUE,_xll.ohTrigger(RecalcTrigger,TriggerON)),NA())</f>
        <v>2.1535449859712008E-2</v>
      </c>
      <c r="H866" s="42">
        <f>_xll.qlCalendarAdvance(Calendar,$H865,B866,"f",FALSE)</f>
        <v>45532</v>
      </c>
      <c r="I866" s="172">
        <f>_xll.qlInterestRateIndexValueDate(Index1M,$H866)</f>
        <v>45532</v>
      </c>
      <c r="J866" s="177">
        <f>IFERROR(_xll.qlIndexFixing(Index1M,$H866,TRUE,_xll.ohTrigger(RecalcTrigger,Trigger1M)),NA())</f>
        <v>2.269170953264318E-2</v>
      </c>
      <c r="K866" s="44">
        <f>IFERROR(_xll.qlIndexFixing(Index3M,H866,TRUE,_xll.ohTrigger(RecalcTrigger,Trigger3M)),NA())</f>
        <v>2.3254091310397216E-2</v>
      </c>
      <c r="L866" s="44">
        <f>IFERROR(_xll.qlIndexFixing(Index6M,$H866,TRUE,_xll.ohTrigger(RecalcTrigger,Trigger6M)),NA())</f>
        <v>2.4551881648247703E-2</v>
      </c>
      <c r="M866" s="178">
        <f>IFERROR(_xll.qlIndexFixing(Index1Y,$H866,TRUE,_xll.ohTrigger(RecalcTrigger,Trigger1Y)),NA())</f>
        <v>2.5663776594485155E-2</v>
      </c>
      <c r="N866" s="177">
        <f>IFERROR(_xll.qlIndexFixing(ONIndex1M,I866,TRUE,_xll.ohTrigger(RecalcTrigger,Trigger1M)),NA())</f>
        <v>2.2646159266167531E-2</v>
      </c>
      <c r="O866" s="44">
        <f>IFERROR(_xll.qlIndexFixing(ONIndex3M,I866,TRUE,_xll.ohTrigger(RecalcTrigger,Trigger3M)),NA())</f>
        <v>2.3152882833930022E-2</v>
      </c>
      <c r="P866" s="44">
        <f>IFERROR(_xll.qlIndexFixing(ONIndex6M,I866,TRUE,_xll.ohTrigger(RecalcTrigger,Trigger6M)),NA())</f>
        <v>2.4360876467888204E-2</v>
      </c>
      <c r="Q866" s="178">
        <f>IFERROR(_xll.qlIndexFixing(ONIndex1Y,I866,TRUE,_xll.ohTrigger(RecalcTrigger,Trigger1Y)),NA())</f>
        <v>2.5220635122613633E-2</v>
      </c>
    </row>
    <row r="867" spans="2:17" x14ac:dyDescent="0.2">
      <c r="B867" s="39" t="s">
        <v>42</v>
      </c>
      <c r="D867" s="42">
        <f>_xll.qlCalendarAdvance(Calendar,$D866,B867,"f",FALSE)</f>
        <v>45539</v>
      </c>
      <c r="E867" s="172">
        <f>_xll.qlInterestRateIndexValueDate(IndexON,D867)</f>
        <v>45539</v>
      </c>
      <c r="F867" s="188">
        <f>IFERROR(_xll.qlIndexFixing(IndexON,D867,TRUE,_xll.ohTrigger(RecalcTrigger,TriggerON)),NA())</f>
        <v>2.1538921895916108E-2</v>
      </c>
      <c r="H867" s="42">
        <f>_xll.qlCalendarAdvance(Calendar,$H866,B867,"f",FALSE)</f>
        <v>45539</v>
      </c>
      <c r="I867" s="172">
        <f>_xll.qlInterestRateIndexValueDate(Index1M,$H867)</f>
        <v>45539</v>
      </c>
      <c r="J867" s="177">
        <f>IFERROR(_xll.qlIndexFixing(Index1M,$H867,TRUE,_xll.ohTrigger(RecalcTrigger,Trigger1M)),NA())</f>
        <v>2.2697604394616953E-2</v>
      </c>
      <c r="K867" s="44">
        <f>IFERROR(_xll.qlIndexFixing(Index3M,H867,TRUE,_xll.ohTrigger(RecalcTrigger,Trigger3M)),NA())</f>
        <v>2.325798825975842E-2</v>
      </c>
      <c r="L867" s="44">
        <f>IFERROR(_xll.qlIndexFixing(Index6M,$H867,TRUE,_xll.ohTrigger(RecalcTrigger,Trigger6M)),NA())</f>
        <v>2.4551686112417953E-2</v>
      </c>
      <c r="M867" s="178">
        <f>IFERROR(_xll.qlIndexFixing(Index1Y,$H867,TRUE,_xll.ohTrigger(RecalcTrigger,Trigger1Y)),NA())</f>
        <v>2.566754607822852E-2</v>
      </c>
      <c r="N867" s="177">
        <f>IFERROR(_xll.qlIndexFixing(ONIndex1M,I867,TRUE,_xll.ohTrigger(RecalcTrigger,Trigger1M)),NA())</f>
        <v>2.2656102550534518E-2</v>
      </c>
      <c r="O867" s="44">
        <f>IFERROR(_xll.qlIndexFixing(ONIndex3M,I867,TRUE,_xll.ohTrigger(RecalcTrigger,Trigger3M)),NA())</f>
        <v>2.3158558713668453E-2</v>
      </c>
      <c r="P867" s="44">
        <f>IFERROR(_xll.qlIndexFixing(ONIndex6M,I867,TRUE,_xll.ohTrigger(RecalcTrigger,Trigger6M)),NA())</f>
        <v>2.4365482716885989E-2</v>
      </c>
      <c r="Q867" s="178">
        <f>IFERROR(_xll.qlIndexFixing(ONIndex1Y,I867,TRUE,_xll.ohTrigger(RecalcTrigger,Trigger1Y)),NA())</f>
        <v>2.5226662290162016E-2</v>
      </c>
    </row>
    <row r="868" spans="2:17" x14ac:dyDescent="0.2">
      <c r="B868" s="39" t="s">
        <v>42</v>
      </c>
      <c r="D868" s="42">
        <f>_xll.qlCalendarAdvance(Calendar,$D867,B868,"f",FALSE)</f>
        <v>45546</v>
      </c>
      <c r="E868" s="172">
        <f>_xll.qlInterestRateIndexValueDate(IndexON,D868)</f>
        <v>45546</v>
      </c>
      <c r="F868" s="188">
        <f>IFERROR(_xll.qlIndexFixing(IndexON,D868,TRUE,_xll.ohTrigger(RecalcTrigger,TriggerON)),NA())</f>
        <v>2.154203506518626E-2</v>
      </c>
      <c r="H868" s="42">
        <f>_xll.qlCalendarAdvance(Calendar,$H867,B868,"f",FALSE)</f>
        <v>45546</v>
      </c>
      <c r="I868" s="172">
        <f>_xll.qlInterestRateIndexValueDate(Index1M,$H868)</f>
        <v>45546</v>
      </c>
      <c r="J868" s="177">
        <f>IFERROR(_xll.qlIndexFixing(Index1M,$H868,TRUE,_xll.ohTrigger(RecalcTrigger,Trigger1M)),NA())</f>
        <v>2.2707927412141969E-2</v>
      </c>
      <c r="K868" s="44">
        <f>IFERROR(_xll.qlIndexFixing(Index3M,H868,TRUE,_xll.ohTrigger(RecalcTrigger,Trigger3M)),NA())</f>
        <v>2.3262852524729101E-2</v>
      </c>
      <c r="L868" s="44">
        <f>IFERROR(_xll.qlIndexFixing(Index6M,$H868,TRUE,_xll.ohTrigger(RecalcTrigger,Trigger6M)),NA())</f>
        <v>2.4554432204868453E-2</v>
      </c>
      <c r="M868" s="178">
        <f>IFERROR(_xll.qlIndexFixing(Index1Y,$H868,TRUE,_xll.ohTrigger(RecalcTrigger,Trigger1Y)),NA())</f>
        <v>2.5671212169527502E-2</v>
      </c>
      <c r="N868" s="177">
        <f>IFERROR(_xll.qlIndexFixing(ONIndex1M,I868,TRUE,_xll.ohTrigger(RecalcTrigger,Trigger1M)),NA())</f>
        <v>2.2666163417575103E-2</v>
      </c>
      <c r="O868" s="44">
        <f>IFERROR(_xll.qlIndexFixing(ONIndex3M,I868,TRUE,_xll.ohTrigger(RecalcTrigger,Trigger3M)),NA())</f>
        <v>2.3164121603382881E-2</v>
      </c>
      <c r="P868" s="44">
        <f>IFERROR(_xll.qlIndexFixing(ONIndex6M,I868,TRUE,_xll.ohTrigger(RecalcTrigger,Trigger6M)),NA())</f>
        <v>2.4369888726620825E-2</v>
      </c>
      <c r="Q868" s="178">
        <f>IFERROR(_xll.qlIndexFixing(ONIndex1Y,I868,TRUE,_xll.ohTrigger(RecalcTrigger,Trigger1Y)),NA())</f>
        <v>2.5232622977391372E-2</v>
      </c>
    </row>
    <row r="869" spans="2:17" x14ac:dyDescent="0.2">
      <c r="B869" s="39" t="s">
        <v>42</v>
      </c>
      <c r="D869" s="42">
        <f>_xll.qlCalendarAdvance(Calendar,$D868,B869,"f",FALSE)</f>
        <v>45553</v>
      </c>
      <c r="E869" s="172">
        <f>_xll.qlInterestRateIndexValueDate(IndexON,D869)</f>
        <v>45553</v>
      </c>
      <c r="F869" s="188">
        <f>IFERROR(_xll.qlIndexFixing(IndexON,D869,TRUE,_xll.ohTrigger(RecalcTrigger,TriggerON)),NA())</f>
        <v>2.1544789367603512E-2</v>
      </c>
      <c r="H869" s="42">
        <f>_xll.qlCalendarAdvance(Calendar,$H868,B869,"f",FALSE)</f>
        <v>45553</v>
      </c>
      <c r="I869" s="172">
        <f>_xll.qlInterestRateIndexValueDate(Index1M,$H869)</f>
        <v>45553</v>
      </c>
      <c r="J869" s="177">
        <f>IFERROR(_xll.qlIndexFixing(Index1M,$H869,TRUE,_xll.ohTrigger(RecalcTrigger,Trigger1M)),NA())</f>
        <v>2.2718368233035007E-2</v>
      </c>
      <c r="K869" s="44">
        <f>IFERROR(_xll.qlIndexFixing(Index3M,H869,TRUE,_xll.ohTrigger(RecalcTrigger,Trigger3M)),NA())</f>
        <v>2.3267603170745062E-2</v>
      </c>
      <c r="L869" s="44">
        <f>IFERROR(_xll.qlIndexFixing(Index6M,$H869,TRUE,_xll.ohTrigger(RecalcTrigger,Trigger6M)),NA())</f>
        <v>2.4557137485320204E-2</v>
      </c>
      <c r="M869" s="178">
        <f>IFERROR(_xll.qlIndexFixing(Index1Y,$H869,TRUE,_xll.ohTrigger(RecalcTrigger,Trigger1Y)),NA())</f>
        <v>2.5674773922564009E-2</v>
      </c>
      <c r="N869" s="177">
        <f>IFERROR(_xll.qlIndexFixing(ONIndex1M,I869,TRUE,_xll.ohTrigger(RecalcTrigger,Trigger1M)),NA())</f>
        <v>2.2676341867370331E-2</v>
      </c>
      <c r="O869" s="44">
        <f>IFERROR(_xll.qlIndexFixing(ONIndex3M,I869,TRUE,_xll.ohTrigger(RecalcTrigger,Trigger3M)),NA())</f>
        <v>2.3169571503316444E-2</v>
      </c>
      <c r="P869" s="44">
        <f>IFERROR(_xll.qlIndexFixing(ONIndex6M,I869,TRUE,_xll.ohTrigger(RecalcTrigger,Trigger6M)),NA())</f>
        <v>2.4374094496930621E-2</v>
      </c>
      <c r="Q869" s="178">
        <f>IFERROR(_xll.qlIndexFixing(ONIndex1Y,I869,TRUE,_xll.ohTrigger(RecalcTrigger,Trigger1Y)),NA())</f>
        <v>2.5238517184301701E-2</v>
      </c>
    </row>
    <row r="870" spans="2:17" x14ac:dyDescent="0.2">
      <c r="B870" s="39" t="s">
        <v>42</v>
      </c>
      <c r="D870" s="42">
        <f>_xll.qlCalendarAdvance(Calendar,$D869,B870,"f",FALSE)</f>
        <v>45560</v>
      </c>
      <c r="E870" s="172">
        <f>_xll.qlInterestRateIndexValueDate(IndexON,D870)</f>
        <v>45560</v>
      </c>
      <c r="F870" s="188">
        <f>IFERROR(_xll.qlIndexFixing(IndexON,D870,TRUE,_xll.ohTrigger(RecalcTrigger,TriggerON)),NA())</f>
        <v>2.1547184803086816E-2</v>
      </c>
      <c r="H870" s="42">
        <f>_xll.qlCalendarAdvance(Calendar,$H869,B870,"f",FALSE)</f>
        <v>45560</v>
      </c>
      <c r="I870" s="172">
        <f>_xll.qlInterestRateIndexValueDate(Index1M,$H870)</f>
        <v>45560</v>
      </c>
      <c r="J870" s="177">
        <f>IFERROR(_xll.qlIndexFixing(Index1M,$H870,TRUE,_xll.ohTrigger(RecalcTrigger,Trigger1M)),NA())</f>
        <v>2.2728926857604047E-2</v>
      </c>
      <c r="K870" s="44">
        <f>IFERROR(_xll.qlIndexFixing(Index3M,H870,TRUE,_xll.ohTrigger(RecalcTrigger,Trigger3M)),NA())</f>
        <v>2.3274351949184417E-2</v>
      </c>
      <c r="L870" s="44">
        <f>IFERROR(_xll.qlIndexFixing(Index6M,$H870,TRUE,_xll.ohTrigger(RecalcTrigger,Trigger6M)),NA())</f>
        <v>2.455981544101794E-2</v>
      </c>
      <c r="M870" s="178">
        <f>IFERROR(_xll.qlIndexFixing(Index1Y,$H870,TRUE,_xll.ohTrigger(RecalcTrigger,Trigger1Y)),NA())</f>
        <v>2.5678230391539492E-2</v>
      </c>
      <c r="N870" s="177">
        <f>IFERROR(_xll.qlIndexFixing(ONIndex1M,I870,TRUE,_xll.ohTrigger(RecalcTrigger,Trigger1M)),NA())</f>
        <v>2.2686637899758111E-2</v>
      </c>
      <c r="O870" s="44">
        <f>IFERROR(_xll.qlIndexFixing(ONIndex3M,I870,TRUE,_xll.ohTrigger(RecalcTrigger,Trigger3M)),NA())</f>
        <v>2.3174908413388096E-2</v>
      </c>
      <c r="P870" s="44">
        <f>IFERROR(_xll.qlIndexFixing(ONIndex6M,I870,TRUE,_xll.ohTrigger(RecalcTrigger,Trigger6M)),NA())</f>
        <v>2.4378100027896421E-2</v>
      </c>
      <c r="Q870" s="178">
        <f>IFERROR(_xll.qlIndexFixing(ONIndex1Y,I870,TRUE,_xll.ohTrigger(RecalcTrigger,Trigger1Y)),NA())</f>
        <v>2.5244344911055094E-2</v>
      </c>
    </row>
    <row r="871" spans="2:17" x14ac:dyDescent="0.2">
      <c r="B871" s="39" t="s">
        <v>42</v>
      </c>
      <c r="D871" s="42">
        <f>_xll.qlCalendarAdvance(Calendar,$D870,B871,"f",FALSE)</f>
        <v>45567</v>
      </c>
      <c r="E871" s="172">
        <f>_xll.qlInterestRateIndexValueDate(IndexON,D871)</f>
        <v>45567</v>
      </c>
      <c r="F871" s="188">
        <f>IFERROR(_xll.qlIndexFixing(IndexON,D871,TRUE,_xll.ohTrigger(RecalcTrigger,TriggerON)),NA())</f>
        <v>2.1549221371636174E-2</v>
      </c>
      <c r="H871" s="42">
        <f>_xll.qlCalendarAdvance(Calendar,$H870,B871,"f",FALSE)</f>
        <v>45567</v>
      </c>
      <c r="I871" s="172">
        <f>_xll.qlInterestRateIndexValueDate(Index1M,$H871)</f>
        <v>45567</v>
      </c>
      <c r="J871" s="177">
        <f>IFERROR(_xll.qlIndexFixing(Index1M,$H871,TRUE,_xll.ohTrigger(RecalcTrigger,Trigger1M)),NA())</f>
        <v>2.2744049618930746E-2</v>
      </c>
      <c r="K871" s="44">
        <f>IFERROR(_xll.qlIndexFixing(Index3M,H871,TRUE,_xll.ohTrigger(RecalcTrigger,Trigger3M)),NA())</f>
        <v>2.3277859600418286E-2</v>
      </c>
      <c r="L871" s="44">
        <f>IFERROR(_xll.qlIndexFixing(Index6M,$H871,TRUE,_xll.ohTrigger(RecalcTrigger,Trigger6M)),NA())</f>
        <v>2.4563497326353496E-2</v>
      </c>
      <c r="M871" s="178">
        <f>IFERROR(_xll.qlIndexFixing(Index1Y,$H871,TRUE,_xll.ohTrigger(RecalcTrigger,Trigger1Y)),NA())</f>
        <v>2.568158063067405E-2</v>
      </c>
      <c r="N871" s="177">
        <f>IFERROR(_xll.qlIndexFixing(ONIndex1M,I871,TRUE,_xll.ohTrigger(RecalcTrigger,Trigger1M)),NA())</f>
        <v>2.2697051514819488E-2</v>
      </c>
      <c r="O871" s="44">
        <f>IFERROR(_xll.qlIndexFixing(ONIndex3M,I871,TRUE,_xll.ohTrigger(RecalcTrigger,Trigger3M)),NA())</f>
        <v>2.318013233351679E-2</v>
      </c>
      <c r="P871" s="44">
        <f>IFERROR(_xll.qlIndexFixing(ONIndex6M,I871,TRUE,_xll.ohTrigger(RecalcTrigger,Trigger6M)),NA())</f>
        <v>2.438190531943718E-2</v>
      </c>
      <c r="Q871" s="178">
        <f>IFERROR(_xll.qlIndexFixing(ONIndex1Y,I871,TRUE,_xll.ohTrigger(RecalcTrigger,Trigger1Y)),NA())</f>
        <v>2.5250106157570507E-2</v>
      </c>
    </row>
    <row r="872" spans="2:17" x14ac:dyDescent="0.2">
      <c r="B872" s="39" t="s">
        <v>42</v>
      </c>
      <c r="D872" s="42">
        <f>_xll.qlCalendarAdvance(Calendar,$D871,B872,"f",FALSE)</f>
        <v>45574</v>
      </c>
      <c r="E872" s="172">
        <f>_xll.qlInterestRateIndexValueDate(IndexON,D872)</f>
        <v>45574</v>
      </c>
      <c r="F872" s="188">
        <f>IFERROR(_xll.qlIndexFixing(IndexON,D872,TRUE,_xll.ohTrigger(RecalcTrigger,TriggerON)),NA())</f>
        <v>2.1550899073251584E-2</v>
      </c>
      <c r="H872" s="42">
        <f>_xll.qlCalendarAdvance(Calendar,$H871,B872,"f",FALSE)</f>
        <v>45574</v>
      </c>
      <c r="I872" s="172">
        <f>_xll.qlInterestRateIndexValueDate(Index1M,$H872)</f>
        <v>45574</v>
      </c>
      <c r="J872" s="177">
        <f>IFERROR(_xll.qlIndexFixing(Index1M,$H872,TRUE,_xll.ohTrigger(RecalcTrigger,Trigger1M)),NA())</f>
        <v>2.2754871116758876E-2</v>
      </c>
      <c r="K872" s="44">
        <f>IFERROR(_xll.qlIndexFixing(Index3M,H872,TRUE,_xll.ohTrigger(RecalcTrigger,Trigger3M)),NA())</f>
        <v>2.3282368305546398E-2</v>
      </c>
      <c r="L872" s="44">
        <f>IFERROR(_xll.qlIndexFixing(Index6M,$H872,TRUE,_xll.ohTrigger(RecalcTrigger,Trigger6M)),NA())</f>
        <v>2.4566167730006427E-2</v>
      </c>
      <c r="M872" s="178">
        <f>IFERROR(_xll.qlIndexFixing(Index1Y,$H872,TRUE,_xll.ohTrigger(RecalcTrigger,Trigger1Y)),NA())</f>
        <v>2.5684823694207992E-2</v>
      </c>
      <c r="N872" s="177">
        <f>IFERROR(_xll.qlIndexFixing(ONIndex1M,I872,TRUE,_xll.ohTrigger(RecalcTrigger,Trigger1M)),NA())</f>
        <v>2.2707582712554464E-2</v>
      </c>
      <c r="O872" s="44">
        <f>IFERROR(_xll.qlIndexFixing(ONIndex3M,I872,TRUE,_xll.ohTrigger(RecalcTrigger,Trigger3M)),NA())</f>
        <v>2.3185243263783573E-2</v>
      </c>
      <c r="P872" s="44">
        <f>IFERROR(_xll.qlIndexFixing(ONIndex6M,I872,TRUE,_xll.ohTrigger(RecalcTrigger,Trigger6M)),NA())</f>
        <v>2.4385510371552899E-2</v>
      </c>
      <c r="Q872" s="178">
        <f>IFERROR(_xll.qlIndexFixing(ONIndex1Y,I872,TRUE,_xll.ohTrigger(RecalcTrigger,Trigger1Y)),NA())</f>
        <v>2.5255800923766891E-2</v>
      </c>
    </row>
    <row r="873" spans="2:17" x14ac:dyDescent="0.2">
      <c r="B873" s="39" t="s">
        <v>42</v>
      </c>
      <c r="D873" s="42">
        <f>_xll.qlCalendarAdvance(Calendar,$D872,B873,"f",FALSE)</f>
        <v>45581</v>
      </c>
      <c r="E873" s="172">
        <f>_xll.qlInterestRateIndexValueDate(IndexON,D873)</f>
        <v>45581</v>
      </c>
      <c r="F873" s="188">
        <f>IFERROR(_xll.qlIndexFixing(IndexON,D873,TRUE,_xll.ohTrigger(RecalcTrigger,TriggerON)),NA())</f>
        <v>2.1552217907933047E-2</v>
      </c>
      <c r="H873" s="42">
        <f>_xll.qlCalendarAdvance(Calendar,$H872,B873,"f",FALSE)</f>
        <v>45581</v>
      </c>
      <c r="I873" s="172">
        <f>_xll.qlInterestRateIndexValueDate(Index1M,$H873)</f>
        <v>45581</v>
      </c>
      <c r="J873" s="177">
        <f>IFERROR(_xll.qlIndexFixing(Index1M,$H873,TRUE,_xll.ohTrigger(RecalcTrigger,Trigger1M)),NA())</f>
        <v>2.2765810442238951E-2</v>
      </c>
      <c r="K873" s="44">
        <f>IFERROR(_xll.qlIndexFixing(Index3M,H873,TRUE,_xll.ohTrigger(RecalcTrigger,Trigger3M)),NA())</f>
        <v>2.3286852855695601E-2</v>
      </c>
      <c r="L873" s="44">
        <f>IFERROR(_xll.qlIndexFixing(Index6M,$H873,TRUE,_xll.ohTrigger(RecalcTrigger,Trigger6M)),NA())</f>
        <v>2.4568852002510005E-2</v>
      </c>
      <c r="M873" s="178">
        <f>IFERROR(_xll.qlIndexFixing(Index1Y,$H873,TRUE,_xll.ohTrigger(RecalcTrigger,Trigger1Y)),NA())</f>
        <v>2.5687958636404051E-2</v>
      </c>
      <c r="N873" s="177">
        <f>IFERROR(_xll.qlIndexFixing(ONIndex1M,I873,TRUE,_xll.ohTrigger(RecalcTrigger,Trigger1M)),NA())</f>
        <v>2.2718231493044083E-2</v>
      </c>
      <c r="O873" s="44">
        <f>IFERROR(_xll.qlIndexFixing(ONIndex3M,I873,TRUE,_xll.ohTrigger(RecalcTrigger,Trigger3M)),NA())</f>
        <v>2.3190241204188444E-2</v>
      </c>
      <c r="P873" s="44">
        <f>IFERROR(_xll.qlIndexFixing(ONIndex6M,I873,TRUE,_xll.ohTrigger(RecalcTrigger,Trigger6M)),NA())</f>
        <v>2.4388915184324622E-2</v>
      </c>
      <c r="Q873" s="178">
        <f>IFERROR(_xll.qlIndexFixing(ONIndex1Y,I873,TRUE,_xll.ohTrigger(RecalcTrigger,Trigger1Y)),NA())</f>
        <v>2.5261429209644248E-2</v>
      </c>
    </row>
    <row r="874" spans="2:17" x14ac:dyDescent="0.2">
      <c r="B874" s="39" t="s">
        <v>42</v>
      </c>
      <c r="D874" s="42">
        <f>_xll.qlCalendarAdvance(Calendar,$D873,B874,"f",FALSE)</f>
        <v>45588</v>
      </c>
      <c r="E874" s="172">
        <f>_xll.qlInterestRateIndexValueDate(IndexON,D874)</f>
        <v>45588</v>
      </c>
      <c r="F874" s="188">
        <f>IFERROR(_xll.qlIndexFixing(IndexON,D874,TRUE,_xll.ohTrigger(RecalcTrigger,TriggerON)),NA())</f>
        <v>2.1553177875680563E-2</v>
      </c>
      <c r="H874" s="42">
        <f>_xll.qlCalendarAdvance(Calendar,$H873,B874,"f",FALSE)</f>
        <v>45588</v>
      </c>
      <c r="I874" s="172">
        <f>_xll.qlInterestRateIndexValueDate(Index1M,$H874)</f>
        <v>45588</v>
      </c>
      <c r="J874" s="177">
        <f>IFERROR(_xll.qlIndexFixing(Index1M,$H874,TRUE,_xll.ohTrigger(RecalcTrigger,Trigger1M)),NA())</f>
        <v>2.2776867595719719E-2</v>
      </c>
      <c r="K874" s="44">
        <f>IFERROR(_xll.qlIndexFixing(Index3M,H874,TRUE,_xll.ohTrigger(RecalcTrigger,Trigger3M)),NA())</f>
        <v>2.3291340485647519E-2</v>
      </c>
      <c r="L874" s="44">
        <f>IFERROR(_xll.qlIndexFixing(Index6M,$H874,TRUE,_xll.ohTrigger(RecalcTrigger,Trigger6M)),NA())</f>
        <v>2.4571563558185065E-2</v>
      </c>
      <c r="M874" s="178">
        <f>IFERROR(_xll.qlIndexFixing(Index1Y,$H874,TRUE,_xll.ohTrigger(RecalcTrigger,Trigger1Y)),NA())</f>
        <v>2.5690984511546722E-2</v>
      </c>
      <c r="N874" s="177">
        <f>IFERROR(_xll.qlIndexFixing(ONIndex1M,I874,TRUE,_xll.ohTrigger(RecalcTrigger,Trigger1M)),NA())</f>
        <v>2.27289978562073E-2</v>
      </c>
      <c r="O874" s="44">
        <f>IFERROR(_xll.qlIndexFixing(ONIndex3M,I874,TRUE,_xll.ohTrigger(RecalcTrigger,Trigger3M)),NA())</f>
        <v>2.3195126154650358E-2</v>
      </c>
      <c r="P874" s="44">
        <f>IFERROR(_xll.qlIndexFixing(ONIndex6M,I874,TRUE,_xll.ohTrigger(RecalcTrigger,Trigger6M)),NA())</f>
        <v>2.4392119757671304E-2</v>
      </c>
      <c r="Q874" s="178">
        <f>IFERROR(_xll.qlIndexFixing(ONIndex1Y,I874,TRUE,_xll.ohTrigger(RecalcTrigger,Trigger1Y)),NA())</f>
        <v>2.526699101536467E-2</v>
      </c>
    </row>
    <row r="875" spans="2:17" x14ac:dyDescent="0.2">
      <c r="B875" s="39" t="s">
        <v>42</v>
      </c>
      <c r="D875" s="42">
        <f>_xll.qlCalendarAdvance(Calendar,$D874,B875,"f",FALSE)</f>
        <v>45595</v>
      </c>
      <c r="E875" s="172">
        <f>_xll.qlInterestRateIndexValueDate(IndexON,D875)</f>
        <v>45595</v>
      </c>
      <c r="F875" s="188">
        <f>IFERROR(_xll.qlIndexFixing(IndexON,D875,TRUE,_xll.ohTrigger(RecalcTrigger,TriggerON)),NA())</f>
        <v>2.1553778976575177E-2</v>
      </c>
      <c r="H875" s="42">
        <f>_xll.qlCalendarAdvance(Calendar,$H874,B875,"f",FALSE)</f>
        <v>45595</v>
      </c>
      <c r="I875" s="172">
        <f>_xll.qlInterestRateIndexValueDate(Index1M,$H875)</f>
        <v>45595</v>
      </c>
      <c r="J875" s="177">
        <f>IFERROR(_xll.qlIndexFixing(Index1M,$H875,TRUE,_xll.ohTrigger(RecalcTrigger,Trigger1M)),NA())</f>
        <v>2.2783487046376488E-2</v>
      </c>
      <c r="K875" s="44">
        <f>IFERROR(_xll.qlIndexFixing(Index3M,H875,TRUE,_xll.ohTrigger(RecalcTrigger,Trigger3M)),NA())</f>
        <v>2.3295858430304472E-2</v>
      </c>
      <c r="L875" s="44">
        <f>IFERROR(_xll.qlIndexFixing(Index6M,$H875,TRUE,_xll.ohTrigger(RecalcTrigger,Trigger6M)),NA())</f>
        <v>2.4574315811426817E-2</v>
      </c>
      <c r="M875" s="178">
        <f>IFERROR(_xll.qlIndexFixing(Index1Y,$H875,TRUE,_xll.ohTrigger(RecalcTrigger,Trigger1Y)),NA())</f>
        <v>2.5693900373944256E-2</v>
      </c>
      <c r="N875" s="177">
        <f>IFERROR(_xll.qlIndexFixing(ONIndex1M,I875,TRUE,_xll.ohTrigger(RecalcTrigger,Trigger1M)),NA())</f>
        <v>2.2739881802206208E-2</v>
      </c>
      <c r="O875" s="44">
        <f>IFERROR(_xll.qlIndexFixing(ONIndex3M,I875,TRUE,_xll.ohTrigger(RecalcTrigger,Trigger3M)),NA())</f>
        <v>2.3199898115169315E-2</v>
      </c>
      <c r="P875" s="44">
        <f>IFERROR(_xll.qlIndexFixing(ONIndex6M,I875,TRUE,_xll.ohTrigger(RecalcTrigger,Trigger6M)),NA())</f>
        <v>2.4395124091673992E-2</v>
      </c>
      <c r="Q875" s="178">
        <f>IFERROR(_xll.qlIndexFixing(ONIndex1Y,I875,TRUE,_xll.ohTrigger(RecalcTrigger,Trigger1Y)),NA())</f>
        <v>2.5272486340766065E-2</v>
      </c>
    </row>
    <row r="876" spans="2:17" x14ac:dyDescent="0.2">
      <c r="B876" s="39" t="s">
        <v>42</v>
      </c>
      <c r="D876" s="42">
        <f>_xll.qlCalendarAdvance(Calendar,$D875,B876,"f",FALSE)</f>
        <v>45602</v>
      </c>
      <c r="E876" s="172">
        <f>_xll.qlInterestRateIndexValueDate(IndexON,D876)</f>
        <v>45602</v>
      </c>
      <c r="F876" s="188">
        <f>IFERROR(_xll.qlIndexFixing(IndexON,D876,TRUE,_xll.ohTrigger(RecalcTrigger,TriggerON)),NA())</f>
        <v>2.1554021210454799E-2</v>
      </c>
      <c r="H876" s="42">
        <f>_xll.qlCalendarAdvance(Calendar,$H875,B876,"f",FALSE)</f>
        <v>45602</v>
      </c>
      <c r="I876" s="172">
        <f>_xll.qlInterestRateIndexValueDate(Index1M,$H876)</f>
        <v>45602</v>
      </c>
      <c r="J876" s="177">
        <f>IFERROR(_xll.qlIndexFixing(Index1M,$H876,TRUE,_xll.ohTrigger(RecalcTrigger,Trigger1M)),NA())</f>
        <v>2.2794752499533853E-2</v>
      </c>
      <c r="K876" s="44">
        <f>IFERROR(_xll.qlIndexFixing(Index3M,H876,TRUE,_xll.ohTrigger(RecalcTrigger,Trigger3M)),NA())</f>
        <v>2.330043392469475E-2</v>
      </c>
      <c r="L876" s="44">
        <f>IFERROR(_xll.qlIndexFixing(Index6M,$H876,TRUE,_xll.ohTrigger(RecalcTrigger,Trigger6M)),NA())</f>
        <v>2.4576064649941904E-2</v>
      </c>
      <c r="M876" s="178">
        <f>IFERROR(_xll.qlIndexFixing(Index1Y,$H876,TRUE,_xll.ohTrigger(RecalcTrigger,Trigger1Y)),NA())</f>
        <v>2.5696705277929111E-2</v>
      </c>
      <c r="N876" s="177">
        <f>IFERROR(_xll.qlIndexFixing(ONIndex1M,I876,TRUE,_xll.ohTrigger(RecalcTrigger,Trigger1M)),NA())</f>
        <v>2.2750883330878713E-2</v>
      </c>
      <c r="O876" s="44">
        <f>IFERROR(_xll.qlIndexFixing(ONIndex3M,I876,TRUE,_xll.ohTrigger(RecalcTrigger,Trigger3M)),NA())</f>
        <v>2.3204557085826361E-2</v>
      </c>
      <c r="P876" s="44">
        <f>IFERROR(_xll.qlIndexFixing(ONIndex6M,I876,TRUE,_xll.ohTrigger(RecalcTrigger,Trigger6M)),NA())</f>
        <v>2.4397928186170592E-2</v>
      </c>
      <c r="Q876" s="178">
        <f>IFERROR(_xll.qlIndexFixing(ONIndex1Y,I876,TRUE,_xll.ohTrigger(RecalcTrigger,Trigger1Y)),NA())</f>
        <v>2.5277915185929478E-2</v>
      </c>
    </row>
    <row r="877" spans="2:17" x14ac:dyDescent="0.2">
      <c r="B877" s="39" t="s">
        <v>42</v>
      </c>
      <c r="D877" s="42">
        <f>_xll.qlCalendarAdvance(Calendar,$D876,B877,"f",FALSE)</f>
        <v>45609</v>
      </c>
      <c r="E877" s="172">
        <f>_xll.qlInterestRateIndexValueDate(IndexON,D877)</f>
        <v>45609</v>
      </c>
      <c r="F877" s="188">
        <f>IFERROR(_xll.qlIndexFixing(IndexON,D877,TRUE,_xll.ohTrigger(RecalcTrigger,TriggerON)),NA())</f>
        <v>2.1553904577400473E-2</v>
      </c>
      <c r="H877" s="42">
        <f>_xll.qlCalendarAdvance(Calendar,$H876,B877,"f",FALSE)</f>
        <v>45609</v>
      </c>
      <c r="I877" s="172">
        <f>_xll.qlInterestRateIndexValueDate(Index1M,$H877)</f>
        <v>45609</v>
      </c>
      <c r="J877" s="177">
        <f>IFERROR(_xll.qlIndexFixing(Index1M,$H877,TRUE,_xll.ohTrigger(RecalcTrigger,Trigger1M)),NA())</f>
        <v>2.2806135758577078E-2</v>
      </c>
      <c r="K877" s="44">
        <f>IFERROR(_xll.qlIndexFixing(Index3M,H877,TRUE,_xll.ohTrigger(RecalcTrigger,Trigger3M)),NA())</f>
        <v>2.3305094203971734E-2</v>
      </c>
      <c r="L877" s="44">
        <f>IFERROR(_xll.qlIndexFixing(Index6M,$H877,TRUE,_xll.ohTrigger(RecalcTrigger,Trigger6M)),NA())</f>
        <v>2.4578928981158928E-2</v>
      </c>
      <c r="M877" s="178">
        <f>IFERROR(_xll.qlIndexFixing(Index1Y,$H877,TRUE,_xll.ohTrigger(RecalcTrigger,Trigger1Y)),NA())</f>
        <v>2.5699398277859276E-2</v>
      </c>
      <c r="N877" s="177">
        <f>IFERROR(_xll.qlIndexFixing(ONIndex1M,I877,TRUE,_xll.ohTrigger(RecalcTrigger,Trigger1M)),NA())</f>
        <v>2.2762002442305862E-2</v>
      </c>
      <c r="O877" s="44">
        <f>IFERROR(_xll.qlIndexFixing(ONIndex3M,I877,TRUE,_xll.ohTrigger(RecalcTrigger,Trigger3M)),NA())</f>
        <v>2.3209103066621495E-2</v>
      </c>
      <c r="P877" s="44">
        <f>IFERROR(_xll.qlIndexFixing(ONIndex6M,I877,TRUE,_xll.ohTrigger(RecalcTrigger,Trigger6M)),NA())</f>
        <v>2.4400532041323197E-2</v>
      </c>
      <c r="Q877" s="178">
        <f>IFERROR(_xll.qlIndexFixing(ONIndex1Y,I877,TRUE,_xll.ohTrigger(RecalcTrigger,Trigger1Y)),NA())</f>
        <v>2.5283277550692818E-2</v>
      </c>
    </row>
    <row r="878" spans="2:17" x14ac:dyDescent="0.2">
      <c r="B878" s="39" t="s">
        <v>42</v>
      </c>
      <c r="D878" s="42">
        <f>_xll.qlCalendarAdvance(Calendar,$D877,B878,"f",FALSE)</f>
        <v>45616</v>
      </c>
      <c r="E878" s="172">
        <f>_xll.qlInterestRateIndexValueDate(IndexON,D878)</f>
        <v>45616</v>
      </c>
      <c r="F878" s="188">
        <f>IFERROR(_xll.qlIndexFixing(IndexON,D878,TRUE,_xll.ohTrigger(RecalcTrigger,TriggerON)),NA())</f>
        <v>2.1553429077412201E-2</v>
      </c>
      <c r="H878" s="42">
        <f>_xll.qlCalendarAdvance(Calendar,$H877,B878,"f",FALSE)</f>
        <v>45616</v>
      </c>
      <c r="I878" s="172">
        <f>_xll.qlInterestRateIndexValueDate(Index1M,$H878)</f>
        <v>45616</v>
      </c>
      <c r="J878" s="177">
        <f>IFERROR(_xll.qlIndexFixing(Index1M,$H878,TRUE,_xll.ohTrigger(RecalcTrigger,Trigger1M)),NA())</f>
        <v>2.2817636497292182E-2</v>
      </c>
      <c r="K878" s="44">
        <f>IFERROR(_xll.qlIndexFixing(Index3M,H878,TRUE,_xll.ohTrigger(RecalcTrigger,Trigger3M)),NA())</f>
        <v>2.3309866503420949E-2</v>
      </c>
      <c r="L878" s="44">
        <f>IFERROR(_xll.qlIndexFixing(Index6M,$H878,TRUE,_xll.ohTrigger(RecalcTrigger,Trigger6M)),NA())</f>
        <v>2.458187388816294E-2</v>
      </c>
      <c r="M878" s="178">
        <f>IFERROR(_xll.qlIndexFixing(Index1Y,$H878,TRUE,_xll.ohTrigger(RecalcTrigger,Trigger1Y)),NA())</f>
        <v>2.5701978428119387E-2</v>
      </c>
      <c r="N878" s="177">
        <f>IFERROR(_xll.qlIndexFixing(ONIndex1M,I878,TRUE,_xll.ohTrigger(RecalcTrigger,Trigger1M)),NA())</f>
        <v>2.2773239136487655E-2</v>
      </c>
      <c r="O878" s="44">
        <f>IFERROR(_xll.qlIndexFixing(ONIndex3M,I878,TRUE,_xll.ohTrigger(RecalcTrigger,Trigger3M)),NA())</f>
        <v>2.3213536057473672E-2</v>
      </c>
      <c r="P878" s="44">
        <f>IFERROR(_xll.qlIndexFixing(ONIndex6M,I878,TRUE,_xll.ohTrigger(RecalcTrigger,Trigger6M)),NA())</f>
        <v>2.4402935657050762E-2</v>
      </c>
      <c r="Q878" s="178">
        <f>IFERROR(_xll.qlIndexFixing(ONIndex1Y,I878,TRUE,_xll.ohTrigger(RecalcTrigger,Trigger1Y)),NA())</f>
        <v>2.5288573435299222E-2</v>
      </c>
    </row>
    <row r="879" spans="2:17" x14ac:dyDescent="0.2">
      <c r="B879" s="39" t="s">
        <v>42</v>
      </c>
      <c r="D879" s="42">
        <f>_xll.qlCalendarAdvance(Calendar,$D878,B879,"f",FALSE)</f>
        <v>45623</v>
      </c>
      <c r="E879" s="172">
        <f>_xll.qlInterestRateIndexValueDate(IndexON,D879)</f>
        <v>45623</v>
      </c>
      <c r="F879" s="188">
        <f>IFERROR(_xll.qlIndexFixing(IndexON,D879,TRUE,_xll.ohTrigger(RecalcTrigger,TriggerON)),NA())</f>
        <v>2.1552594710571027E-2</v>
      </c>
      <c r="H879" s="42">
        <f>_xll.qlCalendarAdvance(Calendar,$H878,B879,"f",FALSE)</f>
        <v>45623</v>
      </c>
      <c r="I879" s="172">
        <f>_xll.qlInterestRateIndexValueDate(Index1M,$H879)</f>
        <v>45623</v>
      </c>
      <c r="J879" s="177">
        <f>IFERROR(_xll.qlIndexFixing(Index1M,$H879,TRUE,_xll.ohTrigger(RecalcTrigger,Trigger1M)),NA())</f>
        <v>2.2829243601265075E-2</v>
      </c>
      <c r="K879" s="44">
        <f>IFERROR(_xll.qlIndexFixing(Index3M,H879,TRUE,_xll.ohTrigger(RecalcTrigger,Trigger3M)),NA())</f>
        <v>2.3314778058467114E-2</v>
      </c>
      <c r="L879" s="44">
        <f>IFERROR(_xll.qlIndexFixing(Index6M,$H879,TRUE,_xll.ohTrigger(RecalcTrigger,Trigger6M)),NA())</f>
        <v>2.4584912858872113E-2</v>
      </c>
      <c r="M879" s="178">
        <f>IFERROR(_xll.qlIndexFixing(Index1Y,$H879,TRUE,_xll.ohTrigger(RecalcTrigger,Trigger1Y)),NA())</f>
        <v>2.5704444783121616E-2</v>
      </c>
      <c r="N879" s="177">
        <f>IFERROR(_xll.qlIndexFixing(ONIndex1M,I879,TRUE,_xll.ohTrigger(RecalcTrigger,Trigger1M)),NA())</f>
        <v>2.2784593413424092E-2</v>
      </c>
      <c r="O879" s="44">
        <f>IFERROR(_xll.qlIndexFixing(ONIndex3M,I879,TRUE,_xll.ohTrigger(RecalcTrigger,Trigger3M)),NA())</f>
        <v>2.3217856058382891E-2</v>
      </c>
      <c r="P879" s="44">
        <f>IFERROR(_xll.qlIndexFixing(ONIndex6M,I879,TRUE,_xll.ohTrigger(RecalcTrigger,Trigger6M)),NA())</f>
        <v>2.4405139033272238E-2</v>
      </c>
      <c r="Q879" s="178">
        <f>IFERROR(_xll.qlIndexFixing(ONIndex1Y,I879,TRUE,_xll.ohTrigger(RecalcTrigger,Trigger1Y)),NA())</f>
        <v>2.5293802839505553E-2</v>
      </c>
    </row>
    <row r="880" spans="2:17" x14ac:dyDescent="0.2">
      <c r="B880" s="39" t="s">
        <v>42</v>
      </c>
      <c r="D880" s="42">
        <f>_xll.qlCalendarAdvance(Calendar,$D879,B880,"f",FALSE)</f>
        <v>45630</v>
      </c>
      <c r="E880" s="172">
        <f>_xll.qlInterestRateIndexValueDate(IndexON,D880)</f>
        <v>45630</v>
      </c>
      <c r="F880" s="188">
        <f>IFERROR(_xll.qlIndexFixing(IndexON,D880,TRUE,_xll.ohTrigger(RecalcTrigger,TriggerON)),NA())</f>
        <v>2.155140147671486E-2</v>
      </c>
      <c r="H880" s="42">
        <f>_xll.qlCalendarAdvance(Calendar,$H879,B880,"f",FALSE)</f>
        <v>45630</v>
      </c>
      <c r="I880" s="172">
        <f>_xll.qlInterestRateIndexValueDate(Index1M,$H880)</f>
        <v>45630</v>
      </c>
      <c r="J880" s="177">
        <f>IFERROR(_xll.qlIndexFixing(Index1M,$H880,TRUE,_xll.ohTrigger(RecalcTrigger,Trigger1M)),NA())</f>
        <v>2.2845596948845394E-2</v>
      </c>
      <c r="K880" s="44">
        <f>IFERROR(_xll.qlIndexFixing(Index3M,H880,TRUE,_xll.ohTrigger(RecalcTrigger,Trigger3M)),NA())</f>
        <v>2.3317563590591339E-2</v>
      </c>
      <c r="L880" s="44">
        <f>IFERROR(_xll.qlIndexFixing(Index6M,$H880,TRUE,_xll.ohTrigger(RecalcTrigger,Trigger6M)),NA())</f>
        <v>2.4589157050393759E-2</v>
      </c>
      <c r="M880" s="178">
        <f>IFERROR(_xll.qlIndexFixing(Index1Y,$H880,TRUE,_xll.ohTrigger(RecalcTrigger,Trigger1Y)),NA())</f>
        <v>2.5706796397306553E-2</v>
      </c>
      <c r="N880" s="177">
        <f>IFERROR(_xll.qlIndexFixing(ONIndex1M,I880,TRUE,_xll.ohTrigger(RecalcTrigger,Trigger1M)),NA())</f>
        <v>2.2796065273115174E-2</v>
      </c>
      <c r="O880" s="44">
        <f>IFERROR(_xll.qlIndexFixing(ONIndex3M,I880,TRUE,_xll.ohTrigger(RecalcTrigger,Trigger3M)),NA())</f>
        <v>2.3222063069349153E-2</v>
      </c>
      <c r="P880" s="44">
        <f>IFERROR(_xll.qlIndexFixing(ONIndex6M,I880,TRUE,_xll.ohTrigger(RecalcTrigger,Trigger6M)),NA())</f>
        <v>2.440714217014972E-2</v>
      </c>
      <c r="Q880" s="178">
        <f>IFERROR(_xll.qlIndexFixing(ONIndex1Y,I880,TRUE,_xll.ohTrigger(RecalcTrigger,Trigger1Y)),NA())</f>
        <v>2.5298965763554948E-2</v>
      </c>
    </row>
    <row r="881" spans="2:17" x14ac:dyDescent="0.2">
      <c r="B881" s="39" t="s">
        <v>42</v>
      </c>
      <c r="D881" s="42">
        <f>_xll.qlCalendarAdvance(Calendar,$D880,B881,"f",FALSE)</f>
        <v>45637</v>
      </c>
      <c r="E881" s="172">
        <f>_xll.qlInterestRateIndexValueDate(IndexON,D881)</f>
        <v>45637</v>
      </c>
      <c r="F881" s="188">
        <f>IFERROR(_xll.qlIndexFixing(IndexON,D881,TRUE,_xll.ohTrigger(RecalcTrigger,TriggerON)),NA())</f>
        <v>2.1549849375924746E-2</v>
      </c>
      <c r="H881" s="42">
        <f>_xll.qlCalendarAdvance(Calendar,$H880,B881,"f",FALSE)</f>
        <v>45637</v>
      </c>
      <c r="I881" s="172">
        <f>_xll.qlInterestRateIndexValueDate(Index1M,$H881)</f>
        <v>45637</v>
      </c>
      <c r="J881" s="177">
        <f>IFERROR(_xll.qlIndexFixing(Index1M,$H881,TRUE,_xll.ohTrigger(RecalcTrigger,Trigger1M)),NA())</f>
        <v>2.2857350430515615E-2</v>
      </c>
      <c r="K881" s="44">
        <f>IFERROR(_xll.qlIndexFixing(Index3M,H881,TRUE,_xll.ohTrigger(RecalcTrigger,Trigger3M)),NA())</f>
        <v>2.3322800377946356E-2</v>
      </c>
      <c r="L881" s="44">
        <f>IFERROR(_xll.qlIndexFixing(Index6M,$H881,TRUE,_xll.ohTrigger(RecalcTrigger,Trigger6M)),NA())</f>
        <v>2.4592435195784492E-2</v>
      </c>
      <c r="M881" s="178">
        <f>IFERROR(_xll.qlIndexFixing(Index1Y,$H881,TRUE,_xll.ohTrigger(RecalcTrigger,Trigger1Y)),NA())</f>
        <v>2.5709032325144321E-2</v>
      </c>
      <c r="N881" s="177">
        <f>IFERROR(_xll.qlIndexFixing(ONIndex1M,I881,TRUE,_xll.ohTrigger(RecalcTrigger,Trigger1M)),NA())</f>
        <v>2.2807654715641945E-2</v>
      </c>
      <c r="O881" s="44">
        <f>IFERROR(_xll.qlIndexFixing(ONIndex3M,I881,TRUE,_xll.ohTrigger(RecalcTrigger,Trigger3M)),NA())</f>
        <v>2.3226157090453503E-2</v>
      </c>
      <c r="P881" s="44">
        <f>IFERROR(_xll.qlIndexFixing(ONIndex6M,I881,TRUE,_xll.ohTrigger(RecalcTrigger,Trigger6M)),NA())</f>
        <v>2.4408945067521115E-2</v>
      </c>
      <c r="Q881" s="178">
        <f>IFERROR(_xll.qlIndexFixing(ONIndex1Y,I881,TRUE,_xll.ohTrigger(RecalcTrigger,Trigger1Y)),NA())</f>
        <v>2.530406220720427E-2</v>
      </c>
    </row>
    <row r="882" spans="2:17" x14ac:dyDescent="0.2">
      <c r="B882" s="39" t="s">
        <v>42</v>
      </c>
      <c r="D882" s="42">
        <f>_xll.qlCalendarAdvance(Calendar,$D881,B882,"f",FALSE)</f>
        <v>45644</v>
      </c>
      <c r="E882" s="172">
        <f>_xll.qlInterestRateIndexValueDate(IndexON,D882)</f>
        <v>45644</v>
      </c>
      <c r="F882" s="188">
        <f>IFERROR(_xll.qlIndexFixing(IndexON,D882,TRUE,_xll.ohTrigger(RecalcTrigger,TriggerON)),NA())</f>
        <v>2.1547959078325185E-2</v>
      </c>
      <c r="H882" s="42">
        <f>_xll.qlCalendarAdvance(Calendar,$H881,B882,"f",FALSE)</f>
        <v>45644</v>
      </c>
      <c r="I882" s="172">
        <f>_xll.qlInterestRateIndexValueDate(Index1M,$H882)</f>
        <v>45644</v>
      </c>
      <c r="J882" s="177">
        <f>IFERROR(_xll.qlIndexFixing(Index1M,$H882,TRUE,_xll.ohTrigger(RecalcTrigger,Trigger1M)),NA())</f>
        <v>2.2869134459648978E-2</v>
      </c>
      <c r="K882" s="44">
        <f>IFERROR(_xll.qlIndexFixing(Index3M,H882,TRUE,_xll.ohTrigger(RecalcTrigger,Trigger3M)),NA())</f>
        <v>2.3328257567420151E-2</v>
      </c>
      <c r="L882" s="44">
        <f>IFERROR(_xll.qlIndexFixing(Index6M,$H882,TRUE,_xll.ohTrigger(RecalcTrigger,Trigger6M)),NA())</f>
        <v>2.4595847935318878E-2</v>
      </c>
      <c r="M882" s="178">
        <f>IFERROR(_xll.qlIndexFixing(Index1Y,$H882,TRUE,_xll.ohTrigger(RecalcTrigger,Trigger1Y)),NA())</f>
        <v>2.5711151622592299E-2</v>
      </c>
      <c r="N882" s="177">
        <f>IFERROR(_xll.qlIndexFixing(ONIndex1M,I882,TRUE,_xll.ohTrigger(RecalcTrigger,Trigger1M)),NA())</f>
        <v>2.2819359205795697E-2</v>
      </c>
      <c r="O882" s="44">
        <f>IFERROR(_xll.qlIndexFixing(ONIndex3M,I882,TRUE,_xll.ohTrigger(RecalcTrigger,Trigger3M)),NA())</f>
        <v>2.3230146594760415E-2</v>
      </c>
      <c r="P882" s="44">
        <f>IFERROR(_xll.qlIndexFixing(ONIndex6M,I882,TRUE,_xll.ohTrigger(RecalcTrigger,Trigger6M)),NA())</f>
        <v>2.4410555929701427E-2</v>
      </c>
      <c r="Q882" s="178">
        <f>IFERROR(_xll.qlIndexFixing(ONIndex1Y,I882,TRUE,_xll.ohTrigger(RecalcTrigger,Trigger1Y)),NA())</f>
        <v>2.5309091026971542E-2</v>
      </c>
    </row>
    <row r="883" spans="2:17" x14ac:dyDescent="0.2">
      <c r="B883" s="39" t="s">
        <v>42</v>
      </c>
      <c r="D883" s="42">
        <f>_xll.qlCalendarAdvance(Calendar,$D882,B883,"f",FALSE)</f>
        <v>45653</v>
      </c>
      <c r="E883" s="172">
        <f>_xll.qlInterestRateIndexValueDate(IndexON,D883)</f>
        <v>45653</v>
      </c>
      <c r="F883" s="188">
        <f>IFERROR(_xll.qlIndexFixing(IndexON,D883,TRUE,_xll.ohTrigger(RecalcTrigger,TriggerON)),NA())</f>
        <v>2.1547033546358934E-2</v>
      </c>
      <c r="H883" s="42">
        <f>_xll.qlCalendarAdvance(Calendar,$H882,B883,"f",FALSE)</f>
        <v>45653</v>
      </c>
      <c r="I883" s="172">
        <f>_xll.qlInterestRateIndexValueDate(Index1M,$H883)</f>
        <v>45653</v>
      </c>
      <c r="J883" s="177">
        <f>IFERROR(_xll.qlIndexFixing(Index1M,$H883,TRUE,_xll.ohTrigger(RecalcTrigger,Trigger1M)),NA())</f>
        <v>2.2881183552232849E-2</v>
      </c>
      <c r="K883" s="44">
        <f>IFERROR(_xll.qlIndexFixing(Index3M,H883,TRUE,_xll.ohTrigger(RecalcTrigger,Trigger3M)),NA())</f>
        <v>2.3335629134780749E-2</v>
      </c>
      <c r="L883" s="44">
        <f>IFERROR(_xll.qlIndexFixing(Index6M,$H883,TRUE,_xll.ohTrigger(RecalcTrigger,Trigger6M)),NA())</f>
        <v>2.4600448609931207E-2</v>
      </c>
      <c r="M883" s="178">
        <f>IFERROR(_xll.qlIndexFixing(Index1Y,$H883,TRUE,_xll.ohTrigger(RecalcTrigger,Trigger1Y)),NA())</f>
        <v>2.5715627370239563E-2</v>
      </c>
      <c r="N883" s="177">
        <f>IFERROR(_xll.qlIndexFixing(ONIndex1M,I883,TRUE,_xll.ohTrigger(RecalcTrigger,Trigger1M)),NA())</f>
        <v>2.2837575093548338E-2</v>
      </c>
      <c r="O883" s="44">
        <f>IFERROR(_xll.qlIndexFixing(ONIndex3M,I883,TRUE,_xll.ohTrigger(RecalcTrigger,Trigger3M)),NA())</f>
        <v>2.3237590769484843E-2</v>
      </c>
      <c r="P883" s="44">
        <f>IFERROR(_xll.qlIndexFixing(ONIndex6M,I883,TRUE,_xll.ohTrigger(RecalcTrigger,Trigger6M)),NA())</f>
        <v>2.4414589047173273E-2</v>
      </c>
      <c r="Q883" s="178">
        <f>IFERROR(_xll.qlIndexFixing(ONIndex1Y,I883,TRUE,_xll.ohTrigger(RecalcTrigger,Trigger1Y)),NA())</f>
        <v>2.5317852817792568E-2</v>
      </c>
    </row>
    <row r="884" spans="2:17" x14ac:dyDescent="0.2">
      <c r="B884" s="39" t="s">
        <v>42</v>
      </c>
      <c r="D884" s="42">
        <f>_xll.qlCalendarAdvance(Calendar,$D883,B884,"f",FALSE)</f>
        <v>45660</v>
      </c>
      <c r="E884" s="172">
        <f>_xll.qlInterestRateIndexValueDate(IndexON,D884)</f>
        <v>45660</v>
      </c>
      <c r="F884" s="188">
        <f>IFERROR(_xll.qlIndexFixing(IndexON,D884,TRUE,_xll.ohTrigger(RecalcTrigger,TriggerON)),NA())</f>
        <v>2.1546111247382854E-2</v>
      </c>
      <c r="H884" s="42">
        <f>_xll.qlCalendarAdvance(Calendar,$H883,B884,"f",FALSE)</f>
        <v>45660</v>
      </c>
      <c r="I884" s="172">
        <f>_xll.qlInterestRateIndexValueDate(Index1M,$H884)</f>
        <v>45660</v>
      </c>
      <c r="J884" s="177">
        <f>IFERROR(_xll.qlIndexFixing(Index1M,$H884,TRUE,_xll.ohTrigger(RecalcTrigger,Trigger1M)),NA())</f>
        <v>2.2892992343974791E-2</v>
      </c>
      <c r="K884" s="44">
        <f>IFERROR(_xll.qlIndexFixing(Index3M,H884,TRUE,_xll.ohTrigger(RecalcTrigger,Trigger3M)),NA())</f>
        <v>2.3341641750799003E-2</v>
      </c>
      <c r="L884" s="44">
        <f>IFERROR(_xll.qlIndexFixing(Index6M,$H884,TRUE,_xll.ohTrigger(RecalcTrigger,Trigger6M)),NA())</f>
        <v>2.46030505654764E-2</v>
      </c>
      <c r="M884" s="178">
        <f>IFERROR(_xll.qlIndexFixing(Index1Y,$H884,TRUE,_xll.ohTrigger(RecalcTrigger,Trigger1Y)),NA())</f>
        <v>2.5717466891454682E-2</v>
      </c>
      <c r="N884" s="177">
        <f>IFERROR(_xll.qlIndexFixing(ONIndex1M,I884,TRUE,_xll.ohTrigger(RecalcTrigger,Trigger1M)),NA())</f>
        <v>2.2849340979501646E-2</v>
      </c>
      <c r="O884" s="44">
        <f>IFERROR(_xll.qlIndexFixing(ONIndex3M,I884,TRUE,_xll.ohTrigger(RecalcTrigger,Trigger3M)),NA())</f>
        <v>2.3242060560076199E-2</v>
      </c>
      <c r="P884" s="44">
        <f>IFERROR(_xll.qlIndexFixing(ONIndex6M,I884,TRUE,_xll.ohTrigger(RecalcTrigger,Trigger6M)),NA())</f>
        <v>2.4416444027208033E-2</v>
      </c>
      <c r="Q884" s="178">
        <f>IFERROR(_xll.qlIndexFixing(ONIndex1Y,I884,TRUE,_xll.ohTrigger(RecalcTrigger,Trigger1Y)),NA())</f>
        <v>2.5322619068628059E-2</v>
      </c>
    </row>
    <row r="885" spans="2:17" x14ac:dyDescent="0.2">
      <c r="B885" s="39" t="s">
        <v>42</v>
      </c>
      <c r="D885" s="42">
        <f>_xll.qlCalendarAdvance(Calendar,$D884,B885,"f",FALSE)</f>
        <v>45667</v>
      </c>
      <c r="E885" s="172">
        <f>_xll.qlInterestRateIndexValueDate(IndexON,D885)</f>
        <v>45667</v>
      </c>
      <c r="F885" s="188">
        <f>IFERROR(_xll.qlIndexFixing(IndexON,D885,TRUE,_xll.ohTrigger(RecalcTrigger,TriggerON)),NA())</f>
        <v>2.1545698286973284E-2</v>
      </c>
      <c r="H885" s="42">
        <f>_xll.qlCalendarAdvance(Calendar,$H884,B885,"f",FALSE)</f>
        <v>45667</v>
      </c>
      <c r="I885" s="172">
        <f>_xll.qlInterestRateIndexValueDate(Index1M,$H885)</f>
        <v>45667</v>
      </c>
      <c r="J885" s="177">
        <f>IFERROR(_xll.qlIndexFixing(Index1M,$H885,TRUE,_xll.ohTrigger(RecalcTrigger,Trigger1M)),NA())</f>
        <v>2.2904812271478329E-2</v>
      </c>
      <c r="K885" s="44">
        <f>IFERROR(_xll.qlIndexFixing(Index3M,H885,TRUE,_xll.ohTrigger(RecalcTrigger,Trigger3M)),NA())</f>
        <v>2.3347898645892571E-2</v>
      </c>
      <c r="L885" s="44">
        <f>IFERROR(_xll.qlIndexFixing(Index6M,$H885,TRUE,_xll.ohTrigger(RecalcTrigger,Trigger6M)),NA())</f>
        <v>2.4606931245083653E-2</v>
      </c>
      <c r="M885" s="178">
        <f>IFERROR(_xll.qlIndexFixing(Index1Y,$H885,TRUE,_xll.ohTrigger(RecalcTrigger,Trigger1Y)),NA())</f>
        <v>2.5719194492706467E-2</v>
      </c>
      <c r="N885" s="177">
        <f>IFERROR(_xll.qlIndexFixing(ONIndex1M,I885,TRUE,_xll.ohTrigger(RecalcTrigger,Trigger1M)),NA())</f>
        <v>2.2861117971010685E-2</v>
      </c>
      <c r="O885" s="44">
        <f>IFERROR(_xll.qlIndexFixing(ONIndex3M,I885,TRUE,_xll.ohTrigger(RecalcTrigger,Trigger3M)),NA())</f>
        <v>2.324677326928019E-2</v>
      </c>
      <c r="P885" s="44">
        <f>IFERROR(_xll.qlIndexFixing(ONIndex6M,I885,TRUE,_xll.ohTrigger(RecalcTrigger,Trigger6M)),NA())</f>
        <v>2.4418443359692048E-2</v>
      </c>
      <c r="Q885" s="178">
        <f>IFERROR(_xll.qlIndexFixing(ONIndex1Y,I885,TRUE,_xll.ohTrigger(RecalcTrigger,Trigger1Y)),NA())</f>
        <v>2.532727079328834E-2</v>
      </c>
    </row>
    <row r="886" spans="2:17" x14ac:dyDescent="0.2">
      <c r="B886" s="39" t="s">
        <v>42</v>
      </c>
      <c r="D886" s="42">
        <f>_xll.qlCalendarAdvance(Calendar,$D885,B886,"f",FALSE)</f>
        <v>45674</v>
      </c>
      <c r="E886" s="172">
        <f>_xll.qlInterestRateIndexValueDate(IndexON,D886)</f>
        <v>45674</v>
      </c>
      <c r="F886" s="188">
        <f>IFERROR(_xll.qlIndexFixing(IndexON,D886,TRUE,_xll.ohTrigger(RecalcTrigger,TriggerON)),NA())</f>
        <v>2.1545794665157235E-2</v>
      </c>
      <c r="H886" s="42">
        <f>_xll.qlCalendarAdvance(Calendar,$H885,B886,"f",FALSE)</f>
        <v>45674</v>
      </c>
      <c r="I886" s="172">
        <f>_xll.qlInterestRateIndexValueDate(Index1M,$H886)</f>
        <v>45674</v>
      </c>
      <c r="J886" s="177">
        <f>IFERROR(_xll.qlIndexFixing(Index1M,$H886,TRUE,_xll.ohTrigger(RecalcTrigger,Trigger1M)),NA())</f>
        <v>2.2916643334766996E-2</v>
      </c>
      <c r="K886" s="44">
        <f>IFERROR(_xll.qlIndexFixing(Index3M,H886,TRUE,_xll.ohTrigger(RecalcTrigger,Trigger3M)),NA())</f>
        <v>2.3354399821185295E-2</v>
      </c>
      <c r="L886" s="44">
        <f>IFERROR(_xll.qlIndexFixing(Index6M,$H886,TRUE,_xll.ohTrigger(RecalcTrigger,Trigger6M)),NA())</f>
        <v>2.4610958016872759E-2</v>
      </c>
      <c r="M886" s="178">
        <f>IFERROR(_xll.qlIndexFixing(Index1Y,$H886,TRUE,_xll.ohTrigger(RecalcTrigger,Trigger1Y)),NA())</f>
        <v>2.5720812214584138E-2</v>
      </c>
      <c r="N886" s="177">
        <f>IFERROR(_xll.qlIndexFixing(ONIndex1M,I886,TRUE,_xll.ohTrigger(RecalcTrigger,Trigger1M)),NA())</f>
        <v>2.2872906068075464E-2</v>
      </c>
      <c r="O886" s="44">
        <f>IFERROR(_xll.qlIndexFixing(ONIndex3M,I886,TRUE,_xll.ohTrigger(RecalcTrigger,Trigger3M)),NA())</f>
        <v>2.32517288970698E-2</v>
      </c>
      <c r="P886" s="44">
        <f>IFERROR(_xll.qlIndexFixing(ONIndex6M,I886,TRUE,_xll.ohTrigger(RecalcTrigger,Trigger6M)),NA())</f>
        <v>2.4420587044625318E-2</v>
      </c>
      <c r="Q886" s="178">
        <f>IFERROR(_xll.qlIndexFixing(ONIndex1Y,I886,TRUE,_xll.ohTrigger(RecalcTrigger,Trigger1Y)),NA())</f>
        <v>2.5331807991800424E-2</v>
      </c>
    </row>
    <row r="887" spans="2:17" x14ac:dyDescent="0.2">
      <c r="B887" s="39" t="s">
        <v>42</v>
      </c>
      <c r="D887" s="42">
        <f>_xll.qlCalendarAdvance(Calendar,$D886,B887,"f",FALSE)</f>
        <v>45681</v>
      </c>
      <c r="E887" s="172">
        <f>_xll.qlInterestRateIndexValueDate(IndexON,D887)</f>
        <v>45681</v>
      </c>
      <c r="F887" s="188">
        <f>IFERROR(_xll.qlIndexFixing(IndexON,D887,TRUE,_xll.ohTrigger(RecalcTrigger,TriggerON)),NA())</f>
        <v>2.1546400381907697E-2</v>
      </c>
      <c r="H887" s="42">
        <f>_xll.qlCalendarAdvance(Calendar,$H886,B887,"f",FALSE)</f>
        <v>45681</v>
      </c>
      <c r="I887" s="172">
        <f>_xll.qlInterestRateIndexValueDate(Index1M,$H887)</f>
        <v>45681</v>
      </c>
      <c r="J887" s="177">
        <f>IFERROR(_xll.qlIndexFixing(Index1M,$H887,TRUE,_xll.ohTrigger(RecalcTrigger,Trigger1M)),NA())</f>
        <v>2.2928485533880001E-2</v>
      </c>
      <c r="K887" s="44">
        <f>IFERROR(_xll.qlIndexFixing(Index3M,H887,TRUE,_xll.ohTrigger(RecalcTrigger,Trigger3M)),NA())</f>
        <v>2.3361145277846041E-2</v>
      </c>
      <c r="L887" s="44">
        <f>IFERROR(_xll.qlIndexFixing(Index6M,$H887,TRUE,_xll.ohTrigger(RecalcTrigger,Trigger6M)),NA())</f>
        <v>2.4615130881709257E-2</v>
      </c>
      <c r="M887" s="178">
        <f>IFERROR(_xll.qlIndexFixing(Index1Y,$H887,TRUE,_xll.ohTrigger(RecalcTrigger,Trigger1Y)),NA())</f>
        <v>2.5722322097725726E-2</v>
      </c>
      <c r="N887" s="177">
        <f>IFERROR(_xll.qlIndexFixing(ONIndex1M,I887,TRUE,_xll.ohTrigger(RecalcTrigger,Trigger1M)),NA())</f>
        <v>2.2884705270722987E-2</v>
      </c>
      <c r="O887" s="44">
        <f>IFERROR(_xll.qlIndexFixing(ONIndex3M,I887,TRUE,_xll.ohTrigger(RecalcTrigger,Trigger3M)),NA())</f>
        <v>2.325692744347204E-2</v>
      </c>
      <c r="P887" s="44">
        <f>IFERROR(_xll.qlIndexFixing(ONIndex6M,I887,TRUE,_xll.ohTrigger(RecalcTrigger,Trigger6M)),NA())</f>
        <v>2.4422875081980825E-2</v>
      </c>
      <c r="Q887" s="178">
        <f>IFERROR(_xll.qlIndexFixing(ONIndex1Y,I887,TRUE,_xll.ohTrigger(RecalcTrigger,Trigger1Y)),NA())</f>
        <v>2.5336230664137298E-2</v>
      </c>
    </row>
    <row r="888" spans="2:17" x14ac:dyDescent="0.2">
      <c r="B888" s="39" t="s">
        <v>42</v>
      </c>
      <c r="D888" s="42">
        <f>_xll.qlCalendarAdvance(Calendar,$D887,B888,"f",FALSE)</f>
        <v>45688</v>
      </c>
      <c r="E888" s="172">
        <f>_xll.qlInterestRateIndexValueDate(IndexON,D888)</f>
        <v>45688</v>
      </c>
      <c r="F888" s="188">
        <f>IFERROR(_xll.qlIndexFixing(IndexON,D888,TRUE,_xll.ohTrigger(RecalcTrigger,TriggerON)),NA())</f>
        <v>2.1547515437251679E-2</v>
      </c>
      <c r="H888" s="42">
        <f>_xll.qlCalendarAdvance(Calendar,$H887,B888,"f",FALSE)</f>
        <v>45688</v>
      </c>
      <c r="I888" s="172">
        <f>_xll.qlInterestRateIndexValueDate(Index1M,$H888)</f>
        <v>45688</v>
      </c>
      <c r="J888" s="177">
        <f>IFERROR(_xll.qlIndexFixing(Index1M,$H888,TRUE,_xll.ohTrigger(RecalcTrigger,Trigger1M)),NA())</f>
        <v>2.2935635565751612E-2</v>
      </c>
      <c r="K888" s="44">
        <f>IFERROR(_xll.qlIndexFixing(Index3M,H888,TRUE,_xll.ohTrigger(RecalcTrigger,Trigger3M)),NA())</f>
        <v>2.3366843910535819E-2</v>
      </c>
      <c r="L888" s="44">
        <f>IFERROR(_xll.qlIndexFixing(Index6M,$H888,TRUE,_xll.ohTrigger(RecalcTrigger,Trigger6M)),NA())</f>
        <v>2.4619449840488233E-2</v>
      </c>
      <c r="M888" s="178">
        <f>IFERROR(_xll.qlIndexFixing(Index1Y,$H888,TRUE,_xll.ohTrigger(RecalcTrigger,Trigger1Y)),NA())</f>
        <v>2.5720948910752942E-2</v>
      </c>
      <c r="N888" s="177">
        <f>IFERROR(_xll.qlIndexFixing(ONIndex1M,I888,TRUE,_xll.ohTrigger(RecalcTrigger,Trigger1M)),NA())</f>
        <v>2.289651557892625E-2</v>
      </c>
      <c r="O888" s="44">
        <f>IFERROR(_xll.qlIndexFixing(ONIndex3M,I888,TRUE,_xll.ohTrigger(RecalcTrigger,Trigger3M)),NA())</f>
        <v>2.3262368908540946E-2</v>
      </c>
      <c r="P888" s="44">
        <f>IFERROR(_xll.qlIndexFixing(ONIndex6M,I888,TRUE,_xll.ohTrigger(RecalcTrigger,Trigger6M)),NA())</f>
        <v>2.44253074718126E-2</v>
      </c>
      <c r="Q888" s="178">
        <f>IFERROR(_xll.qlIndexFixing(ONIndex1Y,I888,TRUE,_xll.ohTrigger(RecalcTrigger,Trigger1Y)),NA())</f>
        <v>2.5340538810244933E-2</v>
      </c>
    </row>
    <row r="889" spans="2:17" x14ac:dyDescent="0.2">
      <c r="B889" s="39" t="s">
        <v>42</v>
      </c>
      <c r="D889" s="42">
        <f>_xll.qlCalendarAdvance(Calendar,$D888,B889,"f",FALSE)</f>
        <v>45695</v>
      </c>
      <c r="E889" s="172">
        <f>_xll.qlInterestRateIndexValueDate(IndexON,D889)</f>
        <v>45695</v>
      </c>
      <c r="F889" s="188">
        <f>IFERROR(_xll.qlIndexFixing(IndexON,D889,TRUE,_xll.ohTrigger(RecalcTrigger,TriggerON)),NA())</f>
        <v>2.1549139831189189E-2</v>
      </c>
      <c r="H889" s="42">
        <f>_xll.qlCalendarAdvance(Calendar,$H888,B889,"f",FALSE)</f>
        <v>45695</v>
      </c>
      <c r="I889" s="172">
        <f>_xll.qlInterestRateIndexValueDate(Index1M,$H889)</f>
        <v>45695</v>
      </c>
      <c r="J889" s="177">
        <f>IFERROR(_xll.qlIndexFixing(Index1M,$H889,TRUE,_xll.ohTrigger(RecalcTrigger,Trigger1M)),NA())</f>
        <v>2.2947495415799005E-2</v>
      </c>
      <c r="K889" s="44">
        <f>IFERROR(_xll.qlIndexFixing(Index3M,H889,TRUE,_xll.ohTrigger(RecalcTrigger,Trigger3M)),NA())</f>
        <v>2.3374060023916426E-2</v>
      </c>
      <c r="L889" s="44">
        <f>IFERROR(_xll.qlIndexFixing(Index6M,$H889,TRUE,_xll.ohTrigger(RecalcTrigger,Trigger6M)),NA())</f>
        <v>2.4623914894137913E-2</v>
      </c>
      <c r="M889" s="178">
        <f>IFERROR(_xll.qlIndexFixing(Index1Y,$H889,TRUE,_xll.ohTrigger(RecalcTrigger,Trigger1Y)),NA())</f>
        <v>2.5725026510583723E-2</v>
      </c>
      <c r="N889" s="177">
        <f>IFERROR(_xll.qlIndexFixing(ONIndex1M,I889,TRUE,_xll.ohTrigger(RecalcTrigger,Trigger1M)),NA())</f>
        <v>2.2908336992712258E-2</v>
      </c>
      <c r="O889" s="44">
        <f>IFERROR(_xll.qlIndexFixing(ONIndex3M,I889,TRUE,_xll.ohTrigger(RecalcTrigger,Trigger3M)),NA())</f>
        <v>2.3268053292330542E-2</v>
      </c>
      <c r="P889" s="44">
        <f>IFERROR(_xll.qlIndexFixing(ONIndex6M,I889,TRUE,_xll.ohTrigger(RecalcTrigger,Trigger6M)),NA())</f>
        <v>2.4427884214093625E-2</v>
      </c>
      <c r="Q889" s="178">
        <f>IFERROR(_xll.qlIndexFixing(ONIndex1Y,I889,TRUE,_xll.ohTrigger(RecalcTrigger,Trigger1Y)),NA())</f>
        <v>2.5344732430204374E-2</v>
      </c>
    </row>
    <row r="890" spans="2:17" x14ac:dyDescent="0.2">
      <c r="B890" s="39" t="s">
        <v>42</v>
      </c>
      <c r="D890" s="42">
        <f>_xll.qlCalendarAdvance(Calendar,$D889,B890,"f",FALSE)</f>
        <v>45702</v>
      </c>
      <c r="E890" s="172">
        <f>_xll.qlInterestRateIndexValueDate(IndexON,D890)</f>
        <v>45702</v>
      </c>
      <c r="F890" s="188">
        <f>IFERROR(_xll.qlIndexFixing(IndexON,D890,TRUE,_xll.ohTrigger(RecalcTrigger,TriggerON)),NA())</f>
        <v>2.1551273563747236E-2</v>
      </c>
      <c r="H890" s="42">
        <f>_xll.qlCalendarAdvance(Calendar,$H889,B890,"f",FALSE)</f>
        <v>45702</v>
      </c>
      <c r="I890" s="172">
        <f>_xll.qlInterestRateIndexValueDate(Index1M,$H890)</f>
        <v>45702</v>
      </c>
      <c r="J890" s="177">
        <f>IFERROR(_xll.qlIndexFixing(Index1M,$H890,TRUE,_xll.ohTrigger(RecalcTrigger,Trigger1M)),NA())</f>
        <v>2.2959366398508253E-2</v>
      </c>
      <c r="K890" s="44">
        <f>IFERROR(_xll.qlIndexFixing(Index3M,H890,TRUE,_xll.ohTrigger(RecalcTrigger,Trigger3M)),NA())</f>
        <v>2.3381520406589341E-2</v>
      </c>
      <c r="L890" s="44">
        <f>IFERROR(_xll.qlIndexFixing(Index6M,$H890,TRUE,_xll.ohTrigger(RecalcTrigger,Trigger6M)),NA())</f>
        <v>2.4628526043615637E-2</v>
      </c>
      <c r="M890" s="178">
        <f>IFERROR(_xll.qlIndexFixing(Index1Y,$H890,TRUE,_xll.ohTrigger(RecalcTrigger,Trigger1Y)),NA())</f>
        <v>2.5726225121801435E-2</v>
      </c>
      <c r="N890" s="177">
        <f>IFERROR(_xll.qlIndexFixing(ONIndex1M,I890,TRUE,_xll.ohTrigger(RecalcTrigger,Trigger1M)),NA())</f>
        <v>2.2920169512054004E-2</v>
      </c>
      <c r="O890" s="44">
        <f>IFERROR(_xll.qlIndexFixing(ONIndex3M,I890,TRUE,_xll.ohTrigger(RecalcTrigger,Trigger3M)),NA())</f>
        <v>2.3273980594813819E-2</v>
      </c>
      <c r="P890" s="44">
        <f>IFERROR(_xll.qlIndexFixing(ONIndex6M,I890,TRUE,_xll.ohTrigger(RecalcTrigger,Trigger6M)),NA())</f>
        <v>2.4430605308823908E-2</v>
      </c>
      <c r="Q890" s="178">
        <f>IFERROR(_xll.qlIndexFixing(ONIndex1Y,I890,TRUE,_xll.ohTrigger(RecalcTrigger,Trigger1Y)),NA())</f>
        <v>2.5348811523907559E-2</v>
      </c>
    </row>
    <row r="891" spans="2:17" x14ac:dyDescent="0.2">
      <c r="B891" s="39" t="s">
        <v>42</v>
      </c>
      <c r="D891" s="42">
        <f>_xll.qlCalendarAdvance(Calendar,$D890,B891,"f",FALSE)</f>
        <v>45709</v>
      </c>
      <c r="E891" s="172">
        <f>_xll.qlInterestRateIndexValueDate(IndexON,D891)</f>
        <v>45709</v>
      </c>
      <c r="F891" s="188">
        <f>IFERROR(_xll.qlIndexFixing(IndexON,D891,TRUE,_xll.ohTrigger(RecalcTrigger,TriggerON)),NA())</f>
        <v>2.155391663495284E-2</v>
      </c>
      <c r="H891" s="42">
        <f>_xll.qlCalendarAdvance(Calendar,$H890,B891,"f",FALSE)</f>
        <v>45709</v>
      </c>
      <c r="I891" s="172">
        <f>_xll.qlInterestRateIndexValueDate(Index1M,$H891)</f>
        <v>45709</v>
      </c>
      <c r="J891" s="177">
        <f>IFERROR(_xll.qlIndexFixing(Index1M,$H891,TRUE,_xll.ohTrigger(RecalcTrigger,Trigger1M)),NA())</f>
        <v>2.2971248513914092E-2</v>
      </c>
      <c r="K891" s="44">
        <f>IFERROR(_xll.qlIndexFixing(Index3M,H891,TRUE,_xll.ohTrigger(RecalcTrigger,Trigger3M)),NA())</f>
        <v>2.3389225059881356E-2</v>
      </c>
      <c r="L891" s="44">
        <f>IFERROR(_xll.qlIndexFixing(Index6M,$H891,TRUE,_xll.ohTrigger(RecalcTrigger,Trigger6M)),NA())</f>
        <v>2.4633283289912756E-2</v>
      </c>
      <c r="M891" s="178">
        <f>IFERROR(_xll.qlIndexFixing(Index1Y,$H891,TRUE,_xll.ohTrigger(RecalcTrigger,Trigger1Y)),NA())</f>
        <v>2.5727324057281026E-2</v>
      </c>
      <c r="N891" s="177">
        <f>IFERROR(_xll.qlIndexFixing(ONIndex1M,I891,TRUE,_xll.ohTrigger(RecalcTrigger,Trigger1M)),NA())</f>
        <v>2.2932013137005512E-2</v>
      </c>
      <c r="O891" s="44">
        <f>IFERROR(_xll.qlIndexFixing(ONIndex3M,I891,TRUE,_xll.ohTrigger(RecalcTrigger,Trigger3M)),NA())</f>
        <v>2.3280150816071824E-2</v>
      </c>
      <c r="P891" s="44">
        <f>IFERROR(_xll.qlIndexFixing(ONIndex6M,I891,TRUE,_xll.ohTrigger(RecalcTrigger,Trigger6M)),NA())</f>
        <v>2.4433470756057472E-2</v>
      </c>
      <c r="Q891" s="178">
        <f>IFERROR(_xll.qlIndexFixing(ONIndex1Y,I891,TRUE,_xll.ohTrigger(RecalcTrigger,Trigger1Y)),NA())</f>
        <v>2.5352776091408517E-2</v>
      </c>
    </row>
    <row r="892" spans="2:17" x14ac:dyDescent="0.2">
      <c r="B892" s="39" t="s">
        <v>42</v>
      </c>
      <c r="D892" s="42">
        <f>_xll.qlCalendarAdvance(Calendar,$D891,B892,"f",FALSE)</f>
        <v>45716</v>
      </c>
      <c r="E892" s="172">
        <f>_xll.qlInterestRateIndexValueDate(IndexON,D892)</f>
        <v>45716</v>
      </c>
      <c r="F892" s="188">
        <f>IFERROR(_xll.qlIndexFixing(IndexON,D892,TRUE,_xll.ohTrigger(RecalcTrigger,TriggerON)),NA())</f>
        <v>2.1557069044833014E-2</v>
      </c>
      <c r="H892" s="42">
        <f>_xll.qlCalendarAdvance(Calendar,$H891,B892,"f",FALSE)</f>
        <v>45716</v>
      </c>
      <c r="I892" s="172">
        <f>_xll.qlInterestRateIndexValueDate(Index1M,$H892)</f>
        <v>45716</v>
      </c>
      <c r="J892" s="177">
        <f>IFERROR(_xll.qlIndexFixing(Index1M,$H892,TRUE,_xll.ohTrigger(RecalcTrigger,Trigger1M)),NA())</f>
        <v>2.2987863567978786E-2</v>
      </c>
      <c r="K892" s="44">
        <f>IFERROR(_xll.qlIndexFixing(Index3M,H892,TRUE,_xll.ohTrigger(RecalcTrigger,Trigger3M)),NA())</f>
        <v>2.3399901438446481E-2</v>
      </c>
      <c r="L892" s="44">
        <f>IFERROR(_xll.qlIndexFixing(Index6M,$H892,TRUE,_xll.ohTrigger(RecalcTrigger,Trigger6M)),NA())</f>
        <v>2.4639415797860838E-2</v>
      </c>
      <c r="M892" s="178">
        <f>IFERROR(_xll.qlIndexFixing(Index1Y,$H892,TRUE,_xll.ohTrigger(RecalcTrigger,Trigger1Y)),NA())</f>
        <v>2.5725620406010542E-2</v>
      </c>
      <c r="N892" s="177">
        <f>IFERROR(_xll.qlIndexFixing(ONIndex1M,I892,TRUE,_xll.ohTrigger(RecalcTrigger,Trigger1M)),NA())</f>
        <v>2.2943867867539772E-2</v>
      </c>
      <c r="O892" s="44">
        <f>IFERROR(_xll.qlIndexFixing(ONIndex3M,I892,TRUE,_xll.ohTrigger(RecalcTrigger,Trigger3M)),NA())</f>
        <v>2.3286563956131566E-2</v>
      </c>
      <c r="P892" s="44">
        <f>IFERROR(_xll.qlIndexFixing(ONIndex6M,I892,TRUE,_xll.ohTrigger(RecalcTrigger,Trigger6M)),NA())</f>
        <v>2.443648055579432E-2</v>
      </c>
      <c r="Q892" s="178">
        <f>IFERROR(_xll.qlIndexFixing(ONIndex1Y,I892,TRUE,_xll.ohTrigger(RecalcTrigger,Trigger1Y)),NA())</f>
        <v>2.5356626132653218E-2</v>
      </c>
    </row>
    <row r="893" spans="2:17" x14ac:dyDescent="0.2">
      <c r="B893" s="39" t="s">
        <v>42</v>
      </c>
      <c r="D893" s="42">
        <f>_xll.qlCalendarAdvance(Calendar,$D892,B893,"f",FALSE)</f>
        <v>45723</v>
      </c>
      <c r="E893" s="172">
        <f>_xll.qlInterestRateIndexValueDate(IndexON,D893)</f>
        <v>45723</v>
      </c>
      <c r="F893" s="188">
        <f>IFERROR(_xll.qlIndexFixing(IndexON,D893,TRUE,_xll.ohTrigger(RecalcTrigger,TriggerON)),NA())</f>
        <v>2.1560730793441788E-2</v>
      </c>
      <c r="H893" s="42">
        <f>_xll.qlCalendarAdvance(Calendar,$H892,B893,"f",FALSE)</f>
        <v>45723</v>
      </c>
      <c r="I893" s="172">
        <f>_xll.qlInterestRateIndexValueDate(Index1M,$H893)</f>
        <v>45723</v>
      </c>
      <c r="J893" s="177">
        <f>IFERROR(_xll.qlIndexFixing(Index1M,$H893,TRUE,_xll.ohTrigger(RecalcTrigger,Trigger1M)),NA())</f>
        <v>2.2999772582738501E-2</v>
      </c>
      <c r="K893" s="44">
        <f>IFERROR(_xll.qlIndexFixing(Index3M,H893,TRUE,_xll.ohTrigger(RecalcTrigger,Trigger3M)),NA())</f>
        <v>2.3412289002073674E-2</v>
      </c>
      <c r="L893" s="44">
        <f>IFERROR(_xll.qlIndexFixing(Index6M,$H893,TRUE,_xll.ohTrigger(RecalcTrigger,Trigger6M)),NA())</f>
        <v>2.4648202352421589E-2</v>
      </c>
      <c r="M893" s="178">
        <f>IFERROR(_xll.qlIndexFixing(Index1Y,$H893,TRUE,_xll.ohTrigger(RecalcTrigger,Trigger1Y)),NA())</f>
        <v>2.5729231064465032E-2</v>
      </c>
      <c r="N893" s="177">
        <f>IFERROR(_xll.qlIndexFixing(ONIndex1M,I893,TRUE,_xll.ohTrigger(RecalcTrigger,Trigger1M)),NA())</f>
        <v>2.2955733703656781E-2</v>
      </c>
      <c r="O893" s="44">
        <f>IFERROR(_xll.qlIndexFixing(ONIndex3M,I893,TRUE,_xll.ohTrigger(RecalcTrigger,Trigger3M)),NA())</f>
        <v>2.3293220014993048E-2</v>
      </c>
      <c r="P893" s="44">
        <f>IFERROR(_xll.qlIndexFixing(ONIndex6M,I893,TRUE,_xll.ohTrigger(RecalcTrigger,Trigger6M)),NA())</f>
        <v>2.4439634708034456E-2</v>
      </c>
      <c r="Q893" s="178">
        <f>IFERROR(_xll.qlIndexFixing(ONIndex1Y,I893,TRUE,_xll.ohTrigger(RecalcTrigger,Trigger1Y)),NA())</f>
        <v>2.5360361647668677E-2</v>
      </c>
    </row>
    <row r="894" spans="2:17" x14ac:dyDescent="0.2">
      <c r="B894" s="39" t="s">
        <v>42</v>
      </c>
      <c r="D894" s="42">
        <f>_xll.qlCalendarAdvance(Calendar,$D893,B894,"f",FALSE)</f>
        <v>45730</v>
      </c>
      <c r="E894" s="172">
        <f>_xll.qlInterestRateIndexValueDate(IndexON,D894)</f>
        <v>45730</v>
      </c>
      <c r="F894" s="188">
        <f>IFERROR(_xll.qlIndexFixing(IndexON,D894,TRUE,_xll.ohTrigger(RecalcTrigger,TriggerON)),NA())</f>
        <v>2.1564901880833192E-2</v>
      </c>
      <c r="H894" s="42">
        <f>_xll.qlCalendarAdvance(Calendar,$H893,B894,"f",FALSE)</f>
        <v>45730</v>
      </c>
      <c r="I894" s="172">
        <f>_xll.qlInterestRateIndexValueDate(Index1M,$H894)</f>
        <v>45730</v>
      </c>
      <c r="J894" s="177">
        <f>IFERROR(_xll.qlIndexFixing(Index1M,$H894,TRUE,_xll.ohTrigger(RecalcTrigger,Trigger1M)),NA())</f>
        <v>2.301169273355785E-2</v>
      </c>
      <c r="K894" s="44">
        <f>IFERROR(_xll.qlIndexFixing(Index3M,H894,TRUE,_xll.ohTrigger(RecalcTrigger,Trigger3M)),NA())</f>
        <v>2.3420816444117809E-2</v>
      </c>
      <c r="L894" s="44">
        <f>IFERROR(_xll.qlIndexFixing(Index6M,$H894,TRUE,_xll.ohTrigger(RecalcTrigger,Trigger6M)),NA())</f>
        <v>2.465344104520548E-2</v>
      </c>
      <c r="M894" s="178">
        <f>IFERROR(_xll.qlIndexFixing(Index1Y,$H894,TRUE,_xll.ohTrigger(RecalcTrigger,Trigger1Y)),NA())</f>
        <v>2.5730043217977925E-2</v>
      </c>
      <c r="N894" s="177">
        <f>IFERROR(_xll.qlIndexFixing(ONIndex1M,I894,TRUE,_xll.ohTrigger(RecalcTrigger,Trigger1M)),NA())</f>
        <v>2.2967610645356538E-2</v>
      </c>
      <c r="O894" s="44">
        <f>IFERROR(_xll.qlIndexFixing(ONIndex3M,I894,TRUE,_xll.ohTrigger(RecalcTrigger,Trigger3M)),NA())</f>
        <v>2.3300118992764334E-2</v>
      </c>
      <c r="P894" s="44">
        <f>IFERROR(_xll.qlIndexFixing(ONIndex6M,I894,TRUE,_xll.ohTrigger(RecalcTrigger,Trigger6M)),NA())</f>
        <v>2.4442933212750855E-2</v>
      </c>
      <c r="Q894" s="178">
        <f>IFERROR(_xll.qlIndexFixing(ONIndex1Y,I894,TRUE,_xll.ohTrigger(RecalcTrigger,Trigger1Y)),NA())</f>
        <v>2.5363982636427883E-2</v>
      </c>
    </row>
    <row r="895" spans="2:17" x14ac:dyDescent="0.2">
      <c r="B895" s="39" t="s">
        <v>42</v>
      </c>
      <c r="D895" s="42">
        <f>_xll.qlCalendarAdvance(Calendar,$D894,B895,"f",FALSE)</f>
        <v>45737</v>
      </c>
      <c r="E895" s="172">
        <f>_xll.qlInterestRateIndexValueDate(IndexON,D895)</f>
        <v>45737</v>
      </c>
      <c r="F895" s="188">
        <f>IFERROR(_xll.qlIndexFixing(IndexON,D895,TRUE,_xll.ohTrigger(RecalcTrigger,TriggerON)),NA())</f>
        <v>2.1569582307007232E-2</v>
      </c>
      <c r="H895" s="42">
        <f>_xll.qlCalendarAdvance(Calendar,$H894,B895,"f",FALSE)</f>
        <v>45737</v>
      </c>
      <c r="I895" s="172">
        <f>_xll.qlInterestRateIndexValueDate(Index1M,$H895)</f>
        <v>45737</v>
      </c>
      <c r="J895" s="177">
        <f>IFERROR(_xll.qlIndexFixing(Index1M,$H895,TRUE,_xll.ohTrigger(RecalcTrigger,Trigger1M)),NA())</f>
        <v>2.3025203020415816E-2</v>
      </c>
      <c r="K895" s="44">
        <f>IFERROR(_xll.qlIndexFixing(Index3M,H895,TRUE,_xll.ohTrigger(RecalcTrigger,Trigger3M)),NA())</f>
        <v>2.3429588242241017E-2</v>
      </c>
      <c r="L895" s="44">
        <f>IFERROR(_xll.qlIndexFixing(Index6M,$H895,TRUE,_xll.ohTrigger(RecalcTrigger,Trigger6M)),NA())</f>
        <v>2.4658825878958891E-2</v>
      </c>
      <c r="M895" s="178">
        <f>IFERROR(_xll.qlIndexFixing(Index1Y,$H895,TRUE,_xll.ohTrigger(RecalcTrigger,Trigger1Y)),NA())</f>
        <v>2.5730763859366346E-2</v>
      </c>
      <c r="N895" s="177">
        <f>IFERROR(_xll.qlIndexFixing(ONIndex1M,I895,TRUE,_xll.ohTrigger(RecalcTrigger,Trigger1M)),NA())</f>
        <v>2.2979498692666061E-2</v>
      </c>
      <c r="O895" s="44">
        <f>IFERROR(_xll.qlIndexFixing(ONIndex3M,I895,TRUE,_xll.ohTrigger(RecalcTrigger,Trigger3M)),NA())</f>
        <v>2.330726088947244E-2</v>
      </c>
      <c r="P895" s="44">
        <f>IFERROR(_xll.qlIndexFixing(ONIndex6M,I895,TRUE,_xll.ohTrigger(RecalcTrigger,Trigger6M)),NA())</f>
        <v>2.4446376070024572E-2</v>
      </c>
      <c r="Q895" s="178">
        <f>IFERROR(_xll.qlIndexFixing(ONIndex1Y,I895,TRUE,_xll.ohTrigger(RecalcTrigger,Trigger1Y)),NA())</f>
        <v>2.5367489098930832E-2</v>
      </c>
    </row>
    <row r="896" spans="2:17" x14ac:dyDescent="0.2">
      <c r="B896" s="39" t="s">
        <v>42</v>
      </c>
      <c r="D896" s="42">
        <f>_xll.qlCalendarAdvance(Calendar,$D895,B896,"f",FALSE)</f>
        <v>45744</v>
      </c>
      <c r="E896" s="172">
        <f>_xll.qlInterestRateIndexValueDate(IndexON,D896)</f>
        <v>45744</v>
      </c>
      <c r="F896" s="188">
        <f>IFERROR(_xll.qlIndexFixing(IndexON,D896,TRUE,_xll.ohTrigger(RecalcTrigger,TriggerON)),NA())</f>
        <v>2.1574772072071962E-2</v>
      </c>
      <c r="H896" s="42">
        <f>_xll.qlCalendarAdvance(Calendar,$H895,B896,"f",FALSE)</f>
        <v>45744</v>
      </c>
      <c r="I896" s="172">
        <f>_xll.qlInterestRateIndexValueDate(Index1M,$H896)</f>
        <v>45744</v>
      </c>
      <c r="J896" s="177">
        <f>IFERROR(_xll.qlIndexFixing(Index1M,$H896,TRUE,_xll.ohTrigger(RecalcTrigger,Trigger1M)),NA())</f>
        <v>2.3035566443508796E-2</v>
      </c>
      <c r="K896" s="44">
        <f>IFERROR(_xll.qlIndexFixing(Index3M,H896,TRUE,_xll.ohTrigger(RecalcTrigger,Trigger3M)),NA())</f>
        <v>2.3438604398090087E-2</v>
      </c>
      <c r="L896" s="44">
        <f>IFERROR(_xll.qlIndexFixing(Index6M,$H896,TRUE,_xll.ohTrigger(RecalcTrigger,Trigger6M)),NA())</f>
        <v>2.4664356854863352E-2</v>
      </c>
      <c r="M896" s="178">
        <f>IFERROR(_xll.qlIndexFixing(Index1Y,$H896,TRUE,_xll.ohTrigger(RecalcTrigger,Trigger1Y)),NA())</f>
        <v>2.5731395029614811E-2</v>
      </c>
      <c r="N896" s="177">
        <f>IFERROR(_xll.qlIndexFixing(ONIndex1M,I896,TRUE,_xll.ohTrigger(RecalcTrigger,Trigger1M)),NA())</f>
        <v>2.2991397845585352E-2</v>
      </c>
      <c r="O896" s="44">
        <f>IFERROR(_xll.qlIndexFixing(ONIndex3M,I896,TRUE,_xll.ohTrigger(RecalcTrigger,Trigger3M)),NA())</f>
        <v>2.3314645705117359E-2</v>
      </c>
      <c r="P896" s="44">
        <f>IFERROR(_xll.qlIndexFixing(ONIndex6M,I896,TRUE,_xll.ohTrigger(RecalcTrigger,Trigger6M)),NA())</f>
        <v>2.4449963279828589E-2</v>
      </c>
      <c r="Q896" s="178">
        <f>IFERROR(_xll.qlIndexFixing(ONIndex1Y,I896,TRUE,_xll.ohTrigger(RecalcTrigger,Trigger1Y)),NA())</f>
        <v>2.5370881035123492E-2</v>
      </c>
    </row>
    <row r="897" spans="2:17" x14ac:dyDescent="0.2">
      <c r="B897" s="39" t="s">
        <v>42</v>
      </c>
      <c r="D897" s="42">
        <f>_xll.qlCalendarAdvance(Calendar,$D896,B897,"f",FALSE)</f>
        <v>45751</v>
      </c>
      <c r="E897" s="172">
        <f>_xll.qlInterestRateIndexValueDate(IndexON,D897)</f>
        <v>45751</v>
      </c>
      <c r="F897" s="188">
        <f>IFERROR(_xll.qlIndexFixing(IndexON,D897,TRUE,_xll.ohTrigger(RecalcTrigger,TriggerON)),NA())</f>
        <v>2.1580471176108434E-2</v>
      </c>
      <c r="H897" s="42">
        <f>_xll.qlCalendarAdvance(Calendar,$H896,B897,"f",FALSE)</f>
        <v>45751</v>
      </c>
      <c r="I897" s="172">
        <f>_xll.qlInterestRateIndexValueDate(Index1M,$H897)</f>
        <v>45751</v>
      </c>
      <c r="J897" s="177">
        <f>IFERROR(_xll.qlIndexFixing(Index1M,$H897,TRUE,_xll.ohTrigger(RecalcTrigger,Trigger1M)),NA())</f>
        <v>2.3049102100365822E-2</v>
      </c>
      <c r="K897" s="44">
        <f>IFERROR(_xll.qlIndexFixing(Index3M,H897,TRUE,_xll.ohTrigger(RecalcTrigger,Trigger3M)),NA())</f>
        <v>2.3443490257632916E-2</v>
      </c>
      <c r="L897" s="44">
        <f>IFERROR(_xll.qlIndexFixing(Index6M,$H897,TRUE,_xll.ohTrigger(RecalcTrigger,Trigger6M)),NA())</f>
        <v>2.4670033974132803E-2</v>
      </c>
      <c r="M897" s="178">
        <f>IFERROR(_xll.qlIndexFixing(Index1Y,$H897,TRUE,_xll.ohTrigger(RecalcTrigger,Trigger1Y)),NA())</f>
        <v>2.5732814790536924E-2</v>
      </c>
      <c r="N897" s="177">
        <f>IFERROR(_xll.qlIndexFixing(ONIndex1M,I897,TRUE,_xll.ohTrigger(RecalcTrigger,Trigger1M)),NA())</f>
        <v>2.3003308104060375E-2</v>
      </c>
      <c r="O897" s="44">
        <f>IFERROR(_xll.qlIndexFixing(ONIndex3M,I897,TRUE,_xll.ohTrigger(RecalcTrigger,Trigger3M)),NA())</f>
        <v>2.3322273439780144E-2</v>
      </c>
      <c r="P897" s="44">
        <f>IFERROR(_xll.qlIndexFixing(ONIndex6M,I897,TRUE,_xll.ohTrigger(RecalcTrigger,Trigger6M)),NA())</f>
        <v>2.445369484218992E-2</v>
      </c>
      <c r="Q897" s="178">
        <f>IFERROR(_xll.qlIndexFixing(ONIndex1Y,I897,TRUE,_xll.ohTrigger(RecalcTrigger,Trigger1Y)),NA())</f>
        <v>2.5374158445059896E-2</v>
      </c>
    </row>
    <row r="898" spans="2:17" x14ac:dyDescent="0.2">
      <c r="B898" s="39" t="s">
        <v>42</v>
      </c>
      <c r="D898" s="42">
        <f>_xll.qlCalendarAdvance(Calendar,$D897,B898,"f",FALSE)</f>
        <v>45758</v>
      </c>
      <c r="E898" s="172">
        <f>_xll.qlInterestRateIndexValueDate(IndexON,D898)</f>
        <v>45758</v>
      </c>
      <c r="F898" s="188">
        <f>IFERROR(_xll.qlIndexFixing(IndexON,D898,TRUE,_xll.ohTrigger(RecalcTrigger,TriggerON)),NA())</f>
        <v>2.1586679619116648E-2</v>
      </c>
      <c r="H898" s="42">
        <f>_xll.qlCalendarAdvance(Calendar,$H897,B898,"f",FALSE)</f>
        <v>45758</v>
      </c>
      <c r="I898" s="172">
        <f>_xll.qlInterestRateIndexValueDate(Index1M,$H898)</f>
        <v>45758</v>
      </c>
      <c r="J898" s="177">
        <f>IFERROR(_xll.qlIndexFixing(Index1M,$H898,TRUE,_xll.ohTrigger(RecalcTrigger,Trigger1M)),NA())</f>
        <v>2.3059484698100909E-2</v>
      </c>
      <c r="K898" s="44">
        <f>IFERROR(_xll.qlIndexFixing(Index3M,H898,TRUE,_xll.ohTrigger(RecalcTrigger,Trigger3M)),NA())</f>
        <v>2.3452940954265443E-2</v>
      </c>
      <c r="L898" s="44">
        <f>IFERROR(_xll.qlIndexFixing(Index6M,$H898,TRUE,_xll.ohTrigger(RecalcTrigger,Trigger6M)),NA())</f>
        <v>2.4675857238013164E-2</v>
      </c>
      <c r="M898" s="178">
        <f>IFERROR(_xll.qlIndexFixing(Index1Y,$H898,TRUE,_xll.ohTrigger(RecalcTrigger,Trigger1Y)),NA())</f>
        <v>2.5732397120775893E-2</v>
      </c>
      <c r="N898" s="177">
        <f>IFERROR(_xll.qlIndexFixing(ONIndex1M,I898,TRUE,_xll.ohTrigger(RecalcTrigger,Trigger1M)),NA())</f>
        <v>2.3015229468172176E-2</v>
      </c>
      <c r="O898" s="44">
        <f>IFERROR(_xll.qlIndexFixing(ONIndex3M,I898,TRUE,_xll.ohTrigger(RecalcTrigger,Trigger3M)),NA())</f>
        <v>2.3330144093487808E-2</v>
      </c>
      <c r="P898" s="44">
        <f>IFERROR(_xll.qlIndexFixing(ONIndex6M,I898,TRUE,_xll.ohTrigger(RecalcTrigger,Trigger6M)),NA())</f>
        <v>2.4457570757108565E-2</v>
      </c>
      <c r="Q898" s="178">
        <f>IFERROR(_xll.qlIndexFixing(ONIndex1Y,I898,TRUE,_xll.ohTrigger(RecalcTrigger,Trigger1Y)),NA())</f>
        <v>2.5377321328686014E-2</v>
      </c>
    </row>
    <row r="899" spans="2:17" x14ac:dyDescent="0.2">
      <c r="B899" s="39" t="s">
        <v>42</v>
      </c>
      <c r="D899" s="42">
        <f>_xll.qlCalendarAdvance(Calendar,$D898,B899,"f",FALSE)</f>
        <v>45769</v>
      </c>
      <c r="E899" s="172">
        <f>_xll.qlInterestRateIndexValueDate(IndexON,D899)</f>
        <v>45769</v>
      </c>
      <c r="F899" s="188">
        <f>IFERROR(_xll.qlIndexFixing(IndexON,D899,TRUE,_xll.ohTrigger(RecalcTrigger,TriggerON)),NA())</f>
        <v>2.1595151208060326E-2</v>
      </c>
      <c r="H899" s="42">
        <f>_xll.qlCalendarAdvance(Calendar,$H898,B899,"f",FALSE)</f>
        <v>45769</v>
      </c>
      <c r="I899" s="172">
        <f>_xll.qlInterestRateIndexValueDate(Index1M,$H899)</f>
        <v>45769</v>
      </c>
      <c r="J899" s="177">
        <f>IFERROR(_xll.qlIndexFixing(Index1M,$H899,TRUE,_xll.ohTrigger(RecalcTrigger,Trigger1M)),NA())</f>
        <v>2.3076722989842612E-2</v>
      </c>
      <c r="K899" s="44">
        <f>IFERROR(_xll.qlIndexFixing(Index3M,H899,TRUE,_xll.ohTrigger(RecalcTrigger,Trigger3M)),NA())</f>
        <v>2.3468285665333176E-2</v>
      </c>
      <c r="L899" s="44">
        <f>IFERROR(_xll.qlIndexFixing(Index6M,$H899,TRUE,_xll.ohTrigger(RecalcTrigger,Trigger6M)),NA())</f>
        <v>2.4682675882998589E-2</v>
      </c>
      <c r="M899" s="178">
        <f>IFERROR(_xll.qlIndexFixing(Index1Y,$H899,TRUE,_xll.ohTrigger(RecalcTrigger,Trigger1Y)),NA())</f>
        <v>2.5731218636416253E-2</v>
      </c>
      <c r="N899" s="177">
        <f>IFERROR(_xll.qlIndexFixing(ONIndex1M,I899,TRUE,_xll.ohTrigger(RecalcTrigger,Trigger1M)),NA())</f>
        <v>2.3030825944478917E-2</v>
      </c>
      <c r="O899" s="44">
        <f>IFERROR(_xll.qlIndexFixing(ONIndex3M,I899,TRUE,_xll.ohTrigger(RecalcTrigger,Trigger3M)),NA())</f>
        <v>2.3340315069086959E-2</v>
      </c>
      <c r="P899" s="44">
        <f>IFERROR(_xll.qlIndexFixing(ONIndex6M,I899,TRUE,_xll.ohTrigger(RecalcTrigger,Trigger6M)),NA())</f>
        <v>2.4461717782048309E-2</v>
      </c>
      <c r="Q899" s="178">
        <f>IFERROR(_xll.qlIndexFixing(ONIndex1Y,I899,TRUE,_xll.ohTrigger(RecalcTrigger,Trigger1Y)),NA())</f>
        <v>2.5379877041915577E-2</v>
      </c>
    </row>
    <row r="900" spans="2:17" x14ac:dyDescent="0.2">
      <c r="B900" s="39" t="s">
        <v>42</v>
      </c>
      <c r="D900" s="42">
        <f>_xll.qlCalendarAdvance(Calendar,$D899,B900,"f",FALSE)</f>
        <v>45776</v>
      </c>
      <c r="E900" s="172">
        <f>_xll.qlInterestRateIndexValueDate(IndexON,D900)</f>
        <v>45776</v>
      </c>
      <c r="F900" s="188">
        <f>IFERROR(_xll.qlIndexFixing(IndexON,D900,TRUE,_xll.ohTrigger(RecalcTrigger,TriggerON)),NA())</f>
        <v>2.160259573647072E-2</v>
      </c>
      <c r="H900" s="42">
        <f>_xll.qlCalendarAdvance(Calendar,$H899,B900,"f",FALSE)</f>
        <v>45776</v>
      </c>
      <c r="I900" s="172">
        <f>_xll.qlInterestRateIndexValueDate(Index1M,$H900)</f>
        <v>45776</v>
      </c>
      <c r="J900" s="177">
        <f>IFERROR(_xll.qlIndexFixing(Index1M,$H900,TRUE,_xll.ohTrigger(RecalcTrigger,Trigger1M)),NA())</f>
        <v>2.3088714768200479E-2</v>
      </c>
      <c r="K900" s="44">
        <f>IFERROR(_xll.qlIndexFixing(Index3M,H900,TRUE,_xll.ohTrigger(RecalcTrigger,Trigger3M)),NA())</f>
        <v>2.3478364603685142E-2</v>
      </c>
      <c r="L900" s="44">
        <f>IFERROR(_xll.qlIndexFixing(Index6M,$H900,TRUE,_xll.ohTrigger(RecalcTrigger,Trigger6M)),NA())</f>
        <v>2.4688853244102658E-2</v>
      </c>
      <c r="M900" s="178">
        <f>IFERROR(_xll.qlIndexFixing(Index1Y,$H900,TRUE,_xll.ohTrigger(RecalcTrigger,Trigger1Y)),NA())</f>
        <v>2.5731474574949065E-2</v>
      </c>
      <c r="N900" s="177">
        <f>IFERROR(_xll.qlIndexFixing(ONIndex1M,I900,TRUE,_xll.ohTrigger(RecalcTrigger,Trigger1M)),NA())</f>
        <v>2.3042772771278974E-2</v>
      </c>
      <c r="O900" s="44">
        <f>IFERROR(_xll.qlIndexFixing(ONIndex3M,I900,TRUE,_xll.ohTrigger(RecalcTrigger,Trigger3M)),NA())</f>
        <v>2.3348774587159671E-2</v>
      </c>
      <c r="P900" s="44">
        <f>IFERROR(_xll.qlIndexFixing(ONIndex6M,I900,TRUE,_xll.ohTrigger(RecalcTrigger,Trigger6M)),NA())</f>
        <v>2.4465943701030834E-2</v>
      </c>
      <c r="Q900" s="178">
        <f>IFERROR(_xll.qlIndexFixing(ONIndex1Y,I900,TRUE,_xll.ohTrigger(RecalcTrigger,Trigger1Y)),NA())</f>
        <v>2.5382761389087793E-2</v>
      </c>
    </row>
    <row r="901" spans="2:17" x14ac:dyDescent="0.2">
      <c r="B901" s="39" t="s">
        <v>42</v>
      </c>
      <c r="D901" s="42">
        <f>_xll.qlCalendarAdvance(Calendar,$D900,B901,"f",FALSE)</f>
        <v>45783</v>
      </c>
      <c r="E901" s="172">
        <f>_xll.qlInterestRateIndexValueDate(IndexON,D901)</f>
        <v>45783</v>
      </c>
      <c r="F901" s="188">
        <f>IFERROR(_xll.qlIndexFixing(IndexON,D901,TRUE,_xll.ohTrigger(RecalcTrigger,TriggerON)),NA())</f>
        <v>2.1610549543581437E-2</v>
      </c>
      <c r="H901" s="42">
        <f>_xll.qlCalendarAdvance(Calendar,$H900,B901,"f",FALSE)</f>
        <v>45783</v>
      </c>
      <c r="I901" s="172">
        <f>_xll.qlInterestRateIndexValueDate(Index1M,$H901)</f>
        <v>45783</v>
      </c>
      <c r="J901" s="177">
        <f>IFERROR(_xll.qlIndexFixing(Index1M,$H901,TRUE,_xll.ohTrigger(RecalcTrigger,Trigger1M)),NA())</f>
        <v>2.3102306661294716E-2</v>
      </c>
      <c r="K901" s="44">
        <f>IFERROR(_xll.qlIndexFixing(Index3M,H901,TRUE,_xll.ohTrigger(RecalcTrigger,Trigger3M)),NA())</f>
        <v>2.3490226975452402E-2</v>
      </c>
      <c r="L901" s="44">
        <f>IFERROR(_xll.qlIndexFixing(Index6M,$H901,TRUE,_xll.ohTrigger(RecalcTrigger,Trigger6M)),NA())</f>
        <v>2.4696511640608699E-2</v>
      </c>
      <c r="M901" s="178">
        <f>IFERROR(_xll.qlIndexFixing(Index1Y,$H901,TRUE,_xll.ohTrigger(RecalcTrigger,Trigger1Y)),NA())</f>
        <v>2.5731652054257648E-2</v>
      </c>
      <c r="N901" s="177">
        <f>IFERROR(_xll.qlIndexFixing(ONIndex1M,I901,TRUE,_xll.ohTrigger(RecalcTrigger,Trigger1M)),NA())</f>
        <v>2.3054730701500548E-2</v>
      </c>
      <c r="O901" s="44">
        <f>IFERROR(_xll.qlIndexFixing(ONIndex3M,I901,TRUE,_xll.ohTrigger(RecalcTrigger,Trigger3M)),NA())</f>
        <v>2.3357476992831305E-2</v>
      </c>
      <c r="P901" s="44">
        <f>IFERROR(_xll.qlIndexFixing(ONIndex6M,I901,TRUE,_xll.ohTrigger(RecalcTrigger,Trigger6M)),NA())</f>
        <v>2.4470313953227629E-2</v>
      </c>
      <c r="Q901" s="178">
        <f>IFERROR(_xll.qlIndexFixing(ONIndex1Y,I901,TRUE,_xll.ohTrigger(RecalcTrigger,Trigger1Y)),NA())</f>
        <v>2.5385531225726732E-2</v>
      </c>
    </row>
    <row r="902" spans="2:17" x14ac:dyDescent="0.2">
      <c r="B902" s="39" t="s">
        <v>42</v>
      </c>
      <c r="D902" s="42">
        <f>_xll.qlCalendarAdvance(Calendar,$D901,B902,"f",FALSE)</f>
        <v>45790</v>
      </c>
      <c r="E902" s="172">
        <f>_xll.qlInterestRateIndexValueDate(IndexON,D902)</f>
        <v>45790</v>
      </c>
      <c r="F902" s="188">
        <f>IFERROR(_xll.qlIndexFixing(IndexON,D902,TRUE,_xll.ohTrigger(RecalcTrigger,TriggerON)),NA())</f>
        <v>2.1619012629473522E-2</v>
      </c>
      <c r="H902" s="42">
        <f>_xll.qlCalendarAdvance(Calendar,$H901,B902,"f",FALSE)</f>
        <v>45790</v>
      </c>
      <c r="I902" s="172">
        <f>_xll.qlInterestRateIndexValueDate(Index1M,$H902)</f>
        <v>45790</v>
      </c>
      <c r="J902" s="177">
        <f>IFERROR(_xll.qlIndexFixing(Index1M,$H902,TRUE,_xll.ohTrigger(RecalcTrigger,Trigger1M)),NA())</f>
        <v>2.3114322265432721E-2</v>
      </c>
      <c r="K902" s="44">
        <f>IFERROR(_xll.qlIndexFixing(Index3M,H902,TRUE,_xll.ohTrigger(RecalcTrigger,Trigger3M)),NA())</f>
        <v>2.3500812685663758E-2</v>
      </c>
      <c r="L902" s="44">
        <f>IFERROR(_xll.qlIndexFixing(Index6M,$H902,TRUE,_xll.ohTrigger(RecalcTrigger,Trigger6M)),NA())</f>
        <v>2.4702992135521917E-2</v>
      </c>
      <c r="M902" s="178">
        <f>IFERROR(_xll.qlIndexFixing(Index1Y,$H902,TRUE,_xll.ohTrigger(RecalcTrigger,Trigger1Y)),NA())</f>
        <v>2.5731753126383206E-2</v>
      </c>
      <c r="N902" s="177">
        <f>IFERROR(_xll.qlIndexFixing(ONIndex1M,I902,TRUE,_xll.ohTrigger(RecalcTrigger,Trigger1M)),NA())</f>
        <v>2.306669973506259E-2</v>
      </c>
      <c r="O902" s="44">
        <f>IFERROR(_xll.qlIndexFixing(ONIndex3M,I902,TRUE,_xll.ohTrigger(RecalcTrigger,Trigger3M)),NA())</f>
        <v>2.3366422286426047E-2</v>
      </c>
      <c r="P902" s="44">
        <f>IFERROR(_xll.qlIndexFixing(ONIndex6M,I902,TRUE,_xll.ohTrigger(RecalcTrigger,Trigger6M)),NA())</f>
        <v>2.4474828538557647E-2</v>
      </c>
      <c r="Q902" s="178">
        <f>IFERROR(_xll.qlIndexFixing(ONIndex1Y,I902,TRUE,_xll.ohTrigger(RecalcTrigger,Trigger1Y)),NA())</f>
        <v>2.5388186551994485E-2</v>
      </c>
    </row>
    <row r="903" spans="2:17" x14ac:dyDescent="0.2">
      <c r="B903" s="39" t="s">
        <v>42</v>
      </c>
      <c r="D903" s="42">
        <f>_xll.qlCalendarAdvance(Calendar,$D902,B903,"f",FALSE)</f>
        <v>45797</v>
      </c>
      <c r="E903" s="172">
        <f>_xll.qlInterestRateIndexValueDate(IndexON,D903)</f>
        <v>45797</v>
      </c>
      <c r="F903" s="188">
        <f>IFERROR(_xll.qlIndexFixing(IndexON,D903,TRUE,_xll.ohTrigger(RecalcTrigger,TriggerON)),NA())</f>
        <v>2.1627984994146976E-2</v>
      </c>
      <c r="H903" s="42">
        <f>_xll.qlCalendarAdvance(Calendar,$H902,B903,"f",FALSE)</f>
        <v>45797</v>
      </c>
      <c r="I903" s="172">
        <f>_xll.qlInterestRateIndexValueDate(Index1M,$H903)</f>
        <v>45797</v>
      </c>
      <c r="J903" s="177">
        <f>IFERROR(_xll.qlIndexFixing(Index1M,$H903,TRUE,_xll.ohTrigger(RecalcTrigger,Trigger1M)),NA())</f>
        <v>2.3126349005954547E-2</v>
      </c>
      <c r="K903" s="44">
        <f>IFERROR(_xll.qlIndexFixing(Index3M,H903,TRUE,_xll.ohTrigger(RecalcTrigger,Trigger3M)),NA())</f>
        <v>2.351164273526311E-2</v>
      </c>
      <c r="L903" s="44">
        <f>IFERROR(_xll.qlIndexFixing(Index6M,$H903,TRUE,_xll.ohTrigger(RecalcTrigger,Trigger6M)),NA())</f>
        <v>2.4709618772522222E-2</v>
      </c>
      <c r="M903" s="178">
        <f>IFERROR(_xll.qlIndexFixing(Index1Y,$H903,TRUE,_xll.ohTrigger(RecalcTrigger,Trigger1Y)),NA())</f>
        <v>2.573177984338515E-2</v>
      </c>
      <c r="N903" s="177">
        <f>IFERROR(_xll.qlIndexFixing(ONIndex1M,I903,TRUE,_xll.ohTrigger(RecalcTrigger,Trigger1M)),NA())</f>
        <v>2.3078679872127195E-2</v>
      </c>
      <c r="O903" s="44">
        <f>IFERROR(_xll.qlIndexFixing(ONIndex3M,I903,TRUE,_xll.ohTrigger(RecalcTrigger,Trigger3M)),NA())</f>
        <v>2.3375610467700758E-2</v>
      </c>
      <c r="P903" s="44">
        <f>IFERROR(_xll.qlIndexFixing(ONIndex6M,I903,TRUE,_xll.ohTrigger(RecalcTrigger,Trigger6M)),NA())</f>
        <v>2.4479487457020888E-2</v>
      </c>
      <c r="Q903" s="178">
        <f>IFERROR(_xll.qlIndexFixing(ONIndex1Y,I903,TRUE,_xll.ohTrigger(RecalcTrigger,Trigger1Y)),NA())</f>
        <v>2.5390727367810006E-2</v>
      </c>
    </row>
    <row r="904" spans="2:17" x14ac:dyDescent="0.2">
      <c r="B904" s="39" t="s">
        <v>42</v>
      </c>
      <c r="D904" s="42">
        <f>_xll.qlCalendarAdvance(Calendar,$D903,B904,"f",FALSE)</f>
        <v>45804</v>
      </c>
      <c r="E904" s="172">
        <f>_xll.qlInterestRateIndexValueDate(IndexON,D904)</f>
        <v>45804</v>
      </c>
      <c r="F904" s="188">
        <f>IFERROR(_xll.qlIndexFixing(IndexON,D904,TRUE,_xll.ohTrigger(RecalcTrigger,TriggerON)),NA())</f>
        <v>2.1637466637601799E-2</v>
      </c>
      <c r="H904" s="42">
        <f>_xll.qlCalendarAdvance(Calendar,$H903,B904,"f",FALSE)</f>
        <v>45804</v>
      </c>
      <c r="I904" s="172">
        <f>_xll.qlInterestRateIndexValueDate(Index1M,$H904)</f>
        <v>45804</v>
      </c>
      <c r="J904" s="177">
        <f>IFERROR(_xll.qlIndexFixing(Index1M,$H904,TRUE,_xll.ohTrigger(RecalcTrigger,Trigger1M)),NA())</f>
        <v>2.3138386882896798E-2</v>
      </c>
      <c r="K904" s="44">
        <f>IFERROR(_xll.qlIndexFixing(Index3M,H904,TRUE,_xll.ohTrigger(RecalcTrigger,Trigger3M)),NA())</f>
        <v>2.3522717126236097E-2</v>
      </c>
      <c r="L904" s="44">
        <f>IFERROR(_xll.qlIndexFixing(Index6M,$H904,TRUE,_xll.ohTrigger(RecalcTrigger,Trigger6M)),NA())</f>
        <v>2.4716391553055678E-2</v>
      </c>
      <c r="M904" s="178">
        <f>IFERROR(_xll.qlIndexFixing(Index1Y,$H904,TRUE,_xll.ohTrigger(RecalcTrigger,Trigger1Y)),NA())</f>
        <v>2.5731734257340211E-2</v>
      </c>
      <c r="N904" s="177">
        <f>IFERROR(_xll.qlIndexFixing(ONIndex1M,I904,TRUE,_xll.ohTrigger(RecalcTrigger,Trigger1M)),NA())</f>
        <v>2.3090671112694361E-2</v>
      </c>
      <c r="O904" s="44">
        <f>IFERROR(_xll.qlIndexFixing(ONIndex3M,I904,TRUE,_xll.ohTrigger(RecalcTrigger,Trigger3M)),NA())</f>
        <v>2.3385041536898576E-2</v>
      </c>
      <c r="P904" s="44">
        <f>IFERROR(_xll.qlIndexFixing(ONIndex6M,I904,TRUE,_xll.ohTrigger(RecalcTrigger,Trigger6M)),NA())</f>
        <v>2.4484290708698397E-2</v>
      </c>
      <c r="Q904" s="178">
        <f>IFERROR(_xll.qlIndexFixing(ONIndex1Y,I904,TRUE,_xll.ohTrigger(RecalcTrigger,Trigger1Y)),NA())</f>
        <v>2.5393153673173297E-2</v>
      </c>
    </row>
    <row r="905" spans="2:17" x14ac:dyDescent="0.2">
      <c r="B905" s="39" t="s">
        <v>42</v>
      </c>
      <c r="D905" s="42">
        <f>_xll.qlCalendarAdvance(Calendar,$D904,B905,"f",FALSE)</f>
        <v>45811</v>
      </c>
      <c r="E905" s="172">
        <f>_xll.qlInterestRateIndexValueDate(IndexON,D905)</f>
        <v>45811</v>
      </c>
      <c r="F905" s="188">
        <f>IFERROR(_xll.qlIndexFixing(IndexON,D905,TRUE,_xll.ohTrigger(RecalcTrigger,TriggerON)),NA())</f>
        <v>2.164745755983799E-2</v>
      </c>
      <c r="H905" s="42">
        <f>_xll.qlCalendarAdvance(Calendar,$H904,B905,"f",FALSE)</f>
        <v>45811</v>
      </c>
      <c r="I905" s="172">
        <f>_xll.qlInterestRateIndexValueDate(Index1M,$H905)</f>
        <v>45811</v>
      </c>
      <c r="J905" s="177">
        <f>IFERROR(_xll.qlIndexFixing(Index1M,$H905,TRUE,_xll.ohTrigger(RecalcTrigger,Trigger1M)),NA())</f>
        <v>2.314884068886695E-2</v>
      </c>
      <c r="K905" s="44">
        <f>IFERROR(_xll.qlIndexFixing(Index3M,H905,TRUE,_xll.ohTrigger(RecalcTrigger,Trigger3M)),NA())</f>
        <v>2.3534035860618561E-2</v>
      </c>
      <c r="L905" s="44">
        <f>IFERROR(_xll.qlIndexFixing(Index6M,$H905,TRUE,_xll.ohTrigger(RecalcTrigger,Trigger6M)),NA())</f>
        <v>2.4721932016440927E-2</v>
      </c>
      <c r="M905" s="178">
        <f>IFERROR(_xll.qlIndexFixing(Index1Y,$H905,TRUE,_xll.ohTrigger(RecalcTrigger,Trigger1Y)),NA())</f>
        <v>2.5731618420339109E-2</v>
      </c>
      <c r="N905" s="177">
        <f>IFERROR(_xll.qlIndexFixing(ONIndex1M,I905,TRUE,_xll.ohTrigger(RecalcTrigger,Trigger1M)),NA())</f>
        <v>2.3102673456683043E-2</v>
      </c>
      <c r="O905" s="44">
        <f>IFERROR(_xll.qlIndexFixing(ONIndex3M,I905,TRUE,_xll.ohTrigger(RecalcTrigger,Trigger3M)),NA())</f>
        <v>2.3394715493776364E-2</v>
      </c>
      <c r="P905" s="44">
        <f>IFERROR(_xll.qlIndexFixing(ONIndex6M,I905,TRUE,_xll.ohTrigger(RecalcTrigger,Trigger6M)),NA())</f>
        <v>2.4489238293590176E-2</v>
      </c>
      <c r="Q905" s="178">
        <f>IFERROR(_xll.qlIndexFixing(ONIndex1Y,I905,TRUE,_xll.ohTrigger(RecalcTrigger,Trigger1Y)),NA())</f>
        <v>2.5395465468084355E-2</v>
      </c>
    </row>
    <row r="906" spans="2:17" x14ac:dyDescent="0.2">
      <c r="B906" s="39" t="s">
        <v>42</v>
      </c>
      <c r="D906" s="42">
        <f>_xll.qlCalendarAdvance(Calendar,$D905,B906,"f",FALSE)</f>
        <v>45818</v>
      </c>
      <c r="E906" s="172">
        <f>_xll.qlInterestRateIndexValueDate(IndexON,D906)</f>
        <v>45818</v>
      </c>
      <c r="F906" s="188">
        <f>IFERROR(_xll.qlIndexFixing(IndexON,D906,TRUE,_xll.ohTrigger(RecalcTrigger,TriggerON)),NA())</f>
        <v>2.165795776109869E-2</v>
      </c>
      <c r="H906" s="42">
        <f>_xll.qlCalendarAdvance(Calendar,$H905,B906,"f",FALSE)</f>
        <v>45818</v>
      </c>
      <c r="I906" s="172">
        <f>_xll.qlInterestRateIndexValueDate(Index1M,$H906)</f>
        <v>45818</v>
      </c>
      <c r="J906" s="177">
        <f>IFERROR(_xll.qlIndexFixing(Index1M,$H906,TRUE,_xll.ohTrigger(RecalcTrigger,Trigger1M)),NA())</f>
        <v>2.3160899279006924E-2</v>
      </c>
      <c r="K906" s="44">
        <f>IFERROR(_xll.qlIndexFixing(Index3M,H906,TRUE,_xll.ohTrigger(RecalcTrigger,Trigger3M)),NA())</f>
        <v>2.3545598940487758E-2</v>
      </c>
      <c r="L906" s="44">
        <f>IFERROR(_xll.qlIndexFixing(Index6M,$H906,TRUE,_xll.ohTrigger(RecalcTrigger,Trigger6M)),NA())</f>
        <v>2.4728986174326333E-2</v>
      </c>
      <c r="M906" s="178">
        <f>IFERROR(_xll.qlIndexFixing(Index1Y,$H906,TRUE,_xll.ohTrigger(RecalcTrigger,Trigger1Y)),NA())</f>
        <v>2.5731434384487661E-2</v>
      </c>
      <c r="N906" s="177">
        <f>IFERROR(_xll.qlIndexFixing(ONIndex1M,I906,TRUE,_xll.ohTrigger(RecalcTrigger,Trigger1M)),NA())</f>
        <v>2.311468690409324E-2</v>
      </c>
      <c r="O906" s="44">
        <f>IFERROR(_xll.qlIndexFixing(ONIndex3M,I906,TRUE,_xll.ohTrigger(RecalcTrigger,Trigger3M)),NA())</f>
        <v>2.3404632338496212E-2</v>
      </c>
      <c r="P906" s="44">
        <f>IFERROR(_xll.qlIndexFixing(ONIndex6M,I906,TRUE,_xll.ohTrigger(RecalcTrigger,Trigger6M)),NA())</f>
        <v>2.4494330211615178E-2</v>
      </c>
      <c r="Q906" s="178">
        <f>IFERROR(_xll.qlIndexFixing(ONIndex1Y,I906,TRUE,_xll.ohTrigger(RecalcTrigger,Trigger1Y)),NA())</f>
        <v>2.5397662752543182E-2</v>
      </c>
    </row>
    <row r="907" spans="2:17" x14ac:dyDescent="0.2">
      <c r="B907" s="39" t="s">
        <v>42</v>
      </c>
      <c r="D907" s="42">
        <f>_xll.qlCalendarAdvance(Calendar,$D906,B907,"f",FALSE)</f>
        <v>45825</v>
      </c>
      <c r="E907" s="172">
        <f>_xll.qlInterestRateIndexValueDate(IndexON,D907)</f>
        <v>45825</v>
      </c>
      <c r="F907" s="188">
        <f>IFERROR(_xll.qlIndexFixing(IndexON,D907,TRUE,_xll.ohTrigger(RecalcTrigger,TriggerON)),NA())</f>
        <v>2.1668967241221804E-2</v>
      </c>
      <c r="H907" s="42">
        <f>_xll.qlCalendarAdvance(Calendar,$H906,B907,"f",FALSE)</f>
        <v>45825</v>
      </c>
      <c r="I907" s="172">
        <f>_xll.qlInterestRateIndexValueDate(Index1M,$H907)</f>
        <v>45825</v>
      </c>
      <c r="J907" s="177">
        <f>IFERROR(_xll.qlIndexFixing(Index1M,$H907,TRUE,_xll.ohTrigger(RecalcTrigger,Trigger1M)),NA())</f>
        <v>2.3172969004562782E-2</v>
      </c>
      <c r="K907" s="44">
        <f>IFERROR(_xll.qlIndexFixing(Index3M,H907,TRUE,_xll.ohTrigger(RecalcTrigger,Trigger3M)),NA())</f>
        <v>2.3557406367969387E-2</v>
      </c>
      <c r="L907" s="44">
        <f>IFERROR(_xll.qlIndexFixing(Index6M,$H907,TRUE,_xll.ohTrigger(RecalcTrigger,Trigger6M)),NA())</f>
        <v>2.4736186470182747E-2</v>
      </c>
      <c r="M907" s="178">
        <f>IFERROR(_xll.qlIndexFixing(Index1Y,$H907,TRUE,_xll.ohTrigger(RecalcTrigger,Trigger1Y)),NA())</f>
        <v>2.5731184201903012E-2</v>
      </c>
      <c r="N907" s="177">
        <f>IFERROR(_xll.qlIndexFixing(ONIndex1M,I907,TRUE,_xll.ohTrigger(RecalcTrigger,Trigger1M)),NA())</f>
        <v>2.3126711454924953E-2</v>
      </c>
      <c r="O907" s="44">
        <f>IFERROR(_xll.qlIndexFixing(ONIndex3M,I907,TRUE,_xll.ohTrigger(RecalcTrigger,Trigger3M)),NA())</f>
        <v>2.3414792071058121E-2</v>
      </c>
      <c r="P907" s="44">
        <f>IFERROR(_xll.qlIndexFixing(ONIndex6M,I907,TRUE,_xll.ohTrigger(RecalcTrigger,Trigger6M)),NA())</f>
        <v>2.449956646285445E-2</v>
      </c>
      <c r="Q907" s="178">
        <f>IFERROR(_xll.qlIndexFixing(ONIndex1Y,I907,TRUE,_xll.ohTrigger(RecalcTrigger,Trigger1Y)),NA())</f>
        <v>2.5399745526549777E-2</v>
      </c>
    </row>
    <row r="908" spans="2:17" x14ac:dyDescent="0.2">
      <c r="B908" s="39" t="s">
        <v>42</v>
      </c>
      <c r="D908" s="42">
        <f>_xll.qlCalendarAdvance(Calendar,$D907,B908,"f",FALSE)</f>
        <v>45832</v>
      </c>
      <c r="E908" s="172">
        <f>_xll.qlInterestRateIndexValueDate(IndexON,D908)</f>
        <v>45832</v>
      </c>
      <c r="F908" s="188">
        <f>IFERROR(_xll.qlIndexFixing(IndexON,D908,TRUE,_xll.ohTrigger(RecalcTrigger,TriggerON)),NA())</f>
        <v>2.1680486000288379E-2</v>
      </c>
      <c r="H908" s="42">
        <f>_xll.qlCalendarAdvance(Calendar,$H907,B908,"f",FALSE)</f>
        <v>45832</v>
      </c>
      <c r="I908" s="172">
        <f>_xll.qlInterestRateIndexValueDate(Index1M,$H908)</f>
        <v>45832</v>
      </c>
      <c r="J908" s="177">
        <f>IFERROR(_xll.qlIndexFixing(Index1M,$H908,TRUE,_xll.ohTrigger(RecalcTrigger,Trigger1M)),NA())</f>
        <v>2.3185049865564245E-2</v>
      </c>
      <c r="K908" s="44">
        <f>IFERROR(_xll.qlIndexFixing(Index3M,H908,TRUE,_xll.ohTrigger(RecalcTrigger,Trigger3M)),NA())</f>
        <v>2.3569458145229674E-2</v>
      </c>
      <c r="L908" s="44">
        <f>IFERROR(_xll.qlIndexFixing(Index6M,$H908,TRUE,_xll.ohTrigger(RecalcTrigger,Trigger6M)),NA())</f>
        <v>2.474353082592861E-2</v>
      </c>
      <c r="M908" s="178">
        <f>IFERROR(_xll.qlIndexFixing(Index1Y,$H908,TRUE,_xll.ohTrigger(RecalcTrigger,Trigger1Y)),NA())</f>
        <v>2.5730869924713851E-2</v>
      </c>
      <c r="N908" s="177">
        <f>IFERROR(_xll.qlIndexFixing(ONIndex1M,I908,TRUE,_xll.ohTrigger(RecalcTrigger,Trigger1M)),NA())</f>
        <v>2.3138747109178182E-2</v>
      </c>
      <c r="O908" s="44">
        <f>IFERROR(_xll.qlIndexFixing(ONIndex3M,I908,TRUE,_xll.ohTrigger(RecalcTrigger,Trigger3M)),NA())</f>
        <v>2.3425194691543139E-2</v>
      </c>
      <c r="P908" s="44">
        <f>IFERROR(_xll.qlIndexFixing(ONIndex6M,I908,TRUE,_xll.ohTrigger(RecalcTrigger,Trigger6M)),NA())</f>
        <v>2.4504947047389036E-2</v>
      </c>
      <c r="Q908" s="178">
        <f>IFERROR(_xll.qlIndexFixing(ONIndex1Y,I908,TRUE,_xll.ohTrigger(RecalcTrigger,Trigger1Y)),NA())</f>
        <v>2.5401713790023095E-2</v>
      </c>
    </row>
    <row r="909" spans="2:17" x14ac:dyDescent="0.2">
      <c r="B909" s="39" t="s">
        <v>42</v>
      </c>
      <c r="D909" s="42">
        <f>_xll.qlCalendarAdvance(Calendar,$D908,B909,"f",FALSE)</f>
        <v>45839</v>
      </c>
      <c r="E909" s="172">
        <f>_xll.qlInterestRateIndexValueDate(IndexON,D909)</f>
        <v>45839</v>
      </c>
      <c r="F909" s="188">
        <f>IFERROR(_xll.qlIndexFixing(IndexON,D909,TRUE,_xll.ohTrigger(RecalcTrigger,TriggerON)),NA())</f>
        <v>2.1692514038379462E-2</v>
      </c>
      <c r="H909" s="42">
        <f>_xll.qlCalendarAdvance(Calendar,$H908,B909,"f",FALSE)</f>
        <v>45839</v>
      </c>
      <c r="I909" s="172">
        <f>_xll.qlInterestRateIndexValueDate(Index1M,$H909)</f>
        <v>45839</v>
      </c>
      <c r="J909" s="177">
        <f>IFERROR(_xll.qlIndexFixing(Index1M,$H909,TRUE,_xll.ohTrigger(RecalcTrigger,Trigger1M)),NA())</f>
        <v>2.3198743315046441E-2</v>
      </c>
      <c r="K909" s="44">
        <f>IFERROR(_xll.qlIndexFixing(Index3M,H909,TRUE,_xll.ohTrigger(RecalcTrigger,Trigger3M)),NA())</f>
        <v>2.3581754274484182E-2</v>
      </c>
      <c r="L909" s="44">
        <f>IFERROR(_xll.qlIndexFixing(Index6M,$H909,TRUE,_xll.ohTrigger(RecalcTrigger,Trigger6M)),NA())</f>
        <v>2.4753846382558183E-2</v>
      </c>
      <c r="M909" s="178">
        <f>IFERROR(_xll.qlIndexFixing(Index1Y,$H909,TRUE,_xll.ohTrigger(RecalcTrigger,Trigger1Y)),NA())</f>
        <v>2.5730493605059079E-2</v>
      </c>
      <c r="N909" s="177">
        <f>IFERROR(_xll.qlIndexFixing(ONIndex1M,I909,TRUE,_xll.ohTrigger(RecalcTrigger,Trigger1M)),NA())</f>
        <v>2.3150793866852926E-2</v>
      </c>
      <c r="O909" s="44">
        <f>IFERROR(_xll.qlIndexFixing(ONIndex3M,I909,TRUE,_xll.ohTrigger(RecalcTrigger,Trigger3M)),NA())</f>
        <v>2.3435840199951263E-2</v>
      </c>
      <c r="P909" s="44">
        <f>IFERROR(_xll.qlIndexFixing(ONIndex6M,I909,TRUE,_xll.ohTrigger(RecalcTrigger,Trigger6M)),NA())</f>
        <v>2.45104719649758E-2</v>
      </c>
      <c r="Q909" s="178">
        <f>IFERROR(_xll.qlIndexFixing(ONIndex1Y,I909,TRUE,_xll.ohTrigger(RecalcTrigger,Trigger1Y)),NA())</f>
        <v>2.5403567543125227E-2</v>
      </c>
    </row>
    <row r="910" spans="2:17" x14ac:dyDescent="0.2">
      <c r="B910" s="39" t="s">
        <v>42</v>
      </c>
      <c r="D910" s="42">
        <f>_xll.qlCalendarAdvance(Calendar,$D909,B910,"f",FALSE)</f>
        <v>45846</v>
      </c>
      <c r="E910" s="172">
        <f>_xll.qlInterestRateIndexValueDate(IndexON,D910)</f>
        <v>45846</v>
      </c>
      <c r="F910" s="188">
        <f>IFERROR(_xll.qlIndexFixing(IndexON,D910,TRUE,_xll.ohTrigger(RecalcTrigger,TriggerON)),NA())</f>
        <v>2.1705051355576099E-2</v>
      </c>
      <c r="H910" s="42">
        <f>_xll.qlCalendarAdvance(Calendar,$H909,B910,"f",FALSE)</f>
        <v>45846</v>
      </c>
      <c r="I910" s="172">
        <f>_xll.qlInterestRateIndexValueDate(Index1M,$H910)</f>
        <v>45846</v>
      </c>
      <c r="J910" s="177">
        <f>IFERROR(_xll.qlIndexFixing(Index1M,$H910,TRUE,_xll.ohTrigger(RecalcTrigger,Trigger1M)),NA())</f>
        <v>2.3210848011206663E-2</v>
      </c>
      <c r="K910" s="44">
        <f>IFERROR(_xll.qlIndexFixing(Index3M,H910,TRUE,_xll.ohTrigger(RecalcTrigger,Trigger3M)),NA())</f>
        <v>2.3594294757990748E-2</v>
      </c>
      <c r="L910" s="44">
        <f>IFERROR(_xll.qlIndexFixing(Index6M,$H910,TRUE,_xll.ohTrigger(RecalcTrigger,Trigger6M)),NA())</f>
        <v>2.4760033121536351E-2</v>
      </c>
      <c r="M910" s="178">
        <f>IFERROR(_xll.qlIndexFixing(Index1Y,$H910,TRUE,_xll.ohTrigger(RecalcTrigger,Trigger1Y)),NA())</f>
        <v>2.5730057295084929E-2</v>
      </c>
      <c r="N910" s="177">
        <f>IFERROR(_xll.qlIndexFixing(ONIndex1M,I910,TRUE,_xll.ohTrigger(RecalcTrigger,Trigger1M)),NA())</f>
        <v>2.3162851728030232E-2</v>
      </c>
      <c r="O910" s="44">
        <f>IFERROR(_xll.qlIndexFixing(ONIndex3M,I910,TRUE,_xll.ohTrigger(RecalcTrigger,Trigger3M)),NA())</f>
        <v>2.3446728596201449E-2</v>
      </c>
      <c r="P910" s="44">
        <f>IFERROR(_xll.qlIndexFixing(ONIndex6M,I910,TRUE,_xll.ohTrigger(RecalcTrigger,Trigger6M)),NA())</f>
        <v>2.4516141215857878E-2</v>
      </c>
      <c r="Q910" s="178">
        <f>IFERROR(_xll.qlIndexFixing(ONIndex1Y,I910,TRUE,_xll.ohTrigger(RecalcTrigger,Trigger1Y)),NA())</f>
        <v>2.5405306785775128E-2</v>
      </c>
    </row>
    <row r="911" spans="2:17" x14ac:dyDescent="0.2">
      <c r="B911" s="39" t="s">
        <v>42</v>
      </c>
      <c r="D911" s="42">
        <f>_xll.qlCalendarAdvance(Calendar,$D910,B911,"f",FALSE)</f>
        <v>45853</v>
      </c>
      <c r="E911" s="172">
        <f>_xll.qlInterestRateIndexValueDate(IndexON,D911)</f>
        <v>45853</v>
      </c>
      <c r="F911" s="188">
        <f>IFERROR(_xll.qlIndexFixing(IndexON,D911,TRUE,_xll.ohTrigger(RecalcTrigger,TriggerON)),NA())</f>
        <v>2.171809795187829E-2</v>
      </c>
      <c r="H911" s="42">
        <f>_xll.qlCalendarAdvance(Calendar,$H910,B911,"f",FALSE)</f>
        <v>45853</v>
      </c>
      <c r="I911" s="172">
        <f>_xll.qlInterestRateIndexValueDate(Index1M,$H911)</f>
        <v>45853</v>
      </c>
      <c r="J911" s="177">
        <f>IFERROR(_xll.qlIndexFixing(Index1M,$H911,TRUE,_xll.ohTrigger(RecalcTrigger,Trigger1M)),NA())</f>
        <v>2.3222963844019992E-2</v>
      </c>
      <c r="K911" s="44">
        <f>IFERROR(_xll.qlIndexFixing(Index3M,H911,TRUE,_xll.ohTrigger(RecalcTrigger,Trigger3M)),NA())</f>
        <v>2.3607079598051271E-2</v>
      </c>
      <c r="L911" s="44">
        <f>IFERROR(_xll.qlIndexFixing(Index6M,$H911,TRUE,_xll.ohTrigger(RecalcTrigger,Trigger6M)),NA())</f>
        <v>2.4767746082792037E-2</v>
      </c>
      <c r="M911" s="178">
        <f>IFERROR(_xll.qlIndexFixing(Index1Y,$H911,TRUE,_xll.ohTrigger(RecalcTrigger,Trigger1Y)),NA())</f>
        <v>2.5729563046946291E-2</v>
      </c>
      <c r="N911" s="177">
        <f>IFERROR(_xll.qlIndexFixing(ONIndex1M,I911,TRUE,_xll.ohTrigger(RecalcTrigger,Trigger1M)),NA())</f>
        <v>2.3174920692548007E-2</v>
      </c>
      <c r="O911" s="44">
        <f>IFERROR(_xll.qlIndexFixing(ONIndex3M,I911,TRUE,_xll.ohTrigger(RecalcTrigger,Trigger3M)),NA())</f>
        <v>2.3457859880455789E-2</v>
      </c>
      <c r="P911" s="44">
        <f>IFERROR(_xll.qlIndexFixing(ONIndex6M,I911,TRUE,_xll.ohTrigger(RecalcTrigger,Trigger6M)),NA())</f>
        <v>2.4521954799954226E-2</v>
      </c>
      <c r="Q911" s="178">
        <f>IFERROR(_xll.qlIndexFixing(ONIndex1Y,I911,TRUE,_xll.ohTrigger(RecalcTrigger,Trigger1Y)),NA())</f>
        <v>2.5406931517891751E-2</v>
      </c>
    </row>
    <row r="912" spans="2:17" x14ac:dyDescent="0.2">
      <c r="B912" s="39" t="s">
        <v>42</v>
      </c>
      <c r="D912" s="42">
        <f>_xll.qlCalendarAdvance(Calendar,$D911,B912,"f",FALSE)</f>
        <v>45860</v>
      </c>
      <c r="E912" s="172">
        <f>_xll.qlInterestRateIndexValueDate(IndexON,D912)</f>
        <v>45860</v>
      </c>
      <c r="F912" s="188">
        <f>IFERROR(_xll.qlIndexFixing(IndexON,D912,TRUE,_xll.ohTrigger(RecalcTrigger,TriggerON)),NA())</f>
        <v>2.1731653827367081E-2</v>
      </c>
      <c r="H912" s="42">
        <f>_xll.qlCalendarAdvance(Calendar,$H911,B912,"f",FALSE)</f>
        <v>45860</v>
      </c>
      <c r="I912" s="172">
        <f>_xll.qlInterestRateIndexValueDate(Index1M,$H912)</f>
        <v>45860</v>
      </c>
      <c r="J912" s="177">
        <f>IFERROR(_xll.qlIndexFixing(Index1M,$H912,TRUE,_xll.ohTrigger(RecalcTrigger,Trigger1M)),NA())</f>
        <v>2.3235090813525643E-2</v>
      </c>
      <c r="K912" s="44">
        <f>IFERROR(_xll.qlIndexFixing(Index3M,H912,TRUE,_xll.ohTrigger(RecalcTrigger,Trigger3M)),NA())</f>
        <v>2.3620108797015205E-2</v>
      </c>
      <c r="L912" s="44">
        <f>IFERROR(_xll.qlIndexFixing(Index6M,$H912,TRUE,_xll.ohTrigger(RecalcTrigger,Trigger6M)),NA())</f>
        <v>2.4775553782260332E-2</v>
      </c>
      <c r="M912" s="178">
        <f>IFERROR(_xll.qlIndexFixing(Index1Y,$H912,TRUE,_xll.ohTrigger(RecalcTrigger,Trigger1Y)),NA())</f>
        <v>2.5729012912803162E-2</v>
      </c>
      <c r="N912" s="177">
        <f>IFERROR(_xll.qlIndexFixing(ONIndex1M,I912,TRUE,_xll.ohTrigger(RecalcTrigger,Trigger1M)),NA())</f>
        <v>2.3187000760568344E-2</v>
      </c>
      <c r="O912" s="44">
        <f>IFERROR(_xll.qlIndexFixing(ONIndex3M,I912,TRUE,_xll.ohTrigger(RecalcTrigger,Trigger3M)),NA())</f>
        <v>2.346923405255219E-2</v>
      </c>
      <c r="P912" s="44">
        <f>IFERROR(_xll.qlIndexFixing(ONIndex6M,I912,TRUE,_xll.ohTrigger(RecalcTrigger,Trigger6M)),NA())</f>
        <v>2.4527912717264844E-2</v>
      </c>
      <c r="Q912" s="178">
        <f>IFERROR(_xll.qlIndexFixing(ONIndex1Y,I912,TRUE,_xll.ohTrigger(RecalcTrigger,Trigger1Y)),NA())</f>
        <v>2.5408441739556142E-2</v>
      </c>
    </row>
    <row r="913" spans="2:17" x14ac:dyDescent="0.2">
      <c r="B913" s="39" t="s">
        <v>42</v>
      </c>
      <c r="D913" s="42">
        <f>_xll.qlCalendarAdvance(Calendar,$D912,B913,"f",FALSE)</f>
        <v>45867</v>
      </c>
      <c r="E913" s="172">
        <f>_xll.qlInterestRateIndexValueDate(IndexON,D913)</f>
        <v>45867</v>
      </c>
      <c r="F913" s="188">
        <f>IFERROR(_xll.qlIndexFixing(IndexON,D913,TRUE,_xll.ohTrigger(RecalcTrigger,TriggerON)),NA())</f>
        <v>2.1745718982042472E-2</v>
      </c>
      <c r="H913" s="42">
        <f>_xll.qlCalendarAdvance(Calendar,$H912,B913,"f",FALSE)</f>
        <v>45867</v>
      </c>
      <c r="I913" s="172">
        <f>_xll.qlInterestRateIndexValueDate(Index1M,$H913)</f>
        <v>45867</v>
      </c>
      <c r="J913" s="177">
        <f>IFERROR(_xll.qlIndexFixing(Index1M,$H913,TRUE,_xll.ohTrigger(RecalcTrigger,Trigger1M)),NA())</f>
        <v>2.3247228919757598E-2</v>
      </c>
      <c r="K913" s="44">
        <f>IFERROR(_xll.qlIndexFixing(Index3M,H913,TRUE,_xll.ohTrigger(RecalcTrigger,Trigger3M)),NA())</f>
        <v>2.363338235727518E-2</v>
      </c>
      <c r="L913" s="44">
        <f>IFERROR(_xll.qlIndexFixing(Index6M,$H913,TRUE,_xll.ohTrigger(RecalcTrigger,Trigger6M)),NA())</f>
        <v>2.4783443809903032E-2</v>
      </c>
      <c r="M913" s="178">
        <f>IFERROR(_xll.qlIndexFixing(Index1Y,$H913,TRUE,_xll.ohTrigger(RecalcTrigger,Trigger1Y)),NA())</f>
        <v>2.5728408944820869E-2</v>
      </c>
      <c r="N913" s="177">
        <f>IFERROR(_xll.qlIndexFixing(ONIndex1M,I913,TRUE,_xll.ohTrigger(RecalcTrigger,Trigger1M)),NA())</f>
        <v>2.3199091932091243E-2</v>
      </c>
      <c r="O913" s="44">
        <f>IFERROR(_xll.qlIndexFixing(ONIndex3M,I913,TRUE,_xll.ohTrigger(RecalcTrigger,Trigger3M)),NA())</f>
        <v>2.3480851112733792E-2</v>
      </c>
      <c r="P913" s="44">
        <f>IFERROR(_xll.qlIndexFixing(ONIndex6M,I913,TRUE,_xll.ohTrigger(RecalcTrigger,Trigger6M)),NA())</f>
        <v>2.453401496778973E-2</v>
      </c>
      <c r="Q913" s="178">
        <f>IFERROR(_xll.qlIndexFixing(ONIndex1Y,I913,TRUE,_xll.ohTrigger(RecalcTrigger,Trigger1Y)),NA())</f>
        <v>2.5409837450849349E-2</v>
      </c>
    </row>
    <row r="914" spans="2:17" x14ac:dyDescent="0.2">
      <c r="B914" s="39" t="s">
        <v>42</v>
      </c>
      <c r="D914" s="42">
        <f>_xll.qlCalendarAdvance(Calendar,$D913,B914,"f",FALSE)</f>
        <v>45874</v>
      </c>
      <c r="E914" s="172">
        <f>_xll.qlInterestRateIndexValueDate(IndexON,D914)</f>
        <v>45874</v>
      </c>
      <c r="F914" s="188">
        <f>IFERROR(_xll.qlIndexFixing(IndexON,D914,TRUE,_xll.ohTrigger(RecalcTrigger,TriggerON)),NA())</f>
        <v>2.1760293416066556E-2</v>
      </c>
      <c r="H914" s="42">
        <f>_xll.qlCalendarAdvance(Calendar,$H913,B914,"f",FALSE)</f>
        <v>45874</v>
      </c>
      <c r="I914" s="172">
        <f>_xll.qlInterestRateIndexValueDate(Index1M,$H914)</f>
        <v>45874</v>
      </c>
      <c r="J914" s="177">
        <f>IFERROR(_xll.qlIndexFixing(Index1M,$H914,TRUE,_xll.ohTrigger(RecalcTrigger,Trigger1M)),NA())</f>
        <v>2.3259378162747237E-2</v>
      </c>
      <c r="K914" s="44">
        <f>IFERROR(_xll.qlIndexFixing(Index3M,H914,TRUE,_xll.ohTrigger(RecalcTrigger,Trigger3M)),NA())</f>
        <v>2.3646900281268753E-2</v>
      </c>
      <c r="L914" s="44">
        <f>IFERROR(_xll.qlIndexFixing(Index6M,$H914,TRUE,_xll.ohTrigger(RecalcTrigger,Trigger6M)),NA())</f>
        <v>2.479140375549958E-2</v>
      </c>
      <c r="M914" s="178">
        <f>IFERROR(_xll.qlIndexFixing(Index1Y,$H914,TRUE,_xll.ohTrigger(RecalcTrigger,Trigger1Y)),NA())</f>
        <v>2.572775319516829E-2</v>
      </c>
      <c r="N914" s="177">
        <f>IFERROR(_xll.qlIndexFixing(ONIndex1M,I914,TRUE,_xll.ohTrigger(RecalcTrigger,Trigger1M)),NA())</f>
        <v>2.3211194207035657E-2</v>
      </c>
      <c r="O914" s="44">
        <f>IFERROR(_xll.qlIndexFixing(ONIndex3M,I914,TRUE,_xll.ohTrigger(RecalcTrigger,Trigger3M)),NA())</f>
        <v>2.3492711060919547E-2</v>
      </c>
      <c r="P914" s="44">
        <f>IFERROR(_xll.qlIndexFixing(ONIndex6M,I914,TRUE,_xll.ohTrigger(RecalcTrigger,Trigger6M)),NA())</f>
        <v>2.4540261551609932E-2</v>
      </c>
      <c r="Q914" s="178">
        <f>IFERROR(_xll.qlIndexFixing(ONIndex1Y,I914,TRUE,_xll.ohTrigger(RecalcTrigger,Trigger1Y)),NA())</f>
        <v>2.5411118651609277E-2</v>
      </c>
    </row>
    <row r="915" spans="2:17" x14ac:dyDescent="0.2">
      <c r="B915" s="39" t="s">
        <v>42</v>
      </c>
      <c r="D915" s="42">
        <f>_xll.qlCalendarAdvance(Calendar,$D914,B915,"f",FALSE)</f>
        <v>45881</v>
      </c>
      <c r="E915" s="172">
        <f>_xll.qlInterestRateIndexValueDate(IndexON,D915)</f>
        <v>45881</v>
      </c>
      <c r="F915" s="188">
        <f>IFERROR(_xll.qlIndexFixing(IndexON,D915,TRUE,_xll.ohTrigger(RecalcTrigger,TriggerON)),NA())</f>
        <v>2.1775377129439333E-2</v>
      </c>
      <c r="H915" s="42">
        <f>_xll.qlCalendarAdvance(Calendar,$H914,B915,"f",FALSE)</f>
        <v>45881</v>
      </c>
      <c r="I915" s="172">
        <f>_xll.qlInterestRateIndexValueDate(Index1M,$H915)</f>
        <v>45881</v>
      </c>
      <c r="J915" s="177">
        <f>IFERROR(_xll.qlIndexFixing(Index1M,$H915,TRUE,_xll.ohTrigger(RecalcTrigger,Trigger1M)),NA())</f>
        <v>2.3271538542531157E-2</v>
      </c>
      <c r="K915" s="44">
        <f>IFERROR(_xll.qlIndexFixing(Index3M,H915,TRUE,_xll.ohTrigger(RecalcTrigger,Trigger3M)),NA())</f>
        <v>2.3660662571478402E-2</v>
      </c>
      <c r="L915" s="44">
        <f>IFERROR(_xll.qlIndexFixing(Index6M,$H915,TRUE,_xll.ohTrigger(RecalcTrigger,Trigger6M)),NA())</f>
        <v>2.4799421208640458E-2</v>
      </c>
      <c r="M915" s="178">
        <f>IFERROR(_xll.qlIndexFixing(Index1Y,$H915,TRUE,_xll.ohTrigger(RecalcTrigger,Trigger1Y)),NA())</f>
        <v>2.5727047716017637E-2</v>
      </c>
      <c r="N915" s="177">
        <f>IFERROR(_xll.qlIndexFixing(ONIndex1M,I915,TRUE,_xll.ohTrigger(RecalcTrigger,Trigger1M)),NA())</f>
        <v>2.3223307585320541E-2</v>
      </c>
      <c r="O915" s="44">
        <f>IFERROR(_xll.qlIndexFixing(ONIndex3M,I915,TRUE,_xll.ohTrigger(RecalcTrigger,Trigger3M)),NA())</f>
        <v>2.3504813897028409E-2</v>
      </c>
      <c r="P915" s="44">
        <f>IFERROR(_xll.qlIndexFixing(ONIndex6M,I915,TRUE,_xll.ohTrigger(RecalcTrigger,Trigger6M)),NA())</f>
        <v>2.4546652468644403E-2</v>
      </c>
      <c r="Q915" s="178">
        <f>IFERROR(_xll.qlIndexFixing(ONIndex1Y,I915,TRUE,_xll.ohTrigger(RecalcTrigger,Trigger1Y)),NA())</f>
        <v>2.5412285341835927E-2</v>
      </c>
    </row>
    <row r="916" spans="2:17" x14ac:dyDescent="0.2">
      <c r="B916" s="39" t="s">
        <v>42</v>
      </c>
      <c r="D916" s="42">
        <f>_xll.qlCalendarAdvance(Calendar,$D915,B916,"f",FALSE)</f>
        <v>45888</v>
      </c>
      <c r="E916" s="172">
        <f>_xll.qlInterestRateIndexValueDate(IndexON,D916)</f>
        <v>45888</v>
      </c>
      <c r="F916" s="188">
        <f>IFERROR(_xll.qlIndexFixing(IndexON,D916,TRUE,_xll.ohTrigger(RecalcTrigger,TriggerON)),NA())</f>
        <v>2.1790970122241848E-2</v>
      </c>
      <c r="H916" s="42">
        <f>_xll.qlCalendarAdvance(Calendar,$H915,B916,"f",FALSE)</f>
        <v>45888</v>
      </c>
      <c r="I916" s="172">
        <f>_xll.qlInterestRateIndexValueDate(Index1M,$H916)</f>
        <v>45888</v>
      </c>
      <c r="J916" s="177">
        <f>IFERROR(_xll.qlIndexFixing(Index1M,$H916,TRUE,_xll.ohTrigger(RecalcTrigger,Trigger1M)),NA())</f>
        <v>2.3283710059143346E-2</v>
      </c>
      <c r="K916" s="44">
        <f>IFERROR(_xll.qlIndexFixing(Index3M,H916,TRUE,_xll.ohTrigger(RecalcTrigger,Trigger3M)),NA())</f>
        <v>2.3674669230433303E-2</v>
      </c>
      <c r="L916" s="44">
        <f>IFERROR(_xll.qlIndexFixing(Index6M,$H916,TRUE,_xll.ohTrigger(RecalcTrigger,Trigger6M)),NA())</f>
        <v>2.4807483758724103E-2</v>
      </c>
      <c r="M916" s="178">
        <f>IFERROR(_xll.qlIndexFixing(Index1Y,$H916,TRUE,_xll.ohTrigger(RecalcTrigger,Trigger1Y)),NA())</f>
        <v>2.5726294559542673E-2</v>
      </c>
      <c r="N916" s="177">
        <f>IFERROR(_xll.qlIndexFixing(ONIndex1M,I916,TRUE,_xll.ohTrigger(RecalcTrigger,Trigger1M)),NA())</f>
        <v>2.3235432067189032E-2</v>
      </c>
      <c r="O916" s="44">
        <f>IFERROR(_xll.qlIndexFixing(ONIndex3M,I916,TRUE,_xll.ohTrigger(RecalcTrigger,Trigger3M)),NA())</f>
        <v>2.3517159621303518E-2</v>
      </c>
      <c r="P916" s="44">
        <f>IFERROR(_xll.qlIndexFixing(ONIndex6M,I916,TRUE,_xll.ohTrigger(RecalcTrigger,Trigger6M)),NA())</f>
        <v>2.455318771897419E-2</v>
      </c>
      <c r="Q916" s="178">
        <f>IFERROR(_xll.qlIndexFixing(ONIndex1Y,I916,TRUE,_xll.ohTrigger(RecalcTrigger,Trigger1Y)),NA())</f>
        <v>2.5413337521691393E-2</v>
      </c>
    </row>
    <row r="917" spans="2:17" x14ac:dyDescent="0.2">
      <c r="B917" s="39" t="s">
        <v>42</v>
      </c>
      <c r="D917" s="42">
        <f>_xll.qlCalendarAdvance(Calendar,$D916,B917,"f",FALSE)</f>
        <v>45895</v>
      </c>
      <c r="E917" s="172">
        <f>_xll.qlInterestRateIndexValueDate(IndexON,D917)</f>
        <v>45895</v>
      </c>
      <c r="F917" s="188">
        <f>IFERROR(_xll.qlIndexFixing(IndexON,D917,TRUE,_xll.ohTrigger(RecalcTrigger,TriggerON)),NA())</f>
        <v>2.1807072394555149E-2</v>
      </c>
      <c r="H917" s="42">
        <f>_xll.qlCalendarAdvance(Calendar,$H916,B917,"f",FALSE)</f>
        <v>45895</v>
      </c>
      <c r="I917" s="172">
        <f>_xll.qlInterestRateIndexValueDate(Index1M,$H917)</f>
        <v>45895</v>
      </c>
      <c r="J917" s="177">
        <f>IFERROR(_xll.qlIndexFixing(Index1M,$H917,TRUE,_xll.ohTrigger(RecalcTrigger,Trigger1M)),NA())</f>
        <v>2.3295892712615181E-2</v>
      </c>
      <c r="K917" s="44">
        <f>IFERROR(_xll.qlIndexFixing(Index3M,H917,TRUE,_xll.ohTrigger(RecalcTrigger,Trigger3M)),NA())</f>
        <v>2.3688920260704033E-2</v>
      </c>
      <c r="L917" s="44">
        <f>IFERROR(_xll.qlIndexFixing(Index6M,$H917,TRUE,_xll.ohTrigger(RecalcTrigger,Trigger6M)),NA())</f>
        <v>2.4815578994953388E-2</v>
      </c>
      <c r="M917" s="178">
        <f>IFERROR(_xll.qlIndexFixing(Index1Y,$H917,TRUE,_xll.ohTrigger(RecalcTrigger,Trigger1Y)),NA())</f>
        <v>2.5725495777917828E-2</v>
      </c>
      <c r="N917" s="177">
        <f>IFERROR(_xll.qlIndexFixing(ONIndex1M,I917,TRUE,_xll.ohTrigger(RecalcTrigger,Trigger1M)),NA())</f>
        <v>2.3247567652397993E-2</v>
      </c>
      <c r="O917" s="44">
        <f>IFERROR(_xll.qlIndexFixing(ONIndex3M,I917,TRUE,_xll.ohTrigger(RecalcTrigger,Trigger3M)),NA())</f>
        <v>2.3529748233582781E-2</v>
      </c>
      <c r="P917" s="44">
        <f>IFERROR(_xll.qlIndexFixing(ONIndex6M,I917,TRUE,_xll.ohTrigger(RecalcTrigger,Trigger6M)),NA())</f>
        <v>2.4559867302518246E-2</v>
      </c>
      <c r="Q917" s="178">
        <f>IFERROR(_xll.qlIndexFixing(ONIndex1Y,I917,TRUE,_xll.ohTrigger(RecalcTrigger,Trigger1Y)),NA())</f>
        <v>2.541427519101358E-2</v>
      </c>
    </row>
    <row r="918" spans="2:17" x14ac:dyDescent="0.2">
      <c r="B918" s="39" t="s">
        <v>42</v>
      </c>
      <c r="D918" s="42">
        <f>_xll.qlCalendarAdvance(Calendar,$D917,B918,"f",FALSE)</f>
        <v>45902</v>
      </c>
      <c r="E918" s="172">
        <f>_xll.qlInterestRateIndexValueDate(IndexON,D918)</f>
        <v>45902</v>
      </c>
      <c r="F918" s="188">
        <f>IFERROR(_xll.qlIndexFixing(IndexON,D918,TRUE,_xll.ohTrigger(RecalcTrigger,TriggerON)),NA())</f>
        <v>2.1823683946379235E-2</v>
      </c>
      <c r="H918" s="42">
        <f>_xll.qlCalendarAdvance(Calendar,$H917,B918,"f",FALSE)</f>
        <v>45902</v>
      </c>
      <c r="I918" s="172">
        <f>_xll.qlInterestRateIndexValueDate(Index1M,$H918)</f>
        <v>45902</v>
      </c>
      <c r="J918" s="177">
        <f>IFERROR(_xll.qlIndexFixing(Index1M,$H918,TRUE,_xll.ohTrigger(RecalcTrigger,Trigger1M)),NA())</f>
        <v>2.3306470932391986E-2</v>
      </c>
      <c r="K918" s="44">
        <f>IFERROR(_xll.qlIndexFixing(Index3M,H918,TRUE,_xll.ohTrigger(RecalcTrigger,Trigger3M)),NA())</f>
        <v>2.3701566109633164E-2</v>
      </c>
      <c r="L918" s="44">
        <f>IFERROR(_xll.qlIndexFixing(Index6M,$H918,TRUE,_xll.ohTrigger(RecalcTrigger,Trigger6M)),NA())</f>
        <v>2.4819410509130158E-2</v>
      </c>
      <c r="M918" s="178">
        <f>IFERROR(_xll.qlIndexFixing(Index1Y,$H918,TRUE,_xll.ohTrigger(RecalcTrigger,Trigger1Y)),NA())</f>
        <v>2.5724653423317534E-2</v>
      </c>
      <c r="N918" s="177">
        <f>IFERROR(_xll.qlIndexFixing(ONIndex1M,I918,TRUE,_xll.ohTrigger(RecalcTrigger,Trigger1M)),NA())</f>
        <v>2.3259714341109516E-2</v>
      </c>
      <c r="O918" s="44">
        <f>IFERROR(_xll.qlIndexFixing(ONIndex3M,I918,TRUE,_xll.ohTrigger(RecalcTrigger,Trigger3M)),NA())</f>
        <v>2.3542579734028291E-2</v>
      </c>
      <c r="P918" s="44">
        <f>IFERROR(_xll.qlIndexFixing(ONIndex6M,I918,TRUE,_xll.ohTrigger(RecalcTrigger,Trigger6M)),NA())</f>
        <v>2.4566691219438663E-2</v>
      </c>
      <c r="Q918" s="178">
        <f>IFERROR(_xll.qlIndexFixing(ONIndex1Y,I918,TRUE,_xll.ohTrigger(RecalcTrigger,Trigger1Y)),NA())</f>
        <v>2.5415098349883536E-2</v>
      </c>
    </row>
    <row r="919" spans="2:17" x14ac:dyDescent="0.2">
      <c r="B919" s="39" t="s">
        <v>42</v>
      </c>
      <c r="D919" s="42">
        <f>_xll.qlCalendarAdvance(Calendar,$D918,B919,"f",FALSE)</f>
        <v>45909</v>
      </c>
      <c r="E919" s="172">
        <f>_xll.qlInterestRateIndexValueDate(IndexON,D919)</f>
        <v>45909</v>
      </c>
      <c r="F919" s="188">
        <f>IFERROR(_xll.qlIndexFixing(IndexON,D919,TRUE,_xll.ohTrigger(RecalcTrigger,TriggerON)),NA())</f>
        <v>2.1840804777876199E-2</v>
      </c>
      <c r="H919" s="42">
        <f>_xll.qlCalendarAdvance(Calendar,$H918,B919,"f",FALSE)</f>
        <v>45909</v>
      </c>
      <c r="I919" s="172">
        <f>_xll.qlInterestRateIndexValueDate(Index1M,$H919)</f>
        <v>45909</v>
      </c>
      <c r="J919" s="177">
        <f>IFERROR(_xll.qlIndexFixing(Index1M,$H919,TRUE,_xll.ohTrigger(RecalcTrigger,Trigger1M)),NA())</f>
        <v>2.3318674285488727E-2</v>
      </c>
      <c r="K919" s="44">
        <f>IFERROR(_xll.qlIndexFixing(Index3M,H919,TRUE,_xll.ohTrigger(RecalcTrigger,Trigger3M)),NA())</f>
        <v>2.371628748127683E-2</v>
      </c>
      <c r="L919" s="44">
        <f>IFERROR(_xll.qlIndexFixing(Index6M,$H919,TRUE,_xll.ohTrigger(RecalcTrigger,Trigger6M)),NA())</f>
        <v>2.4827548760077138E-2</v>
      </c>
      <c r="M919" s="178">
        <f>IFERROR(_xll.qlIndexFixing(Index1Y,$H919,TRUE,_xll.ohTrigger(RecalcTrigger,Trigger1Y)),NA())</f>
        <v>2.5723769547915332E-2</v>
      </c>
      <c r="N919" s="177">
        <f>IFERROR(_xll.qlIndexFixing(ONIndex1M,I919,TRUE,_xll.ohTrigger(RecalcTrigger,Trigger1M)),NA())</f>
        <v>2.3271872133242555E-2</v>
      </c>
      <c r="O919" s="44">
        <f>IFERROR(_xll.qlIndexFixing(ONIndex3M,I919,TRUE,_xll.ohTrigger(RecalcTrigger,Trigger3M)),NA())</f>
        <v>2.3555654122477954E-2</v>
      </c>
      <c r="P919" s="44">
        <f>IFERROR(_xll.qlIndexFixing(ONIndex6M,I919,TRUE,_xll.ohTrigger(RecalcTrigger,Trigger6M)),NA())</f>
        <v>2.4573659469492304E-2</v>
      </c>
      <c r="Q919" s="178">
        <f>IFERROR(_xll.qlIndexFixing(ONIndex1Y,I919,TRUE,_xll.ohTrigger(RecalcTrigger,Trigger1Y)),NA())</f>
        <v>2.541580699830126E-2</v>
      </c>
    </row>
    <row r="920" spans="2:17" x14ac:dyDescent="0.2">
      <c r="B920" s="39" t="s">
        <v>42</v>
      </c>
      <c r="D920" s="42">
        <f>_xll.qlCalendarAdvance(Calendar,$D919,B920,"f",FALSE)</f>
        <v>45916</v>
      </c>
      <c r="E920" s="172">
        <f>_xll.qlInterestRateIndexValueDate(IndexON,D920)</f>
        <v>45916</v>
      </c>
      <c r="F920" s="188">
        <f>IFERROR(_xll.qlIndexFixing(IndexON,D920,TRUE,_xll.ohTrigger(RecalcTrigger,TriggerON)),NA())</f>
        <v>2.1858434889046041E-2</v>
      </c>
      <c r="H920" s="42">
        <f>_xll.qlCalendarAdvance(Calendar,$H919,B920,"f",FALSE)</f>
        <v>45916</v>
      </c>
      <c r="I920" s="172">
        <f>_xll.qlInterestRateIndexValueDate(Index1M,$H920)</f>
        <v>45916</v>
      </c>
      <c r="J920" s="177">
        <f>IFERROR(_xll.qlIndexFixing(Index1M,$H920,TRUE,_xll.ohTrigger(RecalcTrigger,Trigger1M)),NA())</f>
        <v>2.3330888774430902E-2</v>
      </c>
      <c r="K920" s="44">
        <f>IFERROR(_xll.qlIndexFixing(Index3M,H920,TRUE,_xll.ohTrigger(RecalcTrigger,Trigger3M)),NA())</f>
        <v>2.373125321559557E-2</v>
      </c>
      <c r="L920" s="44">
        <f>IFERROR(_xll.qlIndexFixing(Index6M,$H920,TRUE,_xll.ohTrigger(RecalcTrigger,Trigger6M)),NA())</f>
        <v>2.4835685372915792E-2</v>
      </c>
      <c r="M920" s="178">
        <f>IFERROR(_xll.qlIndexFixing(Index1Y,$H920,TRUE,_xll.ohTrigger(RecalcTrigger,Trigger1Y)),NA())</f>
        <v>2.5722846203882543E-2</v>
      </c>
      <c r="N920" s="177">
        <f>IFERROR(_xll.qlIndexFixing(ONIndex1M,I920,TRUE,_xll.ohTrigger(RecalcTrigger,Trigger1M)),NA())</f>
        <v>2.3284041028878155E-2</v>
      </c>
      <c r="O920" s="44">
        <f>IFERROR(_xll.qlIndexFixing(ONIndex3M,I920,TRUE,_xll.ohTrigger(RecalcTrigger,Trigger3M)),NA())</f>
        <v>2.3568971399255956E-2</v>
      </c>
      <c r="P920" s="44">
        <f>IFERROR(_xll.qlIndexFixing(ONIndex6M,I920,TRUE,_xll.ohTrigger(RecalcTrigger,Trigger6M)),NA())</f>
        <v>2.4580772053003352E-2</v>
      </c>
      <c r="Q920" s="178">
        <f>IFERROR(_xll.qlIndexFixing(ONIndex1Y,I920,TRUE,_xll.ohTrigger(RecalcTrigger,Trigger1Y)),NA())</f>
        <v>2.5416401136185707E-2</v>
      </c>
    </row>
    <row r="921" spans="2:17" x14ac:dyDescent="0.2">
      <c r="B921" s="39" t="s">
        <v>42</v>
      </c>
      <c r="D921" s="42">
        <f>_xll.qlCalendarAdvance(Calendar,$D920,B921,"f",FALSE)</f>
        <v>45923</v>
      </c>
      <c r="E921" s="172">
        <f>_xll.qlInterestRateIndexValueDate(IndexON,D921)</f>
        <v>45923</v>
      </c>
      <c r="F921" s="188">
        <f>IFERROR(_xll.qlIndexFixing(IndexON,D921,TRUE,_xll.ohTrigger(RecalcTrigger,TriggerON)),NA())</f>
        <v>2.1876574279888761E-2</v>
      </c>
      <c r="H921" s="42">
        <f>_xll.qlCalendarAdvance(Calendar,$H920,B921,"f",FALSE)</f>
        <v>45923</v>
      </c>
      <c r="I921" s="172">
        <f>_xll.qlInterestRateIndexValueDate(Index1M,$H921)</f>
        <v>45923</v>
      </c>
      <c r="J921" s="177">
        <f>IFERROR(_xll.qlIndexFixing(Index1M,$H921,TRUE,_xll.ohTrigger(RecalcTrigger,Trigger1M)),NA())</f>
        <v>2.3343114399250929E-2</v>
      </c>
      <c r="K921" s="44">
        <f>IFERROR(_xll.qlIndexFixing(Index3M,H921,TRUE,_xll.ohTrigger(RecalcTrigger,Trigger3M)),NA())</f>
        <v>2.3746459990458699E-2</v>
      </c>
      <c r="L921" s="44">
        <f>IFERROR(_xll.qlIndexFixing(Index6M,$H921,TRUE,_xll.ohTrigger(RecalcTrigger,Trigger6M)),NA())</f>
        <v>2.4843807732940731E-2</v>
      </c>
      <c r="M921" s="178">
        <f>IFERROR(_xll.qlIndexFixing(Index1Y,$H921,TRUE,_xll.ohTrigger(RecalcTrigger,Trigger1Y)),NA())</f>
        <v>2.572188544338827E-2</v>
      </c>
      <c r="N921" s="177">
        <f>IFERROR(_xll.qlIndexFixing(ONIndex1M,I921,TRUE,_xll.ohTrigger(RecalcTrigger,Trigger1M)),NA())</f>
        <v>2.3296221027935271E-2</v>
      </c>
      <c r="O921" s="44">
        <f>IFERROR(_xll.qlIndexFixing(ONIndex3M,I921,TRUE,_xll.ohTrigger(RecalcTrigger,Trigger3M)),NA())</f>
        <v>2.3582531564038112E-2</v>
      </c>
      <c r="P921" s="44">
        <f>IFERROR(_xll.qlIndexFixing(ONIndex6M,I921,TRUE,_xll.ohTrigger(RecalcTrigger,Trigger6M)),NA())</f>
        <v>2.4588028969647624E-2</v>
      </c>
      <c r="Q921" s="178">
        <f>IFERROR(_xll.qlIndexFixing(ONIndex1Y,I921,TRUE,_xll.ohTrigger(RecalcTrigger,Trigger1Y)),NA())</f>
        <v>2.5416880763617922E-2</v>
      </c>
    </row>
    <row r="922" spans="2:17" x14ac:dyDescent="0.2">
      <c r="B922" s="39" t="s">
        <v>42</v>
      </c>
      <c r="D922" s="42">
        <f>_xll.qlCalendarAdvance(Calendar,$D921,B922,"f",FALSE)</f>
        <v>45930</v>
      </c>
      <c r="E922" s="172">
        <f>_xll.qlInterestRateIndexValueDate(IndexON,D922)</f>
        <v>45930</v>
      </c>
      <c r="F922" s="188">
        <f>IFERROR(_xll.qlIndexFixing(IndexON,D922,TRUE,_xll.ohTrigger(RecalcTrigger,TriggerON)),NA())</f>
        <v>2.1895222950647497E-2</v>
      </c>
      <c r="H922" s="42">
        <f>_xll.qlCalendarAdvance(Calendar,$H921,B922,"f",FALSE)</f>
        <v>45930</v>
      </c>
      <c r="I922" s="172">
        <f>_xll.qlInterestRateIndexValueDate(Index1M,$H922)</f>
        <v>45930</v>
      </c>
      <c r="J922" s="177">
        <f>IFERROR(_xll.qlIndexFixing(Index1M,$H922,TRUE,_xll.ohTrigger(RecalcTrigger,Trigger1M)),NA())</f>
        <v>2.3356973034126503E-2</v>
      </c>
      <c r="K922" s="44">
        <f>IFERROR(_xll.qlIndexFixing(Index3M,H922,TRUE,_xll.ohTrigger(RecalcTrigger,Trigger3M)),NA())</f>
        <v>2.3763799293321061E-2</v>
      </c>
      <c r="L922" s="44">
        <f>IFERROR(_xll.qlIndexFixing(Index6M,$H922,TRUE,_xll.ohTrigger(RecalcTrigger,Trigger6M)),NA())</f>
        <v>2.4853306779692746E-2</v>
      </c>
      <c r="M922" s="178">
        <f>IFERROR(_xll.qlIndexFixing(Index1Y,$H922,TRUE,_xll.ohTrigger(RecalcTrigger,Trigger1Y)),NA())</f>
        <v>2.5720889318597617E-2</v>
      </c>
      <c r="N922" s="177">
        <f>IFERROR(_xll.qlIndexFixing(ONIndex1M,I922,TRUE,_xll.ohTrigger(RecalcTrigger,Trigger1M)),NA())</f>
        <v>2.3308412130494949E-2</v>
      </c>
      <c r="O922" s="44">
        <f>IFERROR(_xll.qlIndexFixing(ONIndex3M,I922,TRUE,_xll.ohTrigger(RecalcTrigger,Trigger3M)),NA())</f>
        <v>2.3596334617148607E-2</v>
      </c>
      <c r="P922" s="44">
        <f>IFERROR(_xll.qlIndexFixing(ONIndex6M,I922,TRUE,_xll.ohTrigger(RecalcTrigger,Trigger6M)),NA())</f>
        <v>2.4595430219668257E-2</v>
      </c>
      <c r="Q922" s="178">
        <f>IFERROR(_xll.qlIndexFixing(ONIndex1Y,I922,TRUE,_xll.ohTrigger(RecalcTrigger,Trigger1Y)),NA())</f>
        <v>2.5417245880597905E-2</v>
      </c>
    </row>
    <row r="923" spans="2:17" x14ac:dyDescent="0.2">
      <c r="B923" s="39" t="s">
        <v>42</v>
      </c>
      <c r="D923" s="42">
        <f>_xll.qlCalendarAdvance(Calendar,$D922,B923,"f",FALSE)</f>
        <v>45937</v>
      </c>
      <c r="E923" s="172">
        <f>_xll.qlInterestRateIndexValueDate(IndexON,D923)</f>
        <v>45937</v>
      </c>
      <c r="F923" s="188">
        <f>IFERROR(_xll.qlIndexFixing(IndexON,D923,TRUE,_xll.ohTrigger(RecalcTrigger,TriggerON)),NA())</f>
        <v>2.1914380901403296E-2</v>
      </c>
      <c r="H923" s="42">
        <f>_xll.qlCalendarAdvance(Calendar,$H922,B923,"f",FALSE)</f>
        <v>45937</v>
      </c>
      <c r="I923" s="172">
        <f>_xll.qlInterestRateIndexValueDate(Index1M,$H923)</f>
        <v>45937</v>
      </c>
      <c r="J923" s="177">
        <f>IFERROR(_xll.qlIndexFixing(Index1M,$H923,TRUE,_xll.ohTrigger(RecalcTrigger,Trigger1M)),NA())</f>
        <v>2.3369222509501294E-2</v>
      </c>
      <c r="K923" s="44">
        <f>IFERROR(_xll.qlIndexFixing(Index3M,H923,TRUE,_xll.ohTrigger(RecalcTrigger,Trigger3M)),NA())</f>
        <v>2.3779417376016264E-2</v>
      </c>
      <c r="L923" s="44">
        <f>IFERROR(_xll.qlIndexFixing(Index6M,$H923,TRUE,_xll.ohTrigger(RecalcTrigger,Trigger6M)),NA())</f>
        <v>2.486135440160963E-2</v>
      </c>
      <c r="M923" s="178">
        <f>IFERROR(_xll.qlIndexFixing(Index1Y,$H923,TRUE,_xll.ohTrigger(RecalcTrigger,Trigger1Y)),NA())</f>
        <v>2.5719859881672358E-2</v>
      </c>
      <c r="N923" s="177">
        <f>IFERROR(_xll.qlIndexFixing(ONIndex1M,I923,TRUE,_xll.ohTrigger(RecalcTrigger,Trigger1M)),NA())</f>
        <v>2.3320614336476142E-2</v>
      </c>
      <c r="O923" s="44">
        <f>IFERROR(_xll.qlIndexFixing(ONIndex3M,I923,TRUE,_xll.ohTrigger(RecalcTrigger,Trigger3M)),NA())</f>
        <v>2.3610380558425348E-2</v>
      </c>
      <c r="P923" s="44">
        <f>IFERROR(_xll.qlIndexFixing(ONIndex6M,I923,TRUE,_xll.ohTrigger(RecalcTrigger,Trigger6M)),NA())</f>
        <v>2.4602975802984206E-2</v>
      </c>
      <c r="Q923" s="178">
        <f>IFERROR(_xll.qlIndexFixing(ONIndex1Y,I923,TRUE,_xll.ohTrigger(RecalcTrigger,Trigger1Y)),NA())</f>
        <v>2.5417496487125657E-2</v>
      </c>
    </row>
    <row r="924" spans="2:17" x14ac:dyDescent="0.2">
      <c r="B924" s="39" t="s">
        <v>42</v>
      </c>
      <c r="D924" s="42">
        <f>_xll.qlCalendarAdvance(Calendar,$D923,B924,"f",FALSE)</f>
        <v>45944</v>
      </c>
      <c r="E924" s="172">
        <f>_xll.qlInterestRateIndexValueDate(IndexON,D924)</f>
        <v>45944</v>
      </c>
      <c r="F924" s="188">
        <f>IFERROR(_xll.qlIndexFixing(IndexON,D924,TRUE,_xll.ohTrigger(RecalcTrigger,TriggerON)),NA())</f>
        <v>2.1934048132075112E-2</v>
      </c>
      <c r="H924" s="42">
        <f>_xll.qlCalendarAdvance(Calendar,$H923,B924,"f",FALSE)</f>
        <v>45944</v>
      </c>
      <c r="I924" s="172">
        <f>_xll.qlInterestRateIndexValueDate(Index1M,$H924)</f>
        <v>45944</v>
      </c>
      <c r="J924" s="177">
        <f>IFERROR(_xll.qlIndexFixing(Index1M,$H924,TRUE,_xll.ohTrigger(RecalcTrigger,Trigger1M)),NA())</f>
        <v>2.338148312197625E-2</v>
      </c>
      <c r="K924" s="44">
        <f>IFERROR(_xll.qlIndexFixing(Index3M,H924,TRUE,_xll.ohTrigger(RecalcTrigger,Trigger3M)),NA())</f>
        <v>2.3795185839010743E-2</v>
      </c>
      <c r="L924" s="44">
        <f>IFERROR(_xll.qlIndexFixing(Index6M,$H924,TRUE,_xll.ohTrigger(RecalcTrigger,Trigger6M)),NA())</f>
        <v>2.4869349218888778E-2</v>
      </c>
      <c r="M924" s="178">
        <f>IFERROR(_xll.qlIndexFixing(Index1Y,$H924,TRUE,_xll.ohTrigger(RecalcTrigger,Trigger1Y)),NA())</f>
        <v>2.5718799184768715E-2</v>
      </c>
      <c r="N924" s="177">
        <f>IFERROR(_xll.qlIndexFixing(ONIndex1M,I924,TRUE,_xll.ohTrigger(RecalcTrigger,Trigger1M)),NA())</f>
        <v>2.3332827645878851E-2</v>
      </c>
      <c r="O924" s="44">
        <f>IFERROR(_xll.qlIndexFixing(ONIndex3M,I924,TRUE,_xll.ohTrigger(RecalcTrigger,Trigger3M)),NA())</f>
        <v>2.3624669388030428E-2</v>
      </c>
      <c r="P924" s="44">
        <f>IFERROR(_xll.qlIndexFixing(ONIndex6M,I924,TRUE,_xll.ohTrigger(RecalcTrigger,Trigger6M)),NA())</f>
        <v>2.4610665719676517E-2</v>
      </c>
      <c r="Q924" s="178">
        <f>IFERROR(_xll.qlIndexFixing(ONIndex1Y,I924,TRUE,_xll.ohTrigger(RecalcTrigger,Trigger1Y)),NA())</f>
        <v>2.5417632583120131E-2</v>
      </c>
    </row>
    <row r="925" spans="2:17" x14ac:dyDescent="0.2">
      <c r="B925" s="39" t="s">
        <v>42</v>
      </c>
      <c r="D925" s="42">
        <f>_xll.qlCalendarAdvance(Calendar,$D924,B925,"f",FALSE)</f>
        <v>45951</v>
      </c>
      <c r="E925" s="172">
        <f>_xll.qlInterestRateIndexValueDate(IndexON,D925)</f>
        <v>45951</v>
      </c>
      <c r="F925" s="188">
        <f>IFERROR(_xll.qlIndexFixing(IndexON,D925,TRUE,_xll.ohTrigger(RecalcTrigger,TriggerON)),NA())</f>
        <v>2.1954224642825038E-2</v>
      </c>
      <c r="H925" s="42">
        <f>_xll.qlCalendarAdvance(Calendar,$H924,B925,"f",FALSE)</f>
        <v>45951</v>
      </c>
      <c r="I925" s="172">
        <f>_xll.qlInterestRateIndexValueDate(Index1M,$H925)</f>
        <v>45951</v>
      </c>
      <c r="J925" s="177">
        <f>IFERROR(_xll.qlIndexFixing(Index1M,$H925,TRUE,_xll.ohTrigger(RecalcTrigger,Trigger1M)),NA())</f>
        <v>2.3393754871593203E-2</v>
      </c>
      <c r="K925" s="44">
        <f>IFERROR(_xll.qlIndexFixing(Index3M,H925,TRUE,_xll.ohTrigger(RecalcTrigger,Trigger3M)),NA())</f>
        <v>2.3811073347463761E-2</v>
      </c>
      <c r="L925" s="44">
        <f>IFERROR(_xll.qlIndexFixing(Index6M,$H925,TRUE,_xll.ohTrigger(RecalcTrigger,Trigger6M)),NA())</f>
        <v>2.4877278684480697E-2</v>
      </c>
      <c r="M925" s="178">
        <f>IFERROR(_xll.qlIndexFixing(Index1Y,$H925,TRUE,_xll.ohTrigger(RecalcTrigger,Trigger1Y)),NA())</f>
        <v>2.5717709280037582E-2</v>
      </c>
      <c r="N925" s="177">
        <f>IFERROR(_xll.qlIndexFixing(ONIndex1M,I925,TRUE,_xll.ohTrigger(RecalcTrigger,Trigger1M)),NA())</f>
        <v>2.3345052058784121E-2</v>
      </c>
      <c r="O925" s="44">
        <f>IFERROR(_xll.qlIndexFixing(ONIndex3M,I925,TRUE,_xll.ohTrigger(RecalcTrigger,Trigger3M)),NA())</f>
        <v>2.3639201105882801E-2</v>
      </c>
      <c r="P925" s="44">
        <f>IFERROR(_xll.qlIndexFixing(ONIndex6M,I925,TRUE,_xll.ohTrigger(RecalcTrigger,Trigger6M)),NA())</f>
        <v>2.4618499969664143E-2</v>
      </c>
      <c r="Q925" s="178">
        <f>IFERROR(_xll.qlIndexFixing(ONIndex1Y,I925,TRUE,_xll.ohTrigger(RecalcTrigger,Trigger1Y)),NA())</f>
        <v>2.5417654168662374E-2</v>
      </c>
    </row>
    <row r="926" spans="2:17" x14ac:dyDescent="0.2">
      <c r="B926" s="39" t="s">
        <v>42</v>
      </c>
      <c r="D926" s="42">
        <f>_xll.qlCalendarAdvance(Calendar,$D925,B926,"f",FALSE)</f>
        <v>45958</v>
      </c>
      <c r="E926" s="172">
        <f>_xll.qlInterestRateIndexValueDate(IndexON,D926)</f>
        <v>45958</v>
      </c>
      <c r="F926" s="188">
        <f>IFERROR(_xll.qlIndexFixing(IndexON,D926,TRUE,_xll.ohTrigger(RecalcTrigger,TriggerON)),NA())</f>
        <v>2.1974910433815165E-2</v>
      </c>
      <c r="H926" s="42">
        <f>_xll.qlCalendarAdvance(Calendar,$H925,B926,"f",FALSE)</f>
        <v>45958</v>
      </c>
      <c r="I926" s="172">
        <f>_xll.qlInterestRateIndexValueDate(Index1M,$H926)</f>
        <v>45958</v>
      </c>
      <c r="J926" s="177">
        <f>IFERROR(_xll.qlIndexFixing(Index1M,$H926,TRUE,_xll.ohTrigger(RecalcTrigger,Trigger1M)),NA())</f>
        <v>2.3406037758383527E-2</v>
      </c>
      <c r="K926" s="44">
        <f>IFERROR(_xll.qlIndexFixing(Index3M,H926,TRUE,_xll.ohTrigger(RecalcTrigger,Trigger3M)),NA())</f>
        <v>2.3827048566050946E-2</v>
      </c>
      <c r="L926" s="44">
        <f>IFERROR(_xll.qlIndexFixing(Index6M,$H926,TRUE,_xll.ohTrigger(RecalcTrigger,Trigger6M)),NA())</f>
        <v>2.4885130251147098E-2</v>
      </c>
      <c r="M926" s="178">
        <f>IFERROR(_xll.qlIndexFixing(Index1Y,$H926,TRUE,_xll.ohTrigger(RecalcTrigger,Trigger1Y)),NA())</f>
        <v>2.5716592219623635E-2</v>
      </c>
      <c r="N926" s="177">
        <f>IFERROR(_xll.qlIndexFixing(ONIndex1M,I926,TRUE,_xll.ohTrigger(RecalcTrigger,Trigger1M)),NA())</f>
        <v>2.3357287575110908E-2</v>
      </c>
      <c r="O926" s="44">
        <f>IFERROR(_xll.qlIndexFixing(ONIndex3M,I926,TRUE,_xll.ohTrigger(RecalcTrigger,Trigger3M)),NA())</f>
        <v>2.3653975712063513E-2</v>
      </c>
      <c r="P926" s="44">
        <f>IFERROR(_xll.qlIndexFixing(ONIndex6M,I926,TRUE,_xll.ohTrigger(RecalcTrigger,Trigger6M)),NA())</f>
        <v>2.462647855302813E-2</v>
      </c>
      <c r="Q926" s="178">
        <f>IFERROR(_xll.qlIndexFixing(ONIndex1Y,I926,TRUE,_xll.ohTrigger(RecalcTrigger,Trigger1Y)),NA())</f>
        <v>2.5417561243752385E-2</v>
      </c>
    </row>
    <row r="927" spans="2:17" x14ac:dyDescent="0.2">
      <c r="B927" s="39" t="s">
        <v>42</v>
      </c>
      <c r="D927" s="42">
        <f>_xll.qlCalendarAdvance(Calendar,$D926,B927,"f",FALSE)</f>
        <v>45965</v>
      </c>
      <c r="E927" s="172">
        <f>_xll.qlInterestRateIndexValueDate(IndexON,D927)</f>
        <v>45965</v>
      </c>
      <c r="F927" s="188">
        <f>IFERROR(_xll.qlIndexFixing(IndexON,D927,TRUE,_xll.ohTrigger(RecalcTrigger,TriggerON)),NA())</f>
        <v>2.1996105505045493E-2</v>
      </c>
      <c r="H927" s="42">
        <f>_xll.qlCalendarAdvance(Calendar,$H926,B927,"f",FALSE)</f>
        <v>45965</v>
      </c>
      <c r="I927" s="172">
        <f>_xll.qlInterestRateIndexValueDate(Index1M,$H927)</f>
        <v>45965</v>
      </c>
      <c r="J927" s="177">
        <f>IFERROR(_xll.qlIndexFixing(Index1M,$H927,TRUE,_xll.ohTrigger(RecalcTrigger,Trigger1M)),NA())</f>
        <v>2.3416702003502397E-2</v>
      </c>
      <c r="K927" s="44">
        <f>IFERROR(_xll.qlIndexFixing(Index3M,H927,TRUE,_xll.ohTrigger(RecalcTrigger,Trigger3M)),NA())</f>
        <v>2.3843080158951962E-2</v>
      </c>
      <c r="L927" s="44">
        <f>IFERROR(_xll.qlIndexFixing(Index6M,$H927,TRUE,_xll.ohTrigger(RecalcTrigger,Trigger6M)),NA())</f>
        <v>2.4892891371462205E-2</v>
      </c>
      <c r="M927" s="178">
        <f>IFERROR(_xll.qlIndexFixing(Index1Y,$H927,TRUE,_xll.ohTrigger(RecalcTrigger,Trigger1Y)),NA())</f>
        <v>2.5715450055665334E-2</v>
      </c>
      <c r="N927" s="177">
        <f>IFERROR(_xll.qlIndexFixing(ONIndex1M,I927,TRUE,_xll.ohTrigger(RecalcTrigger,Trigger1M)),NA())</f>
        <v>2.3369534194940256E-2</v>
      </c>
      <c r="O927" s="44">
        <f>IFERROR(_xll.qlIndexFixing(ONIndex3M,I927,TRUE,_xll.ohTrigger(RecalcTrigger,Trigger3M)),NA())</f>
        <v>2.3668993206572564E-2</v>
      </c>
      <c r="P927" s="44">
        <f>IFERROR(_xll.qlIndexFixing(ONIndex6M,I927,TRUE,_xll.ohTrigger(RecalcTrigger,Trigger6M)),NA())</f>
        <v>2.4634601469687434E-2</v>
      </c>
      <c r="Q927" s="178">
        <f>IFERROR(_xll.qlIndexFixing(ONIndex1Y,I927,TRUE,_xll.ohTrigger(RecalcTrigger,Trigger1Y)),NA())</f>
        <v>2.5417353808390164E-2</v>
      </c>
    </row>
    <row r="928" spans="2:17" x14ac:dyDescent="0.2">
      <c r="B928" s="39" t="s">
        <v>42</v>
      </c>
      <c r="D928" s="42">
        <f>_xll.qlCalendarAdvance(Calendar,$D927,B928,"f",FALSE)</f>
        <v>45972</v>
      </c>
      <c r="E928" s="172">
        <f>_xll.qlInterestRateIndexValueDate(IndexON,D928)</f>
        <v>45972</v>
      </c>
      <c r="F928" s="188">
        <f>IFERROR(_xll.qlIndexFixing(IndexON,D928,TRUE,_xll.ohTrigger(RecalcTrigger,TriggerON)),NA())</f>
        <v>2.2017809856516024E-2</v>
      </c>
      <c r="H928" s="42">
        <f>_xll.qlCalendarAdvance(Calendar,$H927,B928,"f",FALSE)</f>
        <v>45972</v>
      </c>
      <c r="I928" s="172">
        <f>_xll.qlInterestRateIndexValueDate(Index1M,$H928)</f>
        <v>45972</v>
      </c>
      <c r="J928" s="177">
        <f>IFERROR(_xll.qlIndexFixing(Index1M,$H928,TRUE,_xll.ohTrigger(RecalcTrigger,Trigger1M)),NA())</f>
        <v>2.3429005580410205E-2</v>
      </c>
      <c r="K928" s="44">
        <f>IFERROR(_xll.qlIndexFixing(Index3M,H928,TRUE,_xll.ohTrigger(RecalcTrigger,Trigger3M)),NA())</f>
        <v>2.3859136789847853E-2</v>
      </c>
      <c r="L928" s="44">
        <f>IFERROR(_xll.qlIndexFixing(Index6M,$H928,TRUE,_xll.ohTrigger(RecalcTrigger,Trigger6M)),NA())</f>
        <v>2.489920549740731E-2</v>
      </c>
      <c r="M928" s="178">
        <f>IFERROR(_xll.qlIndexFixing(Index1Y,$H928,TRUE,_xll.ohTrigger(RecalcTrigger,Trigger1Y)),NA())</f>
        <v>2.5714284840293367E-2</v>
      </c>
      <c r="N928" s="177">
        <f>IFERROR(_xll.qlIndexFixing(ONIndex1M,I928,TRUE,_xll.ohTrigger(RecalcTrigger,Trigger1M)),NA())</f>
        <v>2.3381791918191119E-2</v>
      </c>
      <c r="O928" s="44">
        <f>IFERROR(_xll.qlIndexFixing(ONIndex3M,I928,TRUE,_xll.ohTrigger(RecalcTrigger,Trigger3M)),NA())</f>
        <v>2.3684253589491E-2</v>
      </c>
      <c r="P928" s="44">
        <f>IFERROR(_xll.qlIndexFixing(ONIndex6M,I928,TRUE,_xll.ohTrigger(RecalcTrigger,Trigger6M)),NA())</f>
        <v>2.4642868719804145E-2</v>
      </c>
      <c r="Q928" s="178">
        <f>IFERROR(_xll.qlIndexFixing(ONIndex1Y,I928,TRUE,_xll.ohTrigger(RecalcTrigger,Trigger1Y)),NA())</f>
        <v>2.5417031862494666E-2</v>
      </c>
    </row>
    <row r="929" spans="2:17" x14ac:dyDescent="0.2">
      <c r="B929" s="39" t="s">
        <v>42</v>
      </c>
      <c r="D929" s="42">
        <f>_xll.qlCalendarAdvance(Calendar,$D928,B929,"f",FALSE)</f>
        <v>45979</v>
      </c>
      <c r="E929" s="172">
        <f>_xll.qlInterestRateIndexValueDate(IndexON,D929)</f>
        <v>45979</v>
      </c>
      <c r="F929" s="188">
        <f>IFERROR(_xll.qlIndexFixing(IndexON,D929,TRUE,_xll.ohTrigger(RecalcTrigger,TriggerON)),NA())</f>
        <v>2.2040023488469895E-2</v>
      </c>
      <c r="H929" s="42">
        <f>_xll.qlCalendarAdvance(Calendar,$H928,B929,"f",FALSE)</f>
        <v>45979</v>
      </c>
      <c r="I929" s="172">
        <f>_xll.qlInterestRateIndexValueDate(Index1M,$H929)</f>
        <v>45979</v>
      </c>
      <c r="J929" s="177">
        <f>IFERROR(_xll.qlIndexFixing(Index1M,$H929,TRUE,_xll.ohTrigger(RecalcTrigger,Trigger1M)),NA())</f>
        <v>2.3441320280420268E-2</v>
      </c>
      <c r="K929" s="44">
        <f>IFERROR(_xll.qlIndexFixing(Index3M,H929,TRUE,_xll.ohTrigger(RecalcTrigger,Trigger3M)),NA())</f>
        <v>2.3875187121916656E-2</v>
      </c>
      <c r="L929" s="44">
        <f>IFERROR(_xll.qlIndexFixing(Index6M,$H929,TRUE,_xll.ohTrigger(RecalcTrigger,Trigger6M)),NA())</f>
        <v>2.4906759681911157E-2</v>
      </c>
      <c r="M929" s="178">
        <f>IFERROR(_xll.qlIndexFixing(Index1Y,$H929,TRUE,_xll.ohTrigger(RecalcTrigger,Trigger1Y)),NA())</f>
        <v>2.5713098625631092E-2</v>
      </c>
      <c r="N929" s="177">
        <f>IFERROR(_xll.qlIndexFixing(ONIndex1M,I929,TRUE,_xll.ohTrigger(RecalcTrigger,Trigger1M)),NA())</f>
        <v>2.3394060744944545E-2</v>
      </c>
      <c r="O929" s="44">
        <f>IFERROR(_xll.qlIndexFixing(ONIndex3M,I929,TRUE,_xll.ohTrigger(RecalcTrigger,Trigger3M)),NA())</f>
        <v>2.3699756860818821E-2</v>
      </c>
      <c r="P929" s="44">
        <f>IFERROR(_xll.qlIndexFixing(ONIndex6M,I929,TRUE,_xll.ohTrigger(RecalcTrigger,Trigger6M)),NA())</f>
        <v>2.4651280303216172E-2</v>
      </c>
      <c r="Q929" s="178">
        <f>IFERROR(_xll.qlIndexFixing(ONIndex1Y,I929,TRUE,_xll.ohTrigger(RecalcTrigger,Trigger1Y)),NA())</f>
        <v>2.5416595406227982E-2</v>
      </c>
    </row>
    <row r="930" spans="2:17" x14ac:dyDescent="0.2">
      <c r="B930" s="39" t="s">
        <v>42</v>
      </c>
      <c r="D930" s="42">
        <f>_xll.qlCalendarAdvance(Calendar,$D929,B930,"f",FALSE)</f>
        <v>45986</v>
      </c>
      <c r="E930" s="172">
        <f>_xll.qlInterestRateIndexValueDate(IndexON,D930)</f>
        <v>45986</v>
      </c>
      <c r="F930" s="188">
        <f>IFERROR(_xll.qlIndexFixing(IndexON,D930,TRUE,_xll.ohTrigger(RecalcTrigger,TriggerON)),NA())</f>
        <v>2.2062746400988154E-2</v>
      </c>
      <c r="H930" s="42">
        <f>_xll.qlCalendarAdvance(Calendar,$H929,B930,"f",FALSE)</f>
        <v>45986</v>
      </c>
      <c r="I930" s="172">
        <f>_xll.qlInterestRateIndexValueDate(Index1M,$H930)</f>
        <v>45986</v>
      </c>
      <c r="J930" s="177">
        <f>IFERROR(_xll.qlIndexFixing(Index1M,$H930,TRUE,_xll.ohTrigger(RecalcTrigger,Trigger1M)),NA())</f>
        <v>2.3460165711130521E-2</v>
      </c>
      <c r="K930" s="44">
        <f>IFERROR(_xll.qlIndexFixing(Index3M,H930,TRUE,_xll.ohTrigger(RecalcTrigger,Trigger3M)),NA())</f>
        <v>2.3891199817829868E-2</v>
      </c>
      <c r="L930" s="44">
        <f>IFERROR(_xll.qlIndexFixing(Index6M,$H930,TRUE,_xll.ohTrigger(RecalcTrigger,Trigger6M)),NA())</f>
        <v>2.4915506577374194E-2</v>
      </c>
      <c r="M930" s="178">
        <f>IFERROR(_xll.qlIndexFixing(Index1Y,$H930,TRUE,_xll.ohTrigger(RecalcTrigger,Trigger1Y)),NA())</f>
        <v>2.5711893463793656E-2</v>
      </c>
      <c r="N930" s="177">
        <f>IFERROR(_xll.qlIndexFixing(ONIndex1M,I930,TRUE,_xll.ohTrigger(RecalcTrigger,Trigger1M)),NA())</f>
        <v>2.3406340675119486E-2</v>
      </c>
      <c r="O930" s="44">
        <f>IFERROR(_xll.qlIndexFixing(ONIndex3M,I930,TRUE,_xll.ohTrigger(RecalcTrigger,Trigger3M)),NA())</f>
        <v>2.3715503020556028E-2</v>
      </c>
      <c r="P930" s="44">
        <f>IFERROR(_xll.qlIndexFixing(ONIndex6M,I930,TRUE,_xll.ohTrigger(RecalcTrigger,Trigger6M)),NA())</f>
        <v>2.4659836220004561E-2</v>
      </c>
      <c r="Q930" s="178">
        <f>IFERROR(_xll.qlIndexFixing(ONIndex1Y,I930,TRUE,_xll.ohTrigger(RecalcTrigger,Trigger1Y)),NA())</f>
        <v>2.5416044439346974E-2</v>
      </c>
    </row>
    <row r="931" spans="2:17" x14ac:dyDescent="0.2">
      <c r="B931" s="39" t="s">
        <v>42</v>
      </c>
      <c r="D931" s="42">
        <f>_xll.qlCalendarAdvance(Calendar,$D930,B931,"f",FALSE)</f>
        <v>45993</v>
      </c>
      <c r="E931" s="172">
        <f>_xll.qlInterestRateIndexValueDate(IndexON,D931)</f>
        <v>45993</v>
      </c>
      <c r="F931" s="188">
        <f>IFERROR(_xll.qlIndexFixing(IndexON,D931,TRUE,_xll.ohTrigger(RecalcTrigger,TriggerON)),NA())</f>
        <v>2.2085978594151845E-2</v>
      </c>
      <c r="H931" s="42">
        <f>_xll.qlCalendarAdvance(Calendar,$H930,B931,"f",FALSE)</f>
        <v>45993</v>
      </c>
      <c r="I931" s="172">
        <f>_xll.qlInterestRateIndexValueDate(Index1M,$H931)</f>
        <v>45993</v>
      </c>
      <c r="J931" s="177">
        <f>IFERROR(_xll.qlIndexFixing(Index1M,$H931,TRUE,_xll.ohTrigger(RecalcTrigger,Trigger1M)),NA())</f>
        <v>2.3467567526411055E-2</v>
      </c>
      <c r="K931" s="44">
        <f>IFERROR(_xll.qlIndexFixing(Index3M,H931,TRUE,_xll.ohTrigger(RecalcTrigger,Trigger3M)),NA())</f>
        <v>2.3903350893372057E-2</v>
      </c>
      <c r="L931" s="44">
        <f>IFERROR(_xll.qlIndexFixing(Index6M,$H931,TRUE,_xll.ohTrigger(RecalcTrigger,Trigger6M)),NA())</f>
        <v>2.4922780434512022E-2</v>
      </c>
      <c r="M931" s="178">
        <f>IFERROR(_xll.qlIndexFixing(Index1Y,$H931,TRUE,_xll.ohTrigger(RecalcTrigger,Trigger1Y)),NA())</f>
        <v>2.5710671406887764E-2</v>
      </c>
      <c r="N931" s="177">
        <f>IFERROR(_xll.qlIndexFixing(ONIndex1M,I931,TRUE,_xll.ohTrigger(RecalcTrigger,Trigger1M)),NA())</f>
        <v>2.3418631708715942E-2</v>
      </c>
      <c r="O931" s="44">
        <f>IFERROR(_xll.qlIndexFixing(ONIndex3M,I931,TRUE,_xll.ohTrigger(RecalcTrigger,Trigger3M)),NA())</f>
        <v>2.3731492068783666E-2</v>
      </c>
      <c r="P931" s="44">
        <f>IFERROR(_xll.qlIndexFixing(ONIndex6M,I931,TRUE,_xll.ohTrigger(RecalcTrigger,Trigger6M)),NA())</f>
        <v>2.4668536470250357E-2</v>
      </c>
      <c r="Q931" s="178">
        <f>IFERROR(_xll.qlIndexFixing(ONIndex1Y,I931,TRUE,_xll.ohTrigger(RecalcTrigger,Trigger1Y)),NA())</f>
        <v>2.5415378962013735E-2</v>
      </c>
    </row>
    <row r="932" spans="2:17" x14ac:dyDescent="0.2">
      <c r="B932" s="39" t="s">
        <v>42</v>
      </c>
      <c r="D932" s="42">
        <f>_xll.qlCalendarAdvance(Calendar,$D931,B932,"f",FALSE)</f>
        <v>46000</v>
      </c>
      <c r="E932" s="172">
        <f>_xll.qlInterestRateIndexValueDate(IndexON,D932)</f>
        <v>46000</v>
      </c>
      <c r="F932" s="188">
        <f>IFERROR(_xll.qlIndexFixing(IndexON,D932,TRUE,_xll.ohTrigger(RecalcTrigger,TriggerON)),NA())</f>
        <v>2.2109720068042016E-2</v>
      </c>
      <c r="H932" s="42">
        <f>_xll.qlCalendarAdvance(Calendar,$H931,B932,"f",FALSE)</f>
        <v>46000</v>
      </c>
      <c r="I932" s="172">
        <f>_xll.qlInterestRateIndexValueDate(Index1M,$H932)</f>
        <v>46000</v>
      </c>
      <c r="J932" s="177">
        <f>IFERROR(_xll.qlIndexFixing(Index1M,$H932,TRUE,_xll.ohTrigger(RecalcTrigger,Trigger1M)),NA())</f>
        <v>2.3479815315322547E-2</v>
      </c>
      <c r="K932" s="44">
        <f>IFERROR(_xll.qlIndexFixing(Index3M,H932,TRUE,_xll.ohTrigger(RecalcTrigger,Trigger3M)),NA())</f>
        <v>2.3919215185299159E-2</v>
      </c>
      <c r="L932" s="44">
        <f>IFERROR(_xll.qlIndexFixing(Index6M,$H932,TRUE,_xll.ohTrigger(RecalcTrigger,Trigger6M)),NA())</f>
        <v>2.4929901105592244E-2</v>
      </c>
      <c r="M932" s="178">
        <f>IFERROR(_xll.qlIndexFixing(Index1Y,$H932,TRUE,_xll.ohTrigger(RecalcTrigger,Trigger1Y)),NA())</f>
        <v>2.5709434507011242E-2</v>
      </c>
      <c r="N932" s="177">
        <f>IFERROR(_xll.qlIndexFixing(ONIndex1M,I932,TRUE,_xll.ohTrigger(RecalcTrigger,Trigger1M)),NA())</f>
        <v>2.3430933845896007E-2</v>
      </c>
      <c r="O932" s="44">
        <f>IFERROR(_xll.qlIndexFixing(ONIndex3M,I932,TRUE,_xll.ohTrigger(RecalcTrigger,Trigger3M)),NA())</f>
        <v>2.3747724005501736E-2</v>
      </c>
      <c r="P932" s="44">
        <f>IFERROR(_xll.qlIndexFixing(ONIndex6M,I932,TRUE,_xll.ohTrigger(RecalcTrigger,Trigger6M)),NA())</f>
        <v>2.4677381053872516E-2</v>
      </c>
      <c r="Q932" s="178">
        <f>IFERROR(_xll.qlIndexFixing(ONIndex1Y,I932,TRUE,_xll.ohTrigger(RecalcTrigger,Trigger1Y)),NA())</f>
        <v>2.541459897430931E-2</v>
      </c>
    </row>
    <row r="933" spans="2:17" x14ac:dyDescent="0.2">
      <c r="B933" s="39" t="s">
        <v>42</v>
      </c>
      <c r="D933" s="42">
        <f>_xll.qlCalendarAdvance(Calendar,$D932,B933,"f",FALSE)</f>
        <v>46007</v>
      </c>
      <c r="E933" s="172">
        <f>_xll.qlInterestRateIndexValueDate(IndexON,D933)</f>
        <v>46007</v>
      </c>
      <c r="F933" s="188">
        <f>IFERROR(_xll.qlIndexFixing(IndexON,D933,TRUE,_xll.ohTrigger(RecalcTrigger,TriggerON)),NA())</f>
        <v>2.2133970822739713E-2</v>
      </c>
      <c r="H933" s="42">
        <f>_xll.qlCalendarAdvance(Calendar,$H932,B933,"f",FALSE)</f>
        <v>46007</v>
      </c>
      <c r="I933" s="172">
        <f>_xll.qlInterestRateIndexValueDate(Index1M,$H933)</f>
        <v>46007</v>
      </c>
      <c r="J933" s="177">
        <f>IFERROR(_xll.qlIndexFixing(Index1M,$H933,TRUE,_xll.ohTrigger(RecalcTrigger,Trigger1M)),NA())</f>
        <v>2.3491988849963598E-2</v>
      </c>
      <c r="K933" s="44">
        <f>IFERROR(_xll.qlIndexFixing(Index3M,H933,TRUE,_xll.ohTrigger(RecalcTrigger,Trigger3M)),NA())</f>
        <v>2.3934948637967402E-2</v>
      </c>
      <c r="L933" s="44">
        <f>IFERROR(_xll.qlIndexFixing(Index6M,$H933,TRUE,_xll.ohTrigger(RecalcTrigger,Trigger6M)),NA())</f>
        <v>2.4936856042210298E-2</v>
      </c>
      <c r="M933" s="178">
        <f>IFERROR(_xll.qlIndexFixing(Index1Y,$H933,TRUE,_xll.ohTrigger(RecalcTrigger,Trigger1Y)),NA())</f>
        <v>2.5708184816252366E-2</v>
      </c>
      <c r="N933" s="177">
        <f>IFERROR(_xll.qlIndexFixing(ONIndex1M,I933,TRUE,_xll.ohTrigger(RecalcTrigger,Trigger1M)),NA())</f>
        <v>2.3443247086416541E-2</v>
      </c>
      <c r="O933" s="44">
        <f>IFERROR(_xll.qlIndexFixing(ONIndex3M,I933,TRUE,_xll.ohTrigger(RecalcTrigger,Trigger3M)),NA())</f>
        <v>2.3764198830791283E-2</v>
      </c>
      <c r="P933" s="44">
        <f>IFERROR(_xll.qlIndexFixing(ONIndex6M,I933,TRUE,_xll.ohTrigger(RecalcTrigger,Trigger6M)),NA())</f>
        <v>2.4686369970871036E-2</v>
      </c>
      <c r="Q933" s="178">
        <f>IFERROR(_xll.qlIndexFixing(ONIndex1Y,I933,TRUE,_xll.ohTrigger(RecalcTrigger,Trigger1Y)),NA())</f>
        <v>2.5413704475990562E-2</v>
      </c>
    </row>
    <row r="934" spans="2:17" x14ac:dyDescent="0.2">
      <c r="B934" s="39" t="s">
        <v>42</v>
      </c>
      <c r="D934" s="42">
        <f>_xll.qlCalendarAdvance(Calendar,$D933,B934,"f",FALSE)</f>
        <v>46014</v>
      </c>
      <c r="E934" s="172">
        <f>_xll.qlInterestRateIndexValueDate(IndexON,D934)</f>
        <v>46014</v>
      </c>
      <c r="F934" s="188">
        <f>IFERROR(_xll.qlIndexFixing(IndexON,D934,TRUE,_xll.ohTrigger(RecalcTrigger,TriggerON)),NA())</f>
        <v>2.2158407926502477E-2</v>
      </c>
      <c r="H934" s="42">
        <f>_xll.qlCalendarAdvance(Calendar,$H933,B934,"f",FALSE)</f>
        <v>46014</v>
      </c>
      <c r="I934" s="172">
        <f>_xll.qlInterestRateIndexValueDate(Index1M,$H934)</f>
        <v>46014</v>
      </c>
      <c r="J934" s="177">
        <f>IFERROR(_xll.qlIndexFixing(Index1M,$H934,TRUE,_xll.ohTrigger(RecalcTrigger,Trigger1M)),NA())</f>
        <v>2.3504064869052925E-2</v>
      </c>
      <c r="K934" s="44">
        <f>IFERROR(_xll.qlIndexFixing(Index3M,H934,TRUE,_xll.ohTrigger(RecalcTrigger,Trigger3M)),NA())</f>
        <v>2.395052258167369E-2</v>
      </c>
      <c r="L934" s="44">
        <f>IFERROR(_xll.qlIndexFixing(Index6M,$H934,TRUE,_xll.ohTrigger(RecalcTrigger,Trigger6M)),NA())</f>
        <v>2.4943634012697391E-2</v>
      </c>
      <c r="M934" s="178">
        <f>IFERROR(_xll.qlIndexFixing(Index1Y,$H934,TRUE,_xll.ohTrigger(RecalcTrigger,Trigger1Y)),NA())</f>
        <v>2.5706924171317258E-2</v>
      </c>
      <c r="N934" s="177">
        <f>IFERROR(_xll.qlIndexFixing(ONIndex1M,I934,TRUE,_xll.ohTrigger(RecalcTrigger,Trigger1M)),NA())</f>
        <v>2.3455521809286894E-2</v>
      </c>
      <c r="O934" s="44">
        <f>IFERROR(_xll.qlIndexFixing(ONIndex3M,I934,TRUE,_xll.ohTrigger(RecalcTrigger,Trigger3M)),NA())</f>
        <v>2.3780739685296259E-2</v>
      </c>
      <c r="P934" s="44">
        <f>IFERROR(_xll.qlIndexFixing(ONIndex6M,I934,TRUE,_xll.ohTrigger(RecalcTrigger,Trigger6M)),NA())</f>
        <v>2.4695364025879574E-2</v>
      </c>
      <c r="Q934" s="178">
        <f>IFERROR(_xll.qlIndexFixing(ONIndex1Y,I934,TRUE,_xll.ohTrigger(RecalcTrigger,Trigger1Y)),NA())</f>
        <v>2.5412740532598788E-2</v>
      </c>
    </row>
    <row r="935" spans="2:17" x14ac:dyDescent="0.2">
      <c r="B935" s="39" t="s">
        <v>42</v>
      </c>
      <c r="D935" s="42">
        <f>_xll.qlCalendarAdvance(Calendar,$D934,B935,"f",FALSE)</f>
        <v>46021</v>
      </c>
      <c r="E935" s="172">
        <f>_xll.qlInterestRateIndexValueDate(IndexON,D935)</f>
        <v>46021</v>
      </c>
      <c r="F935" s="188">
        <f>IFERROR(_xll.qlIndexFixing(IndexON,D935,TRUE,_xll.ohTrigger(RecalcTrigger,TriggerON)),NA())</f>
        <v>2.2182609279763899E-2</v>
      </c>
      <c r="H935" s="42">
        <f>_xll.qlCalendarAdvance(Calendar,$H934,B935,"f",FALSE)</f>
        <v>46021</v>
      </c>
      <c r="I935" s="172">
        <f>_xll.qlInterestRateIndexValueDate(Index1M,$H935)</f>
        <v>46021</v>
      </c>
      <c r="J935" s="177">
        <f>IFERROR(_xll.qlIndexFixing(Index1M,$H935,TRUE,_xll.ohTrigger(RecalcTrigger,Trigger1M)),NA())</f>
        <v>2.3516036944553783E-2</v>
      </c>
      <c r="K935" s="44">
        <f>IFERROR(_xll.qlIndexFixing(Index3M,H935,TRUE,_xll.ohTrigger(RecalcTrigger,Trigger3M)),NA())</f>
        <v>2.3965929092678941E-2</v>
      </c>
      <c r="L935" s="44">
        <f>IFERROR(_xll.qlIndexFixing(Index6M,$H935,TRUE,_xll.ohTrigger(RecalcTrigger,Trigger6M)),NA())</f>
        <v>2.4950231912093022E-2</v>
      </c>
      <c r="M935" s="178">
        <f>IFERROR(_xll.qlIndexFixing(Index1Y,$H935,TRUE,_xll.ohTrigger(RecalcTrigger,Trigger1Y)),NA())</f>
        <v>2.570565307976902E-2</v>
      </c>
      <c r="N935" s="177">
        <f>IFERROR(_xll.qlIndexFixing(ONIndex1M,I935,TRUE,_xll.ohTrigger(RecalcTrigger,Trigger1M)),NA())</f>
        <v>2.3467693155356795E-2</v>
      </c>
      <c r="O935" s="44">
        <f>IFERROR(_xll.qlIndexFixing(ONIndex3M,I935,TRUE,_xll.ohTrigger(RecalcTrigger,Trigger3M)),NA())</f>
        <v>2.3797115398683788E-2</v>
      </c>
      <c r="P935" s="44">
        <f>IFERROR(_xll.qlIndexFixing(ONIndex6M,I935,TRUE,_xll.ohTrigger(RecalcTrigger,Trigger6M)),NA())</f>
        <v>2.4704181278345505E-2</v>
      </c>
      <c r="Q935" s="178">
        <f>IFERROR(_xll.qlIndexFixing(ONIndex1Y,I935,TRUE,_xll.ohTrigger(RecalcTrigger,Trigger1Y)),NA())</f>
        <v>2.5411766048327733E-2</v>
      </c>
    </row>
    <row r="936" spans="2:17" x14ac:dyDescent="0.2">
      <c r="B936" s="39" t="s">
        <v>42</v>
      </c>
      <c r="D936" s="42">
        <f>_xll.qlCalendarAdvance(Calendar,$D935,B936,"f",FALSE)</f>
        <v>46028</v>
      </c>
      <c r="E936" s="172">
        <f>_xll.qlInterestRateIndexValueDate(IndexON,D936)</f>
        <v>46028</v>
      </c>
      <c r="F936" s="188">
        <f>IFERROR(_xll.qlIndexFixing(IndexON,D936,TRUE,_xll.ohTrigger(RecalcTrigger,TriggerON)),NA())</f>
        <v>2.2206572339534825E-2</v>
      </c>
      <c r="H936" s="42">
        <f>_xll.qlCalendarAdvance(Calendar,$H935,B936,"f",FALSE)</f>
        <v>46028</v>
      </c>
      <c r="I936" s="172">
        <f>_xll.qlInterestRateIndexValueDate(Index1M,$H936)</f>
        <v>46028</v>
      </c>
      <c r="J936" s="177">
        <f>IFERROR(_xll.qlIndexFixing(Index1M,$H936,TRUE,_xll.ohTrigger(RecalcTrigger,Trigger1M)),NA())</f>
        <v>2.3527905063522297E-2</v>
      </c>
      <c r="K936" s="44">
        <f>IFERROR(_xll.qlIndexFixing(Index3M,H936,TRUE,_xll.ohTrigger(RecalcTrigger,Trigger3M)),NA())</f>
        <v>2.3983010810281667E-2</v>
      </c>
      <c r="L936" s="44">
        <f>IFERROR(_xll.qlIndexFixing(Index6M,$H936,TRUE,_xll.ohTrigger(RecalcTrigger,Trigger6M)),NA())</f>
        <v>2.4955403246753605E-2</v>
      </c>
      <c r="M936" s="178">
        <f>IFERROR(_xll.qlIndexFixing(Index1Y,$H936,TRUE,_xll.ohTrigger(RecalcTrigger,Trigger1Y)),NA())</f>
        <v>2.5704371542643933E-2</v>
      </c>
      <c r="N936" s="177">
        <f>IFERROR(_xll.qlIndexFixing(ONIndex1M,I936,TRUE,_xll.ohTrigger(RecalcTrigger,Trigger1M)),NA())</f>
        <v>2.3479760733740029E-2</v>
      </c>
      <c r="O936" s="44">
        <f>IFERROR(_xll.qlIndexFixing(ONIndex3M,I936,TRUE,_xll.ohTrigger(RecalcTrigger,Trigger3M)),NA())</f>
        <v>2.3813324578173534E-2</v>
      </c>
      <c r="P936" s="44">
        <f>IFERROR(_xll.qlIndexFixing(ONIndex6M,I936,TRUE,_xll.ohTrigger(RecalcTrigger,Trigger6M)),NA())</f>
        <v>2.4712820632279975E-2</v>
      </c>
      <c r="Q936" s="178">
        <f>IFERROR(_xll.qlIndexFixing(ONIndex1Y,I936,TRUE,_xll.ohTrigger(RecalcTrigger,Trigger1Y)),NA())</f>
        <v>2.5410781377998015E-2</v>
      </c>
    </row>
    <row r="937" spans="2:17" x14ac:dyDescent="0.2">
      <c r="B937" s="39" t="s">
        <v>42</v>
      </c>
      <c r="D937" s="42">
        <f>_xll.qlCalendarAdvance(Calendar,$D936,B937,"f",FALSE)</f>
        <v>46035</v>
      </c>
      <c r="E937" s="172">
        <f>_xll.qlInterestRateIndexValueDate(IndexON,D937)</f>
        <v>46035</v>
      </c>
      <c r="F937" s="188">
        <f>IFERROR(_xll.qlIndexFixing(IndexON,D937,TRUE,_xll.ohTrigger(RecalcTrigger,TriggerON)),NA())</f>
        <v>2.2230297105896302E-2</v>
      </c>
      <c r="H937" s="42">
        <f>_xll.qlCalendarAdvance(Calendar,$H936,B937,"f",FALSE)</f>
        <v>46035</v>
      </c>
      <c r="I937" s="172">
        <f>_xll.qlInterestRateIndexValueDate(Index1M,$H937)</f>
        <v>46035</v>
      </c>
      <c r="J937" s="177">
        <f>IFERROR(_xll.qlIndexFixing(Index1M,$H937,TRUE,_xll.ohTrigger(RecalcTrigger,Trigger1M)),NA())</f>
        <v>2.3539669225644742E-2</v>
      </c>
      <c r="K937" s="44">
        <f>IFERROR(_xll.qlIndexFixing(Index3M,H937,TRUE,_xll.ohTrigger(RecalcTrigger,Trigger3M)),NA())</f>
        <v>2.3996239762326753E-2</v>
      </c>
      <c r="L937" s="44">
        <f>IFERROR(_xll.qlIndexFixing(Index6M,$H937,TRUE,_xll.ohTrigger(RecalcTrigger,Trigger6M)),NA())</f>
        <v>2.4961653424910538E-2</v>
      </c>
      <c r="M937" s="178">
        <f>IFERROR(_xll.qlIndexFixing(Index1Y,$H937,TRUE,_xll.ohTrigger(RecalcTrigger,Trigger1Y)),NA())</f>
        <v>2.5703079559981079E-2</v>
      </c>
      <c r="N937" s="177">
        <f>IFERROR(_xll.qlIndexFixing(ONIndex1M,I937,TRUE,_xll.ohTrigger(RecalcTrigger,Trigger1M)),NA())</f>
        <v>2.3491724544436599E-2</v>
      </c>
      <c r="O937" s="44">
        <f>IFERROR(_xll.qlIndexFixing(ONIndex3M,I937,TRUE,_xll.ohTrigger(RecalcTrigger,Trigger3M)),NA())</f>
        <v>2.3829367224008635E-2</v>
      </c>
      <c r="P937" s="44">
        <f>IFERROR(_xll.qlIndexFixing(ONIndex6M,I937,TRUE,_xll.ohTrigger(RecalcTrigger,Trigger6M)),NA())</f>
        <v>2.4721282087682983E-2</v>
      </c>
      <c r="Q937" s="178">
        <f>IFERROR(_xll.qlIndexFixing(ONIndex1Y,I937,TRUE,_xll.ohTrigger(RecalcTrigger,Trigger1Y)),NA())</f>
        <v>2.5409786521609634E-2</v>
      </c>
    </row>
    <row r="938" spans="2:17" x14ac:dyDescent="0.2">
      <c r="B938" s="39" t="s">
        <v>42</v>
      </c>
      <c r="D938" s="42">
        <f>_xll.qlCalendarAdvance(Calendar,$D937,B938,"f",FALSE)</f>
        <v>46042</v>
      </c>
      <c r="E938" s="172">
        <f>_xll.qlInterestRateIndexValueDate(IndexON,D938)</f>
        <v>46042</v>
      </c>
      <c r="F938" s="188">
        <f>IFERROR(_xll.qlIndexFixing(IndexON,D938,TRUE,_xll.ohTrigger(RecalcTrigger,TriggerON)),NA())</f>
        <v>2.2253783578686237E-2</v>
      </c>
      <c r="H938" s="42">
        <f>_xll.qlCalendarAdvance(Calendar,$H937,B938,"f",FALSE)</f>
        <v>46042</v>
      </c>
      <c r="I938" s="172">
        <f>_xll.qlInterestRateIndexValueDate(Index1M,$H938)</f>
        <v>46042</v>
      </c>
      <c r="J938" s="177">
        <f>IFERROR(_xll.qlIndexFixing(Index1M,$H938,TRUE,_xll.ohTrigger(RecalcTrigger,Trigger1M)),NA())</f>
        <v>2.355132943061523E-2</v>
      </c>
      <c r="K938" s="44">
        <f>IFERROR(_xll.qlIndexFixing(Index3M,H938,TRUE,_xll.ohTrigger(RecalcTrigger,Trigger3M)),NA())</f>
        <v>2.4011143917233975E-2</v>
      </c>
      <c r="L938" s="44">
        <f>IFERROR(_xll.qlIndexFixing(Index6M,$H938,TRUE,_xll.ohTrigger(RecalcTrigger,Trigger6M)),NA())</f>
        <v>2.4967723533005245E-2</v>
      </c>
      <c r="M938" s="178">
        <f>IFERROR(_xll.qlIndexFixing(Index1Y,$H938,TRUE,_xll.ohTrigger(RecalcTrigger,Trigger1Y)),NA())</f>
        <v>2.5701777131819981E-2</v>
      </c>
      <c r="N938" s="177">
        <f>IFERROR(_xll.qlIndexFixing(ONIndex1M,I938,TRUE,_xll.ohTrigger(RecalcTrigger,Trigger1M)),NA())</f>
        <v>2.3503584587689641E-2</v>
      </c>
      <c r="O938" s="44">
        <f>IFERROR(_xll.qlIndexFixing(ONIndex3M,I938,TRUE,_xll.ohTrigger(RecalcTrigger,Trigger3M)),NA())</f>
        <v>2.3845243335864907E-2</v>
      </c>
      <c r="P938" s="44">
        <f>IFERROR(_xll.qlIndexFixing(ONIndex6M,I938,TRUE,_xll.ohTrigger(RecalcTrigger,Trigger6M)),NA())</f>
        <v>2.4729565644473483E-2</v>
      </c>
      <c r="Q938" s="178">
        <f>IFERROR(_xll.qlIndexFixing(ONIndex1Y,I938,TRUE,_xll.ohTrigger(RecalcTrigger,Trigger1Y)),NA())</f>
        <v>2.540878147916259E-2</v>
      </c>
    </row>
    <row r="939" spans="2:17" x14ac:dyDescent="0.2">
      <c r="B939" s="39" t="s">
        <v>42</v>
      </c>
      <c r="D939" s="42">
        <f>_xll.qlCalendarAdvance(Calendar,$D938,B939,"f",FALSE)</f>
        <v>46049</v>
      </c>
      <c r="E939" s="172">
        <f>_xll.qlInterestRateIndexValueDate(IndexON,D939)</f>
        <v>46049</v>
      </c>
      <c r="F939" s="188">
        <f>IFERROR(_xll.qlIndexFixing(IndexON,D939,TRUE,_xll.ohTrigger(RecalcTrigger,TriggerON)),NA())</f>
        <v>2.2277031757985677E-2</v>
      </c>
      <c r="H939" s="42">
        <f>_xll.qlCalendarAdvance(Calendar,$H938,B939,"f",FALSE)</f>
        <v>46049</v>
      </c>
      <c r="I939" s="172">
        <f>_xll.qlInterestRateIndexValueDate(Index1M,$H939)</f>
        <v>46049</v>
      </c>
      <c r="J939" s="177">
        <f>IFERROR(_xll.qlIndexFixing(Index1M,$H939,TRUE,_xll.ohTrigger(RecalcTrigger,Trigger1M)),NA())</f>
        <v>2.356288567811481E-2</v>
      </c>
      <c r="K939" s="44">
        <f>IFERROR(_xll.qlIndexFixing(Index3M,H939,TRUE,_xll.ohTrigger(RecalcTrigger,Trigger3M)),NA())</f>
        <v>2.402588061640951E-2</v>
      </c>
      <c r="L939" s="44">
        <f>IFERROR(_xll.qlIndexFixing(Index6M,$H939,TRUE,_xll.ohTrigger(RecalcTrigger,Trigger6M)),NA())</f>
        <v>2.4973613569431577E-2</v>
      </c>
      <c r="M939" s="178">
        <f>IFERROR(_xll.qlIndexFixing(Index1Y,$H939,TRUE,_xll.ohTrigger(RecalcTrigger,Trigger1Y)),NA())</f>
        <v>2.5700464258200384E-2</v>
      </c>
      <c r="N939" s="177">
        <f>IFERROR(_xll.qlIndexFixing(ONIndex1M,I939,TRUE,_xll.ohTrigger(RecalcTrigger,Trigger1M)),NA())</f>
        <v>2.3515340863093925E-2</v>
      </c>
      <c r="O939" s="44">
        <f>IFERROR(_xll.qlIndexFixing(ONIndex3M,I939,TRUE,_xll.ohTrigger(RecalcTrigger,Trigger3M)),NA())</f>
        <v>2.3860952913985489E-2</v>
      </c>
      <c r="P939" s="44">
        <f>IFERROR(_xll.qlIndexFixing(ONIndex6M,I939,TRUE,_xll.ohTrigger(RecalcTrigger,Trigger6M)),NA())</f>
        <v>2.473767130257043E-2</v>
      </c>
      <c r="Q939" s="178">
        <f>IFERROR(_xll.qlIndexFixing(ONIndex1Y,I939,TRUE,_xll.ohTrigger(RecalcTrigger,Trigger1Y)),NA())</f>
        <v>2.5407766250575836E-2</v>
      </c>
    </row>
    <row r="940" spans="2:17" x14ac:dyDescent="0.2">
      <c r="B940" s="39" t="s">
        <v>42</v>
      </c>
      <c r="D940" s="42">
        <f>_xll.qlCalendarAdvance(Calendar,$D939,B940,"f",FALSE)</f>
        <v>46056</v>
      </c>
      <c r="E940" s="172">
        <f>_xll.qlInterestRateIndexValueDate(IndexON,D940)</f>
        <v>46056</v>
      </c>
      <c r="F940" s="188">
        <f>IFERROR(_xll.qlIndexFixing(IndexON,D940,TRUE,_xll.ohTrigger(RecalcTrigger,TriggerON)),NA())</f>
        <v>2.2300041643632529E-2</v>
      </c>
      <c r="H940" s="42">
        <f>_xll.qlCalendarAdvance(Calendar,$H939,B940,"f",FALSE)</f>
        <v>46056</v>
      </c>
      <c r="I940" s="172">
        <f>_xll.qlInterestRateIndexValueDate(Index1M,$H940)</f>
        <v>46056</v>
      </c>
      <c r="J940" s="177">
        <f>IFERROR(_xll.qlIndexFixing(Index1M,$H940,TRUE,_xll.ohTrigger(RecalcTrigger,Trigger1M)),NA())</f>
        <v>2.356962654431146E-2</v>
      </c>
      <c r="K940" s="44">
        <f>IFERROR(_xll.qlIndexFixing(Index3M,H940,TRUE,_xll.ohTrigger(RecalcTrigger,Trigger3M)),NA())</f>
        <v>2.4042248555302362E-2</v>
      </c>
      <c r="L940" s="44">
        <f>IFERROR(_xll.qlIndexFixing(Index6M,$H940,TRUE,_xll.ohTrigger(RecalcTrigger,Trigger6M)),NA())</f>
        <v>2.4979323532631301E-2</v>
      </c>
      <c r="M940" s="178">
        <f>IFERROR(_xll.qlIndexFixing(Index1Y,$H940,TRUE,_xll.ohTrigger(RecalcTrigger,Trigger1Y)),NA())</f>
        <v>2.5699140939162479E-2</v>
      </c>
      <c r="N940" s="177">
        <f>IFERROR(_xll.qlIndexFixing(ONIndex1M,I940,TRUE,_xll.ohTrigger(RecalcTrigger,Trigger1M)),NA())</f>
        <v>2.3526993370973637E-2</v>
      </c>
      <c r="O940" s="44">
        <f>IFERROR(_xll.qlIndexFixing(ONIndex3M,I940,TRUE,_xll.ohTrigger(RecalcTrigger,Trigger3M)),NA())</f>
        <v>2.3876495958127242E-2</v>
      </c>
      <c r="P940" s="44">
        <f>IFERROR(_xll.qlIndexFixing(ONIndex6M,I940,TRUE,_xll.ohTrigger(RecalcTrigger,Trigger6M)),NA())</f>
        <v>2.4745599062054868E-2</v>
      </c>
      <c r="Q940" s="178">
        <f>IFERROR(_xll.qlIndexFixing(ONIndex1Y,I940,TRUE,_xll.ohTrigger(RecalcTrigger,Trigger1Y)),NA())</f>
        <v>2.5406740836092512E-2</v>
      </c>
    </row>
    <row r="941" spans="2:17" x14ac:dyDescent="0.2">
      <c r="B941" s="39" t="s">
        <v>42</v>
      </c>
      <c r="D941" s="42">
        <f>_xll.qlCalendarAdvance(Calendar,$D940,B941,"f",FALSE)</f>
        <v>46063</v>
      </c>
      <c r="E941" s="172">
        <f>_xll.qlInterestRateIndexValueDate(IndexON,D941)</f>
        <v>46063</v>
      </c>
      <c r="F941" s="188">
        <f>IFERROR(_xll.qlIndexFixing(IndexON,D941,TRUE,_xll.ohTrigger(RecalcTrigger,TriggerON)),NA())</f>
        <v>2.2322813235626793E-2</v>
      </c>
      <c r="H941" s="42">
        <f>_xll.qlCalendarAdvance(Calendar,$H940,B941,"f",FALSE)</f>
        <v>46063</v>
      </c>
      <c r="I941" s="172">
        <f>_xll.qlInterestRateIndexValueDate(Index1M,$H941)</f>
        <v>46063</v>
      </c>
      <c r="J941" s="177">
        <f>IFERROR(_xll.qlIndexFixing(Index1M,$H941,TRUE,_xll.ohTrigger(RecalcTrigger,Trigger1M)),NA())</f>
        <v>2.3580994951664061E-2</v>
      </c>
      <c r="K941" s="44">
        <f>IFERROR(_xll.qlIndexFixing(Index3M,H941,TRUE,_xll.ohTrigger(RecalcTrigger,Trigger3M)),NA())</f>
        <v>2.4054851640328081E-2</v>
      </c>
      <c r="L941" s="44">
        <f>IFERROR(_xll.qlIndexFixing(Index6M,$H941,TRUE,_xll.ohTrigger(RecalcTrigger,Trigger6M)),NA())</f>
        <v>2.4984853421092738E-2</v>
      </c>
      <c r="M941" s="178">
        <f>IFERROR(_xll.qlIndexFixing(Index1Y,$H941,TRUE,_xll.ohTrigger(RecalcTrigger,Trigger1Y)),NA())</f>
        <v>2.5697807174746901E-2</v>
      </c>
      <c r="N941" s="177">
        <f>IFERROR(_xll.qlIndexFixing(ONIndex1M,I941,TRUE,_xll.ohTrigger(RecalcTrigger,Trigger1M)),NA())</f>
        <v>2.3538542111166683E-2</v>
      </c>
      <c r="O941" s="44">
        <f>IFERROR(_xll.qlIndexFixing(ONIndex3M,I941,TRUE,_xll.ohTrigger(RecalcTrigger,Trigger3M)),NA())</f>
        <v>2.3891872468452258E-2</v>
      </c>
      <c r="P941" s="44">
        <f>IFERROR(_xll.qlIndexFixing(ONIndex6M,I941,TRUE,_xll.ohTrigger(RecalcTrigger,Trigger6M)),NA())</f>
        <v>2.4753348923088891E-2</v>
      </c>
      <c r="Q941" s="178">
        <f>IFERROR(_xll.qlIndexFixing(ONIndex1Y,I941,TRUE,_xll.ohTrigger(RecalcTrigger,Trigger1Y)),NA())</f>
        <v>2.5405705235469478E-2</v>
      </c>
    </row>
    <row r="942" spans="2:17" x14ac:dyDescent="0.2">
      <c r="B942" s="39" t="s">
        <v>42</v>
      </c>
      <c r="D942" s="42">
        <f>_xll.qlCalendarAdvance(Calendar,$D941,B942,"f",FALSE)</f>
        <v>46070</v>
      </c>
      <c r="E942" s="172">
        <f>_xll.qlInterestRateIndexValueDate(IndexON,D942)</f>
        <v>46070</v>
      </c>
      <c r="F942" s="188">
        <f>IFERROR(_xll.qlIndexFixing(IndexON,D942,TRUE,_xll.ohTrigger(RecalcTrigger,TriggerON)),NA())</f>
        <v>2.2345346533887422E-2</v>
      </c>
      <c r="H942" s="42">
        <f>_xll.qlCalendarAdvance(Calendar,$H941,B942,"f",FALSE)</f>
        <v>46070</v>
      </c>
      <c r="I942" s="172">
        <f>_xll.qlInterestRateIndexValueDate(Index1M,$H942)</f>
        <v>46070</v>
      </c>
      <c r="J942" s="177">
        <f>IFERROR(_xll.qlIndexFixing(Index1M,$H942,TRUE,_xll.ohTrigger(RecalcTrigger,Trigger1M)),NA())</f>
        <v>2.3592259419781068E-2</v>
      </c>
      <c r="K942" s="44">
        <f>IFERROR(_xll.qlIndexFixing(Index3M,H942,TRUE,_xll.ohTrigger(RecalcTrigger,Trigger3M)),NA())</f>
        <v>2.406908596150148E-2</v>
      </c>
      <c r="L942" s="44">
        <f>IFERROR(_xll.qlIndexFixing(Index6M,$H942,TRUE,_xll.ohTrigger(RecalcTrigger,Trigger6M)),NA())</f>
        <v>2.4990203233353034E-2</v>
      </c>
      <c r="M942" s="178">
        <f>IFERROR(_xll.qlIndexFixing(Index1Y,$H942,TRUE,_xll.ohTrigger(RecalcTrigger,Trigger1Y)),NA())</f>
        <v>2.5696462964993838E-2</v>
      </c>
      <c r="N942" s="177">
        <f>IFERROR(_xll.qlIndexFixing(ONIndex1M,I942,TRUE,_xll.ohTrigger(RecalcTrigger,Trigger1M)),NA())</f>
        <v>2.3549987083673063E-2</v>
      </c>
      <c r="O942" s="44">
        <f>IFERROR(_xll.qlIndexFixing(ONIndex3M,I942,TRUE,_xll.ohTrigger(RecalcTrigger,Trigger3M)),NA())</f>
        <v>2.3907082444798444E-2</v>
      </c>
      <c r="P942" s="44">
        <f>IFERROR(_xll.qlIndexFixing(ONIndex6M,I942,TRUE,_xll.ohTrigger(RecalcTrigger,Trigger6M)),NA())</f>
        <v>2.4760920885348314E-2</v>
      </c>
      <c r="Q942" s="178">
        <f>IFERROR(_xll.qlIndexFixing(ONIndex1Y,I942,TRUE,_xll.ohTrigger(RecalcTrigger,Trigger1Y)),NA())</f>
        <v>2.5404659448868827E-2</v>
      </c>
    </row>
    <row r="943" spans="2:17" x14ac:dyDescent="0.2">
      <c r="B943" s="39" t="s">
        <v>42</v>
      </c>
      <c r="D943" s="42">
        <f>_xll.qlCalendarAdvance(Calendar,$D942,B943,"f",FALSE)</f>
        <v>46077</v>
      </c>
      <c r="E943" s="172">
        <f>_xll.qlInterestRateIndexValueDate(IndexON,D943)</f>
        <v>46077</v>
      </c>
      <c r="F943" s="188">
        <f>IFERROR(_xll.qlIndexFixing(IndexON,D943,TRUE,_xll.ohTrigger(RecalcTrigger,TriggerON)),NA())</f>
        <v>2.2367641538414418E-2</v>
      </c>
      <c r="H943" s="42">
        <f>_xll.qlCalendarAdvance(Calendar,$H942,B943,"f",FALSE)</f>
        <v>46077</v>
      </c>
      <c r="I943" s="172">
        <f>_xll.qlInterestRateIndexValueDate(Index1M,$H943)</f>
        <v>46077</v>
      </c>
      <c r="J943" s="177">
        <f>IFERROR(_xll.qlIndexFixing(Index1M,$H943,TRUE,_xll.ohTrigger(RecalcTrigger,Trigger1M)),NA())</f>
        <v>2.3603419948401982E-2</v>
      </c>
      <c r="K943" s="44">
        <f>IFERROR(_xll.qlIndexFixing(Index3M,H943,TRUE,_xll.ohTrigger(RecalcTrigger,Trigger3M)),NA())</f>
        <v>2.4084918436702372E-2</v>
      </c>
      <c r="L943" s="44">
        <f>IFERROR(_xll.qlIndexFixing(Index6M,$H943,TRUE,_xll.ohTrigger(RecalcTrigger,Trigger6M)),NA())</f>
        <v>2.4995372967996334E-2</v>
      </c>
      <c r="M943" s="178">
        <f>IFERROR(_xll.qlIndexFixing(Index1Y,$H943,TRUE,_xll.ohTrigger(RecalcTrigger,Trigger1Y)),NA())</f>
        <v>2.5695108309944592E-2</v>
      </c>
      <c r="N943" s="177">
        <f>IFERROR(_xll.qlIndexFixing(ONIndex1M,I943,TRUE,_xll.ohTrigger(RecalcTrigger,Trigger1M)),NA())</f>
        <v>2.3561328288573824E-2</v>
      </c>
      <c r="O943" s="44">
        <f>IFERROR(_xll.qlIndexFixing(ONIndex3M,I943,TRUE,_xll.ohTrigger(RecalcTrigger,Trigger3M)),NA())</f>
        <v>2.3922125887165802E-2</v>
      </c>
      <c r="P943" s="44">
        <f>IFERROR(_xll.qlIndexFixing(ONIndex6M,I943,TRUE,_xll.ohTrigger(RecalcTrigger,Trigger6M)),NA())</f>
        <v>2.4768314948995229E-2</v>
      </c>
      <c r="Q943" s="178">
        <f>IFERROR(_xll.qlIndexFixing(ONIndex1Y,I943,TRUE,_xll.ohTrigger(RecalcTrigger,Trigger1Y)),NA())</f>
        <v>2.5403603476128467E-2</v>
      </c>
    </row>
    <row r="944" spans="2:17" x14ac:dyDescent="0.2">
      <c r="B944" s="39" t="s">
        <v>42</v>
      </c>
      <c r="D944" s="42">
        <f>_xll.qlCalendarAdvance(Calendar,$D943,B944,"f",FALSE)</f>
        <v>46084</v>
      </c>
      <c r="E944" s="172">
        <f>_xll.qlInterestRateIndexValueDate(IndexON,D944)</f>
        <v>46084</v>
      </c>
      <c r="F944" s="188">
        <f>IFERROR(_xll.qlIndexFixing(IndexON,D944,TRUE,_xll.ohTrigger(RecalcTrigger,TriggerON)),NA())</f>
        <v>2.2389698249207779E-2</v>
      </c>
      <c r="H944" s="42">
        <f>_xll.qlCalendarAdvance(Calendar,$H943,B944,"f",FALSE)</f>
        <v>46084</v>
      </c>
      <c r="I944" s="172">
        <f>_xll.qlInterestRateIndexValueDate(Index1M,$H944)</f>
        <v>46084</v>
      </c>
      <c r="J944" s="177">
        <f>IFERROR(_xll.qlIndexFixing(Index1M,$H944,TRUE,_xll.ohTrigger(RecalcTrigger,Trigger1M)),NA())</f>
        <v>2.3625274186844538E-2</v>
      </c>
      <c r="K944" s="44">
        <f>IFERROR(_xll.qlIndexFixing(Index3M,H944,TRUE,_xll.ohTrigger(RecalcTrigger,Trigger3M)),NA())</f>
        <v>2.4100560373209744E-2</v>
      </c>
      <c r="L944" s="44">
        <f>IFERROR(_xll.qlIndexFixing(Index6M,$H944,TRUE,_xll.ohTrigger(RecalcTrigger,Trigger6M)),NA())</f>
        <v>2.5003799091048207E-2</v>
      </c>
      <c r="M944" s="178">
        <f>IFERROR(_xll.qlIndexFixing(Index1Y,$H944,TRUE,_xll.ohTrigger(RecalcTrigger,Trigger1Y)),NA())</f>
        <v>2.5693743209640685E-2</v>
      </c>
      <c r="N944" s="177">
        <f>IFERROR(_xll.qlIndexFixing(ONIndex1M,I944,TRUE,_xll.ohTrigger(RecalcTrigger,Trigger1M)),NA())</f>
        <v>2.357256572578792E-2</v>
      </c>
      <c r="O944" s="44">
        <f>IFERROR(_xll.qlIndexFixing(ONIndex3M,I944,TRUE,_xll.ohTrigger(RecalcTrigger,Trigger3M)),NA())</f>
        <v>2.3937002795635376E-2</v>
      </c>
      <c r="P944" s="44">
        <f>IFERROR(_xll.qlIndexFixing(ONIndex6M,I944,TRUE,_xll.ohTrigger(RecalcTrigger,Trigger6M)),NA())</f>
        <v>2.4775531114029636E-2</v>
      </c>
      <c r="Q944" s="178">
        <f>IFERROR(_xll.qlIndexFixing(ONIndex1Y,I944,TRUE,_xll.ohTrigger(RecalcTrigger,Trigger1Y)),NA())</f>
        <v>2.540253731741049E-2</v>
      </c>
    </row>
    <row r="945" spans="2:17" x14ac:dyDescent="0.2">
      <c r="B945" s="39" t="s">
        <v>42</v>
      </c>
      <c r="D945" s="42">
        <f>_xll.qlCalendarAdvance(Calendar,$D944,B945,"f",FALSE)</f>
        <v>46091</v>
      </c>
      <c r="E945" s="172">
        <f>_xll.qlInterestRateIndexValueDate(IndexON,D945)</f>
        <v>46091</v>
      </c>
      <c r="F945" s="188">
        <f>IFERROR(_xll.qlIndexFixing(IndexON,D945,TRUE,_xll.ohTrigger(RecalcTrigger,TriggerON)),NA())</f>
        <v>2.2411516666105413E-2</v>
      </c>
      <c r="H945" s="42">
        <f>_xll.qlCalendarAdvance(Calendar,$H944,B945,"f",FALSE)</f>
        <v>46091</v>
      </c>
      <c r="I945" s="172">
        <f>_xll.qlInterestRateIndexValueDate(Index1M,$H945)</f>
        <v>46091</v>
      </c>
      <c r="J945" s="177">
        <f>IFERROR(_xll.qlIndexFixing(Index1M,$H945,TRUE,_xll.ohTrigger(RecalcTrigger,Trigger1M)),NA())</f>
        <v>2.3630040039436109E-2</v>
      </c>
      <c r="K945" s="44">
        <f>IFERROR(_xll.qlIndexFixing(Index3M,H945,TRUE,_xll.ohTrigger(RecalcTrigger,Trigger3M)),NA())</f>
        <v>2.411427018193462E-2</v>
      </c>
      <c r="L945" s="44">
        <f>IFERROR(_xll.qlIndexFixing(Index6M,$H945,TRUE,_xll.ohTrigger(RecalcTrigger,Trigger6M)),NA())</f>
        <v>2.5008571051757449E-2</v>
      </c>
      <c r="M945" s="178">
        <f>IFERROR(_xll.qlIndexFixing(Index1Y,$H945,TRUE,_xll.ohTrigger(RecalcTrigger,Trigger1Y)),NA())</f>
        <v>2.5692367664123861E-2</v>
      </c>
      <c r="N945" s="177">
        <f>IFERROR(_xll.qlIndexFixing(ONIndex1M,I945,TRUE,_xll.ohTrigger(RecalcTrigger,Trigger1M)),NA())</f>
        <v>2.3583699395234303E-2</v>
      </c>
      <c r="O945" s="44">
        <f>IFERROR(_xll.qlIndexFixing(ONIndex3M,I945,TRUE,_xll.ohTrigger(RecalcTrigger,Trigger3M)),NA())</f>
        <v>2.3951713170126121E-2</v>
      </c>
      <c r="P945" s="44">
        <f>IFERROR(_xll.qlIndexFixing(ONIndex6M,I945,TRUE,_xll.ohTrigger(RecalcTrigger,Trigger6M)),NA())</f>
        <v>2.4782569380451536E-2</v>
      </c>
      <c r="Q945" s="178">
        <f>IFERROR(_xll.qlIndexFixing(ONIndex1Y,I945,TRUE,_xll.ohTrigger(RecalcTrigger,Trigger1Y)),NA())</f>
        <v>2.5401460972552803E-2</v>
      </c>
    </row>
    <row r="946" spans="2:17" x14ac:dyDescent="0.2">
      <c r="B946" s="39" t="s">
        <v>42</v>
      </c>
      <c r="D946" s="42">
        <f>_xll.qlCalendarAdvance(Calendar,$D945,B946,"f",FALSE)</f>
        <v>46098</v>
      </c>
      <c r="E946" s="172">
        <f>_xll.qlInterestRateIndexValueDate(IndexON,D946)</f>
        <v>46098</v>
      </c>
      <c r="F946" s="188">
        <f>IFERROR(_xll.qlIndexFixing(IndexON,D946,TRUE,_xll.ohTrigger(RecalcTrigger,TriggerON)),NA())</f>
        <v>2.2433096789188367E-2</v>
      </c>
      <c r="H946" s="42">
        <f>_xll.qlCalendarAdvance(Calendar,$H945,B946,"f",FALSE)</f>
        <v>46098</v>
      </c>
      <c r="I946" s="172">
        <f>_xll.qlInterestRateIndexValueDate(Index1M,$H946)</f>
        <v>46098</v>
      </c>
      <c r="J946" s="177">
        <f>IFERROR(_xll.qlIndexFixing(Index1M,$H946,TRUE,_xll.ohTrigger(RecalcTrigger,Trigger1M)),NA())</f>
        <v>2.3640868576278468E-2</v>
      </c>
      <c r="K946" s="44">
        <f>IFERROR(_xll.qlIndexFixing(Index3M,H946,TRUE,_xll.ohTrigger(RecalcTrigger,Trigger3M)),NA())</f>
        <v>2.412781250136525E-2</v>
      </c>
      <c r="L946" s="44">
        <f>IFERROR(_xll.qlIndexFixing(Index6M,$H946,TRUE,_xll.ohTrigger(RecalcTrigger,Trigger6M)),NA())</f>
        <v>2.5013162894026501E-2</v>
      </c>
      <c r="M946" s="178">
        <f>IFERROR(_xll.qlIndexFixing(Index1Y,$H946,TRUE,_xll.ohTrigger(RecalcTrigger,Trigger1Y)),NA())</f>
        <v>2.5690981673436308E-2</v>
      </c>
      <c r="N946" s="177">
        <f>IFERROR(_xll.qlIndexFixing(ONIndex1M,I946,TRUE,_xll.ohTrigger(RecalcTrigger,Trigger1M)),NA())</f>
        <v>2.3594729296994021E-2</v>
      </c>
      <c r="O946" s="44">
        <f>IFERROR(_xll.qlIndexFixing(ONIndex3M,I946,TRUE,_xll.ohTrigger(RecalcTrigger,Trigger3M)),NA())</f>
        <v>2.3966257010638037E-2</v>
      </c>
      <c r="P946" s="44">
        <f>IFERROR(_xll.qlIndexFixing(ONIndex6M,I946,TRUE,_xll.ohTrigger(RecalcTrigger,Trigger6M)),NA())</f>
        <v>2.4789429748098835E-2</v>
      </c>
      <c r="Q946" s="178">
        <f>IFERROR(_xll.qlIndexFixing(ONIndex1Y,I946,TRUE,_xll.ohTrigger(RecalcTrigger,Trigger1Y)),NA())</f>
        <v>2.5400374441717499E-2</v>
      </c>
    </row>
    <row r="947" spans="2:17" x14ac:dyDescent="0.2">
      <c r="B947" s="39" t="s">
        <v>42</v>
      </c>
      <c r="D947" s="42">
        <f>_xll.qlCalendarAdvance(Calendar,$D946,B947,"f",FALSE)</f>
        <v>46105</v>
      </c>
      <c r="E947" s="172">
        <f>_xll.qlInterestRateIndexValueDate(IndexON,D947)</f>
        <v>46105</v>
      </c>
      <c r="F947" s="188">
        <f>IFERROR(_xll.qlIndexFixing(IndexON,D947,TRUE,_xll.ohTrigger(RecalcTrigger,TriggerON)),NA())</f>
        <v>2.2454438618294548E-2</v>
      </c>
      <c r="H947" s="42">
        <f>_xll.qlCalendarAdvance(Calendar,$H946,B947,"f",FALSE)</f>
        <v>46105</v>
      </c>
      <c r="I947" s="172">
        <f>_xll.qlInterestRateIndexValueDate(Index1M,$H947)</f>
        <v>46105</v>
      </c>
      <c r="J947" s="177">
        <f>IFERROR(_xll.qlIndexFixing(Index1M,$H947,TRUE,_xll.ohTrigger(RecalcTrigger,Trigger1M)),NA())</f>
        <v>2.365159315328912E-2</v>
      </c>
      <c r="K947" s="44">
        <f>IFERROR(_xll.qlIndexFixing(Index3M,H947,TRUE,_xll.ohTrigger(RecalcTrigger,Trigger3M)),NA())</f>
        <v>2.4141187329797021E-2</v>
      </c>
      <c r="L947" s="44">
        <f>IFERROR(_xll.qlIndexFixing(Index6M,$H947,TRUE,_xll.ohTrigger(RecalcTrigger,Trigger6M)),NA())</f>
        <v>2.501757461662029E-2</v>
      </c>
      <c r="M947" s="178">
        <f>IFERROR(_xll.qlIndexFixing(Index1Y,$H947,TRUE,_xll.ohTrigger(RecalcTrigger,Trigger1Y)),NA())</f>
        <v>2.5689585237619772E-2</v>
      </c>
      <c r="N947" s="177">
        <f>IFERROR(_xll.qlIndexFixing(ONIndex1M,I947,TRUE,_xll.ohTrigger(RecalcTrigger,Trigger1M)),NA())</f>
        <v>2.3605655431067074E-2</v>
      </c>
      <c r="O947" s="44">
        <f>IFERROR(_xll.qlIndexFixing(ONIndex3M,I947,TRUE,_xll.ohTrigger(RecalcTrigger,Trigger3M)),NA())</f>
        <v>2.3980634317090077E-2</v>
      </c>
      <c r="P947" s="44">
        <f>IFERROR(_xll.qlIndexFixing(ONIndex6M,I947,TRUE,_xll.ohTrigger(RecalcTrigger,Trigger6M)),NA())</f>
        <v>2.4796112217133626E-2</v>
      </c>
      <c r="Q947" s="178">
        <f>IFERROR(_xll.qlIndexFixing(ONIndex1Y,I947,TRUE,_xll.ohTrigger(RecalcTrigger,Trigger1Y)),NA())</f>
        <v>2.5399277724823532E-2</v>
      </c>
    </row>
    <row r="948" spans="2:17" x14ac:dyDescent="0.2">
      <c r="B948" s="39" t="s">
        <v>42</v>
      </c>
      <c r="D948" s="42">
        <f>_xll.qlCalendarAdvance(Calendar,$D947,B948,"f",FALSE)</f>
        <v>46112</v>
      </c>
      <c r="E948" s="172">
        <f>_xll.qlInterestRateIndexValueDate(IndexON,D948)</f>
        <v>46112</v>
      </c>
      <c r="F948" s="188">
        <f>IFERROR(_xll.qlIndexFixing(IndexON,D948,TRUE,_xll.ohTrigger(RecalcTrigger,TriggerON)),NA())</f>
        <v>2.2475542153505002E-2</v>
      </c>
      <c r="H948" s="42">
        <f>_xll.qlCalendarAdvance(Calendar,$H947,B948,"f",FALSE)</f>
        <v>46112</v>
      </c>
      <c r="I948" s="172">
        <f>_xll.qlInterestRateIndexValueDate(Index1M,$H948)</f>
        <v>46112</v>
      </c>
      <c r="J948" s="177">
        <f>IFERROR(_xll.qlIndexFixing(Index1M,$H948,TRUE,_xll.ohTrigger(RecalcTrigger,Trigger1M)),NA())</f>
        <v>2.3660697586940081E-2</v>
      </c>
      <c r="K948" s="44">
        <f>IFERROR(_xll.qlIndexFixing(Index3M,H948,TRUE,_xll.ohTrigger(RecalcTrigger,Trigger3M)),NA())</f>
        <v>2.4152685378950951E-2</v>
      </c>
      <c r="L948" s="44">
        <f>IFERROR(_xll.qlIndexFixing(Index6M,$H948,TRUE,_xll.ohTrigger(RecalcTrigger,Trigger6M)),NA())</f>
        <v>2.5020712109382618E-2</v>
      </c>
      <c r="M948" s="178">
        <f>IFERROR(_xll.qlIndexFixing(Index1Y,$H948,TRUE,_xll.ohTrigger(RecalcTrigger,Trigger1Y)),NA())</f>
        <v>2.568817835671755E-2</v>
      </c>
      <c r="N948" s="177">
        <f>IFERROR(_xll.qlIndexFixing(ONIndex1M,I948,TRUE,_xll.ohTrigger(RecalcTrigger,Trigger1M)),NA())</f>
        <v>2.3616477797291369E-2</v>
      </c>
      <c r="O948" s="44">
        <f>IFERROR(_xll.qlIndexFixing(ONIndex3M,I948,TRUE,_xll.ohTrigger(RecalcTrigger,Trigger3M)),NA())</f>
        <v>2.3994845089482242E-2</v>
      </c>
      <c r="P948" s="44">
        <f>IFERROR(_xll.qlIndexFixing(ONIndex6M,I948,TRUE,_xll.ohTrigger(RecalcTrigger,Trigger6M)),NA())</f>
        <v>2.4802616787393816E-2</v>
      </c>
      <c r="Q948" s="178">
        <f>IFERROR(_xll.qlIndexFixing(ONIndex1Y,I948,TRUE,_xll.ohTrigger(RecalcTrigger,Trigger1Y)),NA())</f>
        <v>2.5398170821870902E-2</v>
      </c>
    </row>
    <row r="949" spans="2:17" x14ac:dyDescent="0.2">
      <c r="B949" s="39" t="s">
        <v>42</v>
      </c>
      <c r="D949" s="42">
        <f>_xll.qlCalendarAdvance(Calendar,$D948,B949,"f",FALSE)</f>
        <v>46119</v>
      </c>
      <c r="E949" s="172">
        <f>_xll.qlInterestRateIndexValueDate(IndexON,D949)</f>
        <v>46119</v>
      </c>
      <c r="F949" s="188">
        <f>IFERROR(_xll.qlIndexFixing(IndexON,D949,TRUE,_xll.ohTrigger(RecalcTrigger,TriggerON)),NA())</f>
        <v>2.2496407394738682E-2</v>
      </c>
      <c r="H949" s="42">
        <f>_xll.qlCalendarAdvance(Calendar,$H948,B949,"f",FALSE)</f>
        <v>46119</v>
      </c>
      <c r="I949" s="172">
        <f>_xll.qlInterestRateIndexValueDate(Index1M,$H949)</f>
        <v>46119</v>
      </c>
      <c r="J949" s="177">
        <f>IFERROR(_xll.qlIndexFixing(Index1M,$H949,TRUE,_xll.ohTrigger(RecalcTrigger,Trigger1M)),NA())</f>
        <v>2.3671220987517654E-2</v>
      </c>
      <c r="K949" s="44">
        <f>IFERROR(_xll.qlIndexFixing(Index3M,H949,TRUE,_xll.ohTrigger(RecalcTrigger,Trigger3M)),NA())</f>
        <v>2.416573632310378E-2</v>
      </c>
      <c r="L949" s="44">
        <f>IFERROR(_xll.qlIndexFixing(Index6M,$H949,TRUE,_xll.ohTrigger(RecalcTrigger,Trigger6M)),NA())</f>
        <v>2.5024776178230245E-2</v>
      </c>
      <c r="M949" s="178">
        <f>IFERROR(_xll.qlIndexFixing(Index1Y,$H949,TRUE,_xll.ohTrigger(RecalcTrigger,Trigger1Y)),NA())</f>
        <v>2.5686761030772054E-2</v>
      </c>
      <c r="N949" s="177">
        <f>IFERROR(_xll.qlIndexFixing(ONIndex1M,I949,TRUE,_xll.ohTrigger(RecalcTrigger,Trigger1M)),NA())</f>
        <v>2.3627196395910044E-2</v>
      </c>
      <c r="O949" s="44">
        <f>IFERROR(_xll.qlIndexFixing(ONIndex3M,I949,TRUE,_xll.ohTrigger(RecalcTrigger,Trigger3M)),NA())</f>
        <v>2.4008889327814531E-2</v>
      </c>
      <c r="P949" s="44">
        <f>IFERROR(_xll.qlIndexFixing(ONIndex6M,I949,TRUE,_xll.ohTrigger(RecalcTrigger,Trigger6M)),NA())</f>
        <v>2.4808943458960453E-2</v>
      </c>
      <c r="Q949" s="178">
        <f>IFERROR(_xll.qlIndexFixing(ONIndex1Y,I949,TRUE,_xll.ohTrigger(RecalcTrigger,Trigger1Y)),NA())</f>
        <v>2.5397053732859609E-2</v>
      </c>
    </row>
    <row r="950" spans="2:17" x14ac:dyDescent="0.2">
      <c r="B950" s="39" t="s">
        <v>42</v>
      </c>
      <c r="D950" s="42">
        <f>_xll.qlCalendarAdvance(Calendar,$D949,B950,"f",FALSE)</f>
        <v>46126</v>
      </c>
      <c r="E950" s="172">
        <f>_xll.qlInterestRateIndexValueDate(IndexON,D950)</f>
        <v>46126</v>
      </c>
      <c r="F950" s="188">
        <f>IFERROR(_xll.qlIndexFixing(IndexON,D950,TRUE,_xll.ohTrigger(RecalcTrigger,TriggerON)),NA())</f>
        <v>2.2517034341833497E-2</v>
      </c>
      <c r="H950" s="42">
        <f>_xll.qlCalendarAdvance(Calendar,$H949,B950,"f",FALSE)</f>
        <v>46126</v>
      </c>
      <c r="I950" s="172">
        <f>_xll.qlInterestRateIndexValueDate(Index1M,$H950)</f>
        <v>46126</v>
      </c>
      <c r="J950" s="177">
        <f>IFERROR(_xll.qlIndexFixing(Index1M,$H950,TRUE,_xll.ohTrigger(RecalcTrigger,Trigger1M)),NA())</f>
        <v>2.3681640433875144E-2</v>
      </c>
      <c r="K950" s="44">
        <f>IFERROR(_xll.qlIndexFixing(Index3M,H950,TRUE,_xll.ohTrigger(RecalcTrigger,Trigger3M)),NA())</f>
        <v>2.4178619781980583E-2</v>
      </c>
      <c r="L950" s="44">
        <f>IFERROR(_xll.qlIndexFixing(Index6M,$H950,TRUE,_xll.ohTrigger(RecalcTrigger,Trigger6M)),NA())</f>
        <v>2.502866013628809E-2</v>
      </c>
      <c r="M950" s="178">
        <f>IFERROR(_xll.qlIndexFixing(Index1Y,$H950,TRUE,_xll.ohTrigger(RecalcTrigger,Trigger1Y)),NA())</f>
        <v>2.5685333259827026E-2</v>
      </c>
      <c r="N950" s="177">
        <f>IFERROR(_xll.qlIndexFixing(ONIndex1M,I950,TRUE,_xll.ohTrigger(RecalcTrigger,Trigger1M)),NA())</f>
        <v>2.3637811226761007E-2</v>
      </c>
      <c r="O950" s="44">
        <f>IFERROR(_xll.qlIndexFixing(ONIndex3M,I950,TRUE,_xll.ohTrigger(RecalcTrigger,Trigger3M)),NA())</f>
        <v>2.4022767032005898E-2</v>
      </c>
      <c r="P950" s="44">
        <f>IFERROR(_xll.qlIndexFixing(ONIndex6M,I950,TRUE,_xll.ohTrigger(RecalcTrigger,Trigger6M)),NA())</f>
        <v>2.4815092231833535E-2</v>
      </c>
      <c r="Q950" s="178">
        <f>IFERROR(_xll.qlIndexFixing(ONIndex1Y,I950,TRUE,_xll.ohTrigger(RecalcTrigger,Trigger1Y)),NA())</f>
        <v>2.5395926457870699E-2</v>
      </c>
    </row>
    <row r="951" spans="2:17" x14ac:dyDescent="0.2">
      <c r="B951" s="39" t="s">
        <v>42</v>
      </c>
      <c r="D951" s="42">
        <f>_xll.qlCalendarAdvance(Calendar,$D950,B951,"f",FALSE)</f>
        <v>46133</v>
      </c>
      <c r="E951" s="172">
        <f>_xll.qlInterestRateIndexValueDate(IndexON,D951)</f>
        <v>46133</v>
      </c>
      <c r="F951" s="188">
        <f>IFERROR(_xll.qlIndexFixing(IndexON,D951,TRUE,_xll.ohTrigger(RecalcTrigger,TriggerON)),NA())</f>
        <v>2.2537422994951539E-2</v>
      </c>
      <c r="H951" s="42">
        <f>_xll.qlCalendarAdvance(Calendar,$H950,B951,"f",FALSE)</f>
        <v>46133</v>
      </c>
      <c r="I951" s="172">
        <f>_xll.qlInterestRateIndexValueDate(Index1M,$H951)</f>
        <v>46133</v>
      </c>
      <c r="J951" s="177">
        <f>IFERROR(_xll.qlIndexFixing(Index1M,$H951,TRUE,_xll.ohTrigger(RecalcTrigger,Trigger1M)),NA())</f>
        <v>2.3691955925750501E-2</v>
      </c>
      <c r="K951" s="44">
        <f>IFERROR(_xll.qlIndexFixing(Index3M,H951,TRUE,_xll.ohTrigger(RecalcTrigger,Trigger3M)),NA())</f>
        <v>2.4191335753981809E-2</v>
      </c>
      <c r="L951" s="44">
        <f>IFERROR(_xll.qlIndexFixing(Index6M,$H951,TRUE,_xll.ohTrigger(RecalcTrigger,Trigger6M)),NA())</f>
        <v>2.5032363982516716E-2</v>
      </c>
      <c r="M951" s="178">
        <f>IFERROR(_xll.qlIndexFixing(Index1Y,$H951,TRUE,_xll.ohTrigger(RecalcTrigger,Trigger1Y)),NA())</f>
        <v>2.5683895043925764E-2</v>
      </c>
      <c r="N951" s="177">
        <f>IFERROR(_xll.qlIndexFixing(ONIndex1M,I951,TRUE,_xll.ohTrigger(RecalcTrigger,Trigger1M)),NA())</f>
        <v>2.3648322289844259E-2</v>
      </c>
      <c r="O951" s="44">
        <f>IFERROR(_xll.qlIndexFixing(ONIndex3M,I951,TRUE,_xll.ohTrigger(RecalcTrigger,Trigger3M)),NA())</f>
        <v>2.4036478202299483E-2</v>
      </c>
      <c r="P951" s="44">
        <f>IFERROR(_xll.qlIndexFixing(ONIndex6M,I951,TRUE,_xll.ohTrigger(RecalcTrigger,Trigger6M)),NA())</f>
        <v>2.4821063106013064E-2</v>
      </c>
      <c r="Q951" s="178">
        <f>IFERROR(_xll.qlIndexFixing(ONIndex1Y,I951,TRUE,_xll.ohTrigger(RecalcTrigger,Trigger1Y)),NA())</f>
        <v>2.5394788996661033E-2</v>
      </c>
    </row>
    <row r="952" spans="2:17" x14ac:dyDescent="0.2">
      <c r="B952" s="39" t="s">
        <v>42</v>
      </c>
      <c r="D952" s="42">
        <f>_xll.qlCalendarAdvance(Calendar,$D951,B952,"f",FALSE)</f>
        <v>46140</v>
      </c>
      <c r="E952" s="172">
        <f>_xll.qlInterestRateIndexValueDate(IndexON,D952)</f>
        <v>46140</v>
      </c>
      <c r="F952" s="188">
        <f>IFERROR(_xll.qlIndexFixing(IndexON,D952,TRUE,_xll.ohTrigger(RecalcTrigger,TriggerON)),NA())</f>
        <v>2.2557573353849669E-2</v>
      </c>
      <c r="H952" s="42">
        <f>_xll.qlCalendarAdvance(Calendar,$H951,B952,"f",FALSE)</f>
        <v>46140</v>
      </c>
      <c r="I952" s="172">
        <f>_xll.qlInterestRateIndexValueDate(Index1M,$H952)</f>
        <v>46140</v>
      </c>
      <c r="J952" s="177">
        <f>IFERROR(_xll.qlIndexFixing(Index1M,$H952,TRUE,_xll.ohTrigger(RecalcTrigger,Trigger1M)),NA())</f>
        <v>2.370216746287087E-2</v>
      </c>
      <c r="K952" s="44">
        <f>IFERROR(_xll.qlIndexFixing(Index3M,H952,TRUE,_xll.ohTrigger(RecalcTrigger,Trigger3M)),NA())</f>
        <v>2.4203884237519485E-2</v>
      </c>
      <c r="L952" s="44">
        <f>IFERROR(_xll.qlIndexFixing(Index6M,$H952,TRUE,_xll.ohTrigger(RecalcTrigger,Trigger6M)),NA())</f>
        <v>2.5035887715924528E-2</v>
      </c>
      <c r="M952" s="178">
        <f>IFERROR(_xll.qlIndexFixing(Index1Y,$H952,TRUE,_xll.ohTrigger(RecalcTrigger,Trigger1Y)),NA())</f>
        <v>2.5682446383112678E-2</v>
      </c>
      <c r="N952" s="177">
        <f>IFERROR(_xll.qlIndexFixing(ONIndex1M,I952,TRUE,_xll.ohTrigger(RecalcTrigger,Trigger1M)),NA())</f>
        <v>2.3658729585159799E-2</v>
      </c>
      <c r="O952" s="44">
        <f>IFERROR(_xll.qlIndexFixing(ONIndex3M,I952,TRUE,_xll.ohTrigger(RecalcTrigger,Trigger3M)),NA())</f>
        <v>2.4050022838290053E-2</v>
      </c>
      <c r="P952" s="44">
        <f>IFERROR(_xll.qlIndexFixing(ONIndex6M,I952,TRUE,_xll.ohTrigger(RecalcTrigger,Trigger6M)),NA())</f>
        <v>2.4826856081417992E-2</v>
      </c>
      <c r="Q952" s="178">
        <f>IFERROR(_xll.qlIndexFixing(ONIndex1Y,I952,TRUE,_xll.ohTrigger(RecalcTrigger,Trigger1Y)),NA())</f>
        <v>2.5393641349554796E-2</v>
      </c>
    </row>
    <row r="953" spans="2:17" x14ac:dyDescent="0.2">
      <c r="B953" s="39" t="s">
        <v>42</v>
      </c>
      <c r="D953" s="42">
        <f>_xll.qlCalendarAdvance(Calendar,$D952,B953,"f",FALSE)</f>
        <v>46147</v>
      </c>
      <c r="E953" s="172">
        <f>_xll.qlInterestRateIndexValueDate(IndexON,D953)</f>
        <v>46147</v>
      </c>
      <c r="F953" s="188">
        <f>IFERROR(_xll.qlIndexFixing(IndexON,D953,TRUE,_xll.ohTrigger(RecalcTrigger,TriggerON)),NA())</f>
        <v>2.257748541868998E-2</v>
      </c>
      <c r="H953" s="42">
        <f>_xll.qlCalendarAdvance(Calendar,$H952,B953,"f",FALSE)</f>
        <v>46147</v>
      </c>
      <c r="I953" s="172">
        <f>_xll.qlInterestRateIndexValueDate(Index1M,$H953)</f>
        <v>46147</v>
      </c>
      <c r="J953" s="177">
        <f>IFERROR(_xll.qlIndexFixing(Index1M,$H953,TRUE,_xll.ohTrigger(RecalcTrigger,Trigger1M)),NA())</f>
        <v>2.3713757443195486E-2</v>
      </c>
      <c r="K953" s="44">
        <f>IFERROR(_xll.qlIndexFixing(Index3M,H953,TRUE,_xll.ohTrigger(RecalcTrigger,Trigger3M)),NA())</f>
        <v>2.4217918896596854E-2</v>
      </c>
      <c r="L953" s="44">
        <f>IFERROR(_xll.qlIndexFixing(Index6M,$H953,TRUE,_xll.ohTrigger(RecalcTrigger,Trigger6M)),NA())</f>
        <v>2.5040262375924303E-2</v>
      </c>
      <c r="M953" s="178">
        <f>IFERROR(_xll.qlIndexFixing(Index1Y,$H953,TRUE,_xll.ohTrigger(RecalcTrigger,Trigger1Y)),NA())</f>
        <v>2.5680987277431733E-2</v>
      </c>
      <c r="N953" s="177">
        <f>IFERROR(_xll.qlIndexFixing(ONIndex1M,I953,TRUE,_xll.ohTrigger(RecalcTrigger,Trigger1M)),NA())</f>
        <v>2.3669033112707627E-2</v>
      </c>
      <c r="O953" s="44">
        <f>IFERROR(_xll.qlIndexFixing(ONIndex3M,I953,TRUE,_xll.ohTrigger(RecalcTrigger,Trigger3M)),NA())</f>
        <v>2.4063400940220747E-2</v>
      </c>
      <c r="P953" s="44">
        <f>IFERROR(_xll.qlIndexFixing(ONIndex6M,I953,TRUE,_xll.ohTrigger(RecalcTrigger,Trigger6M)),NA())</f>
        <v>2.4832471158129366E-2</v>
      </c>
      <c r="Q953" s="178">
        <f>IFERROR(_xll.qlIndexFixing(ONIndex1Y,I953,TRUE,_xll.ohTrigger(RecalcTrigger,Trigger1Y)),NA())</f>
        <v>2.539248351630885E-2</v>
      </c>
    </row>
    <row r="954" spans="2:17" x14ac:dyDescent="0.2">
      <c r="B954" s="39" t="s">
        <v>42</v>
      </c>
      <c r="D954" s="42">
        <f>_xll.qlCalendarAdvance(Calendar,$D953,B954,"f",FALSE)</f>
        <v>46154</v>
      </c>
      <c r="E954" s="172">
        <f>_xll.qlInterestRateIndexValueDate(IndexON,D954)</f>
        <v>46154</v>
      </c>
      <c r="F954" s="188">
        <f>IFERROR(_xll.qlIndexFixing(IndexON,D954,TRUE,_xll.ohTrigger(RecalcTrigger,TriggerON)),NA())</f>
        <v>2.2597159189229332E-2</v>
      </c>
      <c r="H954" s="42">
        <f>_xll.qlCalendarAdvance(Calendar,$H953,B954,"f",FALSE)</f>
        <v>46154</v>
      </c>
      <c r="I954" s="172">
        <f>_xll.qlInterestRateIndexValueDate(Index1M,$H954)</f>
        <v>46154</v>
      </c>
      <c r="J954" s="177">
        <f>IFERROR(_xll.qlIndexFixing(Index1M,$H954,TRUE,_xll.ohTrigger(RecalcTrigger,Trigger1M)),NA())</f>
        <v>2.3723754293595873E-2</v>
      </c>
      <c r="K954" s="44">
        <f>IFERROR(_xll.qlIndexFixing(Index3M,H954,TRUE,_xll.ohTrigger(RecalcTrigger,Trigger3M)),NA())</f>
        <v>2.4230121242070149E-2</v>
      </c>
      <c r="L954" s="44">
        <f>IFERROR(_xll.qlIndexFixing(Index6M,$H954,TRUE,_xll.ohTrigger(RecalcTrigger,Trigger6M)),NA())</f>
        <v>2.5043413230271167E-2</v>
      </c>
      <c r="M954" s="178">
        <f>IFERROR(_xll.qlIndexFixing(Index1Y,$H954,TRUE,_xll.ohTrigger(RecalcTrigger,Trigger1Y)),NA())</f>
        <v>2.5679517726927559E-2</v>
      </c>
      <c r="N954" s="177">
        <f>IFERROR(_xll.qlIndexFixing(ONIndex1M,I954,TRUE,_xll.ohTrigger(RecalcTrigger,Trigger1M)),NA())</f>
        <v>2.367923287256879E-2</v>
      </c>
      <c r="O954" s="44">
        <f>IFERROR(_xll.qlIndexFixing(ONIndex3M,I954,TRUE,_xll.ohTrigger(RecalcTrigger,Trigger3M)),NA())</f>
        <v>2.407661250801052E-2</v>
      </c>
      <c r="P954" s="44">
        <f>IFERROR(_xll.qlIndexFixing(ONIndex6M,I954,TRUE,_xll.ohTrigger(RecalcTrigger,Trigger6M)),NA())</f>
        <v>2.4837908336147185E-2</v>
      </c>
      <c r="Q954" s="178">
        <f>IFERROR(_xll.qlIndexFixing(ONIndex1Y,I954,TRUE,_xll.ohTrigger(RecalcTrigger,Trigger1Y)),NA())</f>
        <v>2.5391315497166334E-2</v>
      </c>
    </row>
    <row r="955" spans="2:17" x14ac:dyDescent="0.2">
      <c r="B955" s="39" t="s">
        <v>42</v>
      </c>
      <c r="D955" s="42">
        <f>_xll.qlCalendarAdvance(Calendar,$D954,B955,"f",FALSE)</f>
        <v>46161</v>
      </c>
      <c r="E955" s="172">
        <f>_xll.qlInterestRateIndexValueDate(IndexON,D955)</f>
        <v>46161</v>
      </c>
      <c r="F955" s="188">
        <f>IFERROR(_xll.qlIndexFixing(IndexON,D955,TRUE,_xll.ohTrigger(RecalcTrigger,TriggerON)),NA())</f>
        <v>2.2616594665629819E-2</v>
      </c>
      <c r="H955" s="42">
        <f>_xll.qlCalendarAdvance(Calendar,$H954,B955,"f",FALSE)</f>
        <v>46161</v>
      </c>
      <c r="I955" s="172">
        <f>_xll.qlInterestRateIndexValueDate(Index1M,$H955)</f>
        <v>46161</v>
      </c>
      <c r="J955" s="177">
        <f>IFERROR(_xll.qlIndexFixing(Index1M,$H955,TRUE,_xll.ohTrigger(RecalcTrigger,Trigger1M)),NA())</f>
        <v>2.3733647181971074E-2</v>
      </c>
      <c r="K955" s="44">
        <f>IFERROR(_xll.qlIndexFixing(Index3M,H955,TRUE,_xll.ohTrigger(RecalcTrigger,Trigger3M)),NA())</f>
        <v>2.4242156083661748E-2</v>
      </c>
      <c r="L955" s="44">
        <f>IFERROR(_xll.qlIndexFixing(Index6M,$H955,TRUE,_xll.ohTrigger(RecalcTrigger,Trigger6M)),NA())</f>
        <v>2.5046383956804669E-2</v>
      </c>
      <c r="M955" s="178">
        <f>IFERROR(_xll.qlIndexFixing(Index1Y,$H955,TRUE,_xll.ohTrigger(RecalcTrigger,Trigger1Y)),NA())</f>
        <v>2.5678037731645009E-2</v>
      </c>
      <c r="N955" s="177">
        <f>IFERROR(_xll.qlIndexFixing(ONIndex1M,I955,TRUE,_xll.ohTrigger(RecalcTrigger,Trigger1M)),NA())</f>
        <v>2.3689328864500148E-2</v>
      </c>
      <c r="O955" s="44">
        <f>IFERROR(_xll.qlIndexFixing(ONIndex3M,I955,TRUE,_xll.ohTrigger(RecalcTrigger,Trigger3M)),NA())</f>
        <v>2.4089657541497278E-2</v>
      </c>
      <c r="P955" s="44">
        <f>IFERROR(_xll.qlIndexFixing(ONIndex6M,I955,TRUE,_xll.ohTrigger(RecalcTrigger,Trigger6M)),NA())</f>
        <v>2.4843167615390405E-2</v>
      </c>
      <c r="Q955" s="178">
        <f>IFERROR(_xll.qlIndexFixing(ONIndex1Y,I955,TRUE,_xll.ohTrigger(RecalcTrigger,Trigger1Y)),NA())</f>
        <v>2.5390137291803061E-2</v>
      </c>
    </row>
    <row r="956" spans="2:17" x14ac:dyDescent="0.2">
      <c r="B956" s="39" t="s">
        <v>42</v>
      </c>
      <c r="D956" s="42">
        <f>_xll.qlCalendarAdvance(Calendar,$D955,B956,"f",FALSE)</f>
        <v>46168</v>
      </c>
      <c r="E956" s="172">
        <f>_xll.qlInterestRateIndexValueDate(IndexON,D956)</f>
        <v>46168</v>
      </c>
      <c r="F956" s="188">
        <f>IFERROR(_xll.qlIndexFixing(IndexON,D956,TRUE,_xll.ohTrigger(RecalcTrigger,TriggerON)),NA())</f>
        <v>2.2635791847729347E-2</v>
      </c>
      <c r="H956" s="42">
        <f>_xll.qlCalendarAdvance(Calendar,$H955,B956,"f",FALSE)</f>
        <v>46168</v>
      </c>
      <c r="I956" s="172">
        <f>_xll.qlInterestRateIndexValueDate(Index1M,$H956)</f>
        <v>46168</v>
      </c>
      <c r="J956" s="177">
        <f>IFERROR(_xll.qlIndexFixing(Index1M,$H956,TRUE,_xll.ohTrigger(RecalcTrigger,Trigger1M)),NA())</f>
        <v>2.3743436108064869E-2</v>
      </c>
      <c r="K956" s="44">
        <f>IFERROR(_xll.qlIndexFixing(Index3M,H956,TRUE,_xll.ohTrigger(RecalcTrigger,Trigger3M)),NA())</f>
        <v>2.4254023419859085E-2</v>
      </c>
      <c r="L956" s="44">
        <f>IFERROR(_xll.qlIndexFixing(Index6M,$H956,TRUE,_xll.ohTrigger(RecalcTrigger,Trigger6M)),NA())</f>
        <v>2.5049174554725794E-2</v>
      </c>
      <c r="M956" s="178">
        <f>IFERROR(_xll.qlIndexFixing(Index1Y,$H956,TRUE,_xll.ohTrigger(RecalcTrigger,Trigger1Y)),NA())</f>
        <v>2.5676547291629159E-2</v>
      </c>
      <c r="N956" s="177">
        <f>IFERROR(_xll.qlIndexFixing(ONIndex1M,I956,TRUE,_xll.ohTrigger(RecalcTrigger,Trigger1M)),NA())</f>
        <v>2.369932108874484E-2</v>
      </c>
      <c r="O956" s="44">
        <f>IFERROR(_xll.qlIndexFixing(ONIndex3M,I956,TRUE,_xll.ohTrigger(RecalcTrigger,Trigger3M)),NA())</f>
        <v>2.4102536040924161E-2</v>
      </c>
      <c r="P956" s="44">
        <f>IFERROR(_xll.qlIndexFixing(ONIndex6M,I956,TRUE,_xll.ohTrigger(RecalcTrigger,Trigger6M)),NA())</f>
        <v>2.4848248995777977E-2</v>
      </c>
      <c r="Q956" s="178">
        <f>IFERROR(_xll.qlIndexFixing(ONIndex1Y,I956,TRUE,_xll.ohTrigger(RecalcTrigger,Trigger1Y)),NA())</f>
        <v>2.5388948900543218E-2</v>
      </c>
    </row>
    <row r="957" spans="2:17" x14ac:dyDescent="0.2">
      <c r="B957" s="39" t="s">
        <v>42</v>
      </c>
      <c r="D957" s="42">
        <f>_xll.qlCalendarAdvance(Calendar,$D956,B957,"f",FALSE)</f>
        <v>46175</v>
      </c>
      <c r="E957" s="172">
        <f>_xll.qlInterestRateIndexValueDate(IndexON,D957)</f>
        <v>46175</v>
      </c>
      <c r="F957" s="188">
        <f>IFERROR(_xll.qlIndexFixing(IndexON,D957,TRUE,_xll.ohTrigger(RecalcTrigger,TriggerON)),NA())</f>
        <v>2.2654750735527918E-2</v>
      </c>
      <c r="H957" s="42">
        <f>_xll.qlCalendarAdvance(Calendar,$H956,B957,"f",FALSE)</f>
        <v>46175</v>
      </c>
      <c r="I957" s="172">
        <f>_xll.qlInterestRateIndexValueDate(Index1M,$H957)</f>
        <v>46175</v>
      </c>
      <c r="J957" s="177">
        <f>IFERROR(_xll.qlIndexFixing(Index1M,$H957,TRUE,_xll.ohTrigger(RecalcTrigger,Trigger1M)),NA())</f>
        <v>2.3751665818181444E-2</v>
      </c>
      <c r="K957" s="44">
        <f>IFERROR(_xll.qlIndexFixing(Index3M,H957,TRUE,_xll.ohTrigger(RecalcTrigger,Trigger3M)),NA())</f>
        <v>2.42657232491672E-2</v>
      </c>
      <c r="L957" s="44">
        <f>IFERROR(_xll.qlIndexFixing(Index6M,$H957,TRUE,_xll.ohTrigger(RecalcTrigger,Trigger6M)),NA())</f>
        <v>2.5050804659351566E-2</v>
      </c>
      <c r="M957" s="178">
        <f>IFERROR(_xll.qlIndexFixing(Index1Y,$H957,TRUE,_xll.ohTrigger(RecalcTrigger,Trigger1Y)),NA())</f>
        <v>2.5675046406925972E-2</v>
      </c>
      <c r="N957" s="177">
        <f>IFERROR(_xll.qlIndexFixing(ONIndex1M,I957,TRUE,_xll.ohTrigger(RecalcTrigger,Trigger1M)),NA())</f>
        <v>2.3709209545140775E-2</v>
      </c>
      <c r="O957" s="44">
        <f>IFERROR(_xll.qlIndexFixing(ONIndex3M,I957,TRUE,_xll.ohTrigger(RecalcTrigger,Trigger3M)),NA())</f>
        <v>2.4115248006129075E-2</v>
      </c>
      <c r="P957" s="44">
        <f>IFERROR(_xll.qlIndexFixing(ONIndex6M,I957,TRUE,_xll.ohTrigger(RecalcTrigger,Trigger6M)),NA())</f>
        <v>2.4853152477471996E-2</v>
      </c>
      <c r="Q957" s="178">
        <f>IFERROR(_xll.qlIndexFixing(ONIndex1Y,I957,TRUE,_xll.ohTrigger(RecalcTrigger,Trigger1Y)),NA())</f>
        <v>2.5387750323062619E-2</v>
      </c>
    </row>
    <row r="958" spans="2:17" x14ac:dyDescent="0.2">
      <c r="B958" s="39" t="s">
        <v>42</v>
      </c>
      <c r="D958" s="42">
        <f>_xll.qlCalendarAdvance(Calendar,$D957,B958,"f",FALSE)</f>
        <v>46182</v>
      </c>
      <c r="E958" s="172">
        <f>_xll.qlInterestRateIndexValueDate(IndexON,D958)</f>
        <v>46182</v>
      </c>
      <c r="F958" s="188">
        <f>IFERROR(_xll.qlIndexFixing(IndexON,D958,TRUE,_xll.ohTrigger(RecalcTrigger,TriggerON)),NA())</f>
        <v>2.2673471328863437E-2</v>
      </c>
      <c r="H958" s="42">
        <f>_xll.qlCalendarAdvance(Calendar,$H957,B958,"f",FALSE)</f>
        <v>46182</v>
      </c>
      <c r="I958" s="172">
        <f>_xll.qlInterestRateIndexValueDate(Index1M,$H958)</f>
        <v>46182</v>
      </c>
      <c r="J958" s="177">
        <f>IFERROR(_xll.qlIndexFixing(Index1M,$H958,TRUE,_xll.ohTrigger(RecalcTrigger,Trigger1M)),NA())</f>
        <v>2.3761253621409316E-2</v>
      </c>
      <c r="K958" s="44">
        <f>IFERROR(_xll.qlIndexFixing(Index3M,H958,TRUE,_xll.ohTrigger(RecalcTrigger,Trigger3M)),NA())</f>
        <v>2.4277255570112295E-2</v>
      </c>
      <c r="L958" s="44">
        <f>IFERROR(_xll.qlIndexFixing(Index6M,$H958,TRUE,_xll.ohTrigger(RecalcTrigger,Trigger6M)),NA())</f>
        <v>2.5053247697726183E-2</v>
      </c>
      <c r="M958" s="178">
        <f>IFERROR(_xll.qlIndexFixing(Index1Y,$H958,TRUE,_xll.ohTrigger(RecalcTrigger,Trigger1Y)),NA())</f>
        <v>2.5673535077580745E-2</v>
      </c>
      <c r="N958" s="177">
        <f>IFERROR(_xll.qlIndexFixing(ONIndex1M,I958,TRUE,_xll.ohTrigger(RecalcTrigger,Trigger1M)),NA())</f>
        <v>2.3718994233687951E-2</v>
      </c>
      <c r="O958" s="44">
        <f>IFERROR(_xll.qlIndexFixing(ONIndex3M,I958,TRUE,_xll.ohTrigger(RecalcTrigger,Trigger3M)),NA())</f>
        <v>2.4127793437112022E-2</v>
      </c>
      <c r="P958" s="44">
        <f>IFERROR(_xll.qlIndexFixing(ONIndex6M,I958,TRUE,_xll.ohTrigger(RecalcTrigger,Trigger6M)),NA())</f>
        <v>2.4857878060310368E-2</v>
      </c>
      <c r="Q958" s="178">
        <f>IFERROR(_xll.qlIndexFixing(ONIndex1Y,I958,TRUE,_xll.ohTrigger(RecalcTrigger,Trigger1Y)),NA())</f>
        <v>2.5386541559685449E-2</v>
      </c>
    </row>
    <row r="959" spans="2:17" x14ac:dyDescent="0.2">
      <c r="B959" s="39" t="s">
        <v>42</v>
      </c>
      <c r="D959" s="42">
        <f>_xll.qlCalendarAdvance(Calendar,$D958,B959,"f",FALSE)</f>
        <v>46189</v>
      </c>
      <c r="E959" s="172">
        <f>_xll.qlInterestRateIndexValueDate(IndexON,D959)</f>
        <v>46189</v>
      </c>
      <c r="F959" s="188">
        <f>IFERROR(_xll.qlIndexFixing(IndexON,D959,TRUE,_xll.ohTrigger(RecalcTrigger,TriggerON)),NA())</f>
        <v>2.2691953627979045E-2</v>
      </c>
      <c r="H959" s="42">
        <f>_xll.qlCalendarAdvance(Calendar,$H958,B959,"f",FALSE)</f>
        <v>46189</v>
      </c>
      <c r="I959" s="172">
        <f>_xll.qlInterestRateIndexValueDate(Index1M,$H959)</f>
        <v>46189</v>
      </c>
      <c r="J959" s="177">
        <f>IFERROR(_xll.qlIndexFixing(Index1M,$H959,TRUE,_xll.ohTrigger(RecalcTrigger,Trigger1M)),NA())</f>
        <v>2.3770737468115387E-2</v>
      </c>
      <c r="K959" s="44">
        <f>IFERROR(_xll.qlIndexFixing(Index3M,H959,TRUE,_xll.ohTrigger(RecalcTrigger,Trigger3M)),NA())</f>
        <v>2.4288620381242573E-2</v>
      </c>
      <c r="L959" s="44">
        <f>IFERROR(_xll.qlIndexFixing(Index6M,$H959,TRUE,_xll.ohTrigger(RecalcTrigger,Trigger6M)),NA())</f>
        <v>2.5055510617693549E-2</v>
      </c>
      <c r="M959" s="178">
        <f>IFERROR(_xll.qlIndexFixing(Index1Y,$H959,TRUE,_xll.ohTrigger(RecalcTrigger,Trigger1Y)),NA())</f>
        <v>2.5672013303640107E-2</v>
      </c>
      <c r="N959" s="177">
        <f>IFERROR(_xll.qlIndexFixing(ONIndex1M,I959,TRUE,_xll.ohTrigger(RecalcTrigger,Trigger1M)),NA())</f>
        <v>2.3728675154467416E-2</v>
      </c>
      <c r="O959" s="44">
        <f>IFERROR(_xll.qlIndexFixing(ONIndex3M,I959,TRUE,_xll.ohTrigger(RecalcTrigger,Trigger3M)),NA())</f>
        <v>2.4140172333791954E-2</v>
      </c>
      <c r="P959" s="44">
        <f>IFERROR(_xll.qlIndexFixing(ONIndex6M,I959,TRUE,_xll.ohTrigger(RecalcTrigger,Trigger6M)),NA())</f>
        <v>2.4862425744455185E-2</v>
      </c>
      <c r="Q959" s="178">
        <f>IFERROR(_xll.qlIndexFixing(ONIndex1Y,I959,TRUE,_xll.ohTrigger(RecalcTrigger,Trigger1Y)),NA())</f>
        <v>2.538532261016857E-2</v>
      </c>
    </row>
    <row r="960" spans="2:17" x14ac:dyDescent="0.2">
      <c r="B960" s="39" t="s">
        <v>42</v>
      </c>
      <c r="D960" s="42">
        <f>_xll.qlCalendarAdvance(Calendar,$D959,B960,"f",FALSE)</f>
        <v>46196</v>
      </c>
      <c r="E960" s="172">
        <f>_xll.qlInterestRateIndexValueDate(IndexON,D960)</f>
        <v>46196</v>
      </c>
      <c r="F960" s="188">
        <f>IFERROR(_xll.qlIndexFixing(IndexON,D960,TRUE,_xll.ohTrigger(RecalcTrigger,TriggerON)),NA())</f>
        <v>2.2710197632631601E-2</v>
      </c>
      <c r="H960" s="42">
        <f>_xll.qlCalendarAdvance(Calendar,$H959,B960,"f",FALSE)</f>
        <v>46196</v>
      </c>
      <c r="I960" s="172">
        <f>_xll.qlInterestRateIndexValueDate(Index1M,$H960)</f>
        <v>46196</v>
      </c>
      <c r="J960" s="177">
        <f>IFERROR(_xll.qlIndexFixing(Index1M,$H960,TRUE,_xll.ohTrigger(RecalcTrigger,Trigger1M)),NA())</f>
        <v>2.3780117358056518E-2</v>
      </c>
      <c r="K960" s="44">
        <f>IFERROR(_xll.qlIndexFixing(Index3M,H960,TRUE,_xll.ohTrigger(RecalcTrigger,Trigger3M)),NA())</f>
        <v>2.4299817681127399E-2</v>
      </c>
      <c r="L960" s="44">
        <f>IFERROR(_xll.qlIndexFixing(Index6M,$H960,TRUE,_xll.ohTrigger(RecalcTrigger,Trigger6M)),NA())</f>
        <v>2.5057594108702418E-2</v>
      </c>
      <c r="M960" s="178">
        <f>IFERROR(_xll.qlIndexFixing(Index1Y,$H960,TRUE,_xll.ohTrigger(RecalcTrigger,Trigger1Y)),NA())</f>
        <v>2.5670481085150465E-2</v>
      </c>
      <c r="N960" s="177">
        <f>IFERROR(_xll.qlIndexFixing(ONIndex1M,I960,TRUE,_xll.ohTrigger(RecalcTrigger,Trigger1M)),NA())</f>
        <v>2.3738252307317076E-2</v>
      </c>
      <c r="O960" s="44">
        <f>IFERROR(_xll.qlIndexFixing(ONIndex3M,I960,TRUE,_xll.ohTrigger(RecalcTrigger,Trigger3M)),NA())</f>
        <v>2.4152384696249918E-2</v>
      </c>
      <c r="P960" s="44">
        <f>IFERROR(_xll.qlIndexFixing(ONIndex6M,I960,TRUE,_xll.ohTrigger(RecalcTrigger,Trigger6M)),NA())</f>
        <v>2.486679552966331E-2</v>
      </c>
      <c r="Q960" s="178">
        <f>IFERROR(_xll.qlIndexFixing(ONIndex1Y,I960,TRUE,_xll.ohTrigger(RecalcTrigger,Trigger1Y)),NA())</f>
        <v>2.5384093474593028E-2</v>
      </c>
    </row>
    <row r="961" spans="2:17" x14ac:dyDescent="0.2">
      <c r="B961" s="39" t="s">
        <v>42</v>
      </c>
      <c r="D961" s="42">
        <f>_xll.qlCalendarAdvance(Calendar,$D960,B961,"f",FALSE)</f>
        <v>46203</v>
      </c>
      <c r="E961" s="172">
        <f>_xll.qlInterestRateIndexValueDate(IndexON,D961)</f>
        <v>46203</v>
      </c>
      <c r="F961" s="188">
        <f>IFERROR(_xll.qlIndexFixing(IndexON,D961,TRUE,_xll.ohTrigger(RecalcTrigger,TriggerON)),NA())</f>
        <v>2.2728203342740061E-2</v>
      </c>
      <c r="H961" s="42">
        <f>_xll.qlCalendarAdvance(Calendar,$H960,B961,"f",FALSE)</f>
        <v>46203</v>
      </c>
      <c r="I961" s="172">
        <f>_xll.qlInterestRateIndexValueDate(Index1M,$H961)</f>
        <v>46203</v>
      </c>
      <c r="J961" s="177">
        <f>IFERROR(_xll.qlIndexFixing(Index1M,$H961,TRUE,_xll.ohTrigger(RecalcTrigger,Trigger1M)),NA())</f>
        <v>2.3790821295282736E-2</v>
      </c>
      <c r="K961" s="44">
        <f>IFERROR(_xll.qlIndexFixing(Index3M,H961,TRUE,_xll.ohTrigger(RecalcTrigger,Trigger3M)),NA())</f>
        <v>2.4310847468356392E-2</v>
      </c>
      <c r="L961" s="44">
        <f>IFERROR(_xll.qlIndexFixing(Index6M,$H961,TRUE,_xll.ohTrigger(RecalcTrigger,Trigger6M)),NA())</f>
        <v>2.5060434309777124E-2</v>
      </c>
      <c r="M961" s="178">
        <f>IFERROR(_xll.qlIndexFixing(Index1Y,$H961,TRUE,_xll.ohTrigger(RecalcTrigger,Trigger1Y)),NA())</f>
        <v>2.5668938422158449E-2</v>
      </c>
      <c r="N961" s="177">
        <f>IFERROR(_xll.qlIndexFixing(ONIndex1M,I961,TRUE,_xll.ohTrigger(RecalcTrigger,Trigger1M)),NA())</f>
        <v>2.3747725692480071E-2</v>
      </c>
      <c r="O961" s="44">
        <f>IFERROR(_xll.qlIndexFixing(ONIndex3M,I961,TRUE,_xll.ohTrigger(RecalcTrigger,Trigger3M)),NA())</f>
        <v>2.4164430524404867E-2</v>
      </c>
      <c r="P961" s="44">
        <f>IFERROR(_xll.qlIndexFixing(ONIndex6M,I961,TRUE,_xll.ohTrigger(RecalcTrigger,Trigger6M)),NA())</f>
        <v>2.4870987416177881E-2</v>
      </c>
      <c r="Q961" s="178">
        <f>IFERROR(_xll.qlIndexFixing(ONIndex1Y,I961,TRUE,_xll.ohTrigger(RecalcTrigger,Trigger1Y)),NA())</f>
        <v>2.5382854153039869E-2</v>
      </c>
    </row>
    <row r="962" spans="2:17" x14ac:dyDescent="0.2">
      <c r="B962" s="39" t="s">
        <v>42</v>
      </c>
      <c r="D962" s="42">
        <f>_xll.qlCalendarAdvance(Calendar,$D961,B962,"f",FALSE)</f>
        <v>46210</v>
      </c>
      <c r="E962" s="172">
        <f>_xll.qlInterestRateIndexValueDate(IndexON,D962)</f>
        <v>46210</v>
      </c>
      <c r="F962" s="188">
        <f>IFERROR(_xll.qlIndexFixing(IndexON,D962,TRUE,_xll.ohTrigger(RecalcTrigger,TriggerON)),NA())</f>
        <v>2.274597075838547E-2</v>
      </c>
      <c r="H962" s="42">
        <f>_xll.qlCalendarAdvance(Calendar,$H961,B962,"f",FALSE)</f>
        <v>46210</v>
      </c>
      <c r="I962" s="172">
        <f>_xll.qlInterestRateIndexValueDate(Index1M,$H962)</f>
        <v>46210</v>
      </c>
      <c r="J962" s="177">
        <f>IFERROR(_xll.qlIndexFixing(Index1M,$H962,TRUE,_xll.ohTrigger(RecalcTrigger,Trigger1M)),NA())</f>
        <v>2.3799986442323392E-2</v>
      </c>
      <c r="K962" s="44">
        <f>IFERROR(_xll.qlIndexFixing(Index3M,H962,TRUE,_xll.ohTrigger(RecalcTrigger,Trigger3M)),NA())</f>
        <v>2.4321709741542068E-2</v>
      </c>
      <c r="L962" s="44">
        <f>IFERROR(_xll.qlIndexFixing(Index6M,$H962,TRUE,_xll.ohTrigger(RecalcTrigger,Trigger6M)),NA())</f>
        <v>2.5062164830116609E-2</v>
      </c>
      <c r="M962" s="178">
        <f>IFERROR(_xll.qlIndexFixing(Index1Y,$H962,TRUE,_xll.ohTrigger(RecalcTrigger,Trigger1Y)),NA())</f>
        <v>2.5667385314711355E-2</v>
      </c>
      <c r="N962" s="177">
        <f>IFERROR(_xll.qlIndexFixing(ONIndex1M,I962,TRUE,_xll.ohTrigger(RecalcTrigger,Trigger1M)),NA())</f>
        <v>2.3757095309632215E-2</v>
      </c>
      <c r="O962" s="44">
        <f>IFERROR(_xll.qlIndexFixing(ONIndex3M,I962,TRUE,_xll.ohTrigger(RecalcTrigger,Trigger3M)),NA())</f>
        <v>2.4176309818337849E-2</v>
      </c>
      <c r="P962" s="44">
        <f>IFERROR(_xll.qlIndexFixing(ONIndex6M,I962,TRUE,_xll.ohTrigger(RecalcTrigger,Trigger6M)),NA())</f>
        <v>2.4875001403998898E-2</v>
      </c>
      <c r="Q962" s="178">
        <f>IFERROR(_xll.qlIndexFixing(ONIndex1Y,I962,TRUE,_xll.ohTrigger(RecalcTrigger,Trigger1Y)),NA())</f>
        <v>2.5381604645347E-2</v>
      </c>
    </row>
    <row r="963" spans="2:17" x14ac:dyDescent="0.2">
      <c r="B963" s="39" t="s">
        <v>42</v>
      </c>
      <c r="D963" s="42">
        <f>_xll.qlCalendarAdvance(Calendar,$D962,B963,"f",FALSE)</f>
        <v>46217</v>
      </c>
      <c r="E963" s="172">
        <f>_xll.qlInterestRateIndexValueDate(IndexON,D963)</f>
        <v>46217</v>
      </c>
      <c r="F963" s="188">
        <f>IFERROR(_xll.qlIndexFixing(IndexON,D963,TRUE,_xll.ohTrigger(RecalcTrigger,TriggerON)),NA())</f>
        <v>2.2763499879567828E-2</v>
      </c>
      <c r="H963" s="42">
        <f>_xll.qlCalendarAdvance(Calendar,$H962,B963,"f",FALSE)</f>
        <v>46217</v>
      </c>
      <c r="I963" s="172">
        <f>_xll.qlInterestRateIndexValueDate(Index1M,$H963)</f>
        <v>46217</v>
      </c>
      <c r="J963" s="177">
        <f>IFERROR(_xll.qlIndexFixing(Index1M,$H963,TRUE,_xll.ohTrigger(RecalcTrigger,Trigger1M)),NA())</f>
        <v>2.380904762532839E-2</v>
      </c>
      <c r="K963" s="44">
        <f>IFERROR(_xll.qlIndexFixing(Index3M,H963,TRUE,_xll.ohTrigger(RecalcTrigger,Trigger3M)),NA())</f>
        <v>2.4332404499315455E-2</v>
      </c>
      <c r="L963" s="44">
        <f>IFERROR(_xll.qlIndexFixing(Index6M,$H963,TRUE,_xll.ohTrigger(RecalcTrigger,Trigger6M)),NA())</f>
        <v>2.5063734835905668E-2</v>
      </c>
      <c r="M963" s="178">
        <f>IFERROR(_xll.qlIndexFixing(Index1Y,$H963,TRUE,_xll.ohTrigger(RecalcTrigger,Trigger1Y)),NA())</f>
        <v>2.56658217628567E-2</v>
      </c>
      <c r="N963" s="177">
        <f>IFERROR(_xll.qlIndexFixing(ONIndex1M,I963,TRUE,_xll.ohTrigger(RecalcTrigger,Trigger1M)),NA())</f>
        <v>2.3766361159097693E-2</v>
      </c>
      <c r="O963" s="44">
        <f>IFERROR(_xll.qlIndexFixing(ONIndex3M,I963,TRUE,_xll.ohTrigger(RecalcTrigger,Trigger3M)),NA())</f>
        <v>2.4188022577967816E-2</v>
      </c>
      <c r="P963" s="44">
        <f>IFERROR(_xll.qlIndexFixing(ONIndex6M,I963,TRUE,_xll.ohTrigger(RecalcTrigger,Trigger6M)),NA())</f>
        <v>2.4878837492883221E-2</v>
      </c>
      <c r="Q963" s="178">
        <f>IFERROR(_xll.qlIndexFixing(ONIndex1Y,I963,TRUE,_xll.ohTrigger(RecalcTrigger,Trigger1Y)),NA())</f>
        <v>2.5380344951757561E-2</v>
      </c>
    </row>
    <row r="964" spans="2:17" x14ac:dyDescent="0.2">
      <c r="B964" s="39" t="s">
        <v>42</v>
      </c>
      <c r="D964" s="42">
        <f>_xll.qlCalendarAdvance(Calendar,$D963,B964,"f",FALSE)</f>
        <v>46224</v>
      </c>
      <c r="E964" s="172">
        <f>_xll.qlInterestRateIndexValueDate(IndexON,D964)</f>
        <v>46224</v>
      </c>
      <c r="F964" s="188">
        <f>IFERROR(_xll.qlIndexFixing(IndexON,D964,TRUE,_xll.ohTrigger(RecalcTrigger,TriggerON)),NA())</f>
        <v>2.2780790706125043E-2</v>
      </c>
      <c r="H964" s="42">
        <f>_xll.qlCalendarAdvance(Calendar,$H963,B964,"f",FALSE)</f>
        <v>46224</v>
      </c>
      <c r="I964" s="172">
        <f>_xll.qlInterestRateIndexValueDate(Index1M,$H964)</f>
        <v>46224</v>
      </c>
      <c r="J964" s="177">
        <f>IFERROR(_xll.qlIndexFixing(Index1M,$H964,TRUE,_xll.ohTrigger(RecalcTrigger,Trigger1M)),NA())</f>
        <v>2.3818004844054587E-2</v>
      </c>
      <c r="K964" s="44">
        <f>IFERROR(_xll.qlIndexFixing(Index3M,H964,TRUE,_xll.ohTrigger(RecalcTrigger,Trigger3M)),NA())</f>
        <v>2.4342931740330479E-2</v>
      </c>
      <c r="L964" s="44">
        <f>IFERROR(_xll.qlIndexFixing(Index6M,$H964,TRUE,_xll.ohTrigger(RecalcTrigger,Trigger6M)),NA())</f>
        <v>2.5065150866194767E-2</v>
      </c>
      <c r="M964" s="178">
        <f>IFERROR(_xll.qlIndexFixing(Index1Y,$H964,TRUE,_xll.ohTrigger(RecalcTrigger,Trigger1Y)),NA())</f>
        <v>2.5664247766642001E-2</v>
      </c>
      <c r="N964" s="177">
        <f>IFERROR(_xll.qlIndexFixing(ONIndex1M,I964,TRUE,_xll.ohTrigger(RecalcTrigger,Trigger1M)),NA())</f>
        <v>2.3775523240633367E-2</v>
      </c>
      <c r="O964" s="44">
        <f>IFERROR(_xll.qlIndexFixing(ONIndex3M,I964,TRUE,_xll.ohTrigger(RecalcTrigger,Trigger3M)),NA())</f>
        <v>2.4199568803213722E-2</v>
      </c>
      <c r="P964" s="44">
        <f>IFERROR(_xll.qlIndexFixing(ONIndex6M,I964,TRUE,_xll.ohTrigger(RecalcTrigger,Trigger6M)),NA())</f>
        <v>2.4882495682911898E-2</v>
      </c>
      <c r="Q964" s="178">
        <f>IFERROR(_xll.qlIndexFixing(ONIndex1Y,I964,TRUE,_xll.ohTrigger(RecalcTrigger,Trigger1Y)),NA())</f>
        <v>2.5379075072028412E-2</v>
      </c>
    </row>
    <row r="965" spans="2:17" x14ac:dyDescent="0.2">
      <c r="B965" s="39" t="s">
        <v>42</v>
      </c>
      <c r="D965" s="42">
        <f>_xll.qlCalendarAdvance(Calendar,$D964,B965,"f",FALSE)</f>
        <v>46231</v>
      </c>
      <c r="E965" s="172">
        <f>_xll.qlInterestRateIndexValueDate(IndexON,D965)</f>
        <v>46231</v>
      </c>
      <c r="F965" s="188">
        <f>IFERROR(_xll.qlIndexFixing(IndexON,D965,TRUE,_xll.ohTrigger(RecalcTrigger,TriggerON)),NA())</f>
        <v>2.279784323813816E-2</v>
      </c>
      <c r="H965" s="42">
        <f>_xll.qlCalendarAdvance(Calendar,$H964,B965,"f",FALSE)</f>
        <v>46231</v>
      </c>
      <c r="I965" s="172">
        <f>_xll.qlInterestRateIndexValueDate(Index1M,$H965)</f>
        <v>46231</v>
      </c>
      <c r="J965" s="177">
        <f>IFERROR(_xll.qlIndexFixing(Index1M,$H965,TRUE,_xll.ohTrigger(RecalcTrigger,Trigger1M)),NA())</f>
        <v>2.3826858098264077E-2</v>
      </c>
      <c r="K965" s="44">
        <f>IFERROR(_xll.qlIndexFixing(Index3M,H965,TRUE,_xll.ohTrigger(RecalcTrigger,Trigger3M)),NA())</f>
        <v>2.4353291463260446E-2</v>
      </c>
      <c r="L965" s="44">
        <f>IFERROR(_xll.qlIndexFixing(Index6M,$H965,TRUE,_xll.ohTrigger(RecalcTrigger,Trigger6M)),NA())</f>
        <v>2.5066419460090757E-2</v>
      </c>
      <c r="M965" s="178">
        <f>IFERROR(_xll.qlIndexFixing(Index1Y,$H965,TRUE,_xll.ohTrigger(RecalcTrigger,Trigger1Y)),NA())</f>
        <v>2.5662663326115664E-2</v>
      </c>
      <c r="N965" s="177">
        <f>IFERROR(_xll.qlIndexFixing(ONIndex1M,I965,TRUE,_xll.ohTrigger(RecalcTrigger,Trigger1M)),NA())</f>
        <v>2.3784581554320283E-2</v>
      </c>
      <c r="O965" s="44">
        <f>IFERROR(_xll.qlIndexFixing(ONIndex3M,I965,TRUE,_xll.ohTrigger(RecalcTrigger,Trigger3M)),NA())</f>
        <v>2.4210948494075568E-2</v>
      </c>
      <c r="P965" s="44">
        <f>IFERROR(_xll.qlIndexFixing(ONIndex6M,I965,TRUE,_xll.ohTrigger(RecalcTrigger,Trigger6M)),NA())</f>
        <v>2.4885975974165975E-2</v>
      </c>
      <c r="Q965" s="178">
        <f>IFERROR(_xll.qlIndexFixing(ONIndex1Y,I965,TRUE,_xll.ohTrigger(RecalcTrigger,Trigger1Y)),NA())</f>
        <v>2.53777950062406E-2</v>
      </c>
    </row>
    <row r="966" spans="2:17" x14ac:dyDescent="0.2">
      <c r="B966" s="39" t="s">
        <v>42</v>
      </c>
      <c r="D966" s="42">
        <f>_xll.qlCalendarAdvance(Calendar,$D965,B966,"f",FALSE)</f>
        <v>46238</v>
      </c>
      <c r="E966" s="172">
        <f>_xll.qlInterestRateIndexValueDate(IndexON,D966)</f>
        <v>46238</v>
      </c>
      <c r="F966" s="188">
        <f>IFERROR(_xll.qlIndexFixing(IndexON,D966,TRUE,_xll.ohTrigger(RecalcTrigger,TriggerON)),NA())</f>
        <v>2.2814657475526134E-2</v>
      </c>
      <c r="H966" s="42">
        <f>_xll.qlCalendarAdvance(Calendar,$H965,B966,"f",FALSE)</f>
        <v>46238</v>
      </c>
      <c r="I966" s="172">
        <f>_xll.qlInterestRateIndexValueDate(Index1M,$H966)</f>
        <v>46238</v>
      </c>
      <c r="J966" s="177">
        <f>IFERROR(_xll.qlIndexFixing(Index1M,$H966,TRUE,_xll.ohTrigger(RecalcTrigger,Trigger1M)),NA())</f>
        <v>2.3835607387724174E-2</v>
      </c>
      <c r="K966" s="44">
        <f>IFERROR(_xll.qlIndexFixing(Index3M,H966,TRUE,_xll.ohTrigger(RecalcTrigger,Trigger3M)),NA())</f>
        <v>2.4363483666802452E-2</v>
      </c>
      <c r="L966" s="44">
        <f>IFERROR(_xll.qlIndexFixing(Index6M,$H966,TRUE,_xll.ohTrigger(RecalcTrigger,Trigger6M)),NA())</f>
        <v>2.5067547156748488E-2</v>
      </c>
      <c r="M966" s="178">
        <f>IFERROR(_xll.qlIndexFixing(Index1Y,$H966,TRUE,_xll.ohTrigger(RecalcTrigger,Trigger1Y)),NA())</f>
        <v>2.5661068441325652E-2</v>
      </c>
      <c r="N966" s="177">
        <f>IFERROR(_xll.qlIndexFixing(ONIndex1M,I966,TRUE,_xll.ohTrigger(RecalcTrigger,Trigger1M)),NA())</f>
        <v>2.3793536100077395E-2</v>
      </c>
      <c r="O966" s="44">
        <f>IFERROR(_xll.qlIndexFixing(ONIndex3M,I966,TRUE,_xll.ohTrigger(RecalcTrigger,Trigger3M)),NA())</f>
        <v>2.42221616506344E-2</v>
      </c>
      <c r="P966" s="44">
        <f>IFERROR(_xll.qlIndexFixing(ONIndex6M,I966,TRUE,_xll.ohTrigger(RecalcTrigger,Trigger6M)),NA())</f>
        <v>2.4889278366645451E-2</v>
      </c>
      <c r="Q966" s="178">
        <f>IFERROR(_xll.qlIndexFixing(ONIndex1Y,I966,TRUE,_xll.ohTrigger(RecalcTrigger,Trigger1Y)),NA())</f>
        <v>2.5376504754394125E-2</v>
      </c>
    </row>
    <row r="967" spans="2:17" x14ac:dyDescent="0.2">
      <c r="B967" s="39" t="s">
        <v>42</v>
      </c>
      <c r="D967" s="42">
        <f>_xll.qlCalendarAdvance(Calendar,$D966,B967,"f",FALSE)</f>
        <v>46245</v>
      </c>
      <c r="E967" s="172">
        <f>_xll.qlInterestRateIndexValueDate(IndexON,D967)</f>
        <v>46245</v>
      </c>
      <c r="F967" s="188">
        <f>IFERROR(_xll.qlIndexFixing(IndexON,D967,TRUE,_xll.ohTrigger(RecalcTrigger,TriggerON)),NA())</f>
        <v>2.2831233418207919E-2</v>
      </c>
      <c r="H967" s="42">
        <f>_xll.qlCalendarAdvance(Calendar,$H966,B967,"f",FALSE)</f>
        <v>46245</v>
      </c>
      <c r="I967" s="172">
        <f>_xll.qlInterestRateIndexValueDate(Index1M,$H967)</f>
        <v>46245</v>
      </c>
      <c r="J967" s="177">
        <f>IFERROR(_xll.qlIndexFixing(Index1M,$H967,TRUE,_xll.ohTrigger(RecalcTrigger,Trigger1M)),NA())</f>
        <v>2.3844252712199587E-2</v>
      </c>
      <c r="K967" s="44">
        <f>IFERROR(_xll.qlIndexFixing(Index3M,H967,TRUE,_xll.ohTrigger(RecalcTrigger,Trigger3M)),NA())</f>
        <v>2.4373508349672088E-2</v>
      </c>
      <c r="L967" s="44">
        <f>IFERROR(_xll.qlIndexFixing(Index6M,$H967,TRUE,_xll.ohTrigger(RecalcTrigger,Trigger6M)),NA())</f>
        <v>2.5068540495370394E-2</v>
      </c>
      <c r="M967" s="178">
        <f>IFERROR(_xll.qlIndexFixing(Index1Y,$H967,TRUE,_xll.ohTrigger(RecalcTrigger,Trigger1Y)),NA())</f>
        <v>2.5659463112321257E-2</v>
      </c>
      <c r="N967" s="177">
        <f>IFERROR(_xll.qlIndexFixing(ONIndex1M,I967,TRUE,_xll.ohTrigger(RecalcTrigger,Trigger1M)),NA())</f>
        <v>2.3802386877904702E-2</v>
      </c>
      <c r="O967" s="44">
        <f>IFERROR(_xll.qlIndexFixing(ONIndex3M,I967,TRUE,_xll.ohTrigger(RecalcTrigger,Trigger3M)),NA())</f>
        <v>2.423320827280917E-2</v>
      </c>
      <c r="P967" s="44">
        <f>IFERROR(_xll.qlIndexFixing(ONIndex6M,I967,TRUE,_xll.ohTrigger(RecalcTrigger,Trigger6M)),NA())</f>
        <v>2.489240286026928E-2</v>
      </c>
      <c r="Q967" s="178">
        <f>IFERROR(_xll.qlIndexFixing(ONIndex1Y,I967,TRUE,_xll.ohTrigger(RecalcTrigger,Trigger1Y)),NA())</f>
        <v>2.5375204316488986E-2</v>
      </c>
    </row>
    <row r="968" spans="2:17" x14ac:dyDescent="0.2">
      <c r="B968" s="39" t="s">
        <v>42</v>
      </c>
      <c r="D968" s="42">
        <f>_xll.qlCalendarAdvance(Calendar,$D967,B968,"f",FALSE)</f>
        <v>46252</v>
      </c>
      <c r="E968" s="172">
        <f>_xll.qlInterestRateIndexValueDate(IndexON,D968)</f>
        <v>46252</v>
      </c>
      <c r="F968" s="188">
        <f>IFERROR(_xll.qlIndexFixing(IndexON,D968,TRUE,_xll.ohTrigger(RecalcTrigger,TriggerON)),NA())</f>
        <v>2.2847571066183514E-2</v>
      </c>
      <c r="H968" s="42">
        <f>_xll.qlCalendarAdvance(Calendar,$H967,B968,"f",FALSE)</f>
        <v>46252</v>
      </c>
      <c r="I968" s="172">
        <f>_xll.qlInterestRateIndexValueDate(Index1M,$H968)</f>
        <v>46252</v>
      </c>
      <c r="J968" s="177">
        <f>IFERROR(_xll.qlIndexFixing(Index1M,$H968,TRUE,_xll.ohTrigger(RecalcTrigger,Trigger1M)),NA())</f>
        <v>2.3852794071470704E-2</v>
      </c>
      <c r="K968" s="44">
        <f>IFERROR(_xll.qlIndexFixing(Index3M,H968,TRUE,_xll.ohTrigger(RecalcTrigger,Trigger3M)),NA())</f>
        <v>2.4383365510607848E-2</v>
      </c>
      <c r="L968" s="44">
        <f>IFERROR(_xll.qlIndexFixing(Index6M,$H968,TRUE,_xll.ohTrigger(RecalcTrigger,Trigger6M)),NA())</f>
        <v>2.5069406015197665E-2</v>
      </c>
      <c r="M968" s="178">
        <f>IFERROR(_xll.qlIndexFixing(Index1Y,$H968,TRUE,_xll.ohTrigger(RecalcTrigger,Trigger1Y)),NA())</f>
        <v>2.5657847339151107E-2</v>
      </c>
      <c r="N968" s="177">
        <f>IFERROR(_xll.qlIndexFixing(ONIndex1M,I968,TRUE,_xll.ohTrigger(RecalcTrigger,Trigger1M)),NA())</f>
        <v>2.3811133887964298E-2</v>
      </c>
      <c r="O968" s="44">
        <f>IFERROR(_xll.qlIndexFixing(ONIndex3M,I968,TRUE,_xll.ohTrigger(RecalcTrigger,Trigger3M)),NA())</f>
        <v>2.424408836059988E-2</v>
      </c>
      <c r="P968" s="44">
        <f>IFERROR(_xll.qlIndexFixing(ONIndex6M,I968,TRUE,_xll.ohTrigger(RecalcTrigger,Trigger6M)),NA())</f>
        <v>2.4895349455037463E-2</v>
      </c>
      <c r="Q968" s="178">
        <f>IFERROR(_xll.qlIndexFixing(ONIndex1Y,I968,TRUE,_xll.ohTrigger(RecalcTrigger,Trigger1Y)),NA())</f>
        <v>2.5373893692606231E-2</v>
      </c>
    </row>
    <row r="969" spans="2:17" x14ac:dyDescent="0.2">
      <c r="B969" s="39" t="s">
        <v>42</v>
      </c>
      <c r="D969" s="42">
        <f>_xll.qlCalendarAdvance(Calendar,$D968,B969,"f",FALSE)</f>
        <v>46259</v>
      </c>
      <c r="E969" s="172">
        <f>_xll.qlInterestRateIndexValueDate(IndexON,D969)</f>
        <v>46259</v>
      </c>
      <c r="F969" s="188">
        <f>IFERROR(_xll.qlIndexFixing(IndexON,D969,TRUE,_xll.ohTrigger(RecalcTrigger,TriggerON)),NA())</f>
        <v>2.2863670419452919E-2</v>
      </c>
      <c r="H969" s="42">
        <f>_xll.qlCalendarAdvance(Calendar,$H968,B969,"f",FALSE)</f>
        <v>46259</v>
      </c>
      <c r="I969" s="172">
        <f>_xll.qlInterestRateIndexValueDate(Index1M,$H969)</f>
        <v>46259</v>
      </c>
      <c r="J969" s="177">
        <f>IFERROR(_xll.qlIndexFixing(Index1M,$H969,TRUE,_xll.ohTrigger(RecalcTrigger,Trigger1M)),NA())</f>
        <v>2.3861231465304847E-2</v>
      </c>
      <c r="K969" s="44">
        <f>IFERROR(_xll.qlIndexFixing(Index3M,H969,TRUE,_xll.ohTrigger(RecalcTrigger,Trigger3M)),NA())</f>
        <v>2.4393055148369376E-2</v>
      </c>
      <c r="L969" s="44">
        <f>IFERROR(_xll.qlIndexFixing(Index6M,$H969,TRUE,_xll.ohTrigger(RecalcTrigger,Trigger6M)),NA())</f>
        <v>2.507015025550937E-2</v>
      </c>
      <c r="M969" s="178">
        <f>IFERROR(_xll.qlIndexFixing(Index1Y,$H969,TRUE,_xll.ohTrigger(RecalcTrigger,Trigger1Y)),NA())</f>
        <v>2.5656221121864942E-2</v>
      </c>
      <c r="N969" s="177">
        <f>IFERROR(_xll.qlIndexFixing(ONIndex1M,I969,TRUE,_xll.ohTrigger(RecalcTrigger,Trigger1M)),NA())</f>
        <v>2.3819777130013042E-2</v>
      </c>
      <c r="O969" s="44">
        <f>IFERROR(_xll.qlIndexFixing(ONIndex3M,I969,TRUE,_xll.ohTrigger(RecalcTrigger,Trigger3M)),NA())</f>
        <v>2.425480191400653E-2</v>
      </c>
      <c r="P969" s="44">
        <f>IFERROR(_xll.qlIndexFixing(ONIndex6M,I969,TRUE,_xll.ohTrigger(RecalcTrigger,Trigger6M)),NA())</f>
        <v>2.4898118150949999E-2</v>
      </c>
      <c r="Q969" s="178">
        <f>IFERROR(_xll.qlIndexFixing(ONIndex1Y,I969,TRUE,_xll.ohTrigger(RecalcTrigger,Trigger1Y)),NA())</f>
        <v>2.5372572882583766E-2</v>
      </c>
    </row>
    <row r="970" spans="2:17" x14ac:dyDescent="0.2">
      <c r="B970" s="39" t="s">
        <v>42</v>
      </c>
      <c r="D970" s="42">
        <f>_xll.qlCalendarAdvance(Calendar,$D969,B970,"f",FALSE)</f>
        <v>46266</v>
      </c>
      <c r="E970" s="172">
        <f>_xll.qlInterestRateIndexValueDate(IndexON,D970)</f>
        <v>46266</v>
      </c>
      <c r="F970" s="188">
        <f>IFERROR(_xll.qlIndexFixing(IndexON,D970,TRUE,_xll.ohTrigger(RecalcTrigger,TriggerON)),NA())</f>
        <v>2.2879531477935089E-2</v>
      </c>
      <c r="H970" s="42">
        <f>_xll.qlCalendarAdvance(Calendar,$H969,B970,"f",FALSE)</f>
        <v>46266</v>
      </c>
      <c r="I970" s="172">
        <f>_xll.qlInterestRateIndexValueDate(Index1M,$H970)</f>
        <v>46266</v>
      </c>
      <c r="J970" s="177">
        <f>IFERROR(_xll.qlIndexFixing(Index1M,$H970,TRUE,_xll.ohTrigger(RecalcTrigger,Trigger1M)),NA())</f>
        <v>2.3868198583886002E-2</v>
      </c>
      <c r="K970" s="44">
        <f>IFERROR(_xll.qlIndexFixing(Index3M,H970,TRUE,_xll.ohTrigger(RecalcTrigger,Trigger3M)),NA())</f>
        <v>2.4401114733685322E-2</v>
      </c>
      <c r="L970" s="44">
        <f>IFERROR(_xll.qlIndexFixing(Index6M,$H970,TRUE,_xll.ohTrigger(RecalcTrigger,Trigger6M)),NA())</f>
        <v>2.5068191299471829E-2</v>
      </c>
      <c r="M970" s="178">
        <f>IFERROR(_xll.qlIndexFixing(Index1Y,$H970,TRUE,_xll.ohTrigger(RecalcTrigger,Trigger1Y)),NA())</f>
        <v>2.5654584460511831E-2</v>
      </c>
      <c r="N970" s="177">
        <f>IFERROR(_xll.qlIndexFixing(ONIndex1M,I970,TRUE,_xll.ohTrigger(RecalcTrigger,Trigger1M)),NA())</f>
        <v>2.3828316604213029E-2</v>
      </c>
      <c r="O970" s="44">
        <f>IFERROR(_xll.qlIndexFixing(ONIndex3M,I970,TRUE,_xll.ohTrigger(RecalcTrigger,Trigger3M)),NA())</f>
        <v>2.4265348932948072E-2</v>
      </c>
      <c r="P970" s="44">
        <f>IFERROR(_xll.qlIndexFixing(ONIndex6M,I970,TRUE,_xll.ohTrigger(RecalcTrigger,Trigger6M)),NA())</f>
        <v>2.4900708948006889E-2</v>
      </c>
      <c r="Q970" s="178">
        <f>IFERROR(_xll.qlIndexFixing(ONIndex1Y,I970,TRUE,_xll.ohTrigger(RecalcTrigger,Trigger1Y)),NA())</f>
        <v>2.5371241886583684E-2</v>
      </c>
    </row>
    <row r="971" spans="2:17" x14ac:dyDescent="0.2">
      <c r="B971" s="39" t="s">
        <v>42</v>
      </c>
      <c r="D971" s="42">
        <f>_xll.qlCalendarAdvance(Calendar,$D970,B971,"f",FALSE)</f>
        <v>46273</v>
      </c>
      <c r="E971" s="172">
        <f>_xll.qlInterestRateIndexValueDate(IndexON,D971)</f>
        <v>46273</v>
      </c>
      <c r="F971" s="188">
        <f>IFERROR(_xll.qlIndexFixing(IndexON,D971,TRUE,_xll.ohTrigger(RecalcTrigger,TriggerON)),NA())</f>
        <v>2.2895154241711069E-2</v>
      </c>
      <c r="H971" s="42">
        <f>_xll.qlCalendarAdvance(Calendar,$H970,B971,"f",FALSE)</f>
        <v>46273</v>
      </c>
      <c r="I971" s="172">
        <f>_xll.qlInterestRateIndexValueDate(Index1M,$H971)</f>
        <v>46273</v>
      </c>
      <c r="J971" s="177">
        <f>IFERROR(_xll.qlIndexFixing(Index1M,$H971,TRUE,_xll.ohTrigger(RecalcTrigger,Trigger1M)),NA())</f>
        <v>2.3876434934151813E-2</v>
      </c>
      <c r="K971" s="44">
        <f>IFERROR(_xll.qlIndexFixing(Index3M,H971,TRUE,_xll.ohTrigger(RecalcTrigger,Trigger3M)),NA())</f>
        <v>2.4410480663293144E-2</v>
      </c>
      <c r="L971" s="44">
        <f>IFERROR(_xll.qlIndexFixing(Index6M,$H971,TRUE,_xll.ohTrigger(RecalcTrigger,Trigger6M)),NA())</f>
        <v>2.506872610743224E-2</v>
      </c>
      <c r="M971" s="178">
        <f>IFERROR(_xll.qlIndexFixing(Index1Y,$H971,TRUE,_xll.ohTrigger(RecalcTrigger,Trigger1Y)),NA())</f>
        <v>2.5652937355142402E-2</v>
      </c>
      <c r="N971" s="177">
        <f>IFERROR(_xll.qlIndexFixing(ONIndex1M,I971,TRUE,_xll.ohTrigger(RecalcTrigger,Trigger1M)),NA())</f>
        <v>2.3836752310483211E-2</v>
      </c>
      <c r="O971" s="44">
        <f>IFERROR(_xll.qlIndexFixing(ONIndex3M,I971,TRUE,_xll.ohTrigger(RecalcTrigger,Trigger3M)),NA())</f>
        <v>2.4275729417505554E-2</v>
      </c>
      <c r="P971" s="44">
        <f>IFERROR(_xll.qlIndexFixing(ONIndex6M,I971,TRUE,_xll.ohTrigger(RecalcTrigger,Trigger6M)),NA())</f>
        <v>2.4903121846289178E-2</v>
      </c>
      <c r="Q971" s="178">
        <f>IFERROR(_xll.qlIndexFixing(ONIndex1Y,I971,TRUE,_xll.ohTrigger(RecalcTrigger,Trigger1Y)),NA())</f>
        <v>2.5369900704524939E-2</v>
      </c>
    </row>
    <row r="972" spans="2:17" x14ac:dyDescent="0.2">
      <c r="B972" s="39" t="s">
        <v>42</v>
      </c>
      <c r="D972" s="42">
        <f>_xll.qlCalendarAdvance(Calendar,$D971,B972,"f",FALSE)</f>
        <v>46280</v>
      </c>
      <c r="E972" s="172">
        <f>_xll.qlInterestRateIndexValueDate(IndexON,D972)</f>
        <v>46280</v>
      </c>
      <c r="F972" s="188">
        <f>IFERROR(_xll.qlIndexFixing(IndexON,D972,TRUE,_xll.ohTrigger(RecalcTrigger,TriggerON)),NA())</f>
        <v>2.2910538710618766E-2</v>
      </c>
      <c r="H972" s="42">
        <f>_xll.qlCalendarAdvance(Calendar,$H971,B972,"f",FALSE)</f>
        <v>46280</v>
      </c>
      <c r="I972" s="172">
        <f>_xll.qlInterestRateIndexValueDate(Index1M,$H972)</f>
        <v>46280</v>
      </c>
      <c r="J972" s="177">
        <f>IFERROR(_xll.qlIndexFixing(Index1M,$H972,TRUE,_xll.ohTrigger(RecalcTrigger,Trigger1M)),NA())</f>
        <v>2.3884567324945743E-2</v>
      </c>
      <c r="K972" s="44">
        <f>IFERROR(_xll.qlIndexFixing(Index3M,H972,TRUE,_xll.ohTrigger(RecalcTrigger,Trigger3M)),NA())</f>
        <v>2.4419679077146192E-2</v>
      </c>
      <c r="L972" s="44">
        <f>IFERROR(_xll.qlIndexFixing(Index6M,$H972,TRUE,_xll.ohTrigger(RecalcTrigger,Trigger6M)),NA())</f>
        <v>2.5069157726620016E-2</v>
      </c>
      <c r="M972" s="178">
        <f>IFERROR(_xll.qlIndexFixing(Index1Y,$H972,TRUE,_xll.ohTrigger(RecalcTrigger,Trigger1Y)),NA())</f>
        <v>2.5651279805806837E-2</v>
      </c>
      <c r="N972" s="177">
        <f>IFERROR(_xll.qlIndexFixing(ONIndex1M,I972,TRUE,_xll.ohTrigger(RecalcTrigger,Trigger1M)),NA())</f>
        <v>2.3845084248823589E-2</v>
      </c>
      <c r="O972" s="44">
        <f>IFERROR(_xll.qlIndexFixing(ONIndex3M,I972,TRUE,_xll.ohTrigger(RecalcTrigger,Trigger3M)),NA())</f>
        <v>2.4285943367597929E-2</v>
      </c>
      <c r="P972" s="44">
        <f>IFERROR(_xll.qlIndexFixing(ONIndex6M,I972,TRUE,_xll.ohTrigger(RecalcTrigger,Trigger6M)),NA())</f>
        <v>2.490535684571582E-2</v>
      </c>
      <c r="Q972" s="178">
        <f>IFERROR(_xll.qlIndexFixing(ONIndex1Y,I972,TRUE,_xll.ohTrigger(RecalcTrigger,Trigger1Y)),NA())</f>
        <v>2.5368549336407531E-2</v>
      </c>
    </row>
    <row r="973" spans="2:17" x14ac:dyDescent="0.2">
      <c r="B973" s="39" t="s">
        <v>42</v>
      </c>
      <c r="D973" s="42">
        <f>_xll.qlCalendarAdvance(Calendar,$D972,B973,"f",FALSE)</f>
        <v>46287</v>
      </c>
      <c r="E973" s="172">
        <f>_xll.qlInterestRateIndexValueDate(IndexON,D973)</f>
        <v>46287</v>
      </c>
      <c r="F973" s="188">
        <f>IFERROR(_xll.qlIndexFixing(IndexON,D973,TRUE,_xll.ohTrigger(RecalcTrigger,TriggerON)),NA())</f>
        <v>2.2925684884658182E-2</v>
      </c>
      <c r="H973" s="42">
        <f>_xll.qlCalendarAdvance(Calendar,$H972,B973,"f",FALSE)</f>
        <v>46287</v>
      </c>
      <c r="I973" s="172">
        <f>_xll.qlInterestRateIndexValueDate(Index1M,$H973)</f>
        <v>46287</v>
      </c>
      <c r="J973" s="177">
        <f>IFERROR(_xll.qlIndexFixing(Index1M,$H973,TRUE,_xll.ohTrigger(RecalcTrigger,Trigger1M)),NA())</f>
        <v>2.3892595756067874E-2</v>
      </c>
      <c r="K973" s="44">
        <f>IFERROR(_xll.qlIndexFixing(Index3M,H973,TRUE,_xll.ohTrigger(RecalcTrigger,Trigger3M)),NA())</f>
        <v>2.4428709974099135E-2</v>
      </c>
      <c r="L973" s="44">
        <f>IFERROR(_xll.qlIndexFixing(Index6M,$H973,TRUE,_xll.ohTrigger(RecalcTrigger,Trigger6M)),NA())</f>
        <v>2.5069492803447207E-2</v>
      </c>
      <c r="M973" s="178">
        <f>IFERROR(_xll.qlIndexFixing(Index1Y,$H973,TRUE,_xll.ohTrigger(RecalcTrigger,Trigger1Y)),NA())</f>
        <v>2.5649611812555762E-2</v>
      </c>
      <c r="N973" s="177">
        <f>IFERROR(_xll.qlIndexFixing(ONIndex1M,I973,TRUE,_xll.ohTrigger(RecalcTrigger,Trigger1M)),NA())</f>
        <v>2.3853312419315209E-2</v>
      </c>
      <c r="O973" s="44">
        <f>IFERROR(_xll.qlIndexFixing(ONIndex3M,I973,TRUE,_xll.ohTrigger(RecalcTrigger,Trigger3M)),NA())</f>
        <v>2.4295990783225196E-2</v>
      </c>
      <c r="P973" s="44">
        <f>IFERROR(_xll.qlIndexFixing(ONIndex6M,I973,TRUE,_xll.ohTrigger(RecalcTrigger,Trigger6M)),NA())</f>
        <v>2.4907413946286816E-2</v>
      </c>
      <c r="Q973" s="178">
        <f>IFERROR(_xll.qlIndexFixing(ONIndex1Y,I973,TRUE,_xll.ohTrigger(RecalcTrigger,Trigger1Y)),NA())</f>
        <v>2.5367187782312506E-2</v>
      </c>
    </row>
    <row r="974" spans="2:17" x14ac:dyDescent="0.2">
      <c r="B974" s="39" t="s">
        <v>42</v>
      </c>
      <c r="D974" s="42">
        <f>_xll.qlCalendarAdvance(Calendar,$D973,B974,"f",FALSE)</f>
        <v>46294</v>
      </c>
      <c r="E974" s="172">
        <f>_xll.qlInterestRateIndexValueDate(IndexON,D974)</f>
        <v>46294</v>
      </c>
      <c r="F974" s="188">
        <f>IFERROR(_xll.qlIndexFixing(IndexON,D974,TRUE,_xll.ohTrigger(RecalcTrigger,TriggerON)),NA())</f>
        <v>2.2940592763910361E-2</v>
      </c>
      <c r="H974" s="42">
        <f>_xll.qlCalendarAdvance(Calendar,$H973,B974,"f",FALSE)</f>
        <v>46294</v>
      </c>
      <c r="I974" s="172">
        <f>_xll.qlInterestRateIndexValueDate(Index1M,$H974)</f>
        <v>46294</v>
      </c>
      <c r="J974" s="177">
        <f>IFERROR(_xll.qlIndexFixing(Index1M,$H974,TRUE,_xll.ohTrigger(RecalcTrigger,Trigger1M)),NA())</f>
        <v>2.3900520227302085E-2</v>
      </c>
      <c r="K974" s="44">
        <f>IFERROR(_xll.qlIndexFixing(Index3M,H974,TRUE,_xll.ohTrigger(RecalcTrigger,Trigger3M)),NA())</f>
        <v>2.4437573353026227E-2</v>
      </c>
      <c r="L974" s="44">
        <f>IFERROR(_xll.qlIndexFixing(Index6M,$H974,TRUE,_xll.ohTrigger(RecalcTrigger,Trigger6M)),NA())</f>
        <v>2.507058581670335E-2</v>
      </c>
      <c r="M974" s="178">
        <f>IFERROR(_xll.qlIndexFixing(Index1Y,$H974,TRUE,_xll.ohTrigger(RecalcTrigger,Trigger1Y)),NA())</f>
        <v>2.5647933375439802E-2</v>
      </c>
      <c r="N974" s="177">
        <f>IFERROR(_xll.qlIndexFixing(ONIndex1M,I974,TRUE,_xll.ohTrigger(RecalcTrigger,Trigger1M)),NA())</f>
        <v>2.3861436821714932E-2</v>
      </c>
      <c r="O974" s="44">
        <f>IFERROR(_xll.qlIndexFixing(ONIndex3M,I974,TRUE,_xll.ohTrigger(RecalcTrigger,Trigger3M)),NA())</f>
        <v>2.4305871664387357E-2</v>
      </c>
      <c r="P974" s="44">
        <f>IFERROR(_xll.qlIndexFixing(ONIndex6M,I974,TRUE,_xll.ohTrigger(RecalcTrigger,Trigger6M)),NA())</f>
        <v>2.4909293148002165E-2</v>
      </c>
      <c r="Q974" s="178">
        <f>IFERROR(_xll.qlIndexFixing(ONIndex1Y,I974,TRUE,_xll.ohTrigger(RecalcTrigger,Trigger1Y)),NA())</f>
        <v>2.5365816042077771E-2</v>
      </c>
    </row>
    <row r="975" spans="2:17" x14ac:dyDescent="0.2">
      <c r="B975" s="39" t="s">
        <v>42</v>
      </c>
      <c r="D975" s="42">
        <f>_xll.qlCalendarAdvance(Calendar,$D974,B975,"f",FALSE)</f>
        <v>46301</v>
      </c>
      <c r="E975" s="172">
        <f>_xll.qlInterestRateIndexValueDate(IndexON,D975)</f>
        <v>46301</v>
      </c>
      <c r="F975" s="188">
        <f>IFERROR(_xll.qlIndexFixing(IndexON,D975,TRUE,_xll.ohTrigger(RecalcTrigger,TriggerON)),NA())</f>
        <v>2.2955262348132166E-2</v>
      </c>
      <c r="H975" s="42">
        <f>_xll.qlCalendarAdvance(Calendar,$H974,B975,"f",FALSE)</f>
        <v>46301</v>
      </c>
      <c r="I975" s="172">
        <f>_xll.qlInterestRateIndexValueDate(Index1M,$H975)</f>
        <v>46301</v>
      </c>
      <c r="J975" s="177">
        <f>IFERROR(_xll.qlIndexFixing(Index1M,$H975,TRUE,_xll.ohTrigger(RecalcTrigger,Trigger1M)),NA())</f>
        <v>2.3909672541879524E-2</v>
      </c>
      <c r="K975" s="44">
        <f>IFERROR(_xll.qlIndexFixing(Index3M,H975,TRUE,_xll.ohTrigger(RecalcTrigger,Trigger3M)),NA())</f>
        <v>2.4447674921408532E-2</v>
      </c>
      <c r="L975" s="44">
        <f>IFERROR(_xll.qlIndexFixing(Index6M,$H975,TRUE,_xll.ohTrigger(RecalcTrigger,Trigger6M)),NA())</f>
        <v>2.5070745044780782E-2</v>
      </c>
      <c r="M975" s="178">
        <f>IFERROR(_xll.qlIndexFixing(Index1Y,$H975,TRUE,_xll.ohTrigger(RecalcTrigger,Trigger1Y)),NA())</f>
        <v>2.5646244494510473E-2</v>
      </c>
      <c r="N975" s="177">
        <f>IFERROR(_xll.qlIndexFixing(ONIndex1M,I975,TRUE,_xll.ohTrigger(RecalcTrigger,Trigger1M)),NA())</f>
        <v>2.3869457456346943E-2</v>
      </c>
      <c r="O975" s="44">
        <f>IFERROR(_xll.qlIndexFixing(ONIndex3M,I975,TRUE,_xll.ohTrigger(RecalcTrigger,Trigger3M)),NA())</f>
        <v>2.4315586011084411E-2</v>
      </c>
      <c r="P975" s="44">
        <f>IFERROR(_xll.qlIndexFixing(ONIndex6M,I975,TRUE,_xll.ohTrigger(RecalcTrigger,Trigger6M)),NA())</f>
        <v>2.4910994450780821E-2</v>
      </c>
      <c r="Q975" s="178">
        <f>IFERROR(_xll.qlIndexFixing(ONIndex1Y,I975,TRUE,_xll.ohTrigger(RecalcTrigger,Trigger1Y)),NA())</f>
        <v>2.5364434115784373E-2</v>
      </c>
    </row>
    <row r="976" spans="2:17" x14ac:dyDescent="0.2">
      <c r="B976" s="39" t="s">
        <v>42</v>
      </c>
      <c r="D976" s="42">
        <f>_xll.qlCalendarAdvance(Calendar,$D975,B976,"f",FALSE)</f>
        <v>46308</v>
      </c>
      <c r="E976" s="172">
        <f>_xll.qlInterestRateIndexValueDate(IndexON,D976)</f>
        <v>46308</v>
      </c>
      <c r="F976" s="188">
        <f>IFERROR(_xll.qlIndexFixing(IndexON,D976,TRUE,_xll.ohTrigger(RecalcTrigger,TriggerON)),NA())</f>
        <v>2.2969693637485689E-2</v>
      </c>
      <c r="H976" s="42">
        <f>_xll.qlCalendarAdvance(Calendar,$H975,B976,"f",FALSE)</f>
        <v>46308</v>
      </c>
      <c r="I976" s="172">
        <f>_xll.qlInterestRateIndexValueDate(Index1M,$H976)</f>
        <v>46308</v>
      </c>
      <c r="J976" s="177">
        <f>IFERROR(_xll.qlIndexFixing(Index1M,$H976,TRUE,_xll.ohTrigger(RecalcTrigger,Trigger1M)),NA())</f>
        <v>2.3917382171576358E-2</v>
      </c>
      <c r="K976" s="44">
        <f>IFERROR(_xll.qlIndexFixing(Index3M,H976,TRUE,_xll.ohTrigger(RecalcTrigger,Trigger3M)),NA())</f>
        <v>2.4456191863962827E-2</v>
      </c>
      <c r="L976" s="44">
        <f>IFERROR(_xll.qlIndexFixing(Index6M,$H976,TRUE,_xll.ohTrigger(RecalcTrigger,Trigger6M)),NA())</f>
        <v>2.5070828040256694E-2</v>
      </c>
      <c r="M976" s="178">
        <f>IFERROR(_xll.qlIndexFixing(Index1Y,$H976,TRUE,_xll.ohTrigger(RecalcTrigger,Trigger1Y)),NA())</f>
        <v>2.564454516981951E-2</v>
      </c>
      <c r="N976" s="177">
        <f>IFERROR(_xll.qlIndexFixing(ONIndex1M,I976,TRUE,_xll.ohTrigger(RecalcTrigger,Trigger1M)),NA())</f>
        <v>2.3877374322887057E-2</v>
      </c>
      <c r="O976" s="44">
        <f>IFERROR(_xll.qlIndexFixing(ONIndex3M,I976,TRUE,_xll.ohTrigger(RecalcTrigger,Trigger3M)),NA())</f>
        <v>2.4325133823235312E-2</v>
      </c>
      <c r="P976" s="44">
        <f>IFERROR(_xll.qlIndexFixing(ONIndex6M,I976,TRUE,_xll.ohTrigger(RecalcTrigger,Trigger6M)),NA())</f>
        <v>2.4912517854784877E-2</v>
      </c>
      <c r="Q976" s="178">
        <f>IFERROR(_xll.qlIndexFixing(ONIndex1Y,I976,TRUE,_xll.ohTrigger(RecalcTrigger,Trigger1Y)),NA())</f>
        <v>2.5363042003513359E-2</v>
      </c>
    </row>
    <row r="977" spans="2:17" x14ac:dyDescent="0.2">
      <c r="B977" s="39" t="s">
        <v>42</v>
      </c>
      <c r="D977" s="42">
        <f>_xll.qlCalendarAdvance(Calendar,$D976,B977,"f",FALSE)</f>
        <v>46315</v>
      </c>
      <c r="E977" s="172">
        <f>_xll.qlInterestRateIndexValueDate(IndexON,D977)</f>
        <v>46315</v>
      </c>
      <c r="F977" s="188">
        <f>IFERROR(_xll.qlIndexFixing(IndexON,D977,TRUE,_xll.ohTrigger(RecalcTrigger,TriggerON)),NA())</f>
        <v>2.2983886631808836E-2</v>
      </c>
      <c r="H977" s="42">
        <f>_xll.qlCalendarAdvance(Calendar,$H976,B977,"f",FALSE)</f>
        <v>46315</v>
      </c>
      <c r="I977" s="172">
        <f>_xll.qlInterestRateIndexValueDate(Index1M,$H977)</f>
        <v>46315</v>
      </c>
      <c r="J977" s="177">
        <f>IFERROR(_xll.qlIndexFixing(Index1M,$H977,TRUE,_xll.ohTrigger(RecalcTrigger,Trigger1M)),NA())</f>
        <v>2.3924987834131634E-2</v>
      </c>
      <c r="K977" s="44">
        <f>IFERROR(_xll.qlIndexFixing(Index3M,H977,TRUE,_xll.ohTrigger(RecalcTrigger,Trigger3M)),NA())</f>
        <v>2.4464541274172323E-2</v>
      </c>
      <c r="L977" s="44">
        <f>IFERROR(_xll.qlIndexFixing(Index6M,$H977,TRUE,_xll.ohTrigger(RecalcTrigger,Trigger6M)),NA())</f>
        <v>2.507084141353071E-2</v>
      </c>
      <c r="M977" s="178">
        <f>IFERROR(_xll.qlIndexFixing(Index1Y,$H977,TRUE,_xll.ohTrigger(RecalcTrigger,Trigger1Y)),NA())</f>
        <v>2.5642835401418873E-2</v>
      </c>
      <c r="N977" s="177">
        <f>IFERROR(_xll.qlIndexFixing(ONIndex1M,I977,TRUE,_xll.ohTrigger(RecalcTrigger,Trigger1M)),NA())</f>
        <v>2.3885187421497367E-2</v>
      </c>
      <c r="O977" s="44">
        <f>IFERROR(_xll.qlIndexFixing(ONIndex3M,I977,TRUE,_xll.ohTrigger(RecalcTrigger,Trigger3M)),NA())</f>
        <v>2.4334515100921106E-2</v>
      </c>
      <c r="P977" s="44">
        <f>IFERROR(_xll.qlIndexFixing(ONIndex6M,I977,TRUE,_xll.ohTrigger(RecalcTrigger,Trigger6M)),NA())</f>
        <v>2.491386335985224E-2</v>
      </c>
      <c r="Q977" s="178">
        <f>IFERROR(_xll.qlIndexFixing(ONIndex1Y,I977,TRUE,_xll.ohTrigger(RecalcTrigger,Trigger1Y)),NA())</f>
        <v>2.5361639705183681E-2</v>
      </c>
    </row>
    <row r="978" spans="2:17" x14ac:dyDescent="0.2">
      <c r="B978" s="39" t="s">
        <v>42</v>
      </c>
      <c r="D978" s="42">
        <f>_xll.qlCalendarAdvance(Calendar,$D977,B978,"f",FALSE)</f>
        <v>46322</v>
      </c>
      <c r="E978" s="172">
        <f>_xll.qlInterestRateIndexValueDate(IndexON,D978)</f>
        <v>46322</v>
      </c>
      <c r="F978" s="188">
        <f>IFERROR(_xll.qlIndexFixing(IndexON,D978,TRUE,_xll.ohTrigger(RecalcTrigger,TriggerON)),NA())</f>
        <v>2.2997841331263702E-2</v>
      </c>
      <c r="H978" s="42">
        <f>_xll.qlCalendarAdvance(Calendar,$H977,B978,"f",FALSE)</f>
        <v>46322</v>
      </c>
      <c r="I978" s="172">
        <f>_xll.qlInterestRateIndexValueDate(Index1M,$H978)</f>
        <v>46322</v>
      </c>
      <c r="J978" s="177">
        <f>IFERROR(_xll.qlIndexFixing(Index1M,$H978,TRUE,_xll.ohTrigger(RecalcTrigger,Trigger1M)),NA())</f>
        <v>2.3932489529341423E-2</v>
      </c>
      <c r="K978" s="44">
        <f>IFERROR(_xll.qlIndexFixing(Index3M,H978,TRUE,_xll.ohTrigger(RecalcTrigger,Trigger3M)),NA())</f>
        <v>2.4472723150985188E-2</v>
      </c>
      <c r="L978" s="44">
        <f>IFERROR(_xll.qlIndexFixing(Index6M,$H978,TRUE,_xll.ohTrigger(RecalcTrigger,Trigger6M)),NA())</f>
        <v>2.5070791775014024E-2</v>
      </c>
      <c r="M978" s="178">
        <f>IFERROR(_xll.qlIndexFixing(Index1Y,$H978,TRUE,_xll.ohTrigger(RecalcTrigger,Trigger1Y)),NA())</f>
        <v>2.5641115189360519E-2</v>
      </c>
      <c r="N978" s="177">
        <f>IFERROR(_xll.qlIndexFixing(ONIndex1M,I978,TRUE,_xll.ohTrigger(RecalcTrigger,Trigger1M)),NA())</f>
        <v>2.3892896752177872E-2</v>
      </c>
      <c r="O978" s="44">
        <f>IFERROR(_xll.qlIndexFixing(ONIndex3M,I978,TRUE,_xll.ohTrigger(RecalcTrigger,Trigger3M)),NA())</f>
        <v>2.4343729844060746E-2</v>
      </c>
      <c r="P978" s="44">
        <f>IFERROR(_xll.qlIndexFixing(ONIndex6M,I978,TRUE,_xll.ohTrigger(RecalcTrigger,Trigger6M)),NA())</f>
        <v>2.4915030966063956E-2</v>
      </c>
      <c r="Q978" s="178">
        <f>IFERROR(_xll.qlIndexFixing(ONIndex1Y,I978,TRUE,_xll.ohTrigger(RecalcTrigger,Trigger1Y)),NA())</f>
        <v>2.5360227220795339E-2</v>
      </c>
    </row>
    <row r="979" spans="2:17" x14ac:dyDescent="0.2">
      <c r="B979" s="39" t="s">
        <v>42</v>
      </c>
      <c r="D979" s="42">
        <f>_xll.qlCalendarAdvance(Calendar,$D978,B979,"f",FALSE)</f>
        <v>46329</v>
      </c>
      <c r="E979" s="172">
        <f>_xll.qlInterestRateIndexValueDate(IndexON,D979)</f>
        <v>46329</v>
      </c>
      <c r="F979" s="188">
        <f>IFERROR(_xll.qlIndexFixing(IndexON,D979,TRUE,_xll.ohTrigger(RecalcTrigger,TriggerON)),NA())</f>
        <v>2.30115577355261E-2</v>
      </c>
      <c r="H979" s="42">
        <f>_xll.qlCalendarAdvance(Calendar,$H978,B979,"f",FALSE)</f>
        <v>46329</v>
      </c>
      <c r="I979" s="172">
        <f>_xll.qlInterestRateIndexValueDate(Index1M,$H979)</f>
        <v>46329</v>
      </c>
      <c r="J979" s="177">
        <f>IFERROR(_xll.qlIndexFixing(Index1M,$H979,TRUE,_xll.ohTrigger(RecalcTrigger,Trigger1M)),NA())</f>
        <v>2.393858317823298E-2</v>
      </c>
      <c r="K979" s="44">
        <f>IFERROR(_xll.qlIndexFixing(Index3M,H979,TRUE,_xll.ohTrigger(RecalcTrigger,Trigger3M)),NA())</f>
        <v>2.4480737493370715E-2</v>
      </c>
      <c r="L979" s="44">
        <f>IFERROR(_xll.qlIndexFixing(Index6M,$H979,TRUE,_xll.ohTrigger(RecalcTrigger,Trigger6M)),NA())</f>
        <v>2.5070685735121844E-2</v>
      </c>
      <c r="M979" s="178">
        <f>IFERROR(_xll.qlIndexFixing(Index1Y,$H979,TRUE,_xll.ohTrigger(RecalcTrigger,Trigger1Y)),NA())</f>
        <v>2.5639384533697074E-2</v>
      </c>
      <c r="N979" s="177">
        <f>IFERROR(_xll.qlIndexFixing(ONIndex1M,I979,TRUE,_xll.ohTrigger(RecalcTrigger,Trigger1M)),NA())</f>
        <v>2.3900502314847527E-2</v>
      </c>
      <c r="O979" s="44">
        <f>IFERROR(_xll.qlIndexFixing(ONIndex3M,I979,TRUE,_xll.ohTrigger(RecalcTrigger,Trigger3M)),NA())</f>
        <v>2.4352778052654234E-2</v>
      </c>
      <c r="P979" s="44">
        <f>IFERROR(_xll.qlIndexFixing(ONIndex6M,I979,TRUE,_xll.ohTrigger(RecalcTrigger,Trigger6M)),NA())</f>
        <v>2.4916020673420025E-2</v>
      </c>
      <c r="Q979" s="178">
        <f>IFERROR(_xll.qlIndexFixing(ONIndex1Y,I979,TRUE,_xll.ohTrigger(RecalcTrigger,Trigger1Y)),NA())</f>
        <v>2.5358804550348335E-2</v>
      </c>
    </row>
    <row r="980" spans="2:17" x14ac:dyDescent="0.2">
      <c r="B980" s="39" t="s">
        <v>42</v>
      </c>
      <c r="D980" s="42">
        <f>_xll.qlCalendarAdvance(Calendar,$D979,B980,"f",FALSE)</f>
        <v>46336</v>
      </c>
      <c r="E980" s="172">
        <f>_xll.qlInterestRateIndexValueDate(IndexON,D980)</f>
        <v>46336</v>
      </c>
      <c r="F980" s="188">
        <f>IFERROR(_xll.qlIndexFixing(IndexON,D980,TRUE,_xll.ohTrigger(RecalcTrigger,TriggerON)),NA())</f>
        <v>2.302503584483917E-2</v>
      </c>
      <c r="H980" s="42">
        <f>_xll.qlCalendarAdvance(Calendar,$H979,B980,"f",FALSE)</f>
        <v>46336</v>
      </c>
      <c r="I980" s="172">
        <f>_xll.qlInterestRateIndexValueDate(Index1M,$H980)</f>
        <v>46336</v>
      </c>
      <c r="J980" s="177">
        <f>IFERROR(_xll.qlIndexFixing(Index1M,$H980,TRUE,_xll.ohTrigger(RecalcTrigger,Trigger1M)),NA())</f>
        <v>2.3945883886003605E-2</v>
      </c>
      <c r="K980" s="44">
        <f>IFERROR(_xll.qlIndexFixing(Index3M,H980,TRUE,_xll.ohTrigger(RecalcTrigger,Trigger3M)),NA())</f>
        <v>2.4488584300321119E-2</v>
      </c>
      <c r="L980" s="44">
        <f>IFERROR(_xll.qlIndexFixing(Index6M,$H980,TRUE,_xll.ohTrigger(RecalcTrigger,Trigger6M)),NA())</f>
        <v>2.5069693456955609E-2</v>
      </c>
      <c r="M980" s="178">
        <f>IFERROR(_xll.qlIndexFixing(Index1Y,$H980,TRUE,_xll.ohTrigger(RecalcTrigger,Trigger1Y)),NA())</f>
        <v>2.5637643434481605E-2</v>
      </c>
      <c r="N980" s="177">
        <f>IFERROR(_xll.qlIndexFixing(ONIndex1M,I980,TRUE,_xll.ohTrigger(RecalcTrigger,Trigger1M)),NA())</f>
        <v>2.3908004109587377E-2</v>
      </c>
      <c r="O980" s="44">
        <f>IFERROR(_xll.qlIndexFixing(ONIndex3M,I980,TRUE,_xll.ohTrigger(RecalcTrigger,Trigger3M)),NA())</f>
        <v>2.4361659726701568E-2</v>
      </c>
      <c r="P980" s="44">
        <f>IFERROR(_xll.qlIndexFixing(ONIndex6M,I980,TRUE,_xll.ohTrigger(RecalcTrigger,Trigger6M)),NA())</f>
        <v>2.4916832482001494E-2</v>
      </c>
      <c r="Q980" s="178">
        <f>IFERROR(_xll.qlIndexFixing(ONIndex1Y,I980,TRUE,_xll.ohTrigger(RecalcTrigger,Trigger1Y)),NA())</f>
        <v>2.5357371693842667E-2</v>
      </c>
    </row>
    <row r="981" spans="2:17" x14ac:dyDescent="0.2">
      <c r="B981" s="39" t="s">
        <v>42</v>
      </c>
      <c r="D981" s="42">
        <f>_xll.qlCalendarAdvance(Calendar,$D980,B981,"f",FALSE)</f>
        <v>46343</v>
      </c>
      <c r="E981" s="172">
        <f>_xll.qlInterestRateIndexValueDate(IndexON,D981)</f>
        <v>46343</v>
      </c>
      <c r="F981" s="188">
        <f>IFERROR(_xll.qlIndexFixing(IndexON,D981,TRUE,_xll.ohTrigger(RecalcTrigger,TriggerON)),NA())</f>
        <v>2.3038275659121865E-2</v>
      </c>
      <c r="H981" s="42">
        <f>_xll.qlCalendarAdvance(Calendar,$H980,B981,"f",FALSE)</f>
        <v>46343</v>
      </c>
      <c r="I981" s="172">
        <f>_xll.qlInterestRateIndexValueDate(Index1M,$H981)</f>
        <v>46343</v>
      </c>
      <c r="J981" s="177">
        <f>IFERROR(_xll.qlIndexFixing(Index1M,$H981,TRUE,_xll.ohTrigger(RecalcTrigger,Trigger1M)),NA())</f>
        <v>2.3953080632527435E-2</v>
      </c>
      <c r="K981" s="44">
        <f>IFERROR(_xll.qlIndexFixing(Index3M,H981,TRUE,_xll.ohTrigger(RecalcTrigger,Trigger3M)),NA())</f>
        <v>2.4496263570847981E-2</v>
      </c>
      <c r="L981" s="44">
        <f>IFERROR(_xll.qlIndexFixing(Index6M,$H981,TRUE,_xll.ohTrigger(RecalcTrigger,Trigger6M)),NA())</f>
        <v>2.506949546739189E-2</v>
      </c>
      <c r="M981" s="178">
        <f>IFERROR(_xll.qlIndexFixing(Index1Y,$H981,TRUE,_xll.ohTrigger(RecalcTrigger,Trigger1Y)),NA())</f>
        <v>2.5635891891767182E-2</v>
      </c>
      <c r="N981" s="177">
        <f>IFERROR(_xll.qlIndexFixing(ONIndex1M,I981,TRUE,_xll.ohTrigger(RecalcTrigger,Trigger1M)),NA())</f>
        <v>2.3915402136397423E-2</v>
      </c>
      <c r="O981" s="44">
        <f>IFERROR(_xll.qlIndexFixing(ONIndex3M,I981,TRUE,_xll.ohTrigger(RecalcTrigger,Trigger3M)),NA())</f>
        <v>2.4370374866121702E-2</v>
      </c>
      <c r="P981" s="44">
        <f>IFERROR(_xll.qlIndexFixing(ONIndex6M,I981,TRUE,_xll.ohTrigger(RecalcTrigger,Trigger6M)),NA())</f>
        <v>2.4917466391565224E-2</v>
      </c>
      <c r="Q981" s="178">
        <f>IFERROR(_xll.qlIndexFixing(ONIndex1Y,I981,TRUE,_xll.ohTrigger(RecalcTrigger,Trigger1Y)),NA())</f>
        <v>2.5355928651278337E-2</v>
      </c>
    </row>
    <row r="982" spans="2:17" x14ac:dyDescent="0.2">
      <c r="B982" s="39" t="s">
        <v>42</v>
      </c>
      <c r="D982" s="42">
        <f>_xll.qlCalendarAdvance(Calendar,$D981,B982,"f",FALSE)</f>
        <v>46350</v>
      </c>
      <c r="E982" s="172">
        <f>_xll.qlInterestRateIndexValueDate(IndexON,D982)</f>
        <v>46350</v>
      </c>
      <c r="F982" s="188">
        <f>IFERROR(_xll.qlIndexFixing(IndexON,D982,TRUE,_xll.ohTrigger(RecalcTrigger,TriggerON)),NA())</f>
        <v>2.3051277178293139E-2</v>
      </c>
      <c r="H982" s="42">
        <f>_xll.qlCalendarAdvance(Calendar,$H981,B982,"f",FALSE)</f>
        <v>46350</v>
      </c>
      <c r="I982" s="172">
        <f>_xll.qlInterestRateIndexValueDate(Index1M,$H982)</f>
        <v>46350</v>
      </c>
      <c r="J982" s="177">
        <f>IFERROR(_xll.qlIndexFixing(Index1M,$H982,TRUE,_xll.ohTrigger(RecalcTrigger,Trigger1M)),NA())</f>
        <v>2.3960173417623465E-2</v>
      </c>
      <c r="K982" s="44">
        <f>IFERROR(_xll.qlIndexFixing(Index3M,H982,TRUE,_xll.ohTrigger(RecalcTrigger,Trigger3M)),NA())</f>
        <v>2.4503775303984038E-2</v>
      </c>
      <c r="L982" s="44">
        <f>IFERROR(_xll.qlIndexFixing(Index6M,$H982,TRUE,_xll.ohTrigger(RecalcTrigger,Trigger6M)),NA())</f>
        <v>2.5069260753698155E-2</v>
      </c>
      <c r="M982" s="178">
        <f>IFERROR(_xll.qlIndexFixing(Index1Y,$H982,TRUE,_xll.ohTrigger(RecalcTrigger,Trigger1Y)),NA())</f>
        <v>2.5634129905607317E-2</v>
      </c>
      <c r="N982" s="177">
        <f>IFERROR(_xll.qlIndexFixing(ONIndex1M,I982,TRUE,_xll.ohTrigger(RecalcTrigger,Trigger1M)),NA())</f>
        <v>2.3922696395115572E-2</v>
      </c>
      <c r="O982" s="44">
        <f>IFERROR(_xll.qlIndexFixing(ONIndex3M,I982,TRUE,_xll.ohTrigger(RecalcTrigger,Trigger3M)),NA())</f>
        <v>2.437892347107673E-2</v>
      </c>
      <c r="P982" s="44">
        <f>IFERROR(_xll.qlIndexFixing(ONIndex6M,I982,TRUE,_xll.ohTrigger(RecalcTrigger,Trigger6M)),NA())</f>
        <v>2.4917922402354353E-2</v>
      </c>
      <c r="Q982" s="178">
        <f>IFERROR(_xll.qlIndexFixing(ONIndex1Y,I982,TRUE,_xll.ohTrigger(RecalcTrigger,Trigger1Y)),NA())</f>
        <v>2.5354475422817435E-2</v>
      </c>
    </row>
    <row r="983" spans="2:17" x14ac:dyDescent="0.2">
      <c r="B983" s="39" t="s">
        <v>42</v>
      </c>
      <c r="D983" s="42">
        <f>_xll.qlCalendarAdvance(Calendar,$D982,B983,"f",FALSE)</f>
        <v>46357</v>
      </c>
      <c r="E983" s="172">
        <f>_xll.qlInterestRateIndexValueDate(IndexON,D983)</f>
        <v>46357</v>
      </c>
      <c r="F983" s="188">
        <f>IFERROR(_xll.qlIndexFixing(IndexON,D983,TRUE,_xll.ohTrigger(RecalcTrigger,TriggerON)),NA())</f>
        <v>2.3064040402271946E-2</v>
      </c>
      <c r="H983" s="42">
        <f>_xll.qlCalendarAdvance(Calendar,$H982,B983,"f",FALSE)</f>
        <v>46357</v>
      </c>
      <c r="I983" s="172">
        <f>_xll.qlInterestRateIndexValueDate(Index1M,$H983)</f>
        <v>46357</v>
      </c>
      <c r="J983" s="177">
        <f>IFERROR(_xll.qlIndexFixing(Index1M,$H983,TRUE,_xll.ohTrigger(RecalcTrigger,Trigger1M)),NA())</f>
        <v>2.3972263577840384E-2</v>
      </c>
      <c r="K983" s="44">
        <f>IFERROR(_xll.qlIndexFixing(Index3M,H983,TRUE,_xll.ohTrigger(RecalcTrigger,Trigger3M)),NA())</f>
        <v>2.4508490018240972E-2</v>
      </c>
      <c r="L983" s="44">
        <f>IFERROR(_xll.qlIndexFixing(Index6M,$H983,TRUE,_xll.ohTrigger(RecalcTrigger,Trigger6M)),NA())</f>
        <v>2.5069829770194514E-2</v>
      </c>
      <c r="M983" s="178">
        <f>IFERROR(_xll.qlIndexFixing(Index1Y,$H983,TRUE,_xll.ohTrigger(RecalcTrigger,Trigger1Y)),NA())</f>
        <v>2.5632357476055745E-2</v>
      </c>
      <c r="N983" s="177">
        <f>IFERROR(_xll.qlIndexFixing(ONIndex1M,I983,TRUE,_xll.ohTrigger(RecalcTrigger,Trigger1M)),NA())</f>
        <v>2.3929886885822871E-2</v>
      </c>
      <c r="O983" s="44">
        <f>IFERROR(_xll.qlIndexFixing(ONIndex3M,I983,TRUE,_xll.ohTrigger(RecalcTrigger,Trigger3M)),NA())</f>
        <v>2.4387305541404558E-2</v>
      </c>
      <c r="P983" s="44">
        <f>IFERROR(_xll.qlIndexFixing(ONIndex6M,I983,TRUE,_xll.ohTrigger(RecalcTrigger,Trigger6M)),NA())</f>
        <v>2.491820051420679E-2</v>
      </c>
      <c r="Q983" s="178">
        <f>IFERROR(_xll.qlIndexFixing(ONIndex1Y,I983,TRUE,_xll.ohTrigger(RecalcTrigger,Trigger1Y)),NA())</f>
        <v>2.5353012008135778E-2</v>
      </c>
    </row>
    <row r="984" spans="2:17" x14ac:dyDescent="0.2">
      <c r="B984" s="39" t="s">
        <v>42</v>
      </c>
      <c r="D984" s="42">
        <f>_xll.qlCalendarAdvance(Calendar,$D983,B984,"f",FALSE)</f>
        <v>46364</v>
      </c>
      <c r="E984" s="172">
        <f>_xll.qlInterestRateIndexValueDate(IndexON,D984)</f>
        <v>46364</v>
      </c>
      <c r="F984" s="188">
        <f>IFERROR(_xll.qlIndexFixing(IndexON,D984,TRUE,_xll.ohTrigger(RecalcTrigger,TriggerON)),NA())</f>
        <v>2.3076565331139332E-2</v>
      </c>
      <c r="H984" s="42">
        <f>_xll.qlCalendarAdvance(Calendar,$H983,B984,"f",FALSE)</f>
        <v>46364</v>
      </c>
      <c r="I984" s="172">
        <f>_xll.qlInterestRateIndexValueDate(Index1M,$H984)</f>
        <v>46364</v>
      </c>
      <c r="J984" s="177">
        <f>IFERROR(_xll.qlIndexFixing(Index1M,$H984,TRUE,_xll.ohTrigger(RecalcTrigger,Trigger1M)),NA())</f>
        <v>2.3975316375479529E-2</v>
      </c>
      <c r="K984" s="44">
        <f>IFERROR(_xll.qlIndexFixing(Index3M,H984,TRUE,_xll.ohTrigger(RecalcTrigger,Trigger3M)),NA())</f>
        <v>2.4515689643951937E-2</v>
      </c>
      <c r="L984" s="44">
        <f>IFERROR(_xll.qlIndexFixing(Index6M,$H984,TRUE,_xll.ohTrigger(RecalcTrigger,Trigger6M)),NA())</f>
        <v>2.5069540879725554E-2</v>
      </c>
      <c r="M984" s="178">
        <f>IFERROR(_xll.qlIndexFixing(Index1Y,$H984,TRUE,_xll.ohTrigger(RecalcTrigger,Trigger1Y)),NA())</f>
        <v>2.5630574603166867E-2</v>
      </c>
      <c r="N984" s="177">
        <f>IFERROR(_xll.qlIndexFixing(ONIndex1M,I984,TRUE,_xll.ohTrigger(RecalcTrigger,Trigger1M)),NA())</f>
        <v>2.3936973608681411E-2</v>
      </c>
      <c r="O984" s="44">
        <f>IFERROR(_xll.qlIndexFixing(ONIndex3M,I984,TRUE,_xll.ohTrigger(RecalcTrigger,Trigger3M)),NA())</f>
        <v>2.4395521077105187E-2</v>
      </c>
      <c r="P984" s="44">
        <f>IFERROR(_xll.qlIndexFixing(ONIndex6M,I984,TRUE,_xll.ohTrigger(RecalcTrigger,Trigger6M)),NA())</f>
        <v>2.4918300727284626E-2</v>
      </c>
      <c r="Q984" s="178">
        <f>IFERROR(_xll.qlIndexFixing(ONIndex1Y,I984,TRUE,_xll.ohTrigger(RecalcTrigger,Trigger1Y)),NA())</f>
        <v>2.5351538407476504E-2</v>
      </c>
    </row>
    <row r="985" spans="2:17" x14ac:dyDescent="0.2">
      <c r="B985" s="39" t="s">
        <v>42</v>
      </c>
      <c r="D985" s="42">
        <f>_xll.qlCalendarAdvance(Calendar,$D984,B985,"f",FALSE)</f>
        <v>46371</v>
      </c>
      <c r="E985" s="172">
        <f>_xll.qlInterestRateIndexValueDate(IndexON,D985)</f>
        <v>46371</v>
      </c>
      <c r="F985" s="188">
        <f>IFERROR(_xll.qlIndexFixing(IndexON,D985,TRUE,_xll.ohTrigger(RecalcTrigger,TriggerON)),NA())</f>
        <v>2.308885196481425E-2</v>
      </c>
      <c r="H985" s="42">
        <f>_xll.qlCalendarAdvance(Calendar,$H984,B985,"f",FALSE)</f>
        <v>46371</v>
      </c>
      <c r="I985" s="172">
        <f>_xll.qlInterestRateIndexValueDate(Index1M,$H985)</f>
        <v>46371</v>
      </c>
      <c r="J985" s="177">
        <f>IFERROR(_xll.qlIndexFixing(Index1M,$H985,TRUE,_xll.ohTrigger(RecalcTrigger,Trigger1M)),NA())</f>
        <v>2.3982090293885264E-2</v>
      </c>
      <c r="K985" s="44">
        <f>IFERROR(_xll.qlIndexFixing(Index3M,H985,TRUE,_xll.ohTrigger(RecalcTrigger,Trigger3M)),NA())</f>
        <v>2.4522721751785825E-2</v>
      </c>
      <c r="L985" s="44">
        <f>IFERROR(_xll.qlIndexFixing(Index6M,$H985,TRUE,_xll.ohTrigger(RecalcTrigger,Trigger6M)),NA())</f>
        <v>2.5069235250397726E-2</v>
      </c>
      <c r="M985" s="178">
        <f>IFERROR(_xll.qlIndexFixing(Index1Y,$H985,TRUE,_xll.ohTrigger(RecalcTrigger,Trigger1Y)),NA())</f>
        <v>2.5628781286995084E-2</v>
      </c>
      <c r="N985" s="177">
        <f>IFERROR(_xll.qlIndexFixing(ONIndex1M,I985,TRUE,_xll.ohTrigger(RecalcTrigger,Trigger1M)),NA())</f>
        <v>2.3943956563367008E-2</v>
      </c>
      <c r="O985" s="44">
        <f>IFERROR(_xll.qlIndexFixing(ONIndex3M,I985,TRUE,_xll.ohTrigger(RecalcTrigger,Trigger3M)),NA())</f>
        <v>2.4403570078259662E-2</v>
      </c>
      <c r="P985" s="44">
        <f>IFERROR(_xll.qlIndexFixing(ONIndex6M,I985,TRUE,_xll.ohTrigger(RecalcTrigger,Trigger6M)),NA())</f>
        <v>2.4918223041425769E-2</v>
      </c>
      <c r="Q985" s="178">
        <f>IFERROR(_xll.qlIndexFixing(ONIndex1Y,I985,TRUE,_xll.ohTrigger(RecalcTrigger,Trigger1Y)),NA())</f>
        <v>2.5350054620758566E-2</v>
      </c>
    </row>
    <row r="986" spans="2:17" x14ac:dyDescent="0.2">
      <c r="B986" s="39" t="s">
        <v>42</v>
      </c>
      <c r="D986" s="42">
        <f>_xll.qlCalendarAdvance(Calendar,$D985,B986,"f",FALSE)</f>
        <v>46378</v>
      </c>
      <c r="E986" s="172">
        <f>_xll.qlInterestRateIndexValueDate(IndexON,D986)</f>
        <v>46378</v>
      </c>
      <c r="F986" s="188">
        <f>IFERROR(_xll.qlIndexFixing(IndexON,D986,TRUE,_xll.ohTrigger(RecalcTrigger,TriggerON)),NA())</f>
        <v>2.3100900303296701E-2</v>
      </c>
      <c r="H986" s="42">
        <f>_xll.qlCalendarAdvance(Calendar,$H985,B986,"f",FALSE)</f>
        <v>46378</v>
      </c>
      <c r="I986" s="172">
        <f>_xll.qlInterestRateIndexValueDate(Index1M,$H986)</f>
        <v>46378</v>
      </c>
      <c r="J986" s="177">
        <f>IFERROR(_xll.qlIndexFixing(Index1M,$H986,TRUE,_xll.ohTrigger(RecalcTrigger,Trigger1M)),NA())</f>
        <v>2.3988760243437005E-2</v>
      </c>
      <c r="K986" s="44">
        <f>IFERROR(_xll.qlIndexFixing(Index3M,H986,TRUE,_xll.ohTrigger(RecalcTrigger,Trigger3M)),NA())</f>
        <v>2.4529586340873644E-2</v>
      </c>
      <c r="L986" s="44">
        <f>IFERROR(_xll.qlIndexFixing(Index6M,$H986,TRUE,_xll.ohTrigger(RecalcTrigger,Trigger6M)),NA())</f>
        <v>2.5068919091115836E-2</v>
      </c>
      <c r="M986" s="178">
        <f>IFERROR(_xll.qlIndexFixing(Index1Y,$H986,TRUE,_xll.ohTrigger(RecalcTrigger,Trigger1Y)),NA())</f>
        <v>2.5626977518640182E-2</v>
      </c>
      <c r="N986" s="177">
        <f>IFERROR(_xll.qlIndexFixing(ONIndex1M,I986,TRUE,_xll.ohTrigger(RecalcTrigger,Trigger1M)),NA())</f>
        <v>2.3950835750122801E-2</v>
      </c>
      <c r="O986" s="44">
        <f>IFERROR(_xll.qlIndexFixing(ONIndex3M,I986,TRUE,_xll.ohTrigger(RecalcTrigger,Trigger3M)),NA())</f>
        <v>2.4411452544705892E-2</v>
      </c>
      <c r="P986" s="44">
        <f>IFERROR(_xll.qlIndexFixing(ONIndex6M,I986,TRUE,_xll.ohTrigger(RecalcTrigger,Trigger6M)),NA())</f>
        <v>2.4918020001527541E-2</v>
      </c>
      <c r="Q986" s="178">
        <f>IFERROR(_xll.qlIndexFixing(ONIndex1Y,I986,TRUE,_xll.ohTrigger(RecalcTrigger,Trigger1Y)),NA())</f>
        <v>2.5348560647981966E-2</v>
      </c>
    </row>
    <row r="987" spans="2:17" x14ac:dyDescent="0.2">
      <c r="B987" s="39" t="s">
        <v>42</v>
      </c>
      <c r="D987" s="42">
        <f>_xll.qlCalendarAdvance(Calendar,$D986,B987,"f",FALSE)</f>
        <v>46385</v>
      </c>
      <c r="E987" s="172">
        <f>_xll.qlInterestRateIndexValueDate(IndexON,D987)</f>
        <v>46385</v>
      </c>
      <c r="F987" s="188">
        <f>IFERROR(_xll.qlIndexFixing(IndexON,D987,TRUE,_xll.ohTrigger(RecalcTrigger,TriggerON)),NA())</f>
        <v>2.3112710346505638E-2</v>
      </c>
      <c r="H987" s="42">
        <f>_xll.qlCalendarAdvance(Calendar,$H986,B987,"f",FALSE)</f>
        <v>46385</v>
      </c>
      <c r="I987" s="172">
        <f>_xll.qlInterestRateIndexValueDate(Index1M,$H987)</f>
        <v>46385</v>
      </c>
      <c r="J987" s="177">
        <f>IFERROR(_xll.qlIndexFixing(Index1M,$H987,TRUE,_xll.ohTrigger(RecalcTrigger,Trigger1M)),NA())</f>
        <v>2.3995326223962207E-2</v>
      </c>
      <c r="K987" s="44">
        <f>IFERROR(_xll.qlIndexFixing(Index3M,H987,TRUE,_xll.ohTrigger(RecalcTrigger,Trigger3M)),NA())</f>
        <v>2.4537552664986615E-2</v>
      </c>
      <c r="L987" s="44">
        <f>IFERROR(_xll.qlIndexFixing(Index6M,$H987,TRUE,_xll.ohTrigger(RecalcTrigger,Trigger6M)),NA())</f>
        <v>2.5068594666383323E-2</v>
      </c>
      <c r="M987" s="178">
        <f>IFERROR(_xll.qlIndexFixing(Index1Y,$H987,TRUE,_xll.ohTrigger(RecalcTrigger,Trigger1Y)),NA())</f>
        <v>2.5625163201234091E-2</v>
      </c>
      <c r="N987" s="177">
        <f>IFERROR(_xll.qlIndexFixing(ONIndex1M,I987,TRUE,_xll.ohTrigger(RecalcTrigger,Trigger1M)),NA())</f>
        <v>2.3957611168786697E-2</v>
      </c>
      <c r="O987" s="44">
        <f>IFERROR(_xll.qlIndexFixing(ONIndex3M,I987,TRUE,_xll.ohTrigger(RecalcTrigger,Trigger3M)),NA())</f>
        <v>2.4419168476524922E-2</v>
      </c>
      <c r="P987" s="44">
        <f>IFERROR(_xll.qlIndexFixing(ONIndex6M,I987,TRUE,_xll.ohTrigger(RecalcTrigger,Trigger6M)),NA())</f>
        <v>2.4917804781102726E-2</v>
      </c>
      <c r="Q987" s="178">
        <f>IFERROR(_xll.qlIndexFixing(ONIndex1Y,I987,TRUE,_xll.ohTrigger(RecalcTrigger,Trigger1Y)),NA())</f>
        <v>2.5347056489146702E-2</v>
      </c>
    </row>
    <row r="988" spans="2:17" x14ac:dyDescent="0.2">
      <c r="B988" s="39" t="s">
        <v>42</v>
      </c>
      <c r="D988" s="42">
        <f>_xll.qlCalendarAdvance(Calendar,$D987,B988,"f",FALSE)</f>
        <v>46392</v>
      </c>
      <c r="E988" s="172">
        <f>_xll.qlInterestRateIndexValueDate(IndexON,D988)</f>
        <v>46392</v>
      </c>
      <c r="F988" s="188">
        <f>IFERROR(_xll.qlIndexFixing(IndexON,D988,TRUE,_xll.ohTrigger(RecalcTrigger,TriggerON)),NA())</f>
        <v>2.3124282094603155E-2</v>
      </c>
      <c r="H988" s="42">
        <f>_xll.qlCalendarAdvance(Calendar,$H987,B988,"f",FALSE)</f>
        <v>46392</v>
      </c>
      <c r="I988" s="172">
        <f>_xll.qlInterestRateIndexValueDate(Index1M,$H988)</f>
        <v>46392</v>
      </c>
      <c r="J988" s="177">
        <f>IFERROR(_xll.qlIndexFixing(Index1M,$H988,TRUE,_xll.ohTrigger(RecalcTrigger,Trigger1M)),NA())</f>
        <v>2.4001788235283084E-2</v>
      </c>
      <c r="K988" s="44">
        <f>IFERROR(_xll.qlIndexFixing(Index3M,H988,TRUE,_xll.ohTrigger(RecalcTrigger,Trigger3M)),NA())</f>
        <v>2.4542812959455745E-2</v>
      </c>
      <c r="L988" s="44">
        <f>IFERROR(_xll.qlIndexFixing(Index6M,$H988,TRUE,_xll.ohTrigger(RecalcTrigger,Trigger6M)),NA())</f>
        <v>2.5067431316325967E-2</v>
      </c>
      <c r="M988" s="178">
        <f>IFERROR(_xll.qlIndexFixing(Index1Y,$H988,TRUE,_xll.ohTrigger(RecalcTrigger,Trigger1Y)),NA())</f>
        <v>2.5623338187978684E-2</v>
      </c>
      <c r="N988" s="177">
        <f>IFERROR(_xll.qlIndexFixing(ONIndex1M,I988,TRUE,_xll.ohTrigger(RecalcTrigger,Trigger1M)),NA())</f>
        <v>2.3964282819520788E-2</v>
      </c>
      <c r="O988" s="44">
        <f>IFERROR(_xll.qlIndexFixing(ONIndex3M,I988,TRUE,_xll.ohTrigger(RecalcTrigger,Trigger3M)),NA())</f>
        <v>2.4426717873797799E-2</v>
      </c>
      <c r="P988" s="44">
        <f>IFERROR(_xll.qlIndexFixing(ONIndex6M,I988,TRUE,_xll.ohTrigger(RecalcTrigger,Trigger6M)),NA())</f>
        <v>2.4917581422010393E-2</v>
      </c>
      <c r="Q988" s="178">
        <f>IFERROR(_xll.qlIndexFixing(ONIndex1Y,I988,TRUE,_xll.ohTrigger(RecalcTrigger,Trigger1Y)),NA())</f>
        <v>2.5345542144333821E-2</v>
      </c>
    </row>
    <row r="989" spans="2:17" x14ac:dyDescent="0.2">
      <c r="B989" s="39" t="s">
        <v>42</v>
      </c>
      <c r="D989" s="42">
        <f>_xll.qlCalendarAdvance(Calendar,$D988,B989,"f",FALSE)</f>
        <v>46399</v>
      </c>
      <c r="E989" s="172">
        <f>_xll.qlInterestRateIndexValueDate(IndexON,D989)</f>
        <v>46399</v>
      </c>
      <c r="F989" s="188">
        <f>IFERROR(_xll.qlIndexFixing(IndexON,D989,TRUE,_xll.ohTrigger(RecalcTrigger,TriggerON)),NA())</f>
        <v>2.3135615547265065E-2</v>
      </c>
      <c r="H989" s="42">
        <f>_xll.qlCalendarAdvance(Calendar,$H988,B989,"f",FALSE)</f>
        <v>46399</v>
      </c>
      <c r="I989" s="172">
        <f>_xll.qlInterestRateIndexValueDate(Index1M,$H989)</f>
        <v>46399</v>
      </c>
      <c r="J989" s="177">
        <f>IFERROR(_xll.qlIndexFixing(Index1M,$H989,TRUE,_xll.ohTrigger(RecalcTrigger,Trigger1M)),NA())</f>
        <v>2.4008146277227093E-2</v>
      </c>
      <c r="K989" s="44">
        <f>IFERROR(_xll.qlIndexFixing(Index3M,H989,TRUE,_xll.ohTrigger(RecalcTrigger,Trigger3M)),NA())</f>
        <v>2.4549174987320999E-2</v>
      </c>
      <c r="L989" s="44">
        <f>IFERROR(_xll.qlIndexFixing(Index6M,$H989,TRUE,_xll.ohTrigger(RecalcTrigger,Trigger6M)),NA())</f>
        <v>2.5067091023874628E-2</v>
      </c>
      <c r="M989" s="178">
        <f>IFERROR(_xll.qlIndexFixing(Index1Y,$H989,TRUE,_xll.ohTrigger(RecalcTrigger,Trigger1Y)),NA())</f>
        <v>2.5621502331503843E-2</v>
      </c>
      <c r="N989" s="177">
        <f>IFERROR(_xll.qlIndexFixing(ONIndex1M,I989,TRUE,_xll.ohTrigger(RecalcTrigger,Trigger1M)),NA())</f>
        <v>2.3970850702162982E-2</v>
      </c>
      <c r="O989" s="44">
        <f>IFERROR(_xll.qlIndexFixing(ONIndex3M,I989,TRUE,_xll.ohTrigger(RecalcTrigger,Trigger3M)),NA())</f>
        <v>2.443410073636243E-2</v>
      </c>
      <c r="P989" s="44">
        <f>IFERROR(_xll.qlIndexFixing(ONIndex6M,I989,TRUE,_xll.ohTrigger(RecalcTrigger,Trigger6M)),NA())</f>
        <v>2.4917349924331589E-2</v>
      </c>
      <c r="Q989" s="178">
        <f>IFERROR(_xll.qlIndexFixing(ONIndex1Y,I989,TRUE,_xll.ohTrigger(RecalcTrigger,Trigger1Y)),NA())</f>
        <v>2.5344017613462277E-2</v>
      </c>
    </row>
    <row r="990" spans="2:17" x14ac:dyDescent="0.2">
      <c r="B990" s="39" t="s">
        <v>42</v>
      </c>
      <c r="D990" s="42">
        <f>_xll.qlCalendarAdvance(Calendar,$D989,B990,"f",FALSE)</f>
        <v>46406</v>
      </c>
      <c r="E990" s="172">
        <f>_xll.qlInterestRateIndexValueDate(IndexON,D990)</f>
        <v>46406</v>
      </c>
      <c r="F990" s="188">
        <f>IFERROR(_xll.qlIndexFixing(IndexON,D990,TRUE,_xll.ohTrigger(RecalcTrigger,TriggerON)),NA())</f>
        <v>2.3146710704734508E-2</v>
      </c>
      <c r="H990" s="42">
        <f>_xll.qlCalendarAdvance(Calendar,$H989,B990,"f",FALSE)</f>
        <v>46406</v>
      </c>
      <c r="I990" s="172">
        <f>_xll.qlInterestRateIndexValueDate(Index1M,$H990)</f>
        <v>46406</v>
      </c>
      <c r="J990" s="177">
        <f>IFERROR(_xll.qlIndexFixing(Index1M,$H990,TRUE,_xll.ohTrigger(RecalcTrigger,Trigger1M)),NA())</f>
        <v>2.4014400349629521E-2</v>
      </c>
      <c r="K990" s="44">
        <f>IFERROR(_xll.qlIndexFixing(Index3M,H990,TRUE,_xll.ohTrigger(RecalcTrigger,Trigger3M)),NA())</f>
        <v>2.4555369493181219E-2</v>
      </c>
      <c r="L990" s="44">
        <f>IFERROR(_xll.qlIndexFixing(Index6M,$H990,TRUE,_xll.ohTrigger(RecalcTrigger,Trigger6M)),NA())</f>
        <v>2.5066742492241369E-2</v>
      </c>
      <c r="M990" s="178">
        <f>IFERROR(_xll.qlIndexFixing(Index1Y,$H990,TRUE,_xll.ohTrigger(RecalcTrigger,Trigger1Y)),NA())</f>
        <v>2.5619655484441006E-2</v>
      </c>
      <c r="N990" s="177">
        <f>IFERROR(_xll.qlIndexFixing(ONIndex1M,I990,TRUE,_xll.ohTrigger(RecalcTrigger,Trigger1M)),NA())</f>
        <v>2.3977314816794326E-2</v>
      </c>
      <c r="O990" s="44">
        <f>IFERROR(_xll.qlIndexFixing(ONIndex3M,I990,TRUE,_xll.ohTrigger(RecalcTrigger,Trigger3M)),NA())</f>
        <v>2.4441317064299861E-2</v>
      </c>
      <c r="P990" s="44">
        <f>IFERROR(_xll.qlIndexFixing(ONIndex6M,I990,TRUE,_xll.ohTrigger(RecalcTrigger,Trigger6M)),NA())</f>
        <v>2.4917110287985267E-2</v>
      </c>
      <c r="Q990" s="178">
        <f>IFERROR(_xll.qlIndexFixing(ONIndex1Y,I990,TRUE,_xll.ohTrigger(RecalcTrigger,Trigger1Y)),NA())</f>
        <v>2.534248289653207E-2</v>
      </c>
    </row>
    <row r="991" spans="2:17" x14ac:dyDescent="0.2">
      <c r="B991" s="39" t="s">
        <v>42</v>
      </c>
      <c r="D991" s="42">
        <f>_xll.qlCalendarAdvance(Calendar,$D990,B991,"f",FALSE)</f>
        <v>46413</v>
      </c>
      <c r="E991" s="172">
        <f>_xll.qlInterestRateIndexValueDate(IndexON,D991)</f>
        <v>46413</v>
      </c>
      <c r="F991" s="188">
        <f>IFERROR(_xll.qlIndexFixing(IndexON,D991,TRUE,_xll.ohTrigger(RecalcTrigger,TriggerON)),NA())</f>
        <v>2.3157567566930437E-2</v>
      </c>
      <c r="H991" s="42">
        <f>_xll.qlCalendarAdvance(Calendar,$H990,B991,"f",FALSE)</f>
        <v>46413</v>
      </c>
      <c r="I991" s="172">
        <f>_xll.qlInterestRateIndexValueDate(Index1M,$H991)</f>
        <v>46413</v>
      </c>
      <c r="J991" s="177">
        <f>IFERROR(_xll.qlIndexFixing(Index1M,$H991,TRUE,_xll.ohTrigger(RecalcTrigger,Trigger1M)),NA())</f>
        <v>2.4020550452328281E-2</v>
      </c>
      <c r="K991" s="44">
        <f>IFERROR(_xll.qlIndexFixing(Index3M,H991,TRUE,_xll.ohTrigger(RecalcTrigger,Trigger3M)),NA())</f>
        <v>2.4561396476277274E-2</v>
      </c>
      <c r="L991" s="44">
        <f>IFERROR(_xll.qlIndexFixing(Index6M,$H991,TRUE,_xll.ohTrigger(RecalcTrigger,Trigger6M)),NA())</f>
        <v>2.5066385721431564E-2</v>
      </c>
      <c r="M991" s="178">
        <f>IFERROR(_xll.qlIndexFixing(Index1Y,$H991,TRUE,_xll.ohTrigger(RecalcTrigger,Trigger1Y)),NA())</f>
        <v>2.5617797499423611E-2</v>
      </c>
      <c r="N991" s="177">
        <f>IFERROR(_xll.qlIndexFixing(ONIndex1M,I991,TRUE,_xll.ohTrigger(RecalcTrigger,Trigger1M)),NA())</f>
        <v>2.3983675163414819E-2</v>
      </c>
      <c r="O991" s="44">
        <f>IFERROR(_xll.qlIndexFixing(ONIndex3M,I991,TRUE,_xll.ohTrigger(RecalcTrigger,Trigger3M)),NA())</f>
        <v>2.4448366857529047E-2</v>
      </c>
      <c r="P991" s="44">
        <f>IFERROR(_xll.qlIndexFixing(ONIndex6M,I991,TRUE,_xll.ohTrigger(RecalcTrigger,Trigger6M)),NA())</f>
        <v>2.4916862513052473E-2</v>
      </c>
      <c r="Q991" s="178">
        <f>IFERROR(_xll.qlIndexFixing(ONIndex1Y,I991,TRUE,_xll.ohTrigger(RecalcTrigger,Trigger1Y)),NA())</f>
        <v>2.53409379935432E-2</v>
      </c>
    </row>
    <row r="992" spans="2:17" x14ac:dyDescent="0.2">
      <c r="B992" s="39" t="s">
        <v>42</v>
      </c>
      <c r="D992" s="42">
        <f>_xll.qlCalendarAdvance(Calendar,$D991,B992,"f",FALSE)</f>
        <v>46420</v>
      </c>
      <c r="E992" s="172">
        <f>_xll.qlInterestRateIndexValueDate(IndexON,D992)</f>
        <v>46420</v>
      </c>
      <c r="F992" s="188">
        <f>IFERROR(_xll.qlIndexFixing(IndexON,D992,TRUE,_xll.ohTrigger(RecalcTrigger,TriggerON)),NA())</f>
        <v>2.316818613369076E-2</v>
      </c>
      <c r="H992" s="42">
        <f>_xll.qlCalendarAdvance(Calendar,$H991,B992,"f",FALSE)</f>
        <v>46420</v>
      </c>
      <c r="I992" s="172">
        <f>_xll.qlInterestRateIndexValueDate(Index1M,$H992)</f>
        <v>46420</v>
      </c>
      <c r="J992" s="177">
        <f>IFERROR(_xll.qlIndexFixing(Index1M,$H992,TRUE,_xll.ohTrigger(RecalcTrigger,Trigger1M)),NA())</f>
        <v>2.4022955032921525E-2</v>
      </c>
      <c r="K992" s="44">
        <f>IFERROR(_xll.qlIndexFixing(Index3M,H992,TRUE,_xll.ohTrigger(RecalcTrigger,Trigger3M)),NA())</f>
        <v>2.4568467434038326E-2</v>
      </c>
      <c r="L992" s="44">
        <f>IFERROR(_xll.qlIndexFixing(Index6M,$H992,TRUE,_xll.ohTrigger(RecalcTrigger,Trigger6M)),NA())</f>
        <v>2.506602071144879E-2</v>
      </c>
      <c r="M992" s="178">
        <f>IFERROR(_xll.qlIndexFixing(Index1Y,$H992,TRUE,_xll.ohTrigger(RecalcTrigger,Trigger1Y)),NA())</f>
        <v>2.561592822908576E-2</v>
      </c>
      <c r="N992" s="177">
        <f>IFERROR(_xll.qlIndexFixing(ONIndex1M,I992,TRUE,_xll.ohTrigger(RecalcTrigger,Trigger1M)),NA())</f>
        <v>2.3989931741943415E-2</v>
      </c>
      <c r="O992" s="44">
        <f>IFERROR(_xll.qlIndexFixing(ONIndex3M,I992,TRUE,_xll.ohTrigger(RecalcTrigger,Trigger3M)),NA())</f>
        <v>2.4455250116049987E-2</v>
      </c>
      <c r="P992" s="44">
        <f>IFERROR(_xll.qlIndexFixing(ONIndex6M,I992,TRUE,_xll.ohTrigger(RecalcTrigger,Trigger6M)),NA())</f>
        <v>2.4916606599371116E-2</v>
      </c>
      <c r="Q992" s="178">
        <f>IFERROR(_xll.qlIndexFixing(ONIndex1Y,I992,TRUE,_xll.ohTrigger(RecalcTrigger,Trigger1Y)),NA())</f>
        <v>2.5339382904495666E-2</v>
      </c>
    </row>
    <row r="993" spans="2:17" x14ac:dyDescent="0.2">
      <c r="B993" s="39" t="s">
        <v>42</v>
      </c>
      <c r="D993" s="42">
        <f>_xll.qlCalendarAdvance(Calendar,$D992,B993,"f",FALSE)</f>
        <v>46427</v>
      </c>
      <c r="E993" s="172">
        <f>_xll.qlInterestRateIndexValueDate(IndexON,D993)</f>
        <v>46427</v>
      </c>
      <c r="F993" s="188">
        <f>IFERROR(_xll.qlIndexFixing(IndexON,D993,TRUE,_xll.ohTrigger(RecalcTrigger,TriggerON)),NA())</f>
        <v>2.317856640517757E-2</v>
      </c>
      <c r="H993" s="42">
        <f>_xll.qlCalendarAdvance(Calendar,$H992,B993,"f",FALSE)</f>
        <v>46427</v>
      </c>
      <c r="I993" s="172">
        <f>_xll.qlInterestRateIndexValueDate(Index1M,$H993)</f>
        <v>46427</v>
      </c>
      <c r="J993" s="177">
        <f>IFERROR(_xll.qlIndexFixing(Index1M,$H993,TRUE,_xll.ohTrigger(RecalcTrigger,Trigger1M)),NA())</f>
        <v>2.4028918298409641E-2</v>
      </c>
      <c r="K993" s="44">
        <f>IFERROR(_xll.qlIndexFixing(Index3M,H993,TRUE,_xll.ohTrigger(RecalcTrigger,Trigger3M)),NA())</f>
        <v>2.4572947871219591E-2</v>
      </c>
      <c r="L993" s="44">
        <f>IFERROR(_xll.qlIndexFixing(Index6M,$H993,TRUE,_xll.ohTrigger(RecalcTrigger,Trigger6M)),NA())</f>
        <v>2.5065647462297527E-2</v>
      </c>
      <c r="M993" s="178">
        <f>IFERROR(_xll.qlIndexFixing(Index1Y,$H993,TRUE,_xll.ohTrigger(RecalcTrigger,Trigger1Y)),NA())</f>
        <v>2.5614047526063777E-2</v>
      </c>
      <c r="N993" s="177">
        <f>IFERROR(_xll.qlIndexFixing(ONIndex1M,I993,TRUE,_xll.ohTrigger(RecalcTrigger,Trigger1M)),NA())</f>
        <v>2.3996084552380115E-2</v>
      </c>
      <c r="O993" s="44">
        <f>IFERROR(_xll.qlIndexFixing(ONIndex3M,I993,TRUE,_xll.ohTrigger(RecalcTrigger,Trigger3M)),NA())</f>
        <v>2.4461966839862681E-2</v>
      </c>
      <c r="P993" s="44">
        <f>IFERROR(_xll.qlIndexFixing(ONIndex6M,I993,TRUE,_xll.ohTrigger(RecalcTrigger,Trigger6M)),NA())</f>
        <v>2.4916342547184334E-2</v>
      </c>
      <c r="Q993" s="178">
        <f>IFERROR(_xll.qlIndexFixing(ONIndex1Y,I993,TRUE,_xll.ohTrigger(RecalcTrigger,Trigger1Y)),NA())</f>
        <v>2.5337817629470516E-2</v>
      </c>
    </row>
    <row r="994" spans="2:17" x14ac:dyDescent="0.2">
      <c r="B994" s="39" t="s">
        <v>42</v>
      </c>
      <c r="D994" s="42">
        <f>_xll.qlCalendarAdvance(Calendar,$D993,B994,"f",FALSE)</f>
        <v>46434</v>
      </c>
      <c r="E994" s="172">
        <f>_xll.qlInterestRateIndexValueDate(IndexON,D994)</f>
        <v>46434</v>
      </c>
      <c r="F994" s="188">
        <f>IFERROR(_xll.qlIndexFixing(IndexON,D994,TRUE,_xll.ohTrigger(RecalcTrigger,TriggerON)),NA())</f>
        <v>2.3188708381228773E-2</v>
      </c>
      <c r="H994" s="42">
        <f>_xll.qlCalendarAdvance(Calendar,$H993,B994,"f",FALSE)</f>
        <v>46434</v>
      </c>
      <c r="I994" s="172">
        <f>_xll.qlInterestRateIndexValueDate(Index1M,$H994)</f>
        <v>46434</v>
      </c>
      <c r="J994" s="177">
        <f>IFERROR(_xll.qlIndexFixing(Index1M,$H994,TRUE,_xll.ohTrigger(RecalcTrigger,Trigger1M)),NA())</f>
        <v>2.4034777613972734E-2</v>
      </c>
      <c r="K994" s="44">
        <f>IFERROR(_xll.qlIndexFixing(Index3M,H994,TRUE,_xll.ohTrigger(RecalcTrigger,Trigger3M)),NA())</f>
        <v>2.4578472281644843E-2</v>
      </c>
      <c r="L994" s="44">
        <f>IFERROR(_xll.qlIndexFixing(Index6M,$H994,TRUE,_xll.ohTrigger(RecalcTrigger,Trigger6M)),NA())</f>
        <v>2.5065265973982703E-2</v>
      </c>
      <c r="M994" s="178">
        <f>IFERROR(_xll.qlIndexFixing(Index1Y,$H994,TRUE,_xll.ohTrigger(RecalcTrigger,Trigger1Y)),NA())</f>
        <v>2.5612155242994428E-2</v>
      </c>
      <c r="N994" s="177">
        <f>IFERROR(_xll.qlIndexFixing(ONIndex1M,I994,TRUE,_xll.ohTrigger(RecalcTrigger,Trigger1M)),NA())</f>
        <v>2.4002133594805963E-2</v>
      </c>
      <c r="O994" s="44">
        <f>IFERROR(_xll.qlIndexFixing(ONIndex3M,I994,TRUE,_xll.ohTrigger(RecalcTrigger,Trigger3M)),NA())</f>
        <v>2.4468517029048176E-2</v>
      </c>
      <c r="P994" s="44">
        <f>IFERROR(_xll.qlIndexFixing(ONIndex6M,I994,TRUE,_xll.ohTrigger(RecalcTrigger,Trigger6M)),NA())</f>
        <v>2.4916070356248987E-2</v>
      </c>
      <c r="Q994" s="178">
        <f>IFERROR(_xll.qlIndexFixing(ONIndex1Y,I994,TRUE,_xll.ohTrigger(RecalcTrigger,Trigger1Y)),NA())</f>
        <v>2.5336242168305656E-2</v>
      </c>
    </row>
    <row r="995" spans="2:17" x14ac:dyDescent="0.2">
      <c r="B995" s="39" t="s">
        <v>42</v>
      </c>
      <c r="D995" s="42">
        <f>_xll.qlCalendarAdvance(Calendar,$D994,B995,"f",FALSE)</f>
        <v>46441</v>
      </c>
      <c r="E995" s="172">
        <f>_xll.qlInterestRateIndexValueDate(IndexON,D995)</f>
        <v>46441</v>
      </c>
      <c r="F995" s="188">
        <f>IFERROR(_xll.qlIndexFixing(IndexON,D995,TRUE,_xll.ohTrigger(RecalcTrigger,TriggerON)),NA())</f>
        <v>2.3198612061925417E-2</v>
      </c>
      <c r="H995" s="42">
        <f>_xll.qlCalendarAdvance(Calendar,$H994,B995,"f",FALSE)</f>
        <v>46441</v>
      </c>
      <c r="I995" s="172">
        <f>_xll.qlInterestRateIndexValueDate(Index1M,$H995)</f>
        <v>46441</v>
      </c>
      <c r="J995" s="177">
        <f>IFERROR(_xll.qlIndexFixing(Index1M,$H995,TRUE,_xll.ohTrigger(RecalcTrigger,Trigger1M)),NA())</f>
        <v>2.4040532979468985E-2</v>
      </c>
      <c r="K995" s="44">
        <f>IFERROR(_xll.qlIndexFixing(Index3M,H995,TRUE,_xll.ohTrigger(RecalcTrigger,Trigger3M)),NA())</f>
        <v>2.4583829166457603E-2</v>
      </c>
      <c r="L995" s="44">
        <f>IFERROR(_xll.qlIndexFixing(Index6M,$H995,TRUE,_xll.ohTrigger(RecalcTrigger,Trigger6M)),NA())</f>
        <v>2.5064876246508796E-2</v>
      </c>
      <c r="M995" s="178">
        <f>IFERROR(_xll.qlIndexFixing(Index1Y,$H995,TRUE,_xll.ohTrigger(RecalcTrigger,Trigger1Y)),NA())</f>
        <v>2.5610251232516923E-2</v>
      </c>
      <c r="N995" s="177">
        <f>IFERROR(_xll.qlIndexFixing(ONIndex1M,I995,TRUE,_xll.ohTrigger(RecalcTrigger,Trigger1M)),NA())</f>
        <v>2.4008078869139915E-2</v>
      </c>
      <c r="O995" s="44">
        <f>IFERROR(_xll.qlIndexFixing(ONIndex3M,I995,TRUE,_xll.ohTrigger(RecalcTrigger,Trigger3M)),NA())</f>
        <v>2.4474900683525425E-2</v>
      </c>
      <c r="P995" s="44">
        <f>IFERROR(_xll.qlIndexFixing(ONIndex6M,I995,TRUE,_xll.ohTrigger(RecalcTrigger,Trigger6M)),NA())</f>
        <v>2.4915790026727169E-2</v>
      </c>
      <c r="Q995" s="178">
        <f>IFERROR(_xll.qlIndexFixing(ONIndex1Y,I995,TRUE,_xll.ohTrigger(RecalcTrigger,Trigger1Y)),NA())</f>
        <v>2.5334656521163179E-2</v>
      </c>
    </row>
    <row r="996" spans="2:17" x14ac:dyDescent="0.2">
      <c r="B996" s="39" t="s">
        <v>42</v>
      </c>
      <c r="D996" s="42">
        <f>_xll.qlCalendarAdvance(Calendar,$D995,B996,"f",FALSE)</f>
        <v>46448</v>
      </c>
      <c r="E996" s="172">
        <f>_xll.qlInterestRateIndexValueDate(IndexON,D996)</f>
        <v>46448</v>
      </c>
      <c r="F996" s="188">
        <f>IFERROR(_xll.qlIndexFixing(IndexON,D996,TRUE,_xll.ohTrigger(RecalcTrigger,TriggerON)),NA())</f>
        <v>2.3208277447186454E-2</v>
      </c>
      <c r="H996" s="42">
        <f>_xll.qlCalendarAdvance(Calendar,$H995,B996,"f",FALSE)</f>
        <v>46448</v>
      </c>
      <c r="I996" s="172">
        <f>_xll.qlInterestRateIndexValueDate(Index1M,$H996)</f>
        <v>46448</v>
      </c>
      <c r="J996" s="177">
        <f>IFERROR(_xll.qlIndexFixing(Index1M,$H996,TRUE,_xll.ohTrigger(RecalcTrigger,Trigger1M)),NA())</f>
        <v>2.4049741414599E-2</v>
      </c>
      <c r="K996" s="44">
        <f>IFERROR(_xll.qlIndexFixing(Index3M,H996,TRUE,_xll.ohTrigger(RecalcTrigger,Trigger3M)),NA())</f>
        <v>2.4591347650581331E-2</v>
      </c>
      <c r="L996" s="44">
        <f>IFERROR(_xll.qlIndexFixing(Index6M,$H996,TRUE,_xll.ohTrigger(RecalcTrigger,Trigger6M)),NA())</f>
        <v>2.5066955542813484E-2</v>
      </c>
      <c r="M996" s="178">
        <f>IFERROR(_xll.qlIndexFixing(Index1Y,$H996,TRUE,_xll.ohTrigger(RecalcTrigger,Trigger1Y)),NA())</f>
        <v>2.5609081793198266E-2</v>
      </c>
      <c r="N996" s="177">
        <f>IFERROR(_xll.qlIndexFixing(ONIndex1M,I996,TRUE,_xll.ohTrigger(RecalcTrigger,Trigger1M)),NA())</f>
        <v>2.401392037538197E-2</v>
      </c>
      <c r="O996" s="44">
        <f>IFERROR(_xll.qlIndexFixing(ONIndex3M,I996,TRUE,_xll.ohTrigger(RecalcTrigger,Trigger3M)),NA())</f>
        <v>2.4481117803213381E-2</v>
      </c>
      <c r="P996" s="44">
        <f>IFERROR(_xll.qlIndexFixing(ONIndex6M,I996,TRUE,_xll.ohTrigger(RecalcTrigger,Trigger6M)),NA())</f>
        <v>2.491550155861888E-2</v>
      </c>
      <c r="Q996" s="178">
        <f>IFERROR(_xll.qlIndexFixing(ONIndex1Y,I996,TRUE,_xll.ohTrigger(RecalcTrigger,Trigger1Y)),NA())</f>
        <v>2.5333060687962039E-2</v>
      </c>
    </row>
    <row r="997" spans="2:17" x14ac:dyDescent="0.2">
      <c r="B997" s="39" t="s">
        <v>42</v>
      </c>
      <c r="D997" s="42">
        <f>_xll.qlCalendarAdvance(Calendar,$D996,B997,"f",FALSE)</f>
        <v>46455</v>
      </c>
      <c r="E997" s="172">
        <f>_xll.qlInterestRateIndexValueDate(IndexON,D997)</f>
        <v>46455</v>
      </c>
      <c r="F997" s="188">
        <f>IFERROR(_xll.qlIndexFixing(IndexON,D997,TRUE,_xll.ohTrigger(RecalcTrigger,TriggerON)),NA())</f>
        <v>2.3217704537011885E-2</v>
      </c>
      <c r="H997" s="42">
        <f>_xll.qlCalendarAdvance(Calendar,$H996,B997,"f",FALSE)</f>
        <v>46455</v>
      </c>
      <c r="I997" s="172">
        <f>_xll.qlInterestRateIndexValueDate(Index1M,$H997)</f>
        <v>46455</v>
      </c>
      <c r="J997" s="177">
        <f>IFERROR(_xll.qlIndexFixing(Index1M,$H997,TRUE,_xll.ohTrigger(RecalcTrigger,Trigger1M)),NA())</f>
        <v>2.4055267695734534E-2</v>
      </c>
      <c r="K997" s="44">
        <f>IFERROR(_xll.qlIndexFixing(Index3M,H997,TRUE,_xll.ohTrigger(RecalcTrigger,Trigger3M)),NA())</f>
        <v>2.4596346221169487E-2</v>
      </c>
      <c r="L997" s="44">
        <f>IFERROR(_xll.qlIndexFixing(Index6M,$H997,TRUE,_xll.ohTrigger(RecalcTrigger,Trigger6M)),NA())</f>
        <v>2.5066547487969819E-2</v>
      </c>
      <c r="M997" s="178">
        <f>IFERROR(_xll.qlIndexFixing(Index1Y,$H997,TRUE,_xll.ohTrigger(RecalcTrigger,Trigger1Y)),NA())</f>
        <v>2.5607152794629589E-2</v>
      </c>
      <c r="N997" s="177">
        <f>IFERROR(_xll.qlIndexFixing(ONIndex1M,I997,TRUE,_xll.ohTrigger(RecalcTrigger,Trigger1M)),NA())</f>
        <v>2.401965811369422E-2</v>
      </c>
      <c r="O997" s="44">
        <f>IFERROR(_xll.qlIndexFixing(ONIndex3M,I997,TRUE,_xll.ohTrigger(RecalcTrigger,Trigger3M)),NA())</f>
        <v>2.4487168388274139E-2</v>
      </c>
      <c r="P997" s="44">
        <f>IFERROR(_xll.qlIndexFixing(ONIndex6M,I997,TRUE,_xll.ohTrigger(RecalcTrigger,Trigger6M)),NA())</f>
        <v>2.4915204951843073E-2</v>
      </c>
      <c r="Q997" s="178">
        <f>IFERROR(_xll.qlIndexFixing(ONIndex1Y,I997,TRUE,_xll.ohTrigger(RecalcTrigger,Trigger1Y)),NA())</f>
        <v>2.5331454668621189E-2</v>
      </c>
    </row>
    <row r="998" spans="2:17" x14ac:dyDescent="0.2">
      <c r="B998" s="39" t="s">
        <v>42</v>
      </c>
      <c r="D998" s="42">
        <f>_xll.qlCalendarAdvance(Calendar,$D997,B998,"f",FALSE)</f>
        <v>46462</v>
      </c>
      <c r="E998" s="172">
        <f>_xll.qlInterestRateIndexValueDate(IndexON,D998)</f>
        <v>46462</v>
      </c>
      <c r="F998" s="188">
        <f>IFERROR(_xll.qlIndexFixing(IndexON,D998,TRUE,_xll.ohTrigger(RecalcTrigger,TriggerON)),NA())</f>
        <v>2.322689333140171E-2</v>
      </c>
      <c r="H998" s="42">
        <f>_xll.qlCalendarAdvance(Calendar,$H997,B998,"f",FALSE)</f>
        <v>46462</v>
      </c>
      <c r="I998" s="172">
        <f>_xll.qlInterestRateIndexValueDate(Index1M,$H998)</f>
        <v>46462</v>
      </c>
      <c r="J998" s="177">
        <f>IFERROR(_xll.qlIndexFixing(Index1M,$H998,TRUE,_xll.ohTrigger(RecalcTrigger,Trigger1M)),NA())</f>
        <v>2.406069000607881E-2</v>
      </c>
      <c r="K998" s="44">
        <f>IFERROR(_xll.qlIndexFixing(Index3M,H998,TRUE,_xll.ohTrigger(RecalcTrigger,Trigger3M)),NA())</f>
        <v>2.4601177241763257E-2</v>
      </c>
      <c r="L998" s="44">
        <f>IFERROR(_xll.qlIndexFixing(Index6M,$H998,TRUE,_xll.ohTrigger(RecalcTrigger,Trigger6M)),NA())</f>
        <v>2.5066131192297159E-2</v>
      </c>
      <c r="M998" s="178">
        <f>IFERROR(_xll.qlIndexFixing(Index1Y,$H998,TRUE,_xll.ohTrigger(RecalcTrigger,Trigger1Y)),NA())</f>
        <v>2.5605211609464933E-2</v>
      </c>
      <c r="N998" s="177">
        <f>IFERROR(_xll.qlIndexFixing(ONIndex1M,I998,TRUE,_xll.ohTrigger(RecalcTrigger,Trigger1M)),NA())</f>
        <v>2.4025292083833527E-2</v>
      </c>
      <c r="O998" s="44">
        <f>IFERROR(_xll.qlIndexFixing(ONIndex3M,I998,TRUE,_xll.ohTrigger(RecalcTrigger,Trigger3M)),NA())</f>
        <v>2.4493052438545604E-2</v>
      </c>
      <c r="P998" s="44">
        <f>IFERROR(_xll.qlIndexFixing(ONIndex6M,I998,TRUE,_xll.ohTrigger(RecalcTrigger,Trigger6M)),NA())</f>
        <v>2.4914900206399748E-2</v>
      </c>
      <c r="Q998" s="178">
        <f>IFERROR(_xll.qlIndexFixing(ONIndex1Y,I998,TRUE,_xll.ohTrigger(RecalcTrigger,Trigger1Y)),NA())</f>
        <v>2.5329838463383769E-2</v>
      </c>
    </row>
    <row r="999" spans="2:17" x14ac:dyDescent="0.2">
      <c r="B999" s="39" t="s">
        <v>42</v>
      </c>
      <c r="D999" s="42">
        <f>_xll.qlCalendarAdvance(Calendar,$D998,B999,"f",FALSE)</f>
        <v>46469</v>
      </c>
      <c r="E999" s="172">
        <f>_xll.qlInterestRateIndexValueDate(IndexON,D999)</f>
        <v>46469</v>
      </c>
      <c r="F999" s="188">
        <f>IFERROR(_xll.qlIndexFixing(IndexON,D999,TRUE,_xll.ohTrigger(RecalcTrigger,TriggerON)),NA())</f>
        <v>2.3235843830355929E-2</v>
      </c>
      <c r="H999" s="42">
        <f>_xll.qlCalendarAdvance(Calendar,$H998,B999,"f",FALSE)</f>
        <v>46469</v>
      </c>
      <c r="I999" s="172">
        <f>_xll.qlInterestRateIndexValueDate(Index1M,$H999)</f>
        <v>46469</v>
      </c>
      <c r="J999" s="177">
        <f>IFERROR(_xll.qlIndexFixing(Index1M,$H999,TRUE,_xll.ohTrigger(RecalcTrigger,Trigger1M)),NA())</f>
        <v>2.406600834549065E-2</v>
      </c>
      <c r="K999" s="44">
        <f>IFERROR(_xll.qlIndexFixing(Index3M,H999,TRUE,_xll.ohTrigger(RecalcTrigger,Trigger3M)),NA())</f>
        <v>2.4605840711756557E-2</v>
      </c>
      <c r="L999" s="44">
        <f>IFERROR(_xll.qlIndexFixing(Index6M,$H999,TRUE,_xll.ohTrigger(RecalcTrigger,Trigger6M)),NA())</f>
        <v>2.5065706655799904E-2</v>
      </c>
      <c r="M999" s="178">
        <f>IFERROR(_xll.qlIndexFixing(Index1Y,$H999,TRUE,_xll.ohTrigger(RecalcTrigger,Trigger1Y)),NA())</f>
        <v>2.5603258090741703E-2</v>
      </c>
      <c r="N999" s="177">
        <f>IFERROR(_xll.qlIndexFixing(ONIndex1M,I999,TRUE,_xll.ohTrigger(RecalcTrigger,Trigger1M)),NA())</f>
        <v>2.4030822285799891E-2</v>
      </c>
      <c r="O999" s="44">
        <f>IFERROR(_xll.qlIndexFixing(ONIndex3M,I999,TRUE,_xll.ohTrigger(RecalcTrigger,Trigger3M)),NA())</f>
        <v>2.4498769954027777E-2</v>
      </c>
      <c r="P999" s="44">
        <f>IFERROR(_xll.qlIndexFixing(ONIndex6M,I999,TRUE,_xll.ohTrigger(RecalcTrigger,Trigger6M)),NA())</f>
        <v>2.4914587322369952E-2</v>
      </c>
      <c r="Q999" s="178">
        <f>IFERROR(_xll.qlIndexFixing(ONIndex1Y,I999,TRUE,_xll.ohTrigger(RecalcTrigger,Trigger1Y)),NA())</f>
        <v>2.5328212072087686E-2</v>
      </c>
    </row>
    <row r="1000" spans="2:17" x14ac:dyDescent="0.2">
      <c r="B1000" s="39" t="s">
        <v>42</v>
      </c>
      <c r="D1000" s="42">
        <f>_xll.qlCalendarAdvance(Calendar,$D999,B1000,"f",FALSE)</f>
        <v>46476</v>
      </c>
      <c r="E1000" s="172">
        <f>_xll.qlInterestRateIndexValueDate(IndexON,D1000)</f>
        <v>46476</v>
      </c>
      <c r="F1000" s="188">
        <f>IFERROR(_xll.qlIndexFixing(IndexON,D1000,TRUE,_xll.ohTrigger(RecalcTrigger,TriggerON)),NA())</f>
        <v>2.3244556033793495E-2</v>
      </c>
      <c r="H1000" s="42">
        <f>_xll.qlCalendarAdvance(Calendar,$H999,B1000,"f",FALSE)</f>
        <v>46476</v>
      </c>
      <c r="I1000" s="172">
        <f>_xll.qlInterestRateIndexValueDate(Index1M,$H1000)</f>
        <v>46476</v>
      </c>
      <c r="J1000" s="177">
        <f>IFERROR(_xll.qlIndexFixing(Index1M,$H1000,TRUE,_xll.ohTrigger(RecalcTrigger,Trigger1M)),NA())</f>
        <v>2.4071222713834103E-2</v>
      </c>
      <c r="K1000" s="44">
        <f>IFERROR(_xll.qlIndexFixing(Index3M,H1000,TRUE,_xll.ohTrigger(RecalcTrigger,Trigger3M)),NA())</f>
        <v>2.4610336630561801E-2</v>
      </c>
      <c r="L1000" s="44">
        <f>IFERROR(_xll.qlIndexFixing(Index6M,$H1000,TRUE,_xll.ohTrigger(RecalcTrigger,Trigger6M)),NA())</f>
        <v>2.5065273878483781E-2</v>
      </c>
      <c r="M1000" s="178">
        <f>IFERROR(_xll.qlIndexFixing(Index1Y,$H1000,TRUE,_xll.ohTrigger(RecalcTrigger,Trigger1Y)),NA())</f>
        <v>2.5601292091499517E-2</v>
      </c>
      <c r="N1000" s="177">
        <f>IFERROR(_xll.qlIndexFixing(ONIndex1M,I1000,TRUE,_xll.ohTrigger(RecalcTrigger,Trigger1M)),NA())</f>
        <v>2.4036248719836451E-2</v>
      </c>
      <c r="O1000" s="44">
        <f>IFERROR(_xll.qlIndexFixing(ONIndex3M,I1000,TRUE,_xll.ohTrigger(RecalcTrigger,Trigger3M)),NA())</f>
        <v>2.4504320934882751E-2</v>
      </c>
      <c r="P1000" s="44">
        <f>IFERROR(_xll.qlIndexFixing(ONIndex6M,I1000,TRUE,_xll.ohTrigger(RecalcTrigger,Trigger6M)),NA())</f>
        <v>2.4914266299672638E-2</v>
      </c>
      <c r="Q1000" s="178">
        <f>IFERROR(_xll.qlIndexFixing(ONIndex1Y,I1000,TRUE,_xll.ohTrigger(RecalcTrigger,Trigger1Y)),NA())</f>
        <v>2.5326575494651893E-2</v>
      </c>
    </row>
    <row r="1001" spans="2:17" x14ac:dyDescent="0.2">
      <c r="B1001" s="39" t="s">
        <v>42</v>
      </c>
      <c r="D1001" s="42">
        <f>_xll.qlCalendarAdvance(Calendar,$D1000,B1001,"f",FALSE)</f>
        <v>46483</v>
      </c>
      <c r="E1001" s="172">
        <f>_xll.qlInterestRateIndexValueDate(IndexON,D1001)</f>
        <v>46483</v>
      </c>
      <c r="F1001" s="188">
        <f>IFERROR(_xll.qlIndexFixing(IndexON,D1001,TRUE,_xll.ohTrigger(RecalcTrigger,TriggerON)),NA())</f>
        <v>2.3253029941795456E-2</v>
      </c>
      <c r="H1001" s="42">
        <f>_xll.qlCalendarAdvance(Calendar,$H1000,B1001,"f",FALSE)</f>
        <v>46483</v>
      </c>
      <c r="I1001" s="172">
        <f>_xll.qlInterestRateIndexValueDate(Index1M,$H1001)</f>
        <v>46483</v>
      </c>
      <c r="J1001" s="177">
        <f>IFERROR(_xll.qlIndexFixing(Index1M,$H1001,TRUE,_xll.ohTrigger(RecalcTrigger,Trigger1M)),NA())</f>
        <v>2.4075183437165824E-2</v>
      </c>
      <c r="K1001" s="44">
        <f>IFERROR(_xll.qlIndexFixing(Index3M,H1001,TRUE,_xll.ohTrigger(RecalcTrigger,Trigger3M)),NA())</f>
        <v>2.4613559232404689E-2</v>
      </c>
      <c r="L1001" s="44">
        <f>IFERROR(_xll.qlIndexFixing(Index6M,$H1001,TRUE,_xll.ohTrigger(RecalcTrigger,Trigger6M)),NA())</f>
        <v>2.5064010215141957E-2</v>
      </c>
      <c r="M1001" s="178">
        <f>IFERROR(_xll.qlIndexFixing(Index1Y,$H1001,TRUE,_xll.ohTrigger(RecalcTrigger,Trigger1Y)),NA())</f>
        <v>2.559931346477955E-2</v>
      </c>
      <c r="N1001" s="177">
        <f>IFERROR(_xll.qlIndexFixing(ONIndex1M,I1001,TRUE,_xll.ohTrigger(RecalcTrigger,Trigger1M)),NA())</f>
        <v>2.4041571385700067E-2</v>
      </c>
      <c r="O1001" s="44">
        <f>IFERROR(_xll.qlIndexFixing(ONIndex3M,I1001,TRUE,_xll.ohTrigger(RecalcTrigger,Trigger3M)),NA())</f>
        <v>2.4509705380867386E-2</v>
      </c>
      <c r="P1001" s="44">
        <f>IFERROR(_xll.qlIndexFixing(ONIndex6M,I1001,TRUE,_xll.ohTrigger(RecalcTrigger,Trigger6M)),NA())</f>
        <v>2.4913937138388853E-2</v>
      </c>
      <c r="Q1001" s="178">
        <f>IFERROR(_xll.qlIndexFixing(ONIndex1Y,I1001,TRUE,_xll.ohTrigger(RecalcTrigger,Trigger1Y)),NA())</f>
        <v>2.5324928731238483E-2</v>
      </c>
    </row>
    <row r="1002" spans="2:17" x14ac:dyDescent="0.2">
      <c r="B1002" s="39" t="s">
        <v>42</v>
      </c>
      <c r="D1002" s="42">
        <f>_xll.qlCalendarAdvance(Calendar,$D1001,B1002,"f",FALSE)</f>
        <v>46490</v>
      </c>
      <c r="E1002" s="172">
        <f>_xll.qlInterestRateIndexValueDate(IndexON,D1002)</f>
        <v>46490</v>
      </c>
      <c r="F1002" s="188">
        <f>IFERROR(_xll.qlIndexFixing(IndexON,D1002,TRUE,_xll.ohTrigger(RecalcTrigger,TriggerON)),NA())</f>
        <v>2.3261265554118671E-2</v>
      </c>
      <c r="H1002" s="42">
        <f>_xll.qlCalendarAdvance(Calendar,$H1001,B1002,"f",FALSE)</f>
        <v>46490</v>
      </c>
      <c r="I1002" s="172">
        <f>_xll.qlInterestRateIndexValueDate(Index1M,$H1002)</f>
        <v>46490</v>
      </c>
      <c r="J1002" s="177">
        <f>IFERROR(_xll.qlIndexFixing(Index1M,$H1002,TRUE,_xll.ohTrigger(RecalcTrigger,Trigger1M)),NA())</f>
        <v>2.4080196959074783E-2</v>
      </c>
      <c r="K1002" s="44">
        <f>IFERROR(_xll.qlIndexFixing(Index3M,H1002,TRUE,_xll.ohTrigger(RecalcTrigger,Trigger3M)),NA())</f>
        <v>2.4617731734679505E-2</v>
      </c>
      <c r="L1002" s="44">
        <f>IFERROR(_xll.qlIndexFixing(Index6M,$H1002,TRUE,_xll.ohTrigger(RecalcTrigger,Trigger6M)),NA())</f>
        <v>2.5063561575448735E-2</v>
      </c>
      <c r="M1002" s="178">
        <f>IFERROR(_xll.qlIndexFixing(Index1Y,$H1002,TRUE,_xll.ohTrigger(RecalcTrigger,Trigger1Y)),NA())</f>
        <v>2.5597322063624302E-2</v>
      </c>
      <c r="N1002" s="177">
        <f>IFERROR(_xll.qlIndexFixing(ONIndex1M,I1002,TRUE,_xll.ohTrigger(RecalcTrigger,Trigger1M)),NA())</f>
        <v>2.4046790283471786E-2</v>
      </c>
      <c r="O1002" s="44">
        <f>IFERROR(_xll.qlIndexFixing(ONIndex3M,I1002,TRUE,_xll.ohTrigger(RecalcTrigger,Trigger3M)),NA())</f>
        <v>2.4514923292143775E-2</v>
      </c>
      <c r="P1002" s="44">
        <f>IFERROR(_xll.qlIndexFixing(ONIndex6M,I1002,TRUE,_xll.ohTrigger(RecalcTrigger,Trigger6M)),NA())</f>
        <v>2.491359983843755E-2</v>
      </c>
      <c r="Q1002" s="178">
        <f>IFERROR(_xll.qlIndexFixing(ONIndex1Y,I1002,TRUE,_xll.ohTrigger(RecalcTrigger,Trigger1Y)),NA())</f>
        <v>2.532327178176641E-2</v>
      </c>
    </row>
    <row r="1003" spans="2:17" x14ac:dyDescent="0.2">
      <c r="B1003" s="39" t="s">
        <v>42</v>
      </c>
      <c r="D1003" s="42">
        <f>_xll.qlCalendarAdvance(Calendar,$D1002,B1003,"f",FALSE)</f>
        <v>46497</v>
      </c>
      <c r="E1003" s="172">
        <f>_xll.qlInterestRateIndexValueDate(IndexON,D1003)</f>
        <v>46497</v>
      </c>
      <c r="F1003" s="188">
        <f>IFERROR(_xll.qlIndexFixing(IndexON,D1003,TRUE,_xll.ohTrigger(RecalcTrigger,TriggerON)),NA())</f>
        <v>2.326926287100628E-2</v>
      </c>
      <c r="H1003" s="42">
        <f>_xll.qlCalendarAdvance(Calendar,$H1002,B1003,"f",FALSE)</f>
        <v>46497</v>
      </c>
      <c r="I1003" s="172">
        <f>_xll.qlInterestRateIndexValueDate(Index1M,$H1003)</f>
        <v>46497</v>
      </c>
      <c r="J1003" s="177">
        <f>IFERROR(_xll.qlIndexFixing(Index1M,$H1003,TRUE,_xll.ohTrigger(RecalcTrigger,Trigger1M)),NA())</f>
        <v>2.4085106516305986E-2</v>
      </c>
      <c r="K1003" s="44">
        <f>IFERROR(_xll.qlIndexFixing(Index3M,H1003,TRUE,_xll.ohTrigger(RecalcTrigger,Trigger3M)),NA())</f>
        <v>2.4621736695385862E-2</v>
      </c>
      <c r="L1003" s="44">
        <f>IFERROR(_xll.qlIndexFixing(Index6M,$H1003,TRUE,_xll.ohTrigger(RecalcTrigger,Trigger6M)),NA())</f>
        <v>2.506310469551442E-2</v>
      </c>
      <c r="M1003" s="178">
        <f>IFERROR(_xll.qlIndexFixing(Index1Y,$H1003,TRUE,_xll.ohTrigger(RecalcTrigger,Trigger1Y)),NA())</f>
        <v>2.5595317741077598E-2</v>
      </c>
      <c r="N1003" s="177">
        <f>IFERROR(_xll.qlIndexFixing(ONIndex1M,I1003,TRUE,_xll.ohTrigger(RecalcTrigger,Trigger1M)),NA())</f>
        <v>2.4051905413232655E-2</v>
      </c>
      <c r="O1003" s="44">
        <f>IFERROR(_xll.qlIndexFixing(ONIndex3M,I1003,TRUE,_xll.ohTrigger(RecalcTrigger,Trigger3M)),NA())</f>
        <v>2.4519974668549827E-2</v>
      </c>
      <c r="P1003" s="44">
        <f>IFERROR(_xll.qlIndexFixing(ONIndex6M,I1003,TRUE,_xll.ohTrigger(RecalcTrigger,Trigger6M)),NA())</f>
        <v>2.4913254399899776E-2</v>
      </c>
      <c r="Q1003" s="178">
        <f>IFERROR(_xll.qlIndexFixing(ONIndex1Y,I1003,TRUE,_xll.ohTrigger(RecalcTrigger,Trigger1Y)),NA())</f>
        <v>2.5321604646235674E-2</v>
      </c>
    </row>
    <row r="1004" spans="2:17" x14ac:dyDescent="0.2">
      <c r="B1004" s="39" t="s">
        <v>42</v>
      </c>
      <c r="D1004" s="42">
        <f>_xll.qlCalendarAdvance(Calendar,$D1003,B1004,"f",FALSE)</f>
        <v>46504</v>
      </c>
      <c r="E1004" s="172">
        <f>_xll.qlInterestRateIndexValueDate(IndexON,D1004)</f>
        <v>46504</v>
      </c>
      <c r="F1004" s="188">
        <f>IFERROR(_xll.qlIndexFixing(IndexON,D1004,TRUE,_xll.ohTrigger(RecalcTrigger,TriggerON)),NA())</f>
        <v>2.3277021892377237E-2</v>
      </c>
      <c r="H1004" s="42">
        <f>_xll.qlCalendarAdvance(Calendar,$H1003,B1004,"f",FALSE)</f>
        <v>46504</v>
      </c>
      <c r="I1004" s="172">
        <f>_xll.qlInterestRateIndexValueDate(Index1M,$H1004)</f>
        <v>46504</v>
      </c>
      <c r="J1004" s="177">
        <f>IFERROR(_xll.qlIndexFixing(Index1M,$H1004,TRUE,_xll.ohTrigger(RecalcTrigger,Trigger1M)),NA())</f>
        <v>2.4089912108724354E-2</v>
      </c>
      <c r="K1004" s="44">
        <f>IFERROR(_xll.qlIndexFixing(Index3M,H1004,TRUE,_xll.ohTrigger(RecalcTrigger,Trigger3M)),NA())</f>
        <v>2.4625574114025904E-2</v>
      </c>
      <c r="L1004" s="44">
        <f>IFERROR(_xll.qlIndexFixing(Index6M,$H1004,TRUE,_xll.ohTrigger(RecalcTrigger,Trigger6M)),NA())</f>
        <v>2.5062639575343881E-2</v>
      </c>
      <c r="M1004" s="178">
        <f>IFERROR(_xll.qlIndexFixing(Index1Y,$H1004,TRUE,_xll.ohTrigger(RecalcTrigger,Trigger1Y)),NA())</f>
        <v>2.5593300350185703E-2</v>
      </c>
      <c r="N1004" s="177">
        <f>IFERROR(_xll.qlIndexFixing(ONIndex1M,I1004,TRUE,_xll.ohTrigger(RecalcTrigger,Trigger1M)),NA())</f>
        <v>2.4056916774739534E-2</v>
      </c>
      <c r="O1004" s="44">
        <f>IFERROR(_xll.qlIndexFixing(ONIndex3M,I1004,TRUE,_xll.ohTrigger(RecalcTrigger,Trigger3M)),NA())</f>
        <v>2.4524859510247632E-2</v>
      </c>
      <c r="P1004" s="44">
        <f>IFERROR(_xll.qlIndexFixing(ONIndex6M,I1004,TRUE,_xll.ohTrigger(RecalcTrigger,Trigger6M)),NA())</f>
        <v>2.4912900822694484E-2</v>
      </c>
      <c r="Q1004" s="178">
        <f>IFERROR(_xll.qlIndexFixing(ONIndex1Y,I1004,TRUE,_xll.ohTrigger(RecalcTrigger,Trigger1Y)),NA())</f>
        <v>2.5319927324646274E-2</v>
      </c>
    </row>
    <row r="1005" spans="2:17" x14ac:dyDescent="0.2">
      <c r="B1005" s="39" t="s">
        <v>42</v>
      </c>
      <c r="D1005" s="42">
        <f>_xll.qlCalendarAdvance(Calendar,$D1004,B1005,"f",FALSE)</f>
        <v>46511</v>
      </c>
      <c r="E1005" s="172">
        <f>_xll.qlInterestRateIndexValueDate(IndexON,D1005)</f>
        <v>46511</v>
      </c>
      <c r="F1005" s="188">
        <f>IFERROR(_xll.qlIndexFixing(IndexON,D1005,TRUE,_xll.ohTrigger(RecalcTrigger,TriggerON)),NA())</f>
        <v>2.3284542618069448E-2</v>
      </c>
      <c r="H1005" s="42">
        <f>_xll.qlCalendarAdvance(Calendar,$H1004,B1005,"f",FALSE)</f>
        <v>46511</v>
      </c>
      <c r="I1005" s="172">
        <f>_xll.qlInterestRateIndexValueDate(Index1M,$H1005)</f>
        <v>46511</v>
      </c>
      <c r="J1005" s="177">
        <f>IFERROR(_xll.qlIndexFixing(Index1M,$H1005,TRUE,_xll.ohTrigger(RecalcTrigger,Trigger1M)),NA())</f>
        <v>2.4095734984730784E-2</v>
      </c>
      <c r="K1005" s="44">
        <f>IFERROR(_xll.qlIndexFixing(Index3M,H1005,TRUE,_xll.ohTrigger(RecalcTrigger,Trigger3M)),NA())</f>
        <v>2.4630302937686928E-2</v>
      </c>
      <c r="L1005" s="44">
        <f>IFERROR(_xll.qlIndexFixing(Index6M,$H1005,TRUE,_xll.ohTrigger(RecalcTrigger,Trigger6M)),NA())</f>
        <v>2.5062986379808694E-2</v>
      </c>
      <c r="M1005" s="178">
        <f>IFERROR(_xll.qlIndexFixing(Index1Y,$H1005,TRUE,_xll.ohTrigger(RecalcTrigger,Trigger1Y)),NA())</f>
        <v>2.5591269743996208E-2</v>
      </c>
      <c r="N1005" s="177">
        <f>IFERROR(_xll.qlIndexFixing(ONIndex1M,I1005,TRUE,_xll.ohTrigger(RecalcTrigger,Trigger1M)),NA())</f>
        <v>2.4061824368154516E-2</v>
      </c>
      <c r="O1005" s="44">
        <f>IFERROR(_xll.qlIndexFixing(ONIndex3M,I1005,TRUE,_xll.ohTrigger(RecalcTrigger,Trigger3M)),NA())</f>
        <v>2.4529577817156145E-2</v>
      </c>
      <c r="P1005" s="44">
        <f>IFERROR(_xll.qlIndexFixing(ONIndex6M,I1005,TRUE,_xll.ohTrigger(RecalcTrigger,Trigger6M)),NA())</f>
        <v>2.4912539106740628E-2</v>
      </c>
      <c r="Q1005" s="178">
        <f>IFERROR(_xll.qlIndexFixing(ONIndex1Y,I1005,TRUE,_xll.ohTrigger(RecalcTrigger,Trigger1Y)),NA())</f>
        <v>2.5318239817079258E-2</v>
      </c>
    </row>
    <row r="1006" spans="2:17" x14ac:dyDescent="0.2">
      <c r="B1006" s="39" t="s">
        <v>42</v>
      </c>
      <c r="D1006" s="42">
        <f>_xll.qlCalendarAdvance(Calendar,$D1005,B1006,"f",FALSE)</f>
        <v>46518</v>
      </c>
      <c r="E1006" s="172">
        <f>_xll.qlInterestRateIndexValueDate(IndexON,D1006)</f>
        <v>46518</v>
      </c>
      <c r="F1006" s="188">
        <f>IFERROR(_xll.qlIndexFixing(IndexON,D1006,TRUE,_xll.ohTrigger(RecalcTrigger,TriggerON)),NA())</f>
        <v>2.3291825048326054E-2</v>
      </c>
      <c r="H1006" s="42">
        <f>_xll.qlCalendarAdvance(Calendar,$H1005,B1006,"f",FALSE)</f>
        <v>46518</v>
      </c>
      <c r="I1006" s="172">
        <f>_xll.qlInterestRateIndexValueDate(Index1M,$H1006)</f>
        <v>46518</v>
      </c>
      <c r="J1006" s="177">
        <f>IFERROR(_xll.qlIndexFixing(Index1M,$H1006,TRUE,_xll.ohTrigger(RecalcTrigger,Trigger1M)),NA())</f>
        <v>2.4100325523845605E-2</v>
      </c>
      <c r="K1006" s="44">
        <f>IFERROR(_xll.qlIndexFixing(Index3M,H1006,TRUE,_xll.ohTrigger(RecalcTrigger,Trigger3M)),NA())</f>
        <v>2.4633793538212038E-2</v>
      </c>
      <c r="L1006" s="44">
        <f>IFERROR(_xll.qlIndexFixing(Index6M,$H1006,TRUE,_xll.ohTrigger(RecalcTrigger,Trigger6M)),NA())</f>
        <v>2.5062504157694777E-2</v>
      </c>
      <c r="M1006" s="178">
        <f>IFERROR(_xll.qlIndexFixing(Index1Y,$H1006,TRUE,_xll.ohTrigger(RecalcTrigger,Trigger1Y)),NA())</f>
        <v>2.5589225775558035E-2</v>
      </c>
      <c r="N1006" s="177">
        <f>IFERROR(_xll.qlIndexFixing(ONIndex1M,I1006,TRUE,_xll.ohTrigger(RecalcTrigger,Trigger1M)),NA())</f>
        <v>2.4066628193477602E-2</v>
      </c>
      <c r="O1006" s="44">
        <f>IFERROR(_xll.qlIndexFixing(ONIndex3M,I1006,TRUE,_xll.ohTrigger(RecalcTrigger,Trigger3M)),NA())</f>
        <v>2.4534129589275366E-2</v>
      </c>
      <c r="P1006" s="44">
        <f>IFERROR(_xll.qlIndexFixing(ONIndex6M,I1006,TRUE,_xll.ohTrigger(RecalcTrigger,Trigger6M)),NA())</f>
        <v>2.4912169252281346E-2</v>
      </c>
      <c r="Q1006" s="178">
        <f>IFERROR(_xll.qlIndexFixing(ONIndex1Y,I1006,TRUE,_xll.ohTrigger(RecalcTrigger,Trigger1Y)),NA())</f>
        <v>2.5316542123453578E-2</v>
      </c>
    </row>
    <row r="1007" spans="2:17" x14ac:dyDescent="0.2">
      <c r="B1007" s="39" t="s">
        <v>42</v>
      </c>
      <c r="D1007" s="42">
        <f>_xll.qlCalendarAdvance(Calendar,$D1006,B1007,"f",FALSE)</f>
        <v>46525</v>
      </c>
      <c r="E1007" s="172">
        <f>_xll.qlInterestRateIndexValueDate(IndexON,D1007)</f>
        <v>46525</v>
      </c>
      <c r="F1007" s="188">
        <f>IFERROR(_xll.qlIndexFixing(IndexON,D1007,TRUE,_xll.ohTrigger(RecalcTrigger,TriggerON)),NA())</f>
        <v>2.3298869182822868E-2</v>
      </c>
      <c r="H1007" s="42">
        <f>_xll.qlCalendarAdvance(Calendar,$H1006,B1007,"f",FALSE)</f>
        <v>46525</v>
      </c>
      <c r="I1007" s="172">
        <f>_xll.qlInterestRateIndexValueDate(Index1M,$H1007)</f>
        <v>46525</v>
      </c>
      <c r="J1007" s="177">
        <f>IFERROR(_xll.qlIndexFixing(Index1M,$H1007,TRUE,_xll.ohTrigger(RecalcTrigger,Trigger1M)),NA())</f>
        <v>2.4104812090977E-2</v>
      </c>
      <c r="K1007" s="44">
        <f>IFERROR(_xll.qlIndexFixing(Index3M,H1007,TRUE,_xll.ohTrigger(RecalcTrigger,Trigger3M)),NA())</f>
        <v>2.4637116584028864E-2</v>
      </c>
      <c r="L1007" s="44">
        <f>IFERROR(_xll.qlIndexFixing(Index6M,$H1007,TRUE,_xll.ohTrigger(RecalcTrigger,Trigger6M)),NA())</f>
        <v>2.5062013694800753E-2</v>
      </c>
      <c r="M1007" s="178">
        <f>IFERROR(_xll.qlIndexFixing(Index1Y,$H1007,TRUE,_xll.ohTrigger(RecalcTrigger,Trigger1Y)),NA())</f>
        <v>2.5587168297922316E-2</v>
      </c>
      <c r="N1007" s="177">
        <f>IFERROR(_xll.qlIndexFixing(ONIndex1M,I1007,TRUE,_xll.ohTrigger(RecalcTrigger,Trigger1M)),NA())</f>
        <v>2.407132825070879E-2</v>
      </c>
      <c r="O1007" s="44">
        <f>IFERROR(_xll.qlIndexFixing(ONIndex3M,I1007,TRUE,_xll.ohTrigger(RecalcTrigger,Trigger3M)),NA())</f>
        <v>2.4538514826605295E-2</v>
      </c>
      <c r="P1007" s="44">
        <f>IFERROR(_xll.qlIndexFixing(ONIndex6M,I1007,TRUE,_xll.ohTrigger(RecalcTrigger,Trigger6M)),NA())</f>
        <v>2.4911791259235594E-2</v>
      </c>
      <c r="Q1007" s="178">
        <f>IFERROR(_xll.qlIndexFixing(ONIndex1Y,I1007,TRUE,_xll.ohTrigger(RecalcTrigger,Trigger1Y)),NA())</f>
        <v>2.5314834243769235E-2</v>
      </c>
    </row>
    <row r="1008" spans="2:17" x14ac:dyDescent="0.2">
      <c r="B1008" s="39" t="s">
        <v>42</v>
      </c>
      <c r="D1008" s="42">
        <f>_xll.qlCalendarAdvance(Calendar,$D1007,B1008,"f",FALSE)</f>
        <v>46532</v>
      </c>
      <c r="E1008" s="172">
        <f>_xll.qlInterestRateIndexValueDate(IndexON,D1008)</f>
        <v>46532</v>
      </c>
      <c r="F1008" s="188">
        <f>IFERROR(_xll.qlIndexFixing(IndexON,D1008,TRUE,_xll.ohTrigger(RecalcTrigger,TriggerON)),NA())</f>
        <v>2.330567502180303E-2</v>
      </c>
      <c r="H1008" s="42">
        <f>_xll.qlCalendarAdvance(Calendar,$H1007,B1008,"f",FALSE)</f>
        <v>46532</v>
      </c>
      <c r="I1008" s="172">
        <f>_xll.qlInterestRateIndexValueDate(Index1M,$H1008)</f>
        <v>46532</v>
      </c>
      <c r="J1008" s="177">
        <f>IFERROR(_xll.qlIndexFixing(Index1M,$H1008,TRUE,_xll.ohTrigger(RecalcTrigger,Trigger1M)),NA())</f>
        <v>2.4109194686012553E-2</v>
      </c>
      <c r="K1008" s="44">
        <f>IFERROR(_xll.qlIndexFixing(Index3M,H1008,TRUE,_xll.ohTrigger(RecalcTrigger,Trigger3M)),NA())</f>
        <v>2.4640272074719843E-2</v>
      </c>
      <c r="L1008" s="44">
        <f>IFERROR(_xll.qlIndexFixing(Index6M,$H1008,TRUE,_xll.ohTrigger(RecalcTrigger,Trigger6M)),NA())</f>
        <v>2.5061514991133228E-2</v>
      </c>
      <c r="M1008" s="178">
        <f>IFERROR(_xll.qlIndexFixing(Index1Y,$H1008,TRUE,_xll.ohTrigger(RecalcTrigger,Trigger1Y)),NA())</f>
        <v>2.5585097164141521E-2</v>
      </c>
      <c r="N1008" s="177">
        <f>IFERROR(_xll.qlIndexFixing(ONIndex1M,I1008,TRUE,_xll.ohTrigger(RecalcTrigger,Trigger1M)),NA())</f>
        <v>2.4075924539848081E-2</v>
      </c>
      <c r="O1008" s="44">
        <f>IFERROR(_xll.qlIndexFixing(ONIndex3M,I1008,TRUE,_xll.ohTrigger(RecalcTrigger,Trigger3M)),NA())</f>
        <v>2.4542733529145933E-2</v>
      </c>
      <c r="P1008" s="44">
        <f>IFERROR(_xll.qlIndexFixing(ONIndex6M,I1008,TRUE,_xll.ohTrigger(RecalcTrigger,Trigger6M)),NA())</f>
        <v>2.4911405127441277E-2</v>
      </c>
      <c r="Q1008" s="178">
        <f>IFERROR(_xll.qlIndexFixing(ONIndex1Y,I1008,TRUE,_xll.ohTrigger(RecalcTrigger,Trigger1Y)),NA())</f>
        <v>2.5313116178107276E-2</v>
      </c>
    </row>
    <row r="1009" spans="2:17" x14ac:dyDescent="0.2">
      <c r="B1009" s="39" t="s">
        <v>42</v>
      </c>
      <c r="D1009" s="42">
        <f>_xll.qlCalendarAdvance(Calendar,$D1008,B1009,"f",FALSE)</f>
        <v>46539</v>
      </c>
      <c r="E1009" s="172">
        <f>_xll.qlInterestRateIndexValueDate(IndexON,D1009)</f>
        <v>46539</v>
      </c>
      <c r="F1009" s="188">
        <f>IFERROR(_xll.qlIndexFixing(IndexON,D1009,TRUE,_xll.ohTrigger(RecalcTrigger,TriggerON)),NA())</f>
        <v>2.3312242565185493E-2</v>
      </c>
      <c r="H1009" s="42">
        <f>_xll.qlCalendarAdvance(Calendar,$H1008,B1009,"f",FALSE)</f>
        <v>46539</v>
      </c>
      <c r="I1009" s="172">
        <f>_xll.qlInterestRateIndexValueDate(Index1M,$H1009)</f>
        <v>46539</v>
      </c>
      <c r="J1009" s="177">
        <f>IFERROR(_xll.qlIndexFixing(Index1M,$H1009,TRUE,_xll.ohTrigger(RecalcTrigger,Trigger1M)),NA())</f>
        <v>2.411238059448495E-2</v>
      </c>
      <c r="K1009" s="44">
        <f>IFERROR(_xll.qlIndexFixing(Index3M,H1009,TRUE,_xll.ohTrigger(RecalcTrigger,Trigger3M)),NA())</f>
        <v>2.4643260009886786E-2</v>
      </c>
      <c r="L1009" s="44">
        <f>IFERROR(_xll.qlIndexFixing(Index6M,$H1009,TRUE,_xll.ohTrigger(RecalcTrigger,Trigger6M)),NA())</f>
        <v>2.5060190371159984E-2</v>
      </c>
      <c r="M1009" s="178">
        <f>IFERROR(_xll.qlIndexFixing(Index1Y,$H1009,TRUE,_xll.ohTrigger(RecalcTrigger,Trigger1Y)),NA())</f>
        <v>2.558301222726966E-2</v>
      </c>
      <c r="N1009" s="177">
        <f>IFERROR(_xll.qlIndexFixing(ONIndex1M,I1009,TRUE,_xll.ohTrigger(RecalcTrigger,Trigger1M)),NA())</f>
        <v>2.408041706081443E-2</v>
      </c>
      <c r="O1009" s="44">
        <f>IFERROR(_xll.qlIndexFixing(ONIndex3M,I1009,TRUE,_xll.ohTrigger(RecalcTrigger,Trigger3M)),NA())</f>
        <v>2.4546785696816231E-2</v>
      </c>
      <c r="P1009" s="44">
        <f>IFERROR(_xll.qlIndexFixing(ONIndex6M,I1009,TRUE,_xll.ohTrigger(RecalcTrigger,Trigger6M)),NA())</f>
        <v>2.4911010857060489E-2</v>
      </c>
      <c r="Q1009" s="178">
        <f>IFERROR(_xll.qlIndexFixing(ONIndex1Y,I1009,TRUE,_xll.ohTrigger(RecalcTrigger,Trigger1Y)),NA())</f>
        <v>2.5311387926305606E-2</v>
      </c>
    </row>
    <row r="1010" spans="2:17" x14ac:dyDescent="0.2">
      <c r="B1010" s="39" t="s">
        <v>42</v>
      </c>
      <c r="D1010" s="42">
        <f>_xll.qlCalendarAdvance(Calendar,$D1009,B1010,"f",FALSE)</f>
        <v>46546</v>
      </c>
      <c r="E1010" s="172">
        <f>_xll.qlInterestRateIndexValueDate(IndexON,D1010)</f>
        <v>46546</v>
      </c>
      <c r="F1010" s="188">
        <f>IFERROR(_xll.qlIndexFixing(IndexON,D1010,TRUE,_xll.ohTrigger(RecalcTrigger,TriggerON)),NA())</f>
        <v>2.3318571812808164E-2</v>
      </c>
      <c r="H1010" s="42">
        <f>_xll.qlCalendarAdvance(Calendar,$H1009,B1010,"f",FALSE)</f>
        <v>46546</v>
      </c>
      <c r="I1010" s="172">
        <f>_xll.qlInterestRateIndexValueDate(Index1M,$H1010)</f>
        <v>46546</v>
      </c>
      <c r="J1010" s="177">
        <f>IFERROR(_xll.qlIndexFixing(Index1M,$H1010,TRUE,_xll.ohTrigger(RecalcTrigger,Trigger1M)),NA())</f>
        <v>2.4116562395562518E-2</v>
      </c>
      <c r="K1010" s="44">
        <f>IFERROR(_xll.qlIndexFixing(Index3M,H1010,TRUE,_xll.ohTrigger(RecalcTrigger,Trigger3M)),NA())</f>
        <v>2.4646080389152655E-2</v>
      </c>
      <c r="L1010" s="44">
        <f>IFERROR(_xll.qlIndexFixing(Index6M,$H1010,TRUE,_xll.ohTrigger(RecalcTrigger,Trigger6M)),NA())</f>
        <v>2.5059675809698329E-2</v>
      </c>
      <c r="M1010" s="178">
        <f>IFERROR(_xll.qlIndexFixing(Index1Y,$H1010,TRUE,_xll.ohTrigger(RecalcTrigger,Trigger1Y)),NA())</f>
        <v>2.5580913340363623E-2</v>
      </c>
      <c r="N1010" s="177">
        <f>IFERROR(_xll.qlIndexFixing(ONIndex1M,I1010,TRUE,_xll.ohTrigger(RecalcTrigger,Trigger1M)),NA())</f>
        <v>2.4084805813688881E-2</v>
      </c>
      <c r="O1010" s="44">
        <f>IFERROR(_xll.qlIndexFixing(ONIndex3M,I1010,TRUE,_xll.ohTrigger(RecalcTrigger,Trigger3M)),NA())</f>
        <v>2.4550671329697238E-2</v>
      </c>
      <c r="P1010" s="44">
        <f>IFERROR(_xll.qlIndexFixing(ONIndex6M,I1010,TRUE,_xll.ohTrigger(RecalcTrigger,Trigger6M)),NA())</f>
        <v>2.4910608448012184E-2</v>
      </c>
      <c r="Q1010" s="178">
        <f>IFERROR(_xll.qlIndexFixing(ONIndex1Y,I1010,TRUE,_xll.ohTrigger(RecalcTrigger,Trigger1Y)),NA())</f>
        <v>2.530964948852632E-2</v>
      </c>
    </row>
    <row r="1011" spans="2:17" x14ac:dyDescent="0.2">
      <c r="B1011" s="39" t="s">
        <v>42</v>
      </c>
      <c r="D1011" s="42">
        <f>_xll.qlCalendarAdvance(Calendar,$D1010,B1011,"f",FALSE)</f>
        <v>46553</v>
      </c>
      <c r="E1011" s="172">
        <f>_xll.qlInterestRateIndexValueDate(IndexON,D1011)</f>
        <v>46553</v>
      </c>
      <c r="F1011" s="188">
        <f>IFERROR(_xll.qlIndexFixing(IndexON,D1011,TRUE,_xll.ohTrigger(RecalcTrigger,TriggerON)),NA())</f>
        <v>2.3324662764914184E-2</v>
      </c>
      <c r="H1011" s="42">
        <f>_xll.qlCalendarAdvance(Calendar,$H1010,B1011,"f",FALSE)</f>
        <v>46553</v>
      </c>
      <c r="I1011" s="172">
        <f>_xll.qlInterestRateIndexValueDate(Index1M,$H1011)</f>
        <v>46553</v>
      </c>
      <c r="J1011" s="177">
        <f>IFERROR(_xll.qlIndexFixing(Index1M,$H1011,TRUE,_xll.ohTrigger(RecalcTrigger,Trigger1M)),NA())</f>
        <v>2.4120640231027595E-2</v>
      </c>
      <c r="K1011" s="44">
        <f>IFERROR(_xll.qlIndexFixing(Index3M,H1011,TRUE,_xll.ohTrigger(RecalcTrigger,Trigger3M)),NA())</f>
        <v>2.4648733212164195E-2</v>
      </c>
      <c r="L1011" s="44">
        <f>IFERROR(_xll.qlIndexFixing(Index6M,$H1011,TRUE,_xll.ohTrigger(RecalcTrigger,Trigger6M)),NA())</f>
        <v>2.505915300804297E-2</v>
      </c>
      <c r="M1011" s="178">
        <f>IFERROR(_xll.qlIndexFixing(Index1Y,$H1011,TRUE,_xll.ohTrigger(RecalcTrigger,Trigger1Y)),NA())</f>
        <v>2.5578800356480753E-2</v>
      </c>
      <c r="N1011" s="177">
        <f>IFERROR(_xll.qlIndexFixing(ONIndex1M,I1011,TRUE,_xll.ohTrigger(RecalcTrigger,Trigger1M)),NA())</f>
        <v>2.4089090798390389E-2</v>
      </c>
      <c r="O1011" s="44">
        <f>IFERROR(_xll.qlIndexFixing(ONIndex3M,I1011,TRUE,_xll.ohTrigger(RecalcTrigger,Trigger3M)),NA())</f>
        <v>2.4554390427707906E-2</v>
      </c>
      <c r="P1011" s="44">
        <f>IFERROR(_xll.qlIndexFixing(ONIndex6M,I1011,TRUE,_xll.ohTrigger(RecalcTrigger,Trigger6M)),NA())</f>
        <v>2.4910197900377407E-2</v>
      </c>
      <c r="Q1011" s="178">
        <f>IFERROR(_xll.qlIndexFixing(ONIndex1Y,I1011,TRUE,_xll.ohTrigger(RecalcTrigger,Trigger1Y)),NA())</f>
        <v>2.5307900864688371E-2</v>
      </c>
    </row>
    <row r="1012" spans="2:17" x14ac:dyDescent="0.2">
      <c r="B1012" s="39" t="s">
        <v>42</v>
      </c>
      <c r="D1012" s="42">
        <f>_xll.qlCalendarAdvance(Calendar,$D1011,B1012,"f",FALSE)</f>
        <v>46560</v>
      </c>
      <c r="E1012" s="172">
        <f>_xll.qlInterestRateIndexValueDate(IndexON,D1012)</f>
        <v>46560</v>
      </c>
      <c r="F1012" s="188">
        <f>IFERROR(_xll.qlIndexFixing(IndexON,D1012,TRUE,_xll.ohTrigger(RecalcTrigger,TriggerON)),NA())</f>
        <v>2.3330515421341458E-2</v>
      </c>
      <c r="H1012" s="42">
        <f>_xll.qlCalendarAdvance(Calendar,$H1011,B1012,"f",FALSE)</f>
        <v>46560</v>
      </c>
      <c r="I1012" s="172">
        <f>_xll.qlInterestRateIndexValueDate(Index1M,$H1012)</f>
        <v>46560</v>
      </c>
      <c r="J1012" s="177">
        <f>IFERROR(_xll.qlIndexFixing(Index1M,$H1012,TRUE,_xll.ohTrigger(RecalcTrigger,Trigger1M)),NA())</f>
        <v>2.4124614100777524E-2</v>
      </c>
      <c r="K1012" s="44">
        <f>IFERROR(_xll.qlIndexFixing(Index3M,H1012,TRUE,_xll.ohTrigger(RecalcTrigger,Trigger3M)),NA())</f>
        <v>2.4651218478586649E-2</v>
      </c>
      <c r="L1012" s="44">
        <f>IFERROR(_xll.qlIndexFixing(Index6M,$H1012,TRUE,_xll.ohTrigger(RecalcTrigger,Trigger6M)),NA())</f>
        <v>2.5058621861971928E-2</v>
      </c>
      <c r="M1012" s="178">
        <f>IFERROR(_xll.qlIndexFixing(Index1Y,$H1012,TRUE,_xll.ohTrigger(RecalcTrigger,Trigger1Y)),NA())</f>
        <v>2.5576673128680373E-2</v>
      </c>
      <c r="N1012" s="177">
        <f>IFERROR(_xll.qlIndexFixing(ONIndex1M,I1012,TRUE,_xll.ohTrigger(RecalcTrigger,Trigger1M)),NA())</f>
        <v>2.4093272015E-2</v>
      </c>
      <c r="O1012" s="44">
        <f>IFERROR(_xll.qlIndexFixing(ONIndex3M,I1012,TRUE,_xll.ohTrigger(RecalcTrigger,Trigger3M)),NA())</f>
        <v>2.4557942991010329E-2</v>
      </c>
      <c r="P1012" s="44">
        <f>IFERROR(_xll.qlIndexFixing(ONIndex6M,I1012,TRUE,_xll.ohTrigger(RecalcTrigger,Trigger6M)),NA())</f>
        <v>2.4909779214075112E-2</v>
      </c>
      <c r="Q1012" s="178">
        <f>IFERROR(_xll.qlIndexFixing(ONIndex1Y,I1012,TRUE,_xll.ohTrigger(RecalcTrigger,Trigger1Y)),NA())</f>
        <v>2.5306142054710712E-2</v>
      </c>
    </row>
    <row r="1013" spans="2:17" x14ac:dyDescent="0.2">
      <c r="B1013" s="39" t="s">
        <v>42</v>
      </c>
      <c r="D1013" s="42">
        <f>_xll.qlCalendarAdvance(Calendar,$D1012,B1013,"f",FALSE)</f>
        <v>46567</v>
      </c>
      <c r="E1013" s="172">
        <f>_xll.qlInterestRateIndexValueDate(IndexON,D1013)</f>
        <v>46567</v>
      </c>
      <c r="F1013" s="188">
        <f>IFERROR(_xll.qlIndexFixing(IndexON,D1013,TRUE,_xll.ohTrigger(RecalcTrigger,TriggerON)),NA())</f>
        <v>2.3336129782008941E-2</v>
      </c>
      <c r="H1013" s="42">
        <f>_xll.qlCalendarAdvance(Calendar,$H1012,B1013,"f",FALSE)</f>
        <v>46567</v>
      </c>
      <c r="I1013" s="172">
        <f>_xll.qlInterestRateIndexValueDate(Index1M,$H1013)</f>
        <v>46567</v>
      </c>
      <c r="J1013" s="177">
        <f>IFERROR(_xll.qlIndexFixing(Index1M,$H1013,TRUE,_xll.ohTrigger(RecalcTrigger,Trigger1M)),NA())</f>
        <v>2.4128484004706945E-2</v>
      </c>
      <c r="K1013" s="44">
        <f>IFERROR(_xll.qlIndexFixing(Index3M,H1013,TRUE,_xll.ohTrigger(RecalcTrigger,Trigger3M)),NA())</f>
        <v>2.465353618810728E-2</v>
      </c>
      <c r="L1013" s="44">
        <f>IFERROR(_xll.qlIndexFixing(Index6M,$H1013,TRUE,_xll.ohTrigger(RecalcTrigger,Trigger6M)),NA())</f>
        <v>2.5058081243317432E-2</v>
      </c>
      <c r="M1013" s="178">
        <f>IFERROR(_xll.qlIndexFixing(Index1Y,$H1013,TRUE,_xll.ohTrigger(RecalcTrigger,Trigger1Y)),NA())</f>
        <v>2.557453151002469E-2</v>
      </c>
      <c r="N1013" s="177">
        <f>IFERROR(_xll.qlIndexFixing(ONIndex1M,I1013,TRUE,_xll.ohTrigger(RecalcTrigger,Trigger1M)),NA())</f>
        <v>2.4097349463436668E-2</v>
      </c>
      <c r="O1013" s="44">
        <f>IFERROR(_xll.qlIndexFixing(ONIndex3M,I1013,TRUE,_xll.ohTrigger(RecalcTrigger,Trigger3M)),NA())</f>
        <v>2.4561329019442413E-2</v>
      </c>
      <c r="P1013" s="44">
        <f>IFERROR(_xll.qlIndexFixing(ONIndex6M,I1013,TRUE,_xll.ohTrigger(RecalcTrigger,Trigger6M)),NA())</f>
        <v>2.4909352389186346E-2</v>
      </c>
      <c r="Q1013" s="178">
        <f>IFERROR(_xll.qlIndexFixing(ONIndex1Y,I1013,TRUE,_xll.ohTrigger(RecalcTrigger,Trigger1Y)),NA())</f>
        <v>2.5304373058836482E-2</v>
      </c>
    </row>
    <row r="1014" spans="2:17" x14ac:dyDescent="0.2">
      <c r="B1014" s="39" t="s">
        <v>42</v>
      </c>
      <c r="D1014" s="42">
        <f>_xll.qlCalendarAdvance(Calendar,$D1013,B1014,"f",FALSE)</f>
        <v>46574</v>
      </c>
      <c r="E1014" s="172">
        <f>_xll.qlInterestRateIndexValueDate(IndexON,D1014)</f>
        <v>46574</v>
      </c>
      <c r="F1014" s="188">
        <f>IFERROR(_xll.qlIndexFixing(IndexON,D1014,TRUE,_xll.ohTrigger(RecalcTrigger,TriggerON)),NA())</f>
        <v>2.3341505847078725E-2</v>
      </c>
      <c r="H1014" s="42">
        <f>_xll.qlCalendarAdvance(Calendar,$H1013,B1014,"f",FALSE)</f>
        <v>46574</v>
      </c>
      <c r="I1014" s="172">
        <f>_xll.qlInterestRateIndexValueDate(Index1M,$H1014)</f>
        <v>46574</v>
      </c>
      <c r="J1014" s="177">
        <f>IFERROR(_xll.qlIndexFixing(Index1M,$H1014,TRUE,_xll.ohTrigger(RecalcTrigger,Trigger1M)),NA())</f>
        <v>2.4133306835865408E-2</v>
      </c>
      <c r="K1014" s="44">
        <f>IFERROR(_xll.qlIndexFixing(Index3M,H1014,TRUE,_xll.ohTrigger(RecalcTrigger,Trigger3M)),NA())</f>
        <v>2.4655686340432744E-2</v>
      </c>
      <c r="L1014" s="44">
        <f>IFERROR(_xll.qlIndexFixing(Index6M,$H1014,TRUE,_xll.ohTrigger(RecalcTrigger,Trigger6M)),NA())</f>
        <v>2.5058343078392477E-2</v>
      </c>
      <c r="M1014" s="178">
        <f>IFERROR(_xll.qlIndexFixing(Index1Y,$H1014,TRUE,_xll.ohTrigger(RecalcTrigger,Trigger1Y)),NA())</f>
        <v>2.5572375353576357E-2</v>
      </c>
      <c r="N1014" s="177">
        <f>IFERROR(_xll.qlIndexFixing(ONIndex1M,I1014,TRUE,_xll.ohTrigger(RecalcTrigger,Trigger1M)),NA())</f>
        <v>2.4101323143700393E-2</v>
      </c>
      <c r="O1014" s="44">
        <f>IFERROR(_xll.qlIndexFixing(ONIndex3M,I1014,TRUE,_xll.ohTrigger(RecalcTrigger,Trigger3M)),NA())</f>
        <v>2.4564548513004159E-2</v>
      </c>
      <c r="P1014" s="44">
        <f>IFERROR(_xll.qlIndexFixing(ONIndex6M,I1014,TRUE,_xll.ohTrigger(RecalcTrigger,Trigger6M)),NA())</f>
        <v>2.4908917425630062E-2</v>
      </c>
      <c r="Q1014" s="178">
        <f>IFERROR(_xll.qlIndexFixing(ONIndex1Y,I1014,TRUE,_xll.ohTrigger(RecalcTrigger,Trigger1Y)),NA())</f>
        <v>2.5302593876822543E-2</v>
      </c>
    </row>
    <row r="1015" spans="2:17" x14ac:dyDescent="0.2">
      <c r="B1015" s="39" t="s">
        <v>42</v>
      </c>
      <c r="D1015" s="42">
        <f>_xll.qlCalendarAdvance(Calendar,$D1014,B1015,"f",FALSE)</f>
        <v>46581</v>
      </c>
      <c r="E1015" s="172">
        <f>_xll.qlInterestRateIndexValueDate(IndexON,D1015)</f>
        <v>46581</v>
      </c>
      <c r="F1015" s="188">
        <f>IFERROR(_xll.qlIndexFixing(IndexON,D1015,TRUE,_xll.ohTrigger(RecalcTrigger,TriggerON)),NA())</f>
        <v>2.3346643616388718E-2</v>
      </c>
      <c r="H1015" s="42">
        <f>_xll.qlCalendarAdvance(Calendar,$H1014,B1015,"f",FALSE)</f>
        <v>46581</v>
      </c>
      <c r="I1015" s="172">
        <f>_xll.qlInterestRateIndexValueDate(Index1M,$H1015)</f>
        <v>46581</v>
      </c>
      <c r="J1015" s="177">
        <f>IFERROR(_xll.qlIndexFixing(Index1M,$H1015,TRUE,_xll.ohTrigger(RecalcTrigger,Trigger1M)),NA())</f>
        <v>2.4136961623126771E-2</v>
      </c>
      <c r="K1015" s="44">
        <f>IFERROR(_xll.qlIndexFixing(Index3M,H1015,TRUE,_xll.ohTrigger(RecalcTrigger,Trigger3M)),NA())</f>
        <v>2.4657668935293465E-2</v>
      </c>
      <c r="L1015" s="44">
        <f>IFERROR(_xll.qlIndexFixing(Index6M,$H1015,TRUE,_xll.ohTrigger(RecalcTrigger,Trigger6M)),NA())</f>
        <v>2.5057777000132894E-2</v>
      </c>
      <c r="M1015" s="178">
        <f>IFERROR(_xll.qlIndexFixing(Index1Y,$H1015,TRUE,_xll.ohTrigger(RecalcTrigger,Trigger1Y)),NA())</f>
        <v>2.5570204512401121E-2</v>
      </c>
      <c r="N1015" s="177">
        <f>IFERROR(_xll.qlIndexFixing(ONIndex1M,I1015,TRUE,_xll.ohTrigger(RecalcTrigger,Trigger1M)),NA())</f>
        <v>2.410519305587222E-2</v>
      </c>
      <c r="O1015" s="44">
        <f>IFERROR(_xll.qlIndexFixing(ONIndex3M,I1015,TRUE,_xll.ohTrigger(RecalcTrigger,Trigger3M)),NA())</f>
        <v>2.4567601471695566E-2</v>
      </c>
      <c r="P1015" s="44">
        <f>IFERROR(_xll.qlIndexFixing(ONIndex6M,I1015,TRUE,_xll.ohTrigger(RecalcTrigger,Trigger6M)),NA())</f>
        <v>2.490847432340626E-2</v>
      </c>
      <c r="Q1015" s="178">
        <f>IFERROR(_xll.qlIndexFixing(ONIndex1Y,I1015,TRUE,_xll.ohTrigger(RecalcTrigger,Trigger1Y)),NA())</f>
        <v>2.5300804508830987E-2</v>
      </c>
    </row>
    <row r="1016" spans="2:17" x14ac:dyDescent="0.2">
      <c r="B1016" s="39" t="s">
        <v>42</v>
      </c>
      <c r="D1016" s="42">
        <f>_xll.qlCalendarAdvance(Calendar,$D1015,B1016,"f",FALSE)</f>
        <v>46588</v>
      </c>
      <c r="E1016" s="172">
        <f>_xll.qlInterestRateIndexValueDate(IndexON,D1016)</f>
        <v>46588</v>
      </c>
      <c r="F1016" s="188">
        <f>IFERROR(_xll.qlIndexFixing(IndexON,D1016,TRUE,_xll.ohTrigger(RecalcTrigger,TriggerON)),NA())</f>
        <v>2.3351543090019966E-2</v>
      </c>
      <c r="H1016" s="42">
        <f>_xll.qlCalendarAdvance(Calendar,$H1015,B1016,"f",FALSE)</f>
        <v>46588</v>
      </c>
      <c r="I1016" s="172">
        <f>_xll.qlInterestRateIndexValueDate(Index1M,$H1016)</f>
        <v>46588</v>
      </c>
      <c r="J1016" s="177">
        <f>IFERROR(_xll.qlIndexFixing(Index1M,$H1016,TRUE,_xll.ohTrigger(RecalcTrigger,Trigger1M)),NA())</f>
        <v>2.4140512437437381E-2</v>
      </c>
      <c r="K1016" s="44">
        <f>IFERROR(_xll.qlIndexFixing(Index3M,H1016,TRUE,_xll.ohTrigger(RecalcTrigger,Trigger3M)),NA())</f>
        <v>2.4659483972440145E-2</v>
      </c>
      <c r="L1016" s="44">
        <f>IFERROR(_xll.qlIndexFixing(Index6M,$H1016,TRUE,_xll.ohTrigger(RecalcTrigger,Trigger6M)),NA())</f>
        <v>2.5057196097736854E-2</v>
      </c>
      <c r="M1016" s="178">
        <f>IFERROR(_xll.qlIndexFixing(Index1Y,$H1016,TRUE,_xll.ohTrigger(RecalcTrigger,Trigger1Y)),NA())</f>
        <v>2.556801883956562E-2</v>
      </c>
      <c r="N1016" s="177">
        <f>IFERROR(_xll.qlIndexFixing(ONIndex1M,I1016,TRUE,_xll.ohTrigger(RecalcTrigger,Trigger1M)),NA())</f>
        <v>2.4108959199790059E-2</v>
      </c>
      <c r="O1016" s="44">
        <f>IFERROR(_xll.qlIndexFixing(ONIndex3M,I1016,TRUE,_xll.ohTrigger(RecalcTrigger,Trigger3M)),NA())</f>
        <v>2.4570487895516635E-2</v>
      </c>
      <c r="P1016" s="44">
        <f>IFERROR(_xll.qlIndexFixing(ONIndex6M,I1016,TRUE,_xll.ohTrigger(RecalcTrigger,Trigger6M)),NA())</f>
        <v>2.4908023082595987E-2</v>
      </c>
      <c r="Q1016" s="178">
        <f>IFERROR(_xll.qlIndexFixing(ONIndex1Y,I1016,TRUE,_xll.ohTrigger(RecalcTrigger,Trigger1Y)),NA())</f>
        <v>2.5299004954780768E-2</v>
      </c>
    </row>
    <row r="1017" spans="2:17" x14ac:dyDescent="0.2">
      <c r="B1017" s="39" t="s">
        <v>42</v>
      </c>
      <c r="D1017" s="42">
        <f>_xll.qlCalendarAdvance(Calendar,$D1016,B1017,"f",FALSE)</f>
        <v>46595</v>
      </c>
      <c r="E1017" s="172">
        <f>_xll.qlInterestRateIndexValueDate(IndexON,D1017)</f>
        <v>46595</v>
      </c>
      <c r="F1017" s="188">
        <f>IFERROR(_xll.qlIndexFixing(IndexON,D1017,TRUE,_xll.ohTrigger(RecalcTrigger,TriggerON)),NA())</f>
        <v>2.3356204267972469E-2</v>
      </c>
      <c r="H1017" s="42">
        <f>_xll.qlCalendarAdvance(Calendar,$H1016,B1017,"f",FALSE)</f>
        <v>46595</v>
      </c>
      <c r="I1017" s="172">
        <f>_xll.qlInterestRateIndexValueDate(Index1M,$H1017)</f>
        <v>46595</v>
      </c>
      <c r="J1017" s="177">
        <f>IFERROR(_xll.qlIndexFixing(Index1M,$H1017,TRUE,_xll.ohTrigger(RecalcTrigger,Trigger1M)),NA())</f>
        <v>2.4143959278710964E-2</v>
      </c>
      <c r="K1017" s="44">
        <f>IFERROR(_xll.qlIndexFixing(Index3M,H1017,TRUE,_xll.ohTrigger(RecalcTrigger,Trigger3M)),NA())</f>
        <v>2.4661131451644617E-2</v>
      </c>
      <c r="L1017" s="44">
        <f>IFERROR(_xll.qlIndexFixing(Index6M,$H1017,TRUE,_xll.ohTrigger(RecalcTrigger,Trigger6M)),NA())</f>
        <v>2.5056598664406238E-2</v>
      </c>
      <c r="M1017" s="178">
        <f>IFERROR(_xll.qlIndexFixing(Index1Y,$H1017,TRUE,_xll.ohTrigger(RecalcTrigger,Trigger1Y)),NA())</f>
        <v>2.5565818188138925E-2</v>
      </c>
      <c r="N1017" s="177">
        <f>IFERROR(_xll.qlIndexFixing(ONIndex1M,I1017,TRUE,_xll.ohTrigger(RecalcTrigger,Trigger1M)),NA())</f>
        <v>2.4112621575697046E-2</v>
      </c>
      <c r="O1017" s="44">
        <f>IFERROR(_xll.qlIndexFixing(ONIndex3M,I1017,TRUE,_xll.ohTrigger(RecalcTrigger,Trigger3M)),NA())</f>
        <v>2.4573207784629458E-2</v>
      </c>
      <c r="P1017" s="44">
        <f>IFERROR(_xll.qlIndexFixing(ONIndex6M,I1017,TRUE,_xll.ohTrigger(RecalcTrigger,Trigger6M)),NA())</f>
        <v>2.4907563703118196E-2</v>
      </c>
      <c r="Q1017" s="178">
        <f>IFERROR(_xll.qlIndexFixing(ONIndex1Y,I1017,TRUE,_xll.ohTrigger(RecalcTrigger,Trigger1Y)),NA())</f>
        <v>2.5297195214671886E-2</v>
      </c>
    </row>
    <row r="1018" spans="2:17" x14ac:dyDescent="0.2">
      <c r="B1018" s="39" t="s">
        <v>42</v>
      </c>
      <c r="D1018" s="42">
        <f>_xll.qlCalendarAdvance(Calendar,$D1017,B1018,"f",FALSE)</f>
        <v>46602</v>
      </c>
      <c r="E1018" s="172">
        <f>_xll.qlInterestRateIndexValueDate(IndexON,D1018)</f>
        <v>46602</v>
      </c>
      <c r="F1018" s="188">
        <f>IFERROR(_xll.qlIndexFixing(IndexON,D1018,TRUE,_xll.ohTrigger(RecalcTrigger,TriggerON)),NA())</f>
        <v>2.3360627150165181E-2</v>
      </c>
      <c r="H1018" s="42">
        <f>_xll.qlCalendarAdvance(Calendar,$H1017,B1018,"f",FALSE)</f>
        <v>46602</v>
      </c>
      <c r="I1018" s="172">
        <f>_xll.qlInterestRateIndexValueDate(Index1M,$H1018)</f>
        <v>46602</v>
      </c>
      <c r="J1018" s="177">
        <f>IFERROR(_xll.qlIndexFixing(Index1M,$H1018,TRUE,_xll.ohTrigger(RecalcTrigger,Trigger1M)),NA())</f>
        <v>2.4147302146845562E-2</v>
      </c>
      <c r="K1018" s="44">
        <f>IFERROR(_xll.qlIndexFixing(Index3M,H1018,TRUE,_xll.ohTrigger(RecalcTrigger,Trigger3M)),NA())</f>
        <v>2.4662611372698099E-2</v>
      </c>
      <c r="L1018" s="44">
        <f>IFERROR(_xll.qlIndexFixing(Index6M,$H1018,TRUE,_xll.ohTrigger(RecalcTrigger,Trigger6M)),NA())</f>
        <v>2.5055982993343374E-2</v>
      </c>
      <c r="M1018" s="178">
        <f>IFERROR(_xll.qlIndexFixing(Index1Y,$H1018,TRUE,_xll.ohTrigger(RecalcTrigger,Trigger1Y)),NA())</f>
        <v>2.5563602411191662E-2</v>
      </c>
      <c r="N1018" s="177">
        <f>IFERROR(_xll.qlIndexFixing(ONIndex1M,I1018,TRUE,_xll.ohTrigger(RecalcTrigger,Trigger1M)),NA())</f>
        <v>2.4116180183350044E-2</v>
      </c>
      <c r="O1018" s="44">
        <f>IFERROR(_xll.qlIndexFixing(ONIndex3M,I1018,TRUE,_xll.ohTrigger(RecalcTrigger,Trigger3M)),NA())</f>
        <v>2.4575761138871943E-2</v>
      </c>
      <c r="P1018" s="44">
        <f>IFERROR(_xll.qlIndexFixing(ONIndex6M,I1018,TRUE,_xll.ohTrigger(RecalcTrigger,Trigger6M)),NA())</f>
        <v>2.4907096185053934E-2</v>
      </c>
      <c r="Q1018" s="178">
        <f>IFERROR(_xll.qlIndexFixing(ONIndex1Y,I1018,TRUE,_xll.ohTrigger(RecalcTrigger,Trigger1Y)),NA())</f>
        <v>2.529537528850434E-2</v>
      </c>
    </row>
    <row r="1019" spans="2:17" x14ac:dyDescent="0.2">
      <c r="B1019" s="39" t="s">
        <v>42</v>
      </c>
      <c r="D1019" s="42">
        <f>_xll.qlCalendarAdvance(Calendar,$D1018,B1019,"f",FALSE)</f>
        <v>46609</v>
      </c>
      <c r="E1019" s="172">
        <f>_xll.qlInterestRateIndexValueDate(IndexON,D1019)</f>
        <v>46609</v>
      </c>
      <c r="F1019" s="188">
        <f>IFERROR(_xll.qlIndexFixing(IndexON,D1019,TRUE,_xll.ohTrigger(RecalcTrigger,TriggerON)),NA())</f>
        <v>2.3364811736679147E-2</v>
      </c>
      <c r="H1019" s="42">
        <f>_xll.qlCalendarAdvance(Calendar,$H1018,B1019,"f",FALSE)</f>
        <v>46609</v>
      </c>
      <c r="I1019" s="172">
        <f>_xll.qlInterestRateIndexValueDate(Index1M,$H1019)</f>
        <v>46609</v>
      </c>
      <c r="J1019" s="177">
        <f>IFERROR(_xll.qlIndexFixing(Index1M,$H1019,TRUE,_xll.ohTrigger(RecalcTrigger,Trigger1M)),NA())</f>
        <v>2.415054104176274E-2</v>
      </c>
      <c r="K1019" s="44">
        <f>IFERROR(_xll.qlIndexFixing(Index3M,H1019,TRUE,_xll.ohTrigger(RecalcTrigger,Trigger3M)),NA())</f>
        <v>2.4663923735414713E-2</v>
      </c>
      <c r="L1019" s="44">
        <f>IFERROR(_xll.qlIndexFixing(Index6M,$H1019,TRUE,_xll.ohTrigger(RecalcTrigger,Trigger6M)),NA())</f>
        <v>2.5055347377754111E-2</v>
      </c>
      <c r="M1019" s="178">
        <f>IFERROR(_xll.qlIndexFixing(Index1Y,$H1019,TRUE,_xll.ohTrigger(RecalcTrigger,Trigger1Y)),NA())</f>
        <v>2.5561371361797102E-2</v>
      </c>
      <c r="N1019" s="177">
        <f>IFERROR(_xll.qlIndexFixing(ONIndex1M,I1019,TRUE,_xll.ohTrigger(RecalcTrigger,Trigger1M)),NA())</f>
        <v>2.4119635022911146E-2</v>
      </c>
      <c r="O1019" s="44">
        <f>IFERROR(_xll.qlIndexFixing(ONIndex3M,I1019,TRUE,_xll.ohTrigger(RecalcTrigger,Trigger3M)),NA())</f>
        <v>2.4578147958163044E-2</v>
      </c>
      <c r="P1019" s="44">
        <f>IFERROR(_xll.qlIndexFixing(ONIndex6M,I1019,TRUE,_xll.ohTrigger(RecalcTrigger,Trigger6M)),NA())</f>
        <v>2.4906620528403201E-2</v>
      </c>
      <c r="Q1019" s="178">
        <f>IFERROR(_xll.qlIndexFixing(ONIndex1Y,I1019,TRUE,_xll.ohTrigger(RecalcTrigger,Trigger1Y)),NA())</f>
        <v>2.5293545176359178E-2</v>
      </c>
    </row>
    <row r="1020" spans="2:17" x14ac:dyDescent="0.2">
      <c r="B1020" s="39" t="s">
        <v>42</v>
      </c>
      <c r="D1020" s="42">
        <f>_xll.qlCalendarAdvance(Calendar,$D1019,B1020,"f",FALSE)</f>
        <v>46616</v>
      </c>
      <c r="E1020" s="172">
        <f>_xll.qlInterestRateIndexValueDate(IndexON,D1020)</f>
        <v>46616</v>
      </c>
      <c r="F1020" s="188">
        <f>IFERROR(_xll.qlIndexFixing(IndexON,D1020,TRUE,_xll.ohTrigger(RecalcTrigger,TriggerON)),NA())</f>
        <v>2.3368758027352277E-2</v>
      </c>
      <c r="H1020" s="42">
        <f>_xll.qlCalendarAdvance(Calendar,$H1019,B1020,"f",FALSE)</f>
        <v>46616</v>
      </c>
      <c r="I1020" s="172">
        <f>_xll.qlInterestRateIndexValueDate(Index1M,$H1020)</f>
        <v>46616</v>
      </c>
      <c r="J1020" s="177">
        <f>IFERROR(_xll.qlIndexFixing(Index1M,$H1020,TRUE,_xll.ohTrigger(RecalcTrigger,Trigger1M)),NA())</f>
        <v>2.415367596337361E-2</v>
      </c>
      <c r="K1020" s="44">
        <f>IFERROR(_xll.qlIndexFixing(Index3M,H1020,TRUE,_xll.ohTrigger(RecalcTrigger,Trigger3M)),NA())</f>
        <v>2.4665068539628843E-2</v>
      </c>
      <c r="L1020" s="44">
        <f>IFERROR(_xll.qlIndexFixing(Index6M,$H1020,TRUE,_xll.ohTrigger(RecalcTrigger,Trigger6M)),NA())</f>
        <v>2.5054690110846944E-2</v>
      </c>
      <c r="M1020" s="178">
        <f>IFERROR(_xll.qlIndexFixing(Index1Y,$H1020,TRUE,_xll.ohTrigger(RecalcTrigger,Trigger1Y)),NA())</f>
        <v>2.5559124893029635E-2</v>
      </c>
      <c r="N1020" s="177">
        <f>IFERROR(_xll.qlIndexFixing(ONIndex1M,I1020,TRUE,_xll.ohTrigger(RecalcTrigger,Trigger1M)),NA())</f>
        <v>2.4122986094299304E-2</v>
      </c>
      <c r="O1020" s="44">
        <f>IFERROR(_xll.qlIndexFixing(ONIndex3M,I1020,TRUE,_xll.ohTrigger(RecalcTrigger,Trigger3M)),NA())</f>
        <v>2.4580368242583805E-2</v>
      </c>
      <c r="P1020" s="44">
        <f>IFERROR(_xll.qlIndexFixing(ONIndex6M,I1020,TRUE,_xll.ohTrigger(RecalcTrigger,Trigger6M)),NA())</f>
        <v>2.4906136733003903E-2</v>
      </c>
      <c r="Q1020" s="178">
        <f>IFERROR(_xll.qlIndexFixing(ONIndex1Y,I1020,TRUE,_xll.ohTrigger(RecalcTrigger,Trigger1Y)),NA())</f>
        <v>2.5291704878074306E-2</v>
      </c>
    </row>
    <row r="1021" spans="2:17" x14ac:dyDescent="0.2">
      <c r="B1021" s="39" t="s">
        <v>42</v>
      </c>
      <c r="D1021" s="42">
        <f>_xll.qlCalendarAdvance(Calendar,$D1020,B1021,"f",FALSE)</f>
        <v>46623</v>
      </c>
      <c r="E1021" s="172">
        <f>_xll.qlInterestRateIndexValueDate(IndexON,D1021)</f>
        <v>46623</v>
      </c>
      <c r="F1021" s="188">
        <f>IFERROR(_xll.qlIndexFixing(IndexON,D1021,TRUE,_xll.ohTrigger(RecalcTrigger,TriggerON)),NA())</f>
        <v>2.3372466022427707E-2</v>
      </c>
      <c r="H1021" s="42">
        <f>_xll.qlCalendarAdvance(Calendar,$H1020,B1021,"f",FALSE)</f>
        <v>46623</v>
      </c>
      <c r="I1021" s="172">
        <f>_xll.qlInterestRateIndexValueDate(Index1M,$H1021)</f>
        <v>46623</v>
      </c>
      <c r="J1021" s="177">
        <f>IFERROR(_xll.qlIndexFixing(Index1M,$H1021,TRUE,_xll.ohTrigger(RecalcTrigger,Trigger1M)),NA())</f>
        <v>2.4156706911591896E-2</v>
      </c>
      <c r="K1021" s="44">
        <f>IFERROR(_xll.qlIndexFixing(Index3M,H1021,TRUE,_xll.ohTrigger(RecalcTrigger,Trigger3M)),NA())</f>
        <v>2.4666045785197779E-2</v>
      </c>
      <c r="L1021" s="44">
        <f>IFERROR(_xll.qlIndexFixing(Index6M,$H1021,TRUE,_xll.ohTrigger(RecalcTrigger,Trigger6M)),NA())</f>
        <v>2.5054009485833445E-2</v>
      </c>
      <c r="M1021" s="178">
        <f>IFERROR(_xll.qlIndexFixing(Index1Y,$H1021,TRUE,_xll.ohTrigger(RecalcTrigger,Trigger1Y)),NA())</f>
        <v>2.5556862857965865E-2</v>
      </c>
      <c r="N1021" s="177">
        <f>IFERROR(_xll.qlIndexFixing(ONIndex1M,I1021,TRUE,_xll.ohTrigger(RecalcTrigger,Trigger1M)),NA())</f>
        <v>2.4126233397433472E-2</v>
      </c>
      <c r="O1021" s="44">
        <f>IFERROR(_xll.qlIndexFixing(ONIndex3M,I1021,TRUE,_xll.ohTrigger(RecalcTrigger,Trigger3M)),NA())</f>
        <v>2.4582421992215275E-2</v>
      </c>
      <c r="P1021" s="44">
        <f>IFERROR(_xll.qlIndexFixing(ONIndex6M,I1021,TRUE,_xll.ohTrigger(RecalcTrigger,Trigger6M)),NA())</f>
        <v>2.4905644799018134E-2</v>
      </c>
      <c r="Q1021" s="178">
        <f>IFERROR(_xll.qlIndexFixing(ONIndex1Y,I1021,TRUE,_xll.ohTrigger(RecalcTrigger,Trigger1Y)),NA())</f>
        <v>2.5289854393811817E-2</v>
      </c>
    </row>
    <row r="1022" spans="2:17" x14ac:dyDescent="0.2">
      <c r="B1022" s="39" t="s">
        <v>42</v>
      </c>
      <c r="D1022" s="42">
        <f>_xll.qlCalendarAdvance(Calendar,$D1021,B1022,"f",FALSE)</f>
        <v>46630</v>
      </c>
      <c r="E1022" s="172">
        <f>_xll.qlInterestRateIndexValueDate(IndexON,D1022)</f>
        <v>46630</v>
      </c>
      <c r="F1022" s="188">
        <f>IFERROR(_xll.qlIndexFixing(IndexON,D1022,TRUE,_xll.ohTrigger(RecalcTrigger,TriggerON)),NA())</f>
        <v>2.33759357216623E-2</v>
      </c>
      <c r="H1022" s="42">
        <f>_xll.qlCalendarAdvance(Calendar,$H1021,B1022,"f",FALSE)</f>
        <v>46630</v>
      </c>
      <c r="I1022" s="172">
        <f>_xll.qlInterestRateIndexValueDate(Index1M,$H1022)</f>
        <v>46630</v>
      </c>
      <c r="J1022" s="177">
        <f>IFERROR(_xll.qlIndexFixing(Index1M,$H1022,TRUE,_xll.ohTrigger(RecalcTrigger,Trigger1M)),NA())</f>
        <v>2.4158634662739265E-2</v>
      </c>
      <c r="K1022" s="44">
        <f>IFERROR(_xll.qlIndexFixing(Index3M,H1022,TRUE,_xll.ohTrigger(RecalcTrigger,Trigger3M)),NA())</f>
        <v>2.4665997512457339E-2</v>
      </c>
      <c r="L1022" s="44">
        <f>IFERROR(_xll.qlIndexFixing(Index6M,$H1022,TRUE,_xll.ohTrigger(RecalcTrigger,Trigger6M)),NA())</f>
        <v>2.5051709071544484E-2</v>
      </c>
      <c r="M1022" s="178">
        <f>IFERROR(_xll.qlIndexFixing(Index1Y,$H1022,TRUE,_xll.ohTrigger(RecalcTrigger,Trigger1Y)),NA())</f>
        <v>2.5554585109685043E-2</v>
      </c>
      <c r="N1022" s="177">
        <f>IFERROR(_xll.qlIndexFixing(ONIndex1M,I1022,TRUE,_xll.ohTrigger(RecalcTrigger,Trigger1M)),NA())</f>
        <v>2.4129376932475743E-2</v>
      </c>
      <c r="O1022" s="44">
        <f>IFERROR(_xll.qlIndexFixing(ONIndex3M,I1022,TRUE,_xll.ohTrigger(RecalcTrigger,Trigger3M)),NA())</f>
        <v>2.4584309206895361E-2</v>
      </c>
      <c r="P1022" s="44">
        <f>IFERROR(_xll.qlIndexFixing(ONIndex6M,I1022,TRUE,_xll.ohTrigger(RecalcTrigger,Trigger6M)),NA())</f>
        <v>2.4905144726364847E-2</v>
      </c>
      <c r="Q1022" s="178">
        <f>IFERROR(_xll.qlIndexFixing(ONIndex1Y,I1022,TRUE,_xll.ohTrigger(RecalcTrigger,Trigger1Y)),NA())</f>
        <v>2.5287993723490665E-2</v>
      </c>
    </row>
    <row r="1023" spans="2:17" x14ac:dyDescent="0.2">
      <c r="B1023" s="39" t="s">
        <v>42</v>
      </c>
      <c r="D1023" s="42">
        <f>_xll.qlCalendarAdvance(Calendar,$D1022,B1023,"f",FALSE)</f>
        <v>46637</v>
      </c>
      <c r="E1023" s="172">
        <f>_xll.qlInterestRateIndexValueDate(IndexON,D1023)</f>
        <v>46637</v>
      </c>
      <c r="F1023" s="188">
        <f>IFERROR(_xll.qlIndexFixing(IndexON,D1023,TRUE,_xll.ohTrigger(RecalcTrigger,TriggerON)),NA())</f>
        <v>2.3379167125056055E-2</v>
      </c>
      <c r="H1023" s="42">
        <f>_xll.qlCalendarAdvance(Calendar,$H1022,B1023,"f",FALSE)</f>
        <v>46637</v>
      </c>
      <c r="I1023" s="172">
        <f>_xll.qlInterestRateIndexValueDate(Index1M,$H1023)</f>
        <v>46637</v>
      </c>
      <c r="J1023" s="177">
        <f>IFERROR(_xll.qlIndexFixing(Index1M,$H1023,TRUE,_xll.ohTrigger(RecalcTrigger,Trigger1M)),NA())</f>
        <v>2.4161464903468453E-2</v>
      </c>
      <c r="K1023" s="44">
        <f>IFERROR(_xll.qlIndexFixing(Index3M,H1023,TRUE,_xll.ohTrigger(RecalcTrigger,Trigger3M)),NA())</f>
        <v>2.4666651564816608E-2</v>
      </c>
      <c r="L1023" s="44">
        <f>IFERROR(_xll.qlIndexFixing(Index6M,$H1023,TRUE,_xll.ohTrigger(RecalcTrigger,Trigger6M)),NA())</f>
        <v>2.505098220479297E-2</v>
      </c>
      <c r="M1023" s="178">
        <f>IFERROR(_xll.qlIndexFixing(Index1Y,$H1023,TRUE,_xll.ohTrigger(RecalcTrigger,Trigger1Y)),NA())</f>
        <v>2.5552291501267765E-2</v>
      </c>
      <c r="N1023" s="177">
        <f>IFERROR(_xll.qlIndexFixing(ONIndex1M,I1023,TRUE,_xll.ohTrigger(RecalcTrigger,Trigger1M)),NA())</f>
        <v>2.4132416699264025E-2</v>
      </c>
      <c r="O1023" s="44">
        <f>IFERROR(_xll.qlIndexFixing(ONIndex3M,I1023,TRUE,_xll.ohTrigger(RecalcTrigger,Trigger3M)),NA())</f>
        <v>2.4586029886786154E-2</v>
      </c>
      <c r="P1023" s="44">
        <f>IFERROR(_xll.qlIndexFixing(ONIndex6M,I1023,TRUE,_xll.ohTrigger(RecalcTrigger,Trigger6M)),NA())</f>
        <v>2.4904636515125089E-2</v>
      </c>
      <c r="Q1023" s="178">
        <f>IFERROR(_xll.qlIndexFixing(ONIndex1Y,I1023,TRUE,_xll.ohTrigger(RecalcTrigger,Trigger1Y)),NA())</f>
        <v>2.5286122867191896E-2</v>
      </c>
    </row>
    <row r="1024" spans="2:17" x14ac:dyDescent="0.2">
      <c r="B1024" s="39" t="s">
        <v>42</v>
      </c>
      <c r="D1024" s="42">
        <f>_xll.qlCalendarAdvance(Calendar,$D1023,B1024,"f",FALSE)</f>
        <v>46644</v>
      </c>
      <c r="E1024" s="172">
        <f>_xll.qlInterestRateIndexValueDate(IndexON,D1024)</f>
        <v>46644</v>
      </c>
      <c r="F1024" s="188">
        <f>IFERROR(_xll.qlIndexFixing(IndexON,D1024,TRUE,_xll.ohTrigger(RecalcTrigger,TriggerON)),NA())</f>
        <v>2.3382160232771065E-2</v>
      </c>
      <c r="H1024" s="42">
        <f>_xll.qlCalendarAdvance(Calendar,$H1023,B1024,"f",FALSE)</f>
        <v>46644</v>
      </c>
      <c r="I1024" s="172">
        <f>_xll.qlInterestRateIndexValueDate(Index1M,$H1024)</f>
        <v>46644</v>
      </c>
      <c r="J1024" s="177">
        <f>IFERROR(_xll.qlIndexFixing(Index1M,$H1024,TRUE,_xll.ohTrigger(RecalcTrigger,Trigger1M)),NA())</f>
        <v>2.4164191177434291E-2</v>
      </c>
      <c r="K1024" s="44">
        <f>IFERROR(_xll.qlIndexFixing(Index3M,H1024,TRUE,_xll.ohTrigger(RecalcTrigger,Trigger3M)),NA())</f>
        <v>2.4667138069515589E-2</v>
      </c>
      <c r="L1024" s="44">
        <f>IFERROR(_xll.qlIndexFixing(Index6M,$H1024,TRUE,_xll.ohTrigger(RecalcTrigger,Trigger6M)),NA())</f>
        <v>2.5050227134051965E-2</v>
      </c>
      <c r="M1024" s="178">
        <f>IFERROR(_xll.qlIndexFixing(Index1Y,$H1024,TRUE,_xll.ohTrigger(RecalcTrigger,Trigger1Y)),NA())</f>
        <v>2.5549981885796599E-2</v>
      </c>
      <c r="N1024" s="177">
        <f>IFERROR(_xll.qlIndexFixing(ONIndex1M,I1024,TRUE,_xll.ohTrigger(RecalcTrigger,Trigger1M)),NA())</f>
        <v>2.413535269796041E-2</v>
      </c>
      <c r="O1024" s="44">
        <f>IFERROR(_xll.qlIndexFixing(ONIndex3M,I1024,TRUE,_xll.ohTrigger(RecalcTrigger,Trigger3M)),NA())</f>
        <v>2.4587584031725562E-2</v>
      </c>
      <c r="P1024" s="44">
        <f>IFERROR(_xll.qlIndexFixing(ONIndex6M,I1024,TRUE,_xll.ohTrigger(RecalcTrigger,Trigger6M)),NA())</f>
        <v>2.4904120165217813E-2</v>
      </c>
      <c r="Q1024" s="178">
        <f>IFERROR(_xll.qlIndexFixing(ONIndex1Y,I1024,TRUE,_xll.ohTrigger(RecalcTrigger,Trigger1Y)),NA())</f>
        <v>2.5284241824834464E-2</v>
      </c>
    </row>
    <row r="1025" spans="2:17" x14ac:dyDescent="0.2">
      <c r="B1025" s="39" t="s">
        <v>42</v>
      </c>
      <c r="D1025" s="42">
        <f>_xll.qlCalendarAdvance(Calendar,$D1024,B1025,"f",FALSE)</f>
        <v>46651</v>
      </c>
      <c r="E1025" s="172">
        <f>_xll.qlInterestRateIndexValueDate(IndexON,D1025)</f>
        <v>46651</v>
      </c>
      <c r="F1025" s="188">
        <f>IFERROR(_xll.qlIndexFixing(IndexON,D1025,TRUE,_xll.ohTrigger(RecalcTrigger,TriggerON)),NA())</f>
        <v>2.3384915044726284E-2</v>
      </c>
      <c r="H1025" s="42">
        <f>_xll.qlCalendarAdvance(Calendar,$H1024,B1025,"f",FALSE)</f>
        <v>46651</v>
      </c>
      <c r="I1025" s="172">
        <f>_xll.qlInterestRateIndexValueDate(Index1M,$H1025)</f>
        <v>46651</v>
      </c>
      <c r="J1025" s="177">
        <f>IFERROR(_xll.qlIndexFixing(Index1M,$H1025,TRUE,_xll.ohTrigger(RecalcTrigger,Trigger1M)),NA())</f>
        <v>2.4166813484569248E-2</v>
      </c>
      <c r="K1025" s="44">
        <f>IFERROR(_xll.qlIndexFixing(Index3M,H1025,TRUE,_xll.ohTrigger(RecalcTrigger,Trigger3M)),NA())</f>
        <v>2.4667457331352421E-2</v>
      </c>
      <c r="L1025" s="44">
        <f>IFERROR(_xll.qlIndexFixing(Index6M,$H1025,TRUE,_xll.ohTrigger(RecalcTrigger,Trigger6M)),NA())</f>
        <v>2.5049442134024272E-2</v>
      </c>
      <c r="M1025" s="178">
        <f>IFERROR(_xll.qlIndexFixing(Index1Y,$H1025,TRUE,_xll.ohTrigger(RecalcTrigger,Trigger1Y)),NA())</f>
        <v>2.5547656116356569E-2</v>
      </c>
      <c r="N1025" s="177">
        <f>IFERROR(_xll.qlIndexFixing(ONIndex1M,I1025,TRUE,_xll.ohTrigger(RecalcTrigger,Trigger1M)),NA())</f>
        <v>2.4138184928483852E-2</v>
      </c>
      <c r="O1025" s="44">
        <f>IFERROR(_xll.qlIndexFixing(ONIndex3M,I1025,TRUE,_xll.ohTrigger(RecalcTrigger,Trigger3M)),NA())</f>
        <v>2.4588971641875679E-2</v>
      </c>
      <c r="P1025" s="44">
        <f>IFERROR(_xll.qlIndexFixing(ONIndex6M,I1025,TRUE,_xll.ohTrigger(RecalcTrigger,Trigger6M)),NA())</f>
        <v>2.4903595676724066E-2</v>
      </c>
      <c r="Q1025" s="178">
        <f>IFERROR(_xll.qlIndexFixing(ONIndex1Y,I1025,TRUE,_xll.ohTrigger(RecalcTrigger,Trigger1Y)),NA())</f>
        <v>2.5282350596337322E-2</v>
      </c>
    </row>
    <row r="1026" spans="2:17" x14ac:dyDescent="0.2">
      <c r="B1026" s="39" t="s">
        <v>42</v>
      </c>
      <c r="D1026" s="42">
        <f>_xll.qlCalendarAdvance(Calendar,$D1025,B1026,"f",FALSE)</f>
        <v>46658</v>
      </c>
      <c r="E1026" s="172">
        <f>_xll.qlInterestRateIndexValueDate(IndexON,D1026)</f>
        <v>46658</v>
      </c>
      <c r="F1026" s="188">
        <f>IFERROR(_xll.qlIndexFixing(IndexON,D1026,TRUE,_xll.ohTrigger(RecalcTrigger,TriggerON)),NA())</f>
        <v>2.3387431560921712E-2</v>
      </c>
      <c r="H1026" s="42">
        <f>_xll.qlCalendarAdvance(Calendar,$H1025,B1026,"f",FALSE)</f>
        <v>46658</v>
      </c>
      <c r="I1026" s="172">
        <f>_xll.qlInterestRateIndexValueDate(Index1M,$H1026)</f>
        <v>46658</v>
      </c>
      <c r="J1026" s="177">
        <f>IFERROR(_xll.qlIndexFixing(Index1M,$H1026,TRUE,_xll.ohTrigger(RecalcTrigger,Trigger1M)),NA())</f>
        <v>2.4169331824805778E-2</v>
      </c>
      <c r="K1026" s="44">
        <f>IFERROR(_xll.qlIndexFixing(Index3M,H1026,TRUE,_xll.ohTrigger(RecalcTrigger,Trigger3M)),NA())</f>
        <v>2.4668426772038211E-2</v>
      </c>
      <c r="L1026" s="44">
        <f>IFERROR(_xll.qlIndexFixing(Index6M,$H1026,TRUE,_xll.ohTrigger(RecalcTrigger,Trigger6M)),NA())</f>
        <v>2.5048625479417601E-2</v>
      </c>
      <c r="M1026" s="178">
        <f>IFERROR(_xll.qlIndexFixing(Index1Y,$H1026,TRUE,_xll.ohTrigger(RecalcTrigger,Trigger1Y)),NA())</f>
        <v>2.5545314046034901E-2</v>
      </c>
      <c r="N1026" s="177">
        <f>IFERROR(_xll.qlIndexFixing(ONIndex1M,I1026,TRUE,_xll.ohTrigger(RecalcTrigger,Trigger1M)),NA())</f>
        <v>2.4140913390753305E-2</v>
      </c>
      <c r="O1026" s="44">
        <f>IFERROR(_xll.qlIndexFixing(ONIndex3M,I1026,TRUE,_xll.ohTrigger(RecalcTrigger,Trigger3M)),NA())</f>
        <v>2.4590192717155457E-2</v>
      </c>
      <c r="P1026" s="44">
        <f>IFERROR(_xll.qlIndexFixing(ONIndex6M,I1026,TRUE,_xll.ohTrigger(RecalcTrigger,Trigger6M)),NA())</f>
        <v>2.4903063049562801E-2</v>
      </c>
      <c r="Q1026" s="178">
        <f>IFERROR(_xll.qlIndexFixing(ONIndex1Y,I1026,TRUE,_xll.ohTrigger(RecalcTrigger,Trigger1Y)),NA())</f>
        <v>2.5280449181943609E-2</v>
      </c>
    </row>
    <row r="1027" spans="2:17" x14ac:dyDescent="0.2">
      <c r="B1027" s="39" t="s">
        <v>42</v>
      </c>
      <c r="D1027" s="42">
        <f>_xll.qlCalendarAdvance(Calendar,$D1026,B1027,"f",FALSE)</f>
        <v>46665</v>
      </c>
      <c r="E1027" s="172">
        <f>_xll.qlInterestRateIndexValueDate(IndexON,D1027)</f>
        <v>46665</v>
      </c>
      <c r="F1027" s="188">
        <f>IFERROR(_xll.qlIndexFixing(IndexON,D1027,TRUE,_xll.ohTrigger(RecalcTrigger,TriggerON)),NA())</f>
        <v>2.3389709781276302E-2</v>
      </c>
      <c r="H1027" s="42">
        <f>_xll.qlCalendarAdvance(Calendar,$H1026,B1027,"f",FALSE)</f>
        <v>46665</v>
      </c>
      <c r="I1027" s="172">
        <f>_xll.qlInterestRateIndexValueDate(Index1M,$H1027)</f>
        <v>46665</v>
      </c>
      <c r="J1027" s="177">
        <f>IFERROR(_xll.qlIndexFixing(Index1M,$H1027,TRUE,_xll.ohTrigger(RecalcTrigger,Trigger1M)),NA())</f>
        <v>2.4172709155432487E-2</v>
      </c>
      <c r="K1027" s="44">
        <f>IFERROR(_xll.qlIndexFixing(Index3M,H1027,TRUE,_xll.ohTrigger(RecalcTrigger,Trigger3M)),NA())</f>
        <v>2.4668422840930647E-2</v>
      </c>
      <c r="L1027" s="44">
        <f>IFERROR(_xll.qlIndexFixing(Index6M,$H1027,TRUE,_xll.ohTrigger(RecalcTrigger,Trigger6M)),NA())</f>
        <v>2.5048557696845063E-2</v>
      </c>
      <c r="M1027" s="178">
        <f>IFERROR(_xll.qlIndexFixing(Index1Y,$H1027,TRUE,_xll.ohTrigger(RecalcTrigger,Trigger1Y)),NA())</f>
        <v>2.5542955527920377E-2</v>
      </c>
      <c r="N1027" s="177">
        <f>IFERROR(_xll.qlIndexFixing(ONIndex1M,I1027,TRUE,_xll.ohTrigger(RecalcTrigger,Trigger1M)),NA())</f>
        <v>2.414353808493086E-2</v>
      </c>
      <c r="O1027" s="44">
        <f>IFERROR(_xll.qlIndexFixing(ONIndex3M,I1027,TRUE,_xll.ohTrigger(RecalcTrigger,Trigger3M)),NA())</f>
        <v>2.459124725748385E-2</v>
      </c>
      <c r="P1027" s="44">
        <f>IFERROR(_xll.qlIndexFixing(ONIndex6M,I1027,TRUE,_xll.ohTrigger(RecalcTrigger,Trigger6M)),NA())</f>
        <v>2.4902522283734019E-2</v>
      </c>
      <c r="Q1027" s="178">
        <f>IFERROR(_xll.qlIndexFixing(ONIndex1Y,I1027,TRUE,_xll.ohTrigger(RecalcTrigger,Trigger1Y)),NA())</f>
        <v>2.5278537581410188E-2</v>
      </c>
    </row>
    <row r="1028" spans="2:17" x14ac:dyDescent="0.2">
      <c r="B1028" s="39" t="s">
        <v>42</v>
      </c>
      <c r="D1028" s="42">
        <f>_xll.qlCalendarAdvance(Calendar,$D1027,B1028,"f",FALSE)</f>
        <v>46672</v>
      </c>
      <c r="E1028" s="172">
        <f>_xll.qlInterestRateIndexValueDate(IndexON,D1028)</f>
        <v>46672</v>
      </c>
      <c r="F1028" s="188">
        <f>IFERROR(_xll.qlIndexFixing(IndexON,D1028,TRUE,_xll.ohTrigger(RecalcTrigger,TriggerON)),NA())</f>
        <v>2.3391749705790055E-2</v>
      </c>
      <c r="H1028" s="42">
        <f>_xll.qlCalendarAdvance(Calendar,$H1027,B1028,"f",FALSE)</f>
        <v>46672</v>
      </c>
      <c r="I1028" s="172">
        <f>_xll.qlInterestRateIndexValueDate(Index1M,$H1028)</f>
        <v>46672</v>
      </c>
      <c r="J1028" s="177">
        <f>IFERROR(_xll.qlIndexFixing(Index1M,$H1028,TRUE,_xll.ohTrigger(RecalcTrigger,Trigger1M)),NA())</f>
        <v>2.41750122878347E-2</v>
      </c>
      <c r="K1028" s="44">
        <f>IFERROR(_xll.qlIndexFixing(Index3M,H1028,TRUE,_xll.ohTrigger(RecalcTrigger,Trigger3M)),NA())</f>
        <v>2.4668277671743372E-2</v>
      </c>
      <c r="L1028" s="44">
        <f>IFERROR(_xll.qlIndexFixing(Index6M,$H1028,TRUE,_xll.ohTrigger(RecalcTrigger,Trigger6M)),NA())</f>
        <v>2.5047669169011841E-2</v>
      </c>
      <c r="M1028" s="178">
        <f>IFERROR(_xll.qlIndexFixing(Index1Y,$H1028,TRUE,_xll.ohTrigger(RecalcTrigger,Trigger1Y)),NA())</f>
        <v>2.554058041510443E-2</v>
      </c>
      <c r="N1028" s="177">
        <f>IFERROR(_xll.qlIndexFixing(ONIndex1M,I1028,TRUE,_xll.ohTrigger(RecalcTrigger,Trigger1M)),NA())</f>
        <v>2.4146059010854426E-2</v>
      </c>
      <c r="O1028" s="44">
        <f>IFERROR(_xll.qlIndexFixing(ONIndex3M,I1028,TRUE,_xll.ohTrigger(RecalcTrigger,Trigger3M)),NA())</f>
        <v>2.4592135263022952E-2</v>
      </c>
      <c r="P1028" s="44">
        <f>IFERROR(_xll.qlIndexFixing(ONIndex6M,I1028,TRUE,_xll.ohTrigger(RecalcTrigger,Trigger6M)),NA())</f>
        <v>2.4901973379318765E-2</v>
      </c>
      <c r="Q1028" s="178">
        <f>IFERROR(_xll.qlIndexFixing(ONIndex1Y,I1028,TRUE,_xll.ohTrigger(RecalcTrigger,Trigger1Y)),NA())</f>
        <v>2.5276615794899149E-2</v>
      </c>
    </row>
    <row r="1029" spans="2:17" x14ac:dyDescent="0.2">
      <c r="B1029" s="39" t="s">
        <v>42</v>
      </c>
      <c r="D1029" s="42">
        <f>_xll.qlCalendarAdvance(Calendar,$D1028,B1029,"f",FALSE)</f>
        <v>46679</v>
      </c>
      <c r="E1029" s="172">
        <f>_xll.qlInterestRateIndexValueDate(IndexON,D1029)</f>
        <v>46679</v>
      </c>
      <c r="F1029" s="188">
        <f>IFERROR(_xll.qlIndexFixing(IndexON,D1029,TRUE,_xll.ohTrigger(RecalcTrigger,TriggerON)),NA())</f>
        <v>2.3393551334706109E-2</v>
      </c>
      <c r="H1029" s="42">
        <f>_xll.qlCalendarAdvance(Calendar,$H1028,B1029,"f",FALSE)</f>
        <v>46679</v>
      </c>
      <c r="I1029" s="172">
        <f>_xll.qlInterestRateIndexValueDate(Index1M,$H1029)</f>
        <v>46679</v>
      </c>
      <c r="J1029" s="177">
        <f>IFERROR(_xll.qlIndexFixing(Index1M,$H1029,TRUE,_xll.ohTrigger(RecalcTrigger,Trigger1M)),NA())</f>
        <v>2.4177211446284846E-2</v>
      </c>
      <c r="K1029" s="44">
        <f>IFERROR(_xll.qlIndexFixing(Index3M,H1029,TRUE,_xll.ohTrigger(RecalcTrigger,Trigger3M)),NA())</f>
        <v>2.4668000961695597E-2</v>
      </c>
      <c r="L1029" s="44">
        <f>IFERROR(_xll.qlIndexFixing(Index6M,$H1029,TRUE,_xll.ohTrigger(RecalcTrigger,Trigger6M)),NA())</f>
        <v>2.5046743719343879E-2</v>
      </c>
      <c r="M1029" s="178">
        <f>IFERROR(_xll.qlIndexFixing(Index1Y,$H1029,TRUE,_xll.ohTrigger(RecalcTrigger,Trigger1Y)),NA())</f>
        <v>2.5538188560680717E-2</v>
      </c>
      <c r="N1029" s="177">
        <f>IFERROR(_xll.qlIndexFixing(ONIndex1M,I1029,TRUE,_xll.ohTrigger(RecalcTrigger,Trigger1M)),NA())</f>
        <v>2.4148476168686095E-2</v>
      </c>
      <c r="O1029" s="44">
        <f>IFERROR(_xll.qlIndexFixing(ONIndex3M,I1029,TRUE,_xll.ohTrigger(RecalcTrigger,Trigger3M)),NA())</f>
        <v>2.4592856733610668E-2</v>
      </c>
      <c r="P1029" s="44">
        <f>IFERROR(_xll.qlIndexFixing(ONIndex6M,I1029,TRUE,_xll.ohTrigger(RecalcTrigger,Trigger6M)),NA())</f>
        <v>2.4901416336317039E-2</v>
      </c>
      <c r="Q1029" s="178">
        <f>IFERROR(_xll.qlIndexFixing(ONIndex1Y,I1029,TRUE,_xll.ohTrigger(RecalcTrigger,Trigger1Y)),NA())</f>
        <v>2.5274683822329447E-2</v>
      </c>
    </row>
    <row r="1030" spans="2:17" x14ac:dyDescent="0.2">
      <c r="B1030" s="39" t="s">
        <v>42</v>
      </c>
      <c r="D1030" s="42">
        <f>_xll.qlCalendarAdvance(Calendar,$D1029,B1030,"f",FALSE)</f>
        <v>46686</v>
      </c>
      <c r="E1030" s="172">
        <f>_xll.qlInterestRateIndexValueDate(IndexON,D1030)</f>
        <v>46686</v>
      </c>
      <c r="F1030" s="188">
        <f>IFERROR(_xll.qlIndexFixing(IndexON,D1030,TRUE,_xll.ohTrigger(RecalcTrigger,TriggerON)),NA())</f>
        <v>2.3395114667700279E-2</v>
      </c>
      <c r="H1030" s="42">
        <f>_xll.qlCalendarAdvance(Calendar,$H1029,B1030,"f",FALSE)</f>
        <v>46686</v>
      </c>
      <c r="I1030" s="172">
        <f>_xll.qlInterestRateIndexValueDate(Index1M,$H1030)</f>
        <v>46686</v>
      </c>
      <c r="J1030" s="177">
        <f>IFERROR(_xll.qlIndexFixing(Index1M,$H1030,TRUE,_xll.ohTrigger(RecalcTrigger,Trigger1M)),NA())</f>
        <v>2.4179306630720186E-2</v>
      </c>
      <c r="K1030" s="44">
        <f>IFERROR(_xll.qlIndexFixing(Index3M,H1030,TRUE,_xll.ohTrigger(RecalcTrigger,Trigger3M)),NA())</f>
        <v>2.466760240801975E-2</v>
      </c>
      <c r="L1030" s="44">
        <f>IFERROR(_xll.qlIndexFixing(Index6M,$H1030,TRUE,_xll.ohTrigger(RecalcTrigger,Trigger6M)),NA())</f>
        <v>2.5045779631877506E-2</v>
      </c>
      <c r="M1030" s="178">
        <f>IFERROR(_xll.qlIndexFixing(Index1Y,$H1030,TRUE,_xll.ohTrigger(RecalcTrigger,Trigger1Y)),NA())</f>
        <v>2.5535779817744436E-2</v>
      </c>
      <c r="N1030" s="177">
        <f>IFERROR(_xll.qlIndexFixing(ONIndex1M,I1030,TRUE,_xll.ohTrigger(RecalcTrigger,Trigger1M)),NA())</f>
        <v>2.4150789558263774E-2</v>
      </c>
      <c r="O1030" s="44">
        <f>IFERROR(_xll.qlIndexFixing(ONIndex3M,I1030,TRUE,_xll.ohTrigger(RecalcTrigger,Trigger3M)),NA())</f>
        <v>2.4593411669409093E-2</v>
      </c>
      <c r="P1030" s="44">
        <f>IFERROR(_xll.qlIndexFixing(ONIndex6M,I1030,TRUE,_xll.ohTrigger(RecalcTrigger,Trigger6M)),NA())</f>
        <v>2.490085115456675E-2</v>
      </c>
      <c r="Q1030" s="178">
        <f>IFERROR(_xll.qlIndexFixing(ONIndex1Y,I1030,TRUE,_xll.ohTrigger(RecalcTrigger,Trigger1Y)),NA())</f>
        <v>2.5272741663620035E-2</v>
      </c>
    </row>
    <row r="1031" spans="2:17" x14ac:dyDescent="0.2">
      <c r="B1031" s="39" t="s">
        <v>42</v>
      </c>
      <c r="D1031" s="42">
        <f>_xll.qlCalendarAdvance(Calendar,$D1030,B1031,"f",FALSE)</f>
        <v>46693</v>
      </c>
      <c r="E1031" s="172">
        <f>_xll.qlInterestRateIndexValueDate(IndexON,D1031)</f>
        <v>46693</v>
      </c>
      <c r="F1031" s="188">
        <f>IFERROR(_xll.qlIndexFixing(IndexON,D1031,TRUE,_xll.ohTrigger(RecalcTrigger,TriggerON)),NA())</f>
        <v>2.3396439704853611E-2</v>
      </c>
      <c r="H1031" s="42">
        <f>_xll.qlCalendarAdvance(Calendar,$H1030,B1031,"f",FALSE)</f>
        <v>46693</v>
      </c>
      <c r="I1031" s="172">
        <f>_xll.qlInterestRateIndexValueDate(Index1M,$H1031)</f>
        <v>46693</v>
      </c>
      <c r="J1031" s="177">
        <f>IFERROR(_xll.qlIndexFixing(Index1M,$H1031,TRUE,_xll.ohTrigger(RecalcTrigger,Trigger1M)),NA())</f>
        <v>2.4180364020337335E-2</v>
      </c>
      <c r="K1031" s="44">
        <f>IFERROR(_xll.qlIndexFixing(Index3M,H1031,TRUE,_xll.ohTrigger(RecalcTrigger,Trigger3M)),NA())</f>
        <v>2.4667091707953542E-2</v>
      </c>
      <c r="L1031" s="44">
        <f>IFERROR(_xll.qlIndexFixing(Index6M,$H1031,TRUE,_xll.ohTrigger(RecalcTrigger,Trigger6M)),NA())</f>
        <v>2.5044007002755463E-2</v>
      </c>
      <c r="M1031" s="178">
        <f>IFERROR(_xll.qlIndexFixing(Index1Y,$H1031,TRUE,_xll.ohTrigger(RecalcTrigger,Trigger1Y)),NA())</f>
        <v>2.5533354039393885E-2</v>
      </c>
      <c r="N1031" s="177">
        <f>IFERROR(_xll.qlIndexFixing(ONIndex1M,I1031,TRUE,_xll.ohTrigger(RecalcTrigger,Trigger1M)),NA())</f>
        <v>2.4152999179587464E-2</v>
      </c>
      <c r="O1031" s="44">
        <f>IFERROR(_xll.qlIndexFixing(ONIndex3M,I1031,TRUE,_xll.ohTrigger(RecalcTrigger,Trigger3M)),NA())</f>
        <v>2.4593800070175087E-2</v>
      </c>
      <c r="P1031" s="44">
        <f>IFERROR(_xll.qlIndexFixing(ONIndex6M,I1031,TRUE,_xll.ohTrigger(RecalcTrigger,Trigger6M)),NA())</f>
        <v>2.4900277834311035E-2</v>
      </c>
      <c r="Q1031" s="178">
        <f>IFERROR(_xll.qlIndexFixing(ONIndex1Y,I1031,TRUE,_xll.ohTrigger(RecalcTrigger,Trigger1Y)),NA())</f>
        <v>2.5270789319014053E-2</v>
      </c>
    </row>
    <row r="1032" spans="2:17" x14ac:dyDescent="0.2">
      <c r="B1032" s="39" t="s">
        <v>42</v>
      </c>
      <c r="D1032" s="42">
        <f>_xll.qlCalendarAdvance(Calendar,$D1031,B1032,"f",FALSE)</f>
        <v>46700</v>
      </c>
      <c r="E1032" s="172">
        <f>_xll.qlInterestRateIndexValueDate(IndexON,D1032)</f>
        <v>46700</v>
      </c>
      <c r="F1032" s="188">
        <f>IFERROR(_xll.qlIndexFixing(IndexON,D1032,TRUE,_xll.ohTrigger(RecalcTrigger,TriggerON)),NA())</f>
        <v>2.3397526446247152E-2</v>
      </c>
      <c r="H1032" s="42">
        <f>_xll.qlCalendarAdvance(Calendar,$H1031,B1032,"f",FALSE)</f>
        <v>46700</v>
      </c>
      <c r="I1032" s="172">
        <f>_xll.qlInterestRateIndexValueDate(Index1M,$H1032)</f>
        <v>46700</v>
      </c>
      <c r="J1032" s="177">
        <f>IFERROR(_xll.qlIndexFixing(Index1M,$H1032,TRUE,_xll.ohTrigger(RecalcTrigger,Trigger1M)),NA())</f>
        <v>2.4182258557921704E-2</v>
      </c>
      <c r="K1032" s="44">
        <f>IFERROR(_xll.qlIndexFixing(Index3M,H1032,TRUE,_xll.ohTrigger(RecalcTrigger,Trigger3M)),NA())</f>
        <v>2.4666478558742606E-2</v>
      </c>
      <c r="L1032" s="44">
        <f>IFERROR(_xll.qlIndexFixing(Index6M,$H1032,TRUE,_xll.ohTrigger(RecalcTrigger,Trigger6M)),NA())</f>
        <v>2.5042964189778926E-2</v>
      </c>
      <c r="M1032" s="178">
        <f>IFERROR(_xll.qlIndexFixing(Index1Y,$H1032,TRUE,_xll.ohTrigger(RecalcTrigger,Trigger1Y)),NA())</f>
        <v>2.5530911078728478E-2</v>
      </c>
      <c r="N1032" s="177">
        <f>IFERROR(_xll.qlIndexFixing(ONIndex1M,I1032,TRUE,_xll.ohTrigger(RecalcTrigger,Trigger1M)),NA())</f>
        <v>2.4155105032819257E-2</v>
      </c>
      <c r="O1032" s="44">
        <f>IFERROR(_xll.qlIndexFixing(ONIndex3M,I1032,TRUE,_xll.ohTrigger(RecalcTrigger,Trigger3M)),NA())</f>
        <v>2.4594021936232835E-2</v>
      </c>
      <c r="P1032" s="44">
        <f>IFERROR(_xll.qlIndexFixing(ONIndex6M,I1032,TRUE,_xll.ohTrigger(RecalcTrigger,Trigger6M)),NA())</f>
        <v>2.4899696375306757E-2</v>
      </c>
      <c r="Q1032" s="178">
        <f>IFERROR(_xll.qlIndexFixing(ONIndex1Y,I1032,TRUE,_xll.ohTrigger(RecalcTrigger,Trigger1Y)),NA())</f>
        <v>2.5268826788268361E-2</v>
      </c>
    </row>
    <row r="1033" spans="2:17" x14ac:dyDescent="0.2">
      <c r="B1033" s="39" t="s">
        <v>42</v>
      </c>
      <c r="D1033" s="42">
        <f>_xll.qlCalendarAdvance(Calendar,$D1032,B1033,"f",FALSE)</f>
        <v>46707</v>
      </c>
      <c r="E1033" s="172">
        <f>_xll.qlInterestRateIndexValueDate(IndexON,D1033)</f>
        <v>46707</v>
      </c>
      <c r="F1033" s="188">
        <f>IFERROR(_xll.qlIndexFixing(IndexON,D1033,TRUE,_xll.ohTrigger(RecalcTrigger,TriggerON)),NA())</f>
        <v>2.3398374891799856E-2</v>
      </c>
      <c r="H1033" s="42">
        <f>_xll.qlCalendarAdvance(Calendar,$H1032,B1033,"f",FALSE)</f>
        <v>46707</v>
      </c>
      <c r="I1033" s="172">
        <f>_xll.qlInterestRateIndexValueDate(Index1M,$H1033)</f>
        <v>46707</v>
      </c>
      <c r="J1033" s="177">
        <f>IFERROR(_xll.qlIndexFixing(Index1M,$H1033,TRUE,_xll.ohTrigger(RecalcTrigger,Trigger1M)),NA())</f>
        <v>2.4184049128210521E-2</v>
      </c>
      <c r="K1033" s="44">
        <f>IFERROR(_xll.qlIndexFixing(Index3M,H1033,TRUE,_xll.ohTrigger(RecalcTrigger,Trigger3M)),NA())</f>
        <v>2.4665772657631709E-2</v>
      </c>
      <c r="L1033" s="44">
        <f>IFERROR(_xll.qlIndexFixing(Index6M,$H1033,TRUE,_xll.ohTrigger(RecalcTrigger,Trigger6M)),NA())</f>
        <v>2.5041877645308252E-2</v>
      </c>
      <c r="M1033" s="178">
        <f>IFERROR(_xll.qlIndexFixing(Index1Y,$H1033,TRUE,_xll.ohTrigger(RecalcTrigger,Trigger1Y)),NA())</f>
        <v>2.5528450788851166E-2</v>
      </c>
      <c r="N1033" s="177">
        <f>IFERROR(_xll.qlIndexFixing(ONIndex1M,I1033,TRUE,_xll.ohTrigger(RecalcTrigger,Trigger1M)),NA())</f>
        <v>2.4157107117797061E-2</v>
      </c>
      <c r="O1033" s="44">
        <f>IFERROR(_xll.qlIndexFixing(ONIndex3M,I1033,TRUE,_xll.ohTrigger(RecalcTrigger,Trigger3M)),NA())</f>
        <v>2.4594077267258152E-2</v>
      </c>
      <c r="P1033" s="44">
        <f>IFERROR(_xll.qlIndexFixing(ONIndex6M,I1033,TRUE,_xll.ohTrigger(RecalcTrigger,Trigger6M)),NA())</f>
        <v>2.4899106777716007E-2</v>
      </c>
      <c r="Q1033" s="178">
        <f>IFERROR(_xll.qlIndexFixing(ONIndex1Y,I1033,TRUE,_xll.ohTrigger(RecalcTrigger,Trigger1Y)),NA())</f>
        <v>2.5266854071545053E-2</v>
      </c>
    </row>
    <row r="1034" spans="2:17" x14ac:dyDescent="0.2">
      <c r="B1034" s="39" t="s">
        <v>42</v>
      </c>
      <c r="D1034" s="42">
        <f>_xll.qlCalendarAdvance(Calendar,$D1033,B1034,"f",FALSE)</f>
        <v>46714</v>
      </c>
      <c r="E1034" s="172">
        <f>_xll.qlInterestRateIndexValueDate(IndexON,D1034)</f>
        <v>46714</v>
      </c>
      <c r="F1034" s="188">
        <f>IFERROR(_xll.qlIndexFixing(IndexON,D1034,TRUE,_xll.ohTrigger(RecalcTrigger,TriggerON)),NA())</f>
        <v>2.3398985041592768E-2</v>
      </c>
      <c r="H1034" s="42">
        <f>_xll.qlCalendarAdvance(Calendar,$H1033,B1034,"f",FALSE)</f>
        <v>46714</v>
      </c>
      <c r="I1034" s="172">
        <f>_xll.qlInterestRateIndexValueDate(Index1M,$H1034)</f>
        <v>46714</v>
      </c>
      <c r="J1034" s="177">
        <f>IFERROR(_xll.qlIndexFixing(Index1M,$H1034,TRUE,_xll.ohTrigger(RecalcTrigger,Trigger1M)),NA())</f>
        <v>2.4185736678977908E-2</v>
      </c>
      <c r="K1034" s="44">
        <f>IFERROR(_xll.qlIndexFixing(Index3M,H1034,TRUE,_xll.ohTrigger(RecalcTrigger,Trigger3M)),NA())</f>
        <v>2.4664983701870889E-2</v>
      </c>
      <c r="L1034" s="44">
        <f>IFERROR(_xll.qlIndexFixing(Index6M,$H1034,TRUE,_xll.ohTrigger(RecalcTrigger,Trigger6M)),NA())</f>
        <v>2.504074564409212E-2</v>
      </c>
      <c r="M1034" s="178">
        <f>IFERROR(_xll.qlIndexFixing(Index1Y,$H1034,TRUE,_xll.ohTrigger(RecalcTrigger,Trigger1Y)),NA())</f>
        <v>2.5525973022866674E-2</v>
      </c>
      <c r="N1034" s="177">
        <f>IFERROR(_xll.qlIndexFixing(ONIndex1M,I1034,TRUE,_xll.ohTrigger(RecalcTrigger,Trigger1M)),NA())</f>
        <v>2.4159005434601921E-2</v>
      </c>
      <c r="O1034" s="44">
        <f>IFERROR(_xll.qlIndexFixing(ONIndex3M,I1034,TRUE,_xll.ohTrigger(RecalcTrigger,Trigger3M)),NA())</f>
        <v>2.4593966063494177E-2</v>
      </c>
      <c r="P1034" s="44">
        <f>IFERROR(_xll.qlIndexFixing(ONIndex6M,I1034,TRUE,_xll.ohTrigger(RecalcTrigger,Trigger6M)),NA())</f>
        <v>2.4898509041538786E-2</v>
      </c>
      <c r="Q1034" s="178">
        <f>IFERROR(_xll.qlIndexFixing(ONIndex1Y,I1034,TRUE,_xll.ohTrigger(RecalcTrigger,Trigger1Y)),NA())</f>
        <v>2.5264871168763081E-2</v>
      </c>
    </row>
    <row r="1035" spans="2:17" x14ac:dyDescent="0.2">
      <c r="B1035" s="39" t="s">
        <v>42</v>
      </c>
      <c r="D1035" s="42">
        <f>_xll.qlCalendarAdvance(Calendar,$D1034,B1035,"f",FALSE)</f>
        <v>46721</v>
      </c>
      <c r="E1035" s="172">
        <f>_xll.qlInterestRateIndexValueDate(IndexON,D1035)</f>
        <v>46721</v>
      </c>
      <c r="F1035" s="188">
        <f>IFERROR(_xll.qlIndexFixing(IndexON,D1035,TRUE,_xll.ohTrigger(RecalcTrigger,TriggerON)),NA())</f>
        <v>2.3399356895625889E-2</v>
      </c>
      <c r="H1035" s="42">
        <f>_xll.qlCalendarAdvance(Calendar,$H1034,B1035,"f",FALSE)</f>
        <v>46721</v>
      </c>
      <c r="I1035" s="172">
        <f>_xll.qlInterestRateIndexValueDate(Index1M,$H1035)</f>
        <v>46721</v>
      </c>
      <c r="J1035" s="177">
        <f>IFERROR(_xll.qlIndexFixing(Index1M,$H1035,TRUE,_xll.ohTrigger(RecalcTrigger,Trigger1M)),NA())</f>
        <v>2.4188234594086745E-2</v>
      </c>
      <c r="K1035" s="44">
        <f>IFERROR(_xll.qlIndexFixing(Index3M,H1035,TRUE,_xll.ohTrigger(RecalcTrigger,Trigger3M)),NA())</f>
        <v>2.466336172082452E-2</v>
      </c>
      <c r="L1035" s="44">
        <f>IFERROR(_xll.qlIndexFixing(Index6M,$H1035,TRUE,_xll.ohTrigger(RecalcTrigger,Trigger6M)),NA())</f>
        <v>2.5040319569285509E-2</v>
      </c>
      <c r="M1035" s="178">
        <f>IFERROR(_xll.qlIndexFixing(Index1Y,$H1035,TRUE,_xll.ohTrigger(RecalcTrigger,Trigger1Y)),NA())</f>
        <v>2.5523477633881714E-2</v>
      </c>
      <c r="N1035" s="177">
        <f>IFERROR(_xll.qlIndexFixing(ONIndex1M,I1035,TRUE,_xll.ohTrigger(RecalcTrigger,Trigger1M)),NA())</f>
        <v>2.4160799983233838E-2</v>
      </c>
      <c r="O1035" s="44">
        <f>IFERROR(_xll.qlIndexFixing(ONIndex3M,I1035,TRUE,_xll.ohTrigger(RecalcTrigger,Trigger3M)),NA())</f>
        <v>2.4593688324859864E-2</v>
      </c>
      <c r="P1035" s="44">
        <f>IFERROR(_xll.qlIndexFixing(ONIndex6M,I1035,TRUE,_xll.ohTrigger(RecalcTrigger,Trigger6M)),NA())</f>
        <v>2.4897903166694046E-2</v>
      </c>
      <c r="Q1035" s="178">
        <f>IFERROR(_xll.qlIndexFixing(ONIndex1Y,I1035,TRUE,_xll.ohTrigger(RecalcTrigger,Trigger1Y)),NA())</f>
        <v>2.5262878079922446E-2</v>
      </c>
    </row>
    <row r="1036" spans="2:17" x14ac:dyDescent="0.2">
      <c r="B1036" s="39" t="s">
        <v>42</v>
      </c>
      <c r="D1036" s="42">
        <f>_xll.qlCalendarAdvance(Calendar,$D1035,B1036,"f",FALSE)</f>
        <v>46728</v>
      </c>
      <c r="E1036" s="172">
        <f>_xll.qlInterestRateIndexValueDate(IndexON,D1036)</f>
        <v>46728</v>
      </c>
      <c r="F1036" s="188">
        <f>IFERROR(_xll.qlIndexFixing(IndexON,D1036,TRUE,_xll.ohTrigger(RecalcTrigger,TriggerON)),NA())</f>
        <v>2.3399490453737126E-2</v>
      </c>
      <c r="H1036" s="42">
        <f>_xll.qlCalendarAdvance(Calendar,$H1035,B1036,"f",FALSE)</f>
        <v>46728</v>
      </c>
      <c r="I1036" s="172">
        <f>_xll.qlInterestRateIndexValueDate(Index1M,$H1036)</f>
        <v>46728</v>
      </c>
      <c r="J1036" s="177">
        <f>IFERROR(_xll.qlIndexFixing(Index1M,$H1036,TRUE,_xll.ohTrigger(RecalcTrigger,Trigger1M)),NA())</f>
        <v>2.4189733609751171E-2</v>
      </c>
      <c r="K1036" s="44">
        <f>IFERROR(_xll.qlIndexFixing(Index3M,H1036,TRUE,_xll.ohTrigger(RecalcTrigger,Trigger3M)),NA())</f>
        <v>2.4662438877255728E-2</v>
      </c>
      <c r="L1036" s="44">
        <f>IFERROR(_xll.qlIndexFixing(Index6M,$H1036,TRUE,_xll.ohTrigger(RecalcTrigger,Trigger6M)),NA())</f>
        <v>2.5039087620145371E-2</v>
      </c>
      <c r="M1036" s="178">
        <f>IFERROR(_xll.qlIndexFixing(Index1Y,$H1036,TRUE,_xll.ohTrigger(RecalcTrigger,Trigger1Y)),NA())</f>
        <v>2.5520964475005438E-2</v>
      </c>
      <c r="N1036" s="177">
        <f>IFERROR(_xll.qlIndexFixing(ONIndex1M,I1036,TRUE,_xll.ohTrigger(RecalcTrigger,Trigger1M)),NA())</f>
        <v>2.4162490763611766E-2</v>
      </c>
      <c r="O1036" s="44">
        <f>IFERROR(_xll.qlIndexFixing(ONIndex3M,I1036,TRUE,_xll.ohTrigger(RecalcTrigger,Trigger3M)),NA())</f>
        <v>2.4593244051274166E-2</v>
      </c>
      <c r="P1036" s="44">
        <f>IFERROR(_xll.qlIndexFixing(ONIndex6M,I1036,TRUE,_xll.ohTrigger(RecalcTrigger,Trigger6M)),NA())</f>
        <v>2.489728915318179E-2</v>
      </c>
      <c r="Q1036" s="178">
        <f>IFERROR(_xll.qlIndexFixing(ONIndex1Y,I1036,TRUE,_xll.ohTrigger(RecalcTrigger,Trigger1Y)),NA())</f>
        <v>2.5260874805104194E-2</v>
      </c>
    </row>
    <row r="1037" spans="2:17" x14ac:dyDescent="0.2">
      <c r="B1037" s="39" t="s">
        <v>42</v>
      </c>
      <c r="D1037" s="42">
        <f>_xll.qlCalendarAdvance(Calendar,$D1036,B1037,"f",FALSE)</f>
        <v>46735</v>
      </c>
      <c r="E1037" s="172">
        <f>_xll.qlInterestRateIndexValueDate(IndexON,D1037)</f>
        <v>46735</v>
      </c>
      <c r="F1037" s="188">
        <f>IFERROR(_xll.qlIndexFixing(IndexON,D1037,TRUE,_xll.ohTrigger(RecalcTrigger,TriggerON)),NA())</f>
        <v>2.3399385716169618E-2</v>
      </c>
      <c r="H1037" s="42">
        <f>_xll.qlCalendarAdvance(Calendar,$H1036,B1037,"f",FALSE)</f>
        <v>46735</v>
      </c>
      <c r="I1037" s="172">
        <f>_xll.qlInterestRateIndexValueDate(Index1M,$H1037)</f>
        <v>46735</v>
      </c>
      <c r="J1037" s="177">
        <f>IFERROR(_xll.qlIndexFixing(Index1M,$H1037,TRUE,_xll.ohTrigger(RecalcTrigger,Trigger1M)),NA())</f>
        <v>2.4191154870798124E-2</v>
      </c>
      <c r="K1037" s="44">
        <f>IFERROR(_xll.qlIndexFixing(Index3M,H1037,TRUE,_xll.ohTrigger(RecalcTrigger,Trigger3M)),NA())</f>
        <v>2.466146192216501E-2</v>
      </c>
      <c r="L1037" s="44">
        <f>IFERROR(_xll.qlIndexFixing(Index6M,$H1037,TRUE,_xll.ohTrigger(RecalcTrigger,Trigger6M)),NA())</f>
        <v>2.503780502164047E-2</v>
      </c>
      <c r="M1037" s="178">
        <f>IFERROR(_xll.qlIndexFixing(Index1Y,$H1037,TRUE,_xll.ohTrigger(RecalcTrigger,Trigger1Y)),NA())</f>
        <v>2.551843339934988E-2</v>
      </c>
      <c r="N1037" s="177">
        <f>IFERROR(_xll.qlIndexFixing(ONIndex1M,I1037,TRUE,_xll.ohTrigger(RecalcTrigger,Trigger1M)),NA())</f>
        <v>2.416407777581675E-2</v>
      </c>
      <c r="O1037" s="44">
        <f>IFERROR(_xll.qlIndexFixing(ONIndex3M,I1037,TRUE,_xll.ohTrigger(RecalcTrigger,Trigger3M)),NA())</f>
        <v>2.4592633242818129E-2</v>
      </c>
      <c r="P1037" s="44">
        <f>IFERROR(_xll.qlIndexFixing(ONIndex6M,I1037,TRUE,_xll.ohTrigger(RecalcTrigger,Trigger6M)),NA())</f>
        <v>2.4896667001083062E-2</v>
      </c>
      <c r="Q1037" s="178">
        <f>IFERROR(_xll.qlIndexFixing(ONIndex1Y,I1037,TRUE,_xll.ohTrigger(RecalcTrigger,Trigger1Y)),NA())</f>
        <v>2.5258861344227279E-2</v>
      </c>
    </row>
    <row r="1038" spans="2:17" x14ac:dyDescent="0.2">
      <c r="B1038" s="39" t="s">
        <v>42</v>
      </c>
      <c r="D1038" s="42">
        <f>_xll.qlCalendarAdvance(Calendar,$D1037,B1038,"f",FALSE)</f>
        <v>46742</v>
      </c>
      <c r="E1038" s="172">
        <f>_xll.qlInterestRateIndexValueDate(IndexON,D1038)</f>
        <v>46742</v>
      </c>
      <c r="F1038" s="188">
        <f>IFERROR(_xll.qlIndexFixing(IndexON,D1038,TRUE,_xll.ohTrigger(RecalcTrigger,TriggerON)),NA())</f>
        <v>2.3399084978870111E-2</v>
      </c>
      <c r="H1038" s="42">
        <f>_xll.qlCalendarAdvance(Calendar,$H1037,B1038,"f",FALSE)</f>
        <v>46742</v>
      </c>
      <c r="I1038" s="172">
        <f>_xll.qlInterestRateIndexValueDate(Index1M,$H1038)</f>
        <v>46742</v>
      </c>
      <c r="J1038" s="177">
        <f>IFERROR(_xll.qlIndexFixing(Index1M,$H1038,TRUE,_xll.ohTrigger(RecalcTrigger,Trigger1M)),NA())</f>
        <v>2.4192506845309034E-2</v>
      </c>
      <c r="K1038" s="44">
        <f>IFERROR(_xll.qlIndexFixing(Index3M,H1038,TRUE,_xll.ohTrigger(RecalcTrigger,Trigger3M)),NA())</f>
        <v>2.4660440353822002E-2</v>
      </c>
      <c r="L1038" s="44">
        <f>IFERROR(_xll.qlIndexFixing(Index6M,$H1038,TRUE,_xll.ohTrigger(RecalcTrigger,Trigger6M)),NA())</f>
        <v>2.5036470111226818E-2</v>
      </c>
      <c r="M1038" s="178">
        <f>IFERROR(_xll.qlIndexFixing(Index1Y,$H1038,TRUE,_xll.ohTrigger(RecalcTrigger,Trigger1Y)),NA())</f>
        <v>2.5515884264600868E-2</v>
      </c>
      <c r="N1038" s="177">
        <f>IFERROR(_xll.qlIndexFixing(ONIndex1M,I1038,TRUE,_xll.ohTrigger(RecalcTrigger,Trigger1M)),NA())</f>
        <v>2.4165569034596546E-2</v>
      </c>
      <c r="O1038" s="44">
        <f>IFERROR(_xll.qlIndexFixing(ONIndex3M,I1038,TRUE,_xll.ohTrigger(RecalcTrigger,Trigger3M)),NA())</f>
        <v>2.4591882181422831E-2</v>
      </c>
      <c r="P1038" s="44">
        <f>IFERROR(_xll.qlIndexFixing(ONIndex6M,I1038,TRUE,_xll.ohTrigger(RecalcTrigger,Trigger6M)),NA())</f>
        <v>2.4896027517156138E-2</v>
      </c>
      <c r="Q1038" s="178">
        <f>IFERROR(_xll.qlIndexFixing(ONIndex1Y,I1038,TRUE,_xll.ohTrigger(RecalcTrigger,Trigger1Y)),NA())</f>
        <v>2.5256836142013572E-2</v>
      </c>
    </row>
    <row r="1039" spans="2:17" x14ac:dyDescent="0.2">
      <c r="B1039" s="39" t="s">
        <v>42</v>
      </c>
      <c r="D1039" s="42">
        <f>_xll.qlCalendarAdvance(Calendar,$D1038,B1039,"f",FALSE)</f>
        <v>46750</v>
      </c>
      <c r="E1039" s="172">
        <f>_xll.qlInterestRateIndexValueDate(IndexON,D1039)</f>
        <v>46750</v>
      </c>
      <c r="F1039" s="188">
        <f>IFERROR(_xll.qlIndexFixing(IndexON,D1039,TRUE,_xll.ohTrigger(RecalcTrigger,TriggerON)),NA())</f>
        <v>2.3398684048430152E-2</v>
      </c>
      <c r="H1039" s="42">
        <f>_xll.qlCalendarAdvance(Calendar,$H1038,B1039,"f",FALSE)</f>
        <v>46750</v>
      </c>
      <c r="I1039" s="172">
        <f>_xll.qlInterestRateIndexValueDate(Index1M,$H1039)</f>
        <v>46750</v>
      </c>
      <c r="J1039" s="177">
        <f>IFERROR(_xll.qlIndexFixing(Index1M,$H1039,TRUE,_xll.ohTrigger(RecalcTrigger,Trigger1M)),NA())</f>
        <v>2.4195744630961927E-2</v>
      </c>
      <c r="K1039" s="44">
        <f>IFERROR(_xll.qlIndexFixing(Index3M,H1039,TRUE,_xll.ohTrigger(RecalcTrigger,Trigger3M)),NA())</f>
        <v>2.4659223589507007E-2</v>
      </c>
      <c r="L1039" s="44">
        <f>IFERROR(_xll.qlIndexFixing(Index6M,$H1039,TRUE,_xll.ohTrigger(RecalcTrigger,Trigger6M)),NA())</f>
        <v>2.5034879503918205E-2</v>
      </c>
      <c r="M1039" s="178">
        <f>IFERROR(_xll.qlIndexFixing(Index1Y,$H1039,TRUE,_xll.ohTrigger(RecalcTrigger,Trigger1Y)),NA())</f>
        <v>2.5512948774195753E-2</v>
      </c>
      <c r="N1039" s="177">
        <f>IFERROR(_xll.qlIndexFixing(ONIndex1M,I1039,TRUE,_xll.ohTrigger(RecalcTrigger,Trigger1M)),NA())</f>
        <v>2.4167190714348141E-2</v>
      </c>
      <c r="O1039" s="44">
        <f>IFERROR(_xll.qlIndexFixing(ONIndex3M,I1039,TRUE,_xll.ohTrigger(RecalcTrigger,Trigger3M)),NA())</f>
        <v>2.4590965655697516E-2</v>
      </c>
      <c r="P1039" s="44">
        <f>IFERROR(_xll.qlIndexFixing(ONIndex6M,I1039,TRUE,_xll.ohTrigger(RecalcTrigger,Trigger6M)),NA())</f>
        <v>2.4895235730247878E-2</v>
      </c>
      <c r="Q1039" s="178">
        <f>IFERROR(_xll.qlIndexFixing(ONIndex1Y,I1039,TRUE,_xll.ohTrigger(RecalcTrigger,Trigger1Y)),NA())</f>
        <v>2.525450052776268E-2</v>
      </c>
    </row>
    <row r="1040" spans="2:17" x14ac:dyDescent="0.2">
      <c r="B1040" s="39" t="s">
        <v>42</v>
      </c>
      <c r="D1040" s="42">
        <f>_xll.qlCalendarAdvance(Calendar,$D1039,B1040,"f",FALSE)</f>
        <v>46757</v>
      </c>
      <c r="E1040" s="172">
        <f>_xll.qlInterestRateIndexValueDate(IndexON,D1040)</f>
        <v>46757</v>
      </c>
      <c r="F1040" s="188">
        <f>IFERROR(_xll.qlIndexFixing(IndexON,D1040,TRUE,_xll.ohTrigger(RecalcTrigger,TriggerON)),NA())</f>
        <v>2.3398296331775814E-2</v>
      </c>
      <c r="H1040" s="42">
        <f>_xll.qlCalendarAdvance(Calendar,$H1039,B1040,"f",FALSE)</f>
        <v>46757</v>
      </c>
      <c r="I1040" s="172">
        <f>_xll.qlInterestRateIndexValueDate(Index1M,$H1040)</f>
        <v>46757</v>
      </c>
      <c r="J1040" s="177">
        <f>IFERROR(_xll.qlIndexFixing(Index1M,$H1040,TRUE,_xll.ohTrigger(RecalcTrigger,Trigger1M)),NA())</f>
        <v>2.4196947463573655E-2</v>
      </c>
      <c r="K1040" s="44">
        <f>IFERROR(_xll.qlIndexFixing(Index3M,H1040,TRUE,_xll.ohTrigger(RecalcTrigger,Trigger3M)),NA())</f>
        <v>2.4658115948945052E-2</v>
      </c>
      <c r="L1040" s="44">
        <f>IFERROR(_xll.qlIndexFixing(Index6M,$H1040,TRUE,_xll.ohTrigger(RecalcTrigger,Trigger6M)),NA())</f>
        <v>2.5032697672791843E-2</v>
      </c>
      <c r="M1040" s="178">
        <f>IFERROR(_xll.qlIndexFixing(Index1Y,$H1040,TRUE,_xll.ohTrigger(RecalcTrigger,Trigger1Y)),NA())</f>
        <v>2.5510360798960217E-2</v>
      </c>
      <c r="N1040" s="177">
        <f>IFERROR(_xll.qlIndexFixing(ONIndex1M,I1040,TRUE,_xll.ohTrigger(RecalcTrigger,Trigger1M)),NA())</f>
        <v>2.4168539891622487E-2</v>
      </c>
      <c r="O1040" s="44">
        <f>IFERROR(_xll.qlIndexFixing(ONIndex3M,I1040,TRUE,_xll.ohTrigger(RecalcTrigger,Trigger3M)),NA())</f>
        <v>2.4590120983335462E-2</v>
      </c>
      <c r="P1040" s="44">
        <f>IFERROR(_xll.qlIndexFixing(ONIndex6M,I1040,TRUE,_xll.ohTrigger(RecalcTrigger,Trigger6M)),NA())</f>
        <v>2.4894486723781029E-2</v>
      </c>
      <c r="Q1040" s="178">
        <f>IFERROR(_xll.qlIndexFixing(ONIndex1Y,I1040,TRUE,_xll.ohTrigger(RecalcTrigger,Trigger1Y)),NA())</f>
        <v>2.5252437920421089E-2</v>
      </c>
    </row>
    <row r="1041" spans="2:17" x14ac:dyDescent="0.2">
      <c r="B1041" s="39" t="s">
        <v>42</v>
      </c>
      <c r="D1041" s="42">
        <f>_xll.qlCalendarAdvance(Calendar,$D1040,B1041,"f",FALSE)</f>
        <v>46764</v>
      </c>
      <c r="E1041" s="172">
        <f>_xll.qlInterestRateIndexValueDate(IndexON,D1041)</f>
        <v>46764</v>
      </c>
      <c r="F1041" s="188">
        <f>IFERROR(_xll.qlIndexFixing(IndexON,D1041,TRUE,_xll.ohTrigger(RecalcTrigger,TriggerON)),NA())</f>
        <v>2.3397874172883526E-2</v>
      </c>
      <c r="H1041" s="42">
        <f>_xll.qlCalendarAdvance(Calendar,$H1040,B1041,"f",FALSE)</f>
        <v>46764</v>
      </c>
      <c r="I1041" s="172">
        <f>_xll.qlInterestRateIndexValueDate(Index1M,$H1041)</f>
        <v>46764</v>
      </c>
      <c r="J1041" s="177">
        <f>IFERROR(_xll.qlIndexFixing(Index1M,$H1041,TRUE,_xll.ohTrigger(RecalcTrigger,Trigger1M)),NA())</f>
        <v>2.4198085018416336E-2</v>
      </c>
      <c r="K1041" s="44">
        <f>IFERROR(_xll.qlIndexFixing(Index3M,H1041,TRUE,_xll.ohTrigger(RecalcTrigger,Trigger3M)),NA())</f>
        <v>2.4656968201415348E-2</v>
      </c>
      <c r="L1041" s="44">
        <f>IFERROR(_xll.qlIndexFixing(Index6M,$H1041,TRUE,_xll.ohTrigger(RecalcTrigger,Trigger6M)),NA())</f>
        <v>2.5031199792625757E-2</v>
      </c>
      <c r="M1041" s="178">
        <f>IFERROR(_xll.qlIndexFixing(Index1Y,$H1041,TRUE,_xll.ohTrigger(RecalcTrigger,Trigger1Y)),NA())</f>
        <v>2.5507754697480397E-2</v>
      </c>
      <c r="N1041" s="177">
        <f>IFERROR(_xll.qlIndexFixing(ONIndex1M,I1041,TRUE,_xll.ohTrigger(RecalcTrigger,Trigger1M)),NA())</f>
        <v>2.4169823929245382E-2</v>
      </c>
      <c r="O1041" s="44">
        <f>IFERROR(_xll.qlIndexFixing(ONIndex3M,I1041,TRUE,_xll.ohTrigger(RecalcTrigger,Trigger3M)),NA())</f>
        <v>2.4589236446009854E-2</v>
      </c>
      <c r="P1041" s="44">
        <f>IFERROR(_xll.qlIndexFixing(ONIndex6M,I1041,TRUE,_xll.ohTrigger(RecalcTrigger,Trigger6M)),NA())</f>
        <v>2.4893685270563903E-2</v>
      </c>
      <c r="Q1041" s="178">
        <f>IFERROR(_xll.qlIndexFixing(ONIndex1Y,I1041,TRUE,_xll.ohTrigger(RecalcTrigger,Trigger1Y)),NA())</f>
        <v>2.5250357631374509E-2</v>
      </c>
    </row>
    <row r="1042" spans="2:17" x14ac:dyDescent="0.2">
      <c r="B1042" s="39" t="s">
        <v>42</v>
      </c>
      <c r="D1042" s="42">
        <f>_xll.qlCalendarAdvance(Calendar,$D1041,B1042,"f",FALSE)</f>
        <v>46771</v>
      </c>
      <c r="E1042" s="172">
        <f>_xll.qlInterestRateIndexValueDate(IndexON,D1042)</f>
        <v>46771</v>
      </c>
      <c r="F1042" s="188">
        <f>IFERROR(_xll.qlIndexFixing(IndexON,D1042,TRUE,_xll.ohTrigger(RecalcTrigger,TriggerON)),NA())</f>
        <v>2.3397417571510148E-2</v>
      </c>
      <c r="H1042" s="42">
        <f>_xll.qlCalendarAdvance(Calendar,$H1041,B1042,"f",FALSE)</f>
        <v>46771</v>
      </c>
      <c r="I1042" s="172">
        <f>_xll.qlInterestRateIndexValueDate(Index1M,$H1042)</f>
        <v>46771</v>
      </c>
      <c r="J1042" s="177">
        <f>IFERROR(_xll.qlIndexFixing(Index1M,$H1042,TRUE,_xll.ohTrigger(RecalcTrigger,Trigger1M)),NA())</f>
        <v>2.4199157295460495E-2</v>
      </c>
      <c r="K1042" s="44">
        <f>IFERROR(_xll.qlIndexFixing(Index3M,H1042,TRUE,_xll.ohTrigger(RecalcTrigger,Trigger3M)),NA())</f>
        <v>2.4655780346954412E-2</v>
      </c>
      <c r="L1042" s="44">
        <f>IFERROR(_xll.qlIndexFixing(Index6M,$H1042,TRUE,_xll.ohTrigger(RecalcTrigger,Trigger6M)),NA())</f>
        <v>2.5029648815820645E-2</v>
      </c>
      <c r="M1042" s="178">
        <f>IFERROR(_xll.qlIndexFixing(Index1Y,$H1042,TRUE,_xll.ohTrigger(RecalcTrigger,Trigger1Y)),NA())</f>
        <v>2.5505130469894697E-2</v>
      </c>
      <c r="N1042" s="177">
        <f>IFERROR(_xll.qlIndexFixing(ONIndex1M,I1042,TRUE,_xll.ohTrigger(RecalcTrigger,Trigger1M)),NA())</f>
        <v>2.4171042827054734E-2</v>
      </c>
      <c r="O1042" s="44">
        <f>IFERROR(_xll.qlIndexFixing(ONIndex3M,I1042,TRUE,_xll.ohTrigger(RecalcTrigger,Trigger3M)),NA())</f>
        <v>2.4588312043801741E-2</v>
      </c>
      <c r="P1042" s="44">
        <f>IFERROR(_xll.qlIndexFixing(ONIndex6M,I1042,TRUE,_xll.ohTrigger(RecalcTrigger,Trigger6M)),NA())</f>
        <v>2.489283137043441E-2</v>
      </c>
      <c r="Q1042" s="178">
        <f>IFERROR(_xll.qlIndexFixing(ONIndex1Y,I1042,TRUE,_xll.ohTrigger(RecalcTrigger,Trigger1Y)),NA())</f>
        <v>2.5248259660541894E-2</v>
      </c>
    </row>
    <row r="1043" spans="2:17" x14ac:dyDescent="0.2">
      <c r="B1043" s="39" t="s">
        <v>42</v>
      </c>
      <c r="D1043" s="42">
        <f>_xll.qlCalendarAdvance(Calendar,$D1042,B1043,"f",FALSE)</f>
        <v>46778</v>
      </c>
      <c r="E1043" s="172">
        <f>_xll.qlInterestRateIndexValueDate(IndexON,D1043)</f>
        <v>46778</v>
      </c>
      <c r="F1043" s="188">
        <f>IFERROR(_xll.qlIndexFixing(IndexON,D1043,TRUE,_xll.ohTrigger(RecalcTrigger,TriggerON)),NA())</f>
        <v>2.3396926527817774E-2</v>
      </c>
      <c r="H1043" s="42">
        <f>_xll.qlCalendarAdvance(Calendar,$H1042,B1043,"f",FALSE)</f>
        <v>46778</v>
      </c>
      <c r="I1043" s="172">
        <f>_xll.qlInterestRateIndexValueDate(Index1M,$H1043)</f>
        <v>46778</v>
      </c>
      <c r="J1043" s="177">
        <f>IFERROR(_xll.qlIndexFixing(Index1M,$H1043,TRUE,_xll.ohTrigger(RecalcTrigger,Trigger1M)),NA())</f>
        <v>2.4200164294691399E-2</v>
      </c>
      <c r="K1043" s="44">
        <f>IFERROR(_xll.qlIndexFixing(Index3M,H1043,TRUE,_xll.ohTrigger(RecalcTrigger,Trigger3M)),NA())</f>
        <v>2.4654552385596981E-2</v>
      </c>
      <c r="L1043" s="44">
        <f>IFERROR(_xll.qlIndexFixing(Index6M,$H1043,TRUE,_xll.ohTrigger(RecalcTrigger,Trigger6M)),NA())</f>
        <v>2.5028044742499408E-2</v>
      </c>
      <c r="M1043" s="178">
        <f>IFERROR(_xll.qlIndexFixing(Index1Y,$H1043,TRUE,_xll.ohTrigger(RecalcTrigger,Trigger1Y)),NA())</f>
        <v>2.5502488116342394E-2</v>
      </c>
      <c r="N1043" s="177">
        <f>IFERROR(_xll.qlIndexFixing(ONIndex1M,I1043,TRUE,_xll.ohTrigger(RecalcTrigger,Trigger1M)),NA())</f>
        <v>2.4172196585212635E-2</v>
      </c>
      <c r="O1043" s="44">
        <f>IFERROR(_xll.qlIndexFixing(ONIndex3M,I1043,TRUE,_xll.ohTrigger(RecalcTrigger,Trigger3M)),NA())</f>
        <v>2.4587347776630075E-2</v>
      </c>
      <c r="P1043" s="44">
        <f>IFERROR(_xll.qlIndexFixing(ONIndex6M,I1043,TRUE,_xll.ohTrigger(RecalcTrigger,Trigger6M)),NA())</f>
        <v>2.4891925023635686E-2</v>
      </c>
      <c r="Q1043" s="178">
        <f>IFERROR(_xll.qlIndexFixing(ONIndex1Y,I1043,TRUE,_xll.ohTrigger(RecalcTrigger,Trigger1Y)),NA())</f>
        <v>2.524614400800429E-2</v>
      </c>
    </row>
    <row r="1044" spans="2:17" x14ac:dyDescent="0.2">
      <c r="B1044" s="39" t="s">
        <v>42</v>
      </c>
      <c r="D1044" s="42">
        <f>_xll.qlCalendarAdvance(Calendar,$D1043,B1044,"f",FALSE)</f>
        <v>46785</v>
      </c>
      <c r="E1044" s="172">
        <f>_xll.qlInterestRateIndexValueDate(IndexON,D1044)</f>
        <v>46785</v>
      </c>
      <c r="F1044" s="188">
        <f>IFERROR(_xll.qlIndexFixing(IndexON,D1044,TRUE,_xll.ohTrigger(RecalcTrigger,TriggerON)),NA())</f>
        <v>2.339640104164431E-2</v>
      </c>
      <c r="H1044" s="42">
        <f>_xll.qlCalendarAdvance(Calendar,$H1043,B1044,"f",FALSE)</f>
        <v>46785</v>
      </c>
      <c r="I1044" s="172">
        <f>_xll.qlInterestRateIndexValueDate(Index1M,$H1044)</f>
        <v>46785</v>
      </c>
      <c r="J1044" s="177">
        <f>IFERROR(_xll.qlIndexFixing(Index1M,$H1044,TRUE,_xll.ohTrigger(RecalcTrigger,Trigger1M)),NA())</f>
        <v>2.4197650787526219E-2</v>
      </c>
      <c r="K1044" s="44">
        <f>IFERROR(_xll.qlIndexFixing(Index3M,H1044,TRUE,_xll.ohTrigger(RecalcTrigger,Trigger3M)),NA())</f>
        <v>2.4652551527948874E-2</v>
      </c>
      <c r="L1044" s="44">
        <f>IFERROR(_xll.qlIndexFixing(Index6M,$H1044,TRUE,_xll.ohTrigger(RecalcTrigger,Trigger6M)),NA())</f>
        <v>2.5026387572786742E-2</v>
      </c>
      <c r="M1044" s="178">
        <f>IFERROR(_xll.qlIndexFixing(Index1Y,$H1044,TRUE,_xll.ohTrigger(RecalcTrigger,Trigger1Y)),NA())</f>
        <v>2.5499827636964109E-2</v>
      </c>
      <c r="N1044" s="177">
        <f>IFERROR(_xll.qlIndexFixing(ONIndex1M,I1044,TRUE,_xll.ohTrigger(RecalcTrigger,Trigger1M)),NA())</f>
        <v>2.4173285203719086E-2</v>
      </c>
      <c r="O1044" s="44">
        <f>IFERROR(_xll.qlIndexFixing(ONIndex3M,I1044,TRUE,_xll.ohTrigger(RecalcTrigger,Trigger3M)),NA())</f>
        <v>2.4586343644656949E-2</v>
      </c>
      <c r="P1044" s="44">
        <f>IFERROR(_xll.qlIndexFixing(ONIndex6M,I1044,TRUE,_xll.ohTrigger(RecalcTrigger,Trigger6M)),NA())</f>
        <v>2.4890966229924594E-2</v>
      </c>
      <c r="Q1044" s="178">
        <f>IFERROR(_xll.qlIndexFixing(ONIndex1Y,I1044,TRUE,_xll.ohTrigger(RecalcTrigger,Trigger1Y)),NA())</f>
        <v>2.5244010673599604E-2</v>
      </c>
    </row>
    <row r="1045" spans="2:17" x14ac:dyDescent="0.2">
      <c r="B1045" s="39" t="s">
        <v>42</v>
      </c>
      <c r="D1045" s="42">
        <f>_xll.qlCalendarAdvance(Calendar,$D1044,B1045,"f",FALSE)</f>
        <v>46792</v>
      </c>
      <c r="E1045" s="172">
        <f>_xll.qlInterestRateIndexValueDate(IndexON,D1045)</f>
        <v>46792</v>
      </c>
      <c r="F1045" s="188">
        <f>IFERROR(_xll.qlIndexFixing(IndexON,D1045,TRUE,_xll.ohTrigger(RecalcTrigger,TriggerON)),NA())</f>
        <v>2.3395841113232896E-2</v>
      </c>
      <c r="H1045" s="42">
        <f>_xll.qlCalendarAdvance(Calendar,$H1044,B1045,"f",FALSE)</f>
        <v>46792</v>
      </c>
      <c r="I1045" s="172">
        <f>_xll.qlInterestRateIndexValueDate(Index1M,$H1045)</f>
        <v>46792</v>
      </c>
      <c r="J1045" s="177">
        <f>IFERROR(_xll.qlIndexFixing(Index1M,$H1045,TRUE,_xll.ohTrigger(RecalcTrigger,Trigger1M)),NA())</f>
        <v>2.4198545644787767E-2</v>
      </c>
      <c r="K1045" s="44">
        <f>IFERROR(_xll.qlIndexFixing(Index3M,H1045,TRUE,_xll.ohTrigger(RecalcTrigger,Trigger3M)),NA())</f>
        <v>2.4651246305568402E-2</v>
      </c>
      <c r="L1045" s="44">
        <f>IFERROR(_xll.qlIndexFixing(Index6M,$H1045,TRUE,_xll.ohTrigger(RecalcTrigger,Trigger6M)),NA())</f>
        <v>2.5024677306813556E-2</v>
      </c>
      <c r="M1045" s="178">
        <f>IFERROR(_xll.qlIndexFixing(Index1Y,$H1045,TRUE,_xll.ohTrigger(RecalcTrigger,Trigger1Y)),NA())</f>
        <v>2.5497149031901114E-2</v>
      </c>
      <c r="N1045" s="177">
        <f>IFERROR(_xll.qlIndexFixing(ONIndex1M,I1045,TRUE,_xll.ohTrigger(RecalcTrigger,Trigger1M)),NA())</f>
        <v>2.4174308682330947E-2</v>
      </c>
      <c r="O1045" s="44">
        <f>IFERROR(_xll.qlIndexFixing(ONIndex3M,I1045,TRUE,_xll.ohTrigger(RecalcTrigger,Trigger3M)),NA())</f>
        <v>2.4585299647720271E-2</v>
      </c>
      <c r="P1045" s="44">
        <f>IFERROR(_xll.qlIndexFixing(ONIndex6M,I1045,TRUE,_xll.ohTrigger(RecalcTrigger,Trigger6M)),NA())</f>
        <v>2.4889954989463225E-2</v>
      </c>
      <c r="Q1045" s="178">
        <f>IFERROR(_xll.qlIndexFixing(ONIndex1Y,I1045,TRUE,_xll.ohTrigger(RecalcTrigger,Trigger1Y)),NA())</f>
        <v>2.5241859657408883E-2</v>
      </c>
    </row>
    <row r="1046" spans="2:17" x14ac:dyDescent="0.2">
      <c r="B1046" s="39" t="s">
        <v>42</v>
      </c>
      <c r="D1046" s="42">
        <f>_xll.qlCalendarAdvance(Calendar,$D1045,B1046,"f",FALSE)</f>
        <v>46799</v>
      </c>
      <c r="E1046" s="172">
        <f>_xll.qlInterestRateIndexValueDate(IndexON,D1046)</f>
        <v>46799</v>
      </c>
      <c r="F1046" s="188">
        <f>IFERROR(_xll.qlIndexFixing(IndexON,D1046,TRUE,_xll.ohTrigger(RecalcTrigger,TriggerON)),NA())</f>
        <v>2.3395246742340392E-2</v>
      </c>
      <c r="H1046" s="42">
        <f>_xll.qlCalendarAdvance(Calendar,$H1045,B1046,"f",FALSE)</f>
        <v>46799</v>
      </c>
      <c r="I1046" s="172">
        <f>_xll.qlInterestRateIndexValueDate(Index1M,$H1046)</f>
        <v>46799</v>
      </c>
      <c r="J1046" s="177">
        <f>IFERROR(_xll.qlIndexFixing(Index1M,$H1046,TRUE,_xll.ohTrigger(RecalcTrigger,Trigger1M)),NA())</f>
        <v>2.4199375241479609E-2</v>
      </c>
      <c r="K1046" s="44">
        <f>IFERROR(_xll.qlIndexFixing(Index3M,H1046,TRUE,_xll.ohTrigger(RecalcTrigger,Trigger3M)),NA())</f>
        <v>2.4649900979099127E-2</v>
      </c>
      <c r="L1046" s="44">
        <f>IFERROR(_xll.qlIndexFixing(Index6M,$H1046,TRUE,_xll.ohTrigger(RecalcTrigger,Trigger6M)),NA())</f>
        <v>2.5022913944713898E-2</v>
      </c>
      <c r="M1046" s="178">
        <f>IFERROR(_xll.qlIndexFixing(Index1Y,$H1046,TRUE,_xll.ohTrigger(RecalcTrigger,Trigger1Y)),NA())</f>
        <v>2.5494452301296679E-2</v>
      </c>
      <c r="N1046" s="177">
        <f>IFERROR(_xll.qlIndexFixing(ONIndex1M,I1046,TRUE,_xll.ohTrigger(RecalcTrigger,Trigger1M)),NA())</f>
        <v>2.4175267021372404E-2</v>
      </c>
      <c r="O1046" s="44">
        <f>IFERROR(_xll.qlIndexFixing(ONIndex3M,I1046,TRUE,_xll.ohTrigger(RecalcTrigger,Trigger3M)),NA())</f>
        <v>2.4584215785901087E-2</v>
      </c>
      <c r="P1046" s="44">
        <f>IFERROR(_xll.qlIndexFixing(ONIndex6M,I1046,TRUE,_xll.ohTrigger(RecalcTrigger,Trigger6M)),NA())</f>
        <v>2.4888891302170535E-2</v>
      </c>
      <c r="Q1046" s="178">
        <f>IFERROR(_xll.qlIndexFixing(ONIndex1Y,I1046,TRUE,_xll.ohTrigger(RecalcTrigger,Trigger1Y)),NA())</f>
        <v>2.5239690959513172E-2</v>
      </c>
    </row>
    <row r="1047" spans="2:17" x14ac:dyDescent="0.2">
      <c r="B1047" s="39" t="s">
        <v>42</v>
      </c>
      <c r="D1047" s="42">
        <f>_xll.qlCalendarAdvance(Calendar,$D1046,B1047,"f",FALSE)</f>
        <v>46806</v>
      </c>
      <c r="E1047" s="172">
        <f>_xll.qlInterestRateIndexValueDate(IndexON,D1047)</f>
        <v>46806</v>
      </c>
      <c r="F1047" s="188">
        <f>IFERROR(_xll.qlIndexFixing(IndexON,D1047,TRUE,_xll.ohTrigger(RecalcTrigger,TriggerON)),NA())</f>
        <v>2.3394617929047845E-2</v>
      </c>
      <c r="H1047" s="42">
        <f>_xll.qlCalendarAdvance(Calendar,$H1046,B1047,"f",FALSE)</f>
        <v>46806</v>
      </c>
      <c r="I1047" s="172">
        <f>_xll.qlInterestRateIndexValueDate(Index1M,$H1047)</f>
        <v>46806</v>
      </c>
      <c r="J1047" s="177">
        <f>IFERROR(_xll.qlIndexFixing(Index1M,$H1047,TRUE,_xll.ohTrigger(RecalcTrigger,Trigger1M)),NA())</f>
        <v>2.4200139577579386E-2</v>
      </c>
      <c r="K1047" s="44">
        <f>IFERROR(_xll.qlIndexFixing(Index3M,H1047,TRUE,_xll.ohTrigger(RecalcTrigger,Trigger3M)),NA())</f>
        <v>2.4648515548577971E-2</v>
      </c>
      <c r="L1047" s="44">
        <f>IFERROR(_xll.qlIndexFixing(Index6M,$H1047,TRUE,_xll.ohTrigger(RecalcTrigger,Trigger6M)),NA())</f>
        <v>2.5021097486625808E-2</v>
      </c>
      <c r="M1047" s="178">
        <f>IFERROR(_xll.qlIndexFixing(Index1Y,$H1047,TRUE,_xll.ohTrigger(RecalcTrigger,Trigger1Y)),NA())</f>
        <v>2.5491737445293192E-2</v>
      </c>
      <c r="N1047" s="177">
        <f>IFERROR(_xll.qlIndexFixing(ONIndex1M,I1047,TRUE,_xll.ohTrigger(RecalcTrigger,Trigger1M)),NA())</f>
        <v>2.4176160220600318E-2</v>
      </c>
      <c r="O1047" s="44">
        <f>IFERROR(_xll.qlIndexFixing(ONIndex3M,I1047,TRUE,_xll.ohTrigger(RecalcTrigger,Trigger3M)),NA())</f>
        <v>2.458309205911835E-2</v>
      </c>
      <c r="P1047" s="44">
        <f>IFERROR(_xll.qlIndexFixing(ONIndex6M,I1047,TRUE,_xll.ohTrigger(RecalcTrigger,Trigger6M)),NA())</f>
        <v>2.4887775168046522E-2</v>
      </c>
      <c r="Q1047" s="178">
        <f>IFERROR(_xll.qlIndexFixing(ONIndex1Y,I1047,TRUE,_xll.ohTrigger(RecalcTrigger,Trigger1Y)),NA())</f>
        <v>2.5237504579750381E-2</v>
      </c>
    </row>
    <row r="1048" spans="2:17" x14ac:dyDescent="0.2">
      <c r="B1048" s="39" t="s">
        <v>42</v>
      </c>
      <c r="D1048" s="42">
        <f>_xll.qlCalendarAdvance(Calendar,$D1047,B1048,"f",FALSE)</f>
        <v>46813</v>
      </c>
      <c r="E1048" s="172">
        <f>_xll.qlInterestRateIndexValueDate(IndexON,D1048)</f>
        <v>46813</v>
      </c>
      <c r="F1048" s="188">
        <f>IFERROR(_xll.qlIndexFixing(IndexON,D1048,TRUE,_xll.ohTrigger(RecalcTrigger,TriggerON)),NA())</f>
        <v>2.3393954673436301E-2</v>
      </c>
      <c r="H1048" s="42">
        <f>_xll.qlCalendarAdvance(Calendar,$H1047,B1048,"f",FALSE)</f>
        <v>46813</v>
      </c>
      <c r="I1048" s="172">
        <f>_xll.qlInterestRateIndexValueDate(Index1M,$H1048)</f>
        <v>46813</v>
      </c>
      <c r="J1048" s="177">
        <f>IFERROR(_xll.qlIndexFixing(Index1M,$H1048,TRUE,_xll.ohTrigger(RecalcTrigger,Trigger1M)),NA())</f>
        <v>2.4204220123069931E-2</v>
      </c>
      <c r="K1048" s="44">
        <f>IFERROR(_xll.qlIndexFixing(Index3M,H1048,TRUE,_xll.ohTrigger(RecalcTrigger,Trigger3M)),NA())</f>
        <v>2.4648531689014517E-2</v>
      </c>
      <c r="L1048" s="44">
        <f>IFERROR(_xll.qlIndexFixing(Index6M,$H1048,TRUE,_xll.ohTrigger(RecalcTrigger,Trigger6M)),NA())</f>
        <v>2.5020631381223901E-2</v>
      </c>
      <c r="M1048" s="178">
        <f>IFERROR(_xll.qlIndexFixing(Index1Y,$H1048,TRUE,_xll.ohTrigger(RecalcTrigger,Trigger1Y)),NA())</f>
        <v>2.5488329056719605E-2</v>
      </c>
      <c r="N1048" s="177">
        <f>IFERROR(_xll.qlIndexFixing(ONIndex1M,I1048,TRUE,_xll.ohTrigger(RecalcTrigger,Trigger1M)),NA())</f>
        <v>2.4176988280176781E-2</v>
      </c>
      <c r="O1048" s="44">
        <f>IFERROR(_xll.qlIndexFixing(ONIndex3M,I1048,TRUE,_xll.ohTrigger(RecalcTrigger,Trigger3M)),NA())</f>
        <v>2.4581928467534153E-2</v>
      </c>
      <c r="P1048" s="44">
        <f>IFERROR(_xll.qlIndexFixing(ONIndex6M,I1048,TRUE,_xll.ohTrigger(RecalcTrigger,Trigger6M)),NA())</f>
        <v>2.4886606587172233E-2</v>
      </c>
      <c r="Q1048" s="178">
        <f>IFERROR(_xll.qlIndexFixing(ONIndex1Y,I1048,TRUE,_xll.ohTrigger(RecalcTrigger,Trigger1Y)),NA())</f>
        <v>2.52353005182826E-2</v>
      </c>
    </row>
    <row r="1049" spans="2:17" x14ac:dyDescent="0.2">
      <c r="B1049" s="39" t="s">
        <v>42</v>
      </c>
      <c r="D1049" s="42">
        <f>_xll.qlCalendarAdvance(Calendar,$D1048,B1049,"f",FALSE)</f>
        <v>46820</v>
      </c>
      <c r="E1049" s="172">
        <f>_xll.qlInterestRateIndexValueDate(IndexON,D1049)</f>
        <v>46820</v>
      </c>
      <c r="F1049" s="188">
        <f>IFERROR(_xll.qlIndexFixing(IndexON,D1049,TRUE,_xll.ohTrigger(RecalcTrigger,TriggerON)),NA())</f>
        <v>2.3393256975424714E-2</v>
      </c>
      <c r="H1049" s="42">
        <f>_xll.qlCalendarAdvance(Calendar,$H1048,B1049,"f",FALSE)</f>
        <v>46820</v>
      </c>
      <c r="I1049" s="172">
        <f>_xll.qlInterestRateIndexValueDate(Index1M,$H1049)</f>
        <v>46820</v>
      </c>
      <c r="J1049" s="177">
        <f>IFERROR(_xll.qlIndexFixing(Index1M,$H1049,TRUE,_xll.ohTrigger(RecalcTrigger,Trigger1M)),NA())</f>
        <v>2.4204835455089748E-2</v>
      </c>
      <c r="K1049" s="44">
        <f>IFERROR(_xll.qlIndexFixing(Index3M,H1049,TRUE,_xll.ohTrigger(RecalcTrigger,Trigger3M)),NA())</f>
        <v>2.4647060123268786E-2</v>
      </c>
      <c r="L1049" s="44">
        <f>IFERROR(_xll.qlIndexFixing(Index6M,$H1049,TRUE,_xll.ohTrigger(RecalcTrigger,Trigger6M)),NA())</f>
        <v>2.5018700883548073E-2</v>
      </c>
      <c r="M1049" s="178">
        <f>IFERROR(_xll.qlIndexFixing(Index1Y,$H1049,TRUE,_xll.ohTrigger(RecalcTrigger,Trigger1Y)),NA())</f>
        <v>2.5485579434568084E-2</v>
      </c>
      <c r="N1049" s="177">
        <f>IFERROR(_xll.qlIndexFixing(ONIndex1M,I1049,TRUE,_xll.ohTrigger(RecalcTrigger,Trigger1M)),NA())</f>
        <v>2.4177751200020747E-2</v>
      </c>
      <c r="O1049" s="44">
        <f>IFERROR(_xll.qlIndexFixing(ONIndex3M,I1049,TRUE,_xll.ohTrigger(RecalcTrigger,Trigger3M)),NA())</f>
        <v>2.4580725010905358E-2</v>
      </c>
      <c r="P1049" s="44">
        <f>IFERROR(_xll.qlIndexFixing(ONIndex6M,I1049,TRUE,_xll.ohTrigger(RecalcTrigger,Trigger6M)),NA())</f>
        <v>2.4885385559547668E-2</v>
      </c>
      <c r="Q1049" s="178">
        <f>IFERROR(_xll.qlIndexFixing(ONIndex1Y,I1049,TRUE,_xll.ohTrigger(RecalcTrigger,Trigger1Y)),NA())</f>
        <v>2.5233078775028783E-2</v>
      </c>
    </row>
    <row r="1050" spans="2:17" x14ac:dyDescent="0.2">
      <c r="B1050" s="39" t="s">
        <v>42</v>
      </c>
      <c r="D1050" s="42">
        <f>_xll.qlCalendarAdvance(Calendar,$D1049,B1050,"f",FALSE)</f>
        <v>46827</v>
      </c>
      <c r="E1050" s="172">
        <f>_xll.qlInterestRateIndexValueDate(IndexON,D1050)</f>
        <v>46827</v>
      </c>
      <c r="F1050" s="188">
        <f>IFERROR(_xll.qlIndexFixing(IndexON,D1050,TRUE,_xll.ohTrigger(RecalcTrigger,TriggerON)),NA())</f>
        <v>2.3392524835094131E-2</v>
      </c>
      <c r="H1050" s="42">
        <f>_xll.qlCalendarAdvance(Calendar,$H1049,B1050,"f",FALSE)</f>
        <v>46827</v>
      </c>
      <c r="I1050" s="172">
        <f>_xll.qlInterestRateIndexValueDate(Index1M,$H1050)</f>
        <v>46827</v>
      </c>
      <c r="J1050" s="177">
        <f>IFERROR(_xll.qlIndexFixing(Index1M,$H1050,TRUE,_xll.ohTrigger(RecalcTrigger,Trigger1M)),NA())</f>
        <v>2.4206220620571334E-2</v>
      </c>
      <c r="K1050" s="44">
        <f>IFERROR(_xll.qlIndexFixing(Index3M,H1050,TRUE,_xll.ohTrigger(RecalcTrigger,Trigger3M)),NA())</f>
        <v>2.4645548448218178E-2</v>
      </c>
      <c r="L1050" s="44">
        <f>IFERROR(_xll.qlIndexFixing(Index6M,$H1050,TRUE,_xll.ohTrigger(RecalcTrigger,Trigger6M)),NA())</f>
        <v>2.5016717283133368E-2</v>
      </c>
      <c r="M1050" s="178">
        <f>IFERROR(_xll.qlIndexFixing(Index1Y,$H1050,TRUE,_xll.ohTrigger(RecalcTrigger,Trigger1Y)),NA())</f>
        <v>2.548281168867228E-2</v>
      </c>
      <c r="N1050" s="177">
        <f>IFERROR(_xll.qlIndexFixing(ONIndex1M,I1050,TRUE,_xll.ohTrigger(RecalcTrigger,Trigger1M)),NA())</f>
        <v>2.4178448980213263E-2</v>
      </c>
      <c r="O1050" s="44">
        <f>IFERROR(_xll.qlIndexFixing(ONIndex3M,I1050,TRUE,_xll.ohTrigger(RecalcTrigger,Trigger3M)),NA())</f>
        <v>2.4579481689556149E-2</v>
      </c>
      <c r="P1050" s="44">
        <f>IFERROR(_xll.qlIndexFixing(ONIndex6M,I1050,TRUE,_xll.ohTrigger(RecalcTrigger,Trigger6M)),NA())</f>
        <v>2.4884112085091781E-2</v>
      </c>
      <c r="Q1050" s="178">
        <f>IFERROR(_xll.qlIndexFixing(ONIndex1Y,I1050,TRUE,_xll.ohTrigger(RecalcTrigger,Trigger1Y)),NA())</f>
        <v>2.5230839349988932E-2</v>
      </c>
    </row>
    <row r="1051" spans="2:17" x14ac:dyDescent="0.2">
      <c r="B1051" s="39" t="s">
        <v>42</v>
      </c>
      <c r="D1051" s="42">
        <f>_xll.qlCalendarAdvance(Calendar,$D1050,B1051,"f",FALSE)</f>
        <v>46834</v>
      </c>
      <c r="E1051" s="172">
        <f>_xll.qlInterestRateIndexValueDate(IndexON,D1051)</f>
        <v>46834</v>
      </c>
      <c r="F1051" s="188">
        <f>IFERROR(_xll.qlIndexFixing(IndexON,D1051,TRUE,_xll.ohTrigger(RecalcTrigger,TriggerON)),NA())</f>
        <v>2.3391758252363504E-2</v>
      </c>
      <c r="H1051" s="42">
        <f>_xll.qlCalendarAdvance(Calendar,$H1050,B1051,"f",FALSE)</f>
        <v>46834</v>
      </c>
      <c r="I1051" s="172">
        <f>_xll.qlInterestRateIndexValueDate(Index1M,$H1051)</f>
        <v>46834</v>
      </c>
      <c r="J1051" s="177">
        <f>IFERROR(_xll.qlIndexFixing(Index1M,$H1051,TRUE,_xll.ohTrigger(RecalcTrigger,Trigger1M)),NA())</f>
        <v>2.4205870285377708E-2</v>
      </c>
      <c r="K1051" s="44">
        <f>IFERROR(_xll.qlIndexFixing(Index3M,H1051,TRUE,_xll.ohTrigger(RecalcTrigger,Trigger3M)),NA())</f>
        <v>2.4643996663907625E-2</v>
      </c>
      <c r="L1051" s="44">
        <f>IFERROR(_xll.qlIndexFixing(Index6M,$H1051,TRUE,_xll.ohTrigger(RecalcTrigger,Trigger6M)),NA())</f>
        <v>2.5014680580137484E-2</v>
      </c>
      <c r="M1051" s="178">
        <f>IFERROR(_xll.qlIndexFixing(Index1Y,$H1051,TRUE,_xll.ohTrigger(RecalcTrigger,Trigger1Y)),NA())</f>
        <v>2.5480025819179852E-2</v>
      </c>
      <c r="N1051" s="177">
        <f>IFERROR(_xll.qlIndexFixing(ONIndex1M,I1051,TRUE,_xll.ohTrigger(RecalcTrigger,Trigger1M)),NA())</f>
        <v>2.4179081620592235E-2</v>
      </c>
      <c r="O1051" s="44">
        <f>IFERROR(_xll.qlIndexFixing(ONIndex3M,I1051,TRUE,_xll.ohTrigger(RecalcTrigger,Trigger3M)),NA())</f>
        <v>2.4578198503162341E-2</v>
      </c>
      <c r="P1051" s="44">
        <f>IFERROR(_xll.qlIndexFixing(ONIndex6M,I1051,TRUE,_xll.ohTrigger(RecalcTrigger,Trigger6M)),NA())</f>
        <v>2.4882786163885617E-2</v>
      </c>
      <c r="Q1051" s="178">
        <f>IFERROR(_xll.qlIndexFixing(ONIndex1Y,I1051,TRUE,_xll.ohTrigger(RecalcTrigger,Trigger1Y)),NA())</f>
        <v>2.5228582243163045E-2</v>
      </c>
    </row>
    <row r="1052" spans="2:17" x14ac:dyDescent="0.2">
      <c r="B1052" s="39" t="s">
        <v>42</v>
      </c>
      <c r="D1052" s="42">
        <f>_xll.qlCalendarAdvance(Calendar,$D1051,B1052,"f",FALSE)</f>
        <v>46841</v>
      </c>
      <c r="E1052" s="172">
        <f>_xll.qlInterestRateIndexValueDate(IndexON,D1052)</f>
        <v>46841</v>
      </c>
      <c r="F1052" s="188">
        <f>IFERROR(_xll.qlIndexFixing(IndexON,D1052,TRUE,_xll.ohTrigger(RecalcTrigger,TriggerON)),NA())</f>
        <v>2.3390957227232834E-2</v>
      </c>
      <c r="H1052" s="42">
        <f>_xll.qlCalendarAdvance(Calendar,$H1051,B1052,"f",FALSE)</f>
        <v>46841</v>
      </c>
      <c r="I1052" s="172">
        <f>_xll.qlInterestRateIndexValueDate(Index1M,$H1052)</f>
        <v>46841</v>
      </c>
      <c r="J1052" s="177">
        <f>IFERROR(_xll.qlIndexFixing(Index1M,$H1052,TRUE,_xll.ohTrigger(RecalcTrigger,Trigger1M)),NA())</f>
        <v>2.4203809815458631E-2</v>
      </c>
      <c r="K1052" s="44">
        <f>IFERROR(_xll.qlIndexFixing(Index3M,H1052,TRUE,_xll.ohTrigger(RecalcTrigger,Trigger3M)),NA())</f>
        <v>2.4642404770382931E-2</v>
      </c>
      <c r="L1052" s="44">
        <f>IFERROR(_xll.qlIndexFixing(Index6M,$H1052,TRUE,_xll.ohTrigger(RecalcTrigger,Trigger6M)),NA())</f>
        <v>2.5012590774721621E-2</v>
      </c>
      <c r="M1052" s="178">
        <f>IFERROR(_xll.qlIndexFixing(Index1Y,$H1052,TRUE,_xll.ohTrigger(RecalcTrigger,Trigger1Y)),NA())</f>
        <v>2.5477221826237351E-2</v>
      </c>
      <c r="N1052" s="177">
        <f>IFERROR(_xll.qlIndexFixing(ONIndex1M,I1052,TRUE,_xll.ohTrigger(RecalcTrigger,Trigger1M)),NA())</f>
        <v>2.4179649121238711E-2</v>
      </c>
      <c r="O1052" s="44">
        <f>IFERROR(_xll.qlIndexFixing(ONIndex3M,I1052,TRUE,_xll.ohTrigger(RecalcTrigger,Trigger3M)),NA())</f>
        <v>2.4576875451967073E-2</v>
      </c>
      <c r="P1052" s="44">
        <f>IFERROR(_xll.qlIndexFixing(ONIndex6M,I1052,TRUE,_xll.ohTrigger(RecalcTrigger,Trigger6M)),NA())</f>
        <v>2.4881407795848132E-2</v>
      </c>
      <c r="Q1052" s="178">
        <f>IFERROR(_xll.qlIndexFixing(ONIndex1Y,I1052,TRUE,_xll.ohTrigger(RecalcTrigger,Trigger1Y)),NA())</f>
        <v>2.5226307454551122E-2</v>
      </c>
    </row>
    <row r="1053" spans="2:17" x14ac:dyDescent="0.2">
      <c r="B1053" s="39" t="s">
        <v>42</v>
      </c>
      <c r="D1053" s="42">
        <f>_xll.qlCalendarAdvance(Calendar,$D1052,B1053,"f",FALSE)</f>
        <v>46848</v>
      </c>
      <c r="E1053" s="172">
        <f>_xll.qlInterestRateIndexValueDate(IndexON,D1053)</f>
        <v>46848</v>
      </c>
      <c r="F1053" s="188">
        <f>IFERROR(_xll.qlIndexFixing(IndexON,D1053,TRUE,_xll.ohTrigger(RecalcTrigger,TriggerON)),NA())</f>
        <v>2.3390121759783167E-2</v>
      </c>
      <c r="H1053" s="42">
        <f>_xll.qlCalendarAdvance(Calendar,$H1052,B1053,"f",FALSE)</f>
        <v>46848</v>
      </c>
      <c r="I1053" s="172">
        <f>_xll.qlInterestRateIndexValueDate(Index1M,$H1053)</f>
        <v>46848</v>
      </c>
      <c r="J1053" s="177">
        <f>IFERROR(_xll.qlIndexFixing(Index1M,$H1053,TRUE,_xll.ohTrigger(RecalcTrigger,Trigger1M)),NA())</f>
        <v>2.4204177950731785E-2</v>
      </c>
      <c r="K1053" s="44">
        <f>IFERROR(_xll.qlIndexFixing(Index3M,H1053,TRUE,_xll.ohTrigger(RecalcTrigger,Trigger3M)),NA())</f>
        <v>2.4640066901359638E-2</v>
      </c>
      <c r="L1053" s="44">
        <f>IFERROR(_xll.qlIndexFixing(Index6M,$H1053,TRUE,_xll.ohTrigger(RecalcTrigger,Trigger6M)),NA())</f>
        <v>2.5009765971711451E-2</v>
      </c>
      <c r="M1053" s="178">
        <f>IFERROR(_xll.qlIndexFixing(Index1Y,$H1053,TRUE,_xll.ohTrigger(RecalcTrigger,Trigger1Y)),NA())</f>
        <v>2.5474399709994655E-2</v>
      </c>
      <c r="N1053" s="177">
        <f>IFERROR(_xll.qlIndexFixing(ONIndex1M,I1053,TRUE,_xll.ohTrigger(RecalcTrigger,Trigger1M)),NA())</f>
        <v>2.4180151482233736E-2</v>
      </c>
      <c r="O1053" s="44">
        <f>IFERROR(_xll.qlIndexFixing(ONIndex3M,I1053,TRUE,_xll.ohTrigger(RecalcTrigger,Trigger3M)),NA())</f>
        <v>2.4575512535727206E-2</v>
      </c>
      <c r="P1053" s="44">
        <f>IFERROR(_xll.qlIndexFixing(ONIndex6M,I1053,TRUE,_xll.ohTrigger(RecalcTrigger,Trigger6M)),NA())</f>
        <v>2.4879976980979324E-2</v>
      </c>
      <c r="Q1053" s="178">
        <f>IFERROR(_xll.qlIndexFixing(ONIndex1Y,I1053,TRUE,_xll.ohTrigger(RecalcTrigger,Trigger1Y)),NA())</f>
        <v>2.5224014984234211E-2</v>
      </c>
    </row>
    <row r="1054" spans="2:17" x14ac:dyDescent="0.2">
      <c r="B1054" s="39" t="s">
        <v>42</v>
      </c>
      <c r="D1054" s="42">
        <f>_xll.qlCalendarAdvance(Calendar,$D1053,B1054,"f",FALSE)</f>
        <v>46855</v>
      </c>
      <c r="E1054" s="172">
        <f>_xll.qlInterestRateIndexValueDate(IndexON,D1054)</f>
        <v>46855</v>
      </c>
      <c r="F1054" s="188">
        <f>IFERROR(_xll.qlIndexFixing(IndexON,D1054,TRUE,_xll.ohTrigger(RecalcTrigger,TriggerON)),NA())</f>
        <v>2.3389251849933457E-2</v>
      </c>
      <c r="H1054" s="42">
        <f>_xll.qlCalendarAdvance(Calendar,$H1053,B1054,"f",FALSE)</f>
        <v>46855</v>
      </c>
      <c r="I1054" s="172">
        <f>_xll.qlInterestRateIndexValueDate(Index1M,$H1054)</f>
        <v>46855</v>
      </c>
      <c r="J1054" s="177">
        <f>IFERROR(_xll.qlIndexFixing(Index1M,$H1054,TRUE,_xll.ohTrigger(RecalcTrigger,Trigger1M)),NA())</f>
        <v>2.4204480821031625E-2</v>
      </c>
      <c r="K1054" s="44">
        <f>IFERROR(_xll.qlIndexFixing(Index3M,H1054,TRUE,_xll.ohTrigger(RecalcTrigger,Trigger3M)),NA())</f>
        <v>2.4638397766818823E-2</v>
      </c>
      <c r="L1054" s="44">
        <f>IFERROR(_xll.qlIndexFixing(Index6M,$H1054,TRUE,_xll.ohTrigger(RecalcTrigger,Trigger6M)),NA())</f>
        <v>2.5007573904204817E-2</v>
      </c>
      <c r="M1054" s="178">
        <f>IFERROR(_xll.qlIndexFixing(Index1Y,$H1054,TRUE,_xll.ohTrigger(RecalcTrigger,Trigger1Y)),NA())</f>
        <v>2.5471559470600758E-2</v>
      </c>
      <c r="N1054" s="177">
        <f>IFERROR(_xll.qlIndexFixing(ONIndex1M,I1054,TRUE,_xll.ohTrigger(RecalcTrigger,Trigger1M)),NA())</f>
        <v>2.4180588703496264E-2</v>
      </c>
      <c r="O1054" s="44">
        <f>IFERROR(_xll.qlIndexFixing(ONIndex3M,I1054,TRUE,_xll.ohTrigger(RecalcTrigger,Trigger3M)),NA())</f>
        <v>2.457410975468588E-2</v>
      </c>
      <c r="P1054" s="44">
        <f>IFERROR(_xll.qlIndexFixing(ONIndex6M,I1054,TRUE,_xll.ohTrigger(RecalcTrigger,Trigger6M)),NA())</f>
        <v>2.4878493719441286E-2</v>
      </c>
      <c r="Q1054" s="178">
        <f>IFERROR(_xll.qlIndexFixing(ONIndex1Y,I1054,TRUE,_xll.ohTrigger(RecalcTrigger,Trigger1Y)),NA())</f>
        <v>2.5221704832131264E-2</v>
      </c>
    </row>
    <row r="1055" spans="2:17" x14ac:dyDescent="0.2">
      <c r="B1055" s="39" t="s">
        <v>42</v>
      </c>
      <c r="D1055" s="42">
        <f>_xll.qlCalendarAdvance(Calendar,$D1054,B1055,"f",FALSE)</f>
        <v>46862</v>
      </c>
      <c r="E1055" s="172">
        <f>_xll.qlInterestRateIndexValueDate(IndexON,D1055)</f>
        <v>46862</v>
      </c>
      <c r="F1055" s="188">
        <f>IFERROR(_xll.qlIndexFixing(IndexON,D1055,TRUE,_xll.ohTrigger(RecalcTrigger,TriggerON)),NA())</f>
        <v>2.338834749776475E-2</v>
      </c>
      <c r="H1055" s="42">
        <f>_xll.qlCalendarAdvance(Calendar,$H1054,B1055,"f",FALSE)</f>
        <v>46862</v>
      </c>
      <c r="I1055" s="172">
        <f>_xll.qlInterestRateIndexValueDate(Index1M,$H1055)</f>
        <v>46862</v>
      </c>
      <c r="J1055" s="177">
        <f>IFERROR(_xll.qlIndexFixing(Index1M,$H1055,TRUE,_xll.ohTrigger(RecalcTrigger,Trigger1M)),NA())</f>
        <v>2.4204718426352745E-2</v>
      </c>
      <c r="K1055" s="44">
        <f>IFERROR(_xll.qlIndexFixing(Index3M,H1055,TRUE,_xll.ohTrigger(RecalcTrigger,Trigger3M)),NA())</f>
        <v>2.4636688525900743E-2</v>
      </c>
      <c r="L1055" s="44">
        <f>IFERROR(_xll.qlIndexFixing(Index6M,$H1055,TRUE,_xll.ohTrigger(RecalcTrigger,Trigger6M)),NA())</f>
        <v>2.5005328738377443E-2</v>
      </c>
      <c r="M1055" s="178">
        <f>IFERROR(_xll.qlIndexFixing(Index1Y,$H1055,TRUE,_xll.ohTrigger(RecalcTrigger,Trigger1Y)),NA())</f>
        <v>2.5468701108206426E-2</v>
      </c>
      <c r="N1055" s="177">
        <f>IFERROR(_xll.qlIndexFixing(ONIndex1M,I1055,TRUE,_xll.ohTrigger(RecalcTrigger,Trigger1M)),NA())</f>
        <v>2.4180960785107342E-2</v>
      </c>
      <c r="O1055" s="44">
        <f>IFERROR(_xll.qlIndexFixing(ONIndex3M,I1055,TRUE,_xll.ohTrigger(RecalcTrigger,Trigger3M)),NA())</f>
        <v>2.4572667108762047E-2</v>
      </c>
      <c r="P1055" s="44">
        <f>IFERROR(_xll.qlIndexFixing(ONIndex6M,I1055,TRUE,_xll.ohTrigger(RecalcTrigger,Trigger6M)),NA())</f>
        <v>2.4876958010990879E-2</v>
      </c>
      <c r="Q1055" s="178">
        <f>IFERROR(_xll.qlIndexFixing(ONIndex1Y,I1055,TRUE,_xll.ohTrigger(RecalcTrigger,Trigger1Y)),NA())</f>
        <v>2.5219376998242282E-2</v>
      </c>
    </row>
    <row r="1056" spans="2:17" x14ac:dyDescent="0.2">
      <c r="B1056" s="39" t="s">
        <v>42</v>
      </c>
      <c r="D1056" s="42">
        <f>_xll.qlCalendarAdvance(Calendar,$D1055,B1056,"f",FALSE)</f>
        <v>46869</v>
      </c>
      <c r="E1056" s="172">
        <f>_xll.qlInterestRateIndexValueDate(IndexON,D1056)</f>
        <v>46869</v>
      </c>
      <c r="F1056" s="188">
        <f>IFERROR(_xll.qlIndexFixing(IndexON,D1056,TRUE,_xll.ohTrigger(RecalcTrigger,TriggerON)),NA())</f>
        <v>2.3387408703114954E-2</v>
      </c>
      <c r="H1056" s="42">
        <f>_xll.qlCalendarAdvance(Calendar,$H1055,B1056,"f",FALSE)</f>
        <v>46869</v>
      </c>
      <c r="I1056" s="172">
        <f>_xll.qlInterestRateIndexValueDate(Index1M,$H1056)</f>
        <v>46869</v>
      </c>
      <c r="J1056" s="177">
        <f>IFERROR(_xll.qlIndexFixing(Index1M,$H1056,TRUE,_xll.ohTrigger(RecalcTrigger,Trigger1M)),NA())</f>
        <v>2.4204890766689746E-2</v>
      </c>
      <c r="K1056" s="44">
        <f>IFERROR(_xll.qlIndexFixing(Index3M,H1056,TRUE,_xll.ohTrigger(RecalcTrigger,Trigger3M)),NA())</f>
        <v>2.4634939178655269E-2</v>
      </c>
      <c r="L1056" s="44">
        <f>IFERROR(_xll.qlIndexFixing(Index6M,$H1056,TRUE,_xll.ohTrigger(RecalcTrigger,Trigger6M)),NA())</f>
        <v>2.5003030474406475E-2</v>
      </c>
      <c r="M1056" s="178">
        <f>IFERROR(_xll.qlIndexFixing(Index1Y,$H1056,TRUE,_xll.ohTrigger(RecalcTrigger,Trigger1Y)),NA())</f>
        <v>2.5465824622963318E-2</v>
      </c>
      <c r="N1056" s="177">
        <f>IFERROR(_xll.qlIndexFixing(ONIndex1M,I1056,TRUE,_xll.ohTrigger(RecalcTrigger,Trigger1M)),NA())</f>
        <v>2.4181267726904876E-2</v>
      </c>
      <c r="O1056" s="44">
        <f>IFERROR(_xll.qlIndexFixing(ONIndex3M,I1056,TRUE,_xll.ohTrigger(RecalcTrigger,Trigger3M)),NA())</f>
        <v>2.4571184597955709E-2</v>
      </c>
      <c r="P1056" s="44">
        <f>IFERROR(_xll.qlIndexFixing(ONIndex6M,I1056,TRUE,_xll.ohTrigger(RecalcTrigger,Trigger6M)),NA())</f>
        <v>2.4875369855790197E-2</v>
      </c>
      <c r="Q1056" s="178">
        <f>IFERROR(_xll.qlIndexFixing(ONIndex1Y,I1056,TRUE,_xll.ohTrigger(RecalcTrigger,Trigger1Y)),NA())</f>
        <v>2.5217031482567265E-2</v>
      </c>
    </row>
    <row r="1057" spans="2:17" x14ac:dyDescent="0.2">
      <c r="B1057" s="39" t="s">
        <v>42</v>
      </c>
      <c r="D1057" s="42">
        <f>_xll.qlCalendarAdvance(Calendar,$D1056,B1057,"f",FALSE)</f>
        <v>46876</v>
      </c>
      <c r="E1057" s="172">
        <f>_xll.qlInterestRateIndexValueDate(IndexON,D1057)</f>
        <v>46876</v>
      </c>
      <c r="F1057" s="188">
        <f>IFERROR(_xll.qlIndexFixing(IndexON,D1057,TRUE,_xll.ohTrigger(RecalcTrigger,TriggerON)),NA())</f>
        <v>2.338643546614616E-2</v>
      </c>
      <c r="H1057" s="42">
        <f>_xll.qlCalendarAdvance(Calendar,$H1056,B1057,"f",FALSE)</f>
        <v>46876</v>
      </c>
      <c r="I1057" s="172">
        <f>_xll.qlInterestRateIndexValueDate(Index1M,$H1057)</f>
        <v>46876</v>
      </c>
      <c r="J1057" s="177">
        <f>IFERROR(_xll.qlIndexFixing(Index1M,$H1057,TRUE,_xll.ohTrigger(RecalcTrigger,Trigger1M)),NA())</f>
        <v>2.4207408105680523E-2</v>
      </c>
      <c r="K1057" s="44">
        <f>IFERROR(_xll.qlIndexFixing(Index3M,H1057,TRUE,_xll.ohTrigger(RecalcTrigger,Trigger3M)),NA())</f>
        <v>2.4633843666279315E-2</v>
      </c>
      <c r="L1057" s="44">
        <f>IFERROR(_xll.qlIndexFixing(Index6M,$H1057,TRUE,_xll.ohTrigger(RecalcTrigger,Trigger6M)),NA())</f>
        <v>2.5001345217295214E-2</v>
      </c>
      <c r="M1057" s="178">
        <f>IFERROR(_xll.qlIndexFixing(Index1Y,$H1057,TRUE,_xll.ohTrigger(RecalcTrigger,Trigger1Y)),NA())</f>
        <v>2.5462930015023977E-2</v>
      </c>
      <c r="N1057" s="177">
        <f>IFERROR(_xll.qlIndexFixing(ONIndex1M,I1057,TRUE,_xll.ohTrigger(RecalcTrigger,Trigger1M)),NA())</f>
        <v>2.4181509528969913E-2</v>
      </c>
      <c r="O1057" s="44">
        <f>IFERROR(_xll.qlIndexFixing(ONIndex3M,I1057,TRUE,_xll.ohTrigger(RecalcTrigger,Trigger3M)),NA())</f>
        <v>2.4569662222185817E-2</v>
      </c>
      <c r="P1057" s="44">
        <f>IFERROR(_xll.qlIndexFixing(ONIndex6M,I1057,TRUE,_xll.ohTrigger(RecalcTrigger,Trigger6M)),NA())</f>
        <v>2.4873729253758192E-2</v>
      </c>
      <c r="Q1057" s="178">
        <f>IFERROR(_xll.qlIndexFixing(ONIndex1Y,I1057,TRUE,_xll.ohTrigger(RecalcTrigger,Trigger1Y)),NA())</f>
        <v>2.5214668285106212E-2</v>
      </c>
    </row>
    <row r="1058" spans="2:17" x14ac:dyDescent="0.2">
      <c r="B1058" s="39" t="s">
        <v>42</v>
      </c>
      <c r="D1058" s="42">
        <f>_xll.qlCalendarAdvance(Calendar,$D1057,B1058,"f",FALSE)</f>
        <v>46883</v>
      </c>
      <c r="E1058" s="172">
        <f>_xll.qlInterestRateIndexValueDate(IndexON,D1058)</f>
        <v>46883</v>
      </c>
      <c r="F1058" s="188">
        <f>IFERROR(_xll.qlIndexFixing(IndexON,D1058,TRUE,_xll.ohTrigger(RecalcTrigger,TriggerON)),NA())</f>
        <v>2.3385427786777324E-2</v>
      </c>
      <c r="H1058" s="42">
        <f>_xll.qlCalendarAdvance(Calendar,$H1057,B1058,"f",FALSE)</f>
        <v>46883</v>
      </c>
      <c r="I1058" s="172">
        <f>_xll.qlInterestRateIndexValueDate(Index1M,$H1058)</f>
        <v>46883</v>
      </c>
      <c r="J1058" s="177">
        <f>IFERROR(_xll.qlIndexFixing(Index1M,$H1058,TRUE,_xll.ohTrigger(RecalcTrigger,Trigger1M)),NA())</f>
        <v>2.4207435936226741E-2</v>
      </c>
      <c r="K1058" s="44">
        <f>IFERROR(_xll.qlIndexFixing(Index3M,H1058,TRUE,_xll.ohTrigger(RecalcTrigger,Trigger3M)),NA())</f>
        <v>2.4632011118524276E-2</v>
      </c>
      <c r="L1058" s="44">
        <f>IFERROR(_xll.qlIndexFixing(Index6M,$H1058,TRUE,_xll.ohTrigger(RecalcTrigger,Trigger6M)),NA())</f>
        <v>2.4998936800988979E-2</v>
      </c>
      <c r="M1058" s="178">
        <f>IFERROR(_xll.qlIndexFixing(Index1Y,$H1058,TRUE,_xll.ohTrigger(RecalcTrigger,Trigger1Y)),NA())</f>
        <v>2.5460017284541836E-2</v>
      </c>
      <c r="N1058" s="177">
        <f>IFERROR(_xll.qlIndexFixing(ONIndex1M,I1058,TRUE,_xll.ohTrigger(RecalcTrigger,Trigger1M)),NA())</f>
        <v>2.41816861913835E-2</v>
      </c>
      <c r="O1058" s="44">
        <f>IFERROR(_xll.qlIndexFixing(ONIndex3M,I1058,TRUE,_xll.ohTrigger(RecalcTrigger,Trigger3M)),NA())</f>
        <v>2.4568099981452374E-2</v>
      </c>
      <c r="P1058" s="44">
        <f>IFERROR(_xll.qlIndexFixing(ONIndex6M,I1058,TRUE,_xll.ohTrigger(RecalcTrigger,Trigger6M)),NA())</f>
        <v>2.4872036204975911E-2</v>
      </c>
      <c r="Q1058" s="178">
        <f>IFERROR(_xll.qlIndexFixing(ONIndex1Y,I1058,TRUE,_xll.ohTrigger(RecalcTrigger,Trigger1Y)),NA())</f>
        <v>2.521228740594017E-2</v>
      </c>
    </row>
    <row r="1059" spans="2:17" x14ac:dyDescent="0.2">
      <c r="B1059" s="39" t="s">
        <v>42</v>
      </c>
      <c r="D1059" s="42">
        <f>_xll.qlCalendarAdvance(Calendar,$D1058,B1059,"f",FALSE)</f>
        <v>46890</v>
      </c>
      <c r="E1059" s="172">
        <f>_xll.qlInterestRateIndexValueDate(IndexON,D1059)</f>
        <v>46890</v>
      </c>
      <c r="F1059" s="188">
        <f>IFERROR(_xll.qlIndexFixing(IndexON,D1059,TRUE,_xll.ohTrigger(RecalcTrigger,TriggerON)),NA())</f>
        <v>2.3384385665008445E-2</v>
      </c>
      <c r="H1059" s="42">
        <f>_xll.qlCalendarAdvance(Calendar,$H1058,B1059,"f",FALSE)</f>
        <v>46890</v>
      </c>
      <c r="I1059" s="172">
        <f>_xll.qlInterestRateIndexValueDate(Index1M,$H1059)</f>
        <v>46890</v>
      </c>
      <c r="J1059" s="177">
        <f>IFERROR(_xll.qlIndexFixing(Index1M,$H1059,TRUE,_xll.ohTrigger(RecalcTrigger,Trigger1M)),NA())</f>
        <v>2.4207398488807434E-2</v>
      </c>
      <c r="K1059" s="44">
        <f>IFERROR(_xll.qlIndexFixing(Index3M,H1059,TRUE,_xll.ohTrigger(RecalcTrigger,Trigger3M)),NA())</f>
        <v>2.463013846191716E-2</v>
      </c>
      <c r="L1059" s="44">
        <f>IFERROR(_xll.qlIndexFixing(Index6M,$H1059,TRUE,_xll.ohTrigger(RecalcTrigger,Trigger6M)),NA())</f>
        <v>2.49964752835115E-2</v>
      </c>
      <c r="M1059" s="178">
        <f>IFERROR(_xll.qlIndexFixing(Index1Y,$H1059,TRUE,_xll.ohTrigger(RecalcTrigger,Trigger1Y)),NA())</f>
        <v>2.5457086431671438E-2</v>
      </c>
      <c r="N1059" s="177">
        <f>IFERROR(_xll.qlIndexFixing(ONIndex1M,I1059,TRUE,_xll.ohTrigger(RecalcTrigger,Trigger1M)),NA())</f>
        <v>2.418179771406459E-2</v>
      </c>
      <c r="O1059" s="44">
        <f>IFERROR(_xll.qlIndexFixing(ONIndex3M,I1059,TRUE,_xll.ohTrigger(RecalcTrigger,Trigger3M)),NA())</f>
        <v>2.456649787591747E-2</v>
      </c>
      <c r="P1059" s="44">
        <f>IFERROR(_xll.qlIndexFixing(ONIndex6M,I1059,TRUE,_xll.ohTrigger(RecalcTrigger,Trigger6M)),NA())</f>
        <v>2.4870290709362308E-2</v>
      </c>
      <c r="Q1059" s="178">
        <f>IFERROR(_xll.qlIndexFixing(ONIndex1Y,I1059,TRUE,_xll.ohTrigger(RecalcTrigger,Trigger1Y)),NA())</f>
        <v>2.5209888844907047E-2</v>
      </c>
    </row>
    <row r="1060" spans="2:17" x14ac:dyDescent="0.2">
      <c r="B1060" s="39" t="s">
        <v>42</v>
      </c>
      <c r="D1060" s="42">
        <f>_xll.qlCalendarAdvance(Calendar,$D1059,B1060,"f",FALSE)</f>
        <v>46897</v>
      </c>
      <c r="E1060" s="172">
        <f>_xll.qlInterestRateIndexValueDate(IndexON,D1060)</f>
        <v>46897</v>
      </c>
      <c r="F1060" s="188">
        <f>IFERROR(_xll.qlIndexFixing(IndexON,D1060,TRUE,_xll.ohTrigger(RecalcTrigger,TriggerON)),NA())</f>
        <v>2.3383309101001615E-2</v>
      </c>
      <c r="H1060" s="42">
        <f>_xll.qlCalendarAdvance(Calendar,$H1059,B1060,"f",FALSE)</f>
        <v>46897</v>
      </c>
      <c r="I1060" s="172">
        <f>_xll.qlInterestRateIndexValueDate(Index1M,$H1060)</f>
        <v>46897</v>
      </c>
      <c r="J1060" s="177">
        <f>IFERROR(_xll.qlIndexFixing(Index1M,$H1060,TRUE,_xll.ohTrigger(RecalcTrigger,Trigger1M)),NA())</f>
        <v>2.4207295763434881E-2</v>
      </c>
      <c r="K1060" s="44">
        <f>IFERROR(_xll.qlIndexFixing(Index3M,H1060,TRUE,_xll.ohTrigger(RecalcTrigger,Trigger3M)),NA())</f>
        <v>2.4628225696513475E-2</v>
      </c>
      <c r="L1060" s="44">
        <f>IFERROR(_xll.qlIndexFixing(Index6M,$H1060,TRUE,_xll.ohTrigger(RecalcTrigger,Trigger6M)),NA())</f>
        <v>2.4993960665058781E-2</v>
      </c>
      <c r="M1060" s="178">
        <f>IFERROR(_xll.qlIndexFixing(Index1Y,$H1060,TRUE,_xll.ohTrigger(RecalcTrigger,Trigger1Y)),NA())</f>
        <v>2.5454137456568215E-2</v>
      </c>
      <c r="N1060" s="177">
        <f>IFERROR(_xll.qlIndexFixing(ONIndex1M,I1060,TRUE,_xll.ohTrigger(RecalcTrigger,Trigger1M)),NA())</f>
        <v>2.4181844097013183E-2</v>
      </c>
      <c r="O1060" s="44">
        <f>IFERROR(_xll.qlIndexFixing(ONIndex3M,I1060,TRUE,_xll.ohTrigger(RecalcTrigger,Trigger3M)),NA())</f>
        <v>2.456485590550006E-2</v>
      </c>
      <c r="P1060" s="44">
        <f>IFERROR(_xll.qlIndexFixing(ONIndex6M,I1060,TRUE,_xll.ohTrigger(RecalcTrigger,Trigger6M)),NA())</f>
        <v>2.4868492767079475E-2</v>
      </c>
      <c r="Q1060" s="178">
        <f>IFERROR(_xll.qlIndexFixing(ONIndex1Y,I1060,TRUE,_xll.ohTrigger(RecalcTrigger,Trigger1Y)),NA())</f>
        <v>2.5207472602168934E-2</v>
      </c>
    </row>
    <row r="1061" spans="2:17" x14ac:dyDescent="0.2">
      <c r="B1061" s="39" t="s">
        <v>42</v>
      </c>
      <c r="D1061" s="42">
        <f>_xll.qlCalendarAdvance(Calendar,$D1060,B1061,"f",FALSE)</f>
        <v>46904</v>
      </c>
      <c r="E1061" s="172">
        <f>_xll.qlInterestRateIndexValueDate(IndexON,D1061)</f>
        <v>46904</v>
      </c>
      <c r="F1061" s="188">
        <f>IFERROR(_xll.qlIndexFixing(IndexON,D1061,TRUE,_xll.ohTrigger(RecalcTrigger,TriggerON)),NA())</f>
        <v>2.3382198094513695E-2</v>
      </c>
      <c r="H1061" s="42">
        <f>_xll.qlCalendarAdvance(Calendar,$H1060,B1061,"f",FALSE)</f>
        <v>46904</v>
      </c>
      <c r="I1061" s="172">
        <f>_xll.qlInterestRateIndexValueDate(Index1M,$H1061)</f>
        <v>46904</v>
      </c>
      <c r="J1061" s="177">
        <f>IFERROR(_xll.qlIndexFixing(Index1M,$H1061,TRUE,_xll.ohTrigger(RecalcTrigger,Trigger1M)),NA())</f>
        <v>2.4204773493594033E-2</v>
      </c>
      <c r="K1061" s="44">
        <f>IFERROR(_xll.qlIndexFixing(Index3M,H1061,TRUE,_xll.ohTrigger(RecalcTrigger,Trigger3M)),NA())</f>
        <v>2.4626272822372237E-2</v>
      </c>
      <c r="L1061" s="44">
        <f>IFERROR(_xll.qlIndexFixing(Index6M,$H1061,TRUE,_xll.ohTrigger(RecalcTrigger,Trigger6M)),NA())</f>
        <v>2.4990742688887641E-2</v>
      </c>
      <c r="M1061" s="178">
        <f>IFERROR(_xll.qlIndexFixing(Index1Y,$H1061,TRUE,_xll.ohTrigger(RecalcTrigger,Trigger1Y)),NA())</f>
        <v>2.5451170359388486E-2</v>
      </c>
      <c r="N1061" s="177">
        <f>IFERROR(_xll.qlIndexFixing(ONIndex1M,I1061,TRUE,_xll.ohTrigger(RecalcTrigger,Trigger1M)),NA())</f>
        <v>2.4181825340310326E-2</v>
      </c>
      <c r="O1061" s="44">
        <f>IFERROR(_xll.qlIndexFixing(ONIndex3M,I1061,TRUE,_xll.ohTrigger(RecalcTrigger,Trigger3M)),NA())</f>
        <v>2.4563174070200144E-2</v>
      </c>
      <c r="P1061" s="44">
        <f>IFERROR(_xll.qlIndexFixing(ONIndex6M,I1061,TRUE,_xll.ohTrigger(RecalcTrigger,Trigger6M)),NA())</f>
        <v>2.4866642377884274E-2</v>
      </c>
      <c r="Q1061" s="178">
        <f>IFERROR(_xll.qlIndexFixing(ONIndex1Y,I1061,TRUE,_xll.ohTrigger(RecalcTrigger,Trigger1Y)),NA())</f>
        <v>2.5205038677644787E-2</v>
      </c>
    </row>
    <row r="1062" spans="2:17" x14ac:dyDescent="0.2">
      <c r="B1062" s="39" t="s">
        <v>42</v>
      </c>
      <c r="D1062" s="42">
        <f>_xll.qlCalendarAdvance(Calendar,$D1061,B1062,"f",FALSE)</f>
        <v>46911</v>
      </c>
      <c r="E1062" s="172">
        <f>_xll.qlInterestRateIndexValueDate(IndexON,D1062)</f>
        <v>46911</v>
      </c>
      <c r="F1062" s="188">
        <f>IFERROR(_xll.qlIndexFixing(IndexON,D1062,TRUE,_xll.ohTrigger(RecalcTrigger,TriggerON)),NA())</f>
        <v>2.3381052645706779E-2</v>
      </c>
      <c r="H1062" s="42">
        <f>_xll.qlCalendarAdvance(Calendar,$H1061,B1062,"f",FALSE)</f>
        <v>46911</v>
      </c>
      <c r="I1062" s="172">
        <f>_xll.qlInterestRateIndexValueDate(Index1M,$H1062)</f>
        <v>46911</v>
      </c>
      <c r="J1062" s="177">
        <f>IFERROR(_xll.qlIndexFixing(Index1M,$H1062,TRUE,_xll.ohTrigger(RecalcTrigger,Trigger1M)),NA())</f>
        <v>2.4204554244018205E-2</v>
      </c>
      <c r="K1062" s="44">
        <f>IFERROR(_xll.qlIndexFixing(Index3M,H1062,TRUE,_xll.ohTrigger(RecalcTrigger,Trigger3M)),NA())</f>
        <v>2.4624279839551587E-2</v>
      </c>
      <c r="L1062" s="44">
        <f>IFERROR(_xll.qlIndexFixing(Index6M,$H1062,TRUE,_xll.ohTrigger(RecalcTrigger,Trigger6M)),NA())</f>
        <v>2.4988125840008226E-2</v>
      </c>
      <c r="M1062" s="178">
        <f>IFERROR(_xll.qlIndexFixing(Index1Y,$H1062,TRUE,_xll.ohTrigger(RecalcTrigger,Trigger1Y)),NA())</f>
        <v>2.5448185140289681E-2</v>
      </c>
      <c r="N1062" s="177">
        <f>IFERROR(_xll.qlIndexFixing(ONIndex1M,I1062,TRUE,_xll.ohTrigger(RecalcTrigger,Trigger1M)),NA())</f>
        <v>2.4181741443793925E-2</v>
      </c>
      <c r="O1062" s="44">
        <f>IFERROR(_xll.qlIndexFixing(ONIndex3M,I1062,TRUE,_xll.ohTrigger(RecalcTrigger,Trigger3M)),NA())</f>
        <v>2.4561452369936676E-2</v>
      </c>
      <c r="P1062" s="44">
        <f>IFERROR(_xll.qlIndexFixing(ONIndex6M,I1062,TRUE,_xll.ohTrigger(RecalcTrigger,Trigger6M)),NA())</f>
        <v>2.4864739541938796E-2</v>
      </c>
      <c r="Q1062" s="178">
        <f>IFERROR(_xll.qlIndexFixing(ONIndex1Y,I1062,TRUE,_xll.ohTrigger(RecalcTrigger,Trigger1Y)),NA())</f>
        <v>2.5202587071334603E-2</v>
      </c>
    </row>
    <row r="1063" spans="2:17" x14ac:dyDescent="0.2">
      <c r="B1063" s="39" t="s">
        <v>42</v>
      </c>
      <c r="D1063" s="42">
        <f>_xll.qlCalendarAdvance(Calendar,$D1062,B1063,"f",FALSE)</f>
        <v>46918</v>
      </c>
      <c r="E1063" s="172">
        <f>_xll.qlInterestRateIndexValueDate(IndexON,D1063)</f>
        <v>46918</v>
      </c>
      <c r="F1063" s="188">
        <f>IFERROR(_xll.qlIndexFixing(IndexON,D1063,TRUE,_xll.ohTrigger(RecalcTrigger,TriggerON)),NA())</f>
        <v>2.337987275449982E-2</v>
      </c>
      <c r="H1063" s="42">
        <f>_xll.qlCalendarAdvance(Calendar,$H1062,B1063,"f",FALSE)</f>
        <v>46918</v>
      </c>
      <c r="I1063" s="172">
        <f>_xll.qlInterestRateIndexValueDate(Index1M,$H1063)</f>
        <v>46918</v>
      </c>
      <c r="J1063" s="177">
        <f>IFERROR(_xll.qlIndexFixing(Index1M,$H1063,TRUE,_xll.ohTrigger(RecalcTrigger,Trigger1M)),NA())</f>
        <v>2.4204269729463657E-2</v>
      </c>
      <c r="K1063" s="44">
        <f>IFERROR(_xll.qlIndexFixing(Index3M,H1063,TRUE,_xll.ohTrigger(RecalcTrigger,Trigger3M)),NA())</f>
        <v>2.4622246748111434E-2</v>
      </c>
      <c r="L1063" s="44">
        <f>IFERROR(_xll.qlIndexFixing(Index6M,$H1063,TRUE,_xll.ohTrigger(RecalcTrigger,Trigger6M)),NA())</f>
        <v>2.4985455894342187E-2</v>
      </c>
      <c r="M1063" s="178">
        <f>IFERROR(_xll.qlIndexFixing(Index1Y,$H1063,TRUE,_xll.ohTrigger(RecalcTrigger,Trigger1Y)),NA())</f>
        <v>2.5445181799430117E-2</v>
      </c>
      <c r="N1063" s="177">
        <f>IFERROR(_xll.qlIndexFixing(ONIndex1M,I1063,TRUE,_xll.ohTrigger(RecalcTrigger,Trigger1M)),NA())</f>
        <v>2.4181592407545027E-2</v>
      </c>
      <c r="O1063" s="44">
        <f>IFERROR(_xll.qlIndexFixing(ONIndex3M,I1063,TRUE,_xll.ohTrigger(RecalcTrigger,Trigger3M)),NA())</f>
        <v>2.4559690804709655E-2</v>
      </c>
      <c r="P1063" s="44">
        <f>IFERROR(_xll.qlIndexFixing(ONIndex6M,I1063,TRUE,_xll.ohTrigger(RecalcTrigger,Trigger6M)),NA())</f>
        <v>2.4862784259243043E-2</v>
      </c>
      <c r="Q1063" s="178">
        <f>IFERROR(_xll.qlIndexFixing(ONIndex1Y,I1063,TRUE,_xll.ohTrigger(RecalcTrigger,Trigger1Y)),NA())</f>
        <v>2.5200117783238385E-2</v>
      </c>
    </row>
    <row r="1064" spans="2:17" x14ac:dyDescent="0.2">
      <c r="B1064" s="39" t="s">
        <v>42</v>
      </c>
      <c r="D1064" s="42">
        <f>_xll.qlCalendarAdvance(Calendar,$D1063,B1064,"f",FALSE)</f>
        <v>46925</v>
      </c>
      <c r="E1064" s="172">
        <f>_xll.qlInterestRateIndexValueDate(IndexON,D1064)</f>
        <v>46925</v>
      </c>
      <c r="F1064" s="188">
        <f>IFERROR(_xll.qlIndexFixing(IndexON,D1064,TRUE,_xll.ohTrigger(RecalcTrigger,TriggerON)),NA())</f>
        <v>2.3378658420892817E-2</v>
      </c>
      <c r="H1064" s="42">
        <f>_xll.qlCalendarAdvance(Calendar,$H1063,B1064,"f",FALSE)</f>
        <v>46925</v>
      </c>
      <c r="I1064" s="172">
        <f>_xll.qlInterestRateIndexValueDate(Index1M,$H1064)</f>
        <v>46925</v>
      </c>
      <c r="J1064" s="177">
        <f>IFERROR(_xll.qlIndexFixing(Index1M,$H1064,TRUE,_xll.ohTrigger(RecalcTrigger,Trigger1M)),NA())</f>
        <v>2.42039199499385E-2</v>
      </c>
      <c r="K1064" s="44">
        <f>IFERROR(_xll.qlIndexFixing(Index3M,H1064,TRUE,_xll.ohTrigger(RecalcTrigger,Trigger3M)),NA())</f>
        <v>2.4620173548113442E-2</v>
      </c>
      <c r="L1064" s="44">
        <f>IFERROR(_xll.qlIndexFixing(Index6M,$H1064,TRUE,_xll.ohTrigger(RecalcTrigger,Trigger6M)),NA())</f>
        <v>2.4982732852099895E-2</v>
      </c>
      <c r="M1064" s="178">
        <f>IFERROR(_xll.qlIndexFixing(Index1Y,$H1064,TRUE,_xll.ohTrigger(RecalcTrigger,Trigger1Y)),NA())</f>
        <v>2.5442160336969E-2</v>
      </c>
      <c r="N1064" s="177">
        <f>IFERROR(_xll.qlIndexFixing(ONIndex1M,I1064,TRUE,_xll.ohTrigger(RecalcTrigger,Trigger1M)),NA())</f>
        <v>2.4181378231644679E-2</v>
      </c>
      <c r="O1064" s="44">
        <f>IFERROR(_xll.qlIndexFixing(ONIndex3M,I1064,TRUE,_xll.ohTrigger(RecalcTrigger,Trigger3M)),NA())</f>
        <v>2.4557889374681174E-2</v>
      </c>
      <c r="P1064" s="44">
        <f>IFERROR(_xll.qlIndexFixing(ONIndex6M,I1064,TRUE,_xll.ohTrigger(RecalcTrigger,Trigger6M)),NA())</f>
        <v>2.4860776529715967E-2</v>
      </c>
      <c r="Q1064" s="178">
        <f>IFERROR(_xll.qlIndexFixing(ONIndex1Y,I1064,TRUE,_xll.ohTrigger(RecalcTrigger,Trigger1Y)),NA())</f>
        <v>2.5197630813437177E-2</v>
      </c>
    </row>
    <row r="1065" spans="2:17" x14ac:dyDescent="0.2">
      <c r="B1065" s="39" t="s">
        <v>42</v>
      </c>
      <c r="D1065" s="42">
        <f>_xll.qlCalendarAdvance(Calendar,$D1064,B1065,"f",FALSE)</f>
        <v>46932</v>
      </c>
      <c r="E1065" s="172">
        <f>_xll.qlInterestRateIndexValueDate(IndexON,D1065)</f>
        <v>46932</v>
      </c>
      <c r="F1065" s="188">
        <f>IFERROR(_xll.qlIndexFixing(IndexON,D1065,TRUE,_xll.ohTrigger(RecalcTrigger,TriggerON)),NA())</f>
        <v>2.3377409645047864E-2</v>
      </c>
      <c r="H1065" s="42">
        <f>_xll.qlCalendarAdvance(Calendar,$H1064,B1065,"f",FALSE)</f>
        <v>46932</v>
      </c>
      <c r="I1065" s="172">
        <f>_xll.qlInterestRateIndexValueDate(Index1M,$H1065)</f>
        <v>46932</v>
      </c>
      <c r="J1065" s="177">
        <f>IFERROR(_xll.qlIndexFixing(Index1M,$H1065,TRUE,_xll.ohTrigger(RecalcTrigger,Trigger1M)),NA())</f>
        <v>2.4203504905440026E-2</v>
      </c>
      <c r="K1065" s="44">
        <f>IFERROR(_xll.qlIndexFixing(Index3M,H1065,TRUE,_xll.ohTrigger(RecalcTrigger,Trigger3M)),NA())</f>
        <v>2.4618060239620158E-2</v>
      </c>
      <c r="L1065" s="44">
        <f>IFERROR(_xll.qlIndexFixing(Index6M,$H1065,TRUE,_xll.ohTrigger(RecalcTrigger,Trigger6M)),NA())</f>
        <v>2.4979956713496142E-2</v>
      </c>
      <c r="M1065" s="178">
        <f>IFERROR(_xll.qlIndexFixing(Index1Y,$H1065,TRUE,_xll.ohTrigger(RecalcTrigger,Trigger1Y)),NA())</f>
        <v>2.5439120753066868E-2</v>
      </c>
      <c r="N1065" s="177">
        <f>IFERROR(_xll.qlIndexFixing(ONIndex1M,I1065,TRUE,_xll.ohTrigger(RecalcTrigger,Trigger1M)),NA())</f>
        <v>2.4181098916011834E-2</v>
      </c>
      <c r="O1065" s="44">
        <f>IFERROR(_xll.qlIndexFixing(ONIndex3M,I1065,TRUE,_xll.ohTrigger(RecalcTrigger,Trigger3M)),NA())</f>
        <v>2.4556048079770187E-2</v>
      </c>
      <c r="P1065" s="44">
        <f>IFERROR(_xll.qlIndexFixing(ONIndex6M,I1065,TRUE,_xll.ohTrigger(RecalcTrigger,Trigger6M)),NA())</f>
        <v>2.4858716353438615E-2</v>
      </c>
      <c r="Q1065" s="178">
        <f>IFERROR(_xll.qlIndexFixing(ONIndex1Y,I1065,TRUE,_xll.ohTrigger(RecalcTrigger,Trigger1Y)),NA())</f>
        <v>2.5195126161849934E-2</v>
      </c>
    </row>
    <row r="1066" spans="2:17" x14ac:dyDescent="0.2">
      <c r="B1066" s="39" t="s">
        <v>42</v>
      </c>
      <c r="D1066" s="42">
        <f>_xll.qlCalendarAdvance(Calendar,$D1065,B1066,"f",FALSE)</f>
        <v>46939</v>
      </c>
      <c r="E1066" s="172">
        <f>_xll.qlInterestRateIndexValueDate(IndexON,D1066)</f>
        <v>46939</v>
      </c>
      <c r="F1066" s="188">
        <f>IFERROR(_xll.qlIndexFixing(IndexON,D1066,TRUE,_xll.ohTrigger(RecalcTrigger,TriggerON)),NA())</f>
        <v>2.3376126426640775E-2</v>
      </c>
      <c r="H1066" s="42">
        <f>_xll.qlCalendarAdvance(Calendar,$H1065,B1066,"f",FALSE)</f>
        <v>46939</v>
      </c>
      <c r="I1066" s="172">
        <f>_xll.qlInterestRateIndexValueDate(Index1M,$H1066)</f>
        <v>46939</v>
      </c>
      <c r="J1066" s="177">
        <f>IFERROR(_xll.qlIndexFixing(Index1M,$H1066,TRUE,_xll.ohTrigger(RecalcTrigger,Trigger1M)),NA())</f>
        <v>2.4205308574233003E-2</v>
      </c>
      <c r="K1066" s="44">
        <f>IFERROR(_xll.qlIndexFixing(Index3M,H1066,TRUE,_xll.ohTrigger(RecalcTrigger,Trigger3M)),NA())</f>
        <v>2.4615906822694125E-2</v>
      </c>
      <c r="L1066" s="44">
        <f>IFERROR(_xll.qlIndexFixing(Index6M,$H1066,TRUE,_xll.ohTrigger(RecalcTrigger,Trigger6M)),NA())</f>
        <v>2.4977757845308132E-2</v>
      </c>
      <c r="M1066" s="178">
        <f>IFERROR(_xll.qlIndexFixing(Index1Y,$H1066,TRUE,_xll.ohTrigger(RecalcTrigger,Trigger1Y)),NA())</f>
        <v>2.5436063047884261E-2</v>
      </c>
      <c r="N1066" s="177">
        <f>IFERROR(_xll.qlIndexFixing(ONIndex1M,I1066,TRUE,_xll.ohTrigger(RecalcTrigger,Trigger1M)),NA())</f>
        <v>2.4180754460646492E-2</v>
      </c>
      <c r="O1066" s="44">
        <f>IFERROR(_xll.qlIndexFixing(ONIndex3M,I1066,TRUE,_xll.ohTrigger(RecalcTrigger,Trigger3M)),NA())</f>
        <v>2.4554166919895648E-2</v>
      </c>
      <c r="P1066" s="44">
        <f>IFERROR(_xll.qlIndexFixing(ONIndex6M,I1066,TRUE,_xll.ohTrigger(RecalcTrigger,Trigger6M)),NA())</f>
        <v>2.485660373032994E-2</v>
      </c>
      <c r="Q1066" s="178">
        <f>IFERROR(_xll.qlIndexFixing(ONIndex1Y,I1066,TRUE,_xll.ohTrigger(RecalcTrigger,Trigger1Y)),NA())</f>
        <v>2.519260382839561E-2</v>
      </c>
    </row>
    <row r="1067" spans="2:17" x14ac:dyDescent="0.2">
      <c r="B1067" s="39" t="s">
        <v>42</v>
      </c>
      <c r="D1067" s="42">
        <f>_xll.qlCalendarAdvance(Calendar,$D1066,B1067,"f",FALSE)</f>
        <v>46946</v>
      </c>
      <c r="E1067" s="172">
        <f>_xll.qlInterestRateIndexValueDate(IndexON,D1067)</f>
        <v>46946</v>
      </c>
      <c r="F1067" s="188">
        <f>IFERROR(_xll.qlIndexFixing(IndexON,D1067,TRUE,_xll.ohTrigger(RecalcTrigger,TriggerON)),NA())</f>
        <v>2.3374808765995736E-2</v>
      </c>
      <c r="H1067" s="42">
        <f>_xll.qlCalendarAdvance(Calendar,$H1066,B1067,"f",FALSE)</f>
        <v>46946</v>
      </c>
      <c r="I1067" s="172">
        <f>_xll.qlInterestRateIndexValueDate(Index1M,$H1067)</f>
        <v>46946</v>
      </c>
      <c r="J1067" s="177">
        <f>IFERROR(_xll.qlIndexFixing(Index1M,$H1067,TRUE,_xll.ohTrigger(RecalcTrigger,Trigger1M)),NA())</f>
        <v>2.4204748903261419E-2</v>
      </c>
      <c r="K1067" s="44">
        <f>IFERROR(_xll.qlIndexFixing(Index3M,H1067,TRUE,_xll.ohTrigger(RecalcTrigger,Trigger3M)),NA())</f>
        <v>2.4613713297403177E-2</v>
      </c>
      <c r="L1067" s="44">
        <f>IFERROR(_xll.qlIndexFixing(Index6M,$H1067,TRUE,_xll.ohTrigger(RecalcTrigger,Trigger6M)),NA())</f>
        <v>2.4974871525843399E-2</v>
      </c>
      <c r="M1067" s="178">
        <f>IFERROR(_xll.qlIndexFixing(Index1Y,$H1067,TRUE,_xll.ohTrigger(RecalcTrigger,Trigger1Y)),NA())</f>
        <v>2.5432987221584158E-2</v>
      </c>
      <c r="N1067" s="177">
        <f>IFERROR(_xll.qlIndexFixing(ONIndex1M,I1067,TRUE,_xll.ohTrigger(RecalcTrigger,Trigger1M)),NA())</f>
        <v>2.4180344865548653E-2</v>
      </c>
      <c r="O1067" s="44">
        <f>IFERROR(_xll.qlIndexFixing(ONIndex3M,I1067,TRUE,_xll.ohTrigger(RecalcTrigger,Trigger3M)),NA())</f>
        <v>2.4552245895219649E-2</v>
      </c>
      <c r="P1067" s="44">
        <f>IFERROR(_xll.qlIndexFixing(ONIndex6M,I1067,TRUE,_xll.ohTrigger(RecalcTrigger,Trigger6M)),NA())</f>
        <v>2.4854438660552036E-2</v>
      </c>
      <c r="Q1067" s="178">
        <f>IFERROR(_xll.qlIndexFixing(ONIndex1Y,I1067,TRUE,_xll.ohTrigger(RecalcTrigger,Trigger1Y)),NA())</f>
        <v>2.5190063813236296E-2</v>
      </c>
    </row>
    <row r="1068" spans="2:17" x14ac:dyDescent="0.2">
      <c r="B1068" s="39" t="s">
        <v>42</v>
      </c>
      <c r="D1068" s="42">
        <f>_xll.qlCalendarAdvance(Calendar,$D1067,B1068,"f",FALSE)</f>
        <v>46953</v>
      </c>
      <c r="E1068" s="172">
        <f>_xll.qlInterestRateIndexValueDate(IndexON,D1068)</f>
        <v>46953</v>
      </c>
      <c r="F1068" s="188">
        <f>IFERROR(_xll.qlIndexFixing(IndexON,D1068,TRUE,_xll.ohTrigger(RecalcTrigger,TriggerON)),NA())</f>
        <v>2.3373456662950653E-2</v>
      </c>
      <c r="H1068" s="42">
        <f>_xll.qlCalendarAdvance(Calendar,$H1067,B1068,"f",FALSE)</f>
        <v>46953</v>
      </c>
      <c r="I1068" s="172">
        <f>_xll.qlInterestRateIndexValueDate(Index1M,$H1068)</f>
        <v>46953</v>
      </c>
      <c r="J1068" s="177">
        <f>IFERROR(_xll.qlIndexFixing(Index1M,$H1068,TRUE,_xll.ohTrigger(RecalcTrigger,Trigger1M)),NA())</f>
        <v>2.4204123954375881E-2</v>
      </c>
      <c r="K1068" s="44">
        <f>IFERROR(_xll.qlIndexFixing(Index3M,H1068,TRUE,_xll.ohTrigger(RecalcTrigger,Trigger3M)),NA())</f>
        <v>2.4611479663810745E-2</v>
      </c>
      <c r="L1068" s="44">
        <f>IFERROR(_xll.qlIndexFixing(Index6M,$H1068,TRUE,_xll.ohTrigger(RecalcTrigger,Trigger6M)),NA())</f>
        <v>2.4971932107116415E-2</v>
      </c>
      <c r="M1068" s="178">
        <f>IFERROR(_xll.qlIndexFixing(Index1Y,$H1068,TRUE,_xll.ohTrigger(RecalcTrigger,Trigger1Y)),NA())</f>
        <v>2.5429893274329096E-2</v>
      </c>
      <c r="N1068" s="177">
        <f>IFERROR(_xll.qlIndexFixing(ONIndex1M,I1068,TRUE,_xll.ohTrigger(RecalcTrigger,Trigger1M)),NA())</f>
        <v>2.4179870130799364E-2</v>
      </c>
      <c r="O1068" s="44">
        <f>IFERROR(_xll.qlIndexFixing(ONIndex3M,I1068,TRUE,_xll.ohTrigger(RecalcTrigger,Trigger3M)),NA())</f>
        <v>2.4550285005580097E-2</v>
      </c>
      <c r="P1068" s="44">
        <f>IFERROR(_xll.qlIndexFixing(ONIndex6M,I1068,TRUE,_xll.ohTrigger(RecalcTrigger,Trigger6M)),NA())</f>
        <v>2.4852221143861764E-2</v>
      </c>
      <c r="Q1068" s="178">
        <f>IFERROR(_xll.qlIndexFixing(ONIndex1Y,I1068,TRUE,_xll.ohTrigger(RecalcTrigger,Trigger1Y)),NA())</f>
        <v>2.5187506116371994E-2</v>
      </c>
    </row>
    <row r="1069" spans="2:17" x14ac:dyDescent="0.2">
      <c r="B1069" s="39" t="s">
        <v>42</v>
      </c>
      <c r="D1069" s="42">
        <f>_xll.qlCalendarAdvance(Calendar,$D1068,B1069,"f",FALSE)</f>
        <v>46960</v>
      </c>
      <c r="E1069" s="172">
        <f>_xll.qlInterestRateIndexValueDate(IndexON,D1069)</f>
        <v>46960</v>
      </c>
      <c r="F1069" s="188">
        <f>IFERROR(_xll.qlIndexFixing(IndexON,D1069,TRUE,_xll.ohTrigger(RecalcTrigger,TriggerON)),NA())</f>
        <v>2.3372070117505528E-2</v>
      </c>
      <c r="H1069" s="42">
        <f>_xll.qlCalendarAdvance(Calendar,$H1068,B1069,"f",FALSE)</f>
        <v>46960</v>
      </c>
      <c r="I1069" s="172">
        <f>_xll.qlInterestRateIndexValueDate(Index1M,$H1069)</f>
        <v>46960</v>
      </c>
      <c r="J1069" s="177">
        <f>IFERROR(_xll.qlIndexFixing(Index1M,$H1069,TRUE,_xll.ohTrigger(RecalcTrigger,Trigger1M)),NA())</f>
        <v>2.4204180112319361E-2</v>
      </c>
      <c r="K1069" s="44">
        <f>IFERROR(_xll.qlIndexFixing(Index3M,H1069,TRUE,_xll.ohTrigger(RecalcTrigger,Trigger3M)),NA())</f>
        <v>2.4609205921984657E-2</v>
      </c>
      <c r="L1069" s="44">
        <f>IFERROR(_xll.qlIndexFixing(Index6M,$H1069,TRUE,_xll.ohTrigger(RecalcTrigger,Trigger6M)),NA())</f>
        <v>2.4968939589360185E-2</v>
      </c>
      <c r="M1069" s="178">
        <f>IFERROR(_xll.qlIndexFixing(Index1Y,$H1069,TRUE,_xll.ohTrigger(RecalcTrigger,Trigger1Y)),NA())</f>
        <v>2.5426781206283167E-2</v>
      </c>
      <c r="N1069" s="177">
        <f>IFERROR(_xll.qlIndexFixing(ONIndex1M,I1069,TRUE,_xll.ohTrigger(RecalcTrigger,Trigger1M)),NA())</f>
        <v>2.4179330256317577E-2</v>
      </c>
      <c r="O1069" s="44">
        <f>IFERROR(_xll.qlIndexFixing(ONIndex3M,I1069,TRUE,_xll.ohTrigger(RecalcTrigger,Trigger3M)),NA())</f>
        <v>2.4548284251058039E-2</v>
      </c>
      <c r="P1069" s="44">
        <f>IFERROR(_xll.qlIndexFixing(ONIndex6M,I1069,TRUE,_xll.ohTrigger(RecalcTrigger,Trigger6M)),NA())</f>
        <v>2.4849951180502261E-2</v>
      </c>
      <c r="Q1069" s="178">
        <f>IFERROR(_xll.qlIndexFixing(ONIndex1Y,I1069,TRUE,_xll.ohTrigger(RecalcTrigger,Trigger1Y)),NA())</f>
        <v>2.518493073764061E-2</v>
      </c>
    </row>
    <row r="1070" spans="2:17" x14ac:dyDescent="0.2">
      <c r="B1070" s="39" t="s">
        <v>42</v>
      </c>
      <c r="D1070" s="42">
        <f>_xll.qlCalendarAdvance(Calendar,$D1069,B1070,"f",FALSE)</f>
        <v>46967</v>
      </c>
      <c r="E1070" s="172">
        <f>_xll.qlInterestRateIndexValueDate(IndexON,D1070)</f>
        <v>46967</v>
      </c>
      <c r="F1070" s="188">
        <f>IFERROR(_xll.qlIndexFixing(IndexON,D1070,TRUE,_xll.ohTrigger(RecalcTrigger,TriggerON)),NA())</f>
        <v>2.3370649129741405E-2</v>
      </c>
      <c r="H1070" s="42">
        <f>_xll.qlCalendarAdvance(Calendar,$H1069,B1070,"f",FALSE)</f>
        <v>46967</v>
      </c>
      <c r="I1070" s="172">
        <f>_xll.qlInterestRateIndexValueDate(Index1M,$H1070)</f>
        <v>46967</v>
      </c>
      <c r="J1070" s="177">
        <f>IFERROR(_xll.qlIndexFixing(Index1M,$H1070,TRUE,_xll.ohTrigger(RecalcTrigger,Trigger1M)),NA())</f>
        <v>2.4202678222919445E-2</v>
      </c>
      <c r="K1070" s="44">
        <f>IFERROR(_xll.qlIndexFixing(Index3M,H1070,TRUE,_xll.ohTrigger(RecalcTrigger,Trigger3M)),NA())</f>
        <v>2.4606892071994509E-2</v>
      </c>
      <c r="L1070" s="44">
        <f>IFERROR(_xll.qlIndexFixing(Index6M,$H1070,TRUE,_xll.ohTrigger(RecalcTrigger,Trigger6M)),NA())</f>
        <v>2.4965893972811248E-2</v>
      </c>
      <c r="M1070" s="178">
        <f>IFERROR(_xll.qlIndexFixing(Index1Y,$H1070,TRUE,_xll.ohTrigger(RecalcTrigger,Trigger1Y)),NA())</f>
        <v>2.5423651017611792E-2</v>
      </c>
      <c r="N1070" s="177">
        <f>IFERROR(_xll.qlIndexFixing(ONIndex1M,I1070,TRUE,_xll.ohTrigger(RecalcTrigger,Trigger1M)),NA())</f>
        <v>2.4178725242103294E-2</v>
      </c>
      <c r="O1070" s="44">
        <f>IFERROR(_xll.qlIndexFixing(ONIndex3M,I1070,TRUE,_xll.ohTrigger(RecalcTrigger,Trigger3M)),NA())</f>
        <v>2.4546243631572429E-2</v>
      </c>
      <c r="P1070" s="44">
        <f>IFERROR(_xll.qlIndexFixing(ONIndex6M,I1070,TRUE,_xll.ohTrigger(RecalcTrigger,Trigger6M)),NA())</f>
        <v>2.4847628770311436E-2</v>
      </c>
      <c r="Q1070" s="178">
        <f>IFERROR(_xll.qlIndexFixing(ONIndex1Y,I1070,TRUE,_xll.ohTrigger(RecalcTrigger,Trigger1Y)),NA())</f>
        <v>2.5182337677204236E-2</v>
      </c>
    </row>
    <row r="1071" spans="2:17" x14ac:dyDescent="0.2">
      <c r="B1071" s="39" t="s">
        <v>42</v>
      </c>
      <c r="D1071" s="42">
        <f>_xll.qlCalendarAdvance(Calendar,$D1070,B1071,"f",FALSE)</f>
        <v>46974</v>
      </c>
      <c r="E1071" s="172">
        <f>_xll.qlInterestRateIndexValueDate(IndexON,D1071)</f>
        <v>46974</v>
      </c>
      <c r="F1071" s="188">
        <f>IFERROR(_xll.qlIndexFixing(IndexON,D1071,TRUE,_xll.ohTrigger(RecalcTrigger,TriggerON)),NA())</f>
        <v>2.3369193699658286E-2</v>
      </c>
      <c r="H1071" s="42">
        <f>_xll.qlCalendarAdvance(Calendar,$H1070,B1071,"f",FALSE)</f>
        <v>46974</v>
      </c>
      <c r="I1071" s="172">
        <f>_xll.qlInterestRateIndexValueDate(Index1M,$H1071)</f>
        <v>46974</v>
      </c>
      <c r="J1071" s="177">
        <f>IFERROR(_xll.qlIndexFixing(Index1M,$H1071,TRUE,_xll.ohTrigger(RecalcTrigger,Trigger1M)),NA())</f>
        <v>2.420185744037065E-2</v>
      </c>
      <c r="K1071" s="44">
        <f>IFERROR(_xll.qlIndexFixing(Index3M,H1071,TRUE,_xll.ohTrigger(RecalcTrigger,Trigger3M)),NA())</f>
        <v>2.4604538113908132E-2</v>
      </c>
      <c r="L1071" s="44">
        <f>IFERROR(_xll.qlIndexFixing(Index6M,$H1071,TRUE,_xll.ohTrigger(RecalcTrigger,Trigger6M)),NA())</f>
        <v>2.4962795257712733E-2</v>
      </c>
      <c r="M1071" s="178">
        <f>IFERROR(_xll.qlIndexFixing(Index1Y,$H1071,TRUE,_xll.ohTrigger(RecalcTrigger,Trigger1Y)),NA())</f>
        <v>2.5420502708480841E-2</v>
      </c>
      <c r="N1071" s="177">
        <f>IFERROR(_xll.qlIndexFixing(ONIndex1M,I1071,TRUE,_xll.ohTrigger(RecalcTrigger,Trigger1M)),NA())</f>
        <v>2.4178055088156514E-2</v>
      </c>
      <c r="O1071" s="44">
        <f>IFERROR(_xll.qlIndexFixing(ONIndex3M,I1071,TRUE,_xll.ohTrigger(RecalcTrigger,Trigger3M)),NA())</f>
        <v>2.4544163147366405E-2</v>
      </c>
      <c r="P1071" s="44">
        <f>IFERROR(_xll.qlIndexFixing(ONIndex6M,I1071,TRUE,_xll.ohTrigger(RecalcTrigger,Trigger6M)),NA())</f>
        <v>2.4845253913370335E-2</v>
      </c>
      <c r="Q1071" s="178">
        <f>IFERROR(_xll.qlIndexFixing(ONIndex1Y,I1071,TRUE,_xll.ohTrigger(RecalcTrigger,Trigger1Y)),NA())</f>
        <v>2.5179726935062874E-2</v>
      </c>
    </row>
    <row r="1072" spans="2:17" x14ac:dyDescent="0.2">
      <c r="B1072" s="39" t="s">
        <v>42</v>
      </c>
      <c r="D1072" s="42">
        <f>_xll.qlCalendarAdvance(Calendar,$D1071,B1072,"f",FALSE)</f>
        <v>46981</v>
      </c>
      <c r="E1072" s="172">
        <f>_xll.qlInterestRateIndexValueDate(IndexON,D1072)</f>
        <v>46981</v>
      </c>
      <c r="F1072" s="188">
        <f>IFERROR(_xll.qlIndexFixing(IndexON,D1072,TRUE,_xll.ohTrigger(RecalcTrigger,TriggerON)),NA())</f>
        <v>2.3367703827094077E-2</v>
      </c>
      <c r="H1072" s="42">
        <f>_xll.qlCalendarAdvance(Calendar,$H1071,B1072,"f",FALSE)</f>
        <v>46981</v>
      </c>
      <c r="I1072" s="172">
        <f>_xll.qlInterestRateIndexValueDate(Index1M,$H1072)</f>
        <v>46981</v>
      </c>
      <c r="J1072" s="177">
        <f>IFERROR(_xll.qlIndexFixing(Index1M,$H1072,TRUE,_xll.ohTrigger(RecalcTrigger,Trigger1M)),NA())</f>
        <v>2.4200971379961935E-2</v>
      </c>
      <c r="K1072" s="44">
        <f>IFERROR(_xll.qlIndexFixing(Index3M,H1072,TRUE,_xll.ohTrigger(RecalcTrigger,Trigger3M)),NA())</f>
        <v>2.4602144047798643E-2</v>
      </c>
      <c r="L1072" s="44">
        <f>IFERROR(_xll.qlIndexFixing(Index6M,$H1072,TRUE,_xll.ohTrigger(RecalcTrigger,Trigger6M)),NA())</f>
        <v>2.4959643444309107E-2</v>
      </c>
      <c r="M1072" s="178">
        <f>IFERROR(_xll.qlIndexFixing(Index1Y,$H1072,TRUE,_xll.ohTrigger(RecalcTrigger,Trigger1Y)),NA())</f>
        <v>2.5417336279056846E-2</v>
      </c>
      <c r="N1072" s="177">
        <f>IFERROR(_xll.qlIndexFixing(ONIndex1M,I1072,TRUE,_xll.ohTrigger(RecalcTrigger,Trigger1M)),NA())</f>
        <v>2.4177319794477237E-2</v>
      </c>
      <c r="O1072" s="44">
        <f>IFERROR(_xll.qlIndexFixing(ONIndex3M,I1072,TRUE,_xll.ohTrigger(RecalcTrigger,Trigger3M)),NA())</f>
        <v>2.4542042798196828E-2</v>
      </c>
      <c r="P1072" s="44">
        <f>IFERROR(_xll.qlIndexFixing(ONIndex6M,I1072,TRUE,_xll.ohTrigger(RecalcTrigger,Trigger6M)),NA())</f>
        <v>2.4842826609597912E-2</v>
      </c>
      <c r="Q1072" s="178">
        <f>IFERROR(_xll.qlIndexFixing(ONIndex1Y,I1072,TRUE,_xll.ohTrigger(RecalcTrigger,Trigger1Y)),NA())</f>
        <v>2.517709851105443E-2</v>
      </c>
    </row>
    <row r="1073" spans="2:17" x14ac:dyDescent="0.2">
      <c r="B1073" s="39" t="s">
        <v>42</v>
      </c>
      <c r="D1073" s="42">
        <f>_xll.qlCalendarAdvance(Calendar,$D1072,B1073,"f",FALSE)</f>
        <v>46988</v>
      </c>
      <c r="E1073" s="172">
        <f>_xll.qlInterestRateIndexValueDate(IndexON,D1073)</f>
        <v>46988</v>
      </c>
      <c r="F1073" s="188">
        <f>IFERROR(_xll.qlIndexFixing(IndexON,D1073,TRUE,_xll.ohTrigger(RecalcTrigger,TriggerON)),NA())</f>
        <v>2.3366179512210872E-2</v>
      </c>
      <c r="H1073" s="42">
        <f>_xll.qlCalendarAdvance(Calendar,$H1072,B1073,"f",FALSE)</f>
        <v>46988</v>
      </c>
      <c r="I1073" s="172">
        <f>_xll.qlInterestRateIndexValueDate(Index1M,$H1073)</f>
        <v>46988</v>
      </c>
      <c r="J1073" s="177">
        <f>IFERROR(_xll.qlIndexFixing(Index1M,$H1073,TRUE,_xll.ohTrigger(RecalcTrigger,Trigger1M)),NA())</f>
        <v>2.4200020041708036E-2</v>
      </c>
      <c r="K1073" s="44">
        <f>IFERROR(_xll.qlIndexFixing(Index3M,H1073,TRUE,_xll.ohTrigger(RecalcTrigger,Trigger3M)),NA())</f>
        <v>2.4599709873737403E-2</v>
      </c>
      <c r="L1073" s="44">
        <f>IFERROR(_xll.qlIndexFixing(Index6M,$H1073,TRUE,_xll.ohTrigger(RecalcTrigger,Trigger6M)),NA())</f>
        <v>2.4956438532850116E-2</v>
      </c>
      <c r="M1073" s="178">
        <f>IFERROR(_xll.qlIndexFixing(Index1Y,$H1073,TRUE,_xll.ohTrigger(RecalcTrigger,Trigger1Y)),NA())</f>
        <v>2.5414151729508339E-2</v>
      </c>
      <c r="N1073" s="177">
        <f>IFERROR(_xll.qlIndexFixing(ONIndex1M,I1073,TRUE,_xll.ohTrigger(RecalcTrigger,Trigger1M)),NA())</f>
        <v>2.4176519361146509E-2</v>
      </c>
      <c r="O1073" s="44">
        <f>IFERROR(_xll.qlIndexFixing(ONIndex3M,I1073,TRUE,_xll.ohTrigger(RecalcTrigger,Trigger3M)),NA())</f>
        <v>2.4539882584063699E-2</v>
      </c>
      <c r="P1073" s="44">
        <f>IFERROR(_xll.qlIndexFixing(ONIndex6M,I1073,TRUE,_xll.ohTrigger(RecalcTrigger,Trigger6M)),NA())</f>
        <v>2.4840346859075213E-2</v>
      </c>
      <c r="Q1073" s="178">
        <f>IFERROR(_xll.qlIndexFixing(ONIndex1Y,I1073,TRUE,_xll.ohTrigger(RecalcTrigger,Trigger1Y)),NA())</f>
        <v>2.5174452405259951E-2</v>
      </c>
    </row>
    <row r="1074" spans="2:17" x14ac:dyDescent="0.2">
      <c r="B1074" s="39" t="s">
        <v>42</v>
      </c>
      <c r="D1074" s="42">
        <f>_xll.qlCalendarAdvance(Calendar,$D1073,B1074,"f",FALSE)</f>
        <v>46995</v>
      </c>
      <c r="E1074" s="172">
        <f>_xll.qlInterestRateIndexValueDate(IndexON,D1074)</f>
        <v>46995</v>
      </c>
      <c r="F1074" s="188">
        <f>IFERROR(_xll.qlIndexFixing(IndexON,D1074,TRUE,_xll.ohTrigger(RecalcTrigger,TriggerON)),NA())</f>
        <v>2.3364620754927623E-2</v>
      </c>
      <c r="H1074" s="42">
        <f>_xll.qlCalendarAdvance(Calendar,$H1073,B1074,"f",FALSE)</f>
        <v>46995</v>
      </c>
      <c r="I1074" s="172">
        <f>_xll.qlInterestRateIndexValueDate(Index1M,$H1074)</f>
        <v>46995</v>
      </c>
      <c r="J1074" s="177">
        <f>IFERROR(_xll.qlIndexFixing(Index1M,$H1074,TRUE,_xll.ohTrigger(RecalcTrigger,Trigger1M)),NA())</f>
        <v>2.4196832582802551E-2</v>
      </c>
      <c r="K1074" s="44">
        <f>IFERROR(_xll.qlIndexFixing(Index3M,H1074,TRUE,_xll.ohTrigger(RecalcTrigger,Trigger3M)),NA())</f>
        <v>2.4597235591796645E-2</v>
      </c>
      <c r="L1074" s="44">
        <f>IFERROR(_xll.qlIndexFixing(Index6M,$H1074,TRUE,_xll.ohTrigger(RecalcTrigger,Trigger6M)),NA())</f>
        <v>2.4951983454281075E-2</v>
      </c>
      <c r="M1074" s="178">
        <f>IFERROR(_xll.qlIndexFixing(Index1Y,$H1074,TRUE,_xll.ohTrigger(RecalcTrigger,Trigger1Y)),NA())</f>
        <v>2.5410949060004073E-2</v>
      </c>
      <c r="N1074" s="177">
        <f>IFERROR(_xll.qlIndexFixing(ONIndex1M,I1074,TRUE,_xll.ohTrigger(RecalcTrigger,Trigger1M)),NA())</f>
        <v>2.4175653788002238E-2</v>
      </c>
      <c r="O1074" s="44">
        <f>IFERROR(_xll.qlIndexFixing(ONIndex3M,I1074,TRUE,_xll.ohTrigger(RecalcTrigger,Trigger3M)),NA())</f>
        <v>2.453768250512911E-2</v>
      </c>
      <c r="P1074" s="44">
        <f>IFERROR(_xll.qlIndexFixing(ONIndex6M,I1074,TRUE,_xll.ohTrigger(RecalcTrigger,Trigger6M)),NA())</f>
        <v>2.4837814661802238E-2</v>
      </c>
      <c r="Q1074" s="178">
        <f>IFERROR(_xll.qlIndexFixing(ONIndex1Y,I1074,TRUE,_xll.ohTrigger(RecalcTrigger,Trigger1Y)),NA())</f>
        <v>2.5171788617760482E-2</v>
      </c>
    </row>
    <row r="1075" spans="2:17" x14ac:dyDescent="0.2">
      <c r="B1075" s="39" t="s">
        <v>42</v>
      </c>
      <c r="D1075" s="42">
        <f>_xll.qlCalendarAdvance(Calendar,$D1074,B1075,"f",FALSE)</f>
        <v>47002</v>
      </c>
      <c r="E1075" s="172">
        <f>_xll.qlInterestRateIndexValueDate(IndexON,D1075)</f>
        <v>47002</v>
      </c>
      <c r="F1075" s="188">
        <f>IFERROR(_xll.qlIndexFixing(IndexON,D1075,TRUE,_xll.ohTrigger(RecalcTrigger,TriggerON)),NA())</f>
        <v>2.3363027555325377E-2</v>
      </c>
      <c r="H1075" s="42">
        <f>_xll.qlCalendarAdvance(Calendar,$H1074,B1075,"f",FALSE)</f>
        <v>47002</v>
      </c>
      <c r="I1075" s="172">
        <f>_xll.qlInterestRateIndexValueDate(Index1M,$H1075)</f>
        <v>47002</v>
      </c>
      <c r="J1075" s="177">
        <f>IFERROR(_xll.qlIndexFixing(Index1M,$H1075,TRUE,_xll.ohTrigger(RecalcTrigger,Trigger1M)),NA())</f>
        <v>2.4195764889154463E-2</v>
      </c>
      <c r="K1075" s="44">
        <f>IFERROR(_xll.qlIndexFixing(Index3M,H1075,TRUE,_xll.ohTrigger(RecalcTrigger,Trigger3M)),NA())</f>
        <v>2.4594081455316698E-2</v>
      </c>
      <c r="L1075" s="44">
        <f>IFERROR(_xll.qlIndexFixing(Index6M,$H1075,TRUE,_xll.ohTrigger(RecalcTrigger,Trigger6M)),NA())</f>
        <v>2.4948085328139177E-2</v>
      </c>
      <c r="M1075" s="178">
        <f>IFERROR(_xll.qlIndexFixing(Index1Y,$H1075,TRUE,_xll.ohTrigger(RecalcTrigger,Trigger1Y)),NA())</f>
        <v>2.5407728270713248E-2</v>
      </c>
      <c r="N1075" s="177">
        <f>IFERROR(_xll.qlIndexFixing(ONIndex1M,I1075,TRUE,_xll.ohTrigger(RecalcTrigger,Trigger1M)),NA())</f>
        <v>2.417472307512547E-2</v>
      </c>
      <c r="O1075" s="44">
        <f>IFERROR(_xll.qlIndexFixing(ONIndex3M,I1075,TRUE,_xll.ohTrigger(RecalcTrigger,Trigger3M)),NA())</f>
        <v>2.4535442561230969E-2</v>
      </c>
      <c r="P1075" s="44">
        <f>IFERROR(_xll.qlIndexFixing(ONIndex6M,I1075,TRUE,_xll.ohTrigger(RecalcTrigger,Trigger6M)),NA())</f>
        <v>2.483523001769794E-2</v>
      </c>
      <c r="Q1075" s="178">
        <f>IFERROR(_xll.qlIndexFixing(ONIndex1Y,I1075,TRUE,_xll.ohTrigger(RecalcTrigger,Trigger1Y)),NA())</f>
        <v>2.5169107148393932E-2</v>
      </c>
    </row>
    <row r="1076" spans="2:17" x14ac:dyDescent="0.2">
      <c r="B1076" s="39" t="s">
        <v>42</v>
      </c>
      <c r="D1076" s="42">
        <f>_xll.qlCalendarAdvance(Calendar,$D1075,B1076,"f",FALSE)</f>
        <v>47009</v>
      </c>
      <c r="E1076" s="172">
        <f>_xll.qlInterestRateIndexValueDate(IndexON,D1076)</f>
        <v>47009</v>
      </c>
      <c r="F1076" s="188">
        <f>IFERROR(_xll.qlIndexFixing(IndexON,D1076,TRUE,_xll.ohTrigger(RecalcTrigger,TriggerON)),NA())</f>
        <v>2.3361399913323089E-2</v>
      </c>
      <c r="H1076" s="42">
        <f>_xll.qlCalendarAdvance(Calendar,$H1075,B1076,"f",FALSE)</f>
        <v>47009</v>
      </c>
      <c r="I1076" s="172">
        <f>_xll.qlInterestRateIndexValueDate(Index1M,$H1076)</f>
        <v>47009</v>
      </c>
      <c r="J1076" s="177">
        <f>IFERROR(_xll.qlIndexFixing(Index1M,$H1076,TRUE,_xll.ohTrigger(RecalcTrigger,Trigger1M)),NA())</f>
        <v>2.4194631930668141E-2</v>
      </c>
      <c r="K1076" s="44">
        <f>IFERROR(_xll.qlIndexFixing(Index3M,H1076,TRUE,_xll.ohTrigger(RecalcTrigger,Trigger3M)),NA())</f>
        <v>2.4591529994067739E-2</v>
      </c>
      <c r="L1076" s="44">
        <f>IFERROR(_xll.qlIndexFixing(Index6M,$H1076,TRUE,_xll.ohTrigger(RecalcTrigger,Trigger6M)),NA())</f>
        <v>2.4944733185114556E-2</v>
      </c>
      <c r="M1076" s="178">
        <f>IFERROR(_xll.qlIndexFixing(Index1Y,$H1076,TRUE,_xll.ohTrigger(RecalcTrigger,Trigger1Y)),NA())</f>
        <v>2.5404489361807725E-2</v>
      </c>
      <c r="N1076" s="177">
        <f>IFERROR(_xll.qlIndexFixing(ONIndex1M,I1076,TRUE,_xll.ohTrigger(RecalcTrigger,Trigger1M)),NA())</f>
        <v>2.4173727222678298E-2</v>
      </c>
      <c r="O1076" s="44">
        <f>IFERROR(_xll.qlIndexFixing(ONIndex3M,I1076,TRUE,_xll.ohTrigger(RecalcTrigger,Trigger3M)),NA())</f>
        <v>2.4533162752450322E-2</v>
      </c>
      <c r="P1076" s="44">
        <f>IFERROR(_xll.qlIndexFixing(ONIndex6M,I1076,TRUE,_xll.ohTrigger(RecalcTrigger,Trigger6M)),NA())</f>
        <v>2.4832592926843366E-2</v>
      </c>
      <c r="Q1076" s="178">
        <f>IFERROR(_xll.qlIndexFixing(ONIndex1Y,I1076,TRUE,_xll.ohTrigger(RecalcTrigger,Trigger1Y)),NA())</f>
        <v>2.5166407997403439E-2</v>
      </c>
    </row>
    <row r="1077" spans="2:17" x14ac:dyDescent="0.2">
      <c r="B1077" s="39" t="s">
        <v>42</v>
      </c>
      <c r="D1077" s="42">
        <f>_xll.qlCalendarAdvance(Calendar,$D1076,B1077,"f",FALSE)</f>
        <v>47016</v>
      </c>
      <c r="E1077" s="172">
        <f>_xll.qlInterestRateIndexValueDate(IndexON,D1077)</f>
        <v>47016</v>
      </c>
      <c r="F1077" s="188">
        <f>IFERROR(_xll.qlIndexFixing(IndexON,D1077,TRUE,_xll.ohTrigger(RecalcTrigger,TriggerON)),NA())</f>
        <v>2.3359737829001803E-2</v>
      </c>
      <c r="H1077" s="42">
        <f>_xll.qlCalendarAdvance(Calendar,$H1076,B1077,"f",FALSE)</f>
        <v>47016</v>
      </c>
      <c r="I1077" s="172">
        <f>_xll.qlInterestRateIndexValueDate(Index1M,$H1077)</f>
        <v>47016</v>
      </c>
      <c r="J1077" s="177">
        <f>IFERROR(_xll.qlIndexFixing(Index1M,$H1077,TRUE,_xll.ohTrigger(RecalcTrigger,Trigger1M)),NA())</f>
        <v>2.4193433707362488E-2</v>
      </c>
      <c r="K1077" s="44">
        <f>IFERROR(_xll.qlIndexFixing(Index3M,H1077,TRUE,_xll.ohTrigger(RecalcTrigger,Trigger3M)),NA())</f>
        <v>2.4588938427837114E-2</v>
      </c>
      <c r="L1077" s="44">
        <f>IFERROR(_xll.qlIndexFixing(Index6M,$H1077,TRUE,_xll.ohTrigger(RecalcTrigger,Trigger6M)),NA())</f>
        <v>2.4941327955744354E-2</v>
      </c>
      <c r="M1077" s="178">
        <f>IFERROR(_xll.qlIndexFixing(Index1Y,$H1077,TRUE,_xll.ohTrigger(RecalcTrigger,Trigger1Y)),NA())</f>
        <v>2.5401232333458257E-2</v>
      </c>
      <c r="N1077" s="177">
        <f>IFERROR(_xll.qlIndexFixing(ONIndex1M,I1077,TRUE,_xll.ohTrigger(RecalcTrigger,Trigger1M)),NA())</f>
        <v>2.4172666230417583E-2</v>
      </c>
      <c r="O1077" s="44">
        <f>IFERROR(_xll.qlIndexFixing(ONIndex3M,I1077,TRUE,_xll.ohTrigger(RecalcTrigger,Trigger3M)),NA())</f>
        <v>2.4530843078868214E-2</v>
      </c>
      <c r="P1077" s="44">
        <f>IFERROR(_xll.qlIndexFixing(ONIndex6M,I1077,TRUE,_xll.ohTrigger(RecalcTrigger,Trigger6M)),NA())</f>
        <v>2.4829903389238517E-2</v>
      </c>
      <c r="Q1077" s="178">
        <f>IFERROR(_xll.qlIndexFixing(ONIndex1Y,I1077,TRUE,_xll.ohTrigger(RecalcTrigger,Trigger1Y)),NA())</f>
        <v>2.5163691164626911E-2</v>
      </c>
    </row>
    <row r="1078" spans="2:17" x14ac:dyDescent="0.2">
      <c r="B1078" s="39" t="s">
        <v>42</v>
      </c>
      <c r="D1078" s="42">
        <f>_xll.qlCalendarAdvance(Calendar,$D1077,B1078,"f",FALSE)</f>
        <v>47023</v>
      </c>
      <c r="E1078" s="172">
        <f>_xll.qlInterestRateIndexValueDate(IndexON,D1078)</f>
        <v>47023</v>
      </c>
      <c r="F1078" s="188">
        <f>IFERROR(_xll.qlIndexFixing(IndexON,D1078,TRUE,_xll.ohTrigger(RecalcTrigger,TriggerON)),NA())</f>
        <v>2.3358041302280474E-2</v>
      </c>
      <c r="H1078" s="42">
        <f>_xll.qlCalendarAdvance(Calendar,$H1077,B1078,"f",FALSE)</f>
        <v>47023</v>
      </c>
      <c r="I1078" s="172">
        <f>_xll.qlInterestRateIndexValueDate(Index1M,$H1078)</f>
        <v>47023</v>
      </c>
      <c r="J1078" s="177">
        <f>IFERROR(_xll.qlIndexFixing(Index1M,$H1078,TRUE,_xll.ohTrigger(RecalcTrigger,Trigger1M)),NA())</f>
        <v>2.4192170219256424E-2</v>
      </c>
      <c r="K1078" s="44">
        <f>IFERROR(_xll.qlIndexFixing(Index3M,H1078,TRUE,_xll.ohTrigger(RecalcTrigger,Trigger3M)),NA())</f>
        <v>2.4586306756704087E-2</v>
      </c>
      <c r="L1078" s="44">
        <f>IFERROR(_xll.qlIndexFixing(Index6M,$H1078,TRUE,_xll.ohTrigger(RecalcTrigger,Trigger6M)),NA())</f>
        <v>2.4937869640294093E-2</v>
      </c>
      <c r="M1078" s="178">
        <f>IFERROR(_xll.qlIndexFixing(Index1Y,$H1078,TRUE,_xll.ohTrigger(RecalcTrigger,Trigger1Y)),NA())</f>
        <v>2.5397957185838482E-2</v>
      </c>
      <c r="N1078" s="177">
        <f>IFERROR(_xll.qlIndexFixing(ONIndex1M,I1078,TRUE,_xll.ohTrigger(RecalcTrigger,Trigger1M)),NA())</f>
        <v>2.4171540098505417E-2</v>
      </c>
      <c r="O1078" s="44">
        <f>IFERROR(_xll.qlIndexFixing(ONIndex3M,I1078,TRUE,_xll.ohTrigger(RecalcTrigger,Trigger3M)),NA())</f>
        <v>2.4528483540322554E-2</v>
      </c>
      <c r="P1078" s="44">
        <f>IFERROR(_xll.qlIndexFixing(ONIndex6M,I1078,TRUE,_xll.ohTrigger(RecalcTrigger,Trigger6M)),NA())</f>
        <v>2.4827161404883391E-2</v>
      </c>
      <c r="Q1078" s="178">
        <f>IFERROR(_xll.qlIndexFixing(ONIndex1Y,I1078,TRUE,_xll.ohTrigger(RecalcTrigger,Trigger1Y)),NA())</f>
        <v>2.5160956650064348E-2</v>
      </c>
    </row>
    <row r="1079" spans="2:17" x14ac:dyDescent="0.2">
      <c r="B1079" s="39" t="s">
        <v>42</v>
      </c>
      <c r="D1079" s="42">
        <f>_xll.qlCalendarAdvance(Calendar,$D1078,B1079,"f",FALSE)</f>
        <v>47030</v>
      </c>
      <c r="E1079" s="172">
        <f>_xll.qlInterestRateIndexValueDate(IndexON,D1079)</f>
        <v>47030</v>
      </c>
      <c r="F1079" s="188">
        <f>IFERROR(_xll.qlIndexFixing(IndexON,D1079,TRUE,_xll.ohTrigger(RecalcTrigger,TriggerON)),NA())</f>
        <v>2.3356310333240149E-2</v>
      </c>
      <c r="H1079" s="42">
        <f>_xll.qlCalendarAdvance(Calendar,$H1078,B1079,"f",FALSE)</f>
        <v>47030</v>
      </c>
      <c r="I1079" s="172">
        <f>_xll.qlInterestRateIndexValueDate(Index1M,$H1079)</f>
        <v>47030</v>
      </c>
      <c r="J1079" s="177">
        <f>IFERROR(_xll.qlIndexFixing(Index1M,$H1079,TRUE,_xll.ohTrigger(RecalcTrigger,Trigger1M)),NA())</f>
        <v>2.4192941178445199E-2</v>
      </c>
      <c r="K1079" s="44">
        <f>IFERROR(_xll.qlIndexFixing(Index3M,H1079,TRUE,_xll.ohTrigger(RecalcTrigger,Trigger3M)),NA())</f>
        <v>2.4584262566568444E-2</v>
      </c>
      <c r="L1079" s="44">
        <f>IFERROR(_xll.qlIndexFixing(Index6M,$H1079,TRUE,_xll.ohTrigger(RecalcTrigger,Trigger6M)),NA())</f>
        <v>2.4934937191849263E-2</v>
      </c>
      <c r="M1079" s="178">
        <f>IFERROR(_xll.qlIndexFixing(Index1Y,$H1079,TRUE,_xll.ohTrigger(RecalcTrigger,Trigger1Y)),NA())</f>
        <v>2.5394663919121374E-2</v>
      </c>
      <c r="N1079" s="177">
        <f>IFERROR(_xll.qlIndexFixing(ONIndex1M,I1079,TRUE,_xll.ohTrigger(RecalcTrigger,Trigger1M)),NA())</f>
        <v>2.4170348826860755E-2</v>
      </c>
      <c r="O1079" s="44">
        <f>IFERROR(_xll.qlIndexFixing(ONIndex3M,I1079,TRUE,_xll.ohTrigger(RecalcTrigger,Trigger3M)),NA())</f>
        <v>2.4526084136894388E-2</v>
      </c>
      <c r="P1079" s="44">
        <f>IFERROR(_xll.qlIndexFixing(ONIndex6M,I1079,TRUE,_xll.ohTrigger(RecalcTrigger,Trigger6M)),NA())</f>
        <v>2.4824366973696943E-2</v>
      </c>
      <c r="Q1079" s="178">
        <f>IFERROR(_xll.qlIndexFixing(ONIndex1Y,I1079,TRUE,_xll.ohTrigger(RecalcTrigger,Trigger1Y)),NA())</f>
        <v>2.5158204453634703E-2</v>
      </c>
    </row>
    <row r="1080" spans="2:17" x14ac:dyDescent="0.2">
      <c r="B1080" s="39" t="s">
        <v>42</v>
      </c>
      <c r="D1080" s="42">
        <f>_xll.qlCalendarAdvance(Calendar,$D1079,B1080,"f",FALSE)</f>
        <v>47037</v>
      </c>
      <c r="E1080" s="172">
        <f>_xll.qlInterestRateIndexValueDate(IndexON,D1080)</f>
        <v>47037</v>
      </c>
      <c r="F1080" s="188">
        <f>IFERROR(_xll.qlIndexFixing(IndexON,D1080,TRUE,_xll.ohTrigger(RecalcTrigger,TriggerON)),NA())</f>
        <v>2.335454492179978E-2</v>
      </c>
      <c r="H1080" s="42">
        <f>_xll.qlCalendarAdvance(Calendar,$H1079,B1080,"f",FALSE)</f>
        <v>47037</v>
      </c>
      <c r="I1080" s="172">
        <f>_xll.qlInterestRateIndexValueDate(Index1M,$H1080)</f>
        <v>47037</v>
      </c>
      <c r="J1080" s="177">
        <f>IFERROR(_xll.qlIndexFixing(Index1M,$H1080,TRUE,_xll.ohTrigger(RecalcTrigger,Trigger1M)),NA())</f>
        <v>2.4191532895807957E-2</v>
      </c>
      <c r="K1080" s="44">
        <f>IFERROR(_xll.qlIndexFixing(Index3M,H1080,TRUE,_xll.ohTrigger(RecalcTrigger,Trigger3M)),NA())</f>
        <v>2.4581547638964456E-2</v>
      </c>
      <c r="L1080" s="44">
        <f>IFERROR(_xll.qlIndexFixing(Index6M,$H1080,TRUE,_xll.ohTrigger(RecalcTrigger,Trigger6M)),NA())</f>
        <v>2.4931368671012415E-2</v>
      </c>
      <c r="M1080" s="178">
        <f>IFERROR(_xll.qlIndexFixing(Index1Y,$H1080,TRUE,_xll.ohTrigger(RecalcTrigger,Trigger1Y)),NA())</f>
        <v>2.5391352533481681E-2</v>
      </c>
      <c r="N1080" s="177">
        <f>IFERROR(_xll.qlIndexFixing(ONIndex1M,I1080,TRUE,_xll.ohTrigger(RecalcTrigger,Trigger1M)),NA())</f>
        <v>2.4169092415402549E-2</v>
      </c>
      <c r="O1080" s="44">
        <f>IFERROR(_xll.qlIndexFixing(ONIndex3M,I1080,TRUE,_xll.ohTrigger(RecalcTrigger,Trigger3M)),NA())</f>
        <v>2.4523644868583716E-2</v>
      </c>
      <c r="P1080" s="44">
        <f>IFERROR(_xll.qlIndexFixing(ONIndex6M,I1080,TRUE,_xll.ohTrigger(RecalcTrigger,Trigger6M)),NA())</f>
        <v>2.4821520095760219E-2</v>
      </c>
      <c r="Q1080" s="178">
        <f>IFERROR(_xll.qlIndexFixing(ONIndex1Y,I1080,TRUE,_xll.ohTrigger(RecalcTrigger,Trigger1Y)),NA())</f>
        <v>2.5155434575581115E-2</v>
      </c>
    </row>
    <row r="1081" spans="2:17" x14ac:dyDescent="0.2">
      <c r="B1081" s="39" t="s">
        <v>42</v>
      </c>
      <c r="D1081" s="42">
        <f>_xll.qlCalendarAdvance(Calendar,$D1080,B1081,"f",FALSE)</f>
        <v>47044</v>
      </c>
      <c r="E1081" s="172">
        <f>_xll.qlInterestRateIndexValueDate(IndexON,D1081)</f>
        <v>47044</v>
      </c>
      <c r="F1081" s="188">
        <f>IFERROR(_xll.qlIndexFixing(IndexON,D1081,TRUE,_xll.ohTrigger(RecalcTrigger,TriggerON)),NA())</f>
        <v>2.3352745068040415E-2</v>
      </c>
      <c r="H1081" s="42">
        <f>_xll.qlCalendarAdvance(Calendar,$H1080,B1081,"f",FALSE)</f>
        <v>47044</v>
      </c>
      <c r="I1081" s="172">
        <f>_xll.qlInterestRateIndexValueDate(Index1M,$H1081)</f>
        <v>47044</v>
      </c>
      <c r="J1081" s="177">
        <f>IFERROR(_xll.qlIndexFixing(Index1M,$H1081,TRUE,_xll.ohTrigger(RecalcTrigger,Trigger1M)),NA())</f>
        <v>2.4190059335490083E-2</v>
      </c>
      <c r="K1081" s="44">
        <f>IFERROR(_xll.qlIndexFixing(Index3M,H1081,TRUE,_xll.ohTrigger(RecalcTrigger,Trigger3M)),NA())</f>
        <v>2.4578792604030657E-2</v>
      </c>
      <c r="L1081" s="44">
        <f>IFERROR(_xll.qlIndexFixing(Index6M,$H1081,TRUE,_xll.ohTrigger(RecalcTrigger,Trigger6M)),NA())</f>
        <v>2.4927747061368192E-2</v>
      </c>
      <c r="M1081" s="178">
        <f>IFERROR(_xll.qlIndexFixing(Index1Y,$H1081,TRUE,_xll.ohTrigger(RecalcTrigger,Trigger1Y)),NA())</f>
        <v>2.5388023029095486E-2</v>
      </c>
      <c r="N1081" s="177">
        <f>IFERROR(_xll.qlIndexFixing(ONIndex1M,I1081,TRUE,_xll.ohTrigger(RecalcTrigger,Trigger1M)),NA())</f>
        <v>2.4167770864373939E-2</v>
      </c>
      <c r="O1081" s="44">
        <f>IFERROR(_xll.qlIndexFixing(ONIndex3M,I1081,TRUE,_xll.ohTrigger(RecalcTrigger,Trigger3M)),NA())</f>
        <v>2.4521165735471584E-2</v>
      </c>
      <c r="P1081" s="44">
        <f>IFERROR(_xll.qlIndexFixing(ONIndex6M,I1081,TRUE,_xll.ohTrigger(RecalcTrigger,Trigger6M)),NA())</f>
        <v>2.4818620771154265E-2</v>
      </c>
      <c r="Q1081" s="178">
        <f>IFERROR(_xll.qlIndexFixing(ONIndex1Y,I1081,TRUE,_xll.ohTrigger(RecalcTrigger,Trigger1Y)),NA())</f>
        <v>2.5152647015741492E-2</v>
      </c>
    </row>
    <row r="1082" spans="2:17" x14ac:dyDescent="0.2">
      <c r="B1082" s="39" t="s">
        <v>42</v>
      </c>
      <c r="D1082" s="42">
        <f>_xll.qlCalendarAdvance(Calendar,$D1081,B1082,"f",FALSE)</f>
        <v>47051</v>
      </c>
      <c r="E1082" s="172">
        <f>_xll.qlInterestRateIndexValueDate(IndexON,D1082)</f>
        <v>47051</v>
      </c>
      <c r="F1082" s="188">
        <f>IFERROR(_xll.qlIndexFixing(IndexON,D1082,TRUE,_xll.ohTrigger(RecalcTrigger,TriggerON)),NA())</f>
        <v>2.3350910771881006E-2</v>
      </c>
      <c r="H1082" s="42">
        <f>_xll.qlCalendarAdvance(Calendar,$H1081,B1082,"f",FALSE)</f>
        <v>47051</v>
      </c>
      <c r="I1082" s="172">
        <f>_xll.qlInterestRateIndexValueDate(Index1M,$H1082)</f>
        <v>47051</v>
      </c>
      <c r="J1082" s="177">
        <f>IFERROR(_xll.qlIndexFixing(Index1M,$H1082,TRUE,_xll.ohTrigger(RecalcTrigger,Trigger1M)),NA())</f>
        <v>2.4188520497523503E-2</v>
      </c>
      <c r="K1082" s="44">
        <f>IFERROR(_xll.qlIndexFixing(Index3M,H1082,TRUE,_xll.ohTrigger(RecalcTrigger,Trigger3M)),NA())</f>
        <v>2.4575997461848093E-2</v>
      </c>
      <c r="L1082" s="44">
        <f>IFERROR(_xll.qlIndexFixing(Index6M,$H1082,TRUE,_xll.ohTrigger(RecalcTrigger,Trigger6M)),NA())</f>
        <v>2.4924072363201592E-2</v>
      </c>
      <c r="M1082" s="178">
        <f>IFERROR(_xll.qlIndexFixing(Index1Y,$H1082,TRUE,_xll.ohTrigger(RecalcTrigger,Trigger1Y)),NA())</f>
        <v>2.5384675406138868E-2</v>
      </c>
      <c r="N1082" s="177">
        <f>IFERROR(_xll.qlIndexFixing(ONIndex1M,I1082,TRUE,_xll.ohTrigger(RecalcTrigger,Trigger1M)),NA())</f>
        <v>2.4166384173612832E-2</v>
      </c>
      <c r="O1082" s="44">
        <f>IFERROR(_xll.qlIndexFixing(ONIndex3M,I1082,TRUE,_xll.ohTrigger(RecalcTrigger,Trigger3M)),NA())</f>
        <v>2.4518646737395899E-2</v>
      </c>
      <c r="P1082" s="44">
        <f>IFERROR(_xll.qlIndexFixing(ONIndex6M,I1082,TRUE,_xll.ohTrigger(RecalcTrigger,Trigger6M)),NA())</f>
        <v>2.4815668999635943E-2</v>
      </c>
      <c r="Q1082" s="178">
        <f>IFERROR(_xll.qlIndexFixing(ONIndex1Y,I1082,TRUE,_xll.ohTrigger(RecalcTrigger,Trigger1Y)),NA())</f>
        <v>2.5149841774115833E-2</v>
      </c>
    </row>
    <row r="1083" spans="2:17" x14ac:dyDescent="0.2">
      <c r="B1083" s="39" t="s">
        <v>42</v>
      </c>
      <c r="D1083" s="42">
        <f>_xll.qlCalendarAdvance(Calendar,$D1082,B1083,"f",FALSE)</f>
        <v>47058</v>
      </c>
      <c r="E1083" s="172">
        <f>_xll.qlInterestRateIndexValueDate(IndexON,D1083)</f>
        <v>47058</v>
      </c>
      <c r="F1083" s="188">
        <f>IFERROR(_xll.qlIndexFixing(IndexON,D1083,TRUE,_xll.ohTrigger(RecalcTrigger,TriggerON)),NA())</f>
        <v>2.3349042033321554E-2</v>
      </c>
      <c r="H1083" s="42">
        <f>_xll.qlCalendarAdvance(Calendar,$H1082,B1083,"f",FALSE)</f>
        <v>47058</v>
      </c>
      <c r="I1083" s="172">
        <f>_xll.qlInterestRateIndexValueDate(Index1M,$H1083)</f>
        <v>47058</v>
      </c>
      <c r="J1083" s="177">
        <f>IFERROR(_xll.qlIndexFixing(Index1M,$H1083,TRUE,_xll.ohTrigger(RecalcTrigger,Trigger1M)),NA())</f>
        <v>2.4184873807457374E-2</v>
      </c>
      <c r="K1083" s="44">
        <f>IFERROR(_xll.qlIndexFixing(Index3M,H1083,TRUE,_xll.ohTrigger(RecalcTrigger,Trigger3M)),NA())</f>
        <v>2.4573162212501332E-2</v>
      </c>
      <c r="L1083" s="44">
        <f>IFERROR(_xll.qlIndexFixing(Index6M,$H1083,TRUE,_xll.ohTrigger(RecalcTrigger,Trigger6M)),NA())</f>
        <v>2.4919781781423324E-2</v>
      </c>
      <c r="M1083" s="178">
        <f>IFERROR(_xll.qlIndexFixing(Index1Y,$H1083,TRUE,_xll.ohTrigger(RecalcTrigger,Trigger1Y)),NA())</f>
        <v>2.5381309664789686E-2</v>
      </c>
      <c r="N1083" s="177">
        <f>IFERROR(_xll.qlIndexFixing(ONIndex1M,I1083,TRUE,_xll.ohTrigger(RecalcTrigger,Trigger1M)),NA())</f>
        <v>2.4164932343038181E-2</v>
      </c>
      <c r="O1083" s="44">
        <f>IFERROR(_xll.qlIndexFixing(ONIndex3M,I1083,TRUE,_xll.ohTrigger(RecalcTrigger,Trigger3M)),NA())</f>
        <v>2.4516087874437709E-2</v>
      </c>
      <c r="P1083" s="44">
        <f>IFERROR(_xll.qlIndexFixing(ONIndex6M,I1083,TRUE,_xll.ohTrigger(RecalcTrigger,Trigger6M)),NA())</f>
        <v>2.481266478144839E-2</v>
      </c>
      <c r="Q1083" s="178">
        <f>IFERROR(_xll.qlIndexFixing(ONIndex1Y,I1083,TRUE,_xll.ohTrigger(RecalcTrigger,Trigger1Y)),NA())</f>
        <v>2.5147018850785186E-2</v>
      </c>
    </row>
    <row r="1084" spans="2:17" x14ac:dyDescent="0.2">
      <c r="B1084" s="39" t="s">
        <v>42</v>
      </c>
      <c r="D1084" s="42">
        <f>_xll.qlCalendarAdvance(Calendar,$D1083,B1084,"f",FALSE)</f>
        <v>47065</v>
      </c>
      <c r="E1084" s="172">
        <f>_xll.qlInterestRateIndexValueDate(IndexON,D1084)</f>
        <v>47065</v>
      </c>
      <c r="F1084" s="188">
        <f>IFERROR(_xll.qlIndexFixing(IndexON,D1084,TRUE,_xll.ohTrigger(RecalcTrigger,TriggerON)),NA())</f>
        <v>2.3347138852443106E-2</v>
      </c>
      <c r="H1084" s="42">
        <f>_xll.qlCalendarAdvance(Calendar,$H1083,B1084,"f",FALSE)</f>
        <v>47065</v>
      </c>
      <c r="I1084" s="172">
        <f>_xll.qlInterestRateIndexValueDate(Index1M,$H1084)</f>
        <v>47065</v>
      </c>
      <c r="J1084" s="177">
        <f>IFERROR(_xll.qlIndexFixing(Index1M,$H1084,TRUE,_xll.ohTrigger(RecalcTrigger,Trigger1M)),NA())</f>
        <v>2.4183218731010779E-2</v>
      </c>
      <c r="K1084" s="44">
        <f>IFERROR(_xll.qlIndexFixing(Index3M,H1084,TRUE,_xll.ohTrigger(RecalcTrigger,Trigger3M)),NA())</f>
        <v>2.4570286856076706E-2</v>
      </c>
      <c r="L1084" s="44">
        <f>IFERROR(_xll.qlIndexFixing(Index6M,$H1084,TRUE,_xll.ohTrigger(RecalcTrigger,Trigger6M)),NA())</f>
        <v>2.4916004955302086E-2</v>
      </c>
      <c r="M1084" s="178">
        <f>IFERROR(_xll.qlIndexFixing(Index1Y,$H1084,TRUE,_xll.ohTrigger(RecalcTrigger,Trigger1Y)),NA())</f>
        <v>2.537792580522602E-2</v>
      </c>
      <c r="N1084" s="177">
        <f>IFERROR(_xll.qlIndexFixing(ONIndex1M,I1084,TRUE,_xll.ohTrigger(RecalcTrigger,Trigger1M)),NA())</f>
        <v>2.4163415372893127E-2</v>
      </c>
      <c r="O1084" s="44">
        <f>IFERROR(_xll.qlIndexFixing(ONIndex3M,I1084,TRUE,_xll.ohTrigger(RecalcTrigger,Trigger3M)),NA())</f>
        <v>2.4513489146597012E-2</v>
      </c>
      <c r="P1084" s="44">
        <f>IFERROR(_xll.qlIndexFixing(ONIndex6M,I1084,TRUE,_xll.ohTrigger(RecalcTrigger,Trigger6M)),NA())</f>
        <v>2.4809608116510562E-2</v>
      </c>
      <c r="Q1084" s="178">
        <f>IFERROR(_xll.qlIndexFixing(ONIndex1Y,I1084,TRUE,_xll.ohTrigger(RecalcTrigger,Trigger1Y)),NA())</f>
        <v>2.5144178245587456E-2</v>
      </c>
    </row>
    <row r="1085" spans="2:17" x14ac:dyDescent="0.2">
      <c r="B1085" s="39" t="s">
        <v>42</v>
      </c>
      <c r="D1085" s="42">
        <f>_xll.qlCalendarAdvance(Calendar,$D1084,B1085,"f",FALSE)</f>
        <v>47072</v>
      </c>
      <c r="E1085" s="172">
        <f>_xll.qlInterestRateIndexValueDate(IndexON,D1085)</f>
        <v>47072</v>
      </c>
      <c r="F1085" s="188">
        <f>IFERROR(_xll.qlIndexFixing(IndexON,D1085,TRUE,_xll.ohTrigger(RecalcTrigger,TriggerON)),NA())</f>
        <v>2.3345201229164614E-2</v>
      </c>
      <c r="H1085" s="42">
        <f>_xll.qlCalendarAdvance(Calendar,$H1084,B1085,"f",FALSE)</f>
        <v>47072</v>
      </c>
      <c r="I1085" s="172">
        <f>_xll.qlInterestRateIndexValueDate(Index1M,$H1085)</f>
        <v>47072</v>
      </c>
      <c r="J1085" s="177">
        <f>IFERROR(_xll.qlIndexFixing(Index1M,$H1085,TRUE,_xll.ohTrigger(RecalcTrigger,Trigger1M)),NA())</f>
        <v>2.4181498389925858E-2</v>
      </c>
      <c r="K1085" s="44">
        <f>IFERROR(_xll.qlIndexFixing(Index3M,H1085,TRUE,_xll.ohTrigger(RecalcTrigger,Trigger3M)),NA())</f>
        <v>2.456737139265967E-2</v>
      </c>
      <c r="L1085" s="44">
        <f>IFERROR(_xll.qlIndexFixing(Index6M,$H1085,TRUE,_xll.ohTrigger(RecalcTrigger,Trigger6M)),NA())</f>
        <v>2.4912175045075011E-2</v>
      </c>
      <c r="M1085" s="178">
        <f>IFERROR(_xll.qlIndexFixing(Index1Y,$H1085,TRUE,_xll.ohTrigger(RecalcTrigger,Trigger1Y)),NA())</f>
        <v>2.5374523827627726E-2</v>
      </c>
      <c r="N1085" s="177">
        <f>IFERROR(_xll.qlIndexFixing(ONIndex1M,I1085,TRUE,_xll.ohTrigger(RecalcTrigger,Trigger1M)),NA())</f>
        <v>2.4161833262934529E-2</v>
      </c>
      <c r="O1085" s="44">
        <f>IFERROR(_xll.qlIndexFixing(ONIndex3M,I1085,TRUE,_xll.ohTrigger(RecalcTrigger,Trigger3M)),NA())</f>
        <v>2.4510850553873809E-2</v>
      </c>
      <c r="P1085" s="44">
        <f>IFERROR(_xll.qlIndexFixing(ONIndex6M,I1085,TRUE,_xll.ohTrigger(RecalcTrigger,Trigger6M)),NA())</f>
        <v>2.4806499004660365E-2</v>
      </c>
      <c r="Q1085" s="178">
        <f>IFERROR(_xll.qlIndexFixing(ONIndex1Y,I1085,TRUE,_xll.ohTrigger(RecalcTrigger,Trigger1Y)),NA())</f>
        <v>2.5141319958603692E-2</v>
      </c>
    </row>
    <row r="1086" spans="2:17" x14ac:dyDescent="0.2">
      <c r="B1086" s="39" t="s">
        <v>42</v>
      </c>
      <c r="D1086" s="42">
        <f>_xll.qlCalendarAdvance(Calendar,$D1085,B1086,"f",FALSE)</f>
        <v>47079</v>
      </c>
      <c r="E1086" s="172">
        <f>_xll.qlInterestRateIndexValueDate(IndexON,D1086)</f>
        <v>47079</v>
      </c>
      <c r="F1086" s="188">
        <f>IFERROR(_xll.qlIndexFixing(IndexON,D1086,TRUE,_xll.ohTrigger(RecalcTrigger,TriggerON)),NA())</f>
        <v>2.3343229163567125E-2</v>
      </c>
      <c r="H1086" s="42">
        <f>_xll.qlCalendarAdvance(Calendar,$H1085,B1086,"f",FALSE)</f>
        <v>47079</v>
      </c>
      <c r="I1086" s="172">
        <f>_xll.qlInterestRateIndexValueDate(Index1M,$H1086)</f>
        <v>47079</v>
      </c>
      <c r="J1086" s="177">
        <f>IFERROR(_xll.qlIndexFixing(Index1M,$H1086,TRUE,_xll.ohTrigger(RecalcTrigger,Trigger1M)),NA())</f>
        <v>2.4179712784232331E-2</v>
      </c>
      <c r="K1086" s="44">
        <f>IFERROR(_xll.qlIndexFixing(Index3M,H1086,TRUE,_xll.ohTrigger(RecalcTrigger,Trigger3M)),NA())</f>
        <v>2.4564415822339192E-2</v>
      </c>
      <c r="L1086" s="44">
        <f>IFERROR(_xll.qlIndexFixing(Index6M,$H1086,TRUE,_xll.ohTrigger(RecalcTrigger,Trigger6M)),NA())</f>
        <v>2.4908292051042998E-2</v>
      </c>
      <c r="M1086" s="178">
        <f>IFERROR(_xll.qlIndexFixing(Index1Y,$H1086,TRUE,_xll.ohTrigger(RecalcTrigger,Trigger1Y)),NA())</f>
        <v>2.5371103732175104E-2</v>
      </c>
      <c r="N1086" s="177">
        <f>IFERROR(_xll.qlIndexFixing(ONIndex1M,I1086,TRUE,_xll.ohTrigger(RecalcTrigger,Trigger1M)),NA())</f>
        <v>2.4160186013243434E-2</v>
      </c>
      <c r="O1086" s="44">
        <f>IFERROR(_xll.qlIndexFixing(ONIndex3M,I1086,TRUE,_xll.ohTrigger(RecalcTrigger,Trigger3M)),NA())</f>
        <v>2.4508172096268099E-2</v>
      </c>
      <c r="P1086" s="44">
        <f>IFERROR(_xll.qlIndexFixing(ONIndex6M,I1086,TRUE,_xll.ohTrigger(RecalcTrigger,Trigger6M)),NA())</f>
        <v>2.4803337446221985E-2</v>
      </c>
      <c r="Q1086" s="178">
        <f>IFERROR(_xll.qlIndexFixing(ONIndex1Y,I1086,TRUE,_xll.ohTrigger(RecalcTrigger,Trigger1Y)),NA())</f>
        <v>2.5138443989995984E-2</v>
      </c>
    </row>
    <row r="1087" spans="2:17" x14ac:dyDescent="0.2">
      <c r="B1087" s="39" t="s">
        <v>42</v>
      </c>
      <c r="D1087" s="42">
        <f>_xll.qlCalendarAdvance(Calendar,$D1086,B1087,"f",FALSE)</f>
        <v>47086</v>
      </c>
      <c r="E1087" s="172">
        <f>_xll.qlInterestRateIndexValueDate(IndexON,D1087)</f>
        <v>47086</v>
      </c>
      <c r="F1087" s="188">
        <f>IFERROR(_xll.qlIndexFixing(IndexON,D1087,TRUE,_xll.ohTrigger(RecalcTrigger,TriggerON)),NA())</f>
        <v>2.334122265565064E-2</v>
      </c>
      <c r="H1087" s="42">
        <f>_xll.qlCalendarAdvance(Calendar,$H1086,B1087,"f",FALSE)</f>
        <v>47086</v>
      </c>
      <c r="I1087" s="172">
        <f>_xll.qlInterestRateIndexValueDate(Index1M,$H1087)</f>
        <v>47086</v>
      </c>
      <c r="J1087" s="177">
        <f>IFERROR(_xll.qlIndexFixing(Index1M,$H1087,TRUE,_xll.ohTrigger(RecalcTrigger,Trigger1M)),NA())</f>
        <v>2.4177861913959913E-2</v>
      </c>
      <c r="K1087" s="44">
        <f>IFERROR(_xll.qlIndexFixing(Index3M,H1087,TRUE,_xll.ohTrigger(RecalcTrigger,Trigger3M)),NA())</f>
        <v>2.45608170091716E-2</v>
      </c>
      <c r="L1087" s="44">
        <f>IFERROR(_xll.qlIndexFixing(Index6M,$H1087,TRUE,_xll.ohTrigger(RecalcTrigger,Trigger6M)),NA())</f>
        <v>2.4904355973507392E-2</v>
      </c>
      <c r="M1087" s="178">
        <f>IFERROR(_xll.qlIndexFixing(Index1Y,$H1087,TRUE,_xll.ohTrigger(RecalcTrigger,Trigger1Y)),NA())</f>
        <v>2.5367665519049343E-2</v>
      </c>
      <c r="N1087" s="177">
        <f>IFERROR(_xll.qlIndexFixing(ONIndex1M,I1087,TRUE,_xll.ohTrigger(RecalcTrigger,Trigger1M)),NA())</f>
        <v>2.4158473623981935E-2</v>
      </c>
      <c r="O1087" s="44">
        <f>IFERROR(_xll.qlIndexFixing(ONIndex3M,I1087,TRUE,_xll.ohTrigger(RecalcTrigger,Trigger3M)),NA())</f>
        <v>2.4505453773779884E-2</v>
      </c>
      <c r="P1087" s="44">
        <f>IFERROR(_xll.qlIndexFixing(ONIndex6M,I1087,TRUE,_xll.ohTrigger(RecalcTrigger,Trigger6M)),NA())</f>
        <v>2.4800123440952282E-2</v>
      </c>
      <c r="Q1087" s="178">
        <f>IFERROR(_xll.qlIndexFixing(ONIndex1Y,I1087,TRUE,_xll.ohTrigger(RecalcTrigger,Trigger1Y)),NA())</f>
        <v>2.5135550339602242E-2</v>
      </c>
    </row>
    <row r="1088" spans="2:17" x14ac:dyDescent="0.2">
      <c r="B1088" s="39" t="s">
        <v>42</v>
      </c>
      <c r="D1088" s="42">
        <f>_xll.qlCalendarAdvance(Calendar,$D1087,B1088,"f",FALSE)</f>
        <v>47093</v>
      </c>
      <c r="E1088" s="172">
        <f>_xll.qlInterestRateIndexValueDate(IndexON,D1088)</f>
        <v>47093</v>
      </c>
      <c r="F1088" s="188">
        <f>IFERROR(_xll.qlIndexFixing(IndexON,D1088,TRUE,_xll.ohTrigger(RecalcTrigger,TriggerON)),NA())</f>
        <v>2.3339181705334111E-2</v>
      </c>
      <c r="H1088" s="42">
        <f>_xll.qlCalendarAdvance(Calendar,$H1087,B1088,"f",FALSE)</f>
        <v>47093</v>
      </c>
      <c r="I1088" s="172">
        <f>_xll.qlInterestRateIndexValueDate(Index1M,$H1088)</f>
        <v>47093</v>
      </c>
      <c r="J1088" s="177">
        <f>IFERROR(_xll.qlIndexFixing(Index1M,$H1088,TRUE,_xll.ohTrigger(RecalcTrigger,Trigger1M)),NA())</f>
        <v>2.4177916640611568E-2</v>
      </c>
      <c r="K1088" s="44">
        <f>IFERROR(_xll.qlIndexFixing(Index3M,H1088,TRUE,_xll.ohTrigger(RecalcTrigger,Trigger3M)),NA())</f>
        <v>2.455718395966516E-2</v>
      </c>
      <c r="L1088" s="44">
        <f>IFERROR(_xll.qlIndexFixing(Index6M,$H1088,TRUE,_xll.ohTrigger(RecalcTrigger,Trigger6M)),NA())</f>
        <v>2.4900909331658238E-2</v>
      </c>
      <c r="M1088" s="178">
        <f>IFERROR(_xll.qlIndexFixing(Index1Y,$H1088,TRUE,_xll.ohTrigger(RecalcTrigger,Trigger1Y)),NA())</f>
        <v>2.5364209188433184E-2</v>
      </c>
      <c r="N1088" s="177">
        <f>IFERROR(_xll.qlIndexFixing(ONIndex1M,I1088,TRUE,_xll.ohTrigger(RecalcTrigger,Trigger1M)),NA())</f>
        <v>2.4156696094906893E-2</v>
      </c>
      <c r="O1088" s="44">
        <f>IFERROR(_xll.qlIndexFixing(ONIndex3M,I1088,TRUE,_xll.ohTrigger(RecalcTrigger,Trigger3M)),NA())</f>
        <v>2.4502695586490209E-2</v>
      </c>
      <c r="P1088" s="44">
        <f>IFERROR(_xll.qlIndexFixing(ONIndex6M,I1088,TRUE,_xll.ohTrigger(RecalcTrigger,Trigger6M)),NA())</f>
        <v>2.4796856988932303E-2</v>
      </c>
      <c r="Q1088" s="178">
        <f>IFERROR(_xll.qlIndexFixing(ONIndex1Y,I1088,TRUE,_xll.ohTrigger(RecalcTrigger,Trigger1Y)),NA())</f>
        <v>2.5132639007341417E-2</v>
      </c>
    </row>
    <row r="1089" spans="2:17" x14ac:dyDescent="0.2">
      <c r="B1089" s="39" t="s">
        <v>42</v>
      </c>
      <c r="D1089" s="42">
        <f>_xll.qlCalendarAdvance(Calendar,$D1088,B1089,"f",FALSE)</f>
        <v>47100</v>
      </c>
      <c r="E1089" s="172">
        <f>_xll.qlInterestRateIndexValueDate(IndexON,D1089)</f>
        <v>47100</v>
      </c>
      <c r="F1089" s="188">
        <f>IFERROR(_xll.qlIndexFixing(IndexON,D1089,TRUE,_xll.ohTrigger(RecalcTrigger,TriggerON)),NA())</f>
        <v>2.3337106312617539E-2</v>
      </c>
      <c r="H1089" s="42">
        <f>_xll.qlCalendarAdvance(Calendar,$H1088,B1089,"f",FALSE)</f>
        <v>47100</v>
      </c>
      <c r="I1089" s="172">
        <f>_xll.qlInterestRateIndexValueDate(Index1M,$H1089)</f>
        <v>47100</v>
      </c>
      <c r="J1089" s="177">
        <f>IFERROR(_xll.qlIndexFixing(Index1M,$H1089,TRUE,_xll.ohTrigger(RecalcTrigger,Trigger1M)),NA())</f>
        <v>2.4175920859902219E-2</v>
      </c>
      <c r="K1089" s="44">
        <f>IFERROR(_xll.qlIndexFixing(Index3M,H1089,TRUE,_xll.ohTrigger(RecalcTrigger,Trigger3M)),NA())</f>
        <v>2.4554114210497791E-2</v>
      </c>
      <c r="L1089" s="44">
        <f>IFERROR(_xll.qlIndexFixing(Index6M,$H1089,TRUE,_xll.ohTrigger(RecalcTrigger,Trigger6M)),NA())</f>
        <v>2.489686302213736E-2</v>
      </c>
      <c r="M1089" s="178">
        <f>IFERROR(_xll.qlIndexFixing(Index1Y,$H1089,TRUE,_xll.ohTrigger(RecalcTrigger,Trigger1Y)),NA())</f>
        <v>2.5360734740509372E-2</v>
      </c>
      <c r="N1089" s="177">
        <f>IFERROR(_xll.qlIndexFixing(ONIndex1M,I1089,TRUE,_xll.ohTrigger(RecalcTrigger,Trigger1M)),NA())</f>
        <v>2.4154853426099354E-2</v>
      </c>
      <c r="O1089" s="44">
        <f>IFERROR(_xll.qlIndexFixing(ONIndex3M,I1089,TRUE,_xll.ohTrigger(RecalcTrigger,Trigger3M)),NA())</f>
        <v>2.4499897534236981E-2</v>
      </c>
      <c r="P1089" s="44">
        <f>IFERROR(_xll.qlIndexFixing(ONIndex6M,I1089,TRUE,_xll.ohTrigger(RecalcTrigger,Trigger6M)),NA())</f>
        <v>2.4793538090162048E-2</v>
      </c>
      <c r="Q1089" s="178">
        <f>IFERROR(_xll.qlIndexFixing(ONIndex1Y,I1089,TRUE,_xll.ohTrigger(RecalcTrigger,Trigger1Y)),NA())</f>
        <v>2.5129709993375604E-2</v>
      </c>
    </row>
    <row r="1090" spans="2:17" x14ac:dyDescent="0.2">
      <c r="B1090" s="39" t="s">
        <v>42</v>
      </c>
      <c r="D1090" s="42">
        <f>_xll.qlCalendarAdvance(Calendar,$D1089,B1090,"f",FALSE)</f>
        <v>47107</v>
      </c>
      <c r="E1090" s="172">
        <f>_xll.qlInterestRateIndexValueDate(IndexON,D1090)</f>
        <v>47107</v>
      </c>
      <c r="F1090" s="188">
        <f>IFERROR(_xll.qlIndexFixing(IndexON,D1090,TRUE,_xll.ohTrigger(RecalcTrigger,TriggerON)),NA())</f>
        <v>2.3334996477581971E-2</v>
      </c>
      <c r="H1090" s="42">
        <f>_xll.qlCalendarAdvance(Calendar,$H1089,B1090,"f",FALSE)</f>
        <v>47107</v>
      </c>
      <c r="I1090" s="172">
        <f>_xll.qlInterestRateIndexValueDate(Index1M,$H1090)</f>
        <v>47107</v>
      </c>
      <c r="J1090" s="177">
        <f>IFERROR(_xll.qlIndexFixing(Index1M,$H1090,TRUE,_xll.ohTrigger(RecalcTrigger,Trigger1M)),NA())</f>
        <v>2.4173859801787302E-2</v>
      </c>
      <c r="K1090" s="44">
        <f>IFERROR(_xll.qlIndexFixing(Index3M,H1090,TRUE,_xll.ohTrigger(RecalcTrigger,Trigger3M)),NA())</f>
        <v>2.4551004360104354E-2</v>
      </c>
      <c r="L1090" s="44">
        <f>IFERROR(_xll.qlIndexFixing(Index6M,$H1090,TRUE,_xll.ohTrigger(RecalcTrigger,Trigger6M)),NA())</f>
        <v>2.4892763626516139E-2</v>
      </c>
      <c r="M1090" s="178">
        <f>IFERROR(_xll.qlIndexFixing(Index1Y,$H1090,TRUE,_xll.ohTrigger(RecalcTrigger,Trigger1Y)),NA())</f>
        <v>2.5357242175462424E-2</v>
      </c>
      <c r="N1090" s="177">
        <f>IFERROR(_xll.qlIndexFixing(ONIndex1M,I1090,TRUE,_xll.ohTrigger(RecalcTrigger,Trigger1M)),NA())</f>
        <v>2.4152945617721411E-2</v>
      </c>
      <c r="O1090" s="44">
        <f>IFERROR(_xll.qlIndexFixing(ONIndex3M,I1090,TRUE,_xll.ohTrigger(RecalcTrigger,Trigger3M)),NA())</f>
        <v>2.4497059617182293E-2</v>
      </c>
      <c r="P1090" s="44">
        <f>IFERROR(_xll.qlIndexFixing(ONIndex6M,I1090,TRUE,_xll.ohTrigger(RecalcTrigger,Trigger6M)),NA())</f>
        <v>2.4790166744641517E-2</v>
      </c>
      <c r="Q1090" s="178">
        <f>IFERROR(_xll.qlIndexFixing(ONIndex1Y,I1090,TRUE,_xll.ohTrigger(RecalcTrigger,Trigger1Y)),NA())</f>
        <v>2.5126763297704802E-2</v>
      </c>
    </row>
    <row r="1091" spans="2:17" x14ac:dyDescent="0.2">
      <c r="B1091" s="39" t="s">
        <v>42</v>
      </c>
      <c r="D1091" s="42">
        <f>_xll.qlCalendarAdvance(Calendar,$D1090,B1091,"f",FALSE)</f>
        <v>47114</v>
      </c>
      <c r="E1091" s="172">
        <f>_xll.qlInterestRateIndexValueDate(IndexON,D1091)</f>
        <v>47114</v>
      </c>
      <c r="F1091" s="188">
        <f>IFERROR(_xll.qlIndexFixing(IndexON,D1091,TRUE,_xll.ohTrigger(RecalcTrigger,TriggerON)),NA())</f>
        <v>2.3332852200146359E-2</v>
      </c>
      <c r="H1091" s="42">
        <f>_xll.qlCalendarAdvance(Calendar,$H1090,B1091,"f",FALSE)</f>
        <v>47114</v>
      </c>
      <c r="I1091" s="172">
        <f>_xll.qlInterestRateIndexValueDate(Index1M,$H1091)</f>
        <v>47114</v>
      </c>
      <c r="J1091" s="177">
        <f>IFERROR(_xll.qlIndexFixing(Index1M,$H1091,TRUE,_xll.ohTrigger(RecalcTrigger,Trigger1M)),NA())</f>
        <v>2.4171733466308565E-2</v>
      </c>
      <c r="K1091" s="44">
        <f>IFERROR(_xll.qlIndexFixing(Index3M,H1091,TRUE,_xll.ohTrigger(RecalcTrigger,Trigger3M)),NA())</f>
        <v>2.4547854408575803E-2</v>
      </c>
      <c r="L1091" s="44">
        <f>IFERROR(_xll.qlIndexFixing(Index6M,$H1091,TRUE,_xll.ohTrigger(RecalcTrigger,Trigger6M)),NA())</f>
        <v>2.4888611145116538E-2</v>
      </c>
      <c r="M1091" s="178">
        <f>IFERROR(_xll.qlIndexFixing(Index1Y,$H1091,TRUE,_xll.ohTrigger(RecalcTrigger,Trigger1Y)),NA())</f>
        <v>2.5353731493477527E-2</v>
      </c>
      <c r="N1091" s="177">
        <f>IFERROR(_xll.qlIndexFixing(ONIndex1M,I1091,TRUE,_xll.ohTrigger(RecalcTrigger,Trigger1M)),NA())</f>
        <v>2.4150972669529924E-2</v>
      </c>
      <c r="O1091" s="44">
        <f>IFERROR(_xll.qlIndexFixing(ONIndex3M,I1091,TRUE,_xll.ohTrigger(RecalcTrigger,Trigger3M)),NA())</f>
        <v>2.4494181835164053E-2</v>
      </c>
      <c r="P1091" s="44">
        <f>IFERROR(_xll.qlIndexFixing(ONIndex6M,I1091,TRUE,_xll.ohTrigger(RecalcTrigger,Trigger6M)),NA())</f>
        <v>2.4786742952370711E-2</v>
      </c>
      <c r="Q1091" s="178">
        <f>IFERROR(_xll.qlIndexFixing(ONIndex1Y,I1091,TRUE,_xll.ohTrigger(RecalcTrigger,Trigger1Y)),NA())</f>
        <v>2.5123798920166918E-2</v>
      </c>
    </row>
    <row r="1092" spans="2:17" x14ac:dyDescent="0.2">
      <c r="B1092" s="39" t="s">
        <v>42</v>
      </c>
      <c r="D1092" s="42">
        <f>_xll.qlCalendarAdvance(Calendar,$D1091,B1092,"f",FALSE)</f>
        <v>47121</v>
      </c>
      <c r="E1092" s="172">
        <f>_xll.qlInterestRateIndexValueDate(IndexON,D1092)</f>
        <v>47121</v>
      </c>
      <c r="F1092" s="188">
        <f>IFERROR(_xll.qlIndexFixing(IndexON,D1092,TRUE,_xll.ohTrigger(RecalcTrigger,TriggerON)),NA())</f>
        <v>2.333067348039175E-2</v>
      </c>
      <c r="H1092" s="42">
        <f>_xll.qlCalendarAdvance(Calendar,$H1091,B1092,"f",FALSE)</f>
        <v>47121</v>
      </c>
      <c r="I1092" s="172">
        <f>_xll.qlInterestRateIndexValueDate(Index1M,$H1092)</f>
        <v>47121</v>
      </c>
      <c r="J1092" s="177">
        <f>IFERROR(_xll.qlIndexFixing(Index1M,$H1092,TRUE,_xll.ohTrigger(RecalcTrigger,Trigger1M)),NA())</f>
        <v>2.4169541853500398E-2</v>
      </c>
      <c r="K1092" s="44">
        <f>IFERROR(_xll.qlIndexFixing(Index3M,H1092,TRUE,_xll.ohTrigger(RecalcTrigger,Trigger3M)),NA())</f>
        <v>2.454466435600669E-2</v>
      </c>
      <c r="L1092" s="44">
        <f>IFERROR(_xll.qlIndexFixing(Index6M,$H1092,TRUE,_xll.ohTrigger(RecalcTrigger,Trigger6M)),NA())</f>
        <v>2.488387934417691E-2</v>
      </c>
      <c r="M1092" s="178">
        <f>IFERROR(_xll.qlIndexFixing(Index1Y,$H1092,TRUE,_xll.ohTrigger(RecalcTrigger,Trigger1Y)),NA())</f>
        <v>2.5350202694740975E-2</v>
      </c>
      <c r="N1092" s="177">
        <f>IFERROR(_xll.qlIndexFixing(ONIndex1M,I1092,TRUE,_xll.ohTrigger(RecalcTrigger,Trigger1M)),NA())</f>
        <v>2.4148934581686987E-2</v>
      </c>
      <c r="O1092" s="44">
        <f>IFERROR(_xll.qlIndexFixing(ONIndex3M,I1092,TRUE,_xll.ohTrigger(RecalcTrigger,Trigger3M)),NA())</f>
        <v>2.4491264188344353E-2</v>
      </c>
      <c r="P1092" s="44">
        <f>IFERROR(_xll.qlIndexFixing(ONIndex6M,I1092,TRUE,_xll.ohTrigger(RecalcTrigger,Trigger6M)),NA())</f>
        <v>2.4783266713349628E-2</v>
      </c>
      <c r="Q1092" s="178">
        <f>IFERROR(_xll.qlIndexFixing(ONIndex1Y,I1092,TRUE,_xll.ohTrigger(RecalcTrigger,Trigger1Y)),NA())</f>
        <v>2.5120816861005091E-2</v>
      </c>
    </row>
    <row r="1093" spans="2:17" x14ac:dyDescent="0.2">
      <c r="B1093" s="39" t="s">
        <v>42</v>
      </c>
      <c r="D1093" s="42">
        <f>_xll.qlCalendarAdvance(Calendar,$D1092,B1093,"f",FALSE)</f>
        <v>47128</v>
      </c>
      <c r="E1093" s="172">
        <f>_xll.qlInterestRateIndexValueDate(IndexON,D1093)</f>
        <v>47128</v>
      </c>
      <c r="F1093" s="188">
        <f>IFERROR(_xll.qlIndexFixing(IndexON,D1093,TRUE,_xll.ohTrigger(RecalcTrigger,TriggerON)),NA())</f>
        <v>2.3328460318318145E-2</v>
      </c>
      <c r="H1093" s="42">
        <f>_xll.qlCalendarAdvance(Calendar,$H1092,B1093,"f",FALSE)</f>
        <v>47128</v>
      </c>
      <c r="I1093" s="172">
        <f>_xll.qlInterestRateIndexValueDate(Index1M,$H1093)</f>
        <v>47128</v>
      </c>
      <c r="J1093" s="177">
        <f>IFERROR(_xll.qlIndexFixing(Index1M,$H1093,TRUE,_xll.ohTrigger(RecalcTrigger,Trigger1M)),NA())</f>
        <v>2.4167284963402088E-2</v>
      </c>
      <c r="K1093" s="44">
        <f>IFERROR(_xll.qlIndexFixing(Index3M,H1093,TRUE,_xll.ohTrigger(RecalcTrigger,Trigger3M)),NA())</f>
        <v>2.4541434202489765E-2</v>
      </c>
      <c r="L1093" s="44">
        <f>IFERROR(_xll.qlIndexFixing(Index6M,$H1093,TRUE,_xll.ohTrigger(RecalcTrigger,Trigger6M)),NA())</f>
        <v>2.4879624772216752E-2</v>
      </c>
      <c r="M1093" s="178">
        <f>IFERROR(_xll.qlIndexFixing(Index1Y,$H1093,TRUE,_xll.ohTrigger(RecalcTrigger,Trigger1Y)),NA())</f>
        <v>2.5346655779439953E-2</v>
      </c>
      <c r="N1093" s="177">
        <f>IFERROR(_xll.qlIndexFixing(ONIndex1M,I1093,TRUE,_xll.ohTrigger(RecalcTrigger,Trigger1M)),NA())</f>
        <v>2.4146831354111553E-2</v>
      </c>
      <c r="O1093" s="44">
        <f>IFERROR(_xll.qlIndexFixing(ONIndex3M,I1093,TRUE,_xll.ohTrigger(RecalcTrigger,Trigger3M)),NA())</f>
        <v>2.4488306676642146E-2</v>
      </c>
      <c r="P1093" s="44">
        <f>IFERROR(_xll.qlIndexFixing(ONIndex6M,I1093,TRUE,_xll.ohTrigger(RecalcTrigger,Trigger6M)),NA())</f>
        <v>2.4779738027578269E-2</v>
      </c>
      <c r="Q1093" s="178">
        <f>IFERROR(_xll.qlIndexFixing(ONIndex1Y,I1093,TRUE,_xll.ohTrigger(RecalcTrigger,Trigger1Y)),NA())</f>
        <v>2.5117817119976182E-2</v>
      </c>
    </row>
    <row r="1094" spans="2:17" x14ac:dyDescent="0.2">
      <c r="B1094" s="39" t="s">
        <v>42</v>
      </c>
      <c r="D1094" s="42">
        <f>_xll.qlCalendarAdvance(Calendar,$D1093,B1094,"f",FALSE)</f>
        <v>47135</v>
      </c>
      <c r="E1094" s="172">
        <f>_xll.qlInterestRateIndexValueDate(IndexON,D1094)</f>
        <v>47135</v>
      </c>
      <c r="F1094" s="188">
        <f>IFERROR(_xll.qlIndexFixing(IndexON,D1094,TRUE,_xll.ohTrigger(RecalcTrigger,TriggerON)),NA())</f>
        <v>2.3326212713844496E-2</v>
      </c>
      <c r="H1094" s="42">
        <f>_xll.qlCalendarAdvance(Calendar,$H1093,B1094,"f",FALSE)</f>
        <v>47135</v>
      </c>
      <c r="I1094" s="172">
        <f>_xll.qlInterestRateIndexValueDate(Index1M,$H1094)</f>
        <v>47135</v>
      </c>
      <c r="J1094" s="177">
        <f>IFERROR(_xll.qlIndexFixing(Index1M,$H1094,TRUE,_xll.ohTrigger(RecalcTrigger,Trigger1M)),NA())</f>
        <v>2.4164962796052937E-2</v>
      </c>
      <c r="K1094" s="44">
        <f>IFERROR(_xll.qlIndexFixing(Index3M,H1094,TRUE,_xll.ohTrigger(RecalcTrigger,Trigger3M)),NA())</f>
        <v>2.4538163948118686E-2</v>
      </c>
      <c r="L1094" s="44">
        <f>IFERROR(_xll.qlIndexFixing(Index6M,$H1094,TRUE,_xll.ohTrigger(RecalcTrigger,Trigger6M)),NA())</f>
        <v>2.4875317118990058E-2</v>
      </c>
      <c r="M1094" s="178">
        <f>IFERROR(_xll.qlIndexFixing(Index1Y,$H1094,TRUE,_xll.ohTrigger(RecalcTrigger,Trigger1Y)),NA())</f>
        <v>2.5343090747762087E-2</v>
      </c>
      <c r="N1094" s="177">
        <f>IFERROR(_xll.qlIndexFixing(ONIndex1M,I1094,TRUE,_xll.ohTrigger(RecalcTrigger,Trigger1M)),NA())</f>
        <v>2.4144662986884668E-2</v>
      </c>
      <c r="O1094" s="44">
        <f>IFERROR(_xll.qlIndexFixing(ONIndex3M,I1094,TRUE,_xll.ohTrigger(RecalcTrigger,Trigger3M)),NA())</f>
        <v>2.4485309299976388E-2</v>
      </c>
      <c r="P1094" s="44">
        <f>IFERROR(_xll.qlIndexFixing(ONIndex6M,I1094,TRUE,_xll.ohTrigger(RecalcTrigger,Trigger6M)),NA())</f>
        <v>2.4776156894975587E-2</v>
      </c>
      <c r="Q1094" s="178">
        <f>IFERROR(_xll.qlIndexFixing(ONIndex1Y,I1094,TRUE,_xll.ohTrigger(RecalcTrigger,Trigger1Y)),NA())</f>
        <v>2.5114799697161239E-2</v>
      </c>
    </row>
    <row r="1095" spans="2:17" x14ac:dyDescent="0.2">
      <c r="B1095" s="39" t="s">
        <v>42</v>
      </c>
      <c r="D1095" s="42">
        <f>_xll.qlCalendarAdvance(Calendar,$D1094,B1095,"f",FALSE)</f>
        <v>47142</v>
      </c>
      <c r="E1095" s="172">
        <f>_xll.qlInterestRateIndexValueDate(IndexON,D1095)</f>
        <v>47142</v>
      </c>
      <c r="F1095" s="188">
        <f>IFERROR(_xll.qlIndexFixing(IndexON,D1095,TRUE,_xll.ohTrigger(RecalcTrigger,TriggerON)),NA())</f>
        <v>2.3323930666970805E-2</v>
      </c>
      <c r="H1095" s="42">
        <f>_xll.qlCalendarAdvance(Calendar,$H1094,B1095,"f",FALSE)</f>
        <v>47142</v>
      </c>
      <c r="I1095" s="172">
        <f>_xll.qlInterestRateIndexValueDate(Index1M,$H1095)</f>
        <v>47142</v>
      </c>
      <c r="J1095" s="177">
        <f>IFERROR(_xll.qlIndexFixing(Index1M,$H1095,TRUE,_xll.ohTrigger(RecalcTrigger,Trigger1M)),NA())</f>
        <v>2.4162575351497149E-2</v>
      </c>
      <c r="K1095" s="44">
        <f>IFERROR(_xll.qlIndexFixing(Index3M,H1095,TRUE,_xll.ohTrigger(RecalcTrigger,Trigger3M)),NA())</f>
        <v>2.4534853592994309E-2</v>
      </c>
      <c r="L1095" s="44">
        <f>IFERROR(_xll.qlIndexFixing(Index6M,$H1095,TRUE,_xll.ohTrigger(RecalcTrigger,Trigger6M)),NA())</f>
        <v>2.4870956384832658E-2</v>
      </c>
      <c r="M1095" s="178">
        <f>IFERROR(_xll.qlIndexFixing(Index1Y,$H1095,TRUE,_xll.ohTrigger(RecalcTrigger,Trigger1Y)),NA())</f>
        <v>2.5339507599897004E-2</v>
      </c>
      <c r="N1095" s="177">
        <f>IFERROR(_xll.qlIndexFixing(ONIndex1M,I1095,TRUE,_xll.ohTrigger(RecalcTrigger,Trigger1M)),NA())</f>
        <v>2.4142429479925287E-2</v>
      </c>
      <c r="O1095" s="44">
        <f>IFERROR(_xll.qlIndexFixing(ONIndex3M,I1095,TRUE,_xll.ohTrigger(RecalcTrigger,Trigger3M)),NA())</f>
        <v>2.4482272058590215E-2</v>
      </c>
      <c r="P1095" s="44">
        <f>IFERROR(_xll.qlIndexFixing(ONIndex6M,I1095,TRUE,_xll.ohTrigger(RecalcTrigger,Trigger6M)),NA())</f>
        <v>2.4772523315703676E-2</v>
      </c>
      <c r="Q1095" s="178">
        <f>IFERROR(_xll.qlIndexFixing(ONIndex1Y,I1095,TRUE,_xll.ohTrigger(RecalcTrigger,Trigger1Y)),NA())</f>
        <v>2.5111764592722352E-2</v>
      </c>
    </row>
    <row r="1096" spans="2:17" x14ac:dyDescent="0.2">
      <c r="B1096" s="39" t="s">
        <v>42</v>
      </c>
      <c r="D1096" s="42">
        <f>_xll.qlCalendarAdvance(Calendar,$D1095,B1096,"f",FALSE)</f>
        <v>47149</v>
      </c>
      <c r="E1096" s="172">
        <f>_xll.qlInterestRateIndexValueDate(IndexON,D1096)</f>
        <v>47149</v>
      </c>
      <c r="F1096" s="188">
        <f>IFERROR(_xll.qlIndexFixing(IndexON,D1096,TRUE,_xll.ohTrigger(RecalcTrigger,TriggerON)),NA())</f>
        <v>2.3321614177859162E-2</v>
      </c>
      <c r="H1096" s="42">
        <f>_xll.qlCalendarAdvance(Calendar,$H1095,B1096,"f",FALSE)</f>
        <v>47149</v>
      </c>
      <c r="I1096" s="172">
        <f>_xll.qlInterestRateIndexValueDate(Index1M,$H1096)</f>
        <v>47149</v>
      </c>
      <c r="J1096" s="177">
        <f>IFERROR(_xll.qlIndexFixing(Index1M,$H1096,TRUE,_xll.ohTrigger(RecalcTrigger,Trigger1M)),NA())</f>
        <v>2.4157028051746091E-2</v>
      </c>
      <c r="K1096" s="44">
        <f>IFERROR(_xll.qlIndexFixing(Index3M,H1096,TRUE,_xll.ohTrigger(RecalcTrigger,Trigger3M)),NA())</f>
        <v>2.4530927172307045E-2</v>
      </c>
      <c r="L1096" s="44">
        <f>IFERROR(_xll.qlIndexFixing(Index6M,$H1096,TRUE,_xll.ohTrigger(RecalcTrigger,Trigger6M)),NA())</f>
        <v>2.4866542570085304E-2</v>
      </c>
      <c r="M1096" s="178">
        <f>IFERROR(_xll.qlIndexFixing(Index1Y,$H1096,TRUE,_xll.ohTrigger(RecalcTrigger,Trigger1Y)),NA())</f>
        <v>2.5335906336034331E-2</v>
      </c>
      <c r="N1096" s="177">
        <f>IFERROR(_xll.qlIndexFixing(ONIndex1M,I1096,TRUE,_xll.ohTrigger(RecalcTrigger,Trigger1M)),NA())</f>
        <v>2.4140130833233409E-2</v>
      </c>
      <c r="O1096" s="44">
        <f>IFERROR(_xll.qlIndexFixing(ONIndex3M,I1096,TRUE,_xll.ohTrigger(RecalcTrigger,Trigger3M)),NA())</f>
        <v>2.4479194952159444E-2</v>
      </c>
      <c r="P1096" s="44">
        <f>IFERROR(_xll.qlIndexFixing(ONIndex6M,I1096,TRUE,_xll.ohTrigger(RecalcTrigger,Trigger6M)),NA())</f>
        <v>2.4768837289681489E-2</v>
      </c>
      <c r="Q1096" s="178">
        <f>IFERROR(_xll.qlIndexFixing(ONIndex1Y,I1096,TRUE,_xll.ohTrigger(RecalcTrigger,Trigger1Y)),NA())</f>
        <v>2.5108711806416384E-2</v>
      </c>
    </row>
    <row r="1097" spans="2:17" x14ac:dyDescent="0.2">
      <c r="B1097" s="39" t="s">
        <v>42</v>
      </c>
      <c r="D1097" s="42">
        <f>_xll.qlCalendarAdvance(Calendar,$D1096,B1097,"f",FALSE)</f>
        <v>47156</v>
      </c>
      <c r="E1097" s="172">
        <f>_xll.qlInterestRateIndexValueDate(IndexON,D1097)</f>
        <v>47156</v>
      </c>
      <c r="F1097" s="188">
        <f>IFERROR(_xll.qlIndexFixing(IndexON,D1097,TRUE,_xll.ohTrigger(RecalcTrigger,TriggerON)),NA())</f>
        <v>2.3319263246266431E-2</v>
      </c>
      <c r="H1097" s="42">
        <f>_xll.qlCalendarAdvance(Calendar,$H1096,B1097,"f",FALSE)</f>
        <v>47156</v>
      </c>
      <c r="I1097" s="172">
        <f>_xll.qlInterestRateIndexValueDate(Index1M,$H1097)</f>
        <v>47156</v>
      </c>
      <c r="J1097" s="177">
        <f>IFERROR(_xll.qlIndexFixing(Index1M,$H1097,TRUE,_xll.ohTrigger(RecalcTrigger,Trigger1M)),NA())</f>
        <v>2.4154534190741719E-2</v>
      </c>
      <c r="K1097" s="44">
        <f>IFERROR(_xll.qlIndexFixing(Index3M,H1097,TRUE,_xll.ohTrigger(RecalcTrigger,Trigger3M)),NA())</f>
        <v>2.4528112580865676E-2</v>
      </c>
      <c r="L1097" s="44">
        <f>IFERROR(_xll.qlIndexFixing(Index6M,$H1097,TRUE,_xll.ohTrigger(RecalcTrigger,Trigger6M)),NA())</f>
        <v>2.4862075675091435E-2</v>
      </c>
      <c r="M1097" s="178">
        <f>IFERROR(_xll.qlIndexFixing(Index1Y,$H1097,TRUE,_xll.ohTrigger(RecalcTrigger,Trigger1Y)),NA())</f>
        <v>2.5332286956365024E-2</v>
      </c>
      <c r="N1097" s="177">
        <f>IFERROR(_xll.qlIndexFixing(ONIndex1M,I1097,TRUE,_xll.ohTrigger(RecalcTrigger,Trigger1M)),NA())</f>
        <v>2.413776704689008E-2</v>
      </c>
      <c r="O1097" s="44">
        <f>IFERROR(_xll.qlIndexFixing(ONIndex3M,I1097,TRUE,_xll.ohTrigger(RecalcTrigger,Trigger3M)),NA())</f>
        <v>2.447607798100826E-2</v>
      </c>
      <c r="P1097" s="44">
        <f>IFERROR(_xll.qlIndexFixing(ONIndex6M,I1097,TRUE,_xll.ohTrigger(RecalcTrigger,Trigger6M)),NA())</f>
        <v>2.4765098816909026E-2</v>
      </c>
      <c r="Q1097" s="178">
        <f>IFERROR(_xll.qlIndexFixing(ONIndex1Y,I1097,TRUE,_xll.ohTrigger(RecalcTrigger,Trigger1Y)),NA())</f>
        <v>2.5105641338405427E-2</v>
      </c>
    </row>
    <row r="1098" spans="2:17" x14ac:dyDescent="0.2">
      <c r="B1098" s="39" t="s">
        <v>42</v>
      </c>
      <c r="D1098" s="42">
        <f>_xll.qlCalendarAdvance(Calendar,$D1097,B1098,"f",FALSE)</f>
        <v>47163</v>
      </c>
      <c r="E1098" s="172">
        <f>_xll.qlInterestRateIndexValueDate(IndexON,D1098)</f>
        <v>47163</v>
      </c>
      <c r="F1098" s="188">
        <f>IFERROR(_xll.qlIndexFixing(IndexON,D1098,TRUE,_xll.ohTrigger(RecalcTrigger,TriggerON)),NA())</f>
        <v>2.3316877872435748E-2</v>
      </c>
      <c r="H1098" s="42">
        <f>_xll.qlCalendarAdvance(Calendar,$H1097,B1098,"f",FALSE)</f>
        <v>47163</v>
      </c>
      <c r="I1098" s="172">
        <f>_xll.qlInterestRateIndexValueDate(Index1M,$H1098)</f>
        <v>47163</v>
      </c>
      <c r="J1098" s="177">
        <f>IFERROR(_xll.qlIndexFixing(Index1M,$H1098,TRUE,_xll.ohTrigger(RecalcTrigger,Trigger1M)),NA())</f>
        <v>2.4151975074131825E-2</v>
      </c>
      <c r="K1098" s="44">
        <f>IFERROR(_xll.qlIndexFixing(Index3M,H1098,TRUE,_xll.ohTrigger(RecalcTrigger,Trigger3M)),NA())</f>
        <v>2.4524112144399736E-2</v>
      </c>
      <c r="L1098" s="44">
        <f>IFERROR(_xll.qlIndexFixing(Index6M,$H1098,TRUE,_xll.ohTrigger(RecalcTrigger,Trigger6M)),NA())</f>
        <v>2.4857555700200314E-2</v>
      </c>
      <c r="M1098" s="178">
        <f>IFERROR(_xll.qlIndexFixing(Index1Y,$H1098,TRUE,_xll.ohTrigger(RecalcTrigger,Trigger1Y)),NA())</f>
        <v>2.5328649461081376E-2</v>
      </c>
      <c r="N1098" s="177">
        <f>IFERROR(_xll.qlIndexFixing(ONIndex1M,I1098,TRUE,_xll.ohTrigger(RecalcTrigger,Trigger1M)),NA())</f>
        <v>2.41353381208953E-2</v>
      </c>
      <c r="O1098" s="44">
        <f>IFERROR(_xll.qlIndexFixing(ONIndex3M,I1098,TRUE,_xll.ohTrigger(RecalcTrigger,Trigger3M)),NA())</f>
        <v>2.4472921144893522E-2</v>
      </c>
      <c r="P1098" s="44">
        <f>IFERROR(_xll.qlIndexFixing(ONIndex6M,I1098,TRUE,_xll.ohTrigger(RecalcTrigger,Trigger6M)),NA())</f>
        <v>2.4761307897386287E-2</v>
      </c>
      <c r="Q1098" s="178">
        <f>IFERROR(_xll.qlIndexFixing(ONIndex1Y,I1098,TRUE,_xll.ohTrigger(RecalcTrigger,Trigger1Y)),NA())</f>
        <v>2.510255318868948E-2</v>
      </c>
    </row>
    <row r="1099" spans="2:17" x14ac:dyDescent="0.2">
      <c r="B1099" s="39" t="s">
        <v>42</v>
      </c>
      <c r="D1099" s="42">
        <f>_xll.qlCalendarAdvance(Calendar,$D1098,B1099,"f",FALSE)</f>
        <v>47170</v>
      </c>
      <c r="E1099" s="172">
        <f>_xll.qlInterestRateIndexValueDate(IndexON,D1099)</f>
        <v>47170</v>
      </c>
      <c r="F1099" s="188">
        <f>IFERROR(_xll.qlIndexFixing(IndexON,D1099,TRUE,_xll.ohTrigger(RecalcTrigger,TriggerON)),NA())</f>
        <v>2.3314458056123977E-2</v>
      </c>
      <c r="H1099" s="42">
        <f>_xll.qlCalendarAdvance(Calendar,$H1098,B1099,"f",FALSE)</f>
        <v>47170</v>
      </c>
      <c r="I1099" s="172">
        <f>_xll.qlInterestRateIndexValueDate(Index1M,$H1099)</f>
        <v>47170</v>
      </c>
      <c r="J1099" s="177">
        <f>IFERROR(_xll.qlIndexFixing(Index1M,$H1099,TRUE,_xll.ohTrigger(RecalcTrigger,Trigger1M)),NA())</f>
        <v>2.414935070194825E-2</v>
      </c>
      <c r="K1099" s="44">
        <f>IFERROR(_xll.qlIndexFixing(Index3M,H1099,TRUE,_xll.ohTrigger(RecalcTrigger,Trigger3M)),NA())</f>
        <v>2.4520644483828787E-2</v>
      </c>
      <c r="L1099" s="44">
        <f>IFERROR(_xll.qlIndexFixing(Index6M,$H1099,TRUE,_xll.ohTrigger(RecalcTrigger,Trigger6M)),NA())</f>
        <v>2.485298264576433E-2</v>
      </c>
      <c r="M1099" s="178">
        <f>IFERROR(_xll.qlIndexFixing(Index1Y,$H1099,TRUE,_xll.ohTrigger(RecalcTrigger,Trigger1Y)),NA())</f>
        <v>2.5324993850375899E-2</v>
      </c>
      <c r="N1099" s="177">
        <f>IFERROR(_xll.qlIndexFixing(ONIndex1M,I1099,TRUE,_xll.ohTrigger(RecalcTrigger,Trigger1M)),NA())</f>
        <v>2.4132844055168023E-2</v>
      </c>
      <c r="O1099" s="44">
        <f>IFERROR(_xll.qlIndexFixing(ONIndex3M,I1099,TRUE,_xll.ohTrigger(RecalcTrigger,Trigger3M)),NA())</f>
        <v>2.4469724443977325E-2</v>
      </c>
      <c r="P1099" s="44">
        <f>IFERROR(_xll.qlIndexFixing(ONIndex6M,I1099,TRUE,_xll.ohTrigger(RecalcTrigger,Trigger6M)),NA())</f>
        <v>2.4757464531194318E-2</v>
      </c>
      <c r="Q1099" s="178">
        <f>IFERROR(_xll.qlIndexFixing(ONIndex1Y,I1099,TRUE,_xll.ohTrigger(RecalcTrigger,Trigger1Y)),NA())</f>
        <v>2.5099447357106452E-2</v>
      </c>
    </row>
    <row r="1100" spans="2:17" x14ac:dyDescent="0.2">
      <c r="B1100" s="39" t="s">
        <v>42</v>
      </c>
      <c r="D1100" s="42">
        <f>_xll.qlCalendarAdvance(Calendar,$D1099,B1100,"f",FALSE)</f>
        <v>47177</v>
      </c>
      <c r="E1100" s="172">
        <f>_xll.qlInterestRateIndexValueDate(IndexON,D1100)</f>
        <v>47177</v>
      </c>
      <c r="F1100" s="188">
        <f>IFERROR(_xll.qlIndexFixing(IndexON,D1100,TRUE,_xll.ohTrigger(RecalcTrigger,TriggerON)),NA())</f>
        <v>2.3312003797574254E-2</v>
      </c>
      <c r="H1100" s="42">
        <f>_xll.qlCalendarAdvance(Calendar,$H1099,B1100,"f",FALSE)</f>
        <v>47177</v>
      </c>
      <c r="I1100" s="172">
        <f>_xll.qlInterestRateIndexValueDate(Index1M,$H1100)</f>
        <v>47177</v>
      </c>
      <c r="J1100" s="177">
        <f>IFERROR(_xll.qlIndexFixing(Index1M,$H1100,TRUE,_xll.ohTrigger(RecalcTrigger,Trigger1M)),NA())</f>
        <v>2.4147261523869756E-2</v>
      </c>
      <c r="K1100" s="44">
        <f>IFERROR(_xll.qlIndexFixing(Index3M,H1100,TRUE,_xll.ohTrigger(RecalcTrigger,Trigger3M)),NA())</f>
        <v>2.4518826665036401E-2</v>
      </c>
      <c r="L1100" s="44">
        <f>IFERROR(_xll.qlIndexFixing(Index6M,$H1100,TRUE,_xll.ohTrigger(RecalcTrigger,Trigger6M)),NA())</f>
        <v>2.4849835887531448E-2</v>
      </c>
      <c r="M1100" s="178">
        <f>IFERROR(_xll.qlIndexFixing(Index1Y,$H1100,TRUE,_xll.ohTrigger(RecalcTrigger,Trigger1Y)),NA())</f>
        <v>2.5321320124442881E-2</v>
      </c>
      <c r="N1100" s="177">
        <f>IFERROR(_xll.qlIndexFixing(ONIndex1M,I1100,TRUE,_xll.ohTrigger(RecalcTrigger,Trigger1M)),NA())</f>
        <v>2.413028484970825E-2</v>
      </c>
      <c r="O1100" s="44">
        <f>IFERROR(_xll.qlIndexFixing(ONIndex3M,I1100,TRUE,_xll.ohTrigger(RecalcTrigger,Trigger3M)),NA())</f>
        <v>2.4466487878178622E-2</v>
      </c>
      <c r="P1100" s="44">
        <f>IFERROR(_xll.qlIndexFixing(ONIndex6M,I1100,TRUE,_xll.ohTrigger(RecalcTrigger,Trigger6M)),NA())</f>
        <v>2.4753568718171026E-2</v>
      </c>
      <c r="Q1100" s="178">
        <f>IFERROR(_xll.qlIndexFixing(ONIndex1Y,I1100,TRUE,_xll.ohTrigger(RecalcTrigger,Trigger1Y)),NA())</f>
        <v>2.5096323843818436E-2</v>
      </c>
    </row>
    <row r="1101" spans="2:17" x14ac:dyDescent="0.2">
      <c r="B1101" s="39" t="s">
        <v>42</v>
      </c>
      <c r="D1101" s="42">
        <f>_xll.qlCalendarAdvance(Calendar,$D1100,B1101,"f",FALSE)</f>
        <v>47184</v>
      </c>
      <c r="E1101" s="172">
        <f>_xll.qlInterestRateIndexValueDate(IndexON,D1101)</f>
        <v>47184</v>
      </c>
      <c r="F1101" s="188">
        <f>IFERROR(_xll.qlIndexFixing(IndexON,D1101,TRUE,_xll.ohTrigger(RecalcTrigger,TriggerON)),NA())</f>
        <v>2.3309515096705535E-2</v>
      </c>
      <c r="H1101" s="42">
        <f>_xll.qlCalendarAdvance(Calendar,$H1100,B1101,"f",FALSE)</f>
        <v>47184</v>
      </c>
      <c r="I1101" s="172">
        <f>_xll.qlInterestRateIndexValueDate(Index1M,$H1101)</f>
        <v>47184</v>
      </c>
      <c r="J1101" s="177">
        <f>IFERROR(_xll.qlIndexFixing(Index1M,$H1101,TRUE,_xll.ohTrigger(RecalcTrigger,Trigger1M)),NA())</f>
        <v>2.4146879865197948E-2</v>
      </c>
      <c r="K1101" s="44">
        <f>IFERROR(_xll.qlIndexFixing(Index3M,H1101,TRUE,_xll.ohTrigger(RecalcTrigger,Trigger3M)),NA())</f>
        <v>2.4515269502526683E-2</v>
      </c>
      <c r="L1101" s="44">
        <f>IFERROR(_xll.qlIndexFixing(Index6M,$H1101,TRUE,_xll.ohTrigger(RecalcTrigger,Trigger6M)),NA())</f>
        <v>2.4845144349120645E-2</v>
      </c>
      <c r="M1101" s="178">
        <f>IFERROR(_xll.qlIndexFixing(Index1Y,$H1101,TRUE,_xll.ohTrigger(RecalcTrigger,Trigger1Y)),NA())</f>
        <v>2.5317628283476612E-2</v>
      </c>
      <c r="N1101" s="177">
        <f>IFERROR(_xll.qlIndexFixing(ONIndex1M,I1101,TRUE,_xll.ohTrigger(RecalcTrigger,Trigger1M)),NA())</f>
        <v>2.412766050451598E-2</v>
      </c>
      <c r="O1101" s="44">
        <f>IFERROR(_xll.qlIndexFixing(ONIndex3M,I1101,TRUE,_xll.ohTrigger(RecalcTrigger,Trigger3M)),NA())</f>
        <v>2.4463211447497413E-2</v>
      </c>
      <c r="P1101" s="44">
        <f>IFERROR(_xll.qlIndexFixing(ONIndex6M,I1101,TRUE,_xll.ohTrigger(RecalcTrigger,Trigger6M)),NA())</f>
        <v>2.4749620458397459E-2</v>
      </c>
      <c r="Q1101" s="178">
        <f>IFERROR(_xll.qlIndexFixing(ONIndex1Y,I1101,TRUE,_xll.ohTrigger(RecalcTrigger,Trigger1Y)),NA())</f>
        <v>2.5093182648825429E-2</v>
      </c>
    </row>
    <row r="1102" spans="2:17" x14ac:dyDescent="0.2">
      <c r="B1102" s="39" t="s">
        <v>42</v>
      </c>
      <c r="D1102" s="42">
        <f>_xll.qlCalendarAdvance(Calendar,$D1101,B1102,"f",FALSE)</f>
        <v>47191</v>
      </c>
      <c r="E1102" s="172">
        <f>_xll.qlInterestRateIndexValueDate(IndexON,D1102)</f>
        <v>47191</v>
      </c>
      <c r="F1102" s="188">
        <f>IFERROR(_xll.qlIndexFixing(IndexON,D1102,TRUE,_xll.ohTrigger(RecalcTrigger,TriggerON)),NA())</f>
        <v>2.3306991953355727E-2</v>
      </c>
      <c r="H1102" s="42">
        <f>_xll.qlCalendarAdvance(Calendar,$H1101,B1102,"f",FALSE)</f>
        <v>47191</v>
      </c>
      <c r="I1102" s="172">
        <f>_xll.qlInterestRateIndexValueDate(Index1M,$H1102)</f>
        <v>47191</v>
      </c>
      <c r="J1102" s="177">
        <f>IFERROR(_xll.qlIndexFixing(Index1M,$H1102,TRUE,_xll.ohTrigger(RecalcTrigger,Trigger1M)),NA())</f>
        <v>2.4144035481421217E-2</v>
      </c>
      <c r="K1102" s="44">
        <f>IFERROR(_xll.qlIndexFixing(Index3M,H1102,TRUE,_xll.ohTrigger(RecalcTrigger,Trigger3M)),NA())</f>
        <v>2.4511672234681599E-2</v>
      </c>
      <c r="L1102" s="44">
        <f>IFERROR(_xll.qlIndexFixing(Index6M,$H1102,TRUE,_xll.ohTrigger(RecalcTrigger,Trigger6M)),NA())</f>
        <v>2.4840399721735178E-2</v>
      </c>
      <c r="M1102" s="178">
        <f>IFERROR(_xll.qlIndexFixing(Index1Y,$H1102,TRUE,_xll.ohTrigger(RecalcTrigger,Trigger1Y)),NA())</f>
        <v>2.5313918327673157E-2</v>
      </c>
      <c r="N1102" s="177">
        <f>IFERROR(_xll.qlIndexFixing(ONIndex1M,I1102,TRUE,_xll.ohTrigger(RecalcTrigger,Trigger1M)),NA())</f>
        <v>2.4124971019753305E-2</v>
      </c>
      <c r="O1102" s="44">
        <f>IFERROR(_xll.qlIndexFixing(ONIndex3M,I1102,TRUE,_xll.ohTrigger(RecalcTrigger,Trigger3M)),NA())</f>
        <v>2.4459895151933697E-2</v>
      </c>
      <c r="P1102" s="44">
        <f>IFERROR(_xll.qlIndexFixing(ONIndex6M,I1102,TRUE,_xll.ohTrigger(RecalcTrigger,Trigger6M)),NA())</f>
        <v>2.4745619751954662E-2</v>
      </c>
      <c r="Q1102" s="178">
        <f>IFERROR(_xll.qlIndexFixing(ONIndex1Y,I1102,TRUE,_xll.ohTrigger(RecalcTrigger,Trigger1Y)),NA())</f>
        <v>2.5090023771965342E-2</v>
      </c>
    </row>
    <row r="1103" spans="2:17" x14ac:dyDescent="0.2">
      <c r="B1103" s="39" t="s">
        <v>42</v>
      </c>
      <c r="D1103" s="42">
        <f>_xll.qlCalendarAdvance(Calendar,$D1102,B1103,"f",FALSE)</f>
        <v>47198</v>
      </c>
      <c r="E1103" s="172">
        <f>_xll.qlInterestRateIndexValueDate(IndexON,D1103)</f>
        <v>47198</v>
      </c>
      <c r="F1103" s="188">
        <f>IFERROR(_xll.qlIndexFixing(IndexON,D1103,TRUE,_xll.ohTrigger(RecalcTrigger,TriggerON)),NA())</f>
        <v>2.3304434367686921E-2</v>
      </c>
      <c r="H1103" s="42">
        <f>_xll.qlCalendarAdvance(Calendar,$H1102,B1103,"f",FALSE)</f>
        <v>47198</v>
      </c>
      <c r="I1103" s="172">
        <f>_xll.qlInterestRateIndexValueDate(Index1M,$H1103)</f>
        <v>47198</v>
      </c>
      <c r="J1103" s="177">
        <f>IFERROR(_xll.qlIndexFixing(Index1M,$H1103,TRUE,_xll.ohTrigger(RecalcTrigger,Trigger1M)),NA())</f>
        <v>2.4141125820806245E-2</v>
      </c>
      <c r="K1103" s="44">
        <f>IFERROR(_xll.qlIndexFixing(Index3M,H1103,TRUE,_xll.ohTrigger(RecalcTrigger,Trigger3M)),NA())</f>
        <v>2.4508034861613022E-2</v>
      </c>
      <c r="L1103" s="44">
        <f>IFERROR(_xll.qlIndexFixing(Index6M,$H1103,TRUE,_xll.ohTrigger(RecalcTrigger,Trigger6M)),NA())</f>
        <v>2.4835602005752976E-2</v>
      </c>
      <c r="M1103" s="178">
        <f>IFERROR(_xll.qlIndexFixing(Index1Y,$H1103,TRUE,_xll.ohTrigger(RecalcTrigger,Trigger1Y)),NA())</f>
        <v>2.5310190257229248E-2</v>
      </c>
      <c r="N1103" s="177">
        <f>IFERROR(_xll.qlIndexFixing(ONIndex1M,I1103,TRUE,_xll.ohTrigger(RecalcTrigger,Trigger1M)),NA())</f>
        <v>2.4122216395258134E-2</v>
      </c>
      <c r="O1103" s="44">
        <f>IFERROR(_xll.qlIndexFixing(ONIndex3M,I1103,TRUE,_xll.ohTrigger(RecalcTrigger,Trigger3M)),NA())</f>
        <v>2.4456538991487475E-2</v>
      </c>
      <c r="P1103" s="44">
        <f>IFERROR(_xll.qlIndexFixing(ONIndex6M,I1103,TRUE,_xll.ohTrigger(RecalcTrigger,Trigger6M)),NA())</f>
        <v>2.4741566598761588E-2</v>
      </c>
      <c r="Q1103" s="178">
        <f>IFERROR(_xll.qlIndexFixing(ONIndex1Y,I1103,TRUE,_xll.ohTrigger(RecalcTrigger,Trigger1Y)),NA())</f>
        <v>2.5086847213481311E-2</v>
      </c>
    </row>
    <row r="1104" spans="2:17" x14ac:dyDescent="0.2">
      <c r="B1104" s="39" t="s">
        <v>42</v>
      </c>
      <c r="D1104" s="42">
        <f>_xll.qlCalendarAdvance(Calendar,$D1103,B1104,"f",FALSE)</f>
        <v>47205</v>
      </c>
      <c r="E1104" s="172">
        <f>_xll.qlInterestRateIndexValueDate(IndexON,D1104)</f>
        <v>47205</v>
      </c>
      <c r="F1104" s="188">
        <f>IFERROR(_xll.qlIndexFixing(IndexON,D1104,TRUE,_xll.ohTrigger(RecalcTrigger,TriggerON)),NA())</f>
        <v>2.3301842339699119E-2</v>
      </c>
      <c r="H1104" s="42">
        <f>_xll.qlCalendarAdvance(Calendar,$H1103,B1104,"f",FALSE)</f>
        <v>47205</v>
      </c>
      <c r="I1104" s="172">
        <f>_xll.qlInterestRateIndexValueDate(Index1M,$H1104)</f>
        <v>47205</v>
      </c>
      <c r="J1104" s="177">
        <f>IFERROR(_xll.qlIndexFixing(Index1M,$H1104,TRUE,_xll.ohTrigger(RecalcTrigger,Trigger1M)),NA())</f>
        <v>2.4138150883402147E-2</v>
      </c>
      <c r="K1104" s="44">
        <f>IFERROR(_xll.qlIndexFixing(Index3M,H1104,TRUE,_xll.ohTrigger(RecalcTrigger,Trigger3M)),NA())</f>
        <v>2.4504357383427548E-2</v>
      </c>
      <c r="L1104" s="44">
        <f>IFERROR(_xll.qlIndexFixing(Index6M,$H1104,TRUE,_xll.ohTrigger(RecalcTrigger,Trigger6M)),NA())</f>
        <v>2.4830751201551961E-2</v>
      </c>
      <c r="M1104" s="178">
        <f>IFERROR(_xll.qlIndexFixing(Index1Y,$H1104,TRUE,_xll.ohTrigger(RecalcTrigger,Trigger1Y)),NA())</f>
        <v>2.5306444072342726E-2</v>
      </c>
      <c r="N1104" s="177">
        <f>IFERROR(_xll.qlIndexFixing(ONIndex1M,I1104,TRUE,_xll.ohTrigger(RecalcTrigger,Trigger1M)),NA())</f>
        <v>2.4119396631030465E-2</v>
      </c>
      <c r="O1104" s="44">
        <f>IFERROR(_xll.qlIndexFixing(ONIndex3M,I1104,TRUE,_xll.ohTrigger(RecalcTrigger,Trigger3M)),NA())</f>
        <v>2.4453142966158747E-2</v>
      </c>
      <c r="P1104" s="44">
        <f>IFERROR(_xll.qlIndexFixing(ONIndex6M,I1104,TRUE,_xll.ohTrigger(RecalcTrigger,Trigger6M)),NA())</f>
        <v>2.4737460998818239E-2</v>
      </c>
      <c r="Q1104" s="178">
        <f>IFERROR(_xll.qlIndexFixing(ONIndex1Y,I1104,TRUE,_xll.ohTrigger(RecalcTrigger,Trigger1Y)),NA())</f>
        <v>2.5083652973211246E-2</v>
      </c>
    </row>
    <row r="1105" spans="2:17" x14ac:dyDescent="0.2">
      <c r="B1105" s="39" t="s">
        <v>42</v>
      </c>
      <c r="D1105" s="42">
        <f>_xll.qlCalendarAdvance(Calendar,$D1104,B1105,"f",FALSE)</f>
        <v>47212</v>
      </c>
      <c r="E1105" s="172">
        <f>_xll.qlInterestRateIndexValueDate(IndexON,D1105)</f>
        <v>47212</v>
      </c>
      <c r="F1105" s="188">
        <f>IFERROR(_xll.qlIndexFixing(IndexON,D1105,TRUE,_xll.ohTrigger(RecalcTrigger,TriggerON)),NA())</f>
        <v>2.329921586939232E-2</v>
      </c>
      <c r="H1105" s="42">
        <f>_xll.qlCalendarAdvance(Calendar,$H1104,B1105,"f",FALSE)</f>
        <v>47212</v>
      </c>
      <c r="I1105" s="172">
        <f>_xll.qlInterestRateIndexValueDate(Index1M,$H1105)</f>
        <v>47212</v>
      </c>
      <c r="J1105" s="177">
        <f>IFERROR(_xll.qlIndexFixing(Index1M,$H1105,TRUE,_xll.ohTrigger(RecalcTrigger,Trigger1M)),NA())</f>
        <v>2.4133386044776738E-2</v>
      </c>
      <c r="K1105" s="44">
        <f>IFERROR(_xll.qlIndexFixing(Index3M,H1105,TRUE,_xll.ohTrigger(RecalcTrigger,Trigger3M)),NA())</f>
        <v>2.45000922975857E-2</v>
      </c>
      <c r="L1105" s="44">
        <f>IFERROR(_xll.qlIndexFixing(Index6M,$H1105,TRUE,_xll.ohTrigger(RecalcTrigger,Trigger6M)),NA())</f>
        <v>2.4825375135653863E-2</v>
      </c>
      <c r="M1105" s="178">
        <f>IFERROR(_xll.qlIndexFixing(Index1Y,$H1105,TRUE,_xll.ohTrigger(RecalcTrigger,Trigger1Y)),NA())</f>
        <v>2.5302679773211878E-2</v>
      </c>
      <c r="N1105" s="177">
        <f>IFERROR(_xll.qlIndexFixing(ONIndex1M,I1105,TRUE,_xll.ohTrigger(RecalcTrigger,Trigger1M)),NA())</f>
        <v>2.4116511727151346E-2</v>
      </c>
      <c r="O1105" s="44">
        <f>IFERROR(_xll.qlIndexFixing(ONIndex3M,I1105,TRUE,_xll.ohTrigger(RecalcTrigger,Trigger3M)),NA())</f>
        <v>2.4449707076109606E-2</v>
      </c>
      <c r="P1105" s="44">
        <f>IFERROR(_xll.qlIndexFixing(ONIndex6M,I1105,TRUE,_xll.ohTrigger(RecalcTrigger,Trigger6M)),NA())</f>
        <v>2.473330295220566E-2</v>
      </c>
      <c r="Q1105" s="178">
        <f>IFERROR(_xll.qlIndexFixing(ONIndex1Y,I1105,TRUE,_xll.ohTrigger(RecalcTrigger,Trigger1Y)),NA())</f>
        <v>2.5080441051074098E-2</v>
      </c>
    </row>
    <row r="1106" spans="2:17" x14ac:dyDescent="0.2">
      <c r="B1106" s="39" t="s">
        <v>42</v>
      </c>
      <c r="D1106" s="42">
        <f>_xll.qlCalendarAdvance(Calendar,$D1105,B1106,"f",FALSE)</f>
        <v>47219</v>
      </c>
      <c r="E1106" s="172">
        <f>_xll.qlInterestRateIndexValueDate(IndexON,D1106)</f>
        <v>47219</v>
      </c>
      <c r="F1106" s="188">
        <f>IFERROR(_xll.qlIndexFixing(IndexON,D1106,TRUE,_xll.ohTrigger(RecalcTrigger,TriggerON)),NA())</f>
        <v>2.3296554956685478E-2</v>
      </c>
      <c r="H1106" s="42">
        <f>_xll.qlCalendarAdvance(Calendar,$H1105,B1106,"f",FALSE)</f>
        <v>47219</v>
      </c>
      <c r="I1106" s="172">
        <f>_xll.qlInterestRateIndexValueDate(Index1M,$H1106)</f>
        <v>47219</v>
      </c>
      <c r="J1106" s="177">
        <f>IFERROR(_xll.qlIndexFixing(Index1M,$H1106,TRUE,_xll.ohTrigger(RecalcTrigger,Trigger1M)),NA())</f>
        <v>2.4130295154321413E-2</v>
      </c>
      <c r="K1106" s="44">
        <f>IFERROR(_xll.qlIndexFixing(Index3M,H1106,TRUE,_xll.ohTrigger(RecalcTrigger,Trigger3M)),NA())</f>
        <v>2.4496337725373008E-2</v>
      </c>
      <c r="L1106" s="44">
        <f>IFERROR(_xll.qlIndexFixing(Index6M,$H1106,TRUE,_xll.ohTrigger(RecalcTrigger,Trigger6M)),NA())</f>
        <v>2.4820422282849051E-2</v>
      </c>
      <c r="M1106" s="178">
        <f>IFERROR(_xll.qlIndexFixing(Index1Y,$H1106,TRUE,_xll.ohTrigger(RecalcTrigger,Trigger1Y)),NA())</f>
        <v>2.5298897360036543E-2</v>
      </c>
      <c r="N1106" s="177">
        <f>IFERROR(_xll.qlIndexFixing(ONIndex1M,I1106,TRUE,_xll.ohTrigger(RecalcTrigger,Trigger1M)),NA())</f>
        <v>2.4113561683620777E-2</v>
      </c>
      <c r="O1106" s="44">
        <f>IFERROR(_xll.qlIndexFixing(ONIndex3M,I1106,TRUE,_xll.ohTrigger(RecalcTrigger,Trigger3M)),NA())</f>
        <v>2.4446231321096912E-2</v>
      </c>
      <c r="P1106" s="44">
        <f>IFERROR(_xll.qlIndexFixing(ONIndex6M,I1106,TRUE,_xll.ohTrigger(RecalcTrigger,Trigger6M)),NA())</f>
        <v>2.4729092458761759E-2</v>
      </c>
      <c r="Q1106" s="178">
        <f>IFERROR(_xll.qlIndexFixing(ONIndex1Y,I1106,TRUE,_xll.ohTrigger(RecalcTrigger,Trigger1Y)),NA())</f>
        <v>2.5077211447231962E-2</v>
      </c>
    </row>
    <row r="1107" spans="2:17" x14ac:dyDescent="0.2">
      <c r="B1107" s="39" t="s">
        <v>42</v>
      </c>
      <c r="D1107" s="42">
        <f>_xll.qlCalendarAdvance(Calendar,$D1106,B1107,"f",FALSE)</f>
        <v>47226</v>
      </c>
      <c r="E1107" s="172">
        <f>_xll.qlInterestRateIndexValueDate(IndexON,D1107)</f>
        <v>47226</v>
      </c>
      <c r="F1107" s="188">
        <f>IFERROR(_xll.qlIndexFixing(IndexON,D1107,TRUE,_xll.ohTrigger(RecalcTrigger,TriggerON)),NA())</f>
        <v>2.3293859601659639E-2</v>
      </c>
      <c r="H1107" s="42">
        <f>_xll.qlCalendarAdvance(Calendar,$H1106,B1107,"f",FALSE)</f>
        <v>47226</v>
      </c>
      <c r="I1107" s="172">
        <f>_xll.qlInterestRateIndexValueDate(Index1M,$H1107)</f>
        <v>47226</v>
      </c>
      <c r="J1107" s="177">
        <f>IFERROR(_xll.qlIndexFixing(Index1M,$H1107,TRUE,_xll.ohTrigger(RecalcTrigger,Trigger1M)),NA())</f>
        <v>2.4127139000081455E-2</v>
      </c>
      <c r="K1107" s="44">
        <f>IFERROR(_xll.qlIndexFixing(Index3M,H1107,TRUE,_xll.ohTrigger(RecalcTrigger,Trigger3M)),NA())</f>
        <v>2.4492543051017047E-2</v>
      </c>
      <c r="L1107" s="44">
        <f>IFERROR(_xll.qlIndexFixing(Index6M,$H1107,TRUE,_xll.ohTrigger(RecalcTrigger,Trigger6M)),NA())</f>
        <v>2.4815416346485875E-2</v>
      </c>
      <c r="M1107" s="178">
        <f>IFERROR(_xll.qlIndexFixing(Index1Y,$H1107,TRUE,_xll.ohTrigger(RecalcTrigger,Trigger1Y)),NA())</f>
        <v>2.5295096833017006E-2</v>
      </c>
      <c r="N1107" s="177">
        <f>IFERROR(_xll.qlIndexFixing(ONIndex1M,I1107,TRUE,_xll.ohTrigger(RecalcTrigger,Trigger1M)),NA())</f>
        <v>2.4110546500438756E-2</v>
      </c>
      <c r="O1107" s="44">
        <f>IFERROR(_xll.qlIndexFixing(ONIndex3M,I1107,TRUE,_xll.ohTrigger(RecalcTrigger,Trigger3M)),NA())</f>
        <v>2.4442715701201712E-2</v>
      </c>
      <c r="P1107" s="44">
        <f>IFERROR(_xll.qlIndexFixing(ONIndex6M,I1107,TRUE,_xll.ohTrigger(RecalcTrigger,Trigger6M)),NA())</f>
        <v>2.4724829518648628E-2</v>
      </c>
      <c r="Q1107" s="178">
        <f>IFERROR(_xll.qlIndexFixing(ONIndex1Y,I1107,TRUE,_xll.ohTrigger(RecalcTrigger,Trigger1Y)),NA())</f>
        <v>2.5073964161684836E-2</v>
      </c>
    </row>
    <row r="1108" spans="2:17" x14ac:dyDescent="0.2">
      <c r="B1108" s="39" t="s">
        <v>42</v>
      </c>
      <c r="D1108" s="42">
        <f>_xll.qlCalendarAdvance(Calendar,$D1107,B1108,"f",FALSE)</f>
        <v>47233</v>
      </c>
      <c r="E1108" s="172">
        <f>_xll.qlInterestRateIndexValueDate(IndexON,D1108)</f>
        <v>47233</v>
      </c>
      <c r="F1108" s="188">
        <f>IFERROR(_xll.qlIndexFixing(IndexON,D1108,TRUE,_xll.ohTrigger(RecalcTrigger,TriggerON)),NA())</f>
        <v>2.3291129804314803E-2</v>
      </c>
      <c r="H1108" s="42">
        <f>_xll.qlCalendarAdvance(Calendar,$H1107,B1108,"f",FALSE)</f>
        <v>47233</v>
      </c>
      <c r="I1108" s="172">
        <f>_xll.qlInterestRateIndexValueDate(Index1M,$H1108)</f>
        <v>47233</v>
      </c>
      <c r="J1108" s="177">
        <f>IFERROR(_xll.qlIndexFixing(Index1M,$H1108,TRUE,_xll.ohTrigger(RecalcTrigger,Trigger1M)),NA())</f>
        <v>2.4123917582102788E-2</v>
      </c>
      <c r="K1108" s="44">
        <f>IFERROR(_xll.qlIndexFixing(Index3M,H1108,TRUE,_xll.ohTrigger(RecalcTrigger,Trigger3M)),NA())</f>
        <v>2.4488708274631819E-2</v>
      </c>
      <c r="L1108" s="44">
        <f>IFERROR(_xll.qlIndexFixing(Index6M,$H1108,TRUE,_xll.ohTrigger(RecalcTrigger,Trigger6M)),NA())</f>
        <v>2.4810357326958053E-2</v>
      </c>
      <c r="M1108" s="178">
        <f>IFERROR(_xll.qlIndexFixing(Index1Y,$H1108,TRUE,_xll.ohTrigger(RecalcTrigger,Trigger1Y)),NA())</f>
        <v>2.5291278192355326E-2</v>
      </c>
      <c r="N1108" s="177">
        <f>IFERROR(_xll.qlIndexFixing(ONIndex1M,I1108,TRUE,_xll.ohTrigger(RecalcTrigger,Trigger1M)),NA())</f>
        <v>2.4107466177524239E-2</v>
      </c>
      <c r="O1108" s="44">
        <f>IFERROR(_xll.qlIndexFixing(ONIndex3M,I1108,TRUE,_xll.ohTrigger(RecalcTrigger,Trigger3M)),NA())</f>
        <v>2.4439160216505051E-2</v>
      </c>
      <c r="P1108" s="44">
        <f>IFERROR(_xll.qlIndexFixing(ONIndex6M,I1108,TRUE,_xll.ohTrigger(RecalcTrigger,Trigger6M)),NA())</f>
        <v>2.4720514131785221E-2</v>
      </c>
      <c r="Q1108" s="178">
        <f>IFERROR(_xll.qlIndexFixing(ONIndex1Y,I1108,TRUE,_xll.ohTrigger(RecalcTrigger,Trigger1Y)),NA())</f>
        <v>2.5070699194432722E-2</v>
      </c>
    </row>
    <row r="1109" spans="2:17" x14ac:dyDescent="0.2">
      <c r="B1109" s="39" t="s">
        <v>42</v>
      </c>
      <c r="D1109" s="42">
        <f>_xll.qlCalendarAdvance(Calendar,$D1108,B1109,"f",FALSE)</f>
        <v>47240</v>
      </c>
      <c r="E1109" s="172">
        <f>_xll.qlInterestRateIndexValueDate(IndexON,D1109)</f>
        <v>47240</v>
      </c>
      <c r="F1109" s="188">
        <f>IFERROR(_xll.qlIndexFixing(IndexON,D1109,TRUE,_xll.ohTrigger(RecalcTrigger,TriggerON)),NA())</f>
        <v>2.3288365564569924E-2</v>
      </c>
      <c r="H1109" s="42">
        <f>_xll.qlCalendarAdvance(Calendar,$H1108,B1109,"f",FALSE)</f>
        <v>47240</v>
      </c>
      <c r="I1109" s="172">
        <f>_xll.qlInterestRateIndexValueDate(Index1M,$H1109)</f>
        <v>47240</v>
      </c>
      <c r="J1109" s="177">
        <f>IFERROR(_xll.qlIndexFixing(Index1M,$H1109,TRUE,_xll.ohTrigger(RecalcTrigger,Trigger1M)),NA())</f>
        <v>2.4122297046440769E-2</v>
      </c>
      <c r="K1109" s="44">
        <f>IFERROR(_xll.qlIndexFixing(Index3M,H1109,TRUE,_xll.ohTrigger(RecalcTrigger,Trigger3M)),NA())</f>
        <v>2.4485368419696858E-2</v>
      </c>
      <c r="L1109" s="44">
        <f>IFERROR(_xll.qlIndexFixing(Index6M,$H1109,TRUE,_xll.ohTrigger(RecalcTrigger,Trigger6M)),NA())</f>
        <v>2.4805700870901129E-2</v>
      </c>
      <c r="M1109" s="178">
        <f>IFERROR(_xll.qlIndexFixing(Index1Y,$H1109,TRUE,_xll.ohTrigger(RecalcTrigger,Trigger1Y)),NA())</f>
        <v>2.5287441438253566E-2</v>
      </c>
      <c r="N1109" s="177">
        <f>IFERROR(_xll.qlIndexFixing(ONIndex1M,I1109,TRUE,_xll.ohTrigger(RecalcTrigger,Trigger1M)),NA())</f>
        <v>2.4104320714877225E-2</v>
      </c>
      <c r="O1109" s="44">
        <f>IFERROR(_xll.qlIndexFixing(ONIndex3M,I1109,TRUE,_xll.ohTrigger(RecalcTrigger,Trigger3M)),NA())</f>
        <v>2.4435564867006931E-2</v>
      </c>
      <c r="P1109" s="44">
        <f>IFERROR(_xll.qlIndexFixing(ONIndex6M,I1109,TRUE,_xll.ohTrigger(RecalcTrigger,Trigger6M)),NA())</f>
        <v>2.4716146298252584E-2</v>
      </c>
      <c r="Q1109" s="178">
        <f>IFERROR(_xll.qlIndexFixing(ONIndex1Y,I1109,TRUE,_xll.ohTrigger(RecalcTrigger,Trigger1Y)),NA())</f>
        <v>2.5067416545394572E-2</v>
      </c>
    </row>
    <row r="1110" spans="2:17" x14ac:dyDescent="0.2">
      <c r="B1110" s="39" t="s">
        <v>42</v>
      </c>
      <c r="D1110" s="42">
        <f>_xll.qlCalendarAdvance(Calendar,$D1109,B1110,"f",FALSE)</f>
        <v>47247</v>
      </c>
      <c r="E1110" s="172">
        <f>_xll.qlInterestRateIndexValueDate(IndexON,D1110)</f>
        <v>47247</v>
      </c>
      <c r="F1110" s="188">
        <f>IFERROR(_xll.qlIndexFixing(IndexON,D1110,TRUE,_xll.ohTrigger(RecalcTrigger,TriggerON)),NA())</f>
        <v>2.3285566882506048E-2</v>
      </c>
      <c r="H1110" s="42">
        <f>_xll.qlCalendarAdvance(Calendar,$H1109,B1110,"f",FALSE)</f>
        <v>47247</v>
      </c>
      <c r="I1110" s="172">
        <f>_xll.qlInterestRateIndexValueDate(Index1M,$H1110)</f>
        <v>47247</v>
      </c>
      <c r="J1110" s="177">
        <f>IFERROR(_xll.qlIndexFixing(Index1M,$H1110,TRUE,_xll.ohTrigger(RecalcTrigger,Trigger1M)),NA())</f>
        <v>2.4118930449451299E-2</v>
      </c>
      <c r="K1110" s="44">
        <f>IFERROR(_xll.qlIndexFixing(Index3M,H1110,TRUE,_xll.ohTrigger(RecalcTrigger,Trigger3M)),NA())</f>
        <v>2.448145031319118E-2</v>
      </c>
      <c r="L1110" s="44">
        <f>IFERROR(_xll.qlIndexFixing(Index6M,$H1110,TRUE,_xll.ohTrigger(RecalcTrigger,Trigger6M)),NA())</f>
        <v>2.4800531545622229E-2</v>
      </c>
      <c r="M1110" s="178">
        <f>IFERROR(_xll.qlIndexFixing(Index1Y,$H1110,TRUE,_xll.ohTrigger(RecalcTrigger,Trigger1Y)),NA())</f>
        <v>2.5283586570915562E-2</v>
      </c>
      <c r="N1110" s="177">
        <f>IFERROR(_xll.qlIndexFixing(ONIndex1M,I1110,TRUE,_xll.ohTrigger(RecalcTrigger,Trigger1M)),NA())</f>
        <v>2.4101110112578761E-2</v>
      </c>
      <c r="O1110" s="44">
        <f>IFERROR(_xll.qlIndexFixing(ONIndex3M,I1110,TRUE,_xll.ohTrigger(RecalcTrigger,Trigger3M)),NA())</f>
        <v>2.4431929652545259E-2</v>
      </c>
      <c r="P1110" s="44">
        <f>IFERROR(_xll.qlIndexFixing(ONIndex6M,I1110,TRUE,_xll.ohTrigger(RecalcTrigger,Trigger6M)),NA())</f>
        <v>2.4711726017969671E-2</v>
      </c>
      <c r="Q1110" s="178">
        <f>IFERROR(_xll.qlIndexFixing(ONIndex1Y,I1110,TRUE,_xll.ohTrigger(RecalcTrigger,Trigger1Y)),NA())</f>
        <v>2.5064116214570387E-2</v>
      </c>
    </row>
    <row r="1111" spans="2:17" x14ac:dyDescent="0.2">
      <c r="B1111" s="39" t="s">
        <v>42</v>
      </c>
      <c r="D1111" s="42">
        <f>_xll.qlCalendarAdvance(Calendar,$D1110,B1111,"f",FALSE)</f>
        <v>47254</v>
      </c>
      <c r="E1111" s="172">
        <f>_xll.qlInterestRateIndexValueDate(IndexON,D1111)</f>
        <v>47254</v>
      </c>
      <c r="F1111" s="188">
        <f>IFERROR(_xll.qlIndexFixing(IndexON,D1111,TRUE,_xll.ohTrigger(RecalcTrigger,TriggerON)),NA())</f>
        <v>2.3282733758042129E-2</v>
      </c>
      <c r="H1111" s="42">
        <f>_xll.qlCalendarAdvance(Calendar,$H1110,B1111,"f",FALSE)</f>
        <v>47254</v>
      </c>
      <c r="I1111" s="172">
        <f>_xll.qlInterestRateIndexValueDate(Index1M,$H1111)</f>
        <v>47254</v>
      </c>
      <c r="J1111" s="177">
        <f>IFERROR(_xll.qlIndexFixing(Index1M,$H1111,TRUE,_xll.ohTrigger(RecalcTrigger,Trigger1M)),NA())</f>
        <v>2.4115498576068116E-2</v>
      </c>
      <c r="K1111" s="44">
        <f>IFERROR(_xll.qlIndexFixing(Index3M,H1111,TRUE,_xll.ohTrigger(RecalcTrigger,Trigger3M)),NA())</f>
        <v>2.4477492102370258E-2</v>
      </c>
      <c r="L1111" s="44">
        <f>IFERROR(_xll.qlIndexFixing(Index6M,$H1111,TRUE,_xll.ohTrigger(RecalcTrigger,Trigger6M)),NA())</f>
        <v>2.4795309134907396E-2</v>
      </c>
      <c r="M1111" s="178">
        <f>IFERROR(_xll.qlIndexFixing(Index1Y,$H1111,TRUE,_xll.ohTrigger(RecalcTrigger,Trigger1Y)),NA())</f>
        <v>2.5279713590545372E-2</v>
      </c>
      <c r="N1111" s="177">
        <f>IFERROR(_xll.qlIndexFixing(ONIndex1M,I1111,TRUE,_xll.ohTrigger(RecalcTrigger,Trigger1M)),NA())</f>
        <v>2.4097834370628846E-2</v>
      </c>
      <c r="O1111" s="44">
        <f>IFERROR(_xll.qlIndexFixing(ONIndex3M,I1111,TRUE,_xll.ohTrigger(RecalcTrigger,Trigger3M)),NA())</f>
        <v>2.4428254573282127E-2</v>
      </c>
      <c r="P1111" s="44">
        <f>IFERROR(_xll.qlIndexFixing(ONIndex6M,I1111,TRUE,_xll.ohTrigger(RecalcTrigger,Trigger6M)),NA())</f>
        <v>2.4707253290936482E-2</v>
      </c>
      <c r="Q1111" s="178">
        <f>IFERROR(_xll.qlIndexFixing(ONIndex1Y,I1111,TRUE,_xll.ohTrigger(RecalcTrigger,Trigger1Y)),NA())</f>
        <v>2.5060798202041212E-2</v>
      </c>
    </row>
    <row r="1112" spans="2:17" x14ac:dyDescent="0.2">
      <c r="B1112" s="39" t="s">
        <v>42</v>
      </c>
      <c r="D1112" s="42">
        <f>_xll.qlCalendarAdvance(Calendar,$D1111,B1112,"f",FALSE)</f>
        <v>47261</v>
      </c>
      <c r="E1112" s="172">
        <f>_xll.qlInterestRateIndexValueDate(IndexON,D1112)</f>
        <v>47261</v>
      </c>
      <c r="F1112" s="188">
        <f>IFERROR(_xll.qlIndexFixing(IndexON,D1112,TRUE,_xll.ohTrigger(RecalcTrigger,TriggerON)),NA())</f>
        <v>2.3279866191340259E-2</v>
      </c>
      <c r="H1112" s="42">
        <f>_xll.qlCalendarAdvance(Calendar,$H1111,B1112,"f",FALSE)</f>
        <v>47261</v>
      </c>
      <c r="I1112" s="172">
        <f>_xll.qlInterestRateIndexValueDate(Index1M,$H1112)</f>
        <v>47261</v>
      </c>
      <c r="J1112" s="177">
        <f>IFERROR(_xll.qlIndexFixing(Index1M,$H1112,TRUE,_xll.ohTrigger(RecalcTrigger,Trigger1M)),NA())</f>
        <v>2.4112001426350154E-2</v>
      </c>
      <c r="K1112" s="44">
        <f>IFERROR(_xll.qlIndexFixing(Index3M,H1112,TRUE,_xll.ohTrigger(RecalcTrigger,Trigger3M)),NA())</f>
        <v>2.4473493787354784E-2</v>
      </c>
      <c r="L1112" s="44">
        <f>IFERROR(_xll.qlIndexFixing(Index6M,$H1112,TRUE,_xll.ohTrigger(RecalcTrigger,Trigger6M)),NA())</f>
        <v>2.4790033639170674E-2</v>
      </c>
      <c r="M1112" s="178">
        <f>IFERROR(_xll.qlIndexFixing(Index1Y,$H1112,TRUE,_xll.ohTrigger(RecalcTrigger,Trigger1Y)),NA())</f>
        <v>2.5275822497348388E-2</v>
      </c>
      <c r="N1112" s="177">
        <f>IFERROR(_xll.qlIndexFixing(ONIndex1M,I1112,TRUE,_xll.ohTrigger(RecalcTrigger,Trigger1M)),NA())</f>
        <v>2.4094493489108526E-2</v>
      </c>
      <c r="O1112" s="44">
        <f>IFERROR(_xll.qlIndexFixing(ONIndex3M,I1112,TRUE,_xll.ohTrigger(RecalcTrigger,Trigger3M)),NA())</f>
        <v>2.4424539629136488E-2</v>
      </c>
      <c r="P1112" s="44">
        <f>IFERROR(_xll.qlIndexFixing(ONIndex6M,I1112,TRUE,_xll.ohTrigger(RecalcTrigger,Trigger6M)),NA())</f>
        <v>2.4702728117315109E-2</v>
      </c>
      <c r="Q1112" s="178">
        <f>IFERROR(_xll.qlIndexFixing(ONIndex1Y,I1112,TRUE,_xll.ohTrigger(RecalcTrigger,Trigger1Y)),NA())</f>
        <v>2.5057462507644956E-2</v>
      </c>
    </row>
    <row r="1113" spans="2:17" x14ac:dyDescent="0.2">
      <c r="B1113" s="39" t="s">
        <v>42</v>
      </c>
      <c r="D1113" s="42">
        <f>_xll.qlCalendarAdvance(Calendar,$D1112,B1113,"f",FALSE)</f>
        <v>47268</v>
      </c>
      <c r="E1113" s="172">
        <f>_xll.qlInterestRateIndexValueDate(IndexON,D1113)</f>
        <v>47268</v>
      </c>
      <c r="F1113" s="188">
        <f>IFERROR(_xll.qlIndexFixing(IndexON,D1113,TRUE,_xll.ohTrigger(RecalcTrigger,TriggerON)),NA())</f>
        <v>2.3276964182238347E-2</v>
      </c>
      <c r="H1113" s="42">
        <f>_xll.qlCalendarAdvance(Calendar,$H1112,B1113,"f",FALSE)</f>
        <v>47268</v>
      </c>
      <c r="I1113" s="172">
        <f>_xll.qlInterestRateIndexValueDate(Index1M,$H1113)</f>
        <v>47268</v>
      </c>
      <c r="J1113" s="177">
        <f>IFERROR(_xll.qlIndexFixing(Index1M,$H1113,TRUE,_xll.ohTrigger(RecalcTrigger,Trigger1M)),NA())</f>
        <v>2.4106831538019884E-2</v>
      </c>
      <c r="K1113" s="44">
        <f>IFERROR(_xll.qlIndexFixing(Index3M,H1113,TRUE,_xll.ohTrigger(RecalcTrigger,Trigger3M)),NA())</f>
        <v>2.4469455368264562E-2</v>
      </c>
      <c r="L1113" s="44">
        <f>IFERROR(_xll.qlIndexFixing(Index6M,$H1113,TRUE,_xll.ohTrigger(RecalcTrigger,Trigger6M)),NA())</f>
        <v>2.4784705058829622E-2</v>
      </c>
      <c r="M1113" s="178">
        <f>IFERROR(_xll.qlIndexFixing(Index1Y,$H1113,TRUE,_xll.ohTrigger(RecalcTrigger,Trigger1Y)),NA())</f>
        <v>2.5271913291531112E-2</v>
      </c>
      <c r="N1113" s="177">
        <f>IFERROR(_xll.qlIndexFixing(ONIndex1M,I1113,TRUE,_xll.ohTrigger(RecalcTrigger,Trigger1M)),NA())</f>
        <v>2.4091087467693617E-2</v>
      </c>
      <c r="O1113" s="44">
        <f>IFERROR(_xll.qlIndexFixing(ONIndex3M,I1113,TRUE,_xll.ohTrigger(RecalcTrigger,Trigger3M)),NA())</f>
        <v>2.4420784820108343E-2</v>
      </c>
      <c r="P1113" s="44">
        <f>IFERROR(_xll.qlIndexFixing(ONIndex6M,I1113,TRUE,_xll.ohTrigger(RecalcTrigger,Trigger6M)),NA())</f>
        <v>2.4698150496781368E-2</v>
      </c>
      <c r="Q1113" s="178">
        <f>IFERROR(_xll.qlIndexFixing(ONIndex1Y,I1113,TRUE,_xll.ohTrigger(RecalcTrigger,Trigger1Y)),NA())</f>
        <v>2.5054109131624758E-2</v>
      </c>
    </row>
    <row r="1114" spans="2:17" x14ac:dyDescent="0.2">
      <c r="B1114" s="39" t="s">
        <v>42</v>
      </c>
      <c r="D1114" s="42">
        <f>_xll.qlCalendarAdvance(Calendar,$D1113,B1114,"f",FALSE)</f>
        <v>47275</v>
      </c>
      <c r="E1114" s="172">
        <f>_xll.qlInterestRateIndexValueDate(IndexON,D1114)</f>
        <v>47275</v>
      </c>
      <c r="F1114" s="188">
        <f>IFERROR(_xll.qlIndexFixing(IndexON,D1114,TRUE,_xll.ohTrigger(RecalcTrigger,TriggerON)),NA())</f>
        <v>2.3274027730817437E-2</v>
      </c>
      <c r="H1114" s="42">
        <f>_xll.qlCalendarAdvance(Calendar,$H1113,B1114,"f",FALSE)</f>
        <v>47275</v>
      </c>
      <c r="I1114" s="172">
        <f>_xll.qlInterestRateIndexValueDate(Index1M,$H1114)</f>
        <v>47275</v>
      </c>
      <c r="J1114" s="177">
        <f>IFERROR(_xll.qlIndexFixing(Index1M,$H1114,TRUE,_xll.ohTrigger(RecalcTrigger,Trigger1M)),NA())</f>
        <v>2.410321853874901E-2</v>
      </c>
      <c r="K1114" s="44">
        <f>IFERROR(_xll.qlIndexFixing(Index3M,H1114,TRUE,_xll.ohTrigger(RecalcTrigger,Trigger3M)),NA())</f>
        <v>2.4465376845222923E-2</v>
      </c>
      <c r="L1114" s="44">
        <f>IFERROR(_xll.qlIndexFixing(Index6M,$H1114,TRUE,_xll.ohTrigger(RecalcTrigger,Trigger6M)),NA())</f>
        <v>2.4778888485987992E-2</v>
      </c>
      <c r="M1114" s="178">
        <f>IFERROR(_xll.qlIndexFixing(Index1Y,$H1114,TRUE,_xll.ohTrigger(RecalcTrigger,Trigger1Y)),NA())</f>
        <v>2.5267985973300933E-2</v>
      </c>
      <c r="N1114" s="177">
        <f>IFERROR(_xll.qlIndexFixing(ONIndex1M,I1114,TRUE,_xll.ohTrigger(RecalcTrigger,Trigger1M)),NA())</f>
        <v>2.408761630678935E-2</v>
      </c>
      <c r="O1114" s="44">
        <f>IFERROR(_xll.qlIndexFixing(ONIndex3M,I1114,TRUE,_xll.ohTrigger(RecalcTrigger,Trigger3M)),NA())</f>
        <v>2.4416990146359785E-2</v>
      </c>
      <c r="P1114" s="44">
        <f>IFERROR(_xll.qlIndexFixing(ONIndex6M,I1114,TRUE,_xll.ohTrigger(RecalcTrigger,Trigger6M)),NA())</f>
        <v>2.4693520429659443E-2</v>
      </c>
      <c r="Q1114" s="178">
        <f>IFERROR(_xll.qlIndexFixing(ONIndex1Y,I1114,TRUE,_xll.ohTrigger(RecalcTrigger,Trigger1Y)),NA())</f>
        <v>2.5050738073818524E-2</v>
      </c>
    </row>
    <row r="1115" spans="2:17" x14ac:dyDescent="0.2">
      <c r="B1115" s="39" t="s">
        <v>42</v>
      </c>
      <c r="D1115" s="42">
        <f>_xll.qlCalendarAdvance(Calendar,$D1114,B1115,"f",FALSE)</f>
        <v>47282</v>
      </c>
      <c r="E1115" s="172">
        <f>_xll.qlInterestRateIndexValueDate(IndexON,D1115)</f>
        <v>47282</v>
      </c>
      <c r="F1115" s="188">
        <f>IFERROR(_xll.qlIndexFixing(IndexON,D1115,TRUE,_xll.ohTrigger(RecalcTrigger,TriggerON)),NA())</f>
        <v>2.3271056837077531E-2</v>
      </c>
      <c r="H1115" s="42">
        <f>_xll.qlCalendarAdvance(Calendar,$H1114,B1115,"f",FALSE)</f>
        <v>47282</v>
      </c>
      <c r="I1115" s="172">
        <f>_xll.qlInterestRateIndexValueDate(Index1M,$H1115)</f>
        <v>47282</v>
      </c>
      <c r="J1115" s="177">
        <f>IFERROR(_xll.qlIndexFixing(Index1M,$H1115,TRUE,_xll.ohTrigger(RecalcTrigger,Trigger1M)),NA())</f>
        <v>2.4099540276128449E-2</v>
      </c>
      <c r="K1115" s="44">
        <f>IFERROR(_xll.qlIndexFixing(Index3M,H1115,TRUE,_xll.ohTrigger(RecalcTrigger,Trigger3M)),NA())</f>
        <v>2.4461258218351441E-2</v>
      </c>
      <c r="L1115" s="44">
        <f>IFERROR(_xll.qlIndexFixing(Index6M,$H1115,TRUE,_xll.ohTrigger(RecalcTrigger,Trigger6M)),NA())</f>
        <v>2.477345789571923E-2</v>
      </c>
      <c r="M1115" s="178">
        <f>IFERROR(_xll.qlIndexFixing(Index1Y,$H1115,TRUE,_xll.ohTrigger(RecalcTrigger,Trigger1Y)),NA())</f>
        <v>2.5264040542865684E-2</v>
      </c>
      <c r="N1115" s="177">
        <f>IFERROR(_xll.qlIndexFixing(ONIndex1M,I1115,TRUE,_xll.ohTrigger(RecalcTrigger,Trigger1M)),NA())</f>
        <v>2.4084080006152586E-2</v>
      </c>
      <c r="O1115" s="44">
        <f>IFERROR(_xll.qlIndexFixing(ONIndex3M,I1115,TRUE,_xll.ohTrigger(RecalcTrigger,Trigger3M)),NA())</f>
        <v>2.4413155607566628E-2</v>
      </c>
      <c r="P1115" s="44">
        <f>IFERROR(_xll.qlIndexFixing(ONIndex6M,I1115,TRUE,_xll.ohTrigger(RecalcTrigger,Trigger6M)),NA())</f>
        <v>2.4688837915787243E-2</v>
      </c>
      <c r="Q1115" s="178">
        <f>IFERROR(_xll.qlIndexFixing(ONIndex1Y,I1115,TRUE,_xll.ohTrigger(RecalcTrigger,Trigger1Y)),NA())</f>
        <v>2.5047349334307301E-2</v>
      </c>
    </row>
    <row r="1116" spans="2:17" x14ac:dyDescent="0.2">
      <c r="B1116" s="39" t="s">
        <v>42</v>
      </c>
      <c r="D1116" s="42">
        <f>_xll.qlCalendarAdvance(Calendar,$D1115,B1116,"f",FALSE)</f>
        <v>47289</v>
      </c>
      <c r="E1116" s="172">
        <f>_xll.qlInterestRateIndexValueDate(IndexON,D1116)</f>
        <v>47289</v>
      </c>
      <c r="F1116" s="188">
        <f>IFERROR(_xll.qlIndexFixing(IndexON,D1116,TRUE,_xll.ohTrigger(RecalcTrigger,TriggerON)),NA())</f>
        <v>2.3268051500937581E-2</v>
      </c>
      <c r="H1116" s="42">
        <f>_xll.qlCalendarAdvance(Calendar,$H1115,B1116,"f",FALSE)</f>
        <v>47289</v>
      </c>
      <c r="I1116" s="172">
        <f>_xll.qlInterestRateIndexValueDate(Index1M,$H1116)</f>
        <v>47289</v>
      </c>
      <c r="J1116" s="177">
        <f>IFERROR(_xll.qlIndexFixing(Index1M,$H1116,TRUE,_xll.ohTrigger(RecalcTrigger,Trigger1M)),NA())</f>
        <v>2.4095796750212228E-2</v>
      </c>
      <c r="K1116" s="44">
        <f>IFERROR(_xll.qlIndexFixing(Index3M,H1116,TRUE,_xll.ohTrigger(RecalcTrigger,Trigger3M)),NA())</f>
        <v>2.445709948777432E-2</v>
      </c>
      <c r="L1116" s="44">
        <f>IFERROR(_xll.qlIndexFixing(Index6M,$H1116,TRUE,_xll.ohTrigger(RecalcTrigger,Trigger6M)),NA())</f>
        <v>2.4767974225595877E-2</v>
      </c>
      <c r="M1116" s="178">
        <f>IFERROR(_xll.qlIndexFixing(Index1Y,$H1116,TRUE,_xll.ohTrigger(RecalcTrigger,Trigger1Y)),NA())</f>
        <v>2.5260077000434977E-2</v>
      </c>
      <c r="N1116" s="177">
        <f>IFERROR(_xll.qlIndexFixing(ONIndex1M,I1116,TRUE,_xll.ohTrigger(RecalcTrigger,Trigger1M)),NA())</f>
        <v>2.4080478565864372E-2</v>
      </c>
      <c r="O1116" s="44">
        <f>IFERROR(_xll.qlIndexFixing(ONIndex3M,I1116,TRUE,_xll.ohTrigger(RecalcTrigger,Trigger3M)),NA())</f>
        <v>2.4409281204134103E-2</v>
      </c>
      <c r="P1116" s="44">
        <f>IFERROR(_xll.qlIndexFixing(ONIndex6M,I1116,TRUE,_xll.ohTrigger(RecalcTrigger,Trigger6M)),NA())</f>
        <v>2.4684102955164766E-2</v>
      </c>
      <c r="Q1116" s="178">
        <f>IFERROR(_xll.qlIndexFixing(ONIndex1Y,I1116,TRUE,_xll.ohTrigger(RecalcTrigger,Trigger1Y)),NA())</f>
        <v>2.5043942912928996E-2</v>
      </c>
    </row>
    <row r="1117" spans="2:17" x14ac:dyDescent="0.2">
      <c r="B1117" s="39" t="s">
        <v>42</v>
      </c>
      <c r="D1117" s="42">
        <f>_xll.qlCalendarAdvance(Calendar,$D1116,B1117,"f",FALSE)</f>
        <v>47296</v>
      </c>
      <c r="E1117" s="172">
        <f>_xll.qlInterestRateIndexValueDate(IndexON,D1117)</f>
        <v>47296</v>
      </c>
      <c r="F1117" s="188">
        <f>IFERROR(_xll.qlIndexFixing(IndexON,D1117,TRUE,_xll.ohTrigger(RecalcTrigger,TriggerON)),NA())</f>
        <v>2.3265011722478635E-2</v>
      </c>
      <c r="H1117" s="42">
        <f>_xll.qlCalendarAdvance(Calendar,$H1116,B1117,"f",FALSE)</f>
        <v>47296</v>
      </c>
      <c r="I1117" s="172">
        <f>_xll.qlInterestRateIndexValueDate(Index1M,$H1117)</f>
        <v>47296</v>
      </c>
      <c r="J1117" s="177">
        <f>IFERROR(_xll.qlIndexFixing(Index1M,$H1117,TRUE,_xll.ohTrigger(RecalcTrigger,Trigger1M)),NA())</f>
        <v>2.4091987961065191E-2</v>
      </c>
      <c r="K1117" s="44">
        <f>IFERROR(_xll.qlIndexFixing(Index3M,H1117,TRUE,_xll.ohTrigger(RecalcTrigger,Trigger3M)),NA())</f>
        <v>2.4452900653617542E-2</v>
      </c>
      <c r="L1117" s="44">
        <f>IFERROR(_xll.qlIndexFixing(Index6M,$H1117,TRUE,_xll.ohTrigger(RecalcTrigger,Trigger6M)),NA())</f>
        <v>2.4762437476051065E-2</v>
      </c>
      <c r="M1117" s="178">
        <f>IFERROR(_xll.qlIndexFixing(Index1Y,$H1117,TRUE,_xll.ohTrigger(RecalcTrigger,Trigger1Y)),NA())</f>
        <v>2.5256095346219087E-2</v>
      </c>
      <c r="N1117" s="177">
        <f>IFERROR(_xll.qlIndexFixing(ONIndex1M,I1117,TRUE,_xll.ohTrigger(RecalcTrigger,Trigger1M)),NA())</f>
        <v>2.4076811985924707E-2</v>
      </c>
      <c r="O1117" s="44">
        <f>IFERROR(_xll.qlIndexFixing(ONIndex3M,I1117,TRUE,_xll.ohTrigger(RecalcTrigger,Trigger3M)),NA())</f>
        <v>2.4405366935738027E-2</v>
      </c>
      <c r="P1117" s="44">
        <f>IFERROR(_xll.qlIndexFixing(ONIndex6M,I1117,TRUE,_xll.ohTrigger(RecalcTrigger,Trigger6M)),NA())</f>
        <v>2.4679315547954106E-2</v>
      </c>
      <c r="Q1117" s="178">
        <f>IFERROR(_xll.qlIndexFixing(ONIndex1Y,I1117,TRUE,_xll.ohTrigger(RecalcTrigger,Trigger1Y)),NA())</f>
        <v>2.5040518809926748E-2</v>
      </c>
    </row>
    <row r="1118" spans="2:17" x14ac:dyDescent="0.2">
      <c r="B1118" s="39" t="s">
        <v>42</v>
      </c>
      <c r="D1118" s="42">
        <f>_xll.qlCalendarAdvance(Calendar,$D1117,B1118,"f",FALSE)</f>
        <v>47303</v>
      </c>
      <c r="E1118" s="172">
        <f>_xll.qlInterestRateIndexValueDate(IndexON,D1118)</f>
        <v>47303</v>
      </c>
      <c r="F1118" s="188">
        <f>IFERROR(_xll.qlIndexFixing(IndexON,D1118,TRUE,_xll.ohTrigger(RecalcTrigger,TriggerON)),NA())</f>
        <v>2.3261937501619645E-2</v>
      </c>
      <c r="H1118" s="42">
        <f>_xll.qlCalendarAdvance(Calendar,$H1117,B1118,"f",FALSE)</f>
        <v>47303</v>
      </c>
      <c r="I1118" s="172">
        <f>_xll.qlInterestRateIndexValueDate(Index1M,$H1118)</f>
        <v>47303</v>
      </c>
      <c r="J1118" s="177">
        <f>IFERROR(_xll.qlIndexFixing(Index1M,$H1118,TRUE,_xll.ohTrigger(RecalcTrigger,Trigger1M)),NA())</f>
        <v>2.4089647728531484E-2</v>
      </c>
      <c r="K1118" s="44">
        <f>IFERROR(_xll.qlIndexFixing(Index3M,H1118,TRUE,_xll.ohTrigger(RecalcTrigger,Trigger3M)),NA())</f>
        <v>2.4448661716006195E-2</v>
      </c>
      <c r="L1118" s="44">
        <f>IFERROR(_xll.qlIndexFixing(Index6M,$H1118,TRUE,_xll.ohTrigger(RecalcTrigger,Trigger6M)),NA())</f>
        <v>2.475726590301074E-2</v>
      </c>
      <c r="M1118" s="178">
        <f>IFERROR(_xll.qlIndexFixing(Index1Y,$H1118,TRUE,_xll.ohTrigger(RecalcTrigger,Trigger1Y)),NA())</f>
        <v>2.5252095580428735E-2</v>
      </c>
      <c r="N1118" s="177">
        <f>IFERROR(_xll.qlIndexFixing(ONIndex1M,I1118,TRUE,_xll.ohTrigger(RecalcTrigger,Trigger1M)),NA())</f>
        <v>2.4073080266252544E-2</v>
      </c>
      <c r="O1118" s="44">
        <f>IFERROR(_xll.qlIndexFixing(ONIndex3M,I1118,TRUE,_xll.ohTrigger(RecalcTrigger,Trigger3M)),NA())</f>
        <v>2.440141280254049E-2</v>
      </c>
      <c r="P1118" s="44">
        <f>IFERROR(_xll.qlIndexFixing(ONIndex6M,I1118,TRUE,_xll.ohTrigger(RecalcTrigger,Trigger6M)),NA())</f>
        <v>2.467447569399317E-2</v>
      </c>
      <c r="Q1118" s="178">
        <f>IFERROR(_xll.qlIndexFixing(ONIndex1Y,I1118,TRUE,_xll.ohTrigger(RecalcTrigger,Trigger1Y)),NA())</f>
        <v>2.5037077025138466E-2</v>
      </c>
    </row>
    <row r="1119" spans="2:17" x14ac:dyDescent="0.2">
      <c r="B1119" s="39" t="s">
        <v>42</v>
      </c>
      <c r="D1119" s="42">
        <f>_xll.qlCalendarAdvance(Calendar,$D1118,B1119,"f",FALSE)</f>
        <v>47310</v>
      </c>
      <c r="E1119" s="172">
        <f>_xll.qlInterestRateIndexValueDate(IndexON,D1119)</f>
        <v>47310</v>
      </c>
      <c r="F1119" s="188">
        <f>IFERROR(_xll.qlIndexFixing(IndexON,D1119,TRUE,_xll.ohTrigger(RecalcTrigger,TriggerON)),NA())</f>
        <v>2.3258828838603751E-2</v>
      </c>
      <c r="H1119" s="42">
        <f>_xll.qlCalendarAdvance(Calendar,$H1118,B1119,"f",FALSE)</f>
        <v>47310</v>
      </c>
      <c r="I1119" s="172">
        <f>_xll.qlInterestRateIndexValueDate(Index1M,$H1119)</f>
        <v>47310</v>
      </c>
      <c r="J1119" s="177">
        <f>IFERROR(_xll.qlIndexFixing(Index1M,$H1119,TRUE,_xll.ohTrigger(RecalcTrigger,Trigger1M)),NA())</f>
        <v>2.4085693646260481E-2</v>
      </c>
      <c r="K1119" s="44">
        <f>IFERROR(_xll.qlIndexFixing(Index3M,H1119,TRUE,_xll.ohTrigger(RecalcTrigger,Trigger3M)),NA())</f>
        <v>2.4444382675069782E-2</v>
      </c>
      <c r="L1119" s="44">
        <f>IFERROR(_xll.qlIndexFixing(Index6M,$H1119,TRUE,_xll.ohTrigger(RecalcTrigger,Trigger6M)),NA())</f>
        <v>2.4751618824070256E-2</v>
      </c>
      <c r="M1119" s="178">
        <f>IFERROR(_xll.qlIndexFixing(Index1Y,$H1119,TRUE,_xll.ohTrigger(RecalcTrigger,Trigger1Y)),NA())</f>
        <v>2.5248077703275973E-2</v>
      </c>
      <c r="N1119" s="177">
        <f>IFERROR(_xll.qlIndexFixing(ONIndex1M,I1119,TRUE,_xll.ohTrigger(RecalcTrigger,Trigger1M)),NA())</f>
        <v>2.4069283407009978E-2</v>
      </c>
      <c r="O1119" s="44">
        <f>IFERROR(_xll.qlIndexFixing(ONIndex3M,I1119,TRUE,_xll.ohTrigger(RecalcTrigger,Trigger3M)),NA())</f>
        <v>2.4397418804460447E-2</v>
      </c>
      <c r="P1119" s="44">
        <f>IFERROR(_xll.qlIndexFixing(ONIndex6M,I1119,TRUE,_xll.ohTrigger(RecalcTrigger,Trigger6M)),NA())</f>
        <v>2.4669583393200911E-2</v>
      </c>
      <c r="Q1119" s="178">
        <f>IFERROR(_xll.qlIndexFixing(ONIndex1Y,I1119,TRUE,_xll.ohTrigger(RecalcTrigger,Trigger1Y)),NA())</f>
        <v>2.5033617558564147E-2</v>
      </c>
    </row>
    <row r="1120" spans="2:17" x14ac:dyDescent="0.2">
      <c r="B1120" s="39" t="s">
        <v>42</v>
      </c>
      <c r="D1120" s="42">
        <f>_xll.qlCalendarAdvance(Calendar,$D1119,B1120,"f",FALSE)</f>
        <v>47317</v>
      </c>
      <c r="E1120" s="172">
        <f>_xll.qlInterestRateIndexValueDate(IndexON,D1120)</f>
        <v>47317</v>
      </c>
      <c r="F1120" s="188">
        <f>IFERROR(_xll.qlIndexFixing(IndexON,D1120,TRUE,_xll.ohTrigger(RecalcTrigger,TriggerON)),NA())</f>
        <v>2.3255685733106768E-2</v>
      </c>
      <c r="H1120" s="42">
        <f>_xll.qlCalendarAdvance(Calendar,$H1119,B1120,"f",FALSE)</f>
        <v>47317</v>
      </c>
      <c r="I1120" s="172">
        <f>_xll.qlInterestRateIndexValueDate(Index1M,$H1120)</f>
        <v>47317</v>
      </c>
      <c r="J1120" s="177">
        <f>IFERROR(_xll.qlIndexFixing(Index1M,$H1120,TRUE,_xll.ohTrigger(RecalcTrigger,Trigger1M)),NA())</f>
        <v>2.4081674288177823E-2</v>
      </c>
      <c r="K1120" s="44">
        <f>IFERROR(_xll.qlIndexFixing(Index3M,H1120,TRUE,_xll.ohTrigger(RecalcTrigger,Trigger3M)),NA())</f>
        <v>2.4440063530936914E-2</v>
      </c>
      <c r="L1120" s="44">
        <f>IFERROR(_xll.qlIndexFixing(Index6M,$H1120,TRUE,_xll.ohTrigger(RecalcTrigger,Trigger6M)),NA())</f>
        <v>2.4745918663572612E-2</v>
      </c>
      <c r="M1120" s="178">
        <f>IFERROR(_xll.qlIndexFixing(Index1Y,$H1120,TRUE,_xll.ohTrigger(RecalcTrigger,Trigger1Y)),NA())</f>
        <v>2.5244041714974408E-2</v>
      </c>
      <c r="N1120" s="177">
        <f>IFERROR(_xll.qlIndexFixing(ONIndex1M,I1120,TRUE,_xll.ohTrigger(RecalcTrigger,Trigger1M)),NA())</f>
        <v>2.4065421408034915E-2</v>
      </c>
      <c r="O1120" s="44">
        <f>IFERROR(_xll.qlIndexFixing(ONIndex3M,I1120,TRUE,_xll.ohTrigger(RecalcTrigger,Trigger3M)),NA())</f>
        <v>2.4393384941497898E-2</v>
      </c>
      <c r="P1120" s="44">
        <f>IFERROR(_xll.qlIndexFixing(ONIndex6M,I1120,TRUE,_xll.ohTrigger(RecalcTrigger,Trigger6M)),NA())</f>
        <v>2.4664638645901515E-2</v>
      </c>
      <c r="Q1120" s="178">
        <f>IFERROR(_xll.qlIndexFixing(ONIndex1Y,I1120,TRUE,_xll.ohTrigger(RecalcTrigger,Trigger1Y)),NA())</f>
        <v>2.503014041028484E-2</v>
      </c>
    </row>
    <row r="1121" spans="2:17" x14ac:dyDescent="0.2">
      <c r="B1121" s="39" t="s">
        <v>42</v>
      </c>
      <c r="D1121" s="42">
        <f>_xll.qlCalendarAdvance(Calendar,$D1120,B1121,"f",FALSE)</f>
        <v>47324</v>
      </c>
      <c r="E1121" s="172">
        <f>_xll.qlInterestRateIndexValueDate(IndexON,D1121)</f>
        <v>47324</v>
      </c>
      <c r="F1121" s="188">
        <f>IFERROR(_xll.qlIndexFixing(IndexON,D1121,TRUE,_xll.ohTrigger(RecalcTrigger,TriggerON)),NA())</f>
        <v>2.3252508185290788E-2</v>
      </c>
      <c r="H1121" s="42">
        <f>_xll.qlCalendarAdvance(Calendar,$H1120,B1121,"f",FALSE)</f>
        <v>47324</v>
      </c>
      <c r="I1121" s="172">
        <f>_xll.qlInterestRateIndexValueDate(Index1M,$H1121)</f>
        <v>47324</v>
      </c>
      <c r="J1121" s="177">
        <f>IFERROR(_xll.qlIndexFixing(Index1M,$H1121,TRUE,_xll.ohTrigger(RecalcTrigger,Trigger1M)),NA())</f>
        <v>2.4078085251281189E-2</v>
      </c>
      <c r="K1121" s="44">
        <f>IFERROR(_xll.qlIndexFixing(Index3M,H1121,TRUE,_xll.ohTrigger(RecalcTrigger,Trigger3M)),NA())</f>
        <v>2.4435704283737095E-2</v>
      </c>
      <c r="L1121" s="44">
        <f>IFERROR(_xll.qlIndexFixing(Index6M,$H1121,TRUE,_xll.ohTrigger(RecalcTrigger,Trigger6M)),NA())</f>
        <v>2.4740165421969725E-2</v>
      </c>
      <c r="M1121" s="178">
        <f>IFERROR(_xll.qlIndexFixing(Index1Y,$H1121,TRUE,_xll.ohTrigger(RecalcTrigger,Trigger1Y)),NA())</f>
        <v>2.5239987615737647E-2</v>
      </c>
      <c r="N1121" s="177">
        <f>IFERROR(_xll.qlIndexFixing(ONIndex1M,I1121,TRUE,_xll.ohTrigger(RecalcTrigger,Trigger1M)),NA())</f>
        <v>2.4061494269489447E-2</v>
      </c>
      <c r="O1121" s="44">
        <f>IFERROR(_xll.qlIndexFixing(ONIndex3M,I1121,TRUE,_xll.ohTrigger(RecalcTrigger,Trigger3M)),NA())</f>
        <v>2.4389311213733889E-2</v>
      </c>
      <c r="P1121" s="44">
        <f>IFERROR(_xll.qlIndexFixing(ONIndex6M,I1121,TRUE,_xll.ohTrigger(RecalcTrigger,Trigger6M)),NA())</f>
        <v>2.4659641451770797E-2</v>
      </c>
      <c r="Q1121" s="178">
        <f>IFERROR(_xll.qlIndexFixing(ONIndex1Y,I1121,TRUE,_xll.ohTrigger(RecalcTrigger,Trigger1Y)),NA())</f>
        <v>2.5026645580300544E-2</v>
      </c>
    </row>
    <row r="1122" spans="2:17" x14ac:dyDescent="0.2">
      <c r="B1122" s="39" t="s">
        <v>42</v>
      </c>
      <c r="D1122" s="42">
        <f>_xll.qlCalendarAdvance(Calendar,$D1121,B1122,"f",FALSE)</f>
        <v>47331</v>
      </c>
      <c r="E1122" s="172">
        <f>_xll.qlInterestRateIndexValueDate(IndexON,D1122)</f>
        <v>47331</v>
      </c>
      <c r="F1122" s="188">
        <f>IFERROR(_xll.qlIndexFixing(IndexON,D1122,TRUE,_xll.ohTrigger(RecalcTrigger,TriggerON)),NA())</f>
        <v>2.3249296195155811E-2</v>
      </c>
      <c r="H1122" s="42">
        <f>_xll.qlCalendarAdvance(Calendar,$H1121,B1122,"f",FALSE)</f>
        <v>47331</v>
      </c>
      <c r="I1122" s="172">
        <f>_xll.qlInterestRateIndexValueDate(Index1M,$H1122)</f>
        <v>47331</v>
      </c>
      <c r="J1122" s="177">
        <f>IFERROR(_xll.qlIndexFixing(Index1M,$H1122,TRUE,_xll.ohTrigger(RecalcTrigger,Trigger1M)),NA())</f>
        <v>2.4073439744874699E-2</v>
      </c>
      <c r="K1122" s="44">
        <f>IFERROR(_xll.qlIndexFixing(Index3M,H1122,TRUE,_xll.ohTrigger(RecalcTrigger,Trigger3M)),NA())</f>
        <v>2.4431304933601579E-2</v>
      </c>
      <c r="L1122" s="44">
        <f>IFERROR(_xll.qlIndexFixing(Index6M,$H1122,TRUE,_xll.ohTrigger(RecalcTrigger,Trigger6M)),NA())</f>
        <v>2.4734359099717478E-2</v>
      </c>
      <c r="M1122" s="178">
        <f>IFERROR(_xll.qlIndexFixing(Index1Y,$H1122,TRUE,_xll.ohTrigger(RecalcTrigger,Trigger1Y)),NA())</f>
        <v>2.5235915405780629E-2</v>
      </c>
      <c r="N1122" s="177">
        <f>IFERROR(_xll.qlIndexFixing(ONIndex1M,I1122,TRUE,_xll.ohTrigger(RecalcTrigger,Trigger1M)),NA())</f>
        <v>2.4057501991211483E-2</v>
      </c>
      <c r="O1122" s="44">
        <f>IFERROR(_xll.qlIndexFixing(ONIndex3M,I1122,TRUE,_xll.ohTrigger(RecalcTrigger,Trigger3M)),NA())</f>
        <v>2.4385197621087373E-2</v>
      </c>
      <c r="P1122" s="44">
        <f>IFERROR(_xll.qlIndexFixing(ONIndex6M,I1122,TRUE,_xll.ohTrigger(RecalcTrigger,Trigger6M)),NA())</f>
        <v>2.465459181097085E-2</v>
      </c>
      <c r="Q1122" s="178">
        <f>IFERROR(_xll.qlIndexFixing(ONIndex1Y,I1122,TRUE,_xll.ohTrigger(RecalcTrigger,Trigger1Y)),NA())</f>
        <v>2.5023133068449166E-2</v>
      </c>
    </row>
    <row r="1123" spans="2:17" x14ac:dyDescent="0.2">
      <c r="B1123" s="39" t="s">
        <v>42</v>
      </c>
      <c r="D1123" s="42">
        <f>_xll.qlCalendarAdvance(Calendar,$D1122,B1123,"f",FALSE)</f>
        <v>47338</v>
      </c>
      <c r="E1123" s="172">
        <f>_xll.qlInterestRateIndexValueDate(IndexON,D1123)</f>
        <v>47338</v>
      </c>
      <c r="F1123" s="188">
        <f>IFERROR(_xll.qlIndexFixing(IndexON,D1123,TRUE,_xll.ohTrigger(RecalcTrigger,TriggerON)),NA())</f>
        <v>2.3246049762701837E-2</v>
      </c>
      <c r="H1123" s="42">
        <f>_xll.qlCalendarAdvance(Calendar,$H1122,B1123,"f",FALSE)</f>
        <v>47338</v>
      </c>
      <c r="I1123" s="172">
        <f>_xll.qlInterestRateIndexValueDate(Index1M,$H1123)</f>
        <v>47338</v>
      </c>
      <c r="J1123" s="177">
        <f>IFERROR(_xll.qlIndexFixing(Index1M,$H1123,TRUE,_xll.ohTrigger(RecalcTrigger,Trigger1M)),NA())</f>
        <v>2.4069224559799134E-2</v>
      </c>
      <c r="K1123" s="44">
        <f>IFERROR(_xll.qlIndexFixing(Index3M,H1123,TRUE,_xll.ohTrigger(RecalcTrigger,Trigger3M)),NA())</f>
        <v>2.4426865480664271E-2</v>
      </c>
      <c r="L1123" s="44">
        <f>IFERROR(_xll.qlIndexFixing(Index6M,$H1123,TRUE,_xll.ohTrigger(RecalcTrigger,Trigger6M)),NA())</f>
        <v>2.4728499697277487E-2</v>
      </c>
      <c r="M1123" s="178">
        <f>IFERROR(_xll.qlIndexFixing(Index1Y,$H1123,TRUE,_xll.ohTrigger(RecalcTrigger,Trigger1Y)),NA())</f>
        <v>2.5231825085319404E-2</v>
      </c>
      <c r="N1123" s="177">
        <f>IFERROR(_xll.qlIndexFixing(ONIndex1M,I1123,TRUE,_xll.ohTrigger(RecalcTrigger,Trigger1M)),NA())</f>
        <v>2.4053444573282068E-2</v>
      </c>
      <c r="O1123" s="44">
        <f>IFERROR(_xll.qlIndexFixing(ONIndex3M,I1123,TRUE,_xll.ohTrigger(RecalcTrigger,Trigger3M)),NA())</f>
        <v>2.4381044163720444E-2</v>
      </c>
      <c r="P1123" s="44">
        <f>IFERROR(_xll.qlIndexFixing(ONIndex6M,I1123,TRUE,_xll.ohTrigger(RecalcTrigger,Trigger6M)),NA())</f>
        <v>2.4649489723501672E-2</v>
      </c>
      <c r="Q1123" s="178">
        <f>IFERROR(_xll.qlIndexFixing(ONIndex1Y,I1123,TRUE,_xll.ohTrigger(RecalcTrigger,Trigger1Y)),NA())</f>
        <v>2.5019602874973845E-2</v>
      </c>
    </row>
    <row r="1124" spans="2:17" x14ac:dyDescent="0.2">
      <c r="B1124" s="39" t="s">
        <v>42</v>
      </c>
      <c r="D1124" s="42">
        <f>_xll.qlCalendarAdvance(Calendar,$D1123,B1124,"f",FALSE)</f>
        <v>47345</v>
      </c>
      <c r="E1124" s="172">
        <f>_xll.qlInterestRateIndexValueDate(IndexON,D1124)</f>
        <v>47345</v>
      </c>
      <c r="F1124" s="188">
        <f>IFERROR(_xll.qlIndexFixing(IndexON,D1124,TRUE,_xll.ohTrigger(RecalcTrigger,TriggerON)),NA())</f>
        <v>2.3242768887928866E-2</v>
      </c>
      <c r="H1124" s="42">
        <f>_xll.qlCalendarAdvance(Calendar,$H1123,B1124,"f",FALSE)</f>
        <v>47345</v>
      </c>
      <c r="I1124" s="172">
        <f>_xll.qlInterestRateIndexValueDate(Index1M,$H1124)</f>
        <v>47345</v>
      </c>
      <c r="J1124" s="177">
        <f>IFERROR(_xll.qlIndexFixing(Index1M,$H1124,TRUE,_xll.ohTrigger(RecalcTrigger,Trigger1M)),NA())</f>
        <v>2.4064944099206627E-2</v>
      </c>
      <c r="K1124" s="44">
        <f>IFERROR(_xll.qlIndexFixing(Index3M,H1124,TRUE,_xll.ohTrigger(RecalcTrigger,Trigger3M)),NA())</f>
        <v>2.4422385925058195E-2</v>
      </c>
      <c r="L1124" s="44">
        <f>IFERROR(_xll.qlIndexFixing(Index6M,$H1124,TRUE,_xll.ohTrigger(RecalcTrigger,Trigger6M)),NA())</f>
        <v>2.4722587215113567E-2</v>
      </c>
      <c r="M1124" s="178">
        <f>IFERROR(_xll.qlIndexFixing(Index1Y,$H1124,TRUE,_xll.ohTrigger(RecalcTrigger,Trigger1Y)),NA())</f>
        <v>2.5227716654570909E-2</v>
      </c>
      <c r="N1124" s="177">
        <f>IFERROR(_xll.qlIndexFixing(ONIndex1M,I1124,TRUE,_xll.ohTrigger(RecalcTrigger,Trigger1M)),NA())</f>
        <v>2.4049322015782248E-2</v>
      </c>
      <c r="O1124" s="44">
        <f>IFERROR(_xll.qlIndexFixing(ONIndex3M,I1124,TRUE,_xll.ohTrigger(RecalcTrigger,Trigger3M)),NA())</f>
        <v>2.4376850841471009E-2</v>
      </c>
      <c r="P1124" s="44">
        <f>IFERROR(_xll.qlIndexFixing(ONIndex6M,I1124,TRUE,_xll.ohTrigger(RecalcTrigger,Trigger6M)),NA())</f>
        <v>2.4644335189363265E-2</v>
      </c>
      <c r="Q1124" s="178">
        <f>IFERROR(_xll.qlIndexFixing(ONIndex1Y,I1124,TRUE,_xll.ohTrigger(RecalcTrigger,Trigger1Y)),NA())</f>
        <v>2.5016054999712489E-2</v>
      </c>
    </row>
    <row r="1125" spans="2:17" x14ac:dyDescent="0.2">
      <c r="B1125" s="39" t="s">
        <v>42</v>
      </c>
      <c r="D1125" s="42">
        <f>_xll.qlCalendarAdvance(Calendar,$D1124,B1125,"f",FALSE)</f>
        <v>47352</v>
      </c>
      <c r="E1125" s="172">
        <f>_xll.qlInterestRateIndexValueDate(IndexON,D1125)</f>
        <v>47352</v>
      </c>
      <c r="F1125" s="188">
        <f>IFERROR(_xll.qlIndexFixing(IndexON,D1125,TRUE,_xll.ohTrigger(RecalcTrigger,TriggerON)),NA())</f>
        <v>2.3239453570755852E-2</v>
      </c>
      <c r="H1125" s="42">
        <f>_xll.qlCalendarAdvance(Calendar,$H1124,B1125,"f",FALSE)</f>
        <v>47352</v>
      </c>
      <c r="I1125" s="172">
        <f>_xll.qlInterestRateIndexValueDate(Index1M,$H1125)</f>
        <v>47352</v>
      </c>
      <c r="J1125" s="177">
        <f>IFERROR(_xll.qlIndexFixing(Index1M,$H1125,TRUE,_xll.ohTrigger(RecalcTrigger,Trigger1M)),NA())</f>
        <v>2.4060598363168397E-2</v>
      </c>
      <c r="K1125" s="44">
        <f>IFERROR(_xll.qlIndexFixing(Index3M,H1125,TRUE,_xll.ohTrigger(RecalcTrigger,Trigger3M)),NA())</f>
        <v>2.441786626691813E-2</v>
      </c>
      <c r="L1125" s="44">
        <f>IFERROR(_xll.qlIndexFixing(Index6M,$H1125,TRUE,_xll.ohTrigger(RecalcTrigger,Trigger6M)),NA())</f>
        <v>2.4716621653694811E-2</v>
      </c>
      <c r="M1125" s="178">
        <f>IFERROR(_xll.qlIndexFixing(Index1Y,$H1125,TRUE,_xll.ohTrigger(RecalcTrigger,Trigger1Y)),NA())</f>
        <v>2.5223590113752969E-2</v>
      </c>
      <c r="N1125" s="177">
        <f>IFERROR(_xll.qlIndexFixing(ONIndex1M,I1125,TRUE,_xll.ohTrigger(RecalcTrigger,Trigger1M)),NA())</f>
        <v>2.4045134318468886E-2</v>
      </c>
      <c r="O1125" s="44">
        <f>IFERROR(_xll.qlIndexFixing(ONIndex3M,I1125,TRUE,_xll.ohTrigger(RecalcTrigger,Trigger3M)),NA())</f>
        <v>2.4372617654339068E-2</v>
      </c>
      <c r="P1125" s="44">
        <f>IFERROR(_xll.qlIndexFixing(ONIndex6M,I1125,TRUE,_xll.ohTrigger(RecalcTrigger,Trigger6M)),NA())</f>
        <v>2.4639128208474581E-2</v>
      </c>
      <c r="Q1125" s="178">
        <f>IFERROR(_xll.qlIndexFixing(ONIndex1Y,I1125,TRUE,_xll.ohTrigger(RecalcTrigger,Trigger1Y)),NA())</f>
        <v>2.5012489442665098E-2</v>
      </c>
    </row>
    <row r="1126" spans="2:17" x14ac:dyDescent="0.2">
      <c r="B1126" s="39" t="s">
        <v>42</v>
      </c>
      <c r="D1126" s="42">
        <f>_xll.qlCalendarAdvance(Calendar,$D1125,B1126,"f",FALSE)</f>
        <v>47359</v>
      </c>
      <c r="E1126" s="172">
        <f>_xll.qlInterestRateIndexValueDate(IndexON,D1126)</f>
        <v>47359</v>
      </c>
      <c r="F1126" s="188">
        <f>IFERROR(_xll.qlIndexFixing(IndexON,D1126,TRUE,_xll.ohTrigger(RecalcTrigger,TriggerON)),NA())</f>
        <v>2.3236103811263842E-2</v>
      </c>
      <c r="H1126" s="42">
        <f>_xll.qlCalendarAdvance(Calendar,$H1125,B1126,"f",FALSE)</f>
        <v>47359</v>
      </c>
      <c r="I1126" s="172">
        <f>_xll.qlInterestRateIndexValueDate(Index1M,$H1126)</f>
        <v>47359</v>
      </c>
      <c r="J1126" s="177">
        <f>IFERROR(_xll.qlIndexFixing(Index1M,$H1126,TRUE,_xll.ohTrigger(RecalcTrigger,Trigger1M)),NA())</f>
        <v>2.4054772023718085E-2</v>
      </c>
      <c r="K1126" s="44">
        <f>IFERROR(_xll.qlIndexFixing(Index3M,H1126,TRUE,_xll.ohTrigger(RecalcTrigger,Trigger3M)),NA())</f>
        <v>2.4413306506380624E-2</v>
      </c>
      <c r="L1126" s="44">
        <f>IFERROR(_xll.qlIndexFixing(Index6M,$H1126,TRUE,_xll.ohTrigger(RecalcTrigger,Trigger6M)),NA())</f>
        <v>2.4710218229587438E-2</v>
      </c>
      <c r="M1126" s="178">
        <f>IFERROR(_xll.qlIndexFixing(Index1Y,$H1126,TRUE,_xll.ohTrigger(RecalcTrigger,Trigger1Y)),NA())</f>
        <v>2.52194454630843E-2</v>
      </c>
      <c r="N1126" s="177">
        <f>IFERROR(_xll.qlIndexFixing(ONIndex1M,I1126,TRUE,_xll.ohTrigger(RecalcTrigger,Trigger1M)),NA())</f>
        <v>2.4040881481585119E-2</v>
      </c>
      <c r="O1126" s="44">
        <f>IFERROR(_xll.qlIndexFixing(ONIndex3M,I1126,TRUE,_xll.ohTrigger(RecalcTrigger,Trigger3M)),NA())</f>
        <v>2.4368344602405667E-2</v>
      </c>
      <c r="P1126" s="44">
        <f>IFERROR(_xll.qlIndexFixing(ONIndex6M,I1126,TRUE,_xll.ohTrigger(RecalcTrigger,Trigger6M)),NA())</f>
        <v>2.4633868780916668E-2</v>
      </c>
      <c r="Q1126" s="178">
        <f>IFERROR(_xll.qlIndexFixing(ONIndex1Y,I1126,TRUE,_xll.ohTrigger(RecalcTrigger,Trigger1Y)),NA())</f>
        <v>2.5008906203912717E-2</v>
      </c>
    </row>
    <row r="1127" spans="2:17" x14ac:dyDescent="0.2">
      <c r="B1127" s="39" t="s">
        <v>42</v>
      </c>
      <c r="D1127" s="42">
        <f>_xll.qlCalendarAdvance(Calendar,$D1126,B1127,"f",FALSE)</f>
        <v>47366</v>
      </c>
      <c r="E1127" s="172">
        <f>_xll.qlInterestRateIndexValueDate(IndexON,D1127)</f>
        <v>47366</v>
      </c>
      <c r="F1127" s="188">
        <f>IFERROR(_xll.qlIndexFixing(IndexON,D1127,TRUE,_xll.ohTrigger(RecalcTrigger,TriggerON)),NA())</f>
        <v>2.3232719609533881E-2</v>
      </c>
      <c r="H1127" s="42">
        <f>_xll.qlCalendarAdvance(Calendar,$H1126,B1127,"f",FALSE)</f>
        <v>47366</v>
      </c>
      <c r="I1127" s="172">
        <f>_xll.qlInterestRateIndexValueDate(Index1M,$H1127)</f>
        <v>47366</v>
      </c>
      <c r="J1127" s="177">
        <f>IFERROR(_xll.qlIndexFixing(Index1M,$H1127,TRUE,_xll.ohTrigger(RecalcTrigger,Trigger1M)),NA())</f>
        <v>2.4050310605782964E-2</v>
      </c>
      <c r="K1127" s="44">
        <f>IFERROR(_xll.qlIndexFixing(Index3M,H1127,TRUE,_xll.ohTrigger(RecalcTrigger,Trigger3M)),NA())</f>
        <v>2.4408228296862441E-2</v>
      </c>
      <c r="L1127" s="44">
        <f>IFERROR(_xll.qlIndexFixing(Index6M,$H1127,TRUE,_xll.ohTrigger(RecalcTrigger,Trigger6M)),NA())</f>
        <v>2.4703388388238851E-2</v>
      </c>
      <c r="M1127" s="178">
        <f>IFERROR(_xll.qlIndexFixing(Index1Y,$H1127,TRUE,_xll.ohTrigger(RecalcTrigger,Trigger1Y)),NA())</f>
        <v>2.5215282702784947E-2</v>
      </c>
      <c r="N1127" s="177">
        <f>IFERROR(_xll.qlIndexFixing(ONIndex1M,I1127,TRUE,_xll.ohTrigger(RecalcTrigger,Trigger1M)),NA())</f>
        <v>2.4036563505211994E-2</v>
      </c>
      <c r="O1127" s="44">
        <f>IFERROR(_xll.qlIndexFixing(ONIndex3M,I1127,TRUE,_xll.ohTrigger(RecalcTrigger,Trigger3M)),NA())</f>
        <v>2.4364031685670806E-2</v>
      </c>
      <c r="P1127" s="44">
        <f>IFERROR(_xll.qlIndexFixing(ONIndex6M,I1127,TRUE,_xll.ohTrigger(RecalcTrigger,Trigger6M)),NA())</f>
        <v>2.4628556906608479E-2</v>
      </c>
      <c r="Q1127" s="178">
        <f>IFERROR(_xll.qlIndexFixing(ONIndex1Y,I1127,TRUE,_xll.ohTrigger(RecalcTrigger,Trigger1Y)),NA())</f>
        <v>2.5005305283455348E-2</v>
      </c>
    </row>
    <row r="1128" spans="2:17" x14ac:dyDescent="0.2">
      <c r="B1128" s="39" t="s">
        <v>42</v>
      </c>
      <c r="D1128" s="42">
        <f>_xll.qlCalendarAdvance(Calendar,$D1127,B1128,"f",FALSE)</f>
        <v>47373</v>
      </c>
      <c r="E1128" s="172">
        <f>_xll.qlInterestRateIndexValueDate(IndexON,D1128)</f>
        <v>47373</v>
      </c>
      <c r="F1128" s="188">
        <f>IFERROR(_xll.qlIndexFixing(IndexON,D1128,TRUE,_xll.ohTrigger(RecalcTrigger,TriggerON)),NA())</f>
        <v>2.3229300965403876E-2</v>
      </c>
      <c r="H1128" s="42">
        <f>_xll.qlCalendarAdvance(Calendar,$H1127,B1128,"f",FALSE)</f>
        <v>47373</v>
      </c>
      <c r="I1128" s="172">
        <f>_xll.qlInterestRateIndexValueDate(Index1M,$H1128)</f>
        <v>47373</v>
      </c>
      <c r="J1128" s="177">
        <f>IFERROR(_xll.qlIndexFixing(Index1M,$H1128,TRUE,_xll.ohTrigger(RecalcTrigger,Trigger1M)),NA())</f>
        <v>2.4045783925346436E-2</v>
      </c>
      <c r="K1128" s="44">
        <f>IFERROR(_xll.qlIndexFixing(Index3M,H1128,TRUE,_xll.ohTrigger(RecalcTrigger,Trigger3M)),NA())</f>
        <v>2.4403591505481111E-2</v>
      </c>
      <c r="L1128" s="44">
        <f>IFERROR(_xll.qlIndexFixing(Index6M,$H1128,TRUE,_xll.ohTrigger(RecalcTrigger,Trigger6M)),NA())</f>
        <v>2.469727619900049E-2</v>
      </c>
      <c r="M1128" s="178">
        <f>IFERROR(_xll.qlIndexFixing(Index1Y,$H1128,TRUE,_xll.ohTrigger(RecalcTrigger,Trigger1Y)),NA())</f>
        <v>2.5211101833074956E-2</v>
      </c>
      <c r="N1128" s="177">
        <f>IFERROR(_xll.qlIndexFixing(ONIndex1M,I1128,TRUE,_xll.ohTrigger(RecalcTrigger,Trigger1M)),NA())</f>
        <v>2.4032180389025326E-2</v>
      </c>
      <c r="O1128" s="44">
        <f>IFERROR(_xll.qlIndexFixing(ONIndex3M,I1128,TRUE,_xll.ohTrigger(RecalcTrigger,Trigger3M)),NA())</f>
        <v>2.4359678904053439E-2</v>
      </c>
      <c r="P1128" s="44">
        <f>IFERROR(_xll.qlIndexFixing(ONIndex6M,I1128,TRUE,_xll.ohTrigger(RecalcTrigger,Trigger6M)),NA())</f>
        <v>2.4623192585793152E-2</v>
      </c>
      <c r="Q1128" s="178">
        <f>IFERROR(_xll.qlIndexFixing(ONIndex1Y,I1128,TRUE,_xll.ohTrigger(RecalcTrigger,Trigger1Y)),NA())</f>
        <v>2.5001686681292989E-2</v>
      </c>
    </row>
    <row r="1129" spans="2:17" x14ac:dyDescent="0.2">
      <c r="B1129" s="39" t="s">
        <v>42</v>
      </c>
      <c r="D1129" s="42">
        <f>_xll.qlCalendarAdvance(Calendar,$D1128,B1129,"f",FALSE)</f>
        <v>47380</v>
      </c>
      <c r="E1129" s="172">
        <f>_xll.qlInterestRateIndexValueDate(IndexON,D1129)</f>
        <v>47380</v>
      </c>
      <c r="F1129" s="188">
        <f>IFERROR(_xll.qlIndexFixing(IndexON,D1129,TRUE,_xll.ohTrigger(RecalcTrigger,TriggerON)),NA())</f>
        <v>2.3225847878954875E-2</v>
      </c>
      <c r="H1129" s="42">
        <f>_xll.qlCalendarAdvance(Calendar,$H1128,B1129,"f",FALSE)</f>
        <v>47380</v>
      </c>
      <c r="I1129" s="172">
        <f>_xll.qlInterestRateIndexValueDate(Index1M,$H1129)</f>
        <v>47380</v>
      </c>
      <c r="J1129" s="177">
        <f>IFERROR(_xll.qlIndexFixing(Index1M,$H1129,TRUE,_xll.ohTrigger(RecalcTrigger,Trigger1M)),NA())</f>
        <v>2.4041191982481447E-2</v>
      </c>
      <c r="K1129" s="44">
        <f>IFERROR(_xll.qlIndexFixing(Index3M,H1129,TRUE,_xll.ohTrigger(RecalcTrigger,Trigger3M)),NA())</f>
        <v>2.4398914614720997E-2</v>
      </c>
      <c r="L1129" s="44">
        <f>IFERROR(_xll.qlIndexFixing(Index6M,$H1129,TRUE,_xll.ohTrigger(RecalcTrigger,Trigger6M)),NA())</f>
        <v>2.4691110942720338E-2</v>
      </c>
      <c r="M1129" s="178">
        <f>IFERROR(_xll.qlIndexFixing(Index1Y,$H1129,TRUE,_xll.ohTrigger(RecalcTrigger,Trigger1Y)),NA())</f>
        <v>2.5206902854177038E-2</v>
      </c>
      <c r="N1129" s="177">
        <f>IFERROR(_xll.qlIndexFixing(ONIndex1M,I1129,TRUE,_xll.ohTrigger(RecalcTrigger,Trigger1M)),NA())</f>
        <v>2.4027732133268254E-2</v>
      </c>
      <c r="O1129" s="44">
        <f>IFERROR(_xll.qlIndexFixing(ONIndex3M,I1129,TRUE,_xll.ohTrigger(RecalcTrigger,Trigger3M)),NA())</f>
        <v>2.4355286257553566E-2</v>
      </c>
      <c r="P1129" s="44">
        <f>IFERROR(_xll.qlIndexFixing(ONIndex6M,I1129,TRUE,_xll.ohTrigger(RecalcTrigger,Trigger6M)),NA())</f>
        <v>2.4617775818146503E-2</v>
      </c>
      <c r="Q1129" s="178">
        <f>IFERROR(_xll.qlIndexFixing(ONIndex1Y,I1129,TRUE,_xll.ohTrigger(RecalcTrigger,Trigger1Y)),NA())</f>
        <v>2.4998050397263549E-2</v>
      </c>
    </row>
    <row r="1130" spans="2:17" x14ac:dyDescent="0.2">
      <c r="B1130" s="39" t="s">
        <v>42</v>
      </c>
      <c r="D1130" s="42">
        <f>_xll.qlCalendarAdvance(Calendar,$D1129,B1130,"f",FALSE)</f>
        <v>47387</v>
      </c>
      <c r="E1130" s="172">
        <f>_xll.qlInterestRateIndexValueDate(IndexON,D1130)</f>
        <v>47387</v>
      </c>
      <c r="F1130" s="188">
        <f>IFERROR(_xll.qlIndexFixing(IndexON,D1130,TRUE,_xll.ohTrigger(RecalcTrigger,TriggerON)),NA())</f>
        <v>2.3222360350267923E-2</v>
      </c>
      <c r="H1130" s="42">
        <f>_xll.qlCalendarAdvance(Calendar,$H1129,B1130,"f",FALSE)</f>
        <v>47387</v>
      </c>
      <c r="I1130" s="172">
        <f>_xll.qlInterestRateIndexValueDate(Index1M,$H1130)</f>
        <v>47387</v>
      </c>
      <c r="J1130" s="177">
        <f>IFERROR(_xll.qlIndexFixing(Index1M,$H1130,TRUE,_xll.ohTrigger(RecalcTrigger,Trigger1M)),NA())</f>
        <v>2.4036534777260941E-2</v>
      </c>
      <c r="K1130" s="44">
        <f>IFERROR(_xll.qlIndexFixing(Index3M,H1130,TRUE,_xll.ohTrigger(RecalcTrigger,Trigger3M)),NA())</f>
        <v>2.4394666443021452E-2</v>
      </c>
      <c r="L1130" s="44">
        <f>IFERROR(_xll.qlIndexFixing(Index6M,$H1130,TRUE,_xll.ohTrigger(RecalcTrigger,Trigger6M)),NA())</f>
        <v>2.4684892619879745E-2</v>
      </c>
      <c r="M1130" s="178">
        <f>IFERROR(_xll.qlIndexFixing(Index1Y,$H1130,TRUE,_xll.ohTrigger(RecalcTrigger,Trigger1Y)),NA())</f>
        <v>2.5202685766312793E-2</v>
      </c>
      <c r="N1130" s="177">
        <f>IFERROR(_xll.qlIndexFixing(ONIndex1M,I1130,TRUE,_xll.ohTrigger(RecalcTrigger,Trigger1M)),NA())</f>
        <v>2.4023218737859731E-2</v>
      </c>
      <c r="O1130" s="44">
        <f>IFERROR(_xll.qlIndexFixing(ONIndex3M,I1130,TRUE,_xll.ohTrigger(RecalcTrigger,Trigger3M)),NA())</f>
        <v>2.4350853746333279E-2</v>
      </c>
      <c r="P1130" s="44">
        <f>IFERROR(_xll.qlIndexFixing(ONIndex6M,I1130,TRUE,_xll.ohTrigger(RecalcTrigger,Trigger6M)),NA())</f>
        <v>2.4612306603830625E-2</v>
      </c>
      <c r="Q1130" s="178">
        <f>IFERROR(_xll.qlIndexFixing(ONIndex1Y,I1130,TRUE,_xll.ohTrigger(RecalcTrigger,Trigger1Y)),NA())</f>
        <v>2.499439643152912E-2</v>
      </c>
    </row>
    <row r="1131" spans="2:17" x14ac:dyDescent="0.2">
      <c r="B1131" s="39" t="s">
        <v>42</v>
      </c>
      <c r="D1131" s="42">
        <f>_xll.qlCalendarAdvance(Calendar,$D1130,B1131,"f",FALSE)</f>
        <v>47394</v>
      </c>
      <c r="E1131" s="172">
        <f>_xll.qlInterestRateIndexValueDate(IndexON,D1131)</f>
        <v>47394</v>
      </c>
      <c r="F1131" s="188">
        <f>IFERROR(_xll.qlIndexFixing(IndexON,D1131,TRUE,_xll.ohTrigger(RecalcTrigger,TriggerON)),NA())</f>
        <v>2.3218838379180928E-2</v>
      </c>
      <c r="H1131" s="42">
        <f>_xll.qlCalendarAdvance(Calendar,$H1130,B1131,"f",FALSE)</f>
        <v>47394</v>
      </c>
      <c r="I1131" s="172">
        <f>_xll.qlInterestRateIndexValueDate(Index1M,$H1131)</f>
        <v>47394</v>
      </c>
      <c r="J1131" s="177">
        <f>IFERROR(_xll.qlIndexFixing(Index1M,$H1131,TRUE,_xll.ohTrigger(RecalcTrigger,Trigger1M)),NA())</f>
        <v>2.4033153167046222E-2</v>
      </c>
      <c r="K1131" s="44">
        <f>IFERROR(_xll.qlIndexFixing(Index3M,H1131,TRUE,_xll.ohTrigger(RecalcTrigger,Trigger3M)),NA())</f>
        <v>2.438990617258192E-2</v>
      </c>
      <c r="L1131" s="44">
        <f>IFERROR(_xll.qlIndexFixing(Index6M,$H1131,TRUE,_xll.ohTrigger(RecalcTrigger,Trigger6M)),NA())</f>
        <v>2.467898575635959E-2</v>
      </c>
      <c r="M1131" s="178">
        <f>IFERROR(_xll.qlIndexFixing(Index1Y,$H1131,TRUE,_xll.ohTrigger(RecalcTrigger,Trigger1Y)),NA())</f>
        <v>2.519845056970671E-2</v>
      </c>
      <c r="N1131" s="177">
        <f>IFERROR(_xll.qlIndexFixing(ONIndex1M,I1131,TRUE,_xll.ohTrigger(RecalcTrigger,Trigger1M)),NA())</f>
        <v>2.4018640202880803E-2</v>
      </c>
      <c r="O1131" s="44">
        <f>IFERROR(_xll.qlIndexFixing(ONIndex3M,I1131,TRUE,_xll.ohTrigger(RecalcTrigger,Trigger3M)),NA())</f>
        <v>2.4346381370230485E-2</v>
      </c>
      <c r="P1131" s="44">
        <f>IFERROR(_xll.qlIndexFixing(ONIndex6M,I1131,TRUE,_xll.ohTrigger(RecalcTrigger,Trigger6M)),NA())</f>
        <v>2.4606784942845517E-2</v>
      </c>
      <c r="Q1131" s="178">
        <f>IFERROR(_xll.qlIndexFixing(ONIndex1Y,I1131,TRUE,_xll.ohTrigger(RecalcTrigger,Trigger1Y)),NA())</f>
        <v>2.4990724784170748E-2</v>
      </c>
    </row>
    <row r="1132" spans="2:17" x14ac:dyDescent="0.2">
      <c r="B1132" s="39" t="s">
        <v>42</v>
      </c>
      <c r="D1132" s="42">
        <f>_xll.qlCalendarAdvance(Calendar,$D1131,B1132,"f",FALSE)</f>
        <v>47401</v>
      </c>
      <c r="E1132" s="172">
        <f>_xll.qlInterestRateIndexValueDate(IndexON,D1132)</f>
        <v>47401</v>
      </c>
      <c r="F1132" s="188">
        <f>IFERROR(_xll.qlIndexFixing(IndexON,D1132,TRUE,_xll.ohTrigger(RecalcTrigger,TriggerON)),NA())</f>
        <v>2.321528196569389E-2</v>
      </c>
      <c r="H1132" s="42">
        <f>_xll.qlCalendarAdvance(Calendar,$H1131,B1132,"f",FALSE)</f>
        <v>47401</v>
      </c>
      <c r="I1132" s="172">
        <f>_xll.qlInterestRateIndexValueDate(Index1M,$H1132)</f>
        <v>47401</v>
      </c>
      <c r="J1132" s="177">
        <f>IFERROR(_xll.qlIndexFixing(Index1M,$H1132,TRUE,_xll.ohTrigger(RecalcTrigger,Trigger1M)),NA())</f>
        <v>2.4028350505130219E-2</v>
      </c>
      <c r="K1132" s="44">
        <f>IFERROR(_xll.qlIndexFixing(Index3M,H1132,TRUE,_xll.ohTrigger(RecalcTrigger,Trigger3M)),NA())</f>
        <v>2.4385105800587122E-2</v>
      </c>
      <c r="L1132" s="44">
        <f>IFERROR(_xll.qlIndexFixing(Index6M,$H1132,TRUE,_xll.ohTrigger(RecalcTrigger,Trigger6M)),NA())</f>
        <v>2.4672657086303441E-2</v>
      </c>
      <c r="M1132" s="178">
        <f>IFERROR(_xll.qlIndexFixing(Index1Y,$H1132,TRUE,_xll.ohTrigger(RecalcTrigger,Trigger1Y)),NA())</f>
        <v>2.5194197264582829E-2</v>
      </c>
      <c r="N1132" s="177">
        <f>IFERROR(_xll.qlIndexFixing(ONIndex1M,I1132,TRUE,_xll.ohTrigger(RecalcTrigger,Trigger1M)),NA())</f>
        <v>2.4013996528169379E-2</v>
      </c>
      <c r="O1132" s="44">
        <f>IFERROR(_xll.qlIndexFixing(ONIndex3M,I1132,TRUE,_xll.ohTrigger(RecalcTrigger,Trigger3M)),NA())</f>
        <v>2.4341869129245186E-2</v>
      </c>
      <c r="P1132" s="44">
        <f>IFERROR(_xll.qlIndexFixing(ONIndex6M,I1132,TRUE,_xll.ohTrigger(RecalcTrigger,Trigger6M)),NA())</f>
        <v>2.4601210835272225E-2</v>
      </c>
      <c r="Q1132" s="178">
        <f>IFERROR(_xll.qlIndexFixing(ONIndex1Y,I1132,TRUE,_xll.ohTrigger(RecalcTrigger,Trigger1Y)),NA())</f>
        <v>2.4987035454864248E-2</v>
      </c>
    </row>
    <row r="1133" spans="2:17" x14ac:dyDescent="0.2">
      <c r="B1133" s="39" t="s">
        <v>42</v>
      </c>
      <c r="D1133" s="42">
        <f>_xll.qlCalendarAdvance(Calendar,$D1132,B1133,"f",FALSE)</f>
        <v>47408</v>
      </c>
      <c r="E1133" s="172">
        <f>_xll.qlInterestRateIndexValueDate(IndexON,D1133)</f>
        <v>47408</v>
      </c>
      <c r="F1133" s="188">
        <f>IFERROR(_xll.qlIndexFixing(IndexON,D1133,TRUE,_xll.ohTrigger(RecalcTrigger,TriggerON)),NA())</f>
        <v>2.3211691109968902E-2</v>
      </c>
      <c r="H1133" s="42">
        <f>_xll.qlCalendarAdvance(Calendar,$H1132,B1133,"f",FALSE)</f>
        <v>47408</v>
      </c>
      <c r="I1133" s="172">
        <f>_xll.qlInterestRateIndexValueDate(Index1M,$H1133)</f>
        <v>47408</v>
      </c>
      <c r="J1133" s="177">
        <f>IFERROR(_xll.qlIndexFixing(Index1M,$H1133,TRUE,_xll.ohTrigger(RecalcTrigger,Trigger1M)),NA())</f>
        <v>2.4023482568416861E-2</v>
      </c>
      <c r="K1133" s="44">
        <f>IFERROR(_xll.qlIndexFixing(Index3M,H1133,TRUE,_xll.ohTrigger(RecalcTrigger,Trigger3M)),NA())</f>
        <v>2.4380265327182415E-2</v>
      </c>
      <c r="L1133" s="44">
        <f>IFERROR(_xll.qlIndexFixing(Index6M,$H1133,TRUE,_xll.ohTrigger(RecalcTrigger,Trigger6M)),NA())</f>
        <v>2.4666275347734887E-2</v>
      </c>
      <c r="M1133" s="178">
        <f>IFERROR(_xll.qlIndexFixing(Index1Y,$H1133,TRUE,_xll.ohTrigger(RecalcTrigger,Trigger1Y)),NA())</f>
        <v>2.5189925851167194E-2</v>
      </c>
      <c r="N1133" s="177">
        <f>IFERROR(_xll.qlIndexFixing(ONIndex1M,I1133,TRUE,_xll.ohTrigger(RecalcTrigger,Trigger1M)),NA())</f>
        <v>2.400928771388755E-2</v>
      </c>
      <c r="O1133" s="44">
        <f>IFERROR(_xll.qlIndexFixing(ONIndex3M,I1133,TRUE,_xll.ohTrigger(RecalcTrigger,Trigger3M)),NA())</f>
        <v>2.4337317023539473E-2</v>
      </c>
      <c r="P1133" s="44">
        <f>IFERROR(_xll.qlIndexFixing(ONIndex6M,I1133,TRUE,_xll.ohTrigger(RecalcTrigger,Trigger6M)),NA())</f>
        <v>2.4595584280948657E-2</v>
      </c>
      <c r="Q1133" s="178">
        <f>IFERROR(_xll.qlIndexFixing(ONIndex1Y,I1133,TRUE,_xll.ohTrigger(RecalcTrigger,Trigger1Y)),NA())</f>
        <v>2.4983328444014852E-2</v>
      </c>
    </row>
    <row r="1134" spans="2:17" x14ac:dyDescent="0.2">
      <c r="B1134" s="39" t="s">
        <v>42</v>
      </c>
      <c r="D1134" s="42">
        <f>_xll.qlCalendarAdvance(Calendar,$D1133,B1134,"f",FALSE)</f>
        <v>47415</v>
      </c>
      <c r="E1134" s="172">
        <f>_xll.qlInterestRateIndexValueDate(IndexON,D1134)</f>
        <v>47415</v>
      </c>
      <c r="F1134" s="188">
        <f>IFERROR(_xll.qlIndexFixing(IndexON,D1134,TRUE,_xll.ohTrigger(RecalcTrigger,TriggerON)),NA())</f>
        <v>2.320806581184387E-2</v>
      </c>
      <c r="H1134" s="42">
        <f>_xll.qlCalendarAdvance(Calendar,$H1133,B1134,"f",FALSE)</f>
        <v>47415</v>
      </c>
      <c r="I1134" s="172">
        <f>_xll.qlInterestRateIndexValueDate(Index1M,$H1134)</f>
        <v>47415</v>
      </c>
      <c r="J1134" s="177">
        <f>IFERROR(_xll.qlIndexFixing(Index1M,$H1134,TRUE,_xll.ohTrigger(RecalcTrigger,Trigger1M)),NA())</f>
        <v>2.4018549356994569E-2</v>
      </c>
      <c r="K1134" s="44">
        <f>IFERROR(_xll.qlIndexFixing(Index3M,H1134,TRUE,_xll.ohTrigger(RecalcTrigger,Trigger3M)),NA())</f>
        <v>2.4375384752514034E-2</v>
      </c>
      <c r="L1134" s="44">
        <f>IFERROR(_xll.qlIndexFixing(Index6M,$H1134,TRUE,_xll.ohTrigger(RecalcTrigger,Trigger6M)),NA())</f>
        <v>2.4659840541154901E-2</v>
      </c>
      <c r="M1134" s="178">
        <f>IFERROR(_xll.qlIndexFixing(Index1Y,$H1134,TRUE,_xll.ohTrigger(RecalcTrigger,Trigger1Y)),NA())</f>
        <v>2.5185636329685623E-2</v>
      </c>
      <c r="N1134" s="177">
        <f>IFERROR(_xll.qlIndexFixing(ONIndex1M,I1134,TRUE,_xll.ohTrigger(RecalcTrigger,Trigger1M)),NA())</f>
        <v>2.4004513759954271E-2</v>
      </c>
      <c r="O1134" s="44">
        <f>IFERROR(_xll.qlIndexFixing(ONIndex3M,I1134,TRUE,_xll.ohTrigger(RecalcTrigger,Trigger3M)),NA())</f>
        <v>2.4332725052951254E-2</v>
      </c>
      <c r="P1134" s="44">
        <f>IFERROR(_xll.qlIndexFixing(ONIndex6M,I1134,TRUE,_xll.ohTrigger(RecalcTrigger,Trigger6M)),NA())</f>
        <v>2.4589905279955859E-2</v>
      </c>
      <c r="Q1134" s="178">
        <f>IFERROR(_xll.qlIndexFixing(ONIndex1Y,I1134,TRUE,_xll.ohTrigger(RecalcTrigger,Trigger1Y)),NA())</f>
        <v>2.4979603751298374E-2</v>
      </c>
    </row>
    <row r="1135" spans="2:17" x14ac:dyDescent="0.2">
      <c r="B1135" s="39" t="s">
        <v>42</v>
      </c>
      <c r="D1135" s="42">
        <f>_xll.qlCalendarAdvance(Calendar,$D1134,B1135,"f",FALSE)</f>
        <v>47422</v>
      </c>
      <c r="E1135" s="172">
        <f>_xll.qlInterestRateIndexValueDate(IndexON,D1135)</f>
        <v>47422</v>
      </c>
      <c r="F1135" s="188">
        <f>IFERROR(_xll.qlIndexFixing(IndexON,D1135,TRUE,_xll.ohTrigger(RecalcTrigger,TriggerON)),NA())</f>
        <v>2.3204406071480888E-2</v>
      </c>
      <c r="H1135" s="42">
        <f>_xll.qlCalendarAdvance(Calendar,$H1134,B1135,"f",FALSE)</f>
        <v>47422</v>
      </c>
      <c r="I1135" s="172">
        <f>_xll.qlInterestRateIndexValueDate(Index1M,$H1135)</f>
        <v>47422</v>
      </c>
      <c r="J1135" s="177">
        <f>IFERROR(_xll.qlIndexFixing(Index1M,$H1135,TRUE,_xll.ohTrigger(RecalcTrigger,Trigger1M)),NA())</f>
        <v>2.4012269818470416E-2</v>
      </c>
      <c r="K1135" s="44">
        <f>IFERROR(_xll.qlIndexFixing(Index3M,H1135,TRUE,_xll.ohTrigger(RecalcTrigger,Trigger3M)),NA())</f>
        <v>2.4370464076727331E-2</v>
      </c>
      <c r="L1135" s="44">
        <f>IFERROR(_xll.qlIndexFixing(Index6M,$H1135,TRUE,_xll.ohTrigger(RecalcTrigger,Trigger6M)),NA())</f>
        <v>2.4653005024395575E-2</v>
      </c>
      <c r="M1135" s="178">
        <f>IFERROR(_xll.qlIndexFixing(Index1Y,$H1135,TRUE,_xll.ohTrigger(RecalcTrigger,Trigger1Y)),NA())</f>
        <v>2.5181328700365935E-2</v>
      </c>
      <c r="N1135" s="177">
        <f>IFERROR(_xll.qlIndexFixing(ONIndex1M,I1135,TRUE,_xll.ohTrigger(RecalcTrigger,Trigger1M)),NA())</f>
        <v>2.3999674666369541E-2</v>
      </c>
      <c r="O1135" s="44">
        <f>IFERROR(_xll.qlIndexFixing(ONIndex3M,I1135,TRUE,_xll.ohTrigger(RecalcTrigger,Trigger3M)),NA())</f>
        <v>2.4328093217561575E-2</v>
      </c>
      <c r="P1135" s="44">
        <f>IFERROR(_xll.qlIndexFixing(ONIndex6M,I1135,TRUE,_xll.ohTrigger(RecalcTrigger,Trigger6M)),NA())</f>
        <v>2.4584173832374878E-2</v>
      </c>
      <c r="Q1135" s="178">
        <f>IFERROR(_xll.qlIndexFixing(ONIndex1Y,I1135,TRUE,_xll.ohTrigger(RecalcTrigger,Trigger1Y)),NA())</f>
        <v>2.4975861376876907E-2</v>
      </c>
    </row>
    <row r="1136" spans="2:17" x14ac:dyDescent="0.2">
      <c r="B1136" s="39" t="s">
        <v>42</v>
      </c>
      <c r="D1136" s="42">
        <f>_xll.qlCalendarAdvance(Calendar,$D1135,B1136,"f",FALSE)</f>
        <v>47429</v>
      </c>
      <c r="E1136" s="172">
        <f>_xll.qlInterestRateIndexValueDate(IndexON,D1136)</f>
        <v>47429</v>
      </c>
      <c r="F1136" s="188">
        <f>IFERROR(_xll.qlIndexFixing(IndexON,D1136,TRUE,_xll.ohTrigger(RecalcTrigger,TriggerON)),NA())</f>
        <v>2.3200711888717862E-2</v>
      </c>
      <c r="H1136" s="42">
        <f>_xll.qlCalendarAdvance(Calendar,$H1135,B1136,"f",FALSE)</f>
        <v>47429</v>
      </c>
      <c r="I1136" s="172">
        <f>_xll.qlInterestRateIndexValueDate(Index1M,$H1136)</f>
        <v>47429</v>
      </c>
      <c r="J1136" s="177">
        <f>IFERROR(_xll.qlIndexFixing(Index1M,$H1136,TRUE,_xll.ohTrigger(RecalcTrigger,Trigger1M)),NA())</f>
        <v>2.4007221040724207E-2</v>
      </c>
      <c r="K1136" s="44">
        <f>IFERROR(_xll.qlIndexFixing(Index3M,H1136,TRUE,_xll.ohTrigger(RecalcTrigger,Trigger3M)),NA())</f>
        <v>2.4365503299972949E-2</v>
      </c>
      <c r="L1136" s="44">
        <f>IFERROR(_xll.qlIndexFixing(Index6M,$H1136,TRUE,_xll.ohTrigger(RecalcTrigger,Trigger6M)),NA())</f>
        <v>2.4646468312524625E-2</v>
      </c>
      <c r="M1136" s="178">
        <f>IFERROR(_xll.qlIndexFixing(Index1Y,$H1136,TRUE,_xll.ohTrigger(RecalcTrigger,Trigger1Y)),NA())</f>
        <v>2.5177002963436612E-2</v>
      </c>
      <c r="N1136" s="177">
        <f>IFERROR(_xll.qlIndexFixing(ONIndex1M,I1136,TRUE,_xll.ohTrigger(RecalcTrigger,Trigger1M)),NA())</f>
        <v>2.3994770433214407E-2</v>
      </c>
      <c r="O1136" s="44">
        <f>IFERROR(_xll.qlIndexFixing(ONIndex3M,I1136,TRUE,_xll.ohTrigger(RecalcTrigger,Trigger3M)),NA())</f>
        <v>2.432342151728939E-2</v>
      </c>
      <c r="P1136" s="44">
        <f>IFERROR(_xll.qlIndexFixing(ONIndex6M,I1136,TRUE,_xll.ohTrigger(RecalcTrigger,Trigger6M)),NA())</f>
        <v>2.4578389937962575E-2</v>
      </c>
      <c r="Q1136" s="178">
        <f>IFERROR(_xll.qlIndexFixing(ONIndex1Y,I1136,TRUE,_xll.ohTrigger(RecalcTrigger,Trigger1Y)),NA())</f>
        <v>2.4972101320750451E-2</v>
      </c>
    </row>
    <row r="1137" spans="2:17" x14ac:dyDescent="0.2">
      <c r="B1137" s="39" t="s">
        <v>42</v>
      </c>
      <c r="D1137" s="42">
        <f>_xll.qlCalendarAdvance(Calendar,$D1136,B1137,"f",FALSE)</f>
        <v>47436</v>
      </c>
      <c r="E1137" s="172">
        <f>_xll.qlInterestRateIndexValueDate(IndexON,D1137)</f>
        <v>47436</v>
      </c>
      <c r="F1137" s="188">
        <f>IFERROR(_xll.qlIndexFixing(IndexON,D1137,TRUE,_xll.ohTrigger(RecalcTrigger,TriggerON)),NA())</f>
        <v>2.3196983263716886E-2</v>
      </c>
      <c r="H1137" s="42">
        <f>_xll.qlCalendarAdvance(Calendar,$H1136,B1137,"f",FALSE)</f>
        <v>47436</v>
      </c>
      <c r="I1137" s="172">
        <f>_xll.qlInterestRateIndexValueDate(Index1M,$H1137)</f>
        <v>47436</v>
      </c>
      <c r="J1137" s="177">
        <f>IFERROR(_xll.qlIndexFixing(Index1M,$H1137,TRUE,_xll.ohTrigger(RecalcTrigger,Trigger1M)),NA())</f>
        <v>2.400210700116549E-2</v>
      </c>
      <c r="K1137" s="44">
        <f>IFERROR(_xll.qlIndexFixing(Index3M,H1137,TRUE,_xll.ohTrigger(RecalcTrigger,Trigger3M)),NA())</f>
        <v>2.4360502422399767E-2</v>
      </c>
      <c r="L1137" s="44">
        <f>IFERROR(_xll.qlIndexFixing(Index6M,$H1137,TRUE,_xll.ohTrigger(RecalcTrigger,Trigger6M)),NA())</f>
        <v>2.4639878537576432E-2</v>
      </c>
      <c r="M1137" s="178">
        <f>IFERROR(_xll.qlIndexFixing(Index1Y,$H1137,TRUE,_xll.ohTrigger(RecalcTrigger,Trigger1Y)),NA())</f>
        <v>2.5172659119126584E-2</v>
      </c>
      <c r="N1137" s="177">
        <f>IFERROR(_xll.qlIndexFixing(ONIndex1M,I1137,TRUE,_xll.ohTrigger(RecalcTrigger,Trigger1M)),NA())</f>
        <v>2.3989801060407823E-2</v>
      </c>
      <c r="O1137" s="44">
        <f>IFERROR(_xll.qlIndexFixing(ONIndex3M,I1137,TRUE,_xll.ohTrigger(RecalcTrigger,Trigger3M)),NA())</f>
        <v>2.4318709952377837E-2</v>
      </c>
      <c r="P1137" s="44">
        <f>IFERROR(_xll.qlIndexFixing(ONIndex6M,I1137,TRUE,_xll.ohTrigger(RecalcTrigger,Trigger6M)),NA())</f>
        <v>2.457255359712418E-2</v>
      </c>
      <c r="Q1137" s="178">
        <f>IFERROR(_xll.qlIndexFixing(ONIndex1Y,I1137,TRUE,_xll.ohTrigger(RecalcTrigger,Trigger1Y)),NA())</f>
        <v>2.4968323582837959E-2</v>
      </c>
    </row>
    <row r="1138" spans="2:17" x14ac:dyDescent="0.2">
      <c r="B1138" s="39" t="s">
        <v>42</v>
      </c>
      <c r="D1138" s="42">
        <f>_xll.qlCalendarAdvance(Calendar,$D1137,B1138,"f",FALSE)</f>
        <v>47443</v>
      </c>
      <c r="E1138" s="172">
        <f>_xll.qlInterestRateIndexValueDate(IndexON,D1138)</f>
        <v>47443</v>
      </c>
      <c r="F1138" s="188">
        <f>IFERROR(_xll.qlIndexFixing(IndexON,D1138,TRUE,_xll.ohTrigger(RecalcTrigger,TriggerON)),NA())</f>
        <v>2.3193220196396913E-2</v>
      </c>
      <c r="H1138" s="42">
        <f>_xll.qlCalendarAdvance(Calendar,$H1137,B1138,"f",FALSE)</f>
        <v>47443</v>
      </c>
      <c r="I1138" s="172">
        <f>_xll.qlInterestRateIndexValueDate(Index1M,$H1138)</f>
        <v>47443</v>
      </c>
      <c r="J1138" s="177">
        <f>IFERROR(_xll.qlIndexFixing(Index1M,$H1138,TRUE,_xll.ohTrigger(RecalcTrigger,Trigger1M)),NA())</f>
        <v>2.3996927699883413E-2</v>
      </c>
      <c r="K1138" s="44">
        <f>IFERROR(_xll.qlIndexFixing(Index3M,H1138,TRUE,_xll.ohTrigger(RecalcTrigger,Trigger3M)),NA())</f>
        <v>2.4355461444156661E-2</v>
      </c>
      <c r="L1138" s="44">
        <f>IFERROR(_xll.qlIndexFixing(Index6M,$H1138,TRUE,_xll.ohTrigger(RecalcTrigger,Trigger6M)),NA())</f>
        <v>2.4633235700064145E-2</v>
      </c>
      <c r="M1138" s="178">
        <f>IFERROR(_xll.qlIndexFixing(Index1Y,$H1138,TRUE,_xll.ohTrigger(RecalcTrigger,Trigger1Y)),NA())</f>
        <v>2.5168297167666775E-2</v>
      </c>
      <c r="N1138" s="177">
        <f>IFERROR(_xll.qlIndexFixing(ONIndex1M,I1138,TRUE,_xll.ohTrigger(RecalcTrigger,Trigger1M)),NA())</f>
        <v>2.3984766548030834E-2</v>
      </c>
      <c r="O1138" s="44">
        <f>IFERROR(_xll.qlIndexFixing(ONIndex3M,I1138,TRUE,_xll.ohTrigger(RecalcTrigger,Trigger3M)),NA())</f>
        <v>2.4313958522502732E-2</v>
      </c>
      <c r="P1138" s="44">
        <f>IFERROR(_xll.qlIndexFixing(ONIndex6M,I1138,TRUE,_xll.ohTrigger(RecalcTrigger,Trigger6M)),NA())</f>
        <v>2.4566664809454464E-2</v>
      </c>
      <c r="Q1138" s="178">
        <f>IFERROR(_xll.qlIndexFixing(ONIndex1Y,I1138,TRUE,_xll.ohTrigger(RecalcTrigger,Trigger1Y)),NA())</f>
        <v>2.4964528163301525E-2</v>
      </c>
    </row>
    <row r="1139" spans="2:17" x14ac:dyDescent="0.2">
      <c r="B1139" s="39" t="s">
        <v>42</v>
      </c>
      <c r="D1139" s="42">
        <f>_xll.qlCalendarAdvance(Calendar,$D1138,B1139,"f",FALSE)</f>
        <v>47450</v>
      </c>
      <c r="E1139" s="172">
        <f>_xll.qlInterestRateIndexValueDate(IndexON,D1139)</f>
        <v>47450</v>
      </c>
      <c r="F1139" s="188">
        <f>IFERROR(_xll.qlIndexFixing(IndexON,D1139,TRUE,_xll.ohTrigger(RecalcTrigger,TriggerON)),NA())</f>
        <v>2.3189422686757943E-2</v>
      </c>
      <c r="H1139" s="42">
        <f>_xll.qlCalendarAdvance(Calendar,$H1138,B1139,"f",FALSE)</f>
        <v>47450</v>
      </c>
      <c r="I1139" s="172">
        <f>_xll.qlInterestRateIndexValueDate(Index1M,$H1139)</f>
        <v>47450</v>
      </c>
      <c r="J1139" s="177">
        <f>IFERROR(_xll.qlIndexFixing(Index1M,$H1139,TRUE,_xll.ohTrigger(RecalcTrigger,Trigger1M)),NA())</f>
        <v>2.3991683136953622E-2</v>
      </c>
      <c r="K1139" s="44">
        <f>IFERROR(_xll.qlIndexFixing(Index3M,H1139,TRUE,_xll.ohTrigger(RecalcTrigger,Trigger3M)),NA())</f>
        <v>2.43503803653978E-2</v>
      </c>
      <c r="L1139" s="44">
        <f>IFERROR(_xll.qlIndexFixing(Index6M,$H1139,TRUE,_xll.ohTrigger(RecalcTrigger,Trigger6M)),NA())</f>
        <v>2.4626539800506275E-2</v>
      </c>
      <c r="M1139" s="178">
        <f>IFERROR(_xll.qlIndexFixing(Index1Y,$H1139,TRUE,_xll.ohTrigger(RecalcTrigger,Trigger1Y)),NA())</f>
        <v>2.5163917109288114E-2</v>
      </c>
      <c r="N1139" s="177">
        <f>IFERROR(_xll.qlIndexFixing(ONIndex1M,I1139,TRUE,_xll.ohTrigger(RecalcTrigger,Trigger1M)),NA())</f>
        <v>2.3979666896002394E-2</v>
      </c>
      <c r="O1139" s="44">
        <f>IFERROR(_xll.qlIndexFixing(ONIndex3M,I1139,TRUE,_xll.ohTrigger(RecalcTrigger,Trigger3M)),NA())</f>
        <v>2.4309167227826167E-2</v>
      </c>
      <c r="P1139" s="44">
        <f>IFERROR(_xll.qlIndexFixing(ONIndex6M,I1139,TRUE,_xll.ohTrigger(RecalcTrigger,Trigger6M)),NA())</f>
        <v>2.4560723575115517E-2</v>
      </c>
      <c r="Q1139" s="178">
        <f>IFERROR(_xll.qlIndexFixing(ONIndex1Y,I1139,TRUE,_xll.ohTrigger(RecalcTrigger,Trigger1Y)),NA())</f>
        <v>2.4960715061898009E-2</v>
      </c>
    </row>
    <row r="1140" spans="2:17" x14ac:dyDescent="0.2">
      <c r="B1140" s="39" t="s">
        <v>42</v>
      </c>
      <c r="D1140" s="42">
        <f>_xll.qlCalendarAdvance(Calendar,$D1139,B1140,"f",FALSE)</f>
        <v>47457</v>
      </c>
      <c r="E1140" s="172">
        <f>_xll.qlInterestRateIndexValueDate(IndexON,D1140)</f>
        <v>47457</v>
      </c>
      <c r="F1140" s="188">
        <f>IFERROR(_xll.qlIndexFixing(IndexON,D1140,TRUE,_xll.ohTrigger(RecalcTrigger,TriggerON)),NA())</f>
        <v>2.3185590734799977E-2</v>
      </c>
      <c r="H1140" s="42">
        <f>_xll.qlCalendarAdvance(Calendar,$H1139,B1140,"f",FALSE)</f>
        <v>47457</v>
      </c>
      <c r="I1140" s="172">
        <f>_xll.qlInterestRateIndexValueDate(Index1M,$H1140)</f>
        <v>47457</v>
      </c>
      <c r="J1140" s="177">
        <f>IFERROR(_xll.qlIndexFixing(Index1M,$H1140,TRUE,_xll.ohTrigger(RecalcTrigger,Trigger1M)),NA())</f>
        <v>2.398757932451448E-2</v>
      </c>
      <c r="K1140" s="44">
        <f>IFERROR(_xll.qlIndexFixing(Index3M,H1140,TRUE,_xll.ohTrigger(RecalcTrigger,Trigger3M)),NA())</f>
        <v>2.4344385123579112E-2</v>
      </c>
      <c r="L1140" s="44">
        <f>IFERROR(_xll.qlIndexFixing(Index6M,$H1140,TRUE,_xll.ohTrigger(RecalcTrigger,Trigger6M)),NA())</f>
        <v>2.4620117301972558E-2</v>
      </c>
      <c r="M1140" s="178">
        <f>IFERROR(_xll.qlIndexFixing(Index1Y,$H1140,TRUE,_xll.ohTrigger(RecalcTrigger,Trigger1Y)),NA())</f>
        <v>2.5159518944222858E-2</v>
      </c>
      <c r="N1140" s="177">
        <f>IFERROR(_xll.qlIndexFixing(ONIndex1M,I1140,TRUE,_xll.ohTrigger(RecalcTrigger,Trigger1M)),NA())</f>
        <v>2.3974502104322504E-2</v>
      </c>
      <c r="O1140" s="44">
        <f>IFERROR(_xll.qlIndexFixing(ONIndex3M,I1140,TRUE,_xll.ohTrigger(RecalcTrigger,Trigger3M)),NA())</f>
        <v>2.4304336068348142E-2</v>
      </c>
      <c r="P1140" s="44">
        <f>IFERROR(_xll.qlIndexFixing(ONIndex6M,I1140,TRUE,_xll.ohTrigger(RecalcTrigger,Trigger6M)),NA())</f>
        <v>2.4554729894188387E-2</v>
      </c>
      <c r="Q1140" s="178">
        <f>IFERROR(_xll.qlIndexFixing(ONIndex1Y,I1140,TRUE,_xll.ohTrigger(RecalcTrigger,Trigger1Y)),NA())</f>
        <v>2.495688427887055E-2</v>
      </c>
    </row>
    <row r="1141" spans="2:17" x14ac:dyDescent="0.2">
      <c r="B1141" s="39" t="s">
        <v>42</v>
      </c>
      <c r="D1141" s="42">
        <f>_xll.qlCalendarAdvance(Calendar,$D1140,B1141,"f",FALSE)</f>
        <v>47464</v>
      </c>
      <c r="E1141" s="172">
        <f>_xll.qlInterestRateIndexValueDate(IndexON,D1141)</f>
        <v>47464</v>
      </c>
      <c r="F1141" s="188">
        <f>IFERROR(_xll.qlIndexFixing(IndexON,D1141,TRUE,_xll.ohTrigger(RecalcTrigger,TriggerON)),NA())</f>
        <v>2.3181724340441967E-2</v>
      </c>
      <c r="H1141" s="42">
        <f>_xll.qlCalendarAdvance(Calendar,$H1140,B1141,"f",FALSE)</f>
        <v>47464</v>
      </c>
      <c r="I1141" s="172">
        <f>_xll.qlInterestRateIndexValueDate(Index1M,$H1141)</f>
        <v>47464</v>
      </c>
      <c r="J1141" s="177">
        <f>IFERROR(_xll.qlIndexFixing(Index1M,$H1141,TRUE,_xll.ohTrigger(RecalcTrigger,Trigger1M)),NA())</f>
        <v>2.3982189192629778E-2</v>
      </c>
      <c r="K1141" s="44">
        <f>IFERROR(_xll.qlIndexFixing(Index3M,H1141,TRUE,_xll.ohTrigger(RecalcTrigger,Trigger3M)),NA())</f>
        <v>2.4339230258368448E-2</v>
      </c>
      <c r="L1141" s="44">
        <f>IFERROR(_xll.qlIndexFixing(Index6M,$H1141,TRUE,_xll.ohTrigger(RecalcTrigger,Trigger6M)),NA())</f>
        <v>2.4613311033671988E-2</v>
      </c>
      <c r="M1141" s="178">
        <f>IFERROR(_xll.qlIndexFixing(Index1Y,$H1141,TRUE,_xll.ohTrigger(RecalcTrigger,Trigger1Y)),NA())</f>
        <v>2.5155102672704377E-2</v>
      </c>
      <c r="N1141" s="177">
        <f>IFERROR(_xll.qlIndexFixing(ONIndex1M,I1141,TRUE,_xll.ohTrigger(RecalcTrigger,Trigger1M)),NA())</f>
        <v>2.3969272173153255E-2</v>
      </c>
      <c r="O1141" s="44">
        <f>IFERROR(_xll.qlIndexFixing(ONIndex3M,I1141,TRUE,_xll.ohTrigger(RecalcTrigger,Trigger3M)),NA())</f>
        <v>2.4299465043987611E-2</v>
      </c>
      <c r="P1141" s="44">
        <f>IFERROR(_xll.qlIndexFixing(ONIndex6M,I1141,TRUE,_xll.ohTrigger(RecalcTrigger,Trigger6M)),NA())</f>
        <v>2.4548683766592028E-2</v>
      </c>
      <c r="Q1141" s="178">
        <f>IFERROR(_xll.qlIndexFixing(ONIndex1Y,I1141,TRUE,_xll.ohTrigger(RecalcTrigger,Trigger1Y)),NA())</f>
        <v>2.495303581397601E-2</v>
      </c>
    </row>
    <row r="1142" spans="2:17" x14ac:dyDescent="0.2">
      <c r="B1142" s="39" t="s">
        <v>42</v>
      </c>
      <c r="D1142" s="42">
        <f>_xll.qlCalendarAdvance(Calendar,$D1141,B1142,"f",FALSE)</f>
        <v>47471</v>
      </c>
      <c r="E1142" s="172">
        <f>_xll.qlInterestRateIndexValueDate(IndexON,D1142)</f>
        <v>47471</v>
      </c>
      <c r="F1142" s="188">
        <f>IFERROR(_xll.qlIndexFixing(IndexON,D1142,TRUE,_xll.ohTrigger(RecalcTrigger,TriggerON)),NA())</f>
        <v>2.3177823503846007E-2</v>
      </c>
      <c r="H1142" s="42">
        <f>_xll.qlCalendarAdvance(Calendar,$H1141,B1142,"f",FALSE)</f>
        <v>47471</v>
      </c>
      <c r="I1142" s="172">
        <f>_xll.qlInterestRateIndexValueDate(Index1M,$H1142)</f>
        <v>47471</v>
      </c>
      <c r="J1142" s="177">
        <f>IFERROR(_xll.qlIndexFixing(Index1M,$H1142,TRUE,_xll.ohTrigger(RecalcTrigger,Trigger1M)),NA())</f>
        <v>2.3976733786765556E-2</v>
      </c>
      <c r="K1142" s="44">
        <f>IFERROR(_xll.qlIndexFixing(Index3M,H1142,TRUE,_xll.ohTrigger(RecalcTrigger,Trigger3M)),NA())</f>
        <v>2.4334035298267734E-2</v>
      </c>
      <c r="L1142" s="44">
        <f>IFERROR(_xll.qlIndexFixing(Index6M,$H1142,TRUE,_xll.ohTrigger(RecalcTrigger,Trigger6M)),NA())</f>
        <v>2.4606451701514723E-2</v>
      </c>
      <c r="M1142" s="178">
        <f>IFERROR(_xll.qlIndexFixing(Index1Y,$H1142,TRUE,_xll.ohTrigger(RecalcTrigger,Trigger1Y)),NA())</f>
        <v>2.5150668291978873E-2</v>
      </c>
      <c r="N1142" s="177">
        <f>IFERROR(_xll.qlIndexFixing(ONIndex1M,I1142,TRUE,_xll.ohTrigger(RecalcTrigger,Trigger1M)),NA())</f>
        <v>2.3963977102332557E-2</v>
      </c>
      <c r="O1142" s="44">
        <f>IFERROR(_xll.qlIndexFixing(ONIndex3M,I1142,TRUE,_xll.ohTrigger(RecalcTrigger,Trigger3M)),NA())</f>
        <v>2.4294554154906667E-2</v>
      </c>
      <c r="P1142" s="44">
        <f>IFERROR(_xll.qlIndexFixing(ONIndex6M,I1142,TRUE,_xll.ohTrigger(RecalcTrigger,Trigger6M)),NA())</f>
        <v>2.4542585192407484E-2</v>
      </c>
      <c r="Q1142" s="178">
        <f>IFERROR(_xll.qlIndexFixing(ONIndex1Y,I1142,TRUE,_xll.ohTrigger(RecalcTrigger,Trigger1Y)),NA())</f>
        <v>2.4949169667457527E-2</v>
      </c>
    </row>
    <row r="1143" spans="2:17" x14ac:dyDescent="0.2">
      <c r="B1143" s="39" t="s">
        <v>42</v>
      </c>
      <c r="D1143" s="42">
        <f>_xll.qlCalendarAdvance(Calendar,$D1142,B1143,"f",FALSE)</f>
        <v>47479</v>
      </c>
      <c r="E1143" s="172">
        <f>_xll.qlInterestRateIndexValueDate(IndexON,D1143)</f>
        <v>47479</v>
      </c>
      <c r="F1143" s="188">
        <f>IFERROR(_xll.qlIndexFixing(IndexON,D1143,TRUE,_xll.ohTrigger(RecalcTrigger,TriggerON)),NA())</f>
        <v>2.3173323230559761E-2</v>
      </c>
      <c r="H1143" s="42">
        <f>_xll.qlCalendarAdvance(Calendar,$H1142,B1143,"f",FALSE)</f>
        <v>47479</v>
      </c>
      <c r="I1143" s="172">
        <f>_xll.qlInterestRateIndexValueDate(Index1M,$H1143)</f>
        <v>47479</v>
      </c>
      <c r="J1143" s="177">
        <f>IFERROR(_xll.qlIndexFixing(Index1M,$H1143,TRUE,_xll.ohTrigger(RecalcTrigger,Trigger1M)),NA())</f>
        <v>2.3970033344641525E-2</v>
      </c>
      <c r="K1143" s="44">
        <f>IFERROR(_xll.qlIndexFixing(Index3M,H1143,TRUE,_xll.ohTrigger(RecalcTrigger,Trigger3M)),NA())</f>
        <v>2.4328049105422609E-2</v>
      </c>
      <c r="L1143" s="44">
        <f>IFERROR(_xll.qlIndexFixing(Index6M,$H1143,TRUE,_xll.ohTrigger(RecalcTrigger,Trigger6M)),NA())</f>
        <v>2.4598547489301317E-2</v>
      </c>
      <c r="M1143" s="178">
        <f>IFERROR(_xll.qlIndexFixing(Index1Y,$H1143,TRUE,_xll.ohTrigger(RecalcTrigger,Trigger1Y)),NA())</f>
        <v>2.5145577890659077E-2</v>
      </c>
      <c r="N1143" s="177">
        <f>IFERROR(_xll.qlIndexFixing(ONIndex1M,I1143,TRUE,_xll.ohTrigger(RecalcTrigger,Trigger1M)),NA())</f>
        <v>2.3957845830026026E-2</v>
      </c>
      <c r="O1143" s="44">
        <f>IFERROR(_xll.qlIndexFixing(ONIndex3M,I1143,TRUE,_xll.ohTrigger(RecalcTrigger,Trigger3M)),NA())</f>
        <v>2.4288892896241476E-2</v>
      </c>
      <c r="P1143" s="44">
        <f>IFERROR(_xll.qlIndexFixing(ONIndex6M,I1143,TRUE,_xll.ohTrigger(RecalcTrigger,Trigger6M)),NA())</f>
        <v>2.4535551172810699E-2</v>
      </c>
      <c r="Q1143" s="178">
        <f>IFERROR(_xll.qlIndexFixing(ONIndex1Y,I1143,TRUE,_xll.ohTrigger(RecalcTrigger,Trigger1Y)),NA())</f>
        <v>2.4944729563173285E-2</v>
      </c>
    </row>
    <row r="1144" spans="2:17" x14ac:dyDescent="0.2">
      <c r="B1144" s="39" t="s">
        <v>42</v>
      </c>
      <c r="D1144" s="42">
        <f>_xll.qlCalendarAdvance(Calendar,$D1143,B1144,"f",FALSE)</f>
        <v>47486</v>
      </c>
      <c r="E1144" s="172">
        <f>_xll.qlInterestRateIndexValueDate(IndexON,D1144)</f>
        <v>47486</v>
      </c>
      <c r="F1144" s="188">
        <f>IFERROR(_xll.qlIndexFixing(IndexON,D1144,TRUE,_xll.ohTrigger(RecalcTrigger,TriggerON)),NA())</f>
        <v>2.3169348589087146E-2</v>
      </c>
      <c r="H1144" s="42">
        <f>_xll.qlCalendarAdvance(Calendar,$H1143,B1144,"f",FALSE)</f>
        <v>47486</v>
      </c>
      <c r="I1144" s="172">
        <f>_xll.qlInterestRateIndexValueDate(Index1M,$H1144)</f>
        <v>47486</v>
      </c>
      <c r="J1144" s="177">
        <f>IFERROR(_xll.qlIndexFixing(Index1M,$H1144,TRUE,_xll.ohTrigger(RecalcTrigger,Trigger1M)),NA())</f>
        <v>2.3964443095397074E-2</v>
      </c>
      <c r="K1144" s="44">
        <f>IFERROR(_xll.qlIndexFixing(Index3M,H1144,TRUE,_xll.ohTrigger(RecalcTrigger,Trigger3M)),NA())</f>
        <v>2.4322768228216357E-2</v>
      </c>
      <c r="L1144" s="44">
        <f>IFERROR(_xll.qlIndexFixing(Index6M,$H1144,TRUE,_xll.ohTrigger(RecalcTrigger,Trigger6M)),NA())</f>
        <v>2.4591265601702779E-2</v>
      </c>
      <c r="M1144" s="178">
        <f>IFERROR(_xll.qlIndexFixing(Index1Y,$H1144,TRUE,_xll.ohTrigger(RecalcTrigger,Trigger1Y)),NA())</f>
        <v>2.5141103253343511E-2</v>
      </c>
      <c r="N1144" s="177">
        <f>IFERROR(_xll.qlIndexFixing(ONIndex1M,I1144,TRUE,_xll.ohTrigger(RecalcTrigger,Trigger1M)),NA())</f>
        <v>2.3952411174330557E-2</v>
      </c>
      <c r="O1144" s="44">
        <f>IFERROR(_xll.qlIndexFixing(ONIndex3M,I1144,TRUE,_xll.ohTrigger(RecalcTrigger,Trigger3M)),NA())</f>
        <v>2.4283896582516507E-2</v>
      </c>
      <c r="P1144" s="44">
        <f>IFERROR(_xll.qlIndexFixing(ONIndex6M,I1144,TRUE,_xll.ohTrigger(RecalcTrigger,Trigger6M)),NA())</f>
        <v>2.4529340212964268E-2</v>
      </c>
      <c r="Q1144" s="178">
        <f>IFERROR(_xll.qlIndexFixing(ONIndex1Y,I1144,TRUE,_xll.ohTrigger(RecalcTrigger,Trigger1Y)),NA())</f>
        <v>2.4940825527113297E-2</v>
      </c>
    </row>
    <row r="1145" spans="2:17" x14ac:dyDescent="0.2">
      <c r="B1145" s="39" t="s">
        <v>42</v>
      </c>
      <c r="D1145" s="42">
        <f>_xll.qlCalendarAdvance(Calendar,$D1144,B1145,"f",FALSE)</f>
        <v>47493</v>
      </c>
      <c r="E1145" s="172">
        <f>_xll.qlInterestRateIndexValueDate(IndexON,D1145)</f>
        <v>47493</v>
      </c>
      <c r="F1145" s="188">
        <f>IFERROR(_xll.qlIndexFixing(IndexON,D1145,TRUE,_xll.ohTrigger(RecalcTrigger,TriggerON)),NA())</f>
        <v>2.3165339505214488E-2</v>
      </c>
      <c r="H1145" s="42">
        <f>_xll.qlCalendarAdvance(Calendar,$H1144,B1145,"f",FALSE)</f>
        <v>47493</v>
      </c>
      <c r="I1145" s="172">
        <f>_xll.qlInterestRateIndexValueDate(Index1M,$H1145)</f>
        <v>47493</v>
      </c>
      <c r="J1145" s="177">
        <f>IFERROR(_xll.qlIndexFixing(Index1M,$H1145,TRUE,_xll.ohTrigger(RecalcTrigger,Trigger1M)),NA())</f>
        <v>2.3958787576667563E-2</v>
      </c>
      <c r="K1145" s="44">
        <f>IFERROR(_xll.qlIndexFixing(Index3M,H1145,TRUE,_xll.ohTrigger(RecalcTrigger,Trigger3M)),NA())</f>
        <v>2.4317447256606329E-2</v>
      </c>
      <c r="L1145" s="44">
        <f>IFERROR(_xll.qlIndexFixing(Index6M,$H1145,TRUE,_xll.ohTrigger(RecalcTrigger,Trigger6M)),NA())</f>
        <v>2.4584243761194346E-2</v>
      </c>
      <c r="M1145" s="178">
        <f>IFERROR(_xll.qlIndexFixing(Index1Y,$H1145,TRUE,_xll.ohTrigger(RecalcTrigger,Trigger1Y)),NA())</f>
        <v>2.5136608644042324E-2</v>
      </c>
      <c r="N1145" s="177">
        <f>IFERROR(_xll.qlIndexFixing(ONIndex1M,I1145,TRUE,_xll.ohTrigger(RecalcTrigger,Trigger1M)),NA())</f>
        <v>2.3946911379064684E-2</v>
      </c>
      <c r="O1145" s="44">
        <f>IFERROR(_xll.qlIndexFixing(ONIndex3M,I1145,TRUE,_xll.ohTrigger(RecalcTrigger,Trigger3M)),NA())</f>
        <v>2.4278860403990077E-2</v>
      </c>
      <c r="P1145" s="44">
        <f>IFERROR(_xll.qlIndexFixing(ONIndex6M,I1145,TRUE,_xll.ohTrigger(RecalcTrigger,Trigger6M)),NA())</f>
        <v>2.4523076806448607E-2</v>
      </c>
      <c r="Q1145" s="178">
        <f>IFERROR(_xll.qlIndexFixing(ONIndex1Y,I1145,TRUE,_xll.ohTrigger(RecalcTrigger,Trigger1Y)),NA())</f>
        <v>2.4936903809429367E-2</v>
      </c>
    </row>
    <row r="1146" spans="2:17" x14ac:dyDescent="0.2">
      <c r="B1146" s="39" t="s">
        <v>42</v>
      </c>
      <c r="D1146" s="42">
        <f>_xll.qlCalendarAdvance(Calendar,$D1145,B1146,"f",FALSE)</f>
        <v>47500</v>
      </c>
      <c r="E1146" s="172">
        <f>_xll.qlInterestRateIndexValueDate(IndexON,D1146)</f>
        <v>47500</v>
      </c>
      <c r="F1146" s="188">
        <f>IFERROR(_xll.qlIndexFixing(IndexON,D1146,TRUE,_xll.ohTrigger(RecalcTrigger,TriggerON)),NA())</f>
        <v>2.3161295978941787E-2</v>
      </c>
      <c r="H1146" s="42">
        <f>_xll.qlCalendarAdvance(Calendar,$H1145,B1146,"f",FALSE)</f>
        <v>47500</v>
      </c>
      <c r="I1146" s="172">
        <f>_xll.qlInterestRateIndexValueDate(Index1M,$H1146)</f>
        <v>47500</v>
      </c>
      <c r="J1146" s="177">
        <f>IFERROR(_xll.qlIndexFixing(Index1M,$H1146,TRUE,_xll.ohTrigger(RecalcTrigger,Trigger1M)),NA())</f>
        <v>2.3953066788546702E-2</v>
      </c>
      <c r="K1146" s="44">
        <f>IFERROR(_xll.qlIndexFixing(Index3M,H1146,TRUE,_xll.ohTrigger(RecalcTrigger,Trigger3M)),NA())</f>
        <v>2.4312086190749219E-2</v>
      </c>
      <c r="L1146" s="44">
        <f>IFERROR(_xll.qlIndexFixing(Index6M,$H1146,TRUE,_xll.ohTrigger(RecalcTrigger,Trigger6M)),NA())</f>
        <v>2.4577168862462046E-2</v>
      </c>
      <c r="M1146" s="178">
        <f>IFERROR(_xll.qlIndexFixing(Index1Y,$H1146,TRUE,_xll.ohTrigger(RecalcTrigger,Trigger1Y)),NA())</f>
        <v>2.5132093294452984E-2</v>
      </c>
      <c r="N1146" s="177">
        <f>IFERROR(_xll.qlIndexFixing(ONIndex1M,I1146,TRUE,_xll.ohTrigger(RecalcTrigger,Trigger1M)),NA())</f>
        <v>2.394134644414736E-2</v>
      </c>
      <c r="O1146" s="44">
        <f>IFERROR(_xll.qlIndexFixing(ONIndex3M,I1146,TRUE,_xll.ohTrigger(RecalcTrigger,Trigger3M)),NA())</f>
        <v>2.4273784360743234E-2</v>
      </c>
      <c r="P1146" s="44">
        <f>IFERROR(_xll.qlIndexFixing(ONIndex6M,I1146,TRUE,_xll.ohTrigger(RecalcTrigger,Trigger6M)),NA())</f>
        <v>2.4516760953263717E-2</v>
      </c>
      <c r="Q1146" s="178">
        <f>IFERROR(_xll.qlIndexFixing(ONIndex1Y,I1146,TRUE,_xll.ohTrigger(RecalcTrigger,Trigger1Y)),NA())</f>
        <v>2.4932964410040448E-2</v>
      </c>
    </row>
    <row r="1147" spans="2:17" x14ac:dyDescent="0.2">
      <c r="B1147" s="39" t="s">
        <v>42</v>
      </c>
      <c r="D1147" s="42">
        <f>_xll.qlCalendarAdvance(Calendar,$D1146,B1147,"f",FALSE)</f>
        <v>47507</v>
      </c>
      <c r="E1147" s="172">
        <f>_xll.qlInterestRateIndexValueDate(IndexON,D1147)</f>
        <v>47507</v>
      </c>
      <c r="F1147" s="188">
        <f>IFERROR(_xll.qlIndexFixing(IndexON,D1147,TRUE,_xll.ohTrigger(RecalcTrigger,TriggerON)),NA())</f>
        <v>2.3157218010512182E-2</v>
      </c>
      <c r="H1147" s="42">
        <f>_xll.qlCalendarAdvance(Calendar,$H1146,B1147,"f",FALSE)</f>
        <v>47507</v>
      </c>
      <c r="I1147" s="172">
        <f>_xll.qlInterestRateIndexValueDate(Index1M,$H1147)</f>
        <v>47507</v>
      </c>
      <c r="J1147" s="177">
        <f>IFERROR(_xll.qlIndexFixing(Index1M,$H1147,TRUE,_xll.ohTrigger(RecalcTrigger,Trigger1M)),NA())</f>
        <v>2.3947280731138332E-2</v>
      </c>
      <c r="K1147" s="44">
        <f>IFERROR(_xll.qlIndexFixing(Index3M,H1147,TRUE,_xll.ohTrigger(RecalcTrigger,Trigger3M)),NA())</f>
        <v>2.4306685030800815E-2</v>
      </c>
      <c r="L1147" s="44">
        <f>IFERROR(_xll.qlIndexFixing(Index6M,$H1147,TRUE,_xll.ohTrigger(RecalcTrigger,Trigger6M)),NA())</f>
        <v>2.4570040906057529E-2</v>
      </c>
      <c r="M1147" s="178">
        <f>IFERROR(_xll.qlIndexFixing(Index1Y,$H1147,TRUE,_xll.ohTrigger(RecalcTrigger,Trigger1Y)),NA())</f>
        <v>2.5127556436288723E-2</v>
      </c>
      <c r="N1147" s="177">
        <f>IFERROR(_xll.qlIndexFixing(ONIndex1M,I1147,TRUE,_xll.ohTrigger(RecalcTrigger,Trigger1M)),NA())</f>
        <v>2.3935716369659632E-2</v>
      </c>
      <c r="O1147" s="44">
        <f>IFERROR(_xll.qlIndexFixing(ONIndex3M,I1147,TRUE,_xll.ohTrigger(RecalcTrigger,Trigger3M)),NA())</f>
        <v>2.4268668452613884E-2</v>
      </c>
      <c r="P1147" s="44">
        <f>IFERROR(_xll.qlIndexFixing(ONIndex6M,I1147,TRUE,_xll.ohTrigger(RecalcTrigger,Trigger6M)),NA())</f>
        <v>2.4510392653409596E-2</v>
      </c>
      <c r="Q1147" s="178">
        <f>IFERROR(_xll.qlIndexFixing(ONIndex1Y,I1147,TRUE,_xll.ohTrigger(RecalcTrigger,Trigger1Y)),NA())</f>
        <v>2.4929007328784447E-2</v>
      </c>
    </row>
    <row r="1148" spans="2:17" x14ac:dyDescent="0.2">
      <c r="B1148" s="39" t="s">
        <v>42</v>
      </c>
      <c r="D1148" s="42">
        <f>_xll.qlCalendarAdvance(Calendar,$D1147,B1148,"f",FALSE)</f>
        <v>47514</v>
      </c>
      <c r="E1148" s="172">
        <f>_xll.qlInterestRateIndexValueDate(IndexON,D1148)</f>
        <v>47514</v>
      </c>
      <c r="F1148" s="188">
        <f>IFERROR(_xll.qlIndexFixing(IndexON,D1148,TRUE,_xll.ohTrigger(RecalcTrigger,TriggerON)),NA())</f>
        <v>2.3153105599682533E-2</v>
      </c>
      <c r="H1148" s="42">
        <f>_xll.qlCalendarAdvance(Calendar,$H1147,B1148,"f",FALSE)</f>
        <v>47514</v>
      </c>
      <c r="I1148" s="172">
        <f>_xll.qlInterestRateIndexValueDate(Index1M,$H1148)</f>
        <v>47514</v>
      </c>
      <c r="J1148" s="177">
        <f>IFERROR(_xll.qlIndexFixing(Index1M,$H1148,TRUE,_xll.ohTrigger(RecalcTrigger,Trigger1M)),NA())</f>
        <v>2.3939982440813468E-2</v>
      </c>
      <c r="K1148" s="44">
        <f>IFERROR(_xll.qlIndexFixing(Index3M,H1148,TRUE,_xll.ohTrigger(RecalcTrigger,Trigger3M)),NA())</f>
        <v>2.43008325007288E-2</v>
      </c>
      <c r="L1148" s="44">
        <f>IFERROR(_xll.qlIndexFixing(Index6M,$H1148,TRUE,_xll.ohTrigger(RecalcTrigger,Trigger6M)),NA())</f>
        <v>2.4562859892536478E-2</v>
      </c>
      <c r="M1148" s="178">
        <f>IFERROR(_xll.qlIndexFixing(Index1Y,$H1148,TRUE,_xll.ohTrigger(RecalcTrigger,Trigger1Y)),NA())</f>
        <v>2.5122997301278094E-2</v>
      </c>
      <c r="N1148" s="177">
        <f>IFERROR(_xll.qlIndexFixing(ONIndex1M,I1148,TRUE,_xll.ohTrigger(RecalcTrigger,Trigger1M)),NA())</f>
        <v>2.3930021155520453E-2</v>
      </c>
      <c r="O1148" s="44">
        <f>IFERROR(_xll.qlIndexFixing(ONIndex3M,I1148,TRUE,_xll.ohTrigger(RecalcTrigger,Trigger3M)),NA())</f>
        <v>2.4263512679683075E-2</v>
      </c>
      <c r="P1148" s="44">
        <f>IFERROR(_xll.qlIndexFixing(ONIndex6M,I1148,TRUE,_xll.ohTrigger(RecalcTrigger,Trigger6M)),NA())</f>
        <v>2.4503971906886246E-2</v>
      </c>
      <c r="Q1148" s="178">
        <f>IFERROR(_xll.qlIndexFixing(ONIndex1Y,I1148,TRUE,_xll.ohTrigger(RecalcTrigger,Trigger1Y)),NA())</f>
        <v>2.4925032565904504E-2</v>
      </c>
    </row>
    <row r="1149" spans="2:17" x14ac:dyDescent="0.2">
      <c r="B1149" s="39" t="s">
        <v>42</v>
      </c>
      <c r="D1149" s="42">
        <f>_xll.qlCalendarAdvance(Calendar,$D1148,B1149,"f",FALSE)</f>
        <v>47521</v>
      </c>
      <c r="E1149" s="172">
        <f>_xll.qlInterestRateIndexValueDate(IndexON,D1149)</f>
        <v>47521</v>
      </c>
      <c r="F1149" s="188">
        <f>IFERROR(_xll.qlIndexFixing(IndexON,D1149,TRUE,_xll.ohTrigger(RecalcTrigger,TriggerON)),NA())</f>
        <v>2.3148958746614934E-2</v>
      </c>
      <c r="H1149" s="42">
        <f>_xll.qlCalendarAdvance(Calendar,$H1148,B1149,"f",FALSE)</f>
        <v>47521</v>
      </c>
      <c r="I1149" s="172">
        <f>_xll.qlInterestRateIndexValueDate(Index1M,$H1149)</f>
        <v>47521</v>
      </c>
      <c r="J1149" s="177">
        <f>IFERROR(_xll.qlIndexFixing(Index1M,$H1149,TRUE,_xll.ohTrigger(RecalcTrigger,Trigger1M)),NA())</f>
        <v>2.3934086038964342E-2</v>
      </c>
      <c r="K1149" s="44">
        <f>IFERROR(_xll.qlIndexFixing(Index3M,H1149,TRUE,_xll.ohTrigger(RecalcTrigger,Trigger3M)),NA())</f>
        <v>2.4295354380523063E-2</v>
      </c>
      <c r="L1149" s="44">
        <f>IFERROR(_xll.qlIndexFixing(Index6M,$H1149,TRUE,_xll.ohTrigger(RecalcTrigger,Trigger6M)),NA())</f>
        <v>2.4555625822460847E-2</v>
      </c>
      <c r="M1149" s="178">
        <f>IFERROR(_xll.qlIndexFixing(Index1Y,$H1149,TRUE,_xll.ohTrigger(RecalcTrigger,Trigger1Y)),NA())</f>
        <v>2.5118415121163862E-2</v>
      </c>
      <c r="N1149" s="177">
        <f>IFERROR(_xll.qlIndexFixing(ONIndex1M,I1149,TRUE,_xll.ohTrigger(RecalcTrigger,Trigger1M)),NA())</f>
        <v>2.3924260801891917E-2</v>
      </c>
      <c r="O1149" s="44">
        <f>IFERROR(_xll.qlIndexFixing(ONIndex3M,I1149,TRUE,_xll.ohTrigger(RecalcTrigger,Trigger3M)),NA())</f>
        <v>2.4258317041950805E-2</v>
      </c>
      <c r="P1149" s="44">
        <f>IFERROR(_xll.qlIndexFixing(ONIndex6M,I1149,TRUE,_xll.ohTrigger(RecalcTrigger,Trigger6M)),NA())</f>
        <v>2.4497498713855759E-2</v>
      </c>
      <c r="Q1149" s="178">
        <f>IFERROR(_xll.qlIndexFixing(ONIndex1Y,I1149,TRUE,_xll.ohTrigger(RecalcTrigger,Trigger1Y)),NA())</f>
        <v>2.4921040121319571E-2</v>
      </c>
    </row>
    <row r="1150" spans="2:17" x14ac:dyDescent="0.2">
      <c r="B1150" s="39" t="s">
        <v>42</v>
      </c>
      <c r="D1150" s="42">
        <f>_xll.qlCalendarAdvance(Calendar,$D1149,B1150,"f",FALSE)</f>
        <v>47528</v>
      </c>
      <c r="E1150" s="172">
        <f>_xll.qlInterestRateIndexValueDate(IndexON,D1150)</f>
        <v>47528</v>
      </c>
      <c r="F1150" s="188">
        <f>IFERROR(_xll.qlIndexFixing(IndexON,D1150,TRUE,_xll.ohTrigger(RecalcTrigger,TriggerON)),NA())</f>
        <v>2.3144777451147291E-2</v>
      </c>
      <c r="H1150" s="42">
        <f>_xll.qlCalendarAdvance(Calendar,$H1149,B1150,"f",FALSE)</f>
        <v>47528</v>
      </c>
      <c r="I1150" s="172">
        <f>_xll.qlInterestRateIndexValueDate(Index1M,$H1150)</f>
        <v>47528</v>
      </c>
      <c r="J1150" s="177">
        <f>IFERROR(_xll.qlIndexFixing(Index1M,$H1150,TRUE,_xll.ohTrigger(RecalcTrigger,Trigger1M)),NA())</f>
        <v>2.3928124384812333E-2</v>
      </c>
      <c r="K1150" s="44">
        <f>IFERROR(_xll.qlIndexFixing(Index3M,H1150,TRUE,_xll.ohTrigger(RecalcTrigger,Trigger3M)),NA())</f>
        <v>2.4289836169274718E-2</v>
      </c>
      <c r="L1150" s="44">
        <f>IFERROR(_xll.qlIndexFixing(Index6M,$H1150,TRUE,_xll.ohTrigger(RecalcTrigger,Trigger6M)),NA())</f>
        <v>2.454833869639348E-2</v>
      </c>
      <c r="M1150" s="178">
        <f>IFERROR(_xll.qlIndexFixing(Index1Y,$H1150,TRUE,_xll.ohTrigger(RecalcTrigger,Trigger1Y)),NA())</f>
        <v>2.5113809127704334E-2</v>
      </c>
      <c r="N1150" s="177">
        <f>IFERROR(_xll.qlIndexFixing(ONIndex1M,I1150,TRUE,_xll.ohTrigger(RecalcTrigger,Trigger1M)),NA())</f>
        <v>2.3918435308692976E-2</v>
      </c>
      <c r="O1150" s="44">
        <f>IFERROR(_xll.qlIndexFixing(ONIndex3M,I1150,TRUE,_xll.ohTrigger(RecalcTrigger,Trigger3M)),NA())</f>
        <v>2.4253081539417076E-2</v>
      </c>
      <c r="P1150" s="44">
        <f>IFERROR(_xll.qlIndexFixing(ONIndex6M,I1150,TRUE,_xll.ohTrigger(RecalcTrigger,Trigger6M)),NA())</f>
        <v>2.4490973074156042E-2</v>
      </c>
      <c r="Q1150" s="178">
        <f>IFERROR(_xll.qlIndexFixing(ONIndex1Y,I1150,TRUE,_xll.ohTrigger(RecalcTrigger,Trigger1Y)),NA())</f>
        <v>2.4917029994948603E-2</v>
      </c>
    </row>
    <row r="1151" spans="2:17" x14ac:dyDescent="0.2">
      <c r="B1151" s="39" t="s">
        <v>42</v>
      </c>
      <c r="D1151" s="42">
        <f>_xll.qlCalendarAdvance(Calendar,$D1150,B1151,"f",FALSE)</f>
        <v>47535</v>
      </c>
      <c r="E1151" s="172">
        <f>_xll.qlInterestRateIndexValueDate(IndexON,D1151)</f>
        <v>47535</v>
      </c>
      <c r="F1151" s="188">
        <f>IFERROR(_xll.qlIndexFixing(IndexON,D1151,TRUE,_xll.ohTrigger(RecalcTrigger,TriggerON)),NA())</f>
        <v>2.3140561713441699E-2</v>
      </c>
      <c r="H1151" s="42">
        <f>_xll.qlCalendarAdvance(Calendar,$H1150,B1151,"f",FALSE)</f>
        <v>47535</v>
      </c>
      <c r="I1151" s="172">
        <f>_xll.qlInterestRateIndexValueDate(Index1M,$H1151)</f>
        <v>47535</v>
      </c>
      <c r="J1151" s="177">
        <f>IFERROR(_xll.qlIndexFixing(Index1M,$H1151,TRUE,_xll.ohTrigger(RecalcTrigger,Trigger1M)),NA())</f>
        <v>2.3922097478452958E-2</v>
      </c>
      <c r="K1151" s="44">
        <f>IFERROR(_xll.qlIndexFixing(Index3M,H1151,TRUE,_xll.ohTrigger(RecalcTrigger,Trigger3M)),NA())</f>
        <v>2.4284277867145855E-2</v>
      </c>
      <c r="L1151" s="44">
        <f>IFERROR(_xll.qlIndexFixing(Index6M,$H1151,TRUE,_xll.ohTrigger(RecalcTrigger,Trigger6M)),NA())</f>
        <v>2.4540998514902594E-2</v>
      </c>
      <c r="M1151" s="178">
        <f>IFERROR(_xll.qlIndexFixing(Index1Y,$H1151,TRUE,_xll.ohTrigger(RecalcTrigger,Trigger1Y)),NA())</f>
        <v>2.5109178552673583E-2</v>
      </c>
      <c r="N1151" s="177">
        <f>IFERROR(_xll.qlIndexFixing(ONIndex1M,I1151,TRUE,_xll.ohTrigger(RecalcTrigger,Trigger1M)),NA())</f>
        <v>2.391254467592363E-2</v>
      </c>
      <c r="O1151" s="44">
        <f>IFERROR(_xll.qlIndexFixing(ONIndex3M,I1151,TRUE,_xll.ohTrigger(RecalcTrigger,Trigger3M)),NA())</f>
        <v>2.4247806172162933E-2</v>
      </c>
      <c r="P1151" s="44">
        <f>IFERROR(_xll.qlIndexFixing(ONIndex6M,I1151,TRUE,_xll.ohTrigger(RecalcTrigger,Trigger6M)),NA())</f>
        <v>2.4484394987868141E-2</v>
      </c>
      <c r="Q1151" s="178">
        <f>IFERROR(_xll.qlIndexFixing(ONIndex1Y,I1151,TRUE,_xll.ohTrigger(RecalcTrigger,Trigger1Y)),NA())</f>
        <v>2.4913002186872646E-2</v>
      </c>
    </row>
    <row r="1152" spans="2:17" x14ac:dyDescent="0.2">
      <c r="B1152" s="39" t="s">
        <v>42</v>
      </c>
      <c r="D1152" s="42">
        <f>_xll.qlCalendarAdvance(Calendar,$D1151,B1152,"f",FALSE)</f>
        <v>47542</v>
      </c>
      <c r="E1152" s="172">
        <f>_xll.qlInterestRateIndexValueDate(IndexON,D1152)</f>
        <v>47542</v>
      </c>
      <c r="F1152" s="188">
        <f>IFERROR(_xll.qlIndexFixing(IndexON,D1152,TRUE,_xll.ohTrigger(RecalcTrigger,TriggerON)),NA())</f>
        <v>2.3136311533498155E-2</v>
      </c>
      <c r="H1152" s="42">
        <f>_xll.qlCalendarAdvance(Calendar,$H1151,B1152,"f",FALSE)</f>
        <v>47542</v>
      </c>
      <c r="I1152" s="172">
        <f>_xll.qlInterestRateIndexValueDate(Index1M,$H1152)</f>
        <v>47542</v>
      </c>
      <c r="J1152" s="177">
        <f>IFERROR(_xll.qlIndexFixing(Index1M,$H1152,TRUE,_xll.ohTrigger(RecalcTrigger,Trigger1M)),NA())</f>
        <v>2.3916347543358949E-2</v>
      </c>
      <c r="K1152" s="44">
        <f>IFERROR(_xll.qlIndexFixing(Index3M,H1152,TRUE,_xll.ohTrigger(RecalcTrigger,Trigger3M)),NA())</f>
        <v>2.4279873653791358E-2</v>
      </c>
      <c r="L1152" s="44">
        <f>IFERROR(_xll.qlIndexFixing(Index6M,$H1152,TRUE,_xll.ohTrigger(RecalcTrigger,Trigger6M)),NA())</f>
        <v>2.4534154226335411E-2</v>
      </c>
      <c r="M1152" s="178">
        <f>IFERROR(_xll.qlIndexFixing(Index1Y,$H1152,TRUE,_xll.ohTrigger(RecalcTrigger,Trigger1Y)),NA())</f>
        <v>2.5104522627861003E-2</v>
      </c>
      <c r="N1152" s="177">
        <f>IFERROR(_xll.qlIndexFixing(ONIndex1M,I1152,TRUE,_xll.ohTrigger(RecalcTrigger,Trigger1M)),NA())</f>
        <v>2.3906588903502834E-2</v>
      </c>
      <c r="O1152" s="44">
        <f>IFERROR(_xll.qlIndexFixing(ONIndex3M,I1152,TRUE,_xll.ohTrigger(RecalcTrigger,Trigger3M)),NA())</f>
        <v>2.4242490940026284E-2</v>
      </c>
      <c r="P1152" s="44">
        <f>IFERROR(_xll.qlIndexFixing(ONIndex6M,I1152,TRUE,_xll.ohTrigger(RecalcTrigger,Trigger6M)),NA())</f>
        <v>2.4477764454911011E-2</v>
      </c>
      <c r="Q1152" s="178">
        <f>IFERROR(_xll.qlIndexFixing(ONIndex1Y,I1152,TRUE,_xll.ohTrigger(RecalcTrigger,Trigger1Y)),NA())</f>
        <v>2.4908956697010654E-2</v>
      </c>
    </row>
    <row r="1153" spans="2:17" x14ac:dyDescent="0.2">
      <c r="B1153" s="39" t="s">
        <v>42</v>
      </c>
      <c r="D1153" s="42">
        <f>_xll.qlCalendarAdvance(Calendar,$D1152,B1153,"f",FALSE)</f>
        <v>47549</v>
      </c>
      <c r="E1153" s="172">
        <f>_xll.qlInterestRateIndexValueDate(IndexON,D1153)</f>
        <v>47549</v>
      </c>
      <c r="F1153" s="188">
        <f>IFERROR(_xll.qlIndexFixing(IndexON,D1153,TRUE,_xll.ohTrigger(RecalcTrigger,TriggerON)),NA())</f>
        <v>2.3132026911073522E-2</v>
      </c>
      <c r="H1153" s="42">
        <f>_xll.qlCalendarAdvance(Calendar,$H1152,B1153,"f",FALSE)</f>
        <v>47549</v>
      </c>
      <c r="I1153" s="172">
        <f>_xll.qlInterestRateIndexValueDate(Index1M,$H1153)</f>
        <v>47549</v>
      </c>
      <c r="J1153" s="177">
        <f>IFERROR(_xll.qlIndexFixing(Index1M,$H1153,TRUE,_xll.ohTrigger(RecalcTrigger,Trigger1M)),NA())</f>
        <v>2.3911193737194483E-2</v>
      </c>
      <c r="K1153" s="44">
        <f>IFERROR(_xll.qlIndexFixing(Index3M,H1153,TRUE,_xll.ohTrigger(RecalcTrigger,Trigger3M)),NA())</f>
        <v>2.4274225456120169E-2</v>
      </c>
      <c r="L1153" s="44">
        <f>IFERROR(_xll.qlIndexFixing(Index6M,$H1153,TRUE,_xll.ohTrigger(RecalcTrigger,Trigger6M)),NA())</f>
        <v>2.4527506935008457E-2</v>
      </c>
      <c r="M1153" s="178">
        <f>IFERROR(_xll.qlIndexFixing(Index1Y,$H1153,TRUE,_xll.ohTrigger(RecalcTrigger,Trigger1Y)),NA())</f>
        <v>2.5099840585071531E-2</v>
      </c>
      <c r="N1153" s="177">
        <f>IFERROR(_xll.qlIndexFixing(ONIndex1M,I1153,TRUE,_xll.ohTrigger(RecalcTrigger,Trigger1M)),NA())</f>
        <v>2.3900567991592681E-2</v>
      </c>
      <c r="O1153" s="44">
        <f>IFERROR(_xll.qlIndexFixing(ONIndex3M,I1153,TRUE,_xll.ohTrigger(RecalcTrigger,Trigger3M)),NA())</f>
        <v>2.4237135843169222E-2</v>
      </c>
      <c r="P1153" s="44">
        <f>IFERROR(_xll.qlIndexFixing(ONIndex6M,I1153,TRUE,_xll.ohTrigger(RecalcTrigger,Trigger6M)),NA())</f>
        <v>2.4471081475284651E-2</v>
      </c>
      <c r="Q1153" s="178">
        <f>IFERROR(_xll.qlIndexFixing(ONIndex1Y,I1153,TRUE,_xll.ohTrigger(RecalcTrigger,Trigger1Y)),NA())</f>
        <v>2.4904893525524718E-2</v>
      </c>
    </row>
    <row r="1154" spans="2:17" x14ac:dyDescent="0.2">
      <c r="B1154" s="39" t="s">
        <v>42</v>
      </c>
      <c r="D1154" s="42">
        <f>_xll.qlCalendarAdvance(Calendar,$D1153,B1154,"f",FALSE)</f>
        <v>47556</v>
      </c>
      <c r="E1154" s="172">
        <f>_xll.qlInterestRateIndexValueDate(IndexON,D1154)</f>
        <v>47556</v>
      </c>
      <c r="F1154" s="188">
        <f>IFERROR(_xll.qlIndexFixing(IndexON,D1154,TRUE,_xll.ohTrigger(RecalcTrigger,TriggerON)),NA())</f>
        <v>2.3127707846491985E-2</v>
      </c>
      <c r="H1154" s="42">
        <f>_xll.qlCalendarAdvance(Calendar,$H1153,B1154,"f",FALSE)</f>
        <v>47556</v>
      </c>
      <c r="I1154" s="172">
        <f>_xll.qlInterestRateIndexValueDate(Index1M,$H1154)</f>
        <v>47556</v>
      </c>
      <c r="J1154" s="177">
        <f>IFERROR(_xll.qlIndexFixing(Index1M,$H1154,TRUE,_xll.ohTrigger(RecalcTrigger,Trigger1M)),NA())</f>
        <v>2.3904950797587372E-2</v>
      </c>
      <c r="K1154" s="44">
        <f>IFERROR(_xll.qlIndexFixing(Index3M,H1154,TRUE,_xll.ohTrigger(RecalcTrigger,Trigger3M)),NA())</f>
        <v>2.4268537160382232E-2</v>
      </c>
      <c r="L1154" s="44">
        <f>IFERROR(_xll.qlIndexFixing(Index6M,$H1154,TRUE,_xll.ohTrigger(RecalcTrigger,Trigger6M)),NA())</f>
        <v>2.451998613292446E-2</v>
      </c>
      <c r="M1154" s="178">
        <f>IFERROR(_xll.qlIndexFixing(Index1Y,$H1154,TRUE,_xll.ohTrigger(RecalcTrigger,Trigger1Y)),NA())</f>
        <v>2.5095131656127201E-2</v>
      </c>
      <c r="N1154" s="177">
        <f>IFERROR(_xll.qlIndexFixing(ONIndex1M,I1154,TRUE,_xll.ohTrigger(RecalcTrigger,Trigger1M)),NA())</f>
        <v>2.3894481940112122E-2</v>
      </c>
      <c r="O1154" s="44">
        <f>IFERROR(_xll.qlIndexFixing(ONIndex3M,I1154,TRUE,_xll.ohTrigger(RecalcTrigger,Trigger3M)),NA())</f>
        <v>2.4231740881510699E-2</v>
      </c>
      <c r="P1154" s="44">
        <f>IFERROR(_xll.qlIndexFixing(ONIndex6M,I1154,TRUE,_xll.ohTrigger(RecalcTrigger,Trigger6M)),NA())</f>
        <v>2.4464346049070107E-2</v>
      </c>
      <c r="Q1154" s="178">
        <f>IFERROR(_xll.qlIndexFixing(ONIndex1Y,I1154,TRUE,_xll.ohTrigger(RecalcTrigger,Trigger1Y)),NA())</f>
        <v>2.4900812672252748E-2</v>
      </c>
    </row>
    <row r="1155" spans="2:17" x14ac:dyDescent="0.2">
      <c r="B1155" s="39" t="s">
        <v>42</v>
      </c>
      <c r="D1155" s="42">
        <f>_xll.qlCalendarAdvance(Calendar,$D1154,B1155,"f",FALSE)</f>
        <v>47563</v>
      </c>
      <c r="E1155" s="172">
        <f>_xll.qlInterestRateIndexValueDate(IndexON,D1155)</f>
        <v>47563</v>
      </c>
      <c r="F1155" s="188">
        <f>IFERROR(_xll.qlIndexFixing(IndexON,D1155,TRUE,_xll.ohTrigger(RecalcTrigger,TriggerON)),NA())</f>
        <v>2.3123354339591451E-2</v>
      </c>
      <c r="H1155" s="42">
        <f>_xll.qlCalendarAdvance(Calendar,$H1154,B1155,"f",FALSE)</f>
        <v>47563</v>
      </c>
      <c r="I1155" s="172">
        <f>_xll.qlInterestRateIndexValueDate(Index1M,$H1155)</f>
        <v>47563</v>
      </c>
      <c r="J1155" s="177">
        <f>IFERROR(_xll.qlIndexFixing(Index1M,$H1155,TRUE,_xll.ohTrigger(RecalcTrigger,Trigger1M)),NA())</f>
        <v>2.3898967729882769E-2</v>
      </c>
      <c r="K1155" s="44">
        <f>IFERROR(_xll.qlIndexFixing(Index3M,H1155,TRUE,_xll.ohTrigger(RecalcTrigger,Trigger3M)),NA())</f>
        <v>2.4262808766747562E-2</v>
      </c>
      <c r="L1155" s="44">
        <f>IFERROR(_xll.qlIndexFixing(Index6M,$H1155,TRUE,_xll.ohTrigger(RecalcTrigger,Trigger6M)),NA())</f>
        <v>2.4512412261002897E-2</v>
      </c>
      <c r="M1155" s="178">
        <f>IFERROR(_xll.qlIndexFixing(Index1Y,$H1155,TRUE,_xll.ohTrigger(RecalcTrigger,Trigger1Y)),NA())</f>
        <v>2.509039507286448E-2</v>
      </c>
      <c r="N1155" s="177">
        <f>IFERROR(_xll.qlIndexFixing(ONIndex1M,I1155,TRUE,_xll.ohTrigger(RecalcTrigger,Trigger1M)),NA())</f>
        <v>2.3888330748980113E-2</v>
      </c>
      <c r="O1155" s="44">
        <f>IFERROR(_xll.qlIndexFixing(ONIndex3M,I1155,TRUE,_xll.ohTrigger(RecalcTrigger,Trigger3M)),NA())</f>
        <v>2.4226306055050717E-2</v>
      </c>
      <c r="P1155" s="44">
        <f>IFERROR(_xll.qlIndexFixing(ONIndex6M,I1155,TRUE,_xll.ohTrigger(RecalcTrigger,Trigger6M)),NA())</f>
        <v>2.4457558176348426E-2</v>
      </c>
      <c r="Q1155" s="178">
        <f>IFERROR(_xll.qlIndexFixing(ONIndex1Y,I1155,TRUE,_xll.ohTrigger(RecalcTrigger,Trigger1Y)),NA())</f>
        <v>2.4896714137194742E-2</v>
      </c>
    </row>
    <row r="1156" spans="2:17" x14ac:dyDescent="0.2">
      <c r="B1156" s="39" t="s">
        <v>42</v>
      </c>
      <c r="D1156" s="42">
        <f>_xll.qlCalendarAdvance(Calendar,$D1155,B1156,"f",FALSE)</f>
        <v>47570</v>
      </c>
      <c r="E1156" s="172">
        <f>_xll.qlInterestRateIndexValueDate(IndexON,D1156)</f>
        <v>47570</v>
      </c>
      <c r="F1156" s="188">
        <f>IFERROR(_xll.qlIndexFixing(IndexON,D1156,TRUE,_xll.ohTrigger(RecalcTrigger,TriggerON)),NA())</f>
        <v>2.311896639037192E-2</v>
      </c>
      <c r="H1156" s="42">
        <f>_xll.qlCalendarAdvance(Calendar,$H1155,B1156,"f",FALSE)</f>
        <v>47570</v>
      </c>
      <c r="I1156" s="172">
        <f>_xll.qlInterestRateIndexValueDate(Index1M,$H1156)</f>
        <v>47570</v>
      </c>
      <c r="J1156" s="177">
        <f>IFERROR(_xll.qlIndexFixing(Index1M,$H1156,TRUE,_xll.ohTrigger(RecalcTrigger,Trigger1M)),NA())</f>
        <v>2.3892269113073711E-2</v>
      </c>
      <c r="K1156" s="44">
        <f>IFERROR(_xll.qlIndexFixing(Index3M,H1156,TRUE,_xll.ohTrigger(RecalcTrigger,Trigger3M)),NA())</f>
        <v>2.4257040275387942E-2</v>
      </c>
      <c r="L1156" s="44">
        <f>IFERROR(_xll.qlIndexFixing(Index6M,$H1156,TRUE,_xll.ohTrigger(RecalcTrigger,Trigger6M)),NA())</f>
        <v>2.4504785319850737E-2</v>
      </c>
      <c r="M1156" s="178">
        <f>IFERROR(_xll.qlIndexFixing(Index1Y,$H1156,TRUE,_xll.ohTrigger(RecalcTrigger,Trigger1Y)),NA())</f>
        <v>2.5085630067138265E-2</v>
      </c>
      <c r="N1156" s="177">
        <f>IFERROR(_xll.qlIndexFixing(ONIndex1M,I1156,TRUE,_xll.ohTrigger(RecalcTrigger,Trigger1M)),NA())</f>
        <v>2.3882114418358746E-2</v>
      </c>
      <c r="O1156" s="44">
        <f>IFERROR(_xll.qlIndexFixing(ONIndex3M,I1156,TRUE,_xll.ohTrigger(RecalcTrigger,Trigger3M)),NA())</f>
        <v>2.4220831363789275E-2</v>
      </c>
      <c r="P1156" s="44">
        <f>IFERROR(_xll.qlIndexFixing(ONIndex6M,I1156,TRUE,_xll.ohTrigger(RecalcTrigger,Trigger6M)),NA())</f>
        <v>2.4450717856876469E-2</v>
      </c>
      <c r="Q1156" s="178">
        <f>IFERROR(_xll.qlIndexFixing(ONIndex1Y,I1156,TRUE,_xll.ohTrigger(RecalcTrigger,Trigger1Y)),NA())</f>
        <v>2.4892597920431747E-2</v>
      </c>
    </row>
    <row r="1157" spans="2:17" x14ac:dyDescent="0.2">
      <c r="B1157" s="39" t="s">
        <v>42</v>
      </c>
      <c r="D1157" s="42">
        <f>_xll.qlCalendarAdvance(Calendar,$D1156,B1157,"f",FALSE)</f>
        <v>47577</v>
      </c>
      <c r="E1157" s="172">
        <f>_xll.qlInterestRateIndexValueDate(IndexON,D1157)</f>
        <v>47577</v>
      </c>
      <c r="F1157" s="188">
        <f>IFERROR(_xll.qlIndexFixing(IndexON,D1157,TRUE,_xll.ohTrigger(RecalcTrigger,TriggerON)),NA())</f>
        <v>2.3114543998833392E-2</v>
      </c>
      <c r="H1157" s="42">
        <f>_xll.qlCalendarAdvance(Calendar,$H1156,B1157,"f",FALSE)</f>
        <v>47577</v>
      </c>
      <c r="I1157" s="172">
        <f>_xll.qlInterestRateIndexValueDate(Index1M,$H1157)</f>
        <v>47577</v>
      </c>
      <c r="J1157" s="177">
        <f>IFERROR(_xll.qlIndexFixing(Index1M,$H1157,TRUE,_xll.ohTrigger(RecalcTrigger,Trigger1M)),NA())</f>
        <v>2.3886145346323561E-2</v>
      </c>
      <c r="K1157" s="44">
        <f>IFERROR(_xll.qlIndexFixing(Index3M,H1157,TRUE,_xll.ohTrigger(RecalcTrigger,Trigger3M)),NA())</f>
        <v>2.425085013583668E-2</v>
      </c>
      <c r="L1157" s="44">
        <f>IFERROR(_xll.qlIndexFixing(Index6M,$H1157,TRUE,_xll.ohTrigger(RecalcTrigger,Trigger6M)),NA())</f>
        <v>2.449634930092821E-2</v>
      </c>
      <c r="M1157" s="178">
        <f>IFERROR(_xll.qlIndexFixing(Index1Y,$H1157,TRUE,_xll.ohTrigger(RecalcTrigger,Trigger1Y)),NA())</f>
        <v>2.5080835870818108E-2</v>
      </c>
      <c r="N1157" s="177">
        <f>IFERROR(_xll.qlIndexFixing(ONIndex1M,I1157,TRUE,_xll.ohTrigger(RecalcTrigger,Trigger1M)),NA())</f>
        <v>2.3875832948166975E-2</v>
      </c>
      <c r="O1157" s="44">
        <f>IFERROR(_xll.qlIndexFixing(ONIndex3M,I1157,TRUE,_xll.ohTrigger(RecalcTrigger,Trigger3M)),NA())</f>
        <v>2.4215316807726373E-2</v>
      </c>
      <c r="P1157" s="44">
        <f>IFERROR(_xll.qlIndexFixing(ONIndex6M,I1157,TRUE,_xll.ohTrigger(RecalcTrigger,Trigger6M)),NA())</f>
        <v>2.4443825090816329E-2</v>
      </c>
      <c r="Q1157" s="178">
        <f>IFERROR(_xll.qlIndexFixing(ONIndex1Y,I1157,TRUE,_xll.ohTrigger(RecalcTrigger,Trigger1Y)),NA())</f>
        <v>2.4888464021963763E-2</v>
      </c>
    </row>
    <row r="1158" spans="2:17" x14ac:dyDescent="0.2">
      <c r="B1158" s="39" t="s">
        <v>42</v>
      </c>
      <c r="D1158" s="42">
        <f>_xll.qlCalendarAdvance(Calendar,$D1157,B1158,"f",FALSE)</f>
        <v>47584</v>
      </c>
      <c r="E1158" s="172">
        <f>_xll.qlInterestRateIndexValueDate(IndexON,D1158)</f>
        <v>47584</v>
      </c>
      <c r="F1158" s="188">
        <f>IFERROR(_xll.qlIndexFixing(IndexON,D1158,TRUE,_xll.ohTrigger(RecalcTrigger,TriggerON)),NA())</f>
        <v>2.3110087165056914E-2</v>
      </c>
      <c r="H1158" s="42">
        <f>_xll.qlCalendarAdvance(Calendar,$H1157,B1158,"f",FALSE)</f>
        <v>47584</v>
      </c>
      <c r="I1158" s="172">
        <f>_xll.qlInterestRateIndexValueDate(Index1M,$H1158)</f>
        <v>47584</v>
      </c>
      <c r="J1158" s="177">
        <f>IFERROR(_xll.qlIndexFixing(Index1M,$H1158,TRUE,_xll.ohTrigger(RecalcTrigger,Trigger1M)),NA())</f>
        <v>2.3879326355566166E-2</v>
      </c>
      <c r="K1158" s="44">
        <f>IFERROR(_xll.qlIndexFixing(Index3M,H1158,TRUE,_xll.ohTrigger(RecalcTrigger,Trigger3M)),NA())</f>
        <v>2.4245004700806694E-2</v>
      </c>
      <c r="L1158" s="44">
        <f>IFERROR(_xll.qlIndexFixing(Index6M,$H1158,TRUE,_xll.ohTrigger(RecalcTrigger,Trigger6M)),NA())</f>
        <v>2.4488629139443292E-2</v>
      </c>
      <c r="M1158" s="178">
        <f>IFERROR(_xll.qlIndexFixing(Index1Y,$H1158,TRUE,_xll.ohTrigger(RecalcTrigger,Trigger1Y)),NA())</f>
        <v>2.5077975135869526E-2</v>
      </c>
      <c r="N1158" s="177">
        <f>IFERROR(_xll.qlIndexFixing(ONIndex1M,I1158,TRUE,_xll.ohTrigger(RecalcTrigger,Trigger1M)),NA())</f>
        <v>2.3869486338404799E-2</v>
      </c>
      <c r="O1158" s="44">
        <f>IFERROR(_xll.qlIndexFixing(ONIndex3M,I1158,TRUE,_xll.ohTrigger(RecalcTrigger,Trigger3M)),NA())</f>
        <v>2.4209762386943057E-2</v>
      </c>
      <c r="P1158" s="44">
        <f>IFERROR(_xll.qlIndexFixing(ONIndex6M,I1158,TRUE,_xll.ohTrigger(RecalcTrigger,Trigger6M)),NA())</f>
        <v>2.4436879878249052E-2</v>
      </c>
      <c r="Q1158" s="178">
        <f>IFERROR(_xll.qlIndexFixing(ONIndex1Y,I1158,TRUE,_xll.ohTrigger(RecalcTrigger,Trigger1Y)),NA())</f>
        <v>2.488431244179079E-2</v>
      </c>
    </row>
    <row r="1159" spans="2:17" x14ac:dyDescent="0.2">
      <c r="B1159" s="39" t="s">
        <v>42</v>
      </c>
      <c r="D1159" s="42">
        <f>_xll.qlCalendarAdvance(Calendar,$D1158,B1159,"f",FALSE)</f>
        <v>47591</v>
      </c>
      <c r="E1159" s="172">
        <f>_xll.qlInterestRateIndexValueDate(IndexON,D1159)</f>
        <v>47591</v>
      </c>
      <c r="F1159" s="188">
        <f>IFERROR(_xll.qlIndexFixing(IndexON,D1159,TRUE,_xll.ohTrigger(RecalcTrigger,TriggerON)),NA())</f>
        <v>2.3107230803813827E-2</v>
      </c>
      <c r="H1159" s="42">
        <f>_xll.qlCalendarAdvance(Calendar,$H1158,B1159,"f",FALSE)</f>
        <v>47591</v>
      </c>
      <c r="I1159" s="172">
        <f>_xll.qlInterestRateIndexValueDate(Index1M,$H1159)</f>
        <v>47591</v>
      </c>
      <c r="J1159" s="177">
        <f>IFERROR(_xll.qlIndexFixing(Index1M,$H1159,TRUE,_xll.ohTrigger(RecalcTrigger,Trigger1M)),NA())</f>
        <v>2.3872757074713535E-2</v>
      </c>
      <c r="K1159" s="44">
        <f>IFERROR(_xll.qlIndexFixing(Index3M,H1159,TRUE,_xll.ohTrigger(RecalcTrigger,Trigger3M)),NA())</f>
        <v>2.4239119171127109E-2</v>
      </c>
      <c r="L1159" s="44">
        <f>IFERROR(_xll.qlIndexFixing(Index6M,$H1159,TRUE,_xll.ohTrigger(RecalcTrigger,Trigger6M)),NA())</f>
        <v>2.4480855920567774E-2</v>
      </c>
      <c r="M1159" s="178">
        <f>IFERROR(_xll.qlIndexFixing(Index1Y,$H1159,TRUE,_xll.ohTrigger(RecalcTrigger,Trigger1Y)),NA())</f>
        <v>2.5071156833963881E-2</v>
      </c>
      <c r="N1159" s="177">
        <f>IFERROR(_xll.qlIndexFixing(ONIndex1M,I1159,TRUE,_xll.ohTrigger(RecalcTrigger,Trigger1M)),NA())</f>
        <v>2.3864349342211488E-2</v>
      </c>
      <c r="O1159" s="44">
        <f>IFERROR(_xll.qlIndexFixing(ONIndex3M,I1159,TRUE,_xll.ohTrigger(RecalcTrigger,Trigger3M)),NA())</f>
        <v>2.4205771476855986E-2</v>
      </c>
      <c r="P1159" s="44">
        <f>IFERROR(_xll.qlIndexFixing(ONIndex6M,I1159,TRUE,_xll.ohTrigger(RecalcTrigger,Trigger6M)),NA())</f>
        <v>2.4431142106999593E-2</v>
      </c>
      <c r="Q1159" s="178">
        <f>IFERROR(_xll.qlIndexFixing(ONIndex1Y,I1159,TRUE,_xll.ohTrigger(RecalcTrigger,Trigger1Y)),NA())</f>
        <v>2.4882340157903249E-2</v>
      </c>
    </row>
    <row r="1160" spans="2:17" x14ac:dyDescent="0.2">
      <c r="B1160" s="39" t="s">
        <v>42</v>
      </c>
      <c r="D1160" s="42">
        <f>_xll.qlCalendarAdvance(Calendar,$D1159,B1160,"f",FALSE)</f>
        <v>47598</v>
      </c>
      <c r="E1160" s="172">
        <f>_xll.qlInterestRateIndexValueDate(IndexON,D1160)</f>
        <v>47598</v>
      </c>
      <c r="F1160" s="188">
        <f>IFERROR(_xll.qlIndexFixing(IndexON,D1160,TRUE,_xll.ohTrigger(RecalcTrigger,TriggerON)),NA())</f>
        <v>2.3101070170546967E-2</v>
      </c>
      <c r="H1160" s="42">
        <f>_xll.qlCalendarAdvance(Calendar,$H1159,B1160,"f",FALSE)</f>
        <v>47598</v>
      </c>
      <c r="I1160" s="172">
        <f>_xll.qlInterestRateIndexValueDate(Index1M,$H1160)</f>
        <v>47598</v>
      </c>
      <c r="J1160" s="177">
        <f>IFERROR(_xll.qlIndexFixing(Index1M,$H1160,TRUE,_xll.ohTrigger(RecalcTrigger,Trigger1M)),NA())</f>
        <v>2.3866422229149954E-2</v>
      </c>
      <c r="K1160" s="44">
        <f>IFERROR(_xll.qlIndexFixing(Index3M,H1160,TRUE,_xll.ohTrigger(RecalcTrigger,Trigger3M)),NA())</f>
        <v>2.4233193546974261E-2</v>
      </c>
      <c r="L1160" s="44">
        <f>IFERROR(_xll.qlIndexFixing(Index6M,$H1160,TRUE,_xll.ohTrigger(RecalcTrigger,Trigger6M)),NA())</f>
        <v>2.4473029644915038E-2</v>
      </c>
      <c r="M1160" s="178">
        <f>IFERROR(_xll.qlIndexFixing(Index1Y,$H1160,TRUE,_xll.ohTrigger(RecalcTrigger,Trigger1Y)),NA())</f>
        <v>2.5066270457255291E-2</v>
      </c>
      <c r="N1160" s="177">
        <f>IFERROR(_xll.qlIndexFixing(ONIndex1M,I1160,TRUE,_xll.ohTrigger(RecalcTrigger,Trigger1M)),NA())</f>
        <v>2.3856597700250282E-2</v>
      </c>
      <c r="O1160" s="44">
        <f>IFERROR(_xll.qlIndexFixing(ONIndex3M,I1160,TRUE,_xll.ohTrigger(RecalcTrigger,Trigger3M)),NA())</f>
        <v>2.4198533950972045E-2</v>
      </c>
      <c r="P1160" s="44">
        <f>IFERROR(_xll.qlIndexFixing(ONIndex6M,I1160,TRUE,_xll.ohTrigger(RecalcTrigger,Trigger6M)),NA())</f>
        <v>2.4422832113106807E-2</v>
      </c>
      <c r="Q1160" s="178">
        <f>IFERROR(_xll.qlIndexFixing(ONIndex1Y,I1160,TRUE,_xll.ohTrigger(RecalcTrigger,Trigger1Y)),NA())</f>
        <v>2.4875956236329877E-2</v>
      </c>
    </row>
    <row r="1161" spans="2:17" x14ac:dyDescent="0.2">
      <c r="B1161" s="39" t="s">
        <v>42</v>
      </c>
      <c r="D1161" s="42">
        <f>_xll.qlCalendarAdvance(Calendar,$D1160,B1161,"f",FALSE)</f>
        <v>47605</v>
      </c>
      <c r="E1161" s="172">
        <f>_xll.qlInterestRateIndexValueDate(IndexON,D1161)</f>
        <v>47605</v>
      </c>
      <c r="F1161" s="188">
        <f>IFERROR(_xll.qlIndexFixing(IndexON,D1161,TRUE,_xll.ohTrigger(RecalcTrigger,TriggerON)),NA())</f>
        <v>2.3096510009894544E-2</v>
      </c>
      <c r="H1161" s="42">
        <f>_xll.qlCalendarAdvance(Calendar,$H1160,B1161,"f",FALSE)</f>
        <v>47605</v>
      </c>
      <c r="I1161" s="172">
        <f>_xll.qlInterestRateIndexValueDate(Index1M,$H1161)</f>
        <v>47605</v>
      </c>
      <c r="J1161" s="177">
        <f>IFERROR(_xll.qlIndexFixing(Index1M,$H1161,TRUE,_xll.ohTrigger(RecalcTrigger,Trigger1M)),NA())</f>
        <v>2.3859422709380414E-2</v>
      </c>
      <c r="K1161" s="44">
        <f>IFERROR(_xll.qlIndexFixing(Index3M,H1161,TRUE,_xll.ohTrigger(RecalcTrigger,Trigger3M)),NA())</f>
        <v>2.4227596358859307E-2</v>
      </c>
      <c r="L1161" s="44">
        <f>IFERROR(_xll.qlIndexFixing(Index6M,$H1161,TRUE,_xll.ohTrigger(RecalcTrigger,Trigger6M)),NA())</f>
        <v>2.4465854597178038E-2</v>
      </c>
      <c r="M1161" s="178">
        <f>IFERROR(_xll.qlIndexFixing(Index1Y,$H1161,TRUE,_xll.ohTrigger(RecalcTrigger,Trigger1Y)),NA())</f>
        <v>2.5061351817605715E-2</v>
      </c>
      <c r="N1161" s="177">
        <f>IFERROR(_xll.qlIndexFixing(ONIndex1M,I1161,TRUE,_xll.ohTrigger(RecalcTrigger,Trigger1M)),NA())</f>
        <v>2.3850055671857939E-2</v>
      </c>
      <c r="O1161" s="44">
        <f>IFERROR(_xll.qlIndexFixing(ONIndex3M,I1161,TRUE,_xll.ohTrigger(RecalcTrigger,Trigger3M)),NA())</f>
        <v>2.419285993578435E-2</v>
      </c>
      <c r="P1161" s="44">
        <f>IFERROR(_xll.qlIndexFixing(ONIndex6M,I1161,TRUE,_xll.ohTrigger(RecalcTrigger,Trigger6M)),NA())</f>
        <v>2.4415729560774979E-2</v>
      </c>
      <c r="Q1161" s="178">
        <f>IFERROR(_xll.qlIndexFixing(ONIndex1Y,I1161,TRUE,_xll.ohTrigger(RecalcTrigger,Trigger1Y)),NA())</f>
        <v>2.487175161096089E-2</v>
      </c>
    </row>
    <row r="1162" spans="2:17" x14ac:dyDescent="0.2">
      <c r="B1162" s="39" t="s">
        <v>42</v>
      </c>
      <c r="D1162" s="42">
        <f>_xll.qlCalendarAdvance(Calendar,$D1161,B1162,"f",FALSE)</f>
        <v>47612</v>
      </c>
      <c r="E1162" s="172">
        <f>_xll.qlInterestRateIndexValueDate(IndexON,D1162)</f>
        <v>47612</v>
      </c>
      <c r="F1162" s="188">
        <f>IFERROR(_xll.qlIndexFixing(IndexON,D1162,TRUE,_xll.ohTrigger(RecalcTrigger,TriggerON)),NA())</f>
        <v>2.3091915406923125E-2</v>
      </c>
      <c r="H1162" s="42">
        <f>_xll.qlCalendarAdvance(Calendar,$H1161,B1162,"f",FALSE)</f>
        <v>47612</v>
      </c>
      <c r="I1162" s="172">
        <f>_xll.qlInterestRateIndexValueDate(Index1M,$H1162)</f>
        <v>47612</v>
      </c>
      <c r="J1162" s="177">
        <f>IFERROR(_xll.qlIndexFixing(Index1M,$H1162,TRUE,_xll.ohTrigger(RecalcTrigger,Trigger1M)),NA())</f>
        <v>2.38526576251228E-2</v>
      </c>
      <c r="K1162" s="44">
        <f>IFERROR(_xll.qlIndexFixing(Index3M,H1162,TRUE,_xll.ohTrigger(RecalcTrigger,Trigger3M)),NA())</f>
        <v>2.4221587284849948E-2</v>
      </c>
      <c r="L1162" s="44">
        <f>IFERROR(_xll.qlIndexFixing(Index6M,$H1162,TRUE,_xll.ohTrigger(RecalcTrigger,Trigger6M)),NA())</f>
        <v>2.4457909253630207E-2</v>
      </c>
      <c r="M1162" s="178">
        <f>IFERROR(_xll.qlIndexFixing(Index1Y,$H1162,TRUE,_xll.ohTrigger(RecalcTrigger,Trigger1Y)),NA())</f>
        <v>2.5056400146972191E-2</v>
      </c>
      <c r="N1162" s="177">
        <f>IFERROR(_xll.qlIndexFixing(ONIndex1M,I1162,TRUE,_xll.ohTrigger(RecalcTrigger,Trigger1M)),NA())</f>
        <v>2.3843448503895193E-2</v>
      </c>
      <c r="O1162" s="44">
        <f>IFERROR(_xll.qlIndexFixing(ONIndex3M,I1162,TRUE,_xll.ohTrigger(RecalcTrigger,Trigger3M)),NA())</f>
        <v>2.4187146055876241E-2</v>
      </c>
      <c r="P1162" s="44">
        <f>IFERROR(_xll.qlIndexFixing(ONIndex6M,I1162,TRUE,_xll.ohTrigger(RecalcTrigger,Trigger6M)),NA())</f>
        <v>2.4408574561773921E-2</v>
      </c>
      <c r="Q1162" s="178">
        <f>IFERROR(_xll.qlIndexFixing(ONIndex1Y,I1162,TRUE,_xll.ohTrigger(RecalcTrigger,Trigger1Y)),NA())</f>
        <v>2.4867529303967961E-2</v>
      </c>
    </row>
    <row r="1163" spans="2:17" x14ac:dyDescent="0.2">
      <c r="B1163" s="39" t="s">
        <v>42</v>
      </c>
      <c r="D1163" s="42">
        <f>_xll.qlCalendarAdvance(Calendar,$D1162,B1163,"f",FALSE)</f>
        <v>47619</v>
      </c>
      <c r="E1163" s="172">
        <f>_xll.qlInterestRateIndexValueDate(IndexON,D1163)</f>
        <v>47619</v>
      </c>
      <c r="F1163" s="188">
        <f>IFERROR(_xll.qlIndexFixing(IndexON,D1163,TRUE,_xll.ohTrigger(RecalcTrigger,TriggerON)),NA())</f>
        <v>2.3087286361632708E-2</v>
      </c>
      <c r="H1163" s="42">
        <f>_xll.qlCalendarAdvance(Calendar,$H1162,B1163,"f",FALSE)</f>
        <v>47619</v>
      </c>
      <c r="I1163" s="172">
        <f>_xll.qlInterestRateIndexValueDate(Index1M,$H1163)</f>
        <v>47619</v>
      </c>
      <c r="J1163" s="177">
        <f>IFERROR(_xll.qlIndexFixing(Index1M,$H1163,TRUE,_xll.ohTrigger(RecalcTrigger,Trigger1M)),NA())</f>
        <v>2.3845827273297378E-2</v>
      </c>
      <c r="K1163" s="44">
        <f>IFERROR(_xll.qlIndexFixing(Index3M,H1163,TRUE,_xll.ohTrigger(RecalcTrigger,Trigger3M)),NA())</f>
        <v>2.4215538114357761E-2</v>
      </c>
      <c r="L1163" s="44">
        <f>IFERROR(_xll.qlIndexFixing(Index6M,$H1163,TRUE,_xll.ohTrigger(RecalcTrigger,Trigger6M)),NA())</f>
        <v>2.444991084522E-2</v>
      </c>
      <c r="M1163" s="178">
        <f>IFERROR(_xll.qlIndexFixing(Index1Y,$H1163,TRUE,_xll.ohTrigger(RecalcTrigger,Trigger1Y)),NA())</f>
        <v>2.5051414677328854E-2</v>
      </c>
      <c r="N1163" s="177">
        <f>IFERROR(_xll.qlIndexFixing(ONIndex1M,I1163,TRUE,_xll.ohTrigger(RecalcTrigger,Trigger1M)),NA())</f>
        <v>2.3836776196443088E-2</v>
      </c>
      <c r="O1163" s="44">
        <f>IFERROR(_xll.qlIndexFixing(ONIndex3M,I1163,TRUE,_xll.ohTrigger(RecalcTrigger,Trigger3M)),NA())</f>
        <v>2.4181392311166672E-2</v>
      </c>
      <c r="P1163" s="44">
        <f>IFERROR(_xll.qlIndexFixing(ONIndex6M,I1163,TRUE,_xll.ohTrigger(RecalcTrigger,Trigger6M)),NA())</f>
        <v>2.440136711618468E-2</v>
      </c>
      <c r="Q1163" s="178">
        <f>IFERROR(_xll.qlIndexFixing(ONIndex1Y,I1163,TRUE,_xll.ohTrigger(RecalcTrigger,Trigger1Y)),NA())</f>
        <v>2.4863289315188997E-2</v>
      </c>
    </row>
    <row r="1164" spans="2:17" x14ac:dyDescent="0.2">
      <c r="B1164" s="39" t="s">
        <v>42</v>
      </c>
      <c r="D1164" s="42">
        <f>_xll.qlCalendarAdvance(Calendar,$D1163,B1164,"f",FALSE)</f>
        <v>47626</v>
      </c>
      <c r="E1164" s="172">
        <f>_xll.qlInterestRateIndexValueDate(IndexON,D1164)</f>
        <v>47626</v>
      </c>
      <c r="F1164" s="188">
        <f>IFERROR(_xll.qlIndexFixing(IndexON,D1164,TRUE,_xll.ohTrigger(RecalcTrigger,TriggerON)),NA())</f>
        <v>2.3082622874104342E-2</v>
      </c>
      <c r="H1164" s="42">
        <f>_xll.qlCalendarAdvance(Calendar,$H1163,B1164,"f",FALSE)</f>
        <v>47626</v>
      </c>
      <c r="I1164" s="172">
        <f>_xll.qlInterestRateIndexValueDate(Index1M,$H1164)</f>
        <v>47626</v>
      </c>
      <c r="J1164" s="177">
        <f>IFERROR(_xll.qlIndexFixing(Index1M,$H1164,TRUE,_xll.ohTrigger(RecalcTrigger,Trigger1M)),NA())</f>
        <v>2.3838931654018118E-2</v>
      </c>
      <c r="K1164" s="44">
        <f>IFERROR(_xll.qlIndexFixing(Index3M,H1164,TRUE,_xll.ohTrigger(RecalcTrigger,Trigger3M)),NA())</f>
        <v>2.4209448847568628E-2</v>
      </c>
      <c r="L1164" s="44">
        <f>IFERROR(_xll.qlIndexFixing(Index6M,$H1164,TRUE,_xll.ohTrigger(RecalcTrigger,Trigger6M)),NA())</f>
        <v>2.4441859372590129E-2</v>
      </c>
      <c r="M1164" s="178">
        <f>IFERROR(_xll.qlIndexFixing(Index1Y,$H1164,TRUE,_xll.ohTrigger(RecalcTrigger,Trigger1Y)),NA())</f>
        <v>2.5046394640669378E-2</v>
      </c>
      <c r="N1164" s="177">
        <f>IFERROR(_xll.qlIndexFixing(ONIndex1M,I1164,TRUE,_xll.ohTrigger(RecalcTrigger,Trigger1M)),NA())</f>
        <v>2.3830038749420579E-2</v>
      </c>
      <c r="O1164" s="44">
        <f>IFERROR(_xll.qlIndexFixing(ONIndex3M,I1164,TRUE,_xll.ohTrigger(RecalcTrigger,Trigger3M)),NA())</f>
        <v>2.4175598701655643E-2</v>
      </c>
      <c r="P1164" s="44">
        <f>IFERROR(_xll.qlIndexFixing(ONIndex6M,I1164,TRUE,_xll.ohTrigger(RecalcTrigger,Trigger6M)),NA())</f>
        <v>2.4394107224007255E-2</v>
      </c>
      <c r="Q1164" s="178">
        <f>IFERROR(_xll.qlIndexFixing(ONIndex1Y,I1164,TRUE,_xll.ohTrigger(RecalcTrigger,Trigger1Y)),NA())</f>
        <v>2.4859031644623997E-2</v>
      </c>
    </row>
    <row r="1165" spans="2:17" x14ac:dyDescent="0.2">
      <c r="B1165" s="39" t="s">
        <v>42</v>
      </c>
      <c r="D1165" s="42">
        <f>_xll.qlCalendarAdvance(Calendar,$D1164,B1165,"f",FALSE)</f>
        <v>47633</v>
      </c>
      <c r="E1165" s="172">
        <f>_xll.qlInterestRateIndexValueDate(IndexON,D1165)</f>
        <v>47633</v>
      </c>
      <c r="F1165" s="188">
        <f>IFERROR(_xll.qlIndexFixing(IndexON,D1165,TRUE,_xll.ohTrigger(RecalcTrigger,TriggerON)),NA())</f>
        <v>2.3077924944256978E-2</v>
      </c>
      <c r="H1165" s="42">
        <f>_xll.qlCalendarAdvance(Calendar,$H1164,B1165,"f",FALSE)</f>
        <v>47633</v>
      </c>
      <c r="I1165" s="172">
        <f>_xll.qlInterestRateIndexValueDate(Index1M,$H1165)</f>
        <v>47633</v>
      </c>
      <c r="J1165" s="177">
        <f>IFERROR(_xll.qlIndexFixing(Index1M,$H1165,TRUE,_xll.ohTrigger(RecalcTrigger,Trigger1M)),NA())</f>
        <v>2.383114542476451E-2</v>
      </c>
      <c r="K1165" s="44">
        <f>IFERROR(_xll.qlIndexFixing(Index3M,H1165,TRUE,_xll.ohTrigger(RecalcTrigger,Trigger3M)),NA())</f>
        <v>2.4203319484661378E-2</v>
      </c>
      <c r="L1165" s="44">
        <f>IFERROR(_xll.qlIndexFixing(Index6M,$H1165,TRUE,_xll.ohTrigger(RecalcTrigger,Trigger6M)),NA())</f>
        <v>2.443310243674052E-2</v>
      </c>
      <c r="M1165" s="178">
        <f>IFERROR(_xll.qlIndexFixing(Index1Y,$H1165,TRUE,_xll.ohTrigger(RecalcTrigger,Trigger1Y)),NA())</f>
        <v>2.5041339269005425E-2</v>
      </c>
      <c r="N1165" s="177">
        <f>IFERROR(_xll.qlIndexFixing(ONIndex1M,I1165,TRUE,_xll.ohTrigger(RecalcTrigger,Trigger1M)),NA())</f>
        <v>2.3823236162827666E-2</v>
      </c>
      <c r="O1165" s="44">
        <f>IFERROR(_xll.qlIndexFixing(ONIndex3M,I1165,TRUE,_xll.ohTrigger(RecalcTrigger,Trigger3M)),NA())</f>
        <v>2.4169765227343154E-2</v>
      </c>
      <c r="P1165" s="44">
        <f>IFERROR(_xll.qlIndexFixing(ONIndex6M,I1165,TRUE,_xll.ohTrigger(RecalcTrigger,Trigger6M)),NA())</f>
        <v>2.4386794885160601E-2</v>
      </c>
      <c r="Q1165" s="178">
        <f>IFERROR(_xll.qlIndexFixing(ONIndex1Y,I1165,TRUE,_xll.ohTrigger(RecalcTrigger,Trigger1Y)),NA())</f>
        <v>2.4854756292354008E-2</v>
      </c>
    </row>
    <row r="1166" spans="2:17" x14ac:dyDescent="0.2">
      <c r="B1166" s="39" t="s">
        <v>42</v>
      </c>
      <c r="D1166" s="42">
        <f>_xll.qlCalendarAdvance(Calendar,$D1165,B1166,"f",FALSE)</f>
        <v>47640</v>
      </c>
      <c r="E1166" s="172">
        <f>_xll.qlInterestRateIndexValueDate(IndexON,D1166)</f>
        <v>47640</v>
      </c>
      <c r="F1166" s="188">
        <f>IFERROR(_xll.qlIndexFixing(IndexON,D1166,TRUE,_xll.ohTrigger(RecalcTrigger,TriggerON)),NA())</f>
        <v>2.3073192572090617E-2</v>
      </c>
      <c r="H1166" s="42">
        <f>_xll.qlCalendarAdvance(Calendar,$H1165,B1166,"f",FALSE)</f>
        <v>47640</v>
      </c>
      <c r="I1166" s="172">
        <f>_xll.qlInterestRateIndexValueDate(Index1M,$H1166)</f>
        <v>47640</v>
      </c>
      <c r="J1166" s="177">
        <f>IFERROR(_xll.qlIndexFixing(Index1M,$H1166,TRUE,_xll.ohTrigger(RecalcTrigger,Trigger1M)),NA())</f>
        <v>2.3824944613569168E-2</v>
      </c>
      <c r="K1166" s="44">
        <f>IFERROR(_xll.qlIndexFixing(Index3M,H1166,TRUE,_xll.ohTrigger(RecalcTrigger,Trigger3M)),NA())</f>
        <v>2.4197150025824531E-2</v>
      </c>
      <c r="L1166" s="44">
        <f>IFERROR(_xll.qlIndexFixing(Index6M,$H1166,TRUE,_xll.ohTrigger(RecalcTrigger,Trigger6M)),NA())</f>
        <v>2.4424957833531394E-2</v>
      </c>
      <c r="M1166" s="178">
        <f>IFERROR(_xll.qlIndexFixing(Index1Y,$H1166,TRUE,_xll.ohTrigger(RecalcTrigger,Trigger1Y)),NA())</f>
        <v>2.5036247794367084E-2</v>
      </c>
      <c r="N1166" s="177">
        <f>IFERROR(_xll.qlIndexFixing(ONIndex1M,I1166,TRUE,_xll.ohTrigger(RecalcTrigger,Trigger1M)),NA())</f>
        <v>2.3816368436826441E-2</v>
      </c>
      <c r="O1166" s="44">
        <f>IFERROR(_xll.qlIndexFixing(ONIndex3M,I1166,TRUE,_xll.ohTrigger(RecalcTrigger,Trigger3M)),NA())</f>
        <v>2.4163891888310252E-2</v>
      </c>
      <c r="P1166" s="44">
        <f>IFERROR(_xll.qlIndexFixing(ONIndex6M,I1166,TRUE,_xll.ohTrigger(RecalcTrigger,Trigger6M)),NA())</f>
        <v>2.4379430099806809E-2</v>
      </c>
      <c r="Q1166" s="178">
        <f>IFERROR(_xll.qlIndexFixing(ONIndex1Y,I1166,TRUE,_xll.ohTrigger(RecalcTrigger,Trigger1Y)),NA())</f>
        <v>2.4850463258460076E-2</v>
      </c>
    </row>
    <row r="1167" spans="2:17" x14ac:dyDescent="0.2">
      <c r="B1167" s="39" t="s">
        <v>42</v>
      </c>
      <c r="D1167" s="42">
        <f>_xll.qlCalendarAdvance(Calendar,$D1166,B1167,"f",FALSE)</f>
        <v>47647</v>
      </c>
      <c r="E1167" s="172">
        <f>_xll.qlInterestRateIndexValueDate(IndexON,D1167)</f>
        <v>47647</v>
      </c>
      <c r="F1167" s="188">
        <f>IFERROR(_xll.qlIndexFixing(IndexON,D1167,TRUE,_xll.ohTrigger(RecalcTrigger,TriggerON)),NA())</f>
        <v>2.3068425757767352E-2</v>
      </c>
      <c r="H1167" s="42">
        <f>_xll.qlCalendarAdvance(Calendar,$H1166,B1167,"f",FALSE)</f>
        <v>47647</v>
      </c>
      <c r="I1167" s="172">
        <f>_xll.qlInterestRateIndexValueDate(Index1M,$H1167)</f>
        <v>47647</v>
      </c>
      <c r="J1167" s="177">
        <f>IFERROR(_xll.qlIndexFixing(Index1M,$H1167,TRUE,_xll.ohTrigger(RecalcTrigger,Trigger1M)),NA())</f>
        <v>2.3817853192640084E-2</v>
      </c>
      <c r="K1167" s="44">
        <f>IFERROR(_xll.qlIndexFixing(Index3M,H1167,TRUE,_xll.ohTrigger(RecalcTrigger,Trigger3M)),NA())</f>
        <v>2.4190940471242206E-2</v>
      </c>
      <c r="L1167" s="44">
        <f>IFERROR(_xll.qlIndexFixing(Index6M,$H1167,TRUE,_xll.ohTrigger(RecalcTrigger,Trigger6M)),NA())</f>
        <v>2.4416760177954324E-2</v>
      </c>
      <c r="M1167" s="178">
        <f>IFERROR(_xll.qlIndexFixing(Index1Y,$H1167,TRUE,_xll.ohTrigger(RecalcTrigger,Trigger1Y)),NA())</f>
        <v>2.5031119448803985E-2</v>
      </c>
      <c r="N1167" s="177">
        <f>IFERROR(_xll.qlIndexFixing(ONIndex1M,I1167,TRUE,_xll.ohTrigger(RecalcTrigger,Trigger1M)),NA())</f>
        <v>2.3809435571173765E-2</v>
      </c>
      <c r="O1167" s="44">
        <f>IFERROR(_xll.qlIndexFixing(ONIndex3M,I1167,TRUE,_xll.ohTrigger(RecalcTrigger,Trigger3M)),NA())</f>
        <v>2.4157978684556936E-2</v>
      </c>
      <c r="P1167" s="44">
        <f>IFERROR(_xll.qlIndexFixing(ONIndex6M,I1167,TRUE,_xll.ohTrigger(RecalcTrigger,Trigger6M)),NA())</f>
        <v>2.4372012867864834E-2</v>
      </c>
      <c r="Q1167" s="178">
        <f>IFERROR(_xll.qlIndexFixing(ONIndex1Y,I1167,TRUE,_xll.ohTrigger(RecalcTrigger,Trigger1Y)),NA())</f>
        <v>2.4846152542780109E-2</v>
      </c>
    </row>
    <row r="1168" spans="2:17" x14ac:dyDescent="0.2">
      <c r="B1168" s="39" t="s">
        <v>42</v>
      </c>
      <c r="D1168" s="42">
        <f>_xll.qlCalendarAdvance(Calendar,$D1167,B1168,"f",FALSE)</f>
        <v>47654</v>
      </c>
      <c r="E1168" s="172">
        <f>_xll.qlInterestRateIndexValueDate(IndexON,D1168)</f>
        <v>47654</v>
      </c>
      <c r="F1168" s="188">
        <f>IFERROR(_xll.qlIndexFixing(IndexON,D1168,TRUE,_xll.ohTrigger(RecalcTrigger,TriggerON)),NA())</f>
        <v>2.3063624501044044E-2</v>
      </c>
      <c r="H1168" s="42">
        <f>_xll.qlCalendarAdvance(Calendar,$H1167,B1168,"f",FALSE)</f>
        <v>47654</v>
      </c>
      <c r="I1168" s="172">
        <f>_xll.qlInterestRateIndexValueDate(Index1M,$H1168)</f>
        <v>47654</v>
      </c>
      <c r="J1168" s="177">
        <f>IFERROR(_xll.qlIndexFixing(Index1M,$H1168,TRUE,_xll.ohTrigger(RecalcTrigger,Trigger1M)),NA())</f>
        <v>2.3810696504735843E-2</v>
      </c>
      <c r="K1168" s="44">
        <f>IFERROR(_xll.qlIndexFixing(Index3M,H1168,TRUE,_xll.ohTrigger(RecalcTrigger,Trigger3M)),NA())</f>
        <v>2.4184690821102924E-2</v>
      </c>
      <c r="L1168" s="44">
        <f>IFERROR(_xll.qlIndexFixing(Index6M,$H1168,TRUE,_xll.ohTrigger(RecalcTrigger,Trigger6M)),NA())</f>
        <v>2.4408509487294752E-2</v>
      </c>
      <c r="M1168" s="178">
        <f>IFERROR(_xll.qlIndexFixing(Index1Y,$H1168,TRUE,_xll.ohTrigger(RecalcTrigger,Trigger1Y)),NA())</f>
        <v>2.5025953464384854E-2</v>
      </c>
      <c r="N1168" s="177">
        <f>IFERROR(_xll.qlIndexFixing(ONIndex1M,I1168,TRUE,_xll.ohTrigger(RecalcTrigger,Trigger1M)),NA())</f>
        <v>2.3802437566112777E-2</v>
      </c>
      <c r="O1168" s="44">
        <f>IFERROR(_xll.qlIndexFixing(ONIndex3M,I1168,TRUE,_xll.ohTrigger(RecalcTrigger,Trigger3M)),NA())</f>
        <v>2.415202561600216E-2</v>
      </c>
      <c r="P1168" s="44">
        <f>IFERROR(_xll.qlIndexFixing(ONIndex6M,I1168,TRUE,_xll.ohTrigger(RecalcTrigger,Trigger6M)),NA())</f>
        <v>2.4364543189415722E-2</v>
      </c>
      <c r="Q1168" s="178">
        <f>IFERROR(_xll.qlIndexFixing(ONIndex1Y,I1168,TRUE,_xll.ohTrigger(RecalcTrigger,Trigger1Y)),NA())</f>
        <v>2.4841824145395153E-2</v>
      </c>
    </row>
    <row r="1169" spans="2:17" x14ac:dyDescent="0.2">
      <c r="B1169" s="39" t="s">
        <v>42</v>
      </c>
      <c r="D1169" s="42">
        <f>_xll.qlCalendarAdvance(Calendar,$D1168,B1169,"f",FALSE)</f>
        <v>47661</v>
      </c>
      <c r="E1169" s="172">
        <f>_xll.qlInterestRateIndexValueDate(IndexON,D1169)</f>
        <v>47661</v>
      </c>
      <c r="F1169" s="188">
        <f>IFERROR(_xll.qlIndexFixing(IndexON,D1169,TRUE,_xll.ohTrigger(RecalcTrigger,TriggerON)),NA())</f>
        <v>2.3058788802082786E-2</v>
      </c>
      <c r="H1169" s="42">
        <f>_xll.qlCalendarAdvance(Calendar,$H1168,B1169,"f",FALSE)</f>
        <v>47661</v>
      </c>
      <c r="I1169" s="172">
        <f>_xll.qlInterestRateIndexValueDate(Index1M,$H1169)</f>
        <v>47661</v>
      </c>
      <c r="J1169" s="177">
        <f>IFERROR(_xll.qlIndexFixing(Index1M,$H1169,TRUE,_xll.ohTrigger(RecalcTrigger,Trigger1M)),NA())</f>
        <v>2.3803474549980545E-2</v>
      </c>
      <c r="K1169" s="44">
        <f>IFERROR(_xll.qlIndexFixing(Index3M,H1169,TRUE,_xll.ohTrigger(RecalcTrigger,Trigger3M)),NA())</f>
        <v>2.4178401075592555E-2</v>
      </c>
      <c r="L1169" s="44">
        <f>IFERROR(_xll.qlIndexFixing(Index6M,$H1169,TRUE,_xll.ohTrigger(RecalcTrigger,Trigger6M)),NA())</f>
        <v>2.4400206328602944E-2</v>
      </c>
      <c r="M1169" s="178">
        <f>IFERROR(_xll.qlIndexFixing(Index1Y,$H1169,TRUE,_xll.ohTrigger(RecalcTrigger,Trigger1Y)),NA())</f>
        <v>2.5020749073197734E-2</v>
      </c>
      <c r="N1169" s="177">
        <f>IFERROR(_xll.qlIndexFixing(ONIndex1M,I1169,TRUE,_xll.ohTrigger(RecalcTrigger,Trigger1M)),NA())</f>
        <v>2.3795374421481386E-2</v>
      </c>
      <c r="O1169" s="44">
        <f>IFERROR(_xll.qlIndexFixing(ONIndex3M,I1169,TRUE,_xll.ohTrigger(RecalcTrigger,Trigger3M)),NA())</f>
        <v>2.414603268272697E-2</v>
      </c>
      <c r="P1169" s="44">
        <f>IFERROR(_xll.qlIndexFixing(ONIndex6M,I1169,TRUE,_xll.ohTrigger(RecalcTrigger,Trigger6M)),NA())</f>
        <v>2.4357021064378426E-2</v>
      </c>
      <c r="Q1169" s="178">
        <f>IFERROR(_xll.qlIndexFixing(ONIndex1Y,I1169,TRUE,_xll.ohTrigger(RecalcTrigger,Trigger1Y)),NA())</f>
        <v>2.4837478066224161E-2</v>
      </c>
    </row>
    <row r="1170" spans="2:17" x14ac:dyDescent="0.2">
      <c r="B1170" s="39" t="s">
        <v>42</v>
      </c>
      <c r="D1170" s="42">
        <f>_xll.qlCalendarAdvance(Calendar,$D1169,B1170,"f",FALSE)</f>
        <v>47668</v>
      </c>
      <c r="E1170" s="172">
        <f>_xll.qlInterestRateIndexValueDate(IndexON,D1170)</f>
        <v>47668</v>
      </c>
      <c r="F1170" s="188">
        <f>IFERROR(_xll.qlIndexFixing(IndexON,D1170,TRUE,_xll.ohTrigger(RecalcTrigger,TriggerON)),NA())</f>
        <v>2.305391866080253E-2</v>
      </c>
      <c r="H1170" s="42">
        <f>_xll.qlCalendarAdvance(Calendar,$H1169,B1170,"f",FALSE)</f>
        <v>47668</v>
      </c>
      <c r="I1170" s="172">
        <f>_xll.qlInterestRateIndexValueDate(Index1M,$H1170)</f>
        <v>47668</v>
      </c>
      <c r="J1170" s="177">
        <f>IFERROR(_xll.qlIndexFixing(Index1M,$H1170,TRUE,_xll.ohTrigger(RecalcTrigger,Trigger1M)),NA())</f>
        <v>2.3796187328495762E-2</v>
      </c>
      <c r="K1170" s="44">
        <f>IFERROR(_xll.qlIndexFixing(Index3M,H1170,TRUE,_xll.ohTrigger(RecalcTrigger,Trigger3M)),NA())</f>
        <v>2.4172071234902271E-2</v>
      </c>
      <c r="L1170" s="44">
        <f>IFERROR(_xll.qlIndexFixing(Index6M,$H1170,TRUE,_xll.ohTrigger(RecalcTrigger,Trigger6M)),NA())</f>
        <v>2.4392441076596261E-2</v>
      </c>
      <c r="M1170" s="178">
        <f>IFERROR(_xll.qlIndexFixing(Index1Y,$H1170,TRUE,_xll.ohTrigger(RecalcTrigger,Trigger1Y)),NA())</f>
        <v>2.5015505507350877E-2</v>
      </c>
      <c r="N1170" s="177">
        <f>IFERROR(_xll.qlIndexFixing(ONIndex1M,I1170,TRUE,_xll.ohTrigger(RecalcTrigger,Trigger1M)),NA())</f>
        <v>2.3788246137279589E-2</v>
      </c>
      <c r="O1170" s="44">
        <f>IFERROR(_xll.qlIndexFixing(ONIndex3M,I1170,TRUE,_xll.ohTrigger(RecalcTrigger,Trigger3M)),NA())</f>
        <v>2.4139999884650321E-2</v>
      </c>
      <c r="P1170" s="44">
        <f>IFERROR(_xll.qlIndexFixing(ONIndex6M,I1170,TRUE,_xll.ohTrigger(RecalcTrigger,Trigger6M)),NA())</f>
        <v>2.4349446492752946E-2</v>
      </c>
      <c r="Q1170" s="178">
        <f>IFERROR(_xll.qlIndexFixing(ONIndex1Y,I1170,TRUE,_xll.ohTrigger(RecalcTrigger,Trigger1Y)),NA())</f>
        <v>2.4833114305429227E-2</v>
      </c>
    </row>
    <row r="1171" spans="2:17" x14ac:dyDescent="0.2">
      <c r="B1171" s="39" t="s">
        <v>42</v>
      </c>
      <c r="D1171" s="42">
        <f>_xll.qlCalendarAdvance(Calendar,$D1170,B1171,"f",FALSE)</f>
        <v>47675</v>
      </c>
      <c r="E1171" s="172">
        <f>_xll.qlInterestRateIndexValueDate(IndexON,D1171)</f>
        <v>47675</v>
      </c>
      <c r="F1171" s="188">
        <f>IFERROR(_xll.qlIndexFixing(IndexON,D1171,TRUE,_xll.ohTrigger(RecalcTrigger,TriggerON)),NA())</f>
        <v>2.3049014077365371E-2</v>
      </c>
      <c r="H1171" s="42">
        <f>_xll.qlCalendarAdvance(Calendar,$H1170,B1171,"f",FALSE)</f>
        <v>47675</v>
      </c>
      <c r="I1171" s="172">
        <f>_xll.qlInterestRateIndexValueDate(Index1M,$H1171)</f>
        <v>47675</v>
      </c>
      <c r="J1171" s="177">
        <f>IFERROR(_xll.qlIndexFixing(Index1M,$H1171,TRUE,_xll.ohTrigger(RecalcTrigger,Trigger1M)),NA())</f>
        <v>2.3788834840410659E-2</v>
      </c>
      <c r="K1171" s="44">
        <f>IFERROR(_xll.qlIndexFixing(Index3M,H1171,TRUE,_xll.ohTrigger(RecalcTrigger,Trigger3M)),NA())</f>
        <v>2.4165701299224115E-2</v>
      </c>
      <c r="L1171" s="44">
        <f>IFERROR(_xll.qlIndexFixing(Index6M,$H1171,TRUE,_xll.ohTrigger(RecalcTrigger,Trigger6M)),NA())</f>
        <v>2.4384025258391877E-2</v>
      </c>
      <c r="M1171" s="178">
        <f>IFERROR(_xll.qlIndexFixing(Index1Y,$H1171,TRUE,_xll.ohTrigger(RecalcTrigger,Trigger1Y)),NA())</f>
        <v>2.5010221998973181E-2</v>
      </c>
      <c r="N1171" s="177">
        <f>IFERROR(_xll.qlIndexFixing(ONIndex1M,I1171,TRUE,_xll.ohTrigger(RecalcTrigger,Trigger1M)),NA())</f>
        <v>2.3781052713750528E-2</v>
      </c>
      <c r="O1171" s="44">
        <f>IFERROR(_xll.qlIndexFixing(ONIndex3M,I1171,TRUE,_xll.ohTrigger(RecalcTrigger,Trigger3M)),NA())</f>
        <v>2.4133927221772211E-2</v>
      </c>
      <c r="P1171" s="44">
        <f>IFERROR(_xll.qlIndexFixing(ONIndex6M,I1171,TRUE,_xll.ohTrigger(RecalcTrigger,Trigger6M)),NA())</f>
        <v>2.4341819474539284E-2</v>
      </c>
      <c r="Q1171" s="178">
        <f>IFERROR(_xll.qlIndexFixing(ONIndex1Y,I1171,TRUE,_xll.ohTrigger(RecalcTrigger,Trigger1Y)),NA())</f>
        <v>2.482873286301035E-2</v>
      </c>
    </row>
    <row r="1172" spans="2:17" x14ac:dyDescent="0.2">
      <c r="B1172" s="39" t="s">
        <v>42</v>
      </c>
      <c r="D1172" s="42">
        <f>_xll.qlCalendarAdvance(Calendar,$D1171,B1172,"f",FALSE)</f>
        <v>47682</v>
      </c>
      <c r="E1172" s="172">
        <f>_xll.qlInterestRateIndexValueDate(IndexON,D1172)</f>
        <v>47682</v>
      </c>
      <c r="F1172" s="188">
        <f>IFERROR(_xll.qlIndexFixing(IndexON,D1172,TRUE,_xll.ohTrigger(RecalcTrigger,TriggerON)),NA())</f>
        <v>2.3044075051528168E-2</v>
      </c>
      <c r="H1172" s="42">
        <f>_xll.qlCalendarAdvance(Calendar,$H1171,B1172,"f",FALSE)</f>
        <v>47682</v>
      </c>
      <c r="I1172" s="172">
        <f>_xll.qlInterestRateIndexValueDate(Index1M,$H1172)</f>
        <v>47682</v>
      </c>
      <c r="J1172" s="177">
        <f>IFERROR(_xll.qlIndexFixing(Index1M,$H1172,TRUE,_xll.ohTrigger(RecalcTrigger,Trigger1M)),NA())</f>
        <v>2.3781417085844275E-2</v>
      </c>
      <c r="K1172" s="44">
        <f>IFERROR(_xll.qlIndexFixing(Index3M,H1172,TRUE,_xll.ohTrigger(RecalcTrigger,Trigger3M)),NA())</f>
        <v>2.4159291268748367E-2</v>
      </c>
      <c r="L1172" s="44">
        <f>IFERROR(_xll.qlIndexFixing(Index6M,$H1172,TRUE,_xll.ohTrigger(RecalcTrigger,Trigger6M)),NA())</f>
        <v>2.4375561195524351E-2</v>
      </c>
      <c r="M1172" s="178">
        <f>IFERROR(_xll.qlIndexFixing(Index1Y,$H1172,TRUE,_xll.ohTrigger(RecalcTrigger,Trigger1Y)),NA())</f>
        <v>2.5004897780212643E-2</v>
      </c>
      <c r="N1172" s="177">
        <f>IFERROR(_xll.qlIndexFixing(ONIndex1M,I1172,TRUE,_xll.ohTrigger(RecalcTrigger,Trigger1M)),NA())</f>
        <v>2.3773794150570016E-2</v>
      </c>
      <c r="O1172" s="44">
        <f>IFERROR(_xll.qlIndexFixing(ONIndex3M,I1172,TRUE,_xll.ohTrigger(RecalcTrigger,Trigger3M)),NA())</f>
        <v>2.4127814694254734E-2</v>
      </c>
      <c r="P1172" s="44">
        <f>IFERROR(_xll.qlIndexFixing(ONIndex6M,I1172,TRUE,_xll.ohTrigger(RecalcTrigger,Trigger6M)),NA())</f>
        <v>2.4334140009737437E-2</v>
      </c>
      <c r="Q1172" s="178">
        <f>IFERROR(_xll.qlIndexFixing(ONIndex1Y,I1172,TRUE,_xll.ohTrigger(RecalcTrigger,Trigger1Y)),NA())</f>
        <v>2.4824333738724391E-2</v>
      </c>
    </row>
    <row r="1173" spans="2:17" x14ac:dyDescent="0.2">
      <c r="B1173" s="39" t="s">
        <v>42</v>
      </c>
      <c r="D1173" s="42">
        <f>_xll.qlCalendarAdvance(Calendar,$D1172,B1173,"f",FALSE)</f>
        <v>47689</v>
      </c>
      <c r="E1173" s="172">
        <f>_xll.qlInterestRateIndexValueDate(IndexON,D1173)</f>
        <v>47689</v>
      </c>
      <c r="F1173" s="188">
        <f>IFERROR(_xll.qlIndexFixing(IndexON,D1173,TRUE,_xll.ohTrigger(RecalcTrigger,TriggerON)),NA())</f>
        <v>2.3039101583453014E-2</v>
      </c>
      <c r="H1173" s="42">
        <f>_xll.qlCalendarAdvance(Calendar,$H1172,B1173,"f",FALSE)</f>
        <v>47689</v>
      </c>
      <c r="I1173" s="172">
        <f>_xll.qlInterestRateIndexValueDate(Index1M,$H1173)</f>
        <v>47689</v>
      </c>
      <c r="J1173" s="177">
        <f>IFERROR(_xll.qlIndexFixing(Index1M,$H1173,TRUE,_xll.ohTrigger(RecalcTrigger,Trigger1M)),NA())</f>
        <v>2.3774167149072403E-2</v>
      </c>
      <c r="K1173" s="44">
        <f>IFERROR(_xll.qlIndexFixing(Index3M,H1173,TRUE,_xll.ohTrigger(RecalcTrigger,Trigger3M)),NA())</f>
        <v>2.4152841143667954E-2</v>
      </c>
      <c r="L1173" s="44">
        <f>IFERROR(_xll.qlIndexFixing(Index6M,$H1173,TRUE,_xll.ohTrigger(RecalcTrigger,Trigger6M)),NA())</f>
        <v>2.4367050136768278E-2</v>
      </c>
      <c r="M1173" s="178">
        <f>IFERROR(_xll.qlIndexFixing(Index1Y,$H1173,TRUE,_xll.ohTrigger(RecalcTrigger,Trigger1Y)),NA())</f>
        <v>2.4999532083238796E-2</v>
      </c>
      <c r="N1173" s="177">
        <f>IFERROR(_xll.qlIndexFixing(ONIndex1M,I1173,TRUE,_xll.ohTrigger(RecalcTrigger,Trigger1M)),NA())</f>
        <v>2.3766470447900145E-2</v>
      </c>
      <c r="O1173" s="44">
        <f>IFERROR(_xll.qlIndexFixing(ONIndex3M,I1173,TRUE,_xll.ohTrigger(RecalcTrigger,Trigger3M)),NA())</f>
        <v>2.4121662301854752E-2</v>
      </c>
      <c r="P1173" s="44">
        <f>IFERROR(_xll.qlIndexFixing(ONIndex6M,I1173,TRUE,_xll.ohTrigger(RecalcTrigger,Trigger6M)),NA())</f>
        <v>2.43264080985095E-2</v>
      </c>
      <c r="Q1173" s="178">
        <f>IFERROR(_xll.qlIndexFixing(ONIndex1Y,I1173,TRUE,_xll.ohTrigger(RecalcTrigger,Trigger1Y)),NA())</f>
        <v>2.4819916932652397E-2</v>
      </c>
    </row>
    <row r="1174" spans="2:17" x14ac:dyDescent="0.2">
      <c r="B1174" s="39" t="s">
        <v>42</v>
      </c>
      <c r="D1174" s="42">
        <f>_xll.qlCalendarAdvance(Calendar,$D1173,B1174,"f",FALSE)</f>
        <v>47696</v>
      </c>
      <c r="E1174" s="172">
        <f>_xll.qlInterestRateIndexValueDate(IndexON,D1174)</f>
        <v>47696</v>
      </c>
      <c r="F1174" s="188">
        <f>IFERROR(_xll.qlIndexFixing(IndexON,D1174,TRUE,_xll.ohTrigger(RecalcTrigger,TriggerON)),NA())</f>
        <v>2.3034093673058864E-2</v>
      </c>
      <c r="H1174" s="42">
        <f>_xll.qlCalendarAdvance(Calendar,$H1173,B1174,"f",FALSE)</f>
        <v>47696</v>
      </c>
      <c r="I1174" s="172">
        <f>_xll.qlInterestRateIndexValueDate(Index1M,$H1174)</f>
        <v>47696</v>
      </c>
      <c r="J1174" s="177">
        <f>IFERROR(_xll.qlIndexFixing(Index1M,$H1174,TRUE,_xll.ohTrigger(RecalcTrigger,Trigger1M)),NA())</f>
        <v>2.3766385777789396E-2</v>
      </c>
      <c r="K1174" s="44">
        <f>IFERROR(_xll.qlIndexFixing(Index3M,H1174,TRUE,_xll.ohTrigger(RecalcTrigger,Trigger3M)),NA())</f>
        <v>2.4146350924178446E-2</v>
      </c>
      <c r="L1174" s="44">
        <f>IFERROR(_xll.qlIndexFixing(Index6M,$H1174,TRUE,_xll.ohTrigger(RecalcTrigger,Trigger6M)),NA())</f>
        <v>2.4358493330877355E-2</v>
      </c>
      <c r="M1174" s="178">
        <f>IFERROR(_xll.qlIndexFixing(Index1Y,$H1174,TRUE,_xll.ohTrigger(RecalcTrigger,Trigger1Y)),NA())</f>
        <v>2.4994124140242935E-2</v>
      </c>
      <c r="N1174" s="177">
        <f>IFERROR(_xll.qlIndexFixing(ONIndex1M,I1174,TRUE,_xll.ohTrigger(RecalcTrigger,Trigger1M)),NA())</f>
        <v>2.3759081605740917E-2</v>
      </c>
      <c r="O1174" s="44">
        <f>IFERROR(_xll.qlIndexFixing(ONIndex3M,I1174,TRUE,_xll.ohTrigger(RecalcTrigger,Trigger3M)),NA())</f>
        <v>2.4115470044734355E-2</v>
      </c>
      <c r="P1174" s="44">
        <f>IFERROR(_xll.qlIndexFixing(ONIndex6M,I1174,TRUE,_xll.ohTrigger(RecalcTrigger,Trigger6M)),NA())</f>
        <v>2.4318623740612333E-2</v>
      </c>
      <c r="Q1174" s="178">
        <f>IFERROR(_xll.qlIndexFixing(ONIndex1Y,I1174,TRUE,_xll.ohTrigger(RecalcTrigger,Trigger1Y)),NA())</f>
        <v>2.481548244495646E-2</v>
      </c>
    </row>
    <row r="1175" spans="2:17" x14ac:dyDescent="0.2">
      <c r="B1175" s="39" t="s">
        <v>42</v>
      </c>
      <c r="D1175" s="42">
        <f>_xll.qlCalendarAdvance(Calendar,$D1174,B1175,"f",FALSE)</f>
        <v>47703</v>
      </c>
      <c r="E1175" s="172">
        <f>_xll.qlInterestRateIndexValueDate(IndexON,D1175)</f>
        <v>47703</v>
      </c>
      <c r="F1175" s="188">
        <f>IFERROR(_xll.qlIndexFixing(IndexON,D1175,TRUE,_xll.ohTrigger(RecalcTrigger,TriggerON)),NA())</f>
        <v>2.302905132050781E-2</v>
      </c>
      <c r="H1175" s="42">
        <f>_xll.qlCalendarAdvance(Calendar,$H1174,B1175,"f",FALSE)</f>
        <v>47703</v>
      </c>
      <c r="I1175" s="172">
        <f>_xll.qlInterestRateIndexValueDate(Index1M,$H1175)</f>
        <v>47703</v>
      </c>
      <c r="J1175" s="177">
        <f>IFERROR(_xll.qlIndexFixing(Index1M,$H1175,TRUE,_xll.ohTrigger(RecalcTrigger,Trigger1M)),NA())</f>
        <v>2.3758772224559237E-2</v>
      </c>
      <c r="K1175" s="44">
        <f>IFERROR(_xll.qlIndexFixing(Index3M,H1175,TRUE,_xll.ohTrigger(RecalcTrigger,Trigger3M)),NA())</f>
        <v>2.4139820610475406E-2</v>
      </c>
      <c r="L1175" s="44">
        <f>IFERROR(_xll.qlIndexFixing(Index6M,$H1175,TRUE,_xll.ohTrigger(RecalcTrigger,Trigger6M)),NA())</f>
        <v>2.4349892026588701E-2</v>
      </c>
      <c r="M1175" s="178">
        <f>IFERROR(_xll.qlIndexFixing(Index1Y,$H1175,TRUE,_xll.ohTrigger(RecalcTrigger,Trigger1Y)),NA())</f>
        <v>2.4988673183436783E-2</v>
      </c>
      <c r="N1175" s="177">
        <f>IFERROR(_xll.qlIndexFixing(ONIndex1M,I1175,TRUE,_xll.ohTrigger(RecalcTrigger,Trigger1M)),NA())</f>
        <v>2.3751627624092331E-2</v>
      </c>
      <c r="O1175" s="44">
        <f>IFERROR(_xll.qlIndexFixing(ONIndex3M,I1175,TRUE,_xll.ohTrigger(RecalcTrigger,Trigger3M)),NA())</f>
        <v>2.4109237922812499E-2</v>
      </c>
      <c r="P1175" s="44">
        <f>IFERROR(_xll.qlIndexFixing(ONIndex6M,I1175,TRUE,_xll.ohTrigger(RecalcTrigger,Trigger6M)),NA())</f>
        <v>2.4310786936208029E-2</v>
      </c>
      <c r="Q1175" s="178">
        <f>IFERROR(_xll.qlIndexFixing(ONIndex1Y,I1175,TRUE,_xll.ohTrigger(RecalcTrigger,Trigger1Y)),NA())</f>
        <v>2.4811030275636581E-2</v>
      </c>
    </row>
    <row r="1176" spans="2:17" x14ac:dyDescent="0.2">
      <c r="B1176" s="39" t="s">
        <v>42</v>
      </c>
      <c r="D1176" s="42">
        <f>_xll.qlCalendarAdvance(Calendar,$D1175,B1176,"f",FALSE)</f>
        <v>47710</v>
      </c>
      <c r="E1176" s="172">
        <f>_xll.qlInterestRateIndexValueDate(IndexON,D1176)</f>
        <v>47710</v>
      </c>
      <c r="F1176" s="188">
        <f>IFERROR(_xll.qlIndexFixing(IndexON,D1176,TRUE,_xll.ohTrigger(RecalcTrigger,TriggerON)),NA())</f>
        <v>2.3023974525556712E-2</v>
      </c>
      <c r="H1176" s="42">
        <f>_xll.qlCalendarAdvance(Calendar,$H1175,B1176,"f",FALSE)</f>
        <v>47710</v>
      </c>
      <c r="I1176" s="172">
        <f>_xll.qlInterestRateIndexValueDate(Index1M,$H1176)</f>
        <v>47710</v>
      </c>
      <c r="J1176" s="177">
        <f>IFERROR(_xll.qlIndexFixing(Index1M,$H1176,TRUE,_xll.ohTrigger(RecalcTrigger,Trigger1M)),NA())</f>
        <v>2.3751093405366998E-2</v>
      </c>
      <c r="K1176" s="44">
        <f>IFERROR(_xll.qlIndexFixing(Index3M,H1176,TRUE,_xll.ohTrigger(RecalcTrigger,Trigger3M)),NA())</f>
        <v>2.4133250202754405E-2</v>
      </c>
      <c r="L1176" s="44">
        <f>IFERROR(_xll.qlIndexFixing(Index6M,$H1176,TRUE,_xll.ohTrigger(RecalcTrigger,Trigger6M)),NA())</f>
        <v>2.434124747262028E-2</v>
      </c>
      <c r="M1176" s="178">
        <f>IFERROR(_xll.qlIndexFixing(Index1Y,$H1176,TRUE,_xll.ohTrigger(RecalcTrigger,Trigger1Y)),NA())</f>
        <v>2.49831784450536E-2</v>
      </c>
      <c r="N1176" s="177">
        <f>IFERROR(_xll.qlIndexFixing(ONIndex1M,I1176,TRUE,_xll.ohTrigger(RecalcTrigger,Trigger1M)),NA())</f>
        <v>2.3744108502954386E-2</v>
      </c>
      <c r="O1176" s="44">
        <f>IFERROR(_xll.qlIndexFixing(ONIndex3M,I1176,TRUE,_xll.ohTrigger(RecalcTrigger,Trigger3M)),NA())</f>
        <v>2.4102965936251275E-2</v>
      </c>
      <c r="P1176" s="44">
        <f>IFERROR(_xll.qlIndexFixing(ONIndex6M,I1176,TRUE,_xll.ohTrigger(RecalcTrigger,Trigger6M)),NA())</f>
        <v>2.4302897685215541E-2</v>
      </c>
      <c r="Q1176" s="178">
        <f>IFERROR(_xll.qlIndexFixing(ONIndex1Y,I1176,TRUE,_xll.ohTrigger(RecalcTrigger,Trigger1Y)),NA())</f>
        <v>2.480656042444962E-2</v>
      </c>
    </row>
    <row r="1177" spans="2:17" x14ac:dyDescent="0.2">
      <c r="B1177" s="39" t="s">
        <v>42</v>
      </c>
      <c r="D1177" s="42">
        <f>_xll.qlCalendarAdvance(Calendar,$D1176,B1177,"f",FALSE)</f>
        <v>47717</v>
      </c>
      <c r="E1177" s="172">
        <f>_xll.qlInterestRateIndexValueDate(IndexON,D1177)</f>
        <v>47717</v>
      </c>
      <c r="F1177" s="188">
        <f>IFERROR(_xll.qlIndexFixing(IndexON,D1177,TRUE,_xll.ohTrigger(RecalcTrigger,TriggerON)),NA())</f>
        <v>2.301886328844871E-2</v>
      </c>
      <c r="H1177" s="42">
        <f>_xll.qlCalendarAdvance(Calendar,$H1176,B1177,"f",FALSE)</f>
        <v>47717</v>
      </c>
      <c r="I1177" s="172">
        <f>_xll.qlInterestRateIndexValueDate(Index1M,$H1177)</f>
        <v>47717</v>
      </c>
      <c r="J1177" s="177">
        <f>IFERROR(_xll.qlIndexFixing(Index1M,$H1177,TRUE,_xll.ohTrigger(RecalcTrigger,Trigger1M)),NA())</f>
        <v>2.3743349320341847E-2</v>
      </c>
      <c r="K1177" s="44">
        <f>IFERROR(_xll.qlIndexFixing(Index3M,H1177,TRUE,_xll.ohTrigger(RecalcTrigger,Trigger3M)),NA())</f>
        <v>2.4126639701215417E-2</v>
      </c>
      <c r="L1177" s="44">
        <f>IFERROR(_xll.qlIndexFixing(Index6M,$H1177,TRUE,_xll.ohTrigger(RecalcTrigger,Trigger6M)),NA())</f>
        <v>2.4332560917671747E-2</v>
      </c>
      <c r="M1177" s="178">
        <f>IFERROR(_xll.qlIndexFixing(Index1Y,$H1177,TRUE,_xll.ohTrigger(RecalcTrigger,Trigger1Y)),NA())</f>
        <v>2.4977639157349518E-2</v>
      </c>
      <c r="N1177" s="177">
        <f>IFERROR(_xll.qlIndexFixing(ONIndex1M,I1177,TRUE,_xll.ohTrigger(RecalcTrigger,Trigger1M)),NA())</f>
        <v>2.373652424240813E-2</v>
      </c>
      <c r="O1177" s="44">
        <f>IFERROR(_xll.qlIndexFixing(ONIndex3M,I1177,TRUE,_xll.ohTrigger(RecalcTrigger,Trigger3M)),NA())</f>
        <v>2.4096654084969638E-2</v>
      </c>
      <c r="P1177" s="44">
        <f>IFERROR(_xll.qlIndexFixing(ONIndex6M,I1177,TRUE,_xll.ohTrigger(RecalcTrigger,Trigger6M)),NA())</f>
        <v>2.4294955987715916E-2</v>
      </c>
      <c r="Q1177" s="178">
        <f>IFERROR(_xll.qlIndexFixing(ONIndex1Y,I1177,TRUE,_xll.ohTrigger(RecalcTrigger,Trigger1Y)),NA())</f>
        <v>2.4802072891719762E-2</v>
      </c>
    </row>
    <row r="1178" spans="2:17" x14ac:dyDescent="0.2">
      <c r="B1178" s="39" t="s">
        <v>42</v>
      </c>
      <c r="D1178" s="42">
        <f>_xll.qlCalendarAdvance(Calendar,$D1177,B1178,"f",FALSE)</f>
        <v>47724</v>
      </c>
      <c r="E1178" s="172">
        <f>_xll.qlInterestRateIndexValueDate(IndexON,D1178)</f>
        <v>47724</v>
      </c>
      <c r="F1178" s="188">
        <f>IFERROR(_xll.qlIndexFixing(IndexON,D1178,TRUE,_xll.ohTrigger(RecalcTrigger,TriggerON)),NA())</f>
        <v>2.3013717609021711E-2</v>
      </c>
      <c r="H1178" s="42">
        <f>_xll.qlCalendarAdvance(Calendar,$H1177,B1178,"f",FALSE)</f>
        <v>47724</v>
      </c>
      <c r="I1178" s="172">
        <f>_xll.qlInterestRateIndexValueDate(Index1M,$H1178)</f>
        <v>47724</v>
      </c>
      <c r="J1178" s="177">
        <f>IFERROR(_xll.qlIndexFixing(Index1M,$H1178,TRUE,_xll.ohTrigger(RecalcTrigger,Trigger1M)),NA())</f>
        <v>2.3735539969618018E-2</v>
      </c>
      <c r="K1178" s="44">
        <f>IFERROR(_xll.qlIndexFixing(Index3M,H1178,TRUE,_xll.ohTrigger(RecalcTrigger,Trigger3M)),NA())</f>
        <v>2.4119989106055773E-2</v>
      </c>
      <c r="L1178" s="44">
        <f>IFERROR(_xll.qlIndexFixing(Index6M,$H1178,TRUE,_xll.ohTrigger(RecalcTrigger,Trigger6M)),NA())</f>
        <v>2.432332444812876E-2</v>
      </c>
      <c r="M1178" s="178">
        <f>IFERROR(_xll.qlIndexFixing(Index1Y,$H1178,TRUE,_xll.ohTrigger(RecalcTrigger,Trigger1Y)),NA())</f>
        <v>2.4972054552602652E-2</v>
      </c>
      <c r="N1178" s="177">
        <f>IFERROR(_xll.qlIndexFixing(ONIndex1M,I1178,TRUE,_xll.ohTrigger(RecalcTrigger,Trigger1M)),NA())</f>
        <v>2.372887484229147E-2</v>
      </c>
      <c r="O1178" s="44">
        <f>IFERROR(_xll.qlIndexFixing(ONIndex3M,I1178,TRUE,_xll.ohTrigger(RecalcTrigger,Trigger3M)),NA())</f>
        <v>2.4090302368805494E-2</v>
      </c>
      <c r="P1178" s="44">
        <f>IFERROR(_xll.qlIndexFixing(ONIndex6M,I1178,TRUE,_xll.ohTrigger(RecalcTrigger,Trigger6M)),NA())</f>
        <v>2.4286961843628108E-2</v>
      </c>
      <c r="Q1178" s="178">
        <f>IFERROR(_xll.qlIndexFixing(ONIndex1Y,I1178,TRUE,_xll.ohTrigger(RecalcTrigger,Trigger1Y)),NA())</f>
        <v>2.4797567677122823E-2</v>
      </c>
    </row>
    <row r="1179" spans="2:17" x14ac:dyDescent="0.2">
      <c r="B1179" s="39" t="s">
        <v>42</v>
      </c>
      <c r="D1179" s="42">
        <f>_xll.qlCalendarAdvance(Calendar,$D1178,B1179,"f",FALSE)</f>
        <v>47731</v>
      </c>
      <c r="E1179" s="172">
        <f>_xll.qlInterestRateIndexValueDate(IndexON,D1179)</f>
        <v>47731</v>
      </c>
      <c r="F1179" s="188">
        <f>IFERROR(_xll.qlIndexFixing(IndexON,D1179,TRUE,_xll.ohTrigger(RecalcTrigger,TriggerON)),NA())</f>
        <v>2.3008537487356762E-2</v>
      </c>
      <c r="H1179" s="42">
        <f>_xll.qlCalendarAdvance(Calendar,$H1178,B1179,"f",FALSE)</f>
        <v>47731</v>
      </c>
      <c r="I1179" s="172">
        <f>_xll.qlInterestRateIndexValueDate(Index1M,$H1179)</f>
        <v>47731</v>
      </c>
      <c r="J1179" s="177">
        <f>IFERROR(_xll.qlIndexFixing(Index1M,$H1179,TRUE,_xll.ohTrigger(RecalcTrigger,Trigger1M)),NA())</f>
        <v>2.3727665353332275E-2</v>
      </c>
      <c r="K1179" s="44">
        <f>IFERROR(_xll.qlIndexFixing(Index3M,H1179,TRUE,_xll.ohTrigger(RecalcTrigger,Trigger3M)),NA())</f>
        <v>2.4112988980032852E-2</v>
      </c>
      <c r="L1179" s="44">
        <f>IFERROR(_xll.qlIndexFixing(Index6M,$H1179,TRUE,_xll.ohTrigger(RecalcTrigger,Trigger6M)),NA())</f>
        <v>2.4314231025768056E-2</v>
      </c>
      <c r="M1179" s="178">
        <f>IFERROR(_xll.qlIndexFixing(Index1Y,$H1179,TRUE,_xll.ohTrigger(RecalcTrigger,Trigger1Y)),NA())</f>
        <v>2.4966423863113318E-2</v>
      </c>
      <c r="N1179" s="177">
        <f>IFERROR(_xll.qlIndexFixing(ONIndex1M,I1179,TRUE,_xll.ohTrigger(RecalcTrigger,Trigger1M)),NA())</f>
        <v>2.3721160302685451E-2</v>
      </c>
      <c r="O1179" s="44">
        <f>IFERROR(_xll.qlIndexFixing(ONIndex3M,I1179,TRUE,_xll.ohTrigger(RecalcTrigger,Trigger3M)),NA())</f>
        <v>2.4083910788001983E-2</v>
      </c>
      <c r="P1179" s="44">
        <f>IFERROR(_xll.qlIndexFixing(ONIndex6M,I1179,TRUE,_xll.ohTrigger(RecalcTrigger,Trigger6M)),NA())</f>
        <v>2.4278915253114208E-2</v>
      </c>
      <c r="Q1179" s="178">
        <f>IFERROR(_xll.qlIndexFixing(ONIndex1Y,I1179,TRUE,_xll.ohTrigger(RecalcTrigger,Trigger1Y)),NA())</f>
        <v>2.4793044780820894E-2</v>
      </c>
    </row>
    <row r="1180" spans="2:17" x14ac:dyDescent="0.2">
      <c r="B1180" s="39" t="s">
        <v>42</v>
      </c>
      <c r="D1180" s="42">
        <f>_xll.qlCalendarAdvance(Calendar,$D1179,B1180,"f",FALSE)</f>
        <v>47738</v>
      </c>
      <c r="E1180" s="172">
        <f>_xll.qlInterestRateIndexValueDate(IndexON,D1180)</f>
        <v>47738</v>
      </c>
      <c r="F1180" s="188">
        <f>IFERROR(_xll.qlIndexFixing(IndexON,D1180,TRUE,_xll.ohTrigger(RecalcTrigger,TriggerON)),NA())</f>
        <v>2.3003322923372815E-2</v>
      </c>
      <c r="H1180" s="42">
        <f>_xll.qlCalendarAdvance(Calendar,$H1179,B1180,"f",FALSE)</f>
        <v>47738</v>
      </c>
      <c r="I1180" s="172">
        <f>_xll.qlInterestRateIndexValueDate(Index1M,$H1180)</f>
        <v>47738</v>
      </c>
      <c r="J1180" s="177">
        <f>IFERROR(_xll.qlIndexFixing(Index1M,$H1180,TRUE,_xll.ohTrigger(RecalcTrigger,Trigger1M)),NA())</f>
        <v>2.3719725471616319E-2</v>
      </c>
      <c r="K1180" s="44">
        <f>IFERROR(_xll.qlIndexFixing(Index3M,H1180,TRUE,_xll.ohTrigger(RecalcTrigger,Trigger3M)),NA())</f>
        <v>2.4106261505079218E-2</v>
      </c>
      <c r="L1180" s="44">
        <f>IFERROR(_xll.qlIndexFixing(Index6M,$H1180,TRUE,_xll.ohTrigger(RecalcTrigger,Trigger6M)),NA())</f>
        <v>2.4305439458269133E-2</v>
      </c>
      <c r="M1180" s="178">
        <f>IFERROR(_xll.qlIndexFixing(Index1Y,$H1180,TRUE,_xll.ohTrigger(RecalcTrigger,Trigger1Y)),NA())</f>
        <v>2.4960746321205596E-2</v>
      </c>
      <c r="N1180" s="177">
        <f>IFERROR(_xll.qlIndexFixing(ONIndex1M,I1180,TRUE,_xll.ohTrigger(RecalcTrigger,Trigger1M)),NA())</f>
        <v>2.3713380623752167E-2</v>
      </c>
      <c r="O1180" s="44">
        <f>IFERROR(_xll.qlIndexFixing(ONIndex3M,I1180,TRUE,_xll.ohTrigger(RecalcTrigger,Trigger3M)),NA())</f>
        <v>2.4077479342397012E-2</v>
      </c>
      <c r="P1180" s="44">
        <f>IFERROR(_xll.qlIndexFixing(ONIndex6M,I1180,TRUE,_xll.ohTrigger(RecalcTrigger,Trigger6M)),NA())</f>
        <v>2.4270816216012125E-2</v>
      </c>
      <c r="Q1180" s="178">
        <f>IFERROR(_xll.qlIndexFixing(ONIndex1Y,I1180,TRUE,_xll.ohTrigger(RecalcTrigger,Trigger1Y)),NA())</f>
        <v>2.4788504202976069E-2</v>
      </c>
    </row>
    <row r="1181" spans="2:17" x14ac:dyDescent="0.2">
      <c r="B1181" s="39" t="s">
        <v>42</v>
      </c>
      <c r="D1181" s="42">
        <f>_xll.qlCalendarAdvance(Calendar,$D1180,B1181,"f",FALSE)</f>
        <v>47745</v>
      </c>
      <c r="E1181" s="172">
        <f>_xll.qlInterestRateIndexValueDate(IndexON,D1181)</f>
        <v>47745</v>
      </c>
      <c r="F1181" s="188">
        <f>IFERROR(_xll.qlIndexFixing(IndexON,D1181,TRUE,_xll.ohTrigger(RecalcTrigger,TriggerON)),NA())</f>
        <v>2.2998073917069872E-2</v>
      </c>
      <c r="H1181" s="42">
        <f>_xll.qlCalendarAdvance(Calendar,$H1180,B1181,"f",FALSE)</f>
        <v>47745</v>
      </c>
      <c r="I1181" s="172">
        <f>_xll.qlInterestRateIndexValueDate(Index1M,$H1181)</f>
        <v>47745</v>
      </c>
      <c r="J1181" s="177">
        <f>IFERROR(_xll.qlIndexFixing(Index1M,$H1181,TRUE,_xll.ohTrigger(RecalcTrigger,Trigger1M)),NA())</f>
        <v>2.3711720324604384E-2</v>
      </c>
      <c r="K1181" s="44">
        <f>IFERROR(_xll.qlIndexFixing(Index3M,H1181,TRUE,_xll.ohTrigger(RecalcTrigger,Trigger3M)),NA())</f>
        <v>2.4099493943233265E-2</v>
      </c>
      <c r="L1181" s="44">
        <f>IFERROR(_xll.qlIndexFixing(Index6M,$H1181,TRUE,_xll.ohTrigger(RecalcTrigger,Trigger6M)),NA())</f>
        <v>2.4296610422746379E-2</v>
      </c>
      <c r="M1181" s="178">
        <f>IFERROR(_xll.qlIndexFixing(Index1Y,$H1181,TRUE,_xll.ohTrigger(RecalcTrigger,Trigger1Y)),NA())</f>
        <v>2.4955021159226654E-2</v>
      </c>
      <c r="N1181" s="177">
        <f>IFERROR(_xll.qlIndexFixing(ONIndex1M,I1181,TRUE,_xll.ohTrigger(RecalcTrigger,Trigger1M)),NA())</f>
        <v>2.3705535805248479E-2</v>
      </c>
      <c r="O1181" s="44">
        <f>IFERROR(_xll.qlIndexFixing(ONIndex3M,I1181,TRUE,_xll.ohTrigger(RecalcTrigger,Trigger3M)),NA())</f>
        <v>2.4071008032071628E-2</v>
      </c>
      <c r="P1181" s="44">
        <f>IFERROR(_xll.qlIndexFixing(ONIndex6M,I1181,TRUE,_xll.ohTrigger(RecalcTrigger,Trigger6M)),NA())</f>
        <v>2.4262664732321859E-2</v>
      </c>
      <c r="Q1181" s="178">
        <f>IFERROR(_xll.qlIndexFixing(ONIndex1Y,I1181,TRUE,_xll.ohTrigger(RecalcTrigger,Trigger1Y)),NA())</f>
        <v>2.4783945943264163E-2</v>
      </c>
    </row>
    <row r="1182" spans="2:17" x14ac:dyDescent="0.2">
      <c r="B1182" s="39" t="s">
        <v>42</v>
      </c>
      <c r="D1182" s="42">
        <f>_xll.qlCalendarAdvance(Calendar,$D1181,B1182,"f",FALSE)</f>
        <v>47752</v>
      </c>
      <c r="E1182" s="172">
        <f>_xll.qlInterestRateIndexValueDate(IndexON,D1182)</f>
        <v>47752</v>
      </c>
      <c r="F1182" s="188">
        <f>IFERROR(_xll.qlIndexFixing(IndexON,D1182,TRUE,_xll.ohTrigger(RecalcTrigger,TriggerON)),NA())</f>
        <v>2.2992790468610025E-2</v>
      </c>
      <c r="H1182" s="42">
        <f>_xll.qlCalendarAdvance(Calendar,$H1181,B1182,"f",FALSE)</f>
        <v>47752</v>
      </c>
      <c r="I1182" s="172">
        <f>_xll.qlInterestRateIndexValueDate(Index1M,$H1182)</f>
        <v>47752</v>
      </c>
      <c r="J1182" s="177">
        <f>IFERROR(_xll.qlIndexFixing(Index1M,$H1182,TRUE,_xll.ohTrigger(RecalcTrigger,Trigger1M)),NA())</f>
        <v>2.3703649912435766E-2</v>
      </c>
      <c r="K1182" s="44">
        <f>IFERROR(_xll.qlIndexFixing(Index3M,H1182,TRUE,_xll.ohTrigger(RecalcTrigger,Trigger3M)),NA())</f>
        <v>2.4092986240999582E-2</v>
      </c>
      <c r="L1182" s="44">
        <f>IFERROR(_xll.qlIndexFixing(Index6M,$H1182,TRUE,_xll.ohTrigger(RecalcTrigger,Trigger6M)),NA())</f>
        <v>2.4287745201848093E-2</v>
      </c>
      <c r="M1182" s="178">
        <f>IFERROR(_xll.qlIndexFixing(Index1Y,$H1182,TRUE,_xll.ohTrigger(RecalcTrigger,Trigger1Y)),NA())</f>
        <v>2.494924760954742E-2</v>
      </c>
      <c r="N1182" s="177">
        <f>IFERROR(_xll.qlIndexFixing(ONIndex1M,I1182,TRUE,_xll.ohTrigger(RecalcTrigger,Trigger1M)),NA())</f>
        <v>2.3697625847255432E-2</v>
      </c>
      <c r="O1182" s="44">
        <f>IFERROR(_xll.qlIndexFixing(ONIndex3M,I1182,TRUE,_xll.ohTrigger(RecalcTrigger,Trigger3M)),NA())</f>
        <v>2.406449685702583E-2</v>
      </c>
      <c r="P1182" s="44">
        <f>IFERROR(_xll.qlIndexFixing(ONIndex6M,I1182,TRUE,_xll.ohTrigger(RecalcTrigger,Trigger6M)),NA())</f>
        <v>2.4254460802124456E-2</v>
      </c>
      <c r="Q1182" s="178">
        <f>IFERROR(_xll.qlIndexFixing(ONIndex1Y,I1182,TRUE,_xll.ohTrigger(RecalcTrigger,Trigger1Y)),NA())</f>
        <v>2.477937000200936E-2</v>
      </c>
    </row>
    <row r="1183" spans="2:17" x14ac:dyDescent="0.2">
      <c r="B1183" s="39" t="s">
        <v>42</v>
      </c>
      <c r="D1183" s="42">
        <f>_xll.qlCalendarAdvance(Calendar,$D1182,B1183,"f",FALSE)</f>
        <v>47759</v>
      </c>
      <c r="E1183" s="172">
        <f>_xll.qlInterestRateIndexValueDate(IndexON,D1183)</f>
        <v>47759</v>
      </c>
      <c r="F1183" s="188">
        <f>IFERROR(_xll.qlIndexFixing(IndexON,D1183,TRUE,_xll.ohTrigger(RecalcTrigger,TriggerON)),NA())</f>
        <v>2.2987472577912227E-2</v>
      </c>
      <c r="H1183" s="42">
        <f>_xll.qlCalendarAdvance(Calendar,$H1182,B1183,"f",FALSE)</f>
        <v>47759</v>
      </c>
      <c r="I1183" s="172">
        <f>_xll.qlInterestRateIndexValueDate(Index1M,$H1183)</f>
        <v>47759</v>
      </c>
      <c r="J1183" s="177">
        <f>IFERROR(_xll.qlIndexFixing(Index1M,$H1183,TRUE,_xll.ohTrigger(RecalcTrigger,Trigger1M)),NA())</f>
        <v>2.3695514235252298E-2</v>
      </c>
      <c r="K1183" s="44">
        <f>IFERROR(_xll.qlIndexFixing(Index3M,H1183,TRUE,_xll.ohTrigger(RecalcTrigger,Trigger3M)),NA())</f>
        <v>2.4086136932830855E-2</v>
      </c>
      <c r="L1183" s="44">
        <f>IFERROR(_xll.qlIndexFixing(Index6M,$H1183,TRUE,_xll.ohTrigger(RecalcTrigger,Trigger6M)),NA())</f>
        <v>2.4279002362919706E-2</v>
      </c>
      <c r="M1183" s="178">
        <f>IFERROR(_xll.qlIndexFixing(Index1Y,$H1183,TRUE,_xll.ohTrigger(RecalcTrigger,Trigger1Y)),NA())</f>
        <v>2.4943424904562805E-2</v>
      </c>
      <c r="N1183" s="177">
        <f>IFERROR(_xll.qlIndexFixing(ONIndex1M,I1183,TRUE,_xll.ohTrigger(RecalcTrigger,Trigger1M)),NA())</f>
        <v>2.3689650749773028E-2</v>
      </c>
      <c r="O1183" s="44">
        <f>IFERROR(_xll.qlIndexFixing(ONIndex3M,I1183,TRUE,_xll.ohTrigger(RecalcTrigger,Trigger3M)),NA())</f>
        <v>2.4057945817259618E-2</v>
      </c>
      <c r="P1183" s="44">
        <f>IFERROR(_xll.qlIndexFixing(ONIndex6M,I1183,TRUE,_xll.ohTrigger(RecalcTrigger,Trigger6M)),NA())</f>
        <v>2.4246204425500961E-2</v>
      </c>
      <c r="Q1183" s="178">
        <f>IFERROR(_xll.qlIndexFixing(ONIndex1Y,I1183,TRUE,_xll.ohTrigger(RecalcTrigger,Trigger1Y)),NA())</f>
        <v>2.4774776378887475E-2</v>
      </c>
    </row>
    <row r="1184" spans="2:17" x14ac:dyDescent="0.2">
      <c r="B1184" s="39" t="s">
        <v>42</v>
      </c>
      <c r="D1184" s="42">
        <f>_xll.qlCalendarAdvance(Calendar,$D1183,B1184,"f",FALSE)</f>
        <v>47766</v>
      </c>
      <c r="E1184" s="172">
        <f>_xll.qlInterestRateIndexValueDate(IndexON,D1184)</f>
        <v>47766</v>
      </c>
      <c r="F1184" s="188">
        <f>IFERROR(_xll.qlIndexFixing(IndexON,D1184,TRUE,_xll.ohTrigger(RecalcTrigger,TriggerON)),NA())</f>
        <v>2.2982120244895432E-2</v>
      </c>
      <c r="H1184" s="42">
        <f>_xll.qlCalendarAdvance(Calendar,$H1183,B1184,"f",FALSE)</f>
        <v>47766</v>
      </c>
      <c r="I1184" s="172">
        <f>_xll.qlInterestRateIndexValueDate(Index1M,$H1184)</f>
        <v>47766</v>
      </c>
      <c r="J1184" s="177">
        <f>IFERROR(_xll.qlIndexFixing(Index1M,$H1184,TRUE,_xll.ohTrigger(RecalcTrigger,Trigger1M)),NA())</f>
        <v>2.3687313293185679E-2</v>
      </c>
      <c r="K1184" s="44">
        <f>IFERROR(_xll.qlIndexFixing(Index3M,H1184,TRUE,_xll.ohTrigger(RecalcTrigger,Trigger3M)),NA())</f>
        <v>2.4079249770125575E-2</v>
      </c>
      <c r="L1184" s="44">
        <f>IFERROR(_xll.qlIndexFixing(Index6M,$H1184,TRUE,_xll.ohTrigger(RecalcTrigger,Trigger6M)),NA())</f>
        <v>2.4270066240492709E-2</v>
      </c>
      <c r="M1184" s="178">
        <f>IFERROR(_xll.qlIndexFixing(Index1Y,$H1184,TRUE,_xll.ohTrigger(RecalcTrigger,Trigger1Y)),NA())</f>
        <v>2.4937552276692143E-2</v>
      </c>
      <c r="N1184" s="177">
        <f>IFERROR(_xll.qlIndexFixing(ONIndex1M,I1184,TRUE,_xll.ohTrigger(RecalcTrigger,Trigger1M)),NA())</f>
        <v>2.3681610512963358E-2</v>
      </c>
      <c r="O1184" s="44">
        <f>IFERROR(_xll.qlIndexFixing(ONIndex3M,I1184,TRUE,_xll.ohTrigger(RecalcTrigger,Trigger3M)),NA())</f>
        <v>2.4051354912772993E-2</v>
      </c>
      <c r="P1184" s="44">
        <f>IFERROR(_xll.qlIndexFixing(ONIndex6M,I1184,TRUE,_xll.ohTrigger(RecalcTrigger,Trigger6M)),NA())</f>
        <v>2.4237895602289283E-2</v>
      </c>
      <c r="Q1184" s="178">
        <f>IFERROR(_xll.qlIndexFixing(ONIndex1Y,I1184,TRUE,_xll.ohTrigger(RecalcTrigger,Trigger1Y)),NA())</f>
        <v>2.4770165074060602E-2</v>
      </c>
    </row>
    <row r="1185" spans="2:17" x14ac:dyDescent="0.2">
      <c r="B1185" s="39" t="s">
        <v>42</v>
      </c>
      <c r="D1185" s="42">
        <f>_xll.qlCalendarAdvance(Calendar,$D1184,B1185,"f",FALSE)</f>
        <v>47773</v>
      </c>
      <c r="E1185" s="172">
        <f>_xll.qlInterestRateIndexValueDate(IndexON,D1185)</f>
        <v>47773</v>
      </c>
      <c r="F1185" s="188">
        <f>IFERROR(_xll.qlIndexFixing(IndexON,D1185,TRUE,_xll.ohTrigger(RecalcTrigger,TriggerON)),NA())</f>
        <v>2.2976733469640687E-2</v>
      </c>
      <c r="H1185" s="42">
        <f>_xll.qlCalendarAdvance(Calendar,$H1184,B1185,"f",FALSE)</f>
        <v>47773</v>
      </c>
      <c r="I1185" s="172">
        <f>_xll.qlInterestRateIndexValueDate(Index1M,$H1185)</f>
        <v>47773</v>
      </c>
      <c r="J1185" s="177">
        <f>IFERROR(_xll.qlIndexFixing(Index1M,$H1185,TRUE,_xll.ohTrigger(RecalcTrigger,Trigger1M)),NA())</f>
        <v>2.3679047086382805E-2</v>
      </c>
      <c r="K1185" s="44">
        <f>IFERROR(_xll.qlIndexFixing(Index3M,H1185,TRUE,_xll.ohTrigger(RecalcTrigger,Trigger3M)),NA())</f>
        <v>2.4072325674553488E-2</v>
      </c>
      <c r="L1185" s="44">
        <f>IFERROR(_xll.qlIndexFixing(Index6M,$H1185,TRUE,_xll.ohTrigger(RecalcTrigger,Trigger6M)),NA())</f>
        <v>2.426109784706074E-2</v>
      </c>
      <c r="M1185" s="178">
        <f>IFERROR(_xll.qlIndexFixing(Index1Y,$H1185,TRUE,_xll.ohTrigger(RecalcTrigger,Trigger1Y)),NA())</f>
        <v>2.4931628958379859E-2</v>
      </c>
      <c r="N1185" s="177">
        <f>IFERROR(_xll.qlIndexFixing(ONIndex1M,I1185,TRUE,_xll.ohTrigger(RecalcTrigger,Trigger1M)),NA())</f>
        <v>2.3673505136583284E-2</v>
      </c>
      <c r="O1185" s="44">
        <f>IFERROR(_xll.qlIndexFixing(ONIndex3M,I1185,TRUE,_xll.ohTrigger(RecalcTrigger,Trigger3M)),NA())</f>
        <v>2.4044724143484908E-2</v>
      </c>
      <c r="P1185" s="44">
        <f>IFERROR(_xll.qlIndexFixing(ONIndex6M,I1185,TRUE,_xll.ohTrigger(RecalcTrigger,Trigger6M)),NA())</f>
        <v>2.4229534332489422E-2</v>
      </c>
      <c r="Q1185" s="178">
        <f>IFERROR(_xll.qlIndexFixing(ONIndex1Y,I1185,TRUE,_xll.ohTrigger(RecalcTrigger,Trigger1Y)),NA())</f>
        <v>2.4765536087528739E-2</v>
      </c>
    </row>
    <row r="1186" spans="2:17" x14ac:dyDescent="0.2">
      <c r="B1186" s="39" t="s">
        <v>42</v>
      </c>
      <c r="D1186" s="42">
        <f>_xll.qlCalendarAdvance(Calendar,$D1185,B1186,"f",FALSE)</f>
        <v>47780</v>
      </c>
      <c r="E1186" s="172">
        <f>_xll.qlInterestRateIndexValueDate(IndexON,D1186)</f>
        <v>47780</v>
      </c>
      <c r="F1186" s="188">
        <f>IFERROR(_xll.qlIndexFixing(IndexON,D1186,TRUE,_xll.ohTrigger(RecalcTrigger,TriggerON)),NA())</f>
        <v>2.2971312252066944E-2</v>
      </c>
      <c r="H1186" s="42">
        <f>_xll.qlCalendarAdvance(Calendar,$H1185,B1186,"f",FALSE)</f>
        <v>47780</v>
      </c>
      <c r="I1186" s="172">
        <f>_xll.qlInterestRateIndexValueDate(Index1M,$H1186)</f>
        <v>47780</v>
      </c>
      <c r="J1186" s="177">
        <f>IFERROR(_xll.qlIndexFixing(Index1M,$H1186,TRUE,_xll.ohTrigger(RecalcTrigger,Trigger1M)),NA())</f>
        <v>2.3670715614982976E-2</v>
      </c>
      <c r="K1186" s="44">
        <f>IFERROR(_xll.qlIndexFixing(Index3M,H1186,TRUE,_xll.ohTrigger(RecalcTrigger,Trigger3M)),NA())</f>
        <v>2.4065365567779076E-2</v>
      </c>
      <c r="L1186" s="44">
        <f>IFERROR(_xll.qlIndexFixing(Index6M,$H1186,TRUE,_xll.ohTrigger(RecalcTrigger,Trigger6M)),NA())</f>
        <v>2.4252098458231699E-2</v>
      </c>
      <c r="M1186" s="178">
        <f>IFERROR(_xll.qlIndexFixing(Index1Y,$H1186,TRUE,_xll.ohTrigger(RecalcTrigger,Trigger1Y)),NA())</f>
        <v>2.4925654182095469E-2</v>
      </c>
      <c r="N1186" s="177">
        <f>IFERROR(_xll.qlIndexFixing(ONIndex1M,I1186,TRUE,_xll.ohTrigger(RecalcTrigger,Trigger1M)),NA())</f>
        <v>2.3665334620794898E-2</v>
      </c>
      <c r="O1186" s="44">
        <f>IFERROR(_xll.qlIndexFixing(ONIndex3M,I1186,TRUE,_xll.ohTrigger(RecalcTrigger,Trigger3M)),NA())</f>
        <v>2.4038053509557455E-2</v>
      </c>
      <c r="P1186" s="44">
        <f>IFERROR(_xll.qlIndexFixing(ONIndex6M,I1186,TRUE,_xll.ohTrigger(RecalcTrigger,Trigger6M)),NA())</f>
        <v>2.422112061626347E-2</v>
      </c>
      <c r="Q1186" s="178">
        <f>IFERROR(_xll.qlIndexFixing(ONIndex1Y,I1186,TRUE,_xll.ohTrigger(RecalcTrigger,Trigger1Y)),NA())</f>
        <v>2.4760889419372933E-2</v>
      </c>
    </row>
    <row r="1187" spans="2:17" x14ac:dyDescent="0.2">
      <c r="B1187" s="39" t="s">
        <v>42</v>
      </c>
      <c r="D1187" s="42">
        <f>_xll.qlCalendarAdvance(Calendar,$D1186,B1187,"f",FALSE)</f>
        <v>47787</v>
      </c>
      <c r="E1187" s="172">
        <f>_xll.qlInterestRateIndexValueDate(IndexON,D1187)</f>
        <v>47787</v>
      </c>
      <c r="F1187" s="188">
        <f>IFERROR(_xll.qlIndexFixing(IndexON,D1187,TRUE,_xll.ohTrigger(RecalcTrigger,TriggerON)),NA())</f>
        <v>2.2965856592336298E-2</v>
      </c>
      <c r="H1187" s="42">
        <f>_xll.qlCalendarAdvance(Calendar,$H1186,B1187,"f",FALSE)</f>
        <v>47787</v>
      </c>
      <c r="I1187" s="172">
        <f>_xll.qlInterestRateIndexValueDate(Index1M,$H1187)</f>
        <v>47787</v>
      </c>
      <c r="J1187" s="177">
        <f>IFERROR(_xll.qlIndexFixing(Index1M,$H1187,TRUE,_xll.ohTrigger(RecalcTrigger,Trigger1M)),NA())</f>
        <v>2.3661834235747598E-2</v>
      </c>
      <c r="K1187" s="44">
        <f>IFERROR(_xll.qlIndexFixing(Index3M,H1187,TRUE,_xll.ohTrigger(RecalcTrigger,Trigger3M)),NA())</f>
        <v>2.4058370371462402E-2</v>
      </c>
      <c r="L1187" s="44">
        <f>IFERROR(_xll.qlIndexFixing(Index6M,$H1187,TRUE,_xll.ohTrigger(RecalcTrigger,Trigger6M)),NA())</f>
        <v>2.424292120802345E-2</v>
      </c>
      <c r="M1187" s="178">
        <f>IFERROR(_xll.qlIndexFixing(Index1Y,$H1187,TRUE,_xll.ohTrigger(RecalcTrigger,Trigger1Y)),NA())</f>
        <v>2.4919627180334025E-2</v>
      </c>
      <c r="N1187" s="177">
        <f>IFERROR(_xll.qlIndexFixing(ONIndex1M,I1187,TRUE,_xll.ohTrigger(RecalcTrigger,Trigger1M)),NA())</f>
        <v>2.3657098965517154E-2</v>
      </c>
      <c r="O1187" s="44">
        <f>IFERROR(_xll.qlIndexFixing(ONIndex3M,I1187,TRUE,_xll.ohTrigger(RecalcTrigger,Trigger3M)),NA())</f>
        <v>2.4031343010828543E-2</v>
      </c>
      <c r="P1187" s="44">
        <f>IFERROR(_xll.qlIndexFixing(ONIndex6M,I1187,TRUE,_xll.ohTrigger(RecalcTrigger,Trigger6M)),NA())</f>
        <v>2.421265445353038E-2</v>
      </c>
      <c r="Q1187" s="178">
        <f>IFERROR(_xll.qlIndexFixing(ONIndex1Y,I1187,TRUE,_xll.ohTrigger(RecalcTrigger,Trigger1Y)),NA())</f>
        <v>2.4756225069431093E-2</v>
      </c>
    </row>
    <row r="1188" spans="2:17" x14ac:dyDescent="0.2">
      <c r="B1188" s="39" t="s">
        <v>42</v>
      </c>
      <c r="D1188" s="42">
        <f>_xll.qlCalendarAdvance(Calendar,$D1187,B1188,"f",FALSE)</f>
        <v>47794</v>
      </c>
      <c r="E1188" s="172">
        <f>_xll.qlInterestRateIndexValueDate(IndexON,D1188)</f>
        <v>47794</v>
      </c>
      <c r="F1188" s="188">
        <f>IFERROR(_xll.qlIndexFixing(IndexON,D1188,TRUE,_xll.ohTrigger(RecalcTrigger,TriggerON)),NA())</f>
        <v>2.2960366490286654E-2</v>
      </c>
      <c r="H1188" s="42">
        <f>_xll.qlCalendarAdvance(Calendar,$H1187,B1188,"f",FALSE)</f>
        <v>47794</v>
      </c>
      <c r="I1188" s="172">
        <f>_xll.qlInterestRateIndexValueDate(Index1M,$H1188)</f>
        <v>47794</v>
      </c>
      <c r="J1188" s="177">
        <f>IFERROR(_xll.qlIndexFixing(Index1M,$H1188,TRUE,_xll.ohTrigger(RecalcTrigger,Trigger1M)),NA())</f>
        <v>2.3653856878964839E-2</v>
      </c>
      <c r="K1188" s="44">
        <f>IFERROR(_xll.qlIndexFixing(Index3M,H1188,TRUE,_xll.ohTrigger(RecalcTrigger,Trigger3M)),NA())</f>
        <v>2.4051341007254722E-2</v>
      </c>
      <c r="L1188" s="44">
        <f>IFERROR(_xll.qlIndexFixing(Index6M,$H1188,TRUE,_xll.ohTrigger(RecalcTrigger,Trigger6M)),NA())</f>
        <v>2.4233865809358116E-2</v>
      </c>
      <c r="M1188" s="178">
        <f>IFERROR(_xll.qlIndexFixing(Index1Y,$H1188,TRUE,_xll.ohTrigger(RecalcTrigger,Trigger1Y)),NA())</f>
        <v>2.491354718561678E-2</v>
      </c>
      <c r="N1188" s="177">
        <f>IFERROR(_xll.qlIndexFixing(ONIndex1M,I1188,TRUE,_xll.ohTrigger(RecalcTrigger,Trigger1M)),NA())</f>
        <v>2.3648798170912144E-2</v>
      </c>
      <c r="O1188" s="44">
        <f>IFERROR(_xll.qlIndexFixing(ONIndex3M,I1188,TRUE,_xll.ohTrigger(RecalcTrigger,Trigger3M)),NA())</f>
        <v>2.4024592647460263E-2</v>
      </c>
      <c r="P1188" s="44">
        <f>IFERROR(_xll.qlIndexFixing(ONIndex6M,I1188,TRUE,_xll.ohTrigger(RecalcTrigger,Trigger6M)),NA())</f>
        <v>2.4204135844209107E-2</v>
      </c>
      <c r="Q1188" s="178">
        <f>IFERROR(_xll.qlIndexFixing(ONIndex1Y,I1188,TRUE,_xll.ohTrigger(RecalcTrigger,Trigger1Y)),NA())</f>
        <v>2.4751543037784263E-2</v>
      </c>
    </row>
    <row r="1189" spans="2:17" x14ac:dyDescent="0.2">
      <c r="B1189" s="39" t="s">
        <v>42</v>
      </c>
      <c r="D1189" s="42">
        <f>_xll.qlCalendarAdvance(Calendar,$D1188,B1189,"f",FALSE)</f>
        <v>47801</v>
      </c>
      <c r="E1189" s="172">
        <f>_xll.qlInterestRateIndexValueDate(IndexON,D1189)</f>
        <v>47801</v>
      </c>
      <c r="F1189" s="188">
        <f>IFERROR(_xll.qlIndexFixing(IndexON,D1189,TRUE,_xll.ohTrigger(RecalcTrigger,TriggerON)),NA())</f>
        <v>2.2954841946080107E-2</v>
      </c>
      <c r="H1189" s="42">
        <f>_xll.qlCalendarAdvance(Calendar,$H1188,B1189,"f",FALSE)</f>
        <v>47801</v>
      </c>
      <c r="I1189" s="172">
        <f>_xll.qlInterestRateIndexValueDate(Index1M,$H1189)</f>
        <v>47801</v>
      </c>
      <c r="J1189" s="177">
        <f>IFERROR(_xll.qlIndexFixing(Index1M,$H1189,TRUE,_xll.ohTrigger(RecalcTrigger,Trigger1M)),NA())</f>
        <v>2.3645329614632726E-2</v>
      </c>
      <c r="K1189" s="44">
        <f>IFERROR(_xll.qlIndexFixing(Index3M,H1189,TRUE,_xll.ohTrigger(RecalcTrigger,Trigger3M)),NA())</f>
        <v>2.404427839680465E-2</v>
      </c>
      <c r="L1189" s="44">
        <f>IFERROR(_xll.qlIndexFixing(Index6M,$H1189,TRUE,_xll.ohTrigger(RecalcTrigger,Trigger6M)),NA())</f>
        <v>2.422478320328348E-2</v>
      </c>
      <c r="M1189" s="178">
        <f>IFERROR(_xll.qlIndexFixing(Index1Y,$H1189,TRUE,_xll.ohTrigger(RecalcTrigger,Trigger1Y)),NA())</f>
        <v>2.4907413430490744E-2</v>
      </c>
      <c r="N1189" s="177">
        <f>IFERROR(_xll.qlIndexFixing(ONIndex1M,I1189,TRUE,_xll.ohTrigger(RecalcTrigger,Trigger1M)),NA())</f>
        <v>2.3640432236817777E-2</v>
      </c>
      <c r="O1189" s="44">
        <f>IFERROR(_xll.qlIndexFixing(ONIndex3M,I1189,TRUE,_xll.ohTrigger(RecalcTrigger,Trigger3M)),NA())</f>
        <v>2.4017802419209477E-2</v>
      </c>
      <c r="P1189" s="44">
        <f>IFERROR(_xll.qlIndexFixing(ONIndex6M,I1189,TRUE,_xll.ohTrigger(RecalcTrigger,Trigger6M)),NA())</f>
        <v>2.4195564788542789E-2</v>
      </c>
      <c r="Q1189" s="178">
        <f>IFERROR(_xll.qlIndexFixing(ONIndex1Y,I1189,TRUE,_xll.ohTrigger(RecalcTrigger,Trigger1Y)),NA())</f>
        <v>2.474684332451349E-2</v>
      </c>
    </row>
    <row r="1190" spans="2:17" x14ac:dyDescent="0.2">
      <c r="B1190" s="39" t="s">
        <v>42</v>
      </c>
      <c r="D1190" s="42">
        <f>_xll.qlCalendarAdvance(Calendar,$D1189,B1190,"f",FALSE)</f>
        <v>47808</v>
      </c>
      <c r="E1190" s="172">
        <f>_xll.qlInterestRateIndexValueDate(IndexON,D1190)</f>
        <v>47808</v>
      </c>
      <c r="F1190" s="188">
        <f>IFERROR(_xll.qlIndexFixing(IndexON,D1190,TRUE,_xll.ohTrigger(RecalcTrigger,TriggerON)),NA())</f>
        <v>2.2949282959473516E-2</v>
      </c>
      <c r="H1190" s="42">
        <f>_xll.qlCalendarAdvance(Calendar,$H1189,B1190,"f",FALSE)</f>
        <v>47808</v>
      </c>
      <c r="I1190" s="172">
        <f>_xll.qlInterestRateIndexValueDate(Index1M,$H1190)</f>
        <v>47808</v>
      </c>
      <c r="J1190" s="177">
        <f>IFERROR(_xll.qlIndexFixing(Index1M,$H1190,TRUE,_xll.ohTrigger(RecalcTrigger,Trigger1M)),NA())</f>
        <v>2.3636738222451194E-2</v>
      </c>
      <c r="K1190" s="44">
        <f>IFERROR(_xll.qlIndexFixing(Index3M,H1190,TRUE,_xll.ohTrigger(RecalcTrigger,Trigger3M)),NA())</f>
        <v>2.4037183461756404E-2</v>
      </c>
      <c r="L1190" s="44">
        <f>IFERROR(_xll.qlIndexFixing(Index6M,$H1190,TRUE,_xll.ohTrigger(RecalcTrigger,Trigger6M)),NA())</f>
        <v>2.4215674672279471E-2</v>
      </c>
      <c r="M1190" s="178">
        <f>IFERROR(_xll.qlIndexFixing(Index1Y,$H1190,TRUE,_xll.ohTrigger(RecalcTrigger,Trigger1Y)),NA())</f>
        <v>2.4901225147530459E-2</v>
      </c>
      <c r="N1190" s="177">
        <f>IFERROR(_xll.qlIndexFixing(ONIndex1M,I1190,TRUE,_xll.ohTrigger(RecalcTrigger,Trigger1M)),NA())</f>
        <v>2.3632001163315097E-2</v>
      </c>
      <c r="O1190" s="44">
        <f>IFERROR(_xll.qlIndexFixing(ONIndex3M,I1190,TRUE,_xll.ohTrigger(RecalcTrigger,Trigger3M)),NA())</f>
        <v>2.4010972326481417E-2</v>
      </c>
      <c r="P1190" s="44">
        <f>IFERROR(_xll.qlIndexFixing(ONIndex6M,I1190,TRUE,_xll.ohTrigger(RecalcTrigger,Trigger6M)),NA())</f>
        <v>2.4186941286369334E-2</v>
      </c>
      <c r="Q1190" s="178">
        <f>IFERROR(_xll.qlIndexFixing(ONIndex1Y,I1190,TRUE,_xll.ohTrigger(RecalcTrigger,Trigger1Y)),NA())</f>
        <v>2.4742125929456682E-2</v>
      </c>
    </row>
    <row r="1191" spans="2:17" x14ac:dyDescent="0.2">
      <c r="B1191" s="39" t="s">
        <v>42</v>
      </c>
      <c r="D1191" s="42">
        <f>_xll.qlCalendarAdvance(Calendar,$D1190,B1191,"f",FALSE)</f>
        <v>47815</v>
      </c>
      <c r="E1191" s="172">
        <f>_xll.qlInterestRateIndexValueDate(IndexON,D1191)</f>
        <v>47815</v>
      </c>
      <c r="F1191" s="188">
        <f>IFERROR(_xll.qlIndexFixing(IndexON,D1191,TRUE,_xll.ohTrigger(RecalcTrigger,TriggerON)),NA())</f>
        <v>2.2943689530710021E-2</v>
      </c>
      <c r="H1191" s="42">
        <f>_xll.qlCalendarAdvance(Calendar,$H1190,B1191,"f",FALSE)</f>
        <v>47815</v>
      </c>
      <c r="I1191" s="172">
        <f>_xll.qlInterestRateIndexValueDate(Index1M,$H1191)</f>
        <v>47815</v>
      </c>
      <c r="J1191" s="177">
        <f>IFERROR(_xll.qlIndexFixing(Index1M,$H1191,TRUE,_xll.ohTrigger(RecalcTrigger,Trigger1M)),NA())</f>
        <v>2.3628090850342232E-2</v>
      </c>
      <c r="K1191" s="44">
        <f>IFERROR(_xll.qlIndexFixing(Index3M,H1191,TRUE,_xll.ohTrigger(RecalcTrigger,Trigger3M)),NA())</f>
        <v>2.4030057123742732E-2</v>
      </c>
      <c r="L1191" s="44">
        <f>IFERROR(_xll.qlIndexFixing(Index6M,$H1191,TRUE,_xll.ohTrigger(RecalcTrigger,Trigger6M)),NA())</f>
        <v>2.4206541498805419E-2</v>
      </c>
      <c r="M1191" s="178">
        <f>IFERROR(_xll.qlIndexFixing(Index1Y,$H1191,TRUE,_xll.ohTrigger(RecalcTrigger,Trigger1Y)),NA())</f>
        <v>2.4894981569337338E-2</v>
      </c>
      <c r="N1191" s="177">
        <f>IFERROR(_xll.qlIndexFixing(ONIndex1M,I1191,TRUE,_xll.ohTrigger(RecalcTrigger,Trigger1M)),NA())</f>
        <v>2.362350495032306E-2</v>
      </c>
      <c r="O1191" s="44">
        <f>IFERROR(_xll.qlIndexFixing(ONIndex3M,I1191,TRUE,_xll.ohTrigger(RecalcTrigger,Trigger3M)),NA())</f>
        <v>2.400410236887085E-2</v>
      </c>
      <c r="P1191" s="44">
        <f>IFERROR(_xll.qlIndexFixing(ONIndex6M,I1191,TRUE,_xll.ohTrigger(RecalcTrigger,Trigger6M)),NA())</f>
        <v>2.4178265337607696E-2</v>
      </c>
      <c r="Q1191" s="178">
        <f>IFERROR(_xll.qlIndexFixing(ONIndex1Y,I1191,TRUE,_xll.ohTrigger(RecalcTrigger,Trigger1Y)),NA())</f>
        <v>2.4737390852775931E-2</v>
      </c>
    </row>
    <row r="1192" spans="2:17" x14ac:dyDescent="0.2">
      <c r="B1192" s="39" t="s">
        <v>42</v>
      </c>
      <c r="D1192" s="42">
        <f>_xll.qlCalendarAdvance(Calendar,$D1191,B1192,"f",FALSE)</f>
        <v>47822</v>
      </c>
      <c r="E1192" s="172">
        <f>_xll.qlInterestRateIndexValueDate(IndexON,D1192)</f>
        <v>47822</v>
      </c>
      <c r="F1192" s="188">
        <f>IFERROR(_xll.qlIndexFixing(IndexON,D1192,TRUE,_xll.ohTrigger(RecalcTrigger,TriggerON)),NA())</f>
        <v>2.2938061659708575E-2</v>
      </c>
      <c r="H1192" s="42">
        <f>_xll.qlCalendarAdvance(Calendar,$H1191,B1192,"f",FALSE)</f>
        <v>47822</v>
      </c>
      <c r="I1192" s="172">
        <f>_xll.qlInterestRateIndexValueDate(Index1M,$H1192)</f>
        <v>47822</v>
      </c>
      <c r="J1192" s="177">
        <f>IFERROR(_xll.qlIndexFixing(Index1M,$H1192,TRUE,_xll.ohTrigger(RecalcTrigger,Trigger1M)),NA())</f>
        <v>2.361939831829838E-2</v>
      </c>
      <c r="K1192" s="44">
        <f>IFERROR(_xll.qlIndexFixing(Index3M,H1192,TRUE,_xll.ohTrigger(RecalcTrigger,Trigger3M)),NA())</f>
        <v>2.4022355415626424E-2</v>
      </c>
      <c r="L1192" s="44">
        <f>IFERROR(_xll.qlIndexFixing(Index6M,$H1192,TRUE,_xll.ohTrigger(RecalcTrigger,Trigger6M)),NA())</f>
        <v>2.4197522653239011E-2</v>
      </c>
      <c r="M1192" s="178">
        <f>IFERROR(_xll.qlIndexFixing(Index1Y,$H1192,TRUE,_xll.ohTrigger(RecalcTrigger,Trigger1Y)),NA())</f>
        <v>2.4888681928540324E-2</v>
      </c>
      <c r="N1192" s="177">
        <f>IFERROR(_xll.qlIndexFixing(ONIndex1M,I1192,TRUE,_xll.ohTrigger(RecalcTrigger,Trigger1M)),NA())</f>
        <v>2.3614943598003757E-2</v>
      </c>
      <c r="O1192" s="44">
        <f>IFERROR(_xll.qlIndexFixing(ONIndex3M,I1192,TRUE,_xll.ohTrigger(RecalcTrigger,Trigger3M)),NA())</f>
        <v>2.3997192546539869E-2</v>
      </c>
      <c r="P1192" s="44">
        <f>IFERROR(_xll.qlIndexFixing(ONIndex6M,I1192,TRUE,_xll.ohTrigger(RecalcTrigger,Trigger6M)),NA())</f>
        <v>2.4169536942338921E-2</v>
      </c>
      <c r="Q1192" s="178">
        <f>IFERROR(_xll.qlIndexFixing(ONIndex1Y,I1192,TRUE,_xll.ohTrigger(RecalcTrigger,Trigger1Y)),NA())</f>
        <v>2.4732638094309145E-2</v>
      </c>
    </row>
    <row r="1193" spans="2:17" x14ac:dyDescent="0.2">
      <c r="B1193" s="39" t="s">
        <v>42</v>
      </c>
      <c r="D1193" s="42">
        <f>_xll.qlCalendarAdvance(Calendar,$D1192,B1193,"f",FALSE)</f>
        <v>47829</v>
      </c>
      <c r="E1193" s="172">
        <f>_xll.qlInterestRateIndexValueDate(IndexON,D1193)</f>
        <v>47829</v>
      </c>
      <c r="F1193" s="188">
        <f>IFERROR(_xll.qlIndexFixing(IndexON,D1193,TRUE,_xll.ohTrigger(RecalcTrigger,TriggerON)),NA())</f>
        <v>2.2932399346388133E-2</v>
      </c>
      <c r="H1193" s="42">
        <f>_xll.qlCalendarAdvance(Calendar,$H1192,B1193,"f",FALSE)</f>
        <v>47829</v>
      </c>
      <c r="I1193" s="172">
        <f>_xll.qlInterestRateIndexValueDate(Index1M,$H1193)</f>
        <v>47829</v>
      </c>
      <c r="J1193" s="177">
        <f>IFERROR(_xll.qlIndexFixing(Index1M,$H1193,TRUE,_xll.ohTrigger(RecalcTrigger,Trigger1M)),NA())</f>
        <v>2.3610671451537134E-2</v>
      </c>
      <c r="K1193" s="44">
        <f>IFERROR(_xll.qlIndexFixing(Index3M,H1193,TRUE,_xll.ohTrigger(RecalcTrigger,Trigger3M)),NA())</f>
        <v>2.4015173992066343E-2</v>
      </c>
      <c r="L1193" s="44">
        <f>IFERROR(_xll.qlIndexFixing(Index6M,$H1193,TRUE,_xll.ohTrigger(RecalcTrigger,Trigger6M)),NA())</f>
        <v>2.4188342011836513E-2</v>
      </c>
      <c r="M1193" s="178">
        <f>IFERROR(_xll.qlIndexFixing(Index1Y,$H1193,TRUE,_xll.ohTrigger(RecalcTrigger,Trigger1Y)),NA())</f>
        <v>2.4882325457796117E-2</v>
      </c>
      <c r="N1193" s="177">
        <f>IFERROR(_xll.qlIndexFixing(ONIndex1M,I1193,TRUE,_xll.ohTrigger(RecalcTrigger,Trigger1M)),NA())</f>
        <v>2.3606317106195096E-2</v>
      </c>
      <c r="O1193" s="44">
        <f>IFERROR(_xll.qlIndexFixing(ONIndex3M,I1193,TRUE,_xll.ohTrigger(RecalcTrigger,Trigger3M)),NA())</f>
        <v>2.3990242859488475E-2</v>
      </c>
      <c r="P1193" s="44">
        <f>IFERROR(_xll.qlIndexFixing(ONIndex6M,I1193,TRUE,_xll.ohTrigger(RecalcTrigger,Trigger6M)),NA())</f>
        <v>2.4160756100644054E-2</v>
      </c>
      <c r="Q1193" s="178">
        <f>IFERROR(_xll.qlIndexFixing(ONIndex1Y,I1193,TRUE,_xll.ohTrigger(RecalcTrigger,Trigger1Y)),NA())</f>
        <v>2.472786765413737E-2</v>
      </c>
    </row>
    <row r="1194" spans="2:17" x14ac:dyDescent="0.2">
      <c r="B1194" s="39" t="s">
        <v>42</v>
      </c>
      <c r="D1194" s="42">
        <f>_xll.qlCalendarAdvance(Calendar,$D1193,B1194,"f",FALSE)</f>
        <v>47836</v>
      </c>
      <c r="E1194" s="172">
        <f>_xll.qlInterestRateIndexValueDate(IndexON,D1194)</f>
        <v>47836</v>
      </c>
      <c r="F1194" s="188">
        <f>IFERROR(_xll.qlIndexFixing(IndexON,D1194,TRUE,_xll.ohTrigger(RecalcTrigger,TriggerON)),NA())</f>
        <v>2.2926703048903319E-2</v>
      </c>
      <c r="H1194" s="42">
        <f>_xll.qlCalendarAdvance(Calendar,$H1193,B1194,"f",FALSE)</f>
        <v>47836</v>
      </c>
      <c r="I1194" s="172">
        <f>_xll.qlInterestRateIndexValueDate(Index1M,$H1194)</f>
        <v>47836</v>
      </c>
      <c r="J1194" s="177">
        <f>IFERROR(_xll.qlIndexFixing(Index1M,$H1194,TRUE,_xll.ohTrigger(RecalcTrigger,Trigger1M)),NA())</f>
        <v>2.3601921033172442E-2</v>
      </c>
      <c r="K1194" s="44">
        <f>IFERROR(_xll.qlIndexFixing(Index3M,H1194,TRUE,_xll.ohTrigger(RecalcTrigger,Trigger3M)),NA())</f>
        <v>2.4007963915585153E-2</v>
      </c>
      <c r="L1194" s="44">
        <f>IFERROR(_xll.qlIndexFixing(Index6M,$H1194,TRUE,_xll.ohTrigger(RecalcTrigger,Trigger6M)),NA())</f>
        <v>2.4179140574163205E-2</v>
      </c>
      <c r="M1194" s="178">
        <f>IFERROR(_xll.qlIndexFixing(Index1Y,$H1194,TRUE,_xll.ohTrigger(RecalcTrigger,Trigger1Y)),NA())</f>
        <v>2.487591139277745E-2</v>
      </c>
      <c r="N1194" s="177">
        <f>IFERROR(_xll.qlIndexFixing(ONIndex1M,I1194,TRUE,_xll.ohTrigger(RecalcTrigger,Trigger1M)),NA())</f>
        <v>2.3597628666742754E-2</v>
      </c>
      <c r="O1194" s="44">
        <f>IFERROR(_xll.qlIndexFixing(ONIndex3M,I1194,TRUE,_xll.ohTrigger(RecalcTrigger,Trigger3M)),NA())</f>
        <v>2.3983254085760963E-2</v>
      </c>
      <c r="P1194" s="44">
        <f>IFERROR(_xll.qlIndexFixing(ONIndex6M,I1194,TRUE,_xll.ohTrigger(RecalcTrigger,Trigger6M)),NA())</f>
        <v>2.4151924929614044E-2</v>
      </c>
      <c r="Q1194" s="178">
        <f>IFERROR(_xll.qlIndexFixing(ONIndex1Y,I1194,TRUE,_xll.ohTrigger(RecalcTrigger,Trigger1Y)),NA())</f>
        <v>2.4723077005804894E-2</v>
      </c>
    </row>
    <row r="1195" spans="2:17" x14ac:dyDescent="0.2">
      <c r="B1195" s="39" t="s">
        <v>42</v>
      </c>
      <c r="D1195" s="42">
        <f>_xll.qlCalendarAdvance(Calendar,$D1194,B1195,"f",FALSE)</f>
        <v>47844</v>
      </c>
      <c r="E1195" s="172">
        <f>_xll.qlInterestRateIndexValueDate(IndexON,D1195)</f>
        <v>47844</v>
      </c>
      <c r="F1195" s="188">
        <f>IFERROR(_xll.qlIndexFixing(IndexON,D1195,TRUE,_xll.ohTrigger(RecalcTrigger,TriggerON)),NA())</f>
        <v>2.2920776162889865E-2</v>
      </c>
      <c r="H1195" s="42">
        <f>_xll.qlCalendarAdvance(Calendar,$H1194,B1195,"f",FALSE)</f>
        <v>47844</v>
      </c>
      <c r="I1195" s="172">
        <f>_xll.qlInterestRateIndexValueDate(Index1M,$H1195)</f>
        <v>47844</v>
      </c>
      <c r="J1195" s="177">
        <f>IFERROR(_xll.qlIndexFixing(Index1M,$H1195,TRUE,_xll.ohTrigger(RecalcTrigger,Trigger1M)),NA())</f>
        <v>2.3591766283784E-2</v>
      </c>
      <c r="K1195" s="44">
        <f>IFERROR(_xll.qlIndexFixing(Index3M,H1195,TRUE,_xll.ohTrigger(RecalcTrigger,Trigger3M)),NA())</f>
        <v>2.3999689506010193E-2</v>
      </c>
      <c r="L1195" s="44">
        <f>IFERROR(_xll.qlIndexFixing(Index6M,$H1195,TRUE,_xll.ohTrigger(RecalcTrigger,Trigger6M)),NA())</f>
        <v>2.4168600213762329E-2</v>
      </c>
      <c r="M1195" s="178">
        <f>IFERROR(_xll.qlIndexFixing(Index1Y,$H1195,TRUE,_xll.ohTrigger(RecalcTrigger,Trigger1Y)),NA())</f>
        <v>2.4869187356884044E-2</v>
      </c>
      <c r="N1195" s="177">
        <f>IFERROR(_xll.qlIndexFixing(ONIndex1M,I1195,TRUE,_xll.ohTrigger(RecalcTrigger,Trigger1M)),NA())</f>
        <v>2.3587945583216273E-2</v>
      </c>
      <c r="O1195" s="44">
        <f>IFERROR(_xll.qlIndexFixing(ONIndex3M,I1195,TRUE,_xll.ohTrigger(RecalcTrigger,Trigger3M)),NA())</f>
        <v>2.3975798960252186E-2</v>
      </c>
      <c r="P1195" s="44">
        <f>IFERROR(_xll.qlIndexFixing(ONIndex6M,I1195,TRUE,_xll.ohTrigger(RecalcTrigger,Trigger6M)),NA())</f>
        <v>2.4142129420064627E-2</v>
      </c>
      <c r="Q1195" s="178">
        <f>IFERROR(_xll.qlIndexFixing(ONIndex1Y,I1195,TRUE,_xll.ohTrigger(RecalcTrigger,Trigger1Y)),NA())</f>
        <v>2.4718518014001937E-2</v>
      </c>
    </row>
    <row r="1196" spans="2:17" x14ac:dyDescent="0.2">
      <c r="B1196" s="39" t="s">
        <v>42</v>
      </c>
      <c r="D1196" s="42">
        <f>_xll.qlCalendarAdvance(Calendar,$D1195,B1196,"f",FALSE)</f>
        <v>47851</v>
      </c>
      <c r="E1196" s="172">
        <f>_xll.qlInterestRateIndexValueDate(IndexON,D1196)</f>
        <v>47851</v>
      </c>
      <c r="F1196" s="188">
        <f>IFERROR(_xll.qlIndexFixing(IndexON,D1196,TRUE,_xll.ohTrigger(RecalcTrigger,TriggerON)),NA())</f>
        <v>2.2915015145141087E-2</v>
      </c>
      <c r="H1196" s="42">
        <f>_xll.qlCalendarAdvance(Calendar,$H1195,B1196,"f",FALSE)</f>
        <v>47851</v>
      </c>
      <c r="I1196" s="172">
        <f>_xll.qlInterestRateIndexValueDate(Index1M,$H1196)</f>
        <v>47851</v>
      </c>
      <c r="J1196" s="177">
        <f>IFERROR(_xll.qlIndexFixing(Index1M,$H1196,TRUE,_xll.ohTrigger(RecalcTrigger,Trigger1M)),NA())</f>
        <v>2.3582983093540465E-2</v>
      </c>
      <c r="K1196" s="44">
        <f>IFERROR(_xll.qlIndexFixing(Index3M,H1196,TRUE,_xll.ohTrigger(RecalcTrigger,Trigger3M)),NA())</f>
        <v>2.3992419423107644E-2</v>
      </c>
      <c r="L1196" s="44">
        <f>IFERROR(_xll.qlIndexFixing(Index6M,$H1196,TRUE,_xll.ohTrigger(RecalcTrigger,Trigger6M)),NA())</f>
        <v>2.4159226811990446E-2</v>
      </c>
      <c r="M1196" s="178">
        <f>IFERROR(_xll.qlIndexFixing(Index1Y,$H1196,TRUE,_xll.ohTrigger(RecalcTrigger,Trigger1Y)),NA())</f>
        <v>2.4862639556610992E-2</v>
      </c>
      <c r="N1196" s="177">
        <f>IFERROR(_xll.qlIndexFixing(ONIndex1M,I1196,TRUE,_xll.ohTrigger(RecalcTrigger,Trigger1M)),NA())</f>
        <v>2.3579209763000545E-2</v>
      </c>
      <c r="O1196" s="44">
        <f>IFERROR(_xll.qlIndexFixing(ONIndex3M,I1196,TRUE,_xll.ohTrigger(RecalcTrigger,Trigger3M)),NA())</f>
        <v>2.3968743159467436E-2</v>
      </c>
      <c r="P1196" s="44">
        <f>IFERROR(_xll.qlIndexFixing(ONIndex6M,I1196,TRUE,_xll.ohTrigger(RecalcTrigger,Trigger6M)),NA())</f>
        <v>2.4133245280859587E-2</v>
      </c>
      <c r="Q1196" s="178">
        <f>IFERROR(_xll.qlIndexFixing(ONIndex1Y,I1196,TRUE,_xll.ohTrigger(RecalcTrigger,Trigger1Y)),NA())</f>
        <v>2.4713605035926088E-2</v>
      </c>
    </row>
    <row r="1197" spans="2:17" x14ac:dyDescent="0.2">
      <c r="B1197" s="39" t="s">
        <v>42</v>
      </c>
      <c r="D1197" s="42">
        <f>_xll.qlCalendarAdvance(Calendar,$D1196,B1197,"f",FALSE)</f>
        <v>47858</v>
      </c>
      <c r="E1197" s="172">
        <f>_xll.qlInterestRateIndexValueDate(IndexON,D1197)</f>
        <v>47858</v>
      </c>
      <c r="F1197" s="188">
        <f>IFERROR(_xll.qlIndexFixing(IndexON,D1197,TRUE,_xll.ohTrigger(RecalcTrigger,TriggerON)),NA())</f>
        <v>2.2909226768815426E-2</v>
      </c>
      <c r="H1197" s="42">
        <f>_xll.qlCalendarAdvance(Calendar,$H1196,B1197,"f",FALSE)</f>
        <v>47858</v>
      </c>
      <c r="I1197" s="172">
        <f>_xll.qlInterestRateIndexValueDate(Index1M,$H1197)</f>
        <v>47858</v>
      </c>
      <c r="J1197" s="177">
        <f>IFERROR(_xll.qlIndexFixing(Index1M,$H1197,TRUE,_xll.ohTrigger(RecalcTrigger,Trigger1M)),NA())</f>
        <v>2.3574184126919417E-2</v>
      </c>
      <c r="K1197" s="44">
        <f>IFERROR(_xll.qlIndexFixing(Index3M,H1197,TRUE,_xll.ohTrigger(RecalcTrigger,Trigger3M)),NA())</f>
        <v>2.3985121364138391E-2</v>
      </c>
      <c r="L1197" s="44">
        <f>IFERROR(_xll.qlIndexFixing(Index6M,$H1197,TRUE,_xll.ohTrigger(RecalcTrigger,Trigger6M)),NA())</f>
        <v>2.4149964846318716E-2</v>
      </c>
      <c r="M1197" s="178">
        <f>IFERROR(_xll.qlIndexFixing(Index1Y,$H1197,TRUE,_xll.ohTrigger(RecalcTrigger,Trigger1Y)),NA())</f>
        <v>2.4856033606268136E-2</v>
      </c>
      <c r="N1197" s="177">
        <f>IFERROR(_xll.qlIndexFixing(ONIndex1M,I1197,TRUE,_xll.ohTrigger(RecalcTrigger,Trigger1M)),NA())</f>
        <v>2.3570458189008752E-2</v>
      </c>
      <c r="O1197" s="44">
        <f>IFERROR(_xll.qlIndexFixing(ONIndex3M,I1197,TRUE,_xll.ohTrigger(RecalcTrigger,Trigger3M)),NA())</f>
        <v>2.3961659529118849E-2</v>
      </c>
      <c r="P1197" s="44">
        <f>IFERROR(_xll.qlIndexFixing(ONIndex6M,I1197,TRUE,_xll.ohTrigger(RecalcTrigger,Trigger6M)),NA())</f>
        <v>2.4124341453675889E-2</v>
      </c>
      <c r="Q1197" s="178">
        <f>IFERROR(_xll.qlIndexFixing(ONIndex1Y,I1197,TRUE,_xll.ohTrigger(RecalcTrigger,Trigger1Y)),NA())</f>
        <v>2.4708635273286893E-2</v>
      </c>
    </row>
    <row r="1198" spans="2:17" x14ac:dyDescent="0.2">
      <c r="B1198" s="39" t="s">
        <v>42</v>
      </c>
      <c r="D1198" s="42">
        <f>_xll.qlCalendarAdvance(Calendar,$D1197,B1198,"f",FALSE)</f>
        <v>47865</v>
      </c>
      <c r="E1198" s="172">
        <f>_xll.qlInterestRateIndexValueDate(IndexON,D1198)</f>
        <v>47865</v>
      </c>
      <c r="F1198" s="188">
        <f>IFERROR(_xll.qlIndexFixing(IndexON,D1198,TRUE,_xll.ohTrigger(RecalcTrigger,TriggerON)),NA())</f>
        <v>2.2903411033939895E-2</v>
      </c>
      <c r="H1198" s="42">
        <f>_xll.qlCalendarAdvance(Calendar,$H1197,B1198,"f",FALSE)</f>
        <v>47865</v>
      </c>
      <c r="I1198" s="172">
        <f>_xll.qlInterestRateIndexValueDate(Index1M,$H1198)</f>
        <v>47865</v>
      </c>
      <c r="J1198" s="177">
        <f>IFERROR(_xll.qlIndexFixing(Index1M,$H1198,TRUE,_xll.ohTrigger(RecalcTrigger,Trigger1M)),NA())</f>
        <v>2.3565369383960064E-2</v>
      </c>
      <c r="K1198" s="44">
        <f>IFERROR(_xll.qlIndexFixing(Index3M,H1198,TRUE,_xll.ohTrigger(RecalcTrigger,Trigger3M)),NA())</f>
        <v>2.3977795329251927E-2</v>
      </c>
      <c r="L1198" s="44">
        <f>IFERROR(_xll.qlIndexFixing(Index6M,$H1198,TRUE,_xll.ohTrigger(RecalcTrigger,Trigger6M)),NA())</f>
        <v>2.4140683002333005E-2</v>
      </c>
      <c r="M1198" s="178">
        <f>IFERROR(_xll.qlIndexFixing(Index1Y,$H1198,TRUE,_xll.ohTrigger(RecalcTrigger,Trigger1Y)),NA())</f>
        <v>2.484936950698725E-2</v>
      </c>
      <c r="N1198" s="177">
        <f>IFERROR(_xll.qlIndexFixing(ONIndex1M,I1198,TRUE,_xll.ohTrigger(RecalcTrigger,Trigger1M)),NA())</f>
        <v>2.3561690861186872E-2</v>
      </c>
      <c r="O1198" s="44">
        <f>IFERROR(_xll.qlIndexFixing(ONIndex3M,I1198,TRUE,_xll.ohTrigger(RecalcTrigger,Trigger3M)),NA())</f>
        <v>2.3954548069233438E-2</v>
      </c>
      <c r="P1198" s="44">
        <f>IFERROR(_xll.qlIndexFixing(ONIndex6M,I1198,TRUE,_xll.ohTrigger(RecalcTrigger,Trigger6M)),NA())</f>
        <v>2.4115417938540554E-2</v>
      </c>
      <c r="Q1198" s="178">
        <f>IFERROR(_xll.qlIndexFixing(ONIndex1Y,I1198,TRUE,_xll.ohTrigger(RecalcTrigger,Trigger1Y)),NA())</f>
        <v>2.4703608726111364E-2</v>
      </c>
    </row>
    <row r="1199" spans="2:17" x14ac:dyDescent="0.2">
      <c r="B1199" s="39" t="s">
        <v>42</v>
      </c>
      <c r="D1199" s="42">
        <f>_xll.qlCalendarAdvance(Calendar,$D1198,B1199,"f",FALSE)</f>
        <v>47872</v>
      </c>
      <c r="E1199" s="172">
        <f>_xll.qlInterestRateIndexValueDate(IndexON,D1199)</f>
        <v>47872</v>
      </c>
      <c r="F1199" s="188">
        <f>IFERROR(_xll.qlIndexFixing(IndexON,D1199,TRUE,_xll.ohTrigger(RecalcTrigger,TriggerON)),NA())</f>
        <v>2.289756794046046E-2</v>
      </c>
      <c r="H1199" s="42">
        <f>_xll.qlCalendarAdvance(Calendar,$H1198,B1199,"f",FALSE)</f>
        <v>47872</v>
      </c>
      <c r="I1199" s="172">
        <f>_xll.qlInterestRateIndexValueDate(Index1M,$H1199)</f>
        <v>47872</v>
      </c>
      <c r="J1199" s="177">
        <f>IFERROR(_xll.qlIndexFixing(Index1M,$H1199,TRUE,_xll.ohTrigger(RecalcTrigger,Trigger1M)),NA())</f>
        <v>2.3556538864696403E-2</v>
      </c>
      <c r="K1199" s="44">
        <f>IFERROR(_xll.qlIndexFixing(Index3M,H1199,TRUE,_xll.ohTrigger(RecalcTrigger,Trigger3M)),NA())</f>
        <v>2.3970441318599541E-2</v>
      </c>
      <c r="L1199" s="44">
        <f>IFERROR(_xll.qlIndexFixing(Index6M,$H1199,TRUE,_xll.ohTrigger(RecalcTrigger,Trigger6M)),NA())</f>
        <v>2.4131381280303319E-2</v>
      </c>
      <c r="M1199" s="178">
        <f>IFERROR(_xll.qlIndexFixing(Index1Y,$H1199,TRUE,_xll.ohTrigger(RecalcTrigger,Trigger1Y)),NA())</f>
        <v>2.4842647259908722E-2</v>
      </c>
      <c r="N1199" s="177">
        <f>IFERROR(_xll.qlIndexFixing(ONIndex1M,I1199,TRUE,_xll.ohTrigger(RecalcTrigger,Trigger1M)),NA())</f>
        <v>2.3552907779588926E-2</v>
      </c>
      <c r="O1199" s="44">
        <f>IFERROR(_xll.qlIndexFixing(ONIndex3M,I1199,TRUE,_xll.ohTrigger(RecalcTrigger,Trigger3M)),NA())</f>
        <v>2.3947408779811202E-2</v>
      </c>
      <c r="P1199" s="44">
        <f>IFERROR(_xll.qlIndexFixing(ONIndex6M,I1199,TRUE,_xll.ohTrigger(RecalcTrigger,Trigger6M)),NA())</f>
        <v>2.4106474735453579E-2</v>
      </c>
      <c r="Q1199" s="178">
        <f>IFERROR(_xll.qlIndexFixing(ONIndex1Y,I1199,TRUE,_xll.ohTrigger(RecalcTrigger,Trigger1Y)),NA())</f>
        <v>2.4698525394345475E-2</v>
      </c>
    </row>
    <row r="1200" spans="2:17" x14ac:dyDescent="0.2">
      <c r="B1200" s="39" t="s">
        <v>42</v>
      </c>
      <c r="D1200" s="42">
        <f>_xll.qlCalendarAdvance(Calendar,$D1199,B1200,"f",FALSE)</f>
        <v>47879</v>
      </c>
      <c r="E1200" s="172">
        <f>_xll.qlInterestRateIndexValueDate(IndexON,D1200)</f>
        <v>47879</v>
      </c>
      <c r="F1200" s="188">
        <f>IFERROR(_xll.qlIndexFixing(IndexON,D1200,TRUE,_xll.ohTrigger(RecalcTrigger,TriggerON)),NA())</f>
        <v>2.2891697488431156E-2</v>
      </c>
      <c r="H1200" s="42">
        <f>_xll.qlCalendarAdvance(Calendar,$H1199,B1200,"f",FALSE)</f>
        <v>47879</v>
      </c>
      <c r="I1200" s="172">
        <f>_xll.qlInterestRateIndexValueDate(Index1M,$H1200)</f>
        <v>47879</v>
      </c>
      <c r="J1200" s="177">
        <f>IFERROR(_xll.qlIndexFixing(Index1M,$H1200,TRUE,_xll.ohTrigger(RecalcTrigger,Trigger1M)),NA())</f>
        <v>2.3547314462930766E-2</v>
      </c>
      <c r="K1200" s="44">
        <f>IFERROR(_xll.qlIndexFixing(Index3M,H1200,TRUE,_xll.ohTrigger(RecalcTrigger,Trigger3M)),NA())</f>
        <v>2.3962806718059226E-2</v>
      </c>
      <c r="L1200" s="44">
        <f>IFERROR(_xll.qlIndexFixing(Index6M,$H1200,TRUE,_xll.ohTrigger(RecalcTrigger,Trigger6M)),NA())</f>
        <v>2.4122059680503245E-2</v>
      </c>
      <c r="M1200" s="178">
        <f>IFERROR(_xll.qlIndexFixing(Index1Y,$H1200,TRUE,_xll.ohTrigger(RecalcTrigger,Trigger1Y)),NA())</f>
        <v>2.4834919033431709E-2</v>
      </c>
      <c r="N1200" s="177">
        <f>IFERROR(_xll.qlIndexFixing(ONIndex1M,I1200,TRUE,_xll.ohTrigger(RecalcTrigger,Trigger1M)),NA())</f>
        <v>2.3544108944214919E-2</v>
      </c>
      <c r="O1200" s="44">
        <f>IFERROR(_xll.qlIndexFixing(ONIndex3M,I1200,TRUE,_xll.ohTrigger(RecalcTrigger,Trigger3M)),NA())</f>
        <v>2.3940241660879161E-2</v>
      </c>
      <c r="P1200" s="44">
        <f>IFERROR(_xll.qlIndexFixing(ONIndex6M,I1200,TRUE,_xll.ohTrigger(RecalcTrigger,Trigger6M)),NA())</f>
        <v>2.409751184444198E-2</v>
      </c>
      <c r="Q1200" s="178">
        <f>IFERROR(_xll.qlIndexFixing(ONIndex1Y,I1200,TRUE,_xll.ohTrigger(RecalcTrigger,Trigger1Y)),NA())</f>
        <v>2.4693385278016237E-2</v>
      </c>
    </row>
    <row r="1201" spans="2:17" x14ac:dyDescent="0.2">
      <c r="B1201" s="39" t="s">
        <v>42</v>
      </c>
      <c r="D1201" s="42">
        <f>_xll.qlCalendarAdvance(Calendar,$D1200,B1201,"f",FALSE)</f>
        <v>47886</v>
      </c>
      <c r="E1201" s="172">
        <f>_xll.qlInterestRateIndexValueDate(IndexON,D1201)</f>
        <v>47886</v>
      </c>
      <c r="F1201" s="188">
        <f>IFERROR(_xll.qlIndexFixing(IndexON,D1201,TRUE,_xll.ohTrigger(RecalcTrigger,TriggerON)),NA())</f>
        <v>2.2885799677851985E-2</v>
      </c>
      <c r="H1201" s="42">
        <f>_xll.qlCalendarAdvance(Calendar,$H1200,B1201,"f",FALSE)</f>
        <v>47886</v>
      </c>
      <c r="I1201" s="172">
        <f>_xll.qlInterestRateIndexValueDate(Index1M,$H1201)</f>
        <v>47886</v>
      </c>
      <c r="J1201" s="177">
        <f>IFERROR(_xll.qlIndexFixing(Index1M,$H1201,TRUE,_xll.ohTrigger(RecalcTrigger,Trigger1M)),NA())</f>
        <v>2.3538457484255409E-2</v>
      </c>
      <c r="K1201" s="44">
        <f>IFERROR(_xll.qlIndexFixing(Index3M,H1201,TRUE,_xll.ohTrigger(RecalcTrigger,Trigger3M)),NA())</f>
        <v>2.3955399239403347E-2</v>
      </c>
      <c r="L1201" s="44">
        <f>IFERROR(_xll.qlIndexFixing(Index6M,$H1201,TRUE,_xll.ohTrigger(RecalcTrigger,Trigger6M)),NA())</f>
        <v>2.4112718203204132E-2</v>
      </c>
      <c r="M1201" s="178">
        <f>IFERROR(_xll.qlIndexFixing(Index1Y,$H1201,TRUE,_xll.ohTrigger(RecalcTrigger,Trigger1Y)),NA())</f>
        <v>2.4829028326972868E-2</v>
      </c>
      <c r="N1201" s="177">
        <f>IFERROR(_xll.qlIndexFixing(ONIndex1M,I1201,TRUE,_xll.ohTrigger(RecalcTrigger,Trigger1M)),NA())</f>
        <v>2.3535294355010821E-2</v>
      </c>
      <c r="O1201" s="44">
        <f>IFERROR(_xll.qlIndexFixing(ONIndex3M,I1201,TRUE,_xll.ohTrigger(RecalcTrigger,Trigger3M)),NA())</f>
        <v>2.393304671243731E-2</v>
      </c>
      <c r="P1201" s="44">
        <f>IFERROR(_xll.qlIndexFixing(ONIndex6M,I1201,TRUE,_xll.ohTrigger(RecalcTrigger,Trigger6M)),NA())</f>
        <v>2.4088529265478741E-2</v>
      </c>
      <c r="Q1201" s="178">
        <f>IFERROR(_xll.qlIndexFixing(ONIndex1Y,I1201,TRUE,_xll.ohTrigger(RecalcTrigger,Trigger1Y)),NA())</f>
        <v>2.4688188377177681E-2</v>
      </c>
    </row>
    <row r="1202" spans="2:17" x14ac:dyDescent="0.2">
      <c r="B1202" s="39" t="s">
        <v>42</v>
      </c>
      <c r="D1202" s="42">
        <f>_xll.qlCalendarAdvance(Calendar,$D1201,B1202,"f",FALSE)</f>
        <v>47893</v>
      </c>
      <c r="E1202" s="172">
        <f>_xll.qlInterestRateIndexValueDate(IndexON,D1202)</f>
        <v>47893</v>
      </c>
      <c r="F1202" s="188">
        <f>IFERROR(_xll.qlIndexFixing(IndexON,D1202,TRUE,_xll.ohTrigger(RecalcTrigger,TriggerON)),NA())</f>
        <v>2.2879874508695924E-2</v>
      </c>
      <c r="H1202" s="42">
        <f>_xll.qlCalendarAdvance(Calendar,$H1201,B1202,"f",FALSE)</f>
        <v>47893</v>
      </c>
      <c r="I1202" s="172">
        <f>_xll.qlInterestRateIndexValueDate(Index1M,$H1202)</f>
        <v>47893</v>
      </c>
      <c r="J1202" s="177">
        <f>IFERROR(_xll.qlIndexFixing(Index1M,$H1202,TRUE,_xll.ohTrigger(RecalcTrigger,Trigger1M)),NA())</f>
        <v>2.3529584731776874E-2</v>
      </c>
      <c r="K1202" s="44">
        <f>IFERROR(_xll.qlIndexFixing(Index3M,H1202,TRUE,_xll.ohTrigger(RecalcTrigger,Trigger3M)),NA())</f>
        <v>2.3947963787107319E-2</v>
      </c>
      <c r="L1202" s="44">
        <f>IFERROR(_xll.qlIndexFixing(Index6M,$H1202,TRUE,_xll.ohTrigger(RecalcTrigger,Trigger6M)),NA())</f>
        <v>2.4103356848680466E-2</v>
      </c>
      <c r="M1202" s="178">
        <f>IFERROR(_xll.qlIndexFixing(Index1Y,$H1202,TRUE,_xll.ohTrigger(RecalcTrigger,Trigger1Y)),NA())</f>
        <v>2.4822131643447334E-2</v>
      </c>
      <c r="N1202" s="177">
        <f>IFERROR(_xll.qlIndexFixing(ONIndex1M,I1202,TRUE,_xll.ohTrigger(RecalcTrigger,Trigger1M)),NA())</f>
        <v>2.3526464012057678E-2</v>
      </c>
      <c r="O1202" s="44">
        <f>IFERROR(_xll.qlIndexFixing(ONIndex3M,I1202,TRUE,_xll.ohTrigger(RecalcTrigger,Trigger3M)),NA())</f>
        <v>2.3925823934485651E-2</v>
      </c>
      <c r="P1202" s="44">
        <f>IFERROR(_xll.qlIndexFixing(ONIndex6M,I1202,TRUE,_xll.ohTrigger(RecalcTrigger,Trigger6M)),NA())</f>
        <v>2.4079526998563864E-2</v>
      </c>
      <c r="Q1202" s="178">
        <f>IFERROR(_xll.qlIndexFixing(ONIndex1Y,I1202,TRUE,_xll.ohTrigger(RecalcTrigger,Trigger1Y)),NA())</f>
        <v>2.4682934691829809E-2</v>
      </c>
    </row>
    <row r="1203" spans="2:17" x14ac:dyDescent="0.2">
      <c r="B1203" s="39" t="s">
        <v>42</v>
      </c>
      <c r="D1203" s="42">
        <f>_xll.qlCalendarAdvance(Calendar,$D1202,B1203,"f",FALSE)</f>
        <v>47900</v>
      </c>
      <c r="E1203" s="172">
        <f>_xll.qlInterestRateIndexValueDate(IndexON,D1203)</f>
        <v>47900</v>
      </c>
      <c r="F1203" s="188">
        <f>IFERROR(_xll.qlIndexFixing(IndexON,D1203,TRUE,_xll.ohTrigger(RecalcTrigger,TriggerON)),NA())</f>
        <v>2.2873921980962979E-2</v>
      </c>
      <c r="H1203" s="42">
        <f>_xll.qlCalendarAdvance(Calendar,$H1202,B1203,"f",FALSE)</f>
        <v>47900</v>
      </c>
      <c r="I1203" s="172">
        <f>_xll.qlInterestRateIndexValueDate(Index1M,$H1203)</f>
        <v>47900</v>
      </c>
      <c r="J1203" s="177">
        <f>IFERROR(_xll.qlIndexFixing(Index1M,$H1203,TRUE,_xll.ohTrigger(RecalcTrigger,Trigger1M)),NA())</f>
        <v>2.3520696205532796E-2</v>
      </c>
      <c r="K1203" s="44">
        <f>IFERROR(_xll.qlIndexFixing(Index3M,H1203,TRUE,_xll.ohTrigger(RecalcTrigger,Trigger3M)),NA())</f>
        <v>2.3940500361323221E-2</v>
      </c>
      <c r="L1203" s="44">
        <f>IFERROR(_xll.qlIndexFixing(Index6M,$H1203,TRUE,_xll.ohTrigger(RecalcTrigger,Trigger6M)),NA())</f>
        <v>2.4093975617205828E-2</v>
      </c>
      <c r="M1203" s="178">
        <f>IFERROR(_xll.qlIndexFixing(Index1Y,$H1203,TRUE,_xll.ohTrigger(RecalcTrigger,Trigger1Y)),NA())</f>
        <v>2.4815176816787521E-2</v>
      </c>
      <c r="N1203" s="177">
        <f>IFERROR(_xll.qlIndexFixing(ONIndex1M,I1203,TRUE,_xll.ohTrigger(RecalcTrigger,Trigger1M)),NA())</f>
        <v>2.3517617915301457E-2</v>
      </c>
      <c r="O1203" s="44">
        <f>IFERROR(_xll.qlIndexFixing(ONIndex3M,I1203,TRUE,_xll.ohTrigger(RecalcTrigger,Trigger3M)),NA())</f>
        <v>2.3918573327024188E-2</v>
      </c>
      <c r="P1203" s="44">
        <f>IFERROR(_xll.qlIndexFixing(ONIndex6M,I1203,TRUE,_xll.ohTrigger(RecalcTrigger,Trigger6M)),NA())</f>
        <v>2.4070505043751377E-2</v>
      </c>
      <c r="Q1203" s="178">
        <f>IFERROR(_xll.qlIndexFixing(ONIndex1Y,I1203,TRUE,_xll.ohTrigger(RecalcTrigger,Trigger1Y)),NA())</f>
        <v>2.4677624221945603E-2</v>
      </c>
    </row>
    <row r="1204" spans="2:17" x14ac:dyDescent="0.2">
      <c r="B1204" s="39" t="s">
        <v>42</v>
      </c>
      <c r="D1204" s="42">
        <f>_xll.qlCalendarAdvance(Calendar,$D1203,B1204,"f",FALSE)</f>
        <v>47907</v>
      </c>
      <c r="E1204" s="172">
        <f>_xll.qlInterestRateIndexValueDate(IndexON,D1204)</f>
        <v>47907</v>
      </c>
      <c r="F1204" s="188">
        <f>IFERROR(_xll.qlIndexFixing(IndexON,D1204,TRUE,_xll.ohTrigger(RecalcTrigger,TriggerON)),NA())</f>
        <v>2.2867942094734198E-2</v>
      </c>
      <c r="H1204" s="42">
        <f>_xll.qlCalendarAdvance(Calendar,$H1203,B1204,"f",FALSE)</f>
        <v>47907</v>
      </c>
      <c r="I1204" s="172">
        <f>_xll.qlInterestRateIndexValueDate(Index1M,$H1204)</f>
        <v>47907</v>
      </c>
      <c r="J1204" s="177">
        <f>IFERROR(_xll.qlIndexFixing(Index1M,$H1204,TRUE,_xll.ohTrigger(RecalcTrigger,Trigger1M)),NA())</f>
        <v>2.3512149625060454E-2</v>
      </c>
      <c r="K1204" s="44">
        <f>IFERROR(_xll.qlIndexFixing(Index3M,H1204,TRUE,_xll.ohTrigger(RecalcTrigger,Trigger3M)),NA())</f>
        <v>2.3933494079286421E-2</v>
      </c>
      <c r="L1204" s="44">
        <f>IFERROR(_xll.qlIndexFixing(Index6M,$H1204,TRUE,_xll.ohTrigger(RecalcTrigger,Trigger6M)),NA())</f>
        <v>2.4084687532140735E-2</v>
      </c>
      <c r="M1204" s="178">
        <f>IFERROR(_xll.qlIndexFixing(Index1Y,$H1204,TRUE,_xll.ohTrigger(RecalcTrigger,Trigger1Y)),NA())</f>
        <v>2.4807271421810995E-2</v>
      </c>
      <c r="N1204" s="177">
        <f>IFERROR(_xll.qlIndexFixing(ONIndex1M,I1204,TRUE,_xll.ohTrigger(RecalcTrigger,Trigger1M)),NA())</f>
        <v>2.3508756064796191E-2</v>
      </c>
      <c r="O1204" s="44">
        <f>IFERROR(_xll.qlIndexFixing(ONIndex3M,I1204,TRUE,_xll.ohTrigger(RecalcTrigger,Trigger3M)),NA())</f>
        <v>2.391129489007993E-2</v>
      </c>
      <c r="P1204" s="44">
        <f>IFERROR(_xll.qlIndexFixing(ONIndex6M,I1204,TRUE,_xll.ohTrigger(RecalcTrigger,Trigger6M)),NA())</f>
        <v>2.4061463400987252E-2</v>
      </c>
      <c r="Q1204" s="178">
        <f>IFERROR(_xll.qlIndexFixing(ONIndex1Y,I1204,TRUE,_xll.ohTrigger(RecalcTrigger,Trigger1Y)),NA())</f>
        <v>2.4672256967525067E-2</v>
      </c>
    </row>
    <row r="1205" spans="2:17" x14ac:dyDescent="0.2">
      <c r="B1205" s="39" t="s">
        <v>42</v>
      </c>
      <c r="D1205" s="42">
        <f>_xll.qlCalendarAdvance(Calendar,$D1204,B1205,"f",FALSE)</f>
        <v>47914</v>
      </c>
      <c r="E1205" s="172">
        <f>_xll.qlInterestRateIndexValueDate(IndexON,D1205)</f>
        <v>47914</v>
      </c>
      <c r="F1205" s="188">
        <f>IFERROR(_xll.qlIndexFixing(IndexON,D1205,TRUE,_xll.ohTrigger(RecalcTrigger,TriggerON)),NA())</f>
        <v>2.2861934849901514E-2</v>
      </c>
      <c r="H1205" s="42">
        <f>_xll.qlCalendarAdvance(Calendar,$H1204,B1205,"f",FALSE)</f>
        <v>47914</v>
      </c>
      <c r="I1205" s="172">
        <f>_xll.qlInterestRateIndexValueDate(Index1M,$H1205)</f>
        <v>47914</v>
      </c>
      <c r="J1205" s="177">
        <f>IFERROR(_xll.qlIndexFixing(Index1M,$H1205,TRUE,_xll.ohTrigger(RecalcTrigger,Trigger1M)),NA())</f>
        <v>2.3503224448716015E-2</v>
      </c>
      <c r="K1205" s="44">
        <f>IFERROR(_xll.qlIndexFixing(Index3M,H1205,TRUE,_xll.ohTrigger(RecalcTrigger,Trigger3M)),NA())</f>
        <v>2.392668822935131E-2</v>
      </c>
      <c r="L1205" s="44">
        <f>IFERROR(_xll.qlIndexFixing(Index6M,$H1205,TRUE,_xll.ohTrigger(RecalcTrigger,Trigger6M)),NA())</f>
        <v>2.4075596327056803E-2</v>
      </c>
      <c r="M1205" s="178">
        <f>IFERROR(_xll.qlIndexFixing(Index1Y,$H1205,TRUE,_xll.ohTrigger(RecalcTrigger,Trigger1Y)),NA())</f>
        <v>2.480109273883907E-2</v>
      </c>
      <c r="N1205" s="177">
        <f>IFERROR(_xll.qlIndexFixing(ONIndex1M,I1205,TRUE,_xll.ohTrigger(RecalcTrigger,Trigger1M)),NA())</f>
        <v>2.3499878460487848E-2</v>
      </c>
      <c r="O1205" s="44">
        <f>IFERROR(_xll.qlIndexFixing(ONIndex3M,I1205,TRUE,_xll.ohTrigger(RecalcTrigger,Trigger3M)),NA())</f>
        <v>2.3903988623598847E-2</v>
      </c>
      <c r="P1205" s="44">
        <f>IFERROR(_xll.qlIndexFixing(ONIndex6M,I1205,TRUE,_xll.ohTrigger(RecalcTrigger,Trigger6M)),NA())</f>
        <v>2.40524020702985E-2</v>
      </c>
      <c r="Q1205" s="178">
        <f>IFERROR(_xll.qlIndexFixing(ONIndex1Y,I1205,TRUE,_xll.ohTrigger(RecalcTrigger,Trigger1Y)),NA())</f>
        <v>2.4666832928622227E-2</v>
      </c>
    </row>
    <row r="1206" spans="2:17" x14ac:dyDescent="0.2">
      <c r="B1206" s="39" t="s">
        <v>42</v>
      </c>
      <c r="D1206" s="42">
        <f>_xll.qlCalendarAdvance(Calendar,$D1205,B1206,"f",FALSE)</f>
        <v>47921</v>
      </c>
      <c r="E1206" s="172">
        <f>_xll.qlInterestRateIndexValueDate(IndexON,D1206)</f>
        <v>47921</v>
      </c>
      <c r="F1206" s="188">
        <f>IFERROR(_xll.qlIndexFixing(IndexON,D1206,TRUE,_xll.ohTrigger(RecalcTrigger,TriggerON)),NA())</f>
        <v>2.285590024651896E-2</v>
      </c>
      <c r="H1206" s="42">
        <f>_xll.qlCalendarAdvance(Calendar,$H1205,B1206,"f",FALSE)</f>
        <v>47921</v>
      </c>
      <c r="I1206" s="172">
        <f>_xll.qlInterestRateIndexValueDate(Index1M,$H1206)</f>
        <v>47921</v>
      </c>
      <c r="J1206" s="177">
        <f>IFERROR(_xll.qlIndexFixing(Index1M,$H1206,TRUE,_xll.ohTrigger(RecalcTrigger,Trigger1M)),NA())</f>
        <v>2.3494399019134277E-2</v>
      </c>
      <c r="K1206" s="44">
        <f>IFERROR(_xll.qlIndexFixing(Index3M,H1206,TRUE,_xll.ohTrigger(RecalcTrigger,Trigger3M)),NA())</f>
        <v>2.3919128424295253E-2</v>
      </c>
      <c r="L1206" s="44">
        <f>IFERROR(_xll.qlIndexFixing(Index6M,$H1206,TRUE,_xll.ohTrigger(RecalcTrigger,Trigger6M)),NA())</f>
        <v>2.4066147310498744E-2</v>
      </c>
      <c r="M1206" s="178">
        <f>IFERROR(_xll.qlIndexFixing(Index1Y,$H1206,TRUE,_xll.ohTrigger(RecalcTrigger,Trigger1Y)),NA())</f>
        <v>2.479396348996106E-2</v>
      </c>
      <c r="N1206" s="177">
        <f>IFERROR(_xll.qlIndexFixing(ONIndex1M,I1206,TRUE,_xll.ohTrigger(RecalcTrigger,Trigger1M)),NA())</f>
        <v>2.3490985102430455E-2</v>
      </c>
      <c r="O1206" s="44">
        <f>IFERROR(_xll.qlIndexFixing(ONIndex3M,I1206,TRUE,_xll.ohTrigger(RecalcTrigger,Trigger3M)),NA())</f>
        <v>2.389665452766199E-2</v>
      </c>
      <c r="P1206" s="44">
        <f>IFERROR(_xll.qlIndexFixing(ONIndex6M,I1206,TRUE,_xll.ohTrigger(RecalcTrigger,Trigger6M)),NA())</f>
        <v>2.4043321051739158E-2</v>
      </c>
      <c r="Q1206" s="178">
        <f>IFERROR(_xll.qlIndexFixing(ONIndex1Y,I1206,TRUE,_xll.ohTrigger(RecalcTrigger,Trigger1Y)),NA())</f>
        <v>2.4661352105210071E-2</v>
      </c>
    </row>
    <row r="1207" spans="2:17" x14ac:dyDescent="0.2">
      <c r="B1207" s="39" t="s">
        <v>42</v>
      </c>
      <c r="D1207" s="42">
        <f>_xll.qlCalendarAdvance(Calendar,$D1206,B1207,"f",FALSE)</f>
        <v>47928</v>
      </c>
      <c r="E1207" s="172">
        <f>_xll.qlInterestRateIndexValueDate(IndexON,D1207)</f>
        <v>47928</v>
      </c>
      <c r="F1207" s="188">
        <f>IFERROR(_xll.qlIndexFixing(IndexON,D1207,TRUE,_xll.ohTrigger(RecalcTrigger,TriggerON)),NA())</f>
        <v>2.2849838284667582E-2</v>
      </c>
      <c r="H1207" s="42">
        <f>_xll.qlCalendarAdvance(Calendar,$H1206,B1207,"f",FALSE)</f>
        <v>47928</v>
      </c>
      <c r="I1207" s="172">
        <f>_xll.qlInterestRateIndexValueDate(Index1M,$H1207)</f>
        <v>47928</v>
      </c>
      <c r="J1207" s="177">
        <f>IFERROR(_xll.qlIndexFixing(Index1M,$H1207,TRUE,_xll.ohTrigger(RecalcTrigger,Trigger1M)),NA())</f>
        <v>2.3485326767906361E-2</v>
      </c>
      <c r="K1207" s="44">
        <f>IFERROR(_xll.qlIndexFixing(Index3M,H1207,TRUE,_xll.ohTrigger(RecalcTrigger,Trigger3M)),NA())</f>
        <v>2.3911540638056446E-2</v>
      </c>
      <c r="L1207" s="44">
        <f>IFERROR(_xll.qlIndexFixing(Index6M,$H1207,TRUE,_xll.ohTrigger(RecalcTrigger,Trigger6M)),NA())</f>
        <v>2.4056678413928053E-2</v>
      </c>
      <c r="M1207" s="178">
        <f>IFERROR(_xll.qlIndexFixing(Index1Y,$H1207,TRUE,_xll.ohTrigger(RecalcTrigger,Trigger1Y)),NA())</f>
        <v>2.4786776102771579E-2</v>
      </c>
      <c r="N1207" s="177">
        <f>IFERROR(_xll.qlIndexFixing(ONIndex1M,I1207,TRUE,_xll.ohTrigger(RecalcTrigger,Trigger1M)),NA())</f>
        <v>2.3482075990597005E-2</v>
      </c>
      <c r="O1207" s="44">
        <f>IFERROR(_xll.qlIndexFixing(ONIndex3M,I1207,TRUE,_xll.ohTrigger(RecalcTrigger,Trigger3M)),NA())</f>
        <v>2.3889292602215322E-2</v>
      </c>
      <c r="P1207" s="44">
        <f>IFERROR(_xll.qlIndexFixing(ONIndex6M,I1207,TRUE,_xll.ohTrigger(RecalcTrigger,Trigger6M)),NA())</f>
        <v>2.4034220345228178E-2</v>
      </c>
      <c r="Q1207" s="178">
        <f>IFERROR(_xll.qlIndexFixing(ONIndex1Y,I1207,TRUE,_xll.ohTrigger(RecalcTrigger,Trigger1Y)),NA())</f>
        <v>2.4655814497315614E-2</v>
      </c>
    </row>
    <row r="1208" spans="2:17" x14ac:dyDescent="0.2">
      <c r="B1208" s="39" t="s">
        <v>42</v>
      </c>
      <c r="D1208" s="42">
        <f>_xll.qlCalendarAdvance(Calendar,$D1207,B1208,"f",FALSE)</f>
        <v>47935</v>
      </c>
      <c r="E1208" s="172">
        <f>_xll.qlInterestRateIndexValueDate(IndexON,D1208)</f>
        <v>47935</v>
      </c>
      <c r="F1208" s="188">
        <f>IFERROR(_xll.qlIndexFixing(IndexON,D1208,TRUE,_xll.ohTrigger(RecalcTrigger,TriggerON)),NA())</f>
        <v>2.2843748964212301E-2</v>
      </c>
      <c r="H1208" s="42">
        <f>_xll.qlCalendarAdvance(Calendar,$H1207,B1208,"f",FALSE)</f>
        <v>47935</v>
      </c>
      <c r="I1208" s="172">
        <f>_xll.qlInterestRateIndexValueDate(Index1M,$H1208)</f>
        <v>47935</v>
      </c>
      <c r="J1208" s="177">
        <f>IFERROR(_xll.qlIndexFixing(Index1M,$H1208,TRUE,_xll.ohTrigger(RecalcTrigger,Trigger1M)),NA())</f>
        <v>2.3476354263506503E-2</v>
      </c>
      <c r="K1208" s="44">
        <f>IFERROR(_xll.qlIndexFixing(Index3M,H1208,TRUE,_xll.ohTrigger(RecalcTrigger,Trigger3M)),NA())</f>
        <v>2.3903924870801292E-2</v>
      </c>
      <c r="L1208" s="44">
        <f>IFERROR(_xll.qlIndexFixing(Index6M,$H1208,TRUE,_xll.ohTrigger(RecalcTrigger,Trigger6M)),NA())</f>
        <v>2.4047189637628173E-2</v>
      </c>
      <c r="M1208" s="178">
        <f>IFERROR(_xll.qlIndexFixing(Index1Y,$H1208,TRUE,_xll.ohTrigger(RecalcTrigger,Trigger1Y)),NA())</f>
        <v>2.4779808660910018E-2</v>
      </c>
      <c r="N1208" s="177">
        <f>IFERROR(_xll.qlIndexFixing(ONIndex1M,I1208,TRUE,_xll.ohTrigger(RecalcTrigger,Trigger1M)),NA())</f>
        <v>2.3473151125014507E-2</v>
      </c>
      <c r="O1208" s="44">
        <f>IFERROR(_xll.qlIndexFixing(ONIndex3M,I1208,TRUE,_xll.ohTrigger(RecalcTrigger,Trigger3M)),NA())</f>
        <v>2.388190284731288E-2</v>
      </c>
      <c r="P1208" s="44">
        <f>IFERROR(_xll.qlIndexFixing(ONIndex6M,I1208,TRUE,_xll.ohTrigger(RecalcTrigger,Trigger6M)),NA())</f>
        <v>2.4025099950792571E-2</v>
      </c>
      <c r="Q1208" s="178">
        <f>IFERROR(_xll.qlIndexFixing(ONIndex1Y,I1208,TRUE,_xll.ohTrigger(RecalcTrigger,Trigger1Y)),NA())</f>
        <v>2.465022010491184E-2</v>
      </c>
    </row>
    <row r="1209" spans="2:17" x14ac:dyDescent="0.2">
      <c r="B1209" s="39" t="s">
        <v>42</v>
      </c>
      <c r="D1209" s="42">
        <f>_xll.qlCalendarAdvance(Calendar,$D1208,B1209,"f",FALSE)</f>
        <v>47942</v>
      </c>
      <c r="E1209" s="172">
        <f>_xll.qlInterestRateIndexValueDate(IndexON,D1209)</f>
        <v>47942</v>
      </c>
      <c r="F1209" s="188">
        <f>IFERROR(_xll.qlIndexFixing(IndexON,D1209,TRUE,_xll.ohTrigger(RecalcTrigger,TriggerON)),NA())</f>
        <v>2.2837632285261183E-2</v>
      </c>
      <c r="H1209" s="42">
        <f>_xll.qlCalendarAdvance(Calendar,$H1208,B1209,"f",FALSE)</f>
        <v>47942</v>
      </c>
      <c r="I1209" s="172">
        <f>_xll.qlInterestRateIndexValueDate(Index1M,$H1209)</f>
        <v>47942</v>
      </c>
      <c r="J1209" s="177">
        <f>IFERROR(_xll.qlIndexFixing(Index1M,$H1209,TRUE,_xll.ohTrigger(RecalcTrigger,Trigger1M)),NA())</f>
        <v>2.3467476395278054E-2</v>
      </c>
      <c r="K1209" s="44">
        <f>IFERROR(_xll.qlIndexFixing(Index3M,H1209,TRUE,_xll.ohTrigger(RecalcTrigger,Trigger3M)),NA())</f>
        <v>2.3895592557001664E-2</v>
      </c>
      <c r="L1209" s="44">
        <f>IFERROR(_xll.qlIndexFixing(Index6M,$H1209,TRUE,_xll.ohTrigger(RecalcTrigger,Trigger6M)),NA())</f>
        <v>2.403768098188298E-2</v>
      </c>
      <c r="M1209" s="178">
        <f>IFERROR(_xll.qlIndexFixing(Index1Y,$H1209,TRUE,_xll.ohTrigger(RecalcTrigger,Trigger1Y)),NA())</f>
        <v>2.4772226918389883E-2</v>
      </c>
      <c r="N1209" s="177">
        <f>IFERROR(_xll.qlIndexFixing(ONIndex1M,I1209,TRUE,_xll.ohTrigger(RecalcTrigger,Trigger1M)),NA())</f>
        <v>2.346421050565595E-2</v>
      </c>
      <c r="O1209" s="44">
        <f>IFERROR(_xll.qlIndexFixing(ONIndex3M,I1209,TRUE,_xll.ohTrigger(RecalcTrigger,Trigger3M)),NA())</f>
        <v>2.3874485262927646E-2</v>
      </c>
      <c r="P1209" s="44">
        <f>IFERROR(_xll.qlIndexFixing(ONIndex6M,I1209,TRUE,_xll.ohTrigger(RecalcTrigger,Trigger6M)),NA())</f>
        <v>2.4015959868459356E-2</v>
      </c>
      <c r="Q1209" s="178">
        <f>IFERROR(_xll.qlIndexFixing(ONIndex1Y,I1209,TRUE,_xll.ohTrigger(RecalcTrigger,Trigger1Y)),NA())</f>
        <v>2.4644568928052783E-2</v>
      </c>
    </row>
    <row r="1210" spans="2:17" x14ac:dyDescent="0.2">
      <c r="B1210" s="39" t="s">
        <v>42</v>
      </c>
      <c r="D1210" s="42">
        <f>_xll.qlCalendarAdvance(Calendar,$D1209,B1210,"f",FALSE)</f>
        <v>47953</v>
      </c>
      <c r="E1210" s="172">
        <f>_xll.qlInterestRateIndexValueDate(IndexON,D1210)</f>
        <v>47953</v>
      </c>
      <c r="F1210" s="188">
        <f>IFERROR(_xll.qlIndexFixing(IndexON,D1210,TRUE,_xll.ohTrigger(RecalcTrigger,TriggerON)),NA())</f>
        <v>2.2827419223327983E-2</v>
      </c>
      <c r="H1210" s="42">
        <f>_xll.qlCalendarAdvance(Calendar,$H1209,B1210,"f",FALSE)</f>
        <v>47953</v>
      </c>
      <c r="I1210" s="172">
        <f>_xll.qlInterestRateIndexValueDate(Index1M,$H1210)</f>
        <v>47953</v>
      </c>
      <c r="J1210" s="177">
        <f>IFERROR(_xll.qlIndexFixing(Index1M,$H1210,TRUE,_xll.ohTrigger(RecalcTrigger,Trigger1M)),NA())</f>
        <v>2.3453101778669848E-2</v>
      </c>
      <c r="K1210" s="44">
        <f>IFERROR(_xll.qlIndexFixing(Index3M,H1210,TRUE,_xll.ohTrigger(RecalcTrigger,Trigger3M)),NA())</f>
        <v>2.3883536202974353E-2</v>
      </c>
      <c r="L1210" s="44">
        <f>IFERROR(_xll.qlIndexFixing(Index6M,$H1210,TRUE,_xll.ohTrigger(RecalcTrigger,Trigger6M)),NA())</f>
        <v>2.4022500371669194E-2</v>
      </c>
      <c r="M1210" s="178">
        <f>IFERROR(_xll.qlIndexFixing(Index1Y,$H1210,TRUE,_xll.ohTrigger(RecalcTrigger,Trigger1Y)),NA())</f>
        <v>2.4760365711081613E-2</v>
      </c>
      <c r="N1210" s="177">
        <f>IFERROR(_xll.qlIndexFixing(ONIndex1M,I1210,TRUE,_xll.ohTrigger(RecalcTrigger,Trigger1M)),NA())</f>
        <v>2.3449904369347019E-2</v>
      </c>
      <c r="O1210" s="44">
        <f>IFERROR(_xll.qlIndexFixing(ONIndex3M,I1210,TRUE,_xll.ohTrigger(RecalcTrigger,Trigger3M)),NA())</f>
        <v>2.3862280570392524E-2</v>
      </c>
      <c r="P1210" s="44">
        <f>IFERROR(_xll.qlIndexFixing(ONIndex6M,I1210,TRUE,_xll.ohTrigger(RecalcTrigger,Trigger6M)),NA())</f>
        <v>2.4001290302986256E-2</v>
      </c>
      <c r="Q1210" s="178">
        <f>IFERROR(_xll.qlIndexFixing(ONIndex1Y,I1210,TRUE,_xll.ohTrigger(RecalcTrigger,Trigger1Y)),NA())</f>
        <v>2.4634735005429897E-2</v>
      </c>
    </row>
    <row r="1211" spans="2:17" x14ac:dyDescent="0.2">
      <c r="B1211" s="39" t="s">
        <v>42</v>
      </c>
      <c r="D1211" s="42">
        <f>_xll.qlCalendarAdvance(Calendar,$D1210,B1211,"f",FALSE)</f>
        <v>47960</v>
      </c>
      <c r="E1211" s="172">
        <f>_xll.qlInterestRateIndexValueDate(IndexON,D1211)</f>
        <v>47960</v>
      </c>
      <c r="F1211" s="188">
        <f>IFERROR(_xll.qlIndexFixing(IndexON,D1211,TRUE,_xll.ohTrigger(RecalcTrigger,TriggerON)),NA())</f>
        <v>2.28212368754932E-2</v>
      </c>
      <c r="H1211" s="42">
        <f>_xll.qlCalendarAdvance(Calendar,$H1210,B1211,"f",FALSE)</f>
        <v>47960</v>
      </c>
      <c r="I1211" s="172">
        <f>_xll.qlInterestRateIndexValueDate(Index1M,$H1211)</f>
        <v>47960</v>
      </c>
      <c r="J1211" s="177">
        <f>IFERROR(_xll.qlIndexFixing(Index1M,$H1211,TRUE,_xll.ohTrigger(RecalcTrigger,Trigger1M)),NA())</f>
        <v>2.3444074638003021E-2</v>
      </c>
      <c r="K1211" s="44">
        <f>IFERROR(_xll.qlIndexFixing(Index3M,H1211,TRUE,_xll.ohTrigger(RecalcTrigger,Trigger3M)),NA())</f>
        <v>2.3875828009179013E-2</v>
      </c>
      <c r="L1211" s="44">
        <f>IFERROR(_xll.qlIndexFixing(Index6M,$H1211,TRUE,_xll.ohTrigger(RecalcTrigger,Trigger6M)),NA())</f>
        <v>2.4012944688532913E-2</v>
      </c>
      <c r="M1211" s="178">
        <f>IFERROR(_xll.qlIndexFixing(Index1Y,$H1211,TRUE,_xll.ohTrigger(RecalcTrigger,Trigger1Y)),NA())</f>
        <v>2.475291721564887E-2</v>
      </c>
      <c r="N1211" s="177">
        <f>IFERROR(_xll.qlIndexFixing(ONIndex1M,I1211,TRUE,_xll.ohTrigger(RecalcTrigger,Trigger1M)),NA())</f>
        <v>2.3440926644272553E-2</v>
      </c>
      <c r="O1211" s="44">
        <f>IFERROR(_xll.qlIndexFixing(ONIndex3M,I1211,TRUE,_xll.ohTrigger(RecalcTrigger,Trigger3M)),NA())</f>
        <v>2.3854796378580678E-2</v>
      </c>
      <c r="P1211" s="44">
        <f>IFERROR(_xll.qlIndexFixing(ONIndex6M,I1211,TRUE,_xll.ohTrigger(RecalcTrigger,Trigger6M)),NA())</f>
        <v>2.3992103615232407E-2</v>
      </c>
      <c r="Q1211" s="178">
        <f>IFERROR(_xll.qlIndexFixing(ONIndex1Y,I1211,TRUE,_xll.ohTrigger(RecalcTrigger,Trigger1Y)),NA())</f>
        <v>2.46289467046934E-2</v>
      </c>
    </row>
    <row r="1212" spans="2:17" x14ac:dyDescent="0.2">
      <c r="B1212" s="39" t="s">
        <v>42</v>
      </c>
      <c r="D1212" s="42">
        <f>_xll.qlCalendarAdvance(Calendar,$D1211,B1212,"f",FALSE)</f>
        <v>47967</v>
      </c>
      <c r="E1212" s="172">
        <f>_xll.qlInterestRateIndexValueDate(IndexON,D1212)</f>
        <v>47967</v>
      </c>
      <c r="F1212" s="188">
        <f>IFERROR(_xll.qlIndexFixing(IndexON,D1212,TRUE,_xll.ohTrigger(RecalcTrigger,TriggerON)),NA())</f>
        <v>2.2815027172350399E-2</v>
      </c>
      <c r="H1212" s="42">
        <f>_xll.qlCalendarAdvance(Calendar,$H1211,B1212,"f",FALSE)</f>
        <v>47967</v>
      </c>
      <c r="I1212" s="172">
        <f>_xll.qlInterestRateIndexValueDate(Index1M,$H1212)</f>
        <v>47967</v>
      </c>
      <c r="J1212" s="177">
        <f>IFERROR(_xll.qlIndexFixing(Index1M,$H1212,TRUE,_xll.ohTrigger(RecalcTrigger,Trigger1M)),NA())</f>
        <v>2.3435031722304399E-2</v>
      </c>
      <c r="K1212" s="44">
        <f>IFERROR(_xll.qlIndexFixing(Index3M,H1212,TRUE,_xll.ohTrigger(RecalcTrigger,Trigger3M)),NA())</f>
        <v>2.3868091840071607E-2</v>
      </c>
      <c r="L1212" s="44">
        <f>IFERROR(_xll.qlIndexFixing(Index6M,$H1212,TRUE,_xll.ohTrigger(RecalcTrigger,Trigger6M)),NA())</f>
        <v>2.4003369129032316E-2</v>
      </c>
      <c r="M1212" s="178">
        <f>IFERROR(_xll.qlIndexFixing(Index1Y,$H1212,TRUE,_xll.ohTrigger(RecalcTrigger,Trigger1Y)),NA())</f>
        <v>2.4745410592537865E-2</v>
      </c>
      <c r="N1212" s="177">
        <f>IFERROR(_xll.qlIndexFixing(ONIndex1M,I1212,TRUE,_xll.ohTrigger(RecalcTrigger,Trigger1M)),NA())</f>
        <v>2.3431933167042951E-2</v>
      </c>
      <c r="O1212" s="44">
        <f>IFERROR(_xll.qlIndexFixing(ONIndex3M,I1212,TRUE,_xll.ohTrigger(RecalcTrigger,Trigger3M)),NA())</f>
        <v>2.3847284360662968E-2</v>
      </c>
      <c r="P1212" s="44">
        <f>IFERROR(_xll.qlIndexFixing(ONIndex6M,I1212,TRUE,_xll.ohTrigger(RecalcTrigger,Trigger6M)),NA())</f>
        <v>2.3982897241661139E-2</v>
      </c>
      <c r="Q1212" s="178">
        <f>IFERROR(_xll.qlIndexFixing(ONIndex1Y,I1212,TRUE,_xll.ohTrigger(RecalcTrigger,Trigger1Y)),NA())</f>
        <v>2.4623101626984889E-2</v>
      </c>
    </row>
    <row r="1213" spans="2:17" x14ac:dyDescent="0.2">
      <c r="B1213" s="39" t="s">
        <v>42</v>
      </c>
      <c r="D1213" s="42">
        <f>_xll.qlCalendarAdvance(Calendar,$D1212,B1213,"f",FALSE)</f>
        <v>47974</v>
      </c>
      <c r="E1213" s="172">
        <f>_xll.qlInterestRateIndexValueDate(IndexON,D1213)</f>
        <v>47974</v>
      </c>
      <c r="F1213" s="188">
        <f>IFERROR(_xll.qlIndexFixing(IndexON,D1213,TRUE,_xll.ohTrigger(RecalcTrigger,TriggerON)),NA())</f>
        <v>2.2808790113818533E-2</v>
      </c>
      <c r="H1213" s="42">
        <f>_xll.qlCalendarAdvance(Calendar,$H1212,B1213,"f",FALSE)</f>
        <v>47974</v>
      </c>
      <c r="I1213" s="172">
        <f>_xll.qlInterestRateIndexValueDate(Index1M,$H1213)</f>
        <v>47974</v>
      </c>
      <c r="J1213" s="177">
        <f>IFERROR(_xll.qlIndexFixing(Index1M,$H1213,TRUE,_xll.ohTrigger(RecalcTrigger,Trigger1M)),NA())</f>
        <v>2.342607580073133E-2</v>
      </c>
      <c r="K1213" s="44">
        <f>IFERROR(_xll.qlIndexFixing(Index3M,H1213,TRUE,_xll.ohTrigger(RecalcTrigger,Trigger3M)),NA())</f>
        <v>2.3860546010467228E-2</v>
      </c>
      <c r="L1213" s="44">
        <f>IFERROR(_xll.qlIndexFixing(Index6M,$H1213,TRUE,_xll.ohTrigger(RecalcTrigger,Trigger6M)),NA())</f>
        <v>2.399386678780847E-2</v>
      </c>
      <c r="M1213" s="178">
        <f>IFERROR(_xll.qlIndexFixing(Index1Y,$H1213,TRUE,_xll.ohTrigger(RecalcTrigger,Trigger1Y)),NA())</f>
        <v>2.4737845843030067E-2</v>
      </c>
      <c r="N1213" s="177">
        <f>IFERROR(_xll.qlIndexFixing(ONIndex1M,I1213,TRUE,_xll.ohTrigger(RecalcTrigger,Trigger1M)),NA())</f>
        <v>2.3422923937577167E-2</v>
      </c>
      <c r="O1213" s="44">
        <f>IFERROR(_xll.qlIndexFixing(ONIndex3M,I1213,TRUE,_xll.ohTrigger(RecalcTrigger,Trigger3M)),NA())</f>
        <v>2.3839744516639394E-2</v>
      </c>
      <c r="P1213" s="44">
        <f>IFERROR(_xll.qlIndexFixing(ONIndex6M,I1213,TRUE,_xll.ohTrigger(RecalcTrigger,Trigger6M)),NA())</f>
        <v>2.3973671182353495E-2</v>
      </c>
      <c r="Q1213" s="178">
        <f>IFERROR(_xll.qlIndexFixing(ONIndex1Y,I1213,TRUE,_xll.ohTrigger(RecalcTrigger,Trigger1Y)),NA())</f>
        <v>2.4617199772304366E-2</v>
      </c>
    </row>
    <row r="1214" spans="2:17" x14ac:dyDescent="0.2">
      <c r="B1214" s="39" t="s">
        <v>42</v>
      </c>
      <c r="D1214" s="42">
        <f>_xll.qlCalendarAdvance(Calendar,$D1213,B1214,"f",FALSE)</f>
        <v>47981</v>
      </c>
      <c r="E1214" s="172">
        <f>_xll.qlInterestRateIndexValueDate(IndexON,D1214)</f>
        <v>47981</v>
      </c>
      <c r="F1214" s="188">
        <f>IFERROR(_xll.qlIndexFixing(IndexON,D1214,TRUE,_xll.ohTrigger(RecalcTrigger,TriggerON)),NA())</f>
        <v>2.2802525699978649E-2</v>
      </c>
      <c r="H1214" s="42">
        <f>_xll.qlCalendarAdvance(Calendar,$H1213,B1214,"f",FALSE)</f>
        <v>47981</v>
      </c>
      <c r="I1214" s="172">
        <f>_xll.qlInterestRateIndexValueDate(Index1M,$H1214)</f>
        <v>47981</v>
      </c>
      <c r="J1214" s="177">
        <f>IFERROR(_xll.qlIndexFixing(Index1M,$H1214,TRUE,_xll.ohTrigger(RecalcTrigger,Trigger1M)),NA())</f>
        <v>2.3416999626485972E-2</v>
      </c>
      <c r="K1214" s="44">
        <f>IFERROR(_xll.qlIndexFixing(Index3M,H1214,TRUE,_xll.ohTrigger(RecalcTrigger,Trigger3M)),NA())</f>
        <v>2.3852751385096006E-2</v>
      </c>
      <c r="L1214" s="44">
        <f>IFERROR(_xll.qlIndexFixing(Index6M,$H1214,TRUE,_xll.ohTrigger(RecalcTrigger,Trigger6M)),NA())</f>
        <v>2.3984249428497941E-2</v>
      </c>
      <c r="M1214" s="178">
        <f>IFERROR(_xll.qlIndexFixing(Index1Y,$H1214,TRUE,_xll.ohTrigger(RecalcTrigger,Trigger1Y)),NA())</f>
        <v>2.4730222968417568E-2</v>
      </c>
      <c r="N1214" s="177">
        <f>IFERROR(_xll.qlIndexFixing(ONIndex1M,I1214,TRUE,_xll.ohTrigger(RecalcTrigger,Trigger1M)),NA())</f>
        <v>2.3413898956037293E-2</v>
      </c>
      <c r="O1214" s="44">
        <f>IFERROR(_xll.qlIndexFixing(ONIndex3M,I1214,TRUE,_xll.ohTrigger(RecalcTrigger,Trigger3M)),NA())</f>
        <v>2.383217684642891E-2</v>
      </c>
      <c r="P1214" s="44">
        <f>IFERROR(_xll.qlIndexFixing(ONIndex6M,I1214,TRUE,_xll.ohTrigger(RecalcTrigger,Trigger6M)),NA())</f>
        <v>2.3964425437147385E-2</v>
      </c>
      <c r="Q1214" s="178">
        <f>IFERROR(_xll.qlIndexFixing(ONIndex1Y,I1214,TRUE,_xll.ohTrigger(RecalcTrigger,Trigger1Y)),NA())</f>
        <v>2.4611241140651829E-2</v>
      </c>
    </row>
    <row r="1215" spans="2:17" x14ac:dyDescent="0.2">
      <c r="B1215" s="39" t="s">
        <v>42</v>
      </c>
      <c r="D1215" s="42">
        <f>_xll.qlCalendarAdvance(Calendar,$D1214,B1215,"f",FALSE)</f>
        <v>47988</v>
      </c>
      <c r="E1215" s="172">
        <f>_xll.qlInterestRateIndexValueDate(IndexON,D1215)</f>
        <v>47988</v>
      </c>
      <c r="F1215" s="188">
        <f>IFERROR(_xll.qlIndexFixing(IndexON,D1215,TRUE,_xll.ohTrigger(RecalcTrigger,TriggerON)),NA())</f>
        <v>2.2796233930911791E-2</v>
      </c>
      <c r="H1215" s="42">
        <f>_xll.qlCalendarAdvance(Calendar,$H1214,B1215,"f",FALSE)</f>
        <v>47988</v>
      </c>
      <c r="I1215" s="172">
        <f>_xll.qlInterestRateIndexValueDate(Index1M,$H1215)</f>
        <v>47988</v>
      </c>
      <c r="J1215" s="177">
        <f>IFERROR(_xll.qlIndexFixing(Index1M,$H1215,TRUE,_xll.ohTrigger(RecalcTrigger,Trigger1M)),NA())</f>
        <v>2.3407907676529765E-2</v>
      </c>
      <c r="K1215" s="44">
        <f>IFERROR(_xll.qlIndexFixing(Index3M,H1215,TRUE,_xll.ohTrigger(RecalcTrigger,Trigger3M)),NA())</f>
        <v>2.384492878325252E-2</v>
      </c>
      <c r="L1215" s="44">
        <f>IFERROR(_xll.qlIndexFixing(Index6M,$H1215,TRUE,_xll.ohTrigger(RecalcTrigger,Trigger6M)),NA())</f>
        <v>2.3974612192648716E-2</v>
      </c>
      <c r="M1215" s="178">
        <f>IFERROR(_xll.qlIndexFixing(Index1Y,$H1215,TRUE,_xll.ohTrigger(RecalcTrigger,Trigger1Y)),NA())</f>
        <v>2.4722541970001084E-2</v>
      </c>
      <c r="N1215" s="177">
        <f>IFERROR(_xll.qlIndexFixing(ONIndex1M,I1215,TRUE,_xll.ohTrigger(RecalcTrigger,Trigger1M)),NA())</f>
        <v>2.3404858222261238E-2</v>
      </c>
      <c r="O1215" s="44">
        <f>IFERROR(_xll.qlIndexFixing(ONIndex3M,I1215,TRUE,_xll.ohTrigger(RecalcTrigger,Trigger3M)),NA())</f>
        <v>2.3824581350274654E-2</v>
      </c>
      <c r="P1215" s="44">
        <f>IFERROR(_xll.qlIndexFixing(ONIndex6M,I1215,TRUE,_xll.ohTrigger(RecalcTrigger,Trigger6M)),NA())</f>
        <v>2.3955160006366993E-2</v>
      </c>
      <c r="Q1215" s="178">
        <f>IFERROR(_xll.qlIndexFixing(ONIndex1Y,I1215,TRUE,_xll.ohTrigger(RecalcTrigger,Trigger1Y)),NA())</f>
        <v>2.460522573202728E-2</v>
      </c>
    </row>
    <row r="1216" spans="2:17" x14ac:dyDescent="0.2">
      <c r="B1216" s="39" t="s">
        <v>42</v>
      </c>
      <c r="D1216" s="42">
        <f>_xll.qlCalendarAdvance(Calendar,$D1215,B1216,"f",FALSE)</f>
        <v>47995</v>
      </c>
      <c r="E1216" s="172">
        <f>_xll.qlInterestRateIndexValueDate(IndexON,D1216)</f>
        <v>47995</v>
      </c>
      <c r="F1216" s="188">
        <f>IFERROR(_xll.qlIndexFixing(IndexON,D1216,TRUE,_xll.ohTrigger(RecalcTrigger,TriggerON)),NA())</f>
        <v>2.2789914806536915E-2</v>
      </c>
      <c r="H1216" s="42">
        <f>_xll.qlCalendarAdvance(Calendar,$H1215,B1216,"f",FALSE)</f>
        <v>47995</v>
      </c>
      <c r="I1216" s="172">
        <f>_xll.qlInterestRateIndexValueDate(Index1M,$H1216)</f>
        <v>47995</v>
      </c>
      <c r="J1216" s="177">
        <f>IFERROR(_xll.qlIndexFixing(Index1M,$H1216,TRUE,_xll.ohTrigger(RecalcTrigger,Trigger1M)),NA())</f>
        <v>2.3398799950901931E-2</v>
      </c>
      <c r="K1216" s="44">
        <f>IFERROR(_xll.qlIndexFixing(Index3M,H1216,TRUE,_xll.ohTrigger(RecalcTrigger,Trigger3M)),NA())</f>
        <v>2.3837078205098863E-2</v>
      </c>
      <c r="L1216" s="44">
        <f>IFERROR(_xll.qlIndexFixing(Index6M,$H1216,TRUE,_xll.ohTrigger(RecalcTrigger,Trigger6M)),NA())</f>
        <v>2.3964955080546656E-2</v>
      </c>
      <c r="M1216" s="178">
        <f>IFERROR(_xll.qlIndexFixing(Index1Y,$H1216,TRUE,_xll.ohTrigger(RecalcTrigger,Trigger1Y)),NA())</f>
        <v>2.4714802849092644E-2</v>
      </c>
      <c r="N1216" s="177">
        <f>IFERROR(_xll.qlIndexFixing(ONIndex1M,I1216,TRUE,_xll.ohTrigger(RecalcTrigger,Trigger1M)),NA())</f>
        <v>2.3395801736411093E-2</v>
      </c>
      <c r="O1216" s="44">
        <f>IFERROR(_xll.qlIndexFixing(ONIndex3M,I1216,TRUE,_xll.ohTrigger(RecalcTrigger,Trigger3M)),NA())</f>
        <v>2.3816958027852442E-2</v>
      </c>
      <c r="P1216" s="44">
        <f>IFERROR(_xll.qlIndexFixing(ONIndex6M,I1216,TRUE,_xll.ohTrigger(RecalcTrigger,Trigger6M)),NA())</f>
        <v>2.3945874889769181E-2</v>
      </c>
      <c r="Q1216" s="178">
        <f>IFERROR(_xll.qlIndexFixing(ONIndex1Y,I1216,TRUE,_xll.ohTrigger(RecalcTrigger,Trigger1Y)),NA())</f>
        <v>2.4599153546511765E-2</v>
      </c>
    </row>
    <row r="1217" spans="2:17" x14ac:dyDescent="0.2">
      <c r="B1217" s="39" t="s">
        <v>42</v>
      </c>
      <c r="D1217" s="42">
        <f>_xll.qlCalendarAdvance(Calendar,$D1216,B1217,"f",FALSE)</f>
        <v>48002</v>
      </c>
      <c r="E1217" s="172">
        <f>_xll.qlInterestRateIndexValueDate(IndexON,D1217)</f>
        <v>48002</v>
      </c>
      <c r="F1217" s="188">
        <f>IFERROR(_xll.qlIndexFixing(IndexON,D1217,TRUE,_xll.ohTrigger(RecalcTrigger,TriggerON)),NA())</f>
        <v>2.278356832685402E-2</v>
      </c>
      <c r="H1217" s="42">
        <f>_xll.qlCalendarAdvance(Calendar,$H1216,B1217,"f",FALSE)</f>
        <v>48002</v>
      </c>
      <c r="I1217" s="172">
        <f>_xll.qlInterestRateIndexValueDate(Index1M,$H1217)</f>
        <v>48002</v>
      </c>
      <c r="J1217" s="177">
        <f>IFERROR(_xll.qlIndexFixing(Index1M,$H1217,TRUE,_xll.ohTrigger(RecalcTrigger,Trigger1M)),NA())</f>
        <v>2.3389580519566189E-2</v>
      </c>
      <c r="K1217" s="44">
        <f>IFERROR(_xll.qlIndexFixing(Index3M,H1217,TRUE,_xll.ohTrigger(RecalcTrigger,Trigger3M)),NA())</f>
        <v>2.3829199650801536E-2</v>
      </c>
      <c r="L1217" s="44">
        <f>IFERROR(_xll.qlIndexFixing(Index6M,$H1217,TRUE,_xll.ohTrigger(RecalcTrigger,Trigger6M)),NA())</f>
        <v>2.3955193196011641E-2</v>
      </c>
      <c r="M1217" s="178">
        <f>IFERROR(_xll.qlIndexFixing(Index1Y,$H1217,TRUE,_xll.ohTrigger(RecalcTrigger,Trigger1Y)),NA())</f>
        <v>2.4707005607012902E-2</v>
      </c>
      <c r="N1217" s="177">
        <f>IFERROR(_xll.qlIndexFixing(ONIndex1M,I1217,TRUE,_xll.ohTrigger(RecalcTrigger,Trigger1M)),NA())</f>
        <v>2.3386729498324765E-2</v>
      </c>
      <c r="O1217" s="44">
        <f>IFERROR(_xll.qlIndexFixing(ONIndex3M,I1217,TRUE,_xll.ohTrigger(RecalcTrigger,Trigger3M)),NA())</f>
        <v>2.3809306879243319E-2</v>
      </c>
      <c r="P1217" s="44">
        <f>IFERROR(_xll.qlIndexFixing(ONIndex6M,I1217,TRUE,_xll.ohTrigger(RecalcTrigger,Trigger6M)),NA())</f>
        <v>2.3936570087353948E-2</v>
      </c>
      <c r="Q1217" s="178">
        <f>IFERROR(_xll.qlIndexFixing(ONIndex1Y,I1217,TRUE,_xll.ohTrigger(RecalcTrigger,Trigger1Y)),NA())</f>
        <v>2.4593024584024237E-2</v>
      </c>
    </row>
    <row r="1218" spans="2:17" x14ac:dyDescent="0.2">
      <c r="B1218" s="39" t="s">
        <v>42</v>
      </c>
      <c r="D1218" s="42">
        <f>_xll.qlCalendarAdvance(Calendar,$D1217,B1218,"f",FALSE)</f>
        <v>48009</v>
      </c>
      <c r="E1218" s="172">
        <f>_xll.qlInterestRateIndexValueDate(IndexON,D1218)</f>
        <v>48009</v>
      </c>
      <c r="F1218" s="188">
        <f>IFERROR(_xll.qlIndexFixing(IndexON,D1218,TRUE,_xll.ohTrigger(RecalcTrigger,TriggerON)),NA())</f>
        <v>2.2777194491863106E-2</v>
      </c>
      <c r="H1218" s="42">
        <f>_xll.qlCalendarAdvance(Calendar,$H1217,B1218,"f",FALSE)</f>
        <v>48009</v>
      </c>
      <c r="I1218" s="172">
        <f>_xll.qlInterestRateIndexValueDate(Index1M,$H1218)</f>
        <v>48009</v>
      </c>
      <c r="J1218" s="177">
        <f>IFERROR(_xll.qlIndexFixing(Index1M,$H1218,TRUE,_xll.ohTrigger(RecalcTrigger,Trigger1M)),NA())</f>
        <v>2.3380442954416991E-2</v>
      </c>
      <c r="K1218" s="44">
        <f>IFERROR(_xll.qlIndexFixing(Index3M,H1218,TRUE,_xll.ohTrigger(RecalcTrigger,Trigger3M)),NA())</f>
        <v>2.3821293120525271E-2</v>
      </c>
      <c r="L1218" s="44">
        <f>IFERROR(_xll.qlIndexFixing(Index6M,$H1218,TRUE,_xll.ohTrigger(RecalcTrigger,Trigger6M)),NA())</f>
        <v>2.3945498384299123E-2</v>
      </c>
      <c r="M1218" s="178">
        <f>IFERROR(_xll.qlIndexFixing(Index1Y,$H1218,TRUE,_xll.ohTrigger(RecalcTrigger,Trigger1Y)),NA())</f>
        <v>2.4699150245093806E-2</v>
      </c>
      <c r="N1218" s="177">
        <f>IFERROR(_xll.qlIndexFixing(ONIndex1M,I1218,TRUE,_xll.ohTrigger(RecalcTrigger,Trigger1M)),NA())</f>
        <v>2.3377641508083302E-2</v>
      </c>
      <c r="O1218" s="44">
        <f>IFERROR(_xll.qlIndexFixing(ONIndex3M,I1218,TRUE,_xll.ohTrigger(RecalcTrigger,Trigger3M)),NA())</f>
        <v>2.3801627904528333E-2</v>
      </c>
      <c r="P1218" s="44">
        <f>IFERROR(_xll.qlIndexFixing(ONIndex6M,I1218,TRUE,_xll.ohTrigger(RecalcTrigger,Trigger6M)),NA())</f>
        <v>2.3927245599283387E-2</v>
      </c>
      <c r="Q1218" s="178">
        <f>IFERROR(_xll.qlIndexFixing(ONIndex1Y,I1218,TRUE,_xll.ohTrigger(RecalcTrigger,Trigger1Y)),NA())</f>
        <v>2.4586838844564696E-2</v>
      </c>
    </row>
    <row r="1219" spans="2:17" x14ac:dyDescent="0.2">
      <c r="B1219" s="39" t="s">
        <v>42</v>
      </c>
      <c r="D1219" s="42">
        <f>_xll.qlCalendarAdvance(Calendar,$D1218,B1219,"f",FALSE)</f>
        <v>48016</v>
      </c>
      <c r="E1219" s="172">
        <f>_xll.qlInterestRateIndexValueDate(IndexON,D1219)</f>
        <v>48016</v>
      </c>
      <c r="F1219" s="188">
        <f>IFERROR(_xll.qlIndexFixing(IndexON,D1219,TRUE,_xll.ohTrigger(RecalcTrigger,TriggerON)),NA())</f>
        <v>2.2770793301564174E-2</v>
      </c>
      <c r="H1219" s="42">
        <f>_xll.qlCalendarAdvance(Calendar,$H1218,B1219,"f",FALSE)</f>
        <v>48016</v>
      </c>
      <c r="I1219" s="172">
        <f>_xll.qlInterestRateIndexValueDate(Index1M,$H1219)</f>
        <v>48016</v>
      </c>
      <c r="J1219" s="177">
        <f>IFERROR(_xll.qlIndexFixing(Index1M,$H1219,TRUE,_xll.ohTrigger(RecalcTrigger,Trigger1M)),NA())</f>
        <v>2.3371289614487239E-2</v>
      </c>
      <c r="K1219" s="44">
        <f>IFERROR(_xll.qlIndexFixing(Index3M,H1219,TRUE,_xll.ohTrigger(RecalcTrigger,Trigger3M)),NA())</f>
        <v>2.3813358614437449E-2</v>
      </c>
      <c r="L1219" s="44">
        <f>IFERROR(_xll.qlIndexFixing(Index6M,$H1219,TRUE,_xll.ohTrigger(RecalcTrigger,Trigger6M)),NA())</f>
        <v>2.3935783698218777E-2</v>
      </c>
      <c r="M1219" s="178">
        <f>IFERROR(_xll.qlIndexFixing(Index1Y,$H1219,TRUE,_xll.ohTrigger(RecalcTrigger,Trigger1Y)),NA())</f>
        <v>2.4691236764675717E-2</v>
      </c>
      <c r="N1219" s="177">
        <f>IFERROR(_xll.qlIndexFixing(ONIndex1M,I1219,TRUE,_xll.ohTrigger(RecalcTrigger,Trigger1M)),NA())</f>
        <v>2.3368537765686703E-2</v>
      </c>
      <c r="O1219" s="44">
        <f>IFERROR(_xll.qlIndexFixing(ONIndex3M,I1219,TRUE,_xll.ohTrigger(RecalcTrigger,Trigger3M)),NA())</f>
        <v>2.3793921103869575E-2</v>
      </c>
      <c r="P1219" s="44">
        <f>IFERROR(_xll.qlIndexFixing(ONIndex6M,I1219,TRUE,_xll.ohTrigger(RecalcTrigger,Trigger6M)),NA())</f>
        <v>2.3917901425476451E-2</v>
      </c>
      <c r="Q1219" s="178">
        <f>IFERROR(_xll.qlIndexFixing(ONIndex1Y,I1219,TRUE,_xll.ohTrigger(RecalcTrigger,Trigger1Y)),NA())</f>
        <v>2.4580596328052096E-2</v>
      </c>
    </row>
    <row r="1220" spans="2:17" x14ac:dyDescent="0.2">
      <c r="B1220" s="39" t="s">
        <v>42</v>
      </c>
      <c r="D1220" s="42">
        <f>_xll.qlCalendarAdvance(Calendar,$D1219,B1220,"f",FALSE)</f>
        <v>48023</v>
      </c>
      <c r="E1220" s="172">
        <f>_xll.qlInterestRateIndexValueDate(IndexON,D1220)</f>
        <v>48023</v>
      </c>
      <c r="F1220" s="188">
        <f>IFERROR(_xll.qlIndexFixing(IndexON,D1220,TRUE,_xll.ohTrigger(RecalcTrigger,TriggerON)),NA())</f>
        <v>2.2764364755957223E-2</v>
      </c>
      <c r="H1220" s="42">
        <f>_xll.qlCalendarAdvance(Calendar,$H1219,B1220,"f",FALSE)</f>
        <v>48023</v>
      </c>
      <c r="I1220" s="172">
        <f>_xll.qlInterestRateIndexValueDate(Index1M,$H1220)</f>
        <v>48023</v>
      </c>
      <c r="J1220" s="177">
        <f>IFERROR(_xll.qlIndexFixing(Index1M,$H1220,TRUE,_xll.ohTrigger(RecalcTrigger,Trigger1M)),NA())</f>
        <v>2.3362120499803945E-2</v>
      </c>
      <c r="K1220" s="44">
        <f>IFERROR(_xll.qlIndexFixing(Index3M,H1220,TRUE,_xll.ohTrigger(RecalcTrigger,Trigger3M)),NA())</f>
        <v>2.3805396132705443E-2</v>
      </c>
      <c r="L1220" s="44">
        <f>IFERROR(_xll.qlIndexFixing(Index6M,$H1220,TRUE,_xll.ohTrigger(RecalcTrigger,Trigger6M)),NA())</f>
        <v>2.392604913805714E-2</v>
      </c>
      <c r="M1220" s="178">
        <f>IFERROR(_xll.qlIndexFixing(Index1Y,$H1220,TRUE,_xll.ohTrigger(RecalcTrigger,Trigger1Y)),NA())</f>
        <v>2.4683265167110297E-2</v>
      </c>
      <c r="N1220" s="177">
        <f>IFERROR(_xll.qlIndexFixing(ONIndex1M,I1220,TRUE,_xll.ohTrigger(RecalcTrigger,Trigger1M)),NA())</f>
        <v>2.3359418271134968E-2</v>
      </c>
      <c r="O1220" s="44">
        <f>IFERROR(_xll.qlIndexFixing(ONIndex3M,I1220,TRUE,_xll.ohTrigger(RecalcTrigger,Trigger3M)),NA())</f>
        <v>2.3786186476942861E-2</v>
      </c>
      <c r="P1220" s="44">
        <f>IFERROR(_xll.qlIndexFixing(ONIndex6M,I1220,TRUE,_xll.ohTrigger(RecalcTrigger,Trigger6M)),NA())</f>
        <v>2.3908537565771049E-2</v>
      </c>
      <c r="Q1220" s="178">
        <f>IFERROR(_xll.qlIndexFixing(ONIndex1Y,I1220,TRUE,_xll.ohTrigger(RecalcTrigger,Trigger1Y)),NA())</f>
        <v>2.4574297034648529E-2</v>
      </c>
    </row>
    <row r="1221" spans="2:17" x14ac:dyDescent="0.2">
      <c r="B1221" s="39" t="s">
        <v>42</v>
      </c>
      <c r="D1221" s="42">
        <f>_xll.qlCalendarAdvance(Calendar,$D1220,B1221,"f",FALSE)</f>
        <v>48030</v>
      </c>
      <c r="E1221" s="172">
        <f>_xll.qlInterestRateIndexValueDate(IndexON,D1221)</f>
        <v>48030</v>
      </c>
      <c r="F1221" s="188">
        <f>IFERROR(_xll.qlIndexFixing(IndexON,D1221,TRUE,_xll.ohTrigger(RecalcTrigger,TriggerON)),NA())</f>
        <v>2.2757908855042253E-2</v>
      </c>
      <c r="H1221" s="42">
        <f>_xll.qlCalendarAdvance(Calendar,$H1220,B1221,"f",FALSE)</f>
        <v>48030</v>
      </c>
      <c r="I1221" s="172">
        <f>_xll.qlInterestRateIndexValueDate(Index1M,$H1221)</f>
        <v>48030</v>
      </c>
      <c r="J1221" s="177">
        <f>IFERROR(_xll.qlIndexFixing(Index1M,$H1221,TRUE,_xll.ohTrigger(RecalcTrigger,Trigger1M)),NA())</f>
        <v>2.3353024688964143E-2</v>
      </c>
      <c r="K1221" s="44">
        <f>IFERROR(_xll.qlIndexFixing(Index3M,H1221,TRUE,_xll.ohTrigger(RecalcTrigger,Trigger3M)),NA())</f>
        <v>2.3797405675494876E-2</v>
      </c>
      <c r="L1221" s="44">
        <f>IFERROR(_xll.qlIndexFixing(Index6M,$H1221,TRUE,_xll.ohTrigger(RecalcTrigger,Trigger6M)),NA())</f>
        <v>2.3916447875515466E-2</v>
      </c>
      <c r="M1221" s="178">
        <f>IFERROR(_xll.qlIndexFixing(Index1Y,$H1221,TRUE,_xll.ohTrigger(RecalcTrigger,Trigger1Y)),NA())</f>
        <v>2.4675235453758056E-2</v>
      </c>
      <c r="N1221" s="177">
        <f>IFERROR(_xll.qlIndexFixing(ONIndex1M,I1221,TRUE,_xll.ohTrigger(RecalcTrigger,Trigger1M)),NA())</f>
        <v>2.3350283024428098E-2</v>
      </c>
      <c r="O1221" s="44">
        <f>IFERROR(_xll.qlIndexFixing(ONIndex3M,I1221,TRUE,_xll.ohTrigger(RecalcTrigger,Trigger3M)),NA())</f>
        <v>2.3778424023910283E-2</v>
      </c>
      <c r="P1221" s="44">
        <f>IFERROR(_xll.qlIndexFixing(ONIndex6M,I1221,TRUE,_xll.ohTrigger(RecalcTrigger,Trigger6M)),NA())</f>
        <v>2.3899154020329272E-2</v>
      </c>
      <c r="Q1221" s="178">
        <f>IFERROR(_xll.qlIndexFixing(ONIndex1Y,I1221,TRUE,_xll.ohTrigger(RecalcTrigger,Trigger1Y)),NA())</f>
        <v>2.456794096427295E-2</v>
      </c>
    </row>
    <row r="1222" spans="2:17" x14ac:dyDescent="0.2">
      <c r="B1222" s="39" t="s">
        <v>42</v>
      </c>
      <c r="D1222" s="42">
        <f>_xll.qlCalendarAdvance(Calendar,$D1221,B1222,"f",FALSE)</f>
        <v>48037</v>
      </c>
      <c r="E1222" s="172">
        <f>_xll.qlInterestRateIndexValueDate(IndexON,D1222)</f>
        <v>48037</v>
      </c>
      <c r="F1222" s="188">
        <f>IFERROR(_xll.qlIndexFixing(IndexON,D1222,TRUE,_xll.ohTrigger(RecalcTrigger,TriggerON)),NA())</f>
        <v>2.275142559890031E-2</v>
      </c>
      <c r="H1222" s="42">
        <f>_xll.qlCalendarAdvance(Calendar,$H1221,B1222,"f",FALSE)</f>
        <v>48037</v>
      </c>
      <c r="I1222" s="172">
        <f>_xll.qlInterestRateIndexValueDate(Index1M,$H1222)</f>
        <v>48037</v>
      </c>
      <c r="J1222" s="177">
        <f>IFERROR(_xll.qlIndexFixing(Index1M,$H1222,TRUE,_xll.ohTrigger(RecalcTrigger,Trigger1M)),NA())</f>
        <v>2.3343822310072551E-2</v>
      </c>
      <c r="K1222" s="44">
        <f>IFERROR(_xll.qlIndexFixing(Index3M,H1222,TRUE,_xll.ohTrigger(RecalcTrigger,Trigger3M)),NA())</f>
        <v>2.3789387242974885E-2</v>
      </c>
      <c r="L1222" s="44">
        <f>IFERROR(_xll.qlIndexFixing(Index6M,$H1222,TRUE,_xll.ohTrigger(RecalcTrigger,Trigger6M)),NA())</f>
        <v>2.3906595022768363E-2</v>
      </c>
      <c r="M1222" s="178">
        <f>IFERROR(_xll.qlIndexFixing(Index1Y,$H1222,TRUE,_xll.ohTrigger(RecalcTrigger,Trigger1Y)),NA())</f>
        <v>2.4667147625990142E-2</v>
      </c>
      <c r="N1222" s="177">
        <f>IFERROR(_xll.qlIndexFixing(ONIndex1M,I1222,TRUE,_xll.ohTrigger(RecalcTrigger,Trigger1M)),NA())</f>
        <v>2.3341132025647138E-2</v>
      </c>
      <c r="O1222" s="44">
        <f>IFERROR(_xll.qlIndexFixing(ONIndex3M,I1222,TRUE,_xll.ohTrigger(RecalcTrigger,Trigger3M)),NA())</f>
        <v>2.3770633744852887E-2</v>
      </c>
      <c r="P1222" s="44">
        <f>IFERROR(_xll.qlIndexFixing(ONIndex6M,I1222,TRUE,_xll.ohTrigger(RecalcTrigger,Trigger6M)),NA())</f>
        <v>2.3889750789313213E-2</v>
      </c>
      <c r="Q1222" s="178">
        <f>IFERROR(_xll.qlIndexFixing(ONIndex1Y,I1222,TRUE,_xll.ohTrigger(RecalcTrigger,Trigger1Y)),NA())</f>
        <v>2.4561528117006404E-2</v>
      </c>
    </row>
    <row r="1223" spans="2:17" x14ac:dyDescent="0.2">
      <c r="B1223" s="39" t="s">
        <v>42</v>
      </c>
      <c r="D1223" s="42">
        <f>_xll.qlCalendarAdvance(Calendar,$D1222,B1223,"f",FALSE)</f>
        <v>48044</v>
      </c>
      <c r="E1223" s="172">
        <f>_xll.qlInterestRateIndexValueDate(IndexON,D1223)</f>
        <v>48044</v>
      </c>
      <c r="F1223" s="188">
        <f>IFERROR(_xll.qlIndexFixing(IndexON,D1223,TRUE,_xll.ohTrigger(RecalcTrigger,TriggerON)),NA())</f>
        <v>2.2744914987450349E-2</v>
      </c>
      <c r="H1223" s="42">
        <f>_xll.qlCalendarAdvance(Calendar,$H1222,B1223,"f",FALSE)</f>
        <v>48044</v>
      </c>
      <c r="I1223" s="172">
        <f>_xll.qlInterestRateIndexValueDate(Index1M,$H1223)</f>
        <v>48044</v>
      </c>
      <c r="J1223" s="177">
        <f>IFERROR(_xll.qlIndexFixing(Index1M,$H1223,TRUE,_xll.ohTrigger(RecalcTrigger,Trigger1M)),NA())</f>
        <v>2.3334604155765541E-2</v>
      </c>
      <c r="K1223" s="44">
        <f>IFERROR(_xll.qlIndexFixing(Index3M,H1223,TRUE,_xll.ohTrigger(RecalcTrigger,Trigger3M)),NA())</f>
        <v>2.3781340835314611E-2</v>
      </c>
      <c r="L1223" s="44">
        <f>IFERROR(_xll.qlIndexFixing(Index6M,$H1223,TRUE,_xll.ohTrigger(RecalcTrigger,Trigger6M)),NA())</f>
        <v>2.3896798784976851E-2</v>
      </c>
      <c r="M1223" s="178">
        <f>IFERROR(_xll.qlIndexFixing(Index1Y,$H1223,TRUE,_xll.ohTrigger(RecalcTrigger,Trigger1Y)),NA())</f>
        <v>2.4659001685187216E-2</v>
      </c>
      <c r="N1223" s="177">
        <f>IFERROR(_xll.qlIndexFixing(ONIndex1M,I1223,TRUE,_xll.ohTrigger(RecalcTrigger,Trigger1M)),NA())</f>
        <v>2.3331965274629995E-2</v>
      </c>
      <c r="O1223" s="44">
        <f>IFERROR(_xll.qlIndexFixing(ONIndex3M,I1223,TRUE,_xll.ohTrigger(RecalcTrigger,Trigger3M)),NA())</f>
        <v>2.3762815639689627E-2</v>
      </c>
      <c r="P1223" s="44">
        <f>IFERROR(_xll.qlIndexFixing(ONIndex6M,I1223,TRUE,_xll.ohTrigger(RecalcTrigger,Trigger6M)),NA())</f>
        <v>2.3880327872317642E-2</v>
      </c>
      <c r="Q1223" s="178">
        <f>IFERROR(_xll.qlIndexFixing(ONIndex1Y,I1223,TRUE,_xll.ohTrigger(RecalcTrigger,Trigger1Y)),NA())</f>
        <v>2.4555058492767845E-2</v>
      </c>
    </row>
    <row r="1224" spans="2:17" x14ac:dyDescent="0.2">
      <c r="B1224" s="39" t="s">
        <v>42</v>
      </c>
      <c r="D1224" s="42">
        <f>_xll.qlCalendarAdvance(Calendar,$D1223,B1224,"f",FALSE)</f>
        <v>48051</v>
      </c>
      <c r="E1224" s="172">
        <f>_xll.qlInterestRateIndexValueDate(IndexON,D1224)</f>
        <v>48051</v>
      </c>
      <c r="F1224" s="188">
        <f>IFERROR(_xll.qlIndexFixing(IndexON,D1224,TRUE,_xll.ohTrigger(RecalcTrigger,TriggerON)),NA())</f>
        <v>2.2738377020692369E-2</v>
      </c>
      <c r="H1224" s="42">
        <f>_xll.qlCalendarAdvance(Calendar,$H1223,B1224,"f",FALSE)</f>
        <v>48051</v>
      </c>
      <c r="I1224" s="172">
        <f>_xll.qlInterestRateIndexValueDate(Index1M,$H1224)</f>
        <v>48051</v>
      </c>
      <c r="J1224" s="177">
        <f>IFERROR(_xll.qlIndexFixing(Index1M,$H1224,TRUE,_xll.ohTrigger(RecalcTrigger,Trigger1M)),NA())</f>
        <v>2.3325370226079712E-2</v>
      </c>
      <c r="K1224" s="44">
        <f>IFERROR(_xll.qlIndexFixing(Index3M,H1224,TRUE,_xll.ohTrigger(RecalcTrigger,Trigger3M)),NA())</f>
        <v>2.377326645268231E-2</v>
      </c>
      <c r="L1224" s="44">
        <f>IFERROR(_xll.qlIndexFixing(Index6M,$H1224,TRUE,_xll.ohTrigger(RecalcTrigger,Trigger6M)),NA())</f>
        <v>2.3886982673248933E-2</v>
      </c>
      <c r="M1224" s="178">
        <f>IFERROR(_xll.qlIndexFixing(Index1Y,$H1224,TRUE,_xll.ohTrigger(RecalcTrigger,Trigger1Y)),NA())</f>
        <v>2.4650797632740137E-2</v>
      </c>
      <c r="N1224" s="177">
        <f>IFERROR(_xll.qlIndexFixing(ONIndex1M,I1224,TRUE,_xll.ohTrigger(RecalcTrigger,Trigger1M)),NA())</f>
        <v>2.3322782771457717E-2</v>
      </c>
      <c r="O1224" s="44">
        <f>IFERROR(_xll.qlIndexFixing(ONIndex3M,I1224,TRUE,_xll.ohTrigger(RecalcTrigger,Trigger3M)),NA())</f>
        <v>2.3754969708258411E-2</v>
      </c>
      <c r="P1224" s="44">
        <f>IFERROR(_xll.qlIndexFixing(ONIndex6M,I1224,TRUE,_xll.ohTrigger(RecalcTrigger,Trigger6M)),NA())</f>
        <v>2.3870885269828834E-2</v>
      </c>
      <c r="Q1224" s="178">
        <f>IFERROR(_xll.qlIndexFixing(ONIndex1Y,I1224,TRUE,_xll.ohTrigger(RecalcTrigger,Trigger1Y)),NA())</f>
        <v>2.4548532091719366E-2</v>
      </c>
    </row>
    <row r="1225" spans="2:17" x14ac:dyDescent="0.2">
      <c r="B1225" s="39" t="s">
        <v>42</v>
      </c>
      <c r="D1225" s="42">
        <f>_xll.qlCalendarAdvance(Calendar,$D1224,B1225,"f",FALSE)</f>
        <v>48058</v>
      </c>
      <c r="E1225" s="172">
        <f>_xll.qlInterestRateIndexValueDate(IndexON,D1225)</f>
        <v>48058</v>
      </c>
      <c r="F1225" s="188">
        <f>IFERROR(_xll.qlIndexFixing(IndexON,D1225,TRUE,_xll.ohTrigger(RecalcTrigger,TriggerON)),NA())</f>
        <v>2.2731811698707416E-2</v>
      </c>
      <c r="H1225" s="42">
        <f>_xll.qlCalendarAdvance(Calendar,$H1224,B1225,"f",FALSE)</f>
        <v>48058</v>
      </c>
      <c r="I1225" s="172">
        <f>_xll.qlInterestRateIndexValueDate(Index1M,$H1225)</f>
        <v>48058</v>
      </c>
      <c r="J1225" s="177">
        <f>IFERROR(_xll.qlIndexFixing(Index1M,$H1225,TRUE,_xll.ohTrigger(RecalcTrigger,Trigger1M)),NA())</f>
        <v>2.3316120521054282E-2</v>
      </c>
      <c r="K1225" s="44">
        <f>IFERROR(_xll.qlIndexFixing(Index3M,H1225,TRUE,_xll.ohTrigger(RecalcTrigger,Trigger3M)),NA())</f>
        <v>2.3765164095248002E-2</v>
      </c>
      <c r="L1225" s="44">
        <f>IFERROR(_xll.qlIndexFixing(Index6M,$H1225,TRUE,_xll.ohTrigger(RecalcTrigger,Trigger6M)),NA())</f>
        <v>2.3877146687874433E-2</v>
      </c>
      <c r="M1225" s="178">
        <f>IFERROR(_xll.qlIndexFixing(Index1Y,$H1225,TRUE,_xll.ohTrigger(RecalcTrigger,Trigger1Y)),NA())</f>
        <v>2.464253547004927E-2</v>
      </c>
      <c r="N1225" s="177">
        <f>IFERROR(_xll.qlIndexFixing(ONIndex1M,I1225,TRUE,_xll.ohTrigger(RecalcTrigger,Trigger1M)),NA())</f>
        <v>2.3313584516130303E-2</v>
      </c>
      <c r="O1225" s="44">
        <f>IFERROR(_xll.qlIndexFixing(ONIndex3M,I1225,TRUE,_xll.ohTrigger(RecalcTrigger,Trigger3M)),NA())</f>
        <v>2.3747095950883423E-2</v>
      </c>
      <c r="P1225" s="44">
        <f>IFERROR(_xll.qlIndexFixing(ONIndex6M,I1225,TRUE,_xll.ohTrigger(RecalcTrigger,Trigger6M)),NA())</f>
        <v>2.3861422981360514E-2</v>
      </c>
      <c r="Q1225" s="178">
        <f>IFERROR(_xll.qlIndexFixing(ONIndex1Y,I1225,TRUE,_xll.ohTrigger(RecalcTrigger,Trigger1Y)),NA())</f>
        <v>2.4541948913617828E-2</v>
      </c>
    </row>
    <row r="1226" spans="2:17" x14ac:dyDescent="0.2">
      <c r="B1226" s="39" t="s">
        <v>42</v>
      </c>
      <c r="D1226" s="42">
        <f>_xll.qlCalendarAdvance(Calendar,$D1225,B1226,"f",FALSE)</f>
        <v>48065</v>
      </c>
      <c r="E1226" s="172">
        <f>_xll.qlInterestRateIndexValueDate(IndexON,D1226)</f>
        <v>48065</v>
      </c>
      <c r="F1226" s="188">
        <f>IFERROR(_xll.qlIndexFixing(IndexON,D1226,TRUE,_xll.ohTrigger(RecalcTrigger,TriggerON)),NA())</f>
        <v>2.2725219021333398E-2</v>
      </c>
      <c r="H1226" s="42">
        <f>_xll.qlCalendarAdvance(Calendar,$H1225,B1226,"f",FALSE)</f>
        <v>48065</v>
      </c>
      <c r="I1226" s="172">
        <f>_xll.qlInterestRateIndexValueDate(Index1M,$H1226)</f>
        <v>48065</v>
      </c>
      <c r="J1226" s="177">
        <f>IFERROR(_xll.qlIndexFixing(Index1M,$H1226,TRUE,_xll.ohTrigger(RecalcTrigger,Trigger1M)),NA())</f>
        <v>2.3306855040725855E-2</v>
      </c>
      <c r="K1226" s="44">
        <f>IFERROR(_xll.qlIndexFixing(Index3M,H1226,TRUE,_xll.ohTrigger(RecalcTrigger,Trigger3M)),NA())</f>
        <v>2.3757033763182597E-2</v>
      </c>
      <c r="L1226" s="44">
        <f>IFERROR(_xll.qlIndexFixing(Index6M,$H1226,TRUE,_xll.ohTrigger(RecalcTrigger,Trigger6M)),NA())</f>
        <v>2.3867290829148027E-2</v>
      </c>
      <c r="M1226" s="178">
        <f>IFERROR(_xll.qlIndexFixing(Index1Y,$H1226,TRUE,_xll.ohTrigger(RecalcTrigger,Trigger1Y)),NA())</f>
        <v>2.4634215198525176E-2</v>
      </c>
      <c r="N1226" s="177">
        <f>IFERROR(_xll.qlIndexFixing(ONIndex1M,I1226,TRUE,_xll.ohTrigger(RecalcTrigger,Trigger1M)),NA())</f>
        <v>2.3304370508647754E-2</v>
      </c>
      <c r="O1226" s="44">
        <f>IFERROR(_xll.qlIndexFixing(ONIndex3M,I1226,TRUE,_xll.ohTrigger(RecalcTrigger,Trigger3M)),NA())</f>
        <v>2.3739194367321526E-2</v>
      </c>
      <c r="P1226" s="44">
        <f>IFERROR(_xll.qlIndexFixing(ONIndex6M,I1226,TRUE,_xll.ohTrigger(RecalcTrigger,Trigger6M)),NA())</f>
        <v>2.3851941007317912E-2</v>
      </c>
      <c r="Q1226" s="178">
        <f>IFERROR(_xll.qlIndexFixing(ONIndex1Y,I1226,TRUE,_xll.ohTrigger(RecalcTrigger,Trigger1Y)),NA())</f>
        <v>2.4535308958544277E-2</v>
      </c>
    </row>
    <row r="1227" spans="2:17" x14ac:dyDescent="0.2">
      <c r="B1227" s="39" t="s">
        <v>42</v>
      </c>
      <c r="D1227" s="42">
        <f>_xll.qlCalendarAdvance(Calendar,$D1226,B1227,"f",FALSE)</f>
        <v>48072</v>
      </c>
      <c r="E1227" s="172">
        <f>_xll.qlInterestRateIndexValueDate(IndexON,D1227)</f>
        <v>48072</v>
      </c>
      <c r="F1227" s="188">
        <f>IFERROR(_xll.qlIndexFixing(IndexON,D1227,TRUE,_xll.ohTrigger(RecalcTrigger,TriggerON)),NA())</f>
        <v>2.2718598988732408E-2</v>
      </c>
      <c r="H1227" s="42">
        <f>_xll.qlCalendarAdvance(Calendar,$H1226,B1227,"f",FALSE)</f>
        <v>48072</v>
      </c>
      <c r="I1227" s="172">
        <f>_xll.qlInterestRateIndexValueDate(Index1M,$H1227)</f>
        <v>48072</v>
      </c>
      <c r="J1227" s="177">
        <f>IFERROR(_xll.qlIndexFixing(Index1M,$H1227,TRUE,_xll.ohTrigger(RecalcTrigger,Trigger1M)),NA())</f>
        <v>2.3297573785125803E-2</v>
      </c>
      <c r="K1227" s="44">
        <f>IFERROR(_xll.qlIndexFixing(Index3M,H1227,TRUE,_xll.ohTrigger(RecalcTrigger,Trigger3M)),NA())</f>
        <v>2.3748875456656989E-2</v>
      </c>
      <c r="L1227" s="44">
        <f>IFERROR(_xll.qlIndexFixing(Index6M,$H1227,TRUE,_xll.ohTrigger(RecalcTrigger,Trigger6M)),NA())</f>
        <v>2.3857415097360862E-2</v>
      </c>
      <c r="M1227" s="178">
        <f>IFERROR(_xll.qlIndexFixing(Index1Y,$H1227,TRUE,_xll.ohTrigger(RecalcTrigger,Trigger1Y)),NA())</f>
        <v>2.4625836819588385E-2</v>
      </c>
      <c r="N1227" s="177">
        <f>IFERROR(_xll.qlIndexFixing(ONIndex1M,I1227,TRUE,_xll.ohTrigger(RecalcTrigger,Trigger1M)),NA())</f>
        <v>2.3295140749010068E-2</v>
      </c>
      <c r="O1227" s="44">
        <f>IFERROR(_xll.qlIndexFixing(ONIndex3M,I1227,TRUE,_xll.ohTrigger(RecalcTrigger,Trigger3M)),NA())</f>
        <v>2.3731264957653764E-2</v>
      </c>
      <c r="P1227" s="44">
        <f>IFERROR(_xll.qlIndexFixing(ONIndex6M,I1227,TRUE,_xll.ohTrigger(RecalcTrigger,Trigger6M)),NA())</f>
        <v>2.3842439347457889E-2</v>
      </c>
      <c r="Q1227" s="178">
        <f>IFERROR(_xll.qlIndexFixing(ONIndex1Y,I1227,TRUE,_xll.ohTrigger(RecalcTrigger,Trigger1Y)),NA())</f>
        <v>2.452861222657976E-2</v>
      </c>
    </row>
    <row r="1228" spans="2:17" x14ac:dyDescent="0.2">
      <c r="B1228" s="39" t="s">
        <v>42</v>
      </c>
      <c r="D1228" s="42">
        <f>_xll.qlCalendarAdvance(Calendar,$D1227,B1228,"f",FALSE)</f>
        <v>48079</v>
      </c>
      <c r="E1228" s="172">
        <f>_xll.qlInterestRateIndexValueDate(IndexON,D1228)</f>
        <v>48079</v>
      </c>
      <c r="F1228" s="188">
        <f>IFERROR(_xll.qlIndexFixing(IndexON,D1228,TRUE,_xll.ohTrigger(RecalcTrigger,TriggerON)),NA())</f>
        <v>2.2711951600823399E-2</v>
      </c>
      <c r="H1228" s="42">
        <f>_xll.qlCalendarAdvance(Calendar,$H1227,B1228,"f",FALSE)</f>
        <v>48079</v>
      </c>
      <c r="I1228" s="172">
        <f>_xll.qlInterestRateIndexValueDate(Index1M,$H1228)</f>
        <v>48079</v>
      </c>
      <c r="J1228" s="177">
        <f>IFERROR(_xll.qlIndexFixing(Index1M,$H1228,TRUE,_xll.ohTrigger(RecalcTrigger,Trigger1M)),NA())</f>
        <v>2.3288276754301181E-2</v>
      </c>
      <c r="K1228" s="44">
        <f>IFERROR(_xll.qlIndexFixing(Index3M,H1228,TRUE,_xll.ohTrigger(RecalcTrigger,Trigger3M)),NA())</f>
        <v>2.3740689175842968E-2</v>
      </c>
      <c r="L1228" s="44">
        <f>IFERROR(_xll.qlIndexFixing(Index6M,$H1228,TRUE,_xll.ohTrigger(RecalcTrigger,Trigger6M)),NA())</f>
        <v>2.3847519492807615E-2</v>
      </c>
      <c r="M1228" s="178">
        <f>IFERROR(_xll.qlIndexFixing(Index1Y,$H1228,TRUE,_xll.ohTrigger(RecalcTrigger,Trigger1Y)),NA())</f>
        <v>2.4617400334669384E-2</v>
      </c>
      <c r="N1228" s="177">
        <f>IFERROR(_xll.qlIndexFixing(ONIndex1M,I1228,TRUE,_xll.ohTrigger(RecalcTrigger,Trigger1M)),NA())</f>
        <v>2.3285895237298293E-2</v>
      </c>
      <c r="O1228" s="44">
        <f>IFERROR(_xll.qlIndexFixing(ONIndex3M,I1228,TRUE,_xll.ohTrigger(RecalcTrigger,Trigger3M)),NA())</f>
        <v>2.3723307721880138E-2</v>
      </c>
      <c r="P1228" s="44">
        <f>IFERROR(_xll.qlIndexFixing(ONIndex6M,I1228,TRUE,_xll.ohTrigger(RecalcTrigger,Trigger6M)),NA())</f>
        <v>2.3832918001861492E-2</v>
      </c>
      <c r="Q1228" s="178">
        <f>IFERROR(_xll.qlIndexFixing(ONIndex1Y,I1228,TRUE,_xll.ohTrigger(RecalcTrigger,Trigger1Y)),NA())</f>
        <v>2.4521858717724276E-2</v>
      </c>
    </row>
    <row r="1229" spans="2:17" x14ac:dyDescent="0.2">
      <c r="B1229" s="39" t="s">
        <v>42</v>
      </c>
      <c r="D1229" s="42">
        <f>_xll.qlCalendarAdvance(Calendar,$D1228,B1229,"f",FALSE)</f>
        <v>48086</v>
      </c>
      <c r="E1229" s="172">
        <f>_xll.qlInterestRateIndexValueDate(IndexON,D1229)</f>
        <v>48086</v>
      </c>
      <c r="F1229" s="188">
        <f>IFERROR(_xll.qlIndexFixing(IndexON,D1229,TRUE,_xll.ohTrigger(RecalcTrigger,TriggerON)),NA())</f>
        <v>2.2705276857606371E-2</v>
      </c>
      <c r="H1229" s="42">
        <f>_xll.qlCalendarAdvance(Calendar,$H1228,B1229,"f",FALSE)</f>
        <v>48086</v>
      </c>
      <c r="I1229" s="172">
        <f>_xll.qlInterestRateIndexValueDate(Index1M,$H1229)</f>
        <v>48086</v>
      </c>
      <c r="J1229" s="177">
        <f>IFERROR(_xll.qlIndexFixing(Index1M,$H1229,TRUE,_xll.ohTrigger(RecalcTrigger,Trigger1M)),NA())</f>
        <v>2.3278963948280749E-2</v>
      </c>
      <c r="K1229" s="44">
        <f>IFERROR(_xll.qlIndexFixing(Index3M,H1229,TRUE,_xll.ohTrigger(RecalcTrigger,Trigger3M)),NA())</f>
        <v>2.3732474920912308E-2</v>
      </c>
      <c r="L1229" s="44">
        <f>IFERROR(_xll.qlIndexFixing(Index6M,$H1229,TRUE,_xll.ohTrigger(RecalcTrigger,Trigger6M)),NA())</f>
        <v>2.3837604015783397E-2</v>
      </c>
      <c r="M1229" s="178">
        <f>IFERROR(_xll.qlIndexFixing(Index1Y,$H1229,TRUE,_xll.ohTrigger(RecalcTrigger,Trigger1Y)),NA())</f>
        <v>2.4608905745208177E-2</v>
      </c>
      <c r="N1229" s="177">
        <f>IFERROR(_xll.qlIndexFixing(ONIndex1M,I1229,TRUE,_xll.ohTrigger(RecalcTrigger,Trigger1M)),NA())</f>
        <v>2.3276633973431382E-2</v>
      </c>
      <c r="O1229" s="44">
        <f>IFERROR(_xll.qlIndexFixing(ONIndex3M,I1229,TRUE,_xll.ohTrigger(RecalcTrigger,Trigger3M)),NA())</f>
        <v>2.3715322660081695E-2</v>
      </c>
      <c r="P1229" s="44">
        <f>IFERROR(_xll.qlIndexFixing(ONIndex6M,I1229,TRUE,_xll.ohTrigger(RecalcTrigger,Trigger6M)),NA())</f>
        <v>2.3823376970447674E-2</v>
      </c>
      <c r="Q1229" s="178">
        <f>IFERROR(_xll.qlIndexFixing(ONIndex1Y,I1229,TRUE,_xll.ohTrigger(RecalcTrigger,Trigger1Y)),NA())</f>
        <v>2.451504843189678E-2</v>
      </c>
    </row>
    <row r="1230" spans="2:17" x14ac:dyDescent="0.2">
      <c r="B1230" s="39" t="s">
        <v>42</v>
      </c>
      <c r="D1230" s="42">
        <f>_xll.qlCalendarAdvance(Calendar,$D1229,B1230,"f",FALSE)</f>
        <v>48093</v>
      </c>
      <c r="E1230" s="172">
        <f>_xll.qlInterestRateIndexValueDate(IndexON,D1230)</f>
        <v>48093</v>
      </c>
      <c r="F1230" s="188">
        <f>IFERROR(_xll.qlIndexFixing(IndexON,D1230,TRUE,_xll.ohTrigger(RecalcTrigger,TriggerON)),NA())</f>
        <v>2.2698574759162371E-2</v>
      </c>
      <c r="H1230" s="42">
        <f>_xll.qlCalendarAdvance(Calendar,$H1229,B1230,"f",FALSE)</f>
        <v>48093</v>
      </c>
      <c r="I1230" s="172">
        <f>_xll.qlInterestRateIndexValueDate(Index1M,$H1230)</f>
        <v>48093</v>
      </c>
      <c r="J1230" s="177">
        <f>IFERROR(_xll.qlIndexFixing(Index1M,$H1230,TRUE,_xll.ohTrigger(RecalcTrigger,Trigger1M)),NA())</f>
        <v>2.326956174967143E-2</v>
      </c>
      <c r="K1230" s="44">
        <f>IFERROR(_xll.qlIndexFixing(Index3M,H1230,TRUE,_xll.ohTrigger(RecalcTrigger,Trigger3M)),NA())</f>
        <v>2.3724057203863329E-2</v>
      </c>
      <c r="L1230" s="44">
        <f>IFERROR(_xll.qlIndexFixing(Index6M,$H1230,TRUE,_xll.ohTrigger(RecalcTrigger,Trigger6M)),NA())</f>
        <v>2.3827552190019481E-2</v>
      </c>
      <c r="M1230" s="178">
        <f>IFERROR(_xll.qlIndexFixing(Index1Y,$H1230,TRUE,_xll.ohTrigger(RecalcTrigger,Trigger1Y)),NA())</f>
        <v>2.4600353052655191E-2</v>
      </c>
      <c r="N1230" s="177">
        <f>IFERROR(_xll.qlIndexFixing(ONIndex1M,I1230,TRUE,_xll.ohTrigger(RecalcTrigger,Trigger1M)),NA())</f>
        <v>2.3267356957328289E-2</v>
      </c>
      <c r="O1230" s="44">
        <f>IFERROR(_xll.qlIndexFixing(ONIndex3M,I1230,TRUE,_xll.ohTrigger(RecalcTrigger,Trigger3M)),NA())</f>
        <v>2.3707309772177387E-2</v>
      </c>
      <c r="P1230" s="44">
        <f>IFERROR(_xll.qlIndexFixing(ONIndex6M,I1230,TRUE,_xll.ohTrigger(RecalcTrigger,Trigger6M)),NA())</f>
        <v>2.3813816253378528E-2</v>
      </c>
      <c r="Q1230" s="178">
        <f>IFERROR(_xll.qlIndexFixing(ONIndex1Y,I1230,TRUE,_xll.ohTrigger(RecalcTrigger,Trigger1Y)),NA())</f>
        <v>2.4508181369178317E-2</v>
      </c>
    </row>
    <row r="1231" spans="2:17" x14ac:dyDescent="0.2">
      <c r="B1231" s="39" t="s">
        <v>42</v>
      </c>
      <c r="D1231" s="42">
        <f>_xll.qlCalendarAdvance(Calendar,$D1230,B1231,"f",FALSE)</f>
        <v>48100</v>
      </c>
      <c r="E1231" s="172">
        <f>_xll.qlInterestRateIndexValueDate(IndexON,D1231)</f>
        <v>48100</v>
      </c>
      <c r="F1231" s="188">
        <f>IFERROR(_xll.qlIndexFixing(IndexON,D1231,TRUE,_xll.ohTrigger(RecalcTrigger,TriggerON)),NA())</f>
        <v>2.2691845305410352E-2</v>
      </c>
      <c r="H1231" s="42">
        <f>_xll.qlCalendarAdvance(Calendar,$H1230,B1231,"f",FALSE)</f>
        <v>48100</v>
      </c>
      <c r="I1231" s="172">
        <f>_xll.qlInterestRateIndexValueDate(Index1M,$H1231)</f>
        <v>48100</v>
      </c>
      <c r="J1231" s="177">
        <f>IFERROR(_xll.qlIndexFixing(Index1M,$H1231,TRUE,_xll.ohTrigger(RecalcTrigger,Trigger1M)),NA())</f>
        <v>2.3260219115114372E-2</v>
      </c>
      <c r="K1231" s="44">
        <f>IFERROR(_xll.qlIndexFixing(Index3M,H1231,TRUE,_xll.ohTrigger(RecalcTrigger,Trigger3M)),NA())</f>
        <v>2.3715789535049062E-2</v>
      </c>
      <c r="L1231" s="44">
        <f>IFERROR(_xll.qlIndexFixing(Index6M,$H1231,TRUE,_xll.ohTrigger(RecalcTrigger,Trigger6M)),NA())</f>
        <v>2.3817601099089477E-2</v>
      </c>
      <c r="M1231" s="178">
        <f>IFERROR(_xll.qlIndexFixing(Index1Y,$H1231,TRUE,_xll.ohTrigger(RecalcTrigger,Trigger1Y)),NA())</f>
        <v>2.4591742258470363E-2</v>
      </c>
      <c r="N1231" s="177">
        <f>IFERROR(_xll.qlIndexFixing(ONIndex1M,I1231,TRUE,_xll.ohTrigger(RecalcTrigger,Trigger1M)),NA())</f>
        <v>2.3258064189151106E-2</v>
      </c>
      <c r="O1231" s="44">
        <f>IFERROR(_xll.qlIndexFixing(ONIndex3M,I1231,TRUE,_xll.ohTrigger(RecalcTrigger,Trigger3M)),NA())</f>
        <v>2.3699269058167216E-2</v>
      </c>
      <c r="P1231" s="44">
        <f>IFERROR(_xll.qlIndexFixing(ONIndex6M,I1231,TRUE,_xll.ohTrigger(RecalcTrigger,Trigger6M)),NA())</f>
        <v>2.3804235850573008E-2</v>
      </c>
      <c r="Q1231" s="178">
        <f>IFERROR(_xll.qlIndexFixing(ONIndex1Y,I1231,TRUE,_xll.ohTrigger(RecalcTrigger,Trigger1Y)),NA())</f>
        <v>2.4501257529487841E-2</v>
      </c>
    </row>
    <row r="1232" spans="2:17" x14ac:dyDescent="0.2">
      <c r="B1232" s="39" t="s">
        <v>42</v>
      </c>
      <c r="D1232" s="42">
        <f>_xll.qlCalendarAdvance(Calendar,$D1231,B1232,"f",FALSE)</f>
        <v>48107</v>
      </c>
      <c r="E1232" s="172">
        <f>_xll.qlInterestRateIndexValueDate(IndexON,D1232)</f>
        <v>48107</v>
      </c>
      <c r="F1232" s="188">
        <f>IFERROR(_xll.qlIndexFixing(IndexON,D1232,TRUE,_xll.ohTrigger(RecalcTrigger,TriggerON)),NA())</f>
        <v>2.268508849643136E-2</v>
      </c>
      <c r="H1232" s="42">
        <f>_xll.qlCalendarAdvance(Calendar,$H1231,B1232,"f",FALSE)</f>
        <v>48107</v>
      </c>
      <c r="I1232" s="172">
        <f>_xll.qlInterestRateIndexValueDate(Index1M,$H1232)</f>
        <v>48107</v>
      </c>
      <c r="J1232" s="177">
        <f>IFERROR(_xll.qlIndexFixing(Index1M,$H1232,TRUE,_xll.ohTrigger(RecalcTrigger,Trigger1M)),NA())</f>
        <v>2.3250860706241421E-2</v>
      </c>
      <c r="K1232" s="44">
        <f>IFERROR(_xll.qlIndexFixing(Index3M,H1232,TRUE,_xll.ohTrigger(RecalcTrigger,Trigger3M)),NA())</f>
        <v>2.3707493894250972E-2</v>
      </c>
      <c r="L1232" s="44">
        <f>IFERROR(_xll.qlIndexFixing(Index6M,$H1232,TRUE,_xll.ohTrigger(RecalcTrigger,Trigger6M)),NA())</f>
        <v>2.3807630138571841E-2</v>
      </c>
      <c r="M1232" s="178">
        <f>IFERROR(_xll.qlIndexFixing(Index1Y,$H1232,TRUE,_xll.ohTrigger(RecalcTrigger,Trigger1Y)),NA())</f>
        <v>2.4583073364123596E-2</v>
      </c>
      <c r="N1232" s="177">
        <f>IFERROR(_xll.qlIndexFixing(ONIndex1M,I1232,TRUE,_xll.ohTrigger(RecalcTrigger,Trigger1M)),NA())</f>
        <v>2.3248755668818788E-2</v>
      </c>
      <c r="O1232" s="44">
        <f>IFERROR(_xll.qlIndexFixing(ONIndex3M,I1232,TRUE,_xll.ohTrigger(RecalcTrigger,Trigger3M)),NA())</f>
        <v>2.3691200517970135E-2</v>
      </c>
      <c r="P1232" s="44">
        <f>IFERROR(_xll.qlIndexFixing(ONIndex6M,I1232,TRUE,_xll.ohTrigger(RecalcTrigger,Trigger6M)),NA())</f>
        <v>2.379463576211216E-2</v>
      </c>
      <c r="Q1232" s="178">
        <f>IFERROR(_xll.qlIndexFixing(ONIndex1Y,I1232,TRUE,_xll.ohTrigger(RecalcTrigger,Trigger1Y)),NA())</f>
        <v>2.4494276912987445E-2</v>
      </c>
    </row>
    <row r="1233" spans="2:17" x14ac:dyDescent="0.2">
      <c r="B1233" s="39" t="s">
        <v>42</v>
      </c>
      <c r="D1233" s="42">
        <f>_xll.qlCalendarAdvance(Calendar,$D1232,B1233,"f",FALSE)</f>
        <v>48114</v>
      </c>
      <c r="E1233" s="172">
        <f>_xll.qlInterestRateIndexValueDate(IndexON,D1233)</f>
        <v>48114</v>
      </c>
      <c r="F1233" s="188">
        <f>IFERROR(_xll.qlIndexFixing(IndexON,D1233,TRUE,_xll.ohTrigger(RecalcTrigger,TriggerON)),NA())</f>
        <v>2.2678304332063304E-2</v>
      </c>
      <c r="H1233" s="42">
        <f>_xll.qlCalendarAdvance(Calendar,$H1232,B1233,"f",FALSE)</f>
        <v>48114</v>
      </c>
      <c r="I1233" s="172">
        <f>_xll.qlInterestRateIndexValueDate(Index1M,$H1233)</f>
        <v>48114</v>
      </c>
      <c r="J1233" s="177">
        <f>IFERROR(_xll.qlIndexFixing(Index1M,$H1233,TRUE,_xll.ohTrigger(RecalcTrigger,Trigger1M)),NA())</f>
        <v>2.3241486523090403E-2</v>
      </c>
      <c r="K1233" s="44">
        <f>IFERROR(_xll.qlIndexFixing(Index3M,H1233,TRUE,_xll.ohTrigger(RecalcTrigger,Trigger3M)),NA())</f>
        <v>2.3699170281642722E-2</v>
      </c>
      <c r="L1233" s="44">
        <f>IFERROR(_xll.qlIndexFixing(Index6M,$H1233,TRUE,_xll.ohTrigger(RecalcTrigger,Trigger6M)),NA())</f>
        <v>2.3797639308760915E-2</v>
      </c>
      <c r="M1233" s="178">
        <f>IFERROR(_xll.qlIndexFixing(Index1Y,$H1233,TRUE,_xll.ohTrigger(RecalcTrigger,Trigger1Y)),NA())</f>
        <v>2.4574346371094763E-2</v>
      </c>
      <c r="N1233" s="177">
        <f>IFERROR(_xll.qlIndexFixing(ONIndex1M,I1233,TRUE,_xll.ohTrigger(RecalcTrigger,Trigger1M)),NA())</f>
        <v>2.3239431396331334E-2</v>
      </c>
      <c r="O1233" s="44">
        <f>IFERROR(_xll.qlIndexFixing(ONIndex3M,I1233,TRUE,_xll.ohTrigger(RecalcTrigger,Trigger3M)),NA())</f>
        <v>2.3683104151829282E-2</v>
      </c>
      <c r="P1233" s="44">
        <f>IFERROR(_xll.qlIndexFixing(ONIndex6M,I1233,TRUE,_xll.ohTrigger(RecalcTrigger,Trigger6M)),NA())</f>
        <v>2.3785015987833891E-2</v>
      </c>
      <c r="Q1233" s="178">
        <f>IFERROR(_xll.qlIndexFixing(ONIndex1Y,I1233,TRUE,_xll.ohTrigger(RecalcTrigger,Trigger1Y)),NA())</f>
        <v>2.4487239519515036E-2</v>
      </c>
    </row>
    <row r="1234" spans="2:17" x14ac:dyDescent="0.2">
      <c r="B1234" s="39" t="s">
        <v>42</v>
      </c>
      <c r="D1234" s="42">
        <f>_xll.qlCalendarAdvance(Calendar,$D1233,B1234,"f",FALSE)</f>
        <v>48121</v>
      </c>
      <c r="E1234" s="172">
        <f>_xll.qlInterestRateIndexValueDate(IndexON,D1234)</f>
        <v>48121</v>
      </c>
      <c r="F1234" s="188">
        <f>IFERROR(_xll.qlIndexFixing(IndexON,D1234,TRUE,_xll.ohTrigger(RecalcTrigger,TriggerON)),NA())</f>
        <v>2.2671492812549321E-2</v>
      </c>
      <c r="H1234" s="42">
        <f>_xll.qlCalendarAdvance(Calendar,$H1233,B1234,"f",FALSE)</f>
        <v>48121</v>
      </c>
      <c r="I1234" s="172">
        <f>_xll.qlInterestRateIndexValueDate(Index1M,$H1234)</f>
        <v>48121</v>
      </c>
      <c r="J1234" s="177">
        <f>IFERROR(_xll.qlIndexFixing(Index1M,$H1234,TRUE,_xll.ohTrigger(RecalcTrigger,Trigger1M)),NA())</f>
        <v>2.3232163291614014E-2</v>
      </c>
      <c r="K1234" s="44">
        <f>IFERROR(_xll.qlIndexFixing(Index3M,H1234,TRUE,_xll.ohTrigger(RecalcTrigger,Trigger3M)),NA())</f>
        <v>2.3690984040582692E-2</v>
      </c>
      <c r="L1234" s="44">
        <f>IFERROR(_xll.qlIndexFixing(Index6M,$H1234,TRUE,_xll.ohTrigger(RecalcTrigger,Trigger6M)),NA())</f>
        <v>2.3787678679655401E-2</v>
      </c>
      <c r="M1234" s="178">
        <f>IFERROR(_xll.qlIndexFixing(Index1Y,$H1234,TRUE,_xll.ohTrigger(RecalcTrigger,Trigger1Y)),NA())</f>
        <v>2.4565561280873918E-2</v>
      </c>
      <c r="N1234" s="177">
        <f>IFERROR(_xll.qlIndexFixing(ONIndex1M,I1234,TRUE,_xll.ohTrigger(RecalcTrigger,Trigger1M)),NA())</f>
        <v>2.3230091371688744E-2</v>
      </c>
      <c r="O1234" s="44">
        <f>IFERROR(_xll.qlIndexFixing(ONIndex3M,I1234,TRUE,_xll.ohTrigger(RecalcTrigger,Trigger3M)),NA())</f>
        <v>2.3674979959420472E-2</v>
      </c>
      <c r="P1234" s="44">
        <f>IFERROR(_xll.qlIndexFixing(ONIndex6M,I1234,TRUE,_xll.ohTrigger(RecalcTrigger,Trigger6M)),NA())</f>
        <v>2.3775376527819247E-2</v>
      </c>
      <c r="Q1234" s="178">
        <f>IFERROR(_xll.qlIndexFixing(ONIndex1Y,I1234,TRUE,_xll.ohTrigger(RecalcTrigger,Trigger1Y)),NA())</f>
        <v>2.4480145349151661E-2</v>
      </c>
    </row>
    <row r="1235" spans="2:17" x14ac:dyDescent="0.2">
      <c r="B1235" s="39" t="s">
        <v>42</v>
      </c>
      <c r="D1235" s="42">
        <f>_xll.qlCalendarAdvance(Calendar,$D1234,B1235,"f",FALSE)</f>
        <v>48128</v>
      </c>
      <c r="E1235" s="172">
        <f>_xll.qlInterestRateIndexValueDate(IndexON,D1235)</f>
        <v>48128</v>
      </c>
      <c r="F1235" s="188">
        <f>IFERROR(_xll.qlIndexFixing(IndexON,D1235,TRUE,_xll.ohTrigger(RecalcTrigger,TriggerON)),NA())</f>
        <v>2.2664653937727319E-2</v>
      </c>
      <c r="H1235" s="42">
        <f>_xll.qlCalendarAdvance(Calendar,$H1234,B1235,"f",FALSE)</f>
        <v>48128</v>
      </c>
      <c r="I1235" s="172">
        <f>_xll.qlInterestRateIndexValueDate(Index1M,$H1235)</f>
        <v>48128</v>
      </c>
      <c r="J1235" s="177">
        <f>IFERROR(_xll.qlIndexFixing(Index1M,$H1235,TRUE,_xll.ohTrigger(RecalcTrigger,Trigger1M)),NA())</f>
        <v>2.3222755835226577E-2</v>
      </c>
      <c r="K1235" s="44">
        <f>IFERROR(_xll.qlIndexFixing(Index3M,H1235,TRUE,_xll.ohTrigger(RecalcTrigger,Trigger3M)),NA())</f>
        <v>2.3682601944602834E-2</v>
      </c>
      <c r="L1235" s="44">
        <f>IFERROR(_xll.qlIndexFixing(Index6M,$H1235,TRUE,_xll.ohTrigger(RecalcTrigger,Trigger6M)),NA())</f>
        <v>2.3777646043170408E-2</v>
      </c>
      <c r="M1235" s="178">
        <f>IFERROR(_xll.qlIndexFixing(Index1Y,$H1235,TRUE,_xll.ohTrigger(RecalcTrigger,Trigger1Y)),NA())</f>
        <v>2.455671809496086E-2</v>
      </c>
      <c r="N1235" s="177">
        <f>IFERROR(_xll.qlIndexFixing(ONIndex1M,I1235,TRUE,_xll.ohTrigger(RecalcTrigger,Trigger1M)),NA())</f>
        <v>2.3220735594891018E-2</v>
      </c>
      <c r="O1235" s="44">
        <f>IFERROR(_xll.qlIndexFixing(ONIndex3M,I1235,TRUE,_xll.ohTrigger(RecalcTrigger,Trigger3M)),NA())</f>
        <v>2.3666827941067892E-2</v>
      </c>
      <c r="P1235" s="44">
        <f>IFERROR(_xll.qlIndexFixing(ONIndex6M,I1235,TRUE,_xll.ohTrigger(RecalcTrigger,Trigger6M)),NA())</f>
        <v>2.376571738206823E-2</v>
      </c>
      <c r="Q1235" s="178">
        <f>IFERROR(_xll.qlIndexFixing(ONIndex1Y,I1235,TRUE,_xll.ohTrigger(RecalcTrigger,Trigger1Y)),NA())</f>
        <v>2.4472994401897319E-2</v>
      </c>
    </row>
    <row r="1236" spans="2:17" x14ac:dyDescent="0.2">
      <c r="B1236" s="39" t="s">
        <v>42</v>
      </c>
      <c r="D1236" s="42">
        <f>_xll.qlCalendarAdvance(Calendar,$D1235,B1236,"f",FALSE)</f>
        <v>48135</v>
      </c>
      <c r="E1236" s="172">
        <f>_xll.qlInterestRateIndexValueDate(IndexON,D1236)</f>
        <v>48135</v>
      </c>
      <c r="F1236" s="188">
        <f>IFERROR(_xll.qlIndexFixing(IndexON,D1236,TRUE,_xll.ohTrigger(RecalcTrigger,TriggerON)),NA())</f>
        <v>2.2657787707597299E-2</v>
      </c>
      <c r="H1236" s="42">
        <f>_xll.qlCalendarAdvance(Calendar,$H1235,B1236,"f",FALSE)</f>
        <v>48135</v>
      </c>
      <c r="I1236" s="172">
        <f>_xll.qlInterestRateIndexValueDate(Index1M,$H1236)</f>
        <v>48135</v>
      </c>
      <c r="J1236" s="177">
        <f>IFERROR(_xll.qlIndexFixing(Index1M,$H1236,TRUE,_xll.ohTrigger(RecalcTrigger,Trigger1M)),NA())</f>
        <v>2.3213332603912614E-2</v>
      </c>
      <c r="K1236" s="44">
        <f>IFERROR(_xll.qlIndexFixing(Index3M,H1236,TRUE,_xll.ohTrigger(RecalcTrigger,Trigger3M)),NA())</f>
        <v>2.3674191875728206E-2</v>
      </c>
      <c r="L1236" s="44">
        <f>IFERROR(_xll.qlIndexFixing(Index6M,$H1236,TRUE,_xll.ohTrigger(RecalcTrigger,Trigger6M)),NA())</f>
        <v>2.3767593537281782E-2</v>
      </c>
      <c r="M1236" s="178">
        <f>IFERROR(_xll.qlIndexFixing(Index1Y,$H1236,TRUE,_xll.ohTrigger(RecalcTrigger,Trigger1Y)),NA())</f>
        <v>2.454781681486469E-2</v>
      </c>
      <c r="N1236" s="177">
        <f>IFERROR(_xll.qlIndexFixing(ONIndex1M,I1236,TRUE,_xll.ohTrigger(RecalcTrigger,Trigger1M)),NA())</f>
        <v>2.3211364066100248E-2</v>
      </c>
      <c r="O1236" s="44">
        <f>IFERROR(_xll.qlIndexFixing(ONIndex3M,I1236,TRUE,_xll.ohTrigger(RecalcTrigger,Trigger3M)),NA())</f>
        <v>2.3658648096609447E-2</v>
      </c>
      <c r="P1236" s="44">
        <f>IFERROR(_xll.qlIndexFixing(ONIndex6M,I1236,TRUE,_xll.ohTrigger(RecalcTrigger,Trigger6M)),NA())</f>
        <v>2.3756038550580838E-2</v>
      </c>
      <c r="Q1236" s="178">
        <f>IFERROR(_xll.qlIndexFixing(ONIndex1Y,I1236,TRUE,_xll.ohTrigger(RecalcTrigger,Trigger1Y)),NA())</f>
        <v>2.4465786677670964E-2</v>
      </c>
    </row>
    <row r="1237" spans="2:17" x14ac:dyDescent="0.2">
      <c r="B1237" s="39" t="s">
        <v>42</v>
      </c>
      <c r="D1237" s="42">
        <f>_xll.qlCalendarAdvance(Calendar,$D1236,B1237,"f",FALSE)</f>
        <v>48142</v>
      </c>
      <c r="E1237" s="172">
        <f>_xll.qlInterestRateIndexValueDate(IndexON,D1237)</f>
        <v>48142</v>
      </c>
      <c r="F1237" s="188">
        <f>IFERROR(_xll.qlIndexFixing(IndexON,D1237,TRUE,_xll.ohTrigger(RecalcTrigger,TriggerON)),NA())</f>
        <v>2.265089412215926E-2</v>
      </c>
      <c r="H1237" s="42">
        <f>_xll.qlCalendarAdvance(Calendar,$H1236,B1237,"f",FALSE)</f>
        <v>48142</v>
      </c>
      <c r="I1237" s="172">
        <f>_xll.qlInterestRateIndexValueDate(Index1M,$H1237)</f>
        <v>48142</v>
      </c>
      <c r="J1237" s="177">
        <f>IFERROR(_xll.qlIndexFixing(Index1M,$H1237,TRUE,_xll.ohTrigger(RecalcTrigger,Trigger1M)),NA())</f>
        <v>2.320389359770611E-2</v>
      </c>
      <c r="K1237" s="44">
        <f>IFERROR(_xll.qlIndexFixing(Index3M,H1237,TRUE,_xll.ohTrigger(RecalcTrigger,Trigger3M)),NA())</f>
        <v>2.3665753834135869E-2</v>
      </c>
      <c r="L1237" s="44">
        <f>IFERROR(_xll.qlIndexFixing(Index6M,$H1237,TRUE,_xll.ohTrigger(RecalcTrigger,Trigger6M)),NA())</f>
        <v>2.3757521162288908E-2</v>
      </c>
      <c r="M1237" s="178">
        <f>IFERROR(_xll.qlIndexFixing(Index1Y,$H1237,TRUE,_xll.ohTrigger(RecalcTrigger,Trigger1Y)),NA())</f>
        <v>2.4538857442105579E-2</v>
      </c>
      <c r="N1237" s="177">
        <f>IFERROR(_xll.qlIndexFixing(ONIndex1M,I1237,TRUE,_xll.ohTrigger(RecalcTrigger,Trigger1M)),NA())</f>
        <v>2.3201976784992251E-2</v>
      </c>
      <c r="O1237" s="44">
        <f>IFERROR(_xll.qlIndexFixing(ONIndex3M,I1237,TRUE,_xll.ohTrigger(RecalcTrigger,Trigger3M)),NA())</f>
        <v>2.3650440426045138E-2</v>
      </c>
      <c r="P1237" s="44">
        <f>IFERROR(_xll.qlIndexFixing(ONIndex6M,I1237,TRUE,_xll.ohTrigger(RecalcTrigger,Trigger6M)),NA())</f>
        <v>2.3746340033438118E-2</v>
      </c>
      <c r="Q1237" s="178">
        <f>IFERROR(_xll.qlIndexFixing(ONIndex1Y,I1237,TRUE,_xll.ohTrigger(RecalcTrigger,Trigger1Y)),NA())</f>
        <v>2.4458522176634689E-2</v>
      </c>
    </row>
    <row r="1238" spans="2:17" x14ac:dyDescent="0.2">
      <c r="B1238" s="39" t="s">
        <v>42</v>
      </c>
      <c r="D1238" s="42">
        <f>_xll.qlCalendarAdvance(Calendar,$D1237,B1238,"f",FALSE)</f>
        <v>48149</v>
      </c>
      <c r="E1238" s="172">
        <f>_xll.qlInterestRateIndexValueDate(IndexON,D1238)</f>
        <v>48149</v>
      </c>
      <c r="F1238" s="188">
        <f>IFERROR(_xll.qlIndexFixing(IndexON,D1238,TRUE,_xll.ohTrigger(RecalcTrigger,TriggerON)),NA())</f>
        <v>2.2643973181494248E-2</v>
      </c>
      <c r="H1238" s="42">
        <f>_xll.qlCalendarAdvance(Calendar,$H1237,B1238,"f",FALSE)</f>
        <v>48149</v>
      </c>
      <c r="I1238" s="172">
        <f>_xll.qlInterestRateIndexValueDate(Index1M,$H1238)</f>
        <v>48149</v>
      </c>
      <c r="J1238" s="177">
        <f>IFERROR(_xll.qlIndexFixing(Index1M,$H1238,TRUE,_xll.ohTrigger(RecalcTrigger,Trigger1M)),NA())</f>
        <v>2.3194438816643671E-2</v>
      </c>
      <c r="K1238" s="44">
        <f>IFERROR(_xll.qlIndexFixing(Index3M,H1238,TRUE,_xll.ohTrigger(RecalcTrigger,Trigger3M)),NA())</f>
        <v>2.365728782000466E-2</v>
      </c>
      <c r="L1238" s="44">
        <f>IFERROR(_xll.qlIndexFixing(Index6M,$H1238,TRUE,_xll.ohTrigger(RecalcTrigger,Trigger6M)),NA())</f>
        <v>2.3747428918487627E-2</v>
      </c>
      <c r="M1238" s="178">
        <f>IFERROR(_xll.qlIndexFixing(Index1Y,$H1238,TRUE,_xll.ohTrigger(RecalcTrigger,Trigger1Y)),NA())</f>
        <v>2.452983997821255E-2</v>
      </c>
      <c r="N1238" s="177">
        <f>IFERROR(_xll.qlIndexFixing(ONIndex1M,I1238,TRUE,_xll.ohTrigger(RecalcTrigger,Trigger1M)),NA())</f>
        <v>2.3192573751810164E-2</v>
      </c>
      <c r="O1238" s="44">
        <f>IFERROR(_xll.qlIndexFixing(ONIndex3M,I1238,TRUE,_xll.ohTrigger(RecalcTrigger,Trigger3M)),NA())</f>
        <v>2.3642204929374966E-2</v>
      </c>
      <c r="P1238" s="44">
        <f>IFERROR(_xll.qlIndexFixing(ONIndex6M,I1238,TRUE,_xll.ohTrigger(RecalcTrigger,Trigger6M)),NA())</f>
        <v>2.3736621830477977E-2</v>
      </c>
      <c r="Q1238" s="178">
        <f>IFERROR(_xll.qlIndexFixing(ONIndex1Y,I1238,TRUE,_xll.ohTrigger(RecalcTrigger,Trigger1Y)),NA())</f>
        <v>2.4451200898626402E-2</v>
      </c>
    </row>
    <row r="1239" spans="2:17" x14ac:dyDescent="0.2">
      <c r="B1239" s="39" t="s">
        <v>42</v>
      </c>
      <c r="D1239" s="42">
        <f>_xll.qlCalendarAdvance(Calendar,$D1238,B1239,"f",FALSE)</f>
        <v>48156</v>
      </c>
      <c r="E1239" s="172">
        <f>_xll.qlInterestRateIndexValueDate(IndexON,D1239)</f>
        <v>48156</v>
      </c>
      <c r="F1239" s="188">
        <f>IFERROR(_xll.qlIndexFixing(IndexON,D1239,TRUE,_xll.ohTrigger(RecalcTrigger,TriggerON)),NA())</f>
        <v>2.2637024885602264E-2</v>
      </c>
      <c r="H1239" s="42">
        <f>_xll.qlCalendarAdvance(Calendar,$H1238,B1239,"f",FALSE)</f>
        <v>48156</v>
      </c>
      <c r="I1239" s="172">
        <f>_xll.qlInterestRateIndexValueDate(Index1M,$H1239)</f>
        <v>48156</v>
      </c>
      <c r="J1239" s="177">
        <f>IFERROR(_xll.qlIndexFixing(Index1M,$H1239,TRUE,_xll.ohTrigger(RecalcTrigger,Trigger1M)),NA())</f>
        <v>2.3184910166308859E-2</v>
      </c>
      <c r="K1239" s="44">
        <f>IFERROR(_xll.qlIndexFixing(Index3M,H1239,TRUE,_xll.ohTrigger(RecalcTrigger,Trigger3M)),NA())</f>
        <v>2.3648793833510762E-2</v>
      </c>
      <c r="L1239" s="44">
        <f>IFERROR(_xll.qlIndexFixing(Index6M,$H1239,TRUE,_xll.ohTrigger(RecalcTrigger,Trigger6M)),NA())</f>
        <v>2.3737277091231503E-2</v>
      </c>
      <c r="M1239" s="178">
        <f>IFERROR(_xll.qlIndexFixing(Index1Y,$H1239,TRUE,_xll.ohTrigger(RecalcTrigger,Trigger1Y)),NA())</f>
        <v>2.4520764424725051E-2</v>
      </c>
      <c r="N1239" s="177">
        <f>IFERROR(_xll.qlIndexFixing(ONIndex1M,I1239,TRUE,_xll.ohTrigger(RecalcTrigger,Trigger1M)),NA())</f>
        <v>2.3183154966553987E-2</v>
      </c>
      <c r="O1239" s="44">
        <f>IFERROR(_xll.qlIndexFixing(ONIndex3M,I1239,TRUE,_xll.ohTrigger(RecalcTrigger,Trigger3M)),NA())</f>
        <v>2.3633941606679976E-2</v>
      </c>
      <c r="P1239" s="44">
        <f>IFERROR(_xll.qlIndexFixing(ONIndex6M,I1239,TRUE,_xll.ohTrigger(RecalcTrigger,Trigger6M)),NA())</f>
        <v>2.3726883941862509E-2</v>
      </c>
      <c r="Q1239" s="178">
        <f>IFERROR(_xll.qlIndexFixing(ONIndex1Y,I1239,TRUE,_xll.ohTrigger(RecalcTrigger,Trigger1Y)),NA())</f>
        <v>2.4443822843727148E-2</v>
      </c>
    </row>
    <row r="1240" spans="2:17" x14ac:dyDescent="0.2">
      <c r="B1240" s="39" t="s">
        <v>42</v>
      </c>
      <c r="D1240" s="42">
        <f>_xll.qlCalendarAdvance(Calendar,$D1239,B1240,"f",FALSE)</f>
        <v>48163</v>
      </c>
      <c r="E1240" s="172">
        <f>_xll.qlInterestRateIndexValueDate(IndexON,D1240)</f>
        <v>48163</v>
      </c>
      <c r="F1240" s="188">
        <f>IFERROR(_xll.qlIndexFixing(IndexON,D1240,TRUE,_xll.ohTrigger(RecalcTrigger,TriggerON)),NA())</f>
        <v>2.2630049234402261E-2</v>
      </c>
      <c r="H1240" s="42">
        <f>_xll.qlCalendarAdvance(Calendar,$H1239,B1240,"f",FALSE)</f>
        <v>48163</v>
      </c>
      <c r="I1240" s="172">
        <f>_xll.qlInterestRateIndexValueDate(Index1M,$H1240)</f>
        <v>48163</v>
      </c>
      <c r="J1240" s="177">
        <f>IFERROR(_xll.qlIndexFixing(Index1M,$H1240,TRUE,_xll.ohTrigger(RecalcTrigger,Trigger1M)),NA())</f>
        <v>2.3175425564210927E-2</v>
      </c>
      <c r="K1240" s="44">
        <f>IFERROR(_xll.qlIndexFixing(Index3M,H1240,TRUE,_xll.ohTrigger(RecalcTrigger,Trigger3M)),NA())</f>
        <v>2.3640271874833009E-2</v>
      </c>
      <c r="L1240" s="44">
        <f>IFERROR(_xll.qlIndexFixing(Index6M,$H1240,TRUE,_xll.ohTrigger(RecalcTrigger,Trigger6M)),NA())</f>
        <v>2.3727147184628952E-2</v>
      </c>
      <c r="M1240" s="178">
        <f>IFERROR(_xll.qlIndexFixing(Index1Y,$H1240,TRUE,_xll.ohTrigger(RecalcTrigger,Trigger1Y)),NA())</f>
        <v>2.451163078319225E-2</v>
      </c>
      <c r="N1240" s="177">
        <f>IFERROR(_xll.qlIndexFixing(ONIndex1M,I1240,TRUE,_xll.ohTrigger(RecalcTrigger,Trigger1M)),NA())</f>
        <v>2.3173720429061628E-2</v>
      </c>
      <c r="O1240" s="44">
        <f>IFERROR(_xll.qlIndexFixing(ONIndex3M,I1240,TRUE,_xll.ohTrigger(RecalcTrigger,Trigger3M)),NA())</f>
        <v>2.3625650457879122E-2</v>
      </c>
      <c r="P1240" s="44">
        <f>IFERROR(_xll.qlIndexFixing(ONIndex6M,I1240,TRUE,_xll.ohTrigger(RecalcTrigger,Trigger6M)),NA())</f>
        <v>2.3717126367510666E-2</v>
      </c>
      <c r="Q1240" s="178">
        <f>IFERROR(_xll.qlIndexFixing(ONIndex1Y,I1240,TRUE,_xll.ohTrigger(RecalcTrigger,Trigger1Y)),NA())</f>
        <v>2.4436388011936927E-2</v>
      </c>
    </row>
    <row r="1241" spans="2:17" x14ac:dyDescent="0.2">
      <c r="B1241" s="39" t="s">
        <v>42</v>
      </c>
      <c r="D1241" s="42">
        <f>_xll.qlCalendarAdvance(Calendar,$D1240,B1241,"f",FALSE)</f>
        <v>48170</v>
      </c>
      <c r="E1241" s="172">
        <f>_xll.qlInterestRateIndexValueDate(IndexON,D1241)</f>
        <v>48170</v>
      </c>
      <c r="F1241" s="188">
        <f>IFERROR(_xll.qlIndexFixing(IndexON,D1241,TRUE,_xll.ohTrigger(RecalcTrigger,TriggerON)),NA())</f>
        <v>2.2623046227975285E-2</v>
      </c>
      <c r="H1241" s="42">
        <f>_xll.qlCalendarAdvance(Calendar,$H1240,B1241,"f",FALSE)</f>
        <v>48170</v>
      </c>
      <c r="I1241" s="172">
        <f>_xll.qlInterestRateIndexValueDate(Index1M,$H1241)</f>
        <v>48170</v>
      </c>
      <c r="J1241" s="177">
        <f>IFERROR(_xll.qlIndexFixing(Index1M,$H1241,TRUE,_xll.ohTrigger(RecalcTrigger,Trigger1M)),NA())</f>
        <v>2.3165925188123992E-2</v>
      </c>
      <c r="K1241" s="44">
        <f>IFERROR(_xll.qlIndexFixing(Index3M,H1241,TRUE,_xll.ohTrigger(RecalcTrigger,Trigger3M)),NA())</f>
        <v>2.3631721944151109E-2</v>
      </c>
      <c r="L1241" s="44">
        <f>IFERROR(_xll.qlIndexFixing(Index6M,$H1241,TRUE,_xll.ohTrigger(RecalcTrigger,Trigger6M)),NA())</f>
        <v>2.371699741110038E-2</v>
      </c>
      <c r="M1241" s="178">
        <f>IFERROR(_xll.qlIndexFixing(Index1Y,$H1241,TRUE,_xll.ohTrigger(RecalcTrigger,Trigger1Y)),NA())</f>
        <v>2.4502439055174186E-2</v>
      </c>
      <c r="N1241" s="177">
        <f>IFERROR(_xll.qlIndexFixing(ONIndex1M,I1241,TRUE,_xll.ohTrigger(RecalcTrigger,Trigger1M)),NA())</f>
        <v>2.316427013949518E-2</v>
      </c>
      <c r="O1241" s="44">
        <f>IFERROR(_xll.qlIndexFixing(ONIndex3M,I1241,TRUE,_xll.ohTrigger(RecalcTrigger,Trigger3M)),NA())</f>
        <v>2.3617331482972403E-2</v>
      </c>
      <c r="P1241" s="44">
        <f>IFERROR(_xll.qlIndexFixing(ONIndex6M,I1241,TRUE,_xll.ohTrigger(RecalcTrigger,Trigger6M)),NA())</f>
        <v>2.3707349107422448E-2</v>
      </c>
      <c r="Q1241" s="178">
        <f>IFERROR(_xll.qlIndexFixing(ONIndex1Y,I1241,TRUE,_xll.ohTrigger(RecalcTrigger,Trigger1Y)),NA())</f>
        <v>2.4428896403336786E-2</v>
      </c>
    </row>
    <row r="1242" spans="2:17" x14ac:dyDescent="0.2">
      <c r="B1242" s="39" t="s">
        <v>42</v>
      </c>
      <c r="D1242" s="42">
        <f>_xll.qlCalendarAdvance(Calendar,$D1241,B1242,"f",FALSE)</f>
        <v>48177</v>
      </c>
      <c r="E1242" s="172">
        <f>_xll.qlInterestRateIndexValueDate(IndexON,D1242)</f>
        <v>48177</v>
      </c>
      <c r="F1242" s="188">
        <f>IFERROR(_xll.qlIndexFixing(IndexON,D1242,TRUE,_xll.ohTrigger(RecalcTrigger,TriggerON)),NA())</f>
        <v>2.2616015866240291E-2</v>
      </c>
      <c r="H1242" s="42">
        <f>_xll.qlCalendarAdvance(Calendar,$H1241,B1242,"f",FALSE)</f>
        <v>48177</v>
      </c>
      <c r="I1242" s="172">
        <f>_xll.qlInterestRateIndexValueDate(Index1M,$H1242)</f>
        <v>48177</v>
      </c>
      <c r="J1242" s="177">
        <f>IFERROR(_xll.qlIndexFixing(Index1M,$H1242,TRUE,_xll.ohTrigger(RecalcTrigger,Trigger1M)),NA())</f>
        <v>2.3156619688215408E-2</v>
      </c>
      <c r="K1242" s="44">
        <f>IFERROR(_xll.qlIndexFixing(Index3M,H1242,TRUE,_xll.ohTrigger(RecalcTrigger,Trigger3M)),NA())</f>
        <v>2.3623144041645658E-2</v>
      </c>
      <c r="L1242" s="44">
        <f>IFERROR(_xll.qlIndexFixing(Index6M,$H1242,TRUE,_xll.ohTrigger(RecalcTrigger,Trigger6M)),NA())</f>
        <v>2.3706827770944138E-2</v>
      </c>
      <c r="M1242" s="178">
        <f>IFERROR(_xll.qlIndexFixing(Index1Y,$H1242,TRUE,_xll.ohTrigger(RecalcTrigger,Trigger1Y)),NA())</f>
        <v>2.4493189242238415E-2</v>
      </c>
      <c r="N1242" s="177">
        <f>IFERROR(_xll.qlIndexFixing(ONIndex1M,I1242,TRUE,_xll.ohTrigger(RecalcTrigger,Trigger1M)),NA())</f>
        <v>2.3154804097854642E-2</v>
      </c>
      <c r="O1242" s="44">
        <f>IFERROR(_xll.qlIndexFixing(ONIndex3M,I1242,TRUE,_xll.ohTrigger(RecalcTrigger,Trigger3M)),NA())</f>
        <v>2.3608984681959821E-2</v>
      </c>
      <c r="P1242" s="44">
        <f>IFERROR(_xll.qlIndexFixing(ONIndex6M,I1242,TRUE,_xll.ohTrigger(RecalcTrigger,Trigger6M)),NA())</f>
        <v>2.3697552161597857E-2</v>
      </c>
      <c r="Q1242" s="178">
        <f>IFERROR(_xll.qlIndexFixing(ONIndex1Y,I1242,TRUE,_xll.ohTrigger(RecalcTrigger,Trigger1Y)),NA())</f>
        <v>2.4421348017845679E-2</v>
      </c>
    </row>
    <row r="1243" spans="2:17" x14ac:dyDescent="0.2">
      <c r="B1243" s="39" t="s">
        <v>42</v>
      </c>
      <c r="D1243" s="42">
        <f>_xll.qlCalendarAdvance(Calendar,$D1242,B1243,"f",FALSE)</f>
        <v>48184</v>
      </c>
      <c r="E1243" s="172">
        <f>_xll.qlInterestRateIndexValueDate(IndexON,D1243)</f>
        <v>48184</v>
      </c>
      <c r="F1243" s="188">
        <f>IFERROR(_xll.qlIndexFixing(IndexON,D1243,TRUE,_xll.ohTrigger(RecalcTrigger,TriggerON)),NA())</f>
        <v>2.2608958149278324E-2</v>
      </c>
      <c r="H1243" s="42">
        <f>_xll.qlCalendarAdvance(Calendar,$H1242,B1243,"f",FALSE)</f>
        <v>48184</v>
      </c>
      <c r="I1243" s="172">
        <f>_xll.qlInterestRateIndexValueDate(Index1M,$H1243)</f>
        <v>48184</v>
      </c>
      <c r="J1243" s="177">
        <f>IFERROR(_xll.qlIndexFixing(Index1M,$H1243,TRUE,_xll.ohTrigger(RecalcTrigger,Trigger1M)),NA())</f>
        <v>2.3146928289867575E-2</v>
      </c>
      <c r="K1243" s="44">
        <f>IFERROR(_xll.qlIndexFixing(Index3M,H1243,TRUE,_xll.ohTrigger(RecalcTrigger,Trigger3M)),NA())</f>
        <v>2.3614395744354425E-2</v>
      </c>
      <c r="L1243" s="44">
        <f>IFERROR(_xll.qlIndexFixing(Index6M,$H1243,TRUE,_xll.ohTrigger(RecalcTrigger,Trigger6M)),NA())</f>
        <v>2.3696669677849041E-2</v>
      </c>
      <c r="M1243" s="178">
        <f>IFERROR(_xll.qlIndexFixing(Index1Y,$H1243,TRUE,_xll.ohTrigger(RecalcTrigger,Trigger1Y)),NA())</f>
        <v>2.4483881345965113E-2</v>
      </c>
      <c r="N1243" s="177">
        <f>IFERROR(_xll.qlIndexFixing(ONIndex1M,I1243,TRUE,_xll.ohTrigger(RecalcTrigger,Trigger1M)),NA())</f>
        <v>2.3145322303977922E-2</v>
      </c>
      <c r="O1243" s="44">
        <f>IFERROR(_xll.qlIndexFixing(ONIndex3M,I1243,TRUE,_xll.ohTrigger(RecalcTrigger,Trigger3M)),NA())</f>
        <v>2.3600610055003468E-2</v>
      </c>
      <c r="P1243" s="44">
        <f>IFERROR(_xll.qlIndexFixing(ONIndex6M,I1243,TRUE,_xll.ohTrigger(RecalcTrigger,Trigger6M)),NA())</f>
        <v>2.3687735530117937E-2</v>
      </c>
      <c r="Q1243" s="178">
        <f>IFERROR(_xll.qlIndexFixing(ONIndex1Y,I1243,TRUE,_xll.ohTrigger(RecalcTrigger,Trigger1Y)),NA())</f>
        <v>2.4413742855463605E-2</v>
      </c>
    </row>
    <row r="1244" spans="2:17" x14ac:dyDescent="0.2">
      <c r="B1244" s="39" t="s">
        <v>42</v>
      </c>
      <c r="D1244" s="42">
        <f>_xll.qlCalendarAdvance(Calendar,$D1243,B1244,"f",FALSE)</f>
        <v>48191</v>
      </c>
      <c r="E1244" s="172">
        <f>_xll.qlInterestRateIndexValueDate(IndexON,D1244)</f>
        <v>48191</v>
      </c>
      <c r="F1244" s="188">
        <f>IFERROR(_xll.qlIndexFixing(IndexON,D1244,TRUE,_xll.ohTrigger(RecalcTrigger,TriggerON)),NA())</f>
        <v>2.2601873077008339E-2</v>
      </c>
      <c r="H1244" s="42">
        <f>_xll.qlCalendarAdvance(Calendar,$H1243,B1244,"f",FALSE)</f>
        <v>48191</v>
      </c>
      <c r="I1244" s="172">
        <f>_xll.qlInterestRateIndexValueDate(Index1M,$H1244)</f>
        <v>48191</v>
      </c>
      <c r="J1244" s="177">
        <f>IFERROR(_xll.qlIndexFixing(Index1M,$H1244,TRUE,_xll.ohTrigger(RecalcTrigger,Trigger1M)),NA())</f>
        <v>2.3137378860485197E-2</v>
      </c>
      <c r="K1244" s="44">
        <f>IFERROR(_xll.qlIndexFixing(Index3M,H1244,TRUE,_xll.ohTrigger(RecalcTrigger,Trigger3M)),NA())</f>
        <v>2.3605764453385792E-2</v>
      </c>
      <c r="L1244" s="44">
        <f>IFERROR(_xll.qlIndexFixing(Index6M,$H1244,TRUE,_xll.ohTrigger(RecalcTrigger,Trigger6M)),NA())</f>
        <v>2.3686458227496335E-2</v>
      </c>
      <c r="M1244" s="178">
        <f>IFERROR(_xll.qlIndexFixing(Index1Y,$H1244,TRUE,_xll.ohTrigger(RecalcTrigger,Trigger1Y)),NA())</f>
        <v>2.4474515367942665E-2</v>
      </c>
      <c r="N1244" s="177">
        <f>IFERROR(_xll.qlIndexFixing(ONIndex1M,I1244,TRUE,_xll.ohTrigger(RecalcTrigger,Trigger1M)),NA())</f>
        <v>2.3135824758027113E-2</v>
      </c>
      <c r="O1244" s="44">
        <f>IFERROR(_xll.qlIndexFixing(ONIndex3M,I1244,TRUE,_xll.ohTrigger(RecalcTrigger,Trigger3M)),NA())</f>
        <v>2.3592207601860204E-2</v>
      </c>
      <c r="P1244" s="44">
        <f>IFERROR(_xll.qlIndexFixing(ONIndex6M,I1244,TRUE,_xll.ohTrigger(RecalcTrigger,Trigger6M)),NA())</f>
        <v>2.3677899212901643E-2</v>
      </c>
      <c r="Q1244" s="178">
        <f>IFERROR(_xll.qlIndexFixing(ONIndex1Y,I1244,TRUE,_xll.ohTrigger(RecalcTrigger,Trigger1Y)),NA())</f>
        <v>2.4406080916271611E-2</v>
      </c>
    </row>
    <row r="1245" spans="2:17" x14ac:dyDescent="0.2">
      <c r="B1245" s="39" t="s">
        <v>42</v>
      </c>
      <c r="D1245" s="42">
        <f>_xll.qlCalendarAdvance(Calendar,$D1244,B1245,"f",FALSE)</f>
        <v>48198</v>
      </c>
      <c r="E1245" s="172">
        <f>_xll.qlInterestRateIndexValueDate(IndexON,D1245)</f>
        <v>48198</v>
      </c>
      <c r="F1245" s="188">
        <f>IFERROR(_xll.qlIndexFixing(IndexON,D1245,TRUE,_xll.ohTrigger(RecalcTrigger,TriggerON)),NA())</f>
        <v>2.2594760649511381E-2</v>
      </c>
      <c r="H1245" s="42">
        <f>_xll.qlCalendarAdvance(Calendar,$H1244,B1245,"f",FALSE)</f>
        <v>48198</v>
      </c>
      <c r="I1245" s="172">
        <f>_xll.qlInterestRateIndexValueDate(Index1M,$H1245)</f>
        <v>48198</v>
      </c>
      <c r="J1245" s="177">
        <f>IFERROR(_xll.qlIndexFixing(Index1M,$H1245,TRUE,_xll.ohTrigger(RecalcTrigger,Trigger1M)),NA())</f>
        <v>2.312781365651094E-2</v>
      </c>
      <c r="K1245" s="44">
        <f>IFERROR(_xll.qlIndexFixing(Index3M,H1245,TRUE,_xll.ohTrigger(RecalcTrigger,Trigger3M)),NA())</f>
        <v>2.3597105192723115E-2</v>
      </c>
      <c r="L1245" s="44">
        <f>IFERROR(_xll.qlIndexFixing(Index6M,$H1245,TRUE,_xll.ohTrigger(RecalcTrigger,Trigger6M)),NA())</f>
        <v>2.3676226910438438E-2</v>
      </c>
      <c r="M1245" s="178">
        <f>IFERROR(_xll.qlIndexFixing(Index1Y,$H1245,TRUE,_xll.ohTrigger(RecalcTrigger,Trigger1Y)),NA())</f>
        <v>2.4465091309769843E-2</v>
      </c>
      <c r="N1245" s="177">
        <f>IFERROR(_xll.qlIndexFixing(ONIndex1M,I1245,TRUE,_xll.ohTrigger(RecalcTrigger,Trigger1M)),NA())</f>
        <v>2.3126311459921167E-2</v>
      </c>
      <c r="O1245" s="44">
        <f>IFERROR(_xll.qlIndexFixing(ONIndex3M,I1245,TRUE,_xll.ohTrigger(RecalcTrigger,Trigger3M)),NA())</f>
        <v>2.3583777322692123E-2</v>
      </c>
      <c r="P1245" s="44">
        <f>IFERROR(_xll.qlIndexFixing(ONIndex6M,I1245,TRUE,_xll.ohTrigger(RecalcTrigger,Trigger6M)),NA())</f>
        <v>2.3668043209948975E-2</v>
      </c>
      <c r="Q1245" s="178">
        <f>IFERROR(_xll.qlIndexFixing(ONIndex1Y,I1245,TRUE,_xll.ohTrigger(RecalcTrigger,Trigger1Y)),NA())</f>
        <v>2.439836220018865E-2</v>
      </c>
    </row>
    <row r="1246" spans="2:17" x14ac:dyDescent="0.2">
      <c r="B1246" s="39" t="s">
        <v>42</v>
      </c>
      <c r="D1246" s="42">
        <f>_xll.qlCalendarAdvance(Calendar,$D1245,B1246,"f",FALSE)</f>
        <v>48205</v>
      </c>
      <c r="E1246" s="172">
        <f>_xll.qlInterestRateIndexValueDate(IndexON,D1246)</f>
        <v>48205</v>
      </c>
      <c r="F1246" s="188">
        <f>IFERROR(_xll.qlIndexFixing(IndexON,D1246,TRUE,_xll.ohTrigger(RecalcTrigger,TriggerON)),NA())</f>
        <v>2.258762086678745E-2</v>
      </c>
      <c r="H1246" s="42">
        <f>_xll.qlCalendarAdvance(Calendar,$H1245,B1246,"f",FALSE)</f>
        <v>48205</v>
      </c>
      <c r="I1246" s="172">
        <f>_xll.qlInterestRateIndexValueDate(Index1M,$H1246)</f>
        <v>48205</v>
      </c>
      <c r="J1246" s="177">
        <f>IFERROR(_xll.qlIndexFixing(Index1M,$H1246,TRUE,_xll.ohTrigger(RecalcTrigger,Trigger1M)),NA())</f>
        <v>2.3118232677994472E-2</v>
      </c>
      <c r="K1246" s="44">
        <f>IFERROR(_xll.qlIndexFixing(Index3M,H1246,TRUE,_xll.ohTrigger(RecalcTrigger,Trigger3M)),NA())</f>
        <v>2.3588417962546297E-2</v>
      </c>
      <c r="L1246" s="44">
        <f>IFERROR(_xll.qlIndexFixing(Index6M,$H1246,TRUE,_xll.ohTrigger(RecalcTrigger,Trigger6M)),NA())</f>
        <v>2.3665975726978275E-2</v>
      </c>
      <c r="M1246" s="178">
        <f>IFERROR(_xll.qlIndexFixing(Index1Y,$H1246,TRUE,_xll.ohTrigger(RecalcTrigger,Trigger1Y)),NA())</f>
        <v>2.445560917305584E-2</v>
      </c>
      <c r="N1246" s="177">
        <f>IFERROR(_xll.qlIndexFixing(ONIndex1M,I1246,TRUE,_xll.ohTrigger(RecalcTrigger,Trigger1M)),NA())</f>
        <v>2.3116782409660086E-2</v>
      </c>
      <c r="O1246" s="44">
        <f>IFERROR(_xll.qlIndexFixing(ONIndex3M,I1246,TRUE,_xll.ohTrigger(RecalcTrigger,Trigger3M)),NA())</f>
        <v>2.3575319217418178E-2</v>
      </c>
      <c r="P1246" s="44">
        <f>IFERROR(_xll.qlIndexFixing(ONIndex6M,I1246,TRUE,_xll.ohTrigger(RecalcTrigger,Trigger6M)),NA())</f>
        <v>2.3658167521259932E-2</v>
      </c>
      <c r="Q1246" s="178">
        <f>IFERROR(_xll.qlIndexFixing(ONIndex1Y,I1246,TRUE,_xll.ohTrigger(RecalcTrigger,Trigger1Y)),NA())</f>
        <v>2.4390586707133677E-2</v>
      </c>
    </row>
    <row r="1247" spans="2:17" x14ac:dyDescent="0.2">
      <c r="B1247" s="39" t="s">
        <v>42</v>
      </c>
      <c r="D1247" s="42">
        <f>_xll.qlCalendarAdvance(Calendar,$D1246,B1247,"f",FALSE)</f>
        <v>48212</v>
      </c>
      <c r="E1247" s="172">
        <f>_xll.qlInterestRateIndexValueDate(IndexON,D1247)</f>
        <v>48212</v>
      </c>
      <c r="F1247" s="188">
        <f>IFERROR(_xll.qlIndexFixing(IndexON,D1247,TRUE,_xll.ohTrigger(RecalcTrigger,TriggerON)),NA())</f>
        <v>2.2580453728836547E-2</v>
      </c>
      <c r="H1247" s="42">
        <f>_xll.qlCalendarAdvance(Calendar,$H1246,B1247,"f",FALSE)</f>
        <v>48212</v>
      </c>
      <c r="I1247" s="172">
        <f>_xll.qlInterestRateIndexValueDate(Index1M,$H1247)</f>
        <v>48212</v>
      </c>
      <c r="J1247" s="177">
        <f>IFERROR(_xll.qlIndexFixing(Index1M,$H1247,TRUE,_xll.ohTrigger(RecalcTrigger,Trigger1M)),NA())</f>
        <v>2.3108635924964552E-2</v>
      </c>
      <c r="K1247" s="44">
        <f>IFERROR(_xll.qlIndexFixing(Index3M,H1247,TRUE,_xll.ohTrigger(RecalcTrigger,Trigger3M)),NA())</f>
        <v>2.3579702763036135E-2</v>
      </c>
      <c r="L1247" s="44">
        <f>IFERROR(_xll.qlIndexFixing(Index6M,$H1247,TRUE,_xll.ohTrigger(RecalcTrigger,Trigger6M)),NA())</f>
        <v>2.3655704677419221E-2</v>
      </c>
      <c r="M1247" s="178">
        <f>IFERROR(_xll.qlIndexFixing(Index1Y,$H1247,TRUE,_xll.ohTrigger(RecalcTrigger,Trigger1Y)),NA())</f>
        <v>2.444606895941848E-2</v>
      </c>
      <c r="N1247" s="177">
        <f>IFERROR(_xll.qlIndexFixing(ONIndex1M,I1247,TRUE,_xll.ohTrigger(RecalcTrigger,Trigger1M)),NA())</f>
        <v>2.3107237607324915E-2</v>
      </c>
      <c r="O1247" s="44">
        <f>IFERROR(_xll.qlIndexFixing(ONIndex3M,I1247,TRUE,_xll.ohTrigger(RecalcTrigger,Trigger3M)),NA())</f>
        <v>2.3566833286119415E-2</v>
      </c>
      <c r="P1247" s="44">
        <f>IFERROR(_xll.qlIndexFixing(ONIndex6M,I1247,TRUE,_xll.ohTrigger(RecalcTrigger,Trigger6M)),NA())</f>
        <v>2.3648272146915561E-2</v>
      </c>
      <c r="Q1247" s="178">
        <f>IFERROR(_xll.qlIndexFixing(ONIndex1Y,I1247,TRUE,_xll.ohTrigger(RecalcTrigger,Trigger1Y)),NA())</f>
        <v>2.4382754437187737E-2</v>
      </c>
    </row>
    <row r="1248" spans="2:17" x14ac:dyDescent="0.2">
      <c r="B1248" s="39" t="s">
        <v>42</v>
      </c>
      <c r="D1248" s="42">
        <f>_xll.qlCalendarAdvance(Calendar,$D1247,B1248,"f",FALSE)</f>
        <v>48219</v>
      </c>
      <c r="E1248" s="172">
        <f>_xll.qlInterestRateIndexValueDate(IndexON,D1248)</f>
        <v>48219</v>
      </c>
      <c r="F1248" s="188">
        <f>IFERROR(_xll.qlIndexFixing(IndexON,D1248,TRUE,_xll.ohTrigger(RecalcTrigger,TriggerON)),NA())</f>
        <v>2.2573259235577625E-2</v>
      </c>
      <c r="H1248" s="42">
        <f>_xll.qlCalendarAdvance(Calendar,$H1247,B1248,"f",FALSE)</f>
        <v>48219</v>
      </c>
      <c r="I1248" s="172">
        <f>_xll.qlInterestRateIndexValueDate(Index1M,$H1248)</f>
        <v>48219</v>
      </c>
      <c r="J1248" s="177">
        <f>IFERROR(_xll.qlIndexFixing(Index1M,$H1248,TRUE,_xll.ohTrigger(RecalcTrigger,Trigger1M)),NA())</f>
        <v>2.309902339746301E-2</v>
      </c>
      <c r="K1248" s="44">
        <f>IFERROR(_xll.qlIndexFixing(Index3M,H1248,TRUE,_xll.ohTrigger(RecalcTrigger,Trigger3M)),NA())</f>
        <v>2.3570959594375204E-2</v>
      </c>
      <c r="L1248" s="44">
        <f>IFERROR(_xll.qlIndexFixing(Index6M,$H1248,TRUE,_xll.ohTrigger(RecalcTrigger,Trigger6M)),NA())</f>
        <v>2.3645392747639271E-2</v>
      </c>
      <c r="M1248" s="178">
        <f>IFERROR(_xll.qlIndexFixing(Index1Y,$H1248,TRUE,_xll.ohTrigger(RecalcTrigger,Trigger1Y)),NA())</f>
        <v>2.4436470670486887E-2</v>
      </c>
      <c r="N1248" s="177">
        <f>IFERROR(_xll.qlIndexFixing(ONIndex1M,I1248,TRUE,_xll.ohTrigger(RecalcTrigger,Trigger1M)),NA())</f>
        <v>2.3097677052915655E-2</v>
      </c>
      <c r="O1248" s="44">
        <f>IFERROR(_xll.qlIndexFixing(ONIndex3M,I1248,TRUE,_xll.ohTrigger(RecalcTrigger,Trigger3M)),NA())</f>
        <v>2.3558319528795835E-2</v>
      </c>
      <c r="P1248" s="44">
        <f>IFERROR(_xll.qlIndexFixing(ONIndex6M,I1248,TRUE,_xll.ohTrigger(RecalcTrigger,Trigger6M)),NA())</f>
        <v>2.3638357086834816E-2</v>
      </c>
      <c r="Q1248" s="178">
        <f>IFERROR(_xll.qlIndexFixing(ONIndex1Y,I1248,TRUE,_xll.ohTrigger(RecalcTrigger,Trigger1Y)),NA())</f>
        <v>2.4374865390593969E-2</v>
      </c>
    </row>
    <row r="1249" spans="2:17" x14ac:dyDescent="0.2">
      <c r="B1249" s="39" t="s">
        <v>42</v>
      </c>
      <c r="D1249" s="42">
        <f>_xll.qlCalendarAdvance(Calendar,$D1248,B1249,"f",FALSE)</f>
        <v>48226</v>
      </c>
      <c r="E1249" s="172">
        <f>_xll.qlInterestRateIndexValueDate(IndexON,D1249)</f>
        <v>48226</v>
      </c>
      <c r="F1249" s="188">
        <f>IFERROR(_xll.qlIndexFixing(IndexON,D1249,TRUE,_xll.ohTrigger(RecalcTrigger,TriggerON)),NA())</f>
        <v>2.2566037387010685E-2</v>
      </c>
      <c r="H1249" s="42">
        <f>_xll.qlCalendarAdvance(Calendar,$H1248,B1249,"f",FALSE)</f>
        <v>48226</v>
      </c>
      <c r="I1249" s="172">
        <f>_xll.qlInterestRateIndexValueDate(Index1M,$H1249)</f>
        <v>48226</v>
      </c>
      <c r="J1249" s="177">
        <f>IFERROR(_xll.qlIndexFixing(Index1M,$H1249,TRUE,_xll.ohTrigger(RecalcTrigger,Trigger1M)),NA())</f>
        <v>2.3089395095531675E-2</v>
      </c>
      <c r="K1249" s="44">
        <f>IFERROR(_xll.qlIndexFixing(Index3M,H1249,TRUE,_xll.ohTrigger(RecalcTrigger,Trigger3M)),NA())</f>
        <v>2.3562188456743408E-2</v>
      </c>
      <c r="L1249" s="44">
        <f>IFERROR(_xll.qlIndexFixing(Index6M,$H1249,TRUE,_xll.ohTrigger(RecalcTrigger,Trigger6M)),NA())</f>
        <v>2.3635084049504384E-2</v>
      </c>
      <c r="M1249" s="178">
        <f>IFERROR(_xll.qlIndexFixing(Index1Y,$H1249,TRUE,_xll.ohTrigger(RecalcTrigger,Trigger1Y)),NA())</f>
        <v>2.4426814307899253E-2</v>
      </c>
      <c r="N1249" s="177">
        <f>IFERROR(_xll.qlIndexFixing(ONIndex1M,I1249,TRUE,_xll.ohTrigger(RecalcTrigger,Trigger1M)),NA())</f>
        <v>2.3088100746351259E-2</v>
      </c>
      <c r="O1249" s="44">
        <f>IFERROR(_xll.qlIndexFixing(ONIndex3M,I1249,TRUE,_xll.ohTrigger(RecalcTrigger,Trigger3M)),NA())</f>
        <v>2.354977794536639E-2</v>
      </c>
      <c r="P1249" s="44">
        <f>IFERROR(_xll.qlIndexFixing(ONIndex6M,I1249,TRUE,_xll.ohTrigger(RecalcTrigger,Trigger6M)),NA())</f>
        <v>2.3628422341017696E-2</v>
      </c>
      <c r="Q1249" s="178">
        <f>IFERROR(_xll.qlIndexFixing(ONIndex1Y,I1249,TRUE,_xll.ohTrigger(RecalcTrigger,Trigger1Y)),NA())</f>
        <v>2.4366919566947143E-2</v>
      </c>
    </row>
    <row r="1250" spans="2:17" x14ac:dyDescent="0.2">
      <c r="B1250" s="39" t="s">
        <v>42</v>
      </c>
      <c r="D1250" s="42">
        <f>_xll.qlCalendarAdvance(Calendar,$D1249,B1250,"f",FALSE)</f>
        <v>48233</v>
      </c>
      <c r="E1250" s="172">
        <f>_xll.qlInterestRateIndexValueDate(IndexON,D1250)</f>
        <v>48233</v>
      </c>
      <c r="F1250" s="188">
        <f>IFERROR(_xll.qlIndexFixing(IndexON,D1250,TRUE,_xll.ohTrigger(RecalcTrigger,TriggerON)),NA())</f>
        <v>2.2558788183378864E-2</v>
      </c>
      <c r="H1250" s="42">
        <f>_xll.qlCalendarAdvance(Calendar,$H1249,B1250,"f",FALSE)</f>
        <v>48233</v>
      </c>
      <c r="I1250" s="172">
        <f>_xll.qlInterestRateIndexValueDate(Index1M,$H1250)</f>
        <v>48233</v>
      </c>
      <c r="J1250" s="177">
        <f>IFERROR(_xll.qlIndexFixing(Index1M,$H1250,TRUE,_xll.ohTrigger(RecalcTrigger,Trigger1M)),NA())</f>
        <v>2.307975101920454E-2</v>
      </c>
      <c r="K1250" s="44">
        <f>IFERROR(_xll.qlIndexFixing(Index3M,H1250,TRUE,_xll.ohTrigger(RecalcTrigger,Trigger3M)),NA())</f>
        <v>2.355338935032511E-2</v>
      </c>
      <c r="L1250" s="44">
        <f>IFERROR(_xll.qlIndexFixing(Index6M,$H1250,TRUE,_xll.ohTrigger(RecalcTrigger,Trigger6M)),NA())</f>
        <v>2.3624755487152736E-2</v>
      </c>
      <c r="M1250" s="178">
        <f>IFERROR(_xll.qlIndexFixing(Index1Y,$H1250,TRUE,_xll.ohTrigger(RecalcTrigger,Trigger1Y)),NA())</f>
        <v>2.4417099873304187E-2</v>
      </c>
      <c r="N1250" s="177">
        <f>IFERROR(_xll.qlIndexFixing(ONIndex1M,I1250,TRUE,_xll.ohTrigger(RecalcTrigger,Trigger1M)),NA())</f>
        <v>2.3078508687631727E-2</v>
      </c>
      <c r="O1250" s="44">
        <f>IFERROR(_xll.qlIndexFixing(ONIndex3M,I1250,TRUE,_xll.ohTrigger(RecalcTrigger,Trigger3M)),NA())</f>
        <v>2.3541208535912128E-2</v>
      </c>
      <c r="P1250" s="44">
        <f>IFERROR(_xll.qlIndexFixing(ONIndex6M,I1250,TRUE,_xll.ohTrigger(RecalcTrigger,Trigger6M)),NA())</f>
        <v>2.3618467909626295E-2</v>
      </c>
      <c r="Q1250" s="178">
        <f>IFERROR(_xll.qlIndexFixing(ONIndex1Y,I1250,TRUE,_xll.ohTrigger(RecalcTrigger,Trigger1Y)),NA())</f>
        <v>2.4358916966571442E-2</v>
      </c>
    </row>
    <row r="1251" spans="2:17" x14ac:dyDescent="0.2">
      <c r="B1251" s="39" t="s">
        <v>42</v>
      </c>
      <c r="D1251" s="42">
        <f>_xll.qlCalendarAdvance(Calendar,$D1250,B1251,"f",FALSE)</f>
        <v>48240</v>
      </c>
      <c r="E1251" s="172">
        <f>_xll.qlInterestRateIndexValueDate(IndexON,D1251)</f>
        <v>48240</v>
      </c>
      <c r="F1251" s="188">
        <f>IFERROR(_xll.qlIndexFixing(IndexON,D1251,TRUE,_xll.ohTrigger(RecalcTrigger,TriggerON)),NA())</f>
        <v>2.2551511624276932E-2</v>
      </c>
      <c r="H1251" s="42">
        <f>_xll.qlCalendarAdvance(Calendar,$H1250,B1251,"f",FALSE)</f>
        <v>48240</v>
      </c>
      <c r="I1251" s="172">
        <f>_xll.qlInterestRateIndexValueDate(Index1M,$H1251)</f>
        <v>48240</v>
      </c>
      <c r="J1251" s="177">
        <f>IFERROR(_xll.qlIndexFixing(Index1M,$H1251,TRUE,_xll.ohTrigger(RecalcTrigger,Trigger1M)),NA())</f>
        <v>2.3070091168520816E-2</v>
      </c>
      <c r="K1251" s="44">
        <f>IFERROR(_xll.qlIndexFixing(Index3M,H1251,TRUE,_xll.ohTrigger(RecalcTrigger,Trigger3M)),NA())</f>
        <v>2.3544562275301099E-2</v>
      </c>
      <c r="L1251" s="44">
        <f>IFERROR(_xll.qlIndexFixing(Index6M,$H1251,TRUE,_xll.ohTrigger(RecalcTrigger,Trigger6M)),NA())</f>
        <v>2.3614407060888024E-2</v>
      </c>
      <c r="M1251" s="178">
        <f>IFERROR(_xll.qlIndexFixing(Index1Y,$H1251,TRUE,_xll.ohTrigger(RecalcTrigger,Trigger1Y)),NA())</f>
        <v>2.4407327368359148E-2</v>
      </c>
      <c r="N1251" s="177">
        <f>IFERROR(_xll.qlIndexFixing(ONIndex1M,I1251,TRUE,_xll.ohTrigger(RecalcTrigger,Trigger1M)),NA())</f>
        <v>2.3068900876757059E-2</v>
      </c>
      <c r="O1251" s="44">
        <f>IFERROR(_xll.qlIndexFixing(ONIndex3M,I1251,TRUE,_xll.ohTrigger(RecalcTrigger,Trigger3M)),NA())</f>
        <v>2.3532611300352002E-2</v>
      </c>
      <c r="P1251" s="44">
        <f>IFERROR(_xll.qlIndexFixing(ONIndex6M,I1251,TRUE,_xll.ohTrigger(RecalcTrigger,Trigger6M)),NA())</f>
        <v>2.3608493792336427E-2</v>
      </c>
      <c r="Q1251" s="178">
        <f>IFERROR(_xll.qlIndexFixing(ONIndex1Y,I1251,TRUE,_xll.ohTrigger(RecalcTrigger,Trigger1Y)),NA())</f>
        <v>2.4350857589304775E-2</v>
      </c>
    </row>
    <row r="1252" spans="2:17" x14ac:dyDescent="0.2">
      <c r="B1252" s="39" t="s">
        <v>42</v>
      </c>
      <c r="D1252" s="42">
        <f>_xll.qlCalendarAdvance(Calendar,$D1251,B1252,"f",FALSE)</f>
        <v>48247</v>
      </c>
      <c r="E1252" s="172">
        <f>_xll.qlInterestRateIndexValueDate(IndexON,D1252)</f>
        <v>48247</v>
      </c>
      <c r="F1252" s="188">
        <f>IFERROR(_xll.qlIndexFixing(IndexON,D1252,TRUE,_xll.ohTrigger(RecalcTrigger,TriggerON)),NA())</f>
        <v>2.2544207710029074E-2</v>
      </c>
      <c r="H1252" s="42">
        <f>_xll.qlCalendarAdvance(Calendar,$H1251,B1252,"f",FALSE)</f>
        <v>48247</v>
      </c>
      <c r="I1252" s="172">
        <f>_xll.qlInterestRateIndexValueDate(Index1M,$H1252)</f>
        <v>48247</v>
      </c>
      <c r="J1252" s="177">
        <f>IFERROR(_xll.qlIndexFixing(Index1M,$H1252,TRUE,_xll.ohTrigger(RecalcTrigger,Trigger1M)),NA())</f>
        <v>2.3060344249489023E-2</v>
      </c>
      <c r="K1252" s="44">
        <f>IFERROR(_xll.qlIndexFixing(Index3M,H1252,TRUE,_xll.ohTrigger(RecalcTrigger,Trigger3M)),NA())</f>
        <v>2.3535707231856631E-2</v>
      </c>
      <c r="L1252" s="44">
        <f>IFERROR(_xll.qlIndexFixing(Index6M,$H1252,TRUE,_xll.ohTrigger(RecalcTrigger,Trigger6M)),NA())</f>
        <v>2.3604038771013958E-2</v>
      </c>
      <c r="M1252" s="178">
        <f>IFERROR(_xll.qlIndexFixing(Index1Y,$H1252,TRUE,_xll.ohTrigger(RecalcTrigger,Trigger1Y)),NA())</f>
        <v>2.4397496794732895E-2</v>
      </c>
      <c r="N1252" s="177">
        <f>IFERROR(_xll.qlIndexFixing(ONIndex1M,I1252,TRUE,_xll.ohTrigger(RecalcTrigger,Trigger1M)),NA())</f>
        <v>2.3059277313727256E-2</v>
      </c>
      <c r="O1252" s="44">
        <f>IFERROR(_xll.qlIndexFixing(ONIndex3M,I1252,TRUE,_xll.ohTrigger(RecalcTrigger,Trigger3M)),NA())</f>
        <v>2.3523986238686012E-2</v>
      </c>
      <c r="P1252" s="44">
        <f>IFERROR(_xll.qlIndexFixing(ONIndex6M,I1252,TRUE,_xll.ohTrigger(RecalcTrigger,Trigger6M)),NA())</f>
        <v>2.3598499989391231E-2</v>
      </c>
      <c r="Q1252" s="178">
        <f>IFERROR(_xll.qlIndexFixing(ONIndex1Y,I1252,TRUE,_xll.ohTrigger(RecalcTrigger,Trigger1Y)),NA())</f>
        <v>2.4342741435147142E-2</v>
      </c>
    </row>
    <row r="1253" spans="2:17" x14ac:dyDescent="0.2">
      <c r="B1253" s="39" t="s">
        <v>42</v>
      </c>
      <c r="D1253" s="42">
        <f>_xll.qlCalendarAdvance(Calendar,$D1252,B1253,"f",FALSE)</f>
        <v>48254</v>
      </c>
      <c r="E1253" s="172">
        <f>_xll.qlInterestRateIndexValueDate(IndexON,D1253)</f>
        <v>48254</v>
      </c>
      <c r="F1253" s="188">
        <f>IFERROR(_xll.qlIndexFixing(IndexON,D1253,TRUE,_xll.ohTrigger(RecalcTrigger,TriggerON)),NA())</f>
        <v>2.2536876440554243E-2</v>
      </c>
      <c r="H1253" s="42">
        <f>_xll.qlCalendarAdvance(Calendar,$H1252,B1253,"f",FALSE)</f>
        <v>48254</v>
      </c>
      <c r="I1253" s="172">
        <f>_xll.qlInterestRateIndexValueDate(Index1M,$H1253)</f>
        <v>48254</v>
      </c>
      <c r="J1253" s="177">
        <f>IFERROR(_xll.qlIndexFixing(Index1M,$H1253,TRUE,_xll.ohTrigger(RecalcTrigger,Trigger1M)),NA())</f>
        <v>2.305065632652609E-2</v>
      </c>
      <c r="K1253" s="44">
        <f>IFERROR(_xll.qlIndexFixing(Index3M,H1253,TRUE,_xll.ohTrigger(RecalcTrigger,Trigger3M)),NA())</f>
        <v>2.3526707174548474E-2</v>
      </c>
      <c r="L1253" s="44">
        <f>IFERROR(_xll.qlIndexFixing(Index6M,$H1253,TRUE,_xll.ohTrigger(RecalcTrigger,Trigger6M)),NA())</f>
        <v>2.3593650617836456E-2</v>
      </c>
      <c r="M1253" s="178">
        <f>IFERROR(_xll.qlIndexFixing(Index1Y,$H1253,TRUE,_xll.ohTrigger(RecalcTrigger,Trigger1Y)),NA())</f>
        <v>2.4387608154103266E-2</v>
      </c>
      <c r="N1253" s="177">
        <f>IFERROR(_xll.qlIndexFixing(ONIndex1M,I1253,TRUE,_xll.ohTrigger(RecalcTrigger,Trigger1M)),NA())</f>
        <v>2.3049637998704409E-2</v>
      </c>
      <c r="O1253" s="44">
        <f>IFERROR(_xll.qlIndexFixing(ONIndex3M,I1253,TRUE,_xll.ohTrigger(RecalcTrigger,Trigger3M)),NA())</f>
        <v>2.3515333351076251E-2</v>
      </c>
      <c r="P1253" s="44">
        <f>IFERROR(_xll.qlIndexFixing(ONIndex6M,I1253,TRUE,_xll.ohTrigger(RecalcTrigger,Trigger6M)),NA())</f>
        <v>2.3588486500790706E-2</v>
      </c>
      <c r="Q1253" s="178">
        <f>IFERROR(_xll.qlIndexFixing(ONIndex1Y,I1253,TRUE,_xll.ohTrigger(RecalcTrigger,Trigger1Y)),NA())</f>
        <v>2.4334568504179588E-2</v>
      </c>
    </row>
    <row r="1254" spans="2:17" x14ac:dyDescent="0.2">
      <c r="B1254" s="39" t="s">
        <v>42</v>
      </c>
      <c r="D1254" s="42">
        <f>_xll.qlCalendarAdvance(Calendar,$D1253,B1254,"f",FALSE)</f>
        <v>48261</v>
      </c>
      <c r="E1254" s="172">
        <f>_xll.qlInterestRateIndexValueDate(IndexON,D1254)</f>
        <v>48261</v>
      </c>
      <c r="F1254" s="188">
        <f>IFERROR(_xll.qlIndexFixing(IndexON,D1254,TRUE,_xll.ohTrigger(RecalcTrigger,TriggerON)),NA())</f>
        <v>2.2529517815771394E-2</v>
      </c>
      <c r="H1254" s="42">
        <f>_xll.qlCalendarAdvance(Calendar,$H1253,B1254,"f",FALSE)</f>
        <v>48261</v>
      </c>
      <c r="I1254" s="172">
        <f>_xll.qlInterestRateIndexValueDate(Index1M,$H1254)</f>
        <v>48261</v>
      </c>
      <c r="J1254" s="177">
        <f>IFERROR(_xll.qlIndexFixing(Index1M,$H1254,TRUE,_xll.ohTrigger(RecalcTrigger,Trigger1M)),NA())</f>
        <v>2.304095263078873E-2</v>
      </c>
      <c r="K1254" s="44">
        <f>IFERROR(_xll.qlIndexFixing(Index3M,H1254,TRUE,_xll.ohTrigger(RecalcTrigger,Trigger3M)),NA())</f>
        <v>2.3517798764976543E-2</v>
      </c>
      <c r="L1254" s="44">
        <f>IFERROR(_xll.qlIndexFixing(Index6M,$H1254,TRUE,_xll.ohTrigger(RecalcTrigger,Trigger6M)),NA())</f>
        <v>2.3583242601661451E-2</v>
      </c>
      <c r="M1254" s="178">
        <f>IFERROR(_xll.qlIndexFixing(Index1Y,$H1254,TRUE,_xll.ohTrigger(RecalcTrigger,Trigger1Y)),NA())</f>
        <v>2.4377661448158498E-2</v>
      </c>
      <c r="N1254" s="177">
        <f>IFERROR(_xll.qlIndexFixing(ONIndex1M,I1254,TRUE,_xll.ohTrigger(RecalcTrigger,Trigger1M)),NA())</f>
        <v>2.3039982931526426E-2</v>
      </c>
      <c r="O1254" s="44">
        <f>IFERROR(_xll.qlIndexFixing(ONIndex3M,I1254,TRUE,_xll.ohTrigger(RecalcTrigger,Trigger3M)),NA())</f>
        <v>2.3506652637279579E-2</v>
      </c>
      <c r="P1254" s="44">
        <f>IFERROR(_xll.qlIndexFixing(ONIndex6M,I1254,TRUE,_xll.ohTrigger(RecalcTrigger,Trigger6M)),NA())</f>
        <v>2.35784533266159E-2</v>
      </c>
      <c r="Q1254" s="178">
        <f>IFERROR(_xll.qlIndexFixing(ONIndex1Y,I1254,TRUE,_xll.ohTrigger(RecalcTrigger,Trigger1Y)),NA())</f>
        <v>2.432633879648316E-2</v>
      </c>
    </row>
    <row r="1255" spans="2:17" x14ac:dyDescent="0.2">
      <c r="B1255" s="39" t="s">
        <v>42</v>
      </c>
      <c r="D1255" s="42">
        <f>_xll.qlCalendarAdvance(Calendar,$D1254,B1255,"f",FALSE)</f>
        <v>48268</v>
      </c>
      <c r="E1255" s="172">
        <f>_xll.qlInterestRateIndexValueDate(IndexON,D1255)</f>
        <v>48268</v>
      </c>
      <c r="F1255" s="188">
        <f>IFERROR(_xll.qlIndexFixing(IndexON,D1255,TRUE,_xll.ohTrigger(RecalcTrigger,TriggerON)),NA())</f>
        <v>2.2522131835842618E-2</v>
      </c>
      <c r="H1255" s="42">
        <f>_xll.qlCalendarAdvance(Calendar,$H1254,B1255,"f",FALSE)</f>
        <v>48268</v>
      </c>
      <c r="I1255" s="172">
        <f>_xll.qlInterestRateIndexValueDate(Index1M,$H1255)</f>
        <v>48268</v>
      </c>
      <c r="J1255" s="177">
        <f>IFERROR(_xll.qlIndexFixing(Index1M,$H1255,TRUE,_xll.ohTrigger(RecalcTrigger,Trigger1M)),NA())</f>
        <v>2.3031233162324451E-2</v>
      </c>
      <c r="K1255" s="44">
        <f>IFERROR(_xll.qlIndexFixing(Index3M,H1255,TRUE,_xll.ohTrigger(RecalcTrigger,Trigger3M)),NA())</f>
        <v>2.3508862389105791E-2</v>
      </c>
      <c r="L1255" s="44">
        <f>IFERROR(_xll.qlIndexFixing(Index6M,$H1255,TRUE,_xll.ohTrigger(RecalcTrigger,Trigger6M)),NA())</f>
        <v>2.3572814722793978E-2</v>
      </c>
      <c r="M1255" s="178">
        <f>IFERROR(_xll.qlIndexFixing(Index1Y,$H1255,TRUE,_xll.ohTrigger(RecalcTrigger,Trigger1Y)),NA())</f>
        <v>2.4367656678595691E-2</v>
      </c>
      <c r="N1255" s="177">
        <f>IFERROR(_xll.qlIndexFixing(ONIndex1M,I1255,TRUE,_xll.ohTrigger(RecalcTrigger,Trigger1M)),NA())</f>
        <v>2.3030312112274354E-2</v>
      </c>
      <c r="O1255" s="44">
        <f>IFERROR(_xll.qlIndexFixing(ONIndex3M,I1255,TRUE,_xll.ohTrigger(RecalcTrigger,Trigger3M)),NA())</f>
        <v>2.3497944097620183E-2</v>
      </c>
      <c r="P1255" s="44">
        <f>IFERROR(_xll.qlIndexFixing(ONIndex6M,I1255,TRUE,_xll.ohTrigger(RecalcTrigger,Trigger6M)),NA())</f>
        <v>2.3568400466542627E-2</v>
      </c>
      <c r="Q1255" s="178">
        <f>IFERROR(_xll.qlIndexFixing(ONIndex1Y,I1255,TRUE,_xll.ohTrigger(RecalcTrigger,Trigger1Y)),NA())</f>
        <v>2.431805231181472E-2</v>
      </c>
    </row>
    <row r="1256" spans="2:17" x14ac:dyDescent="0.2">
      <c r="B1256" s="39" t="s">
        <v>42</v>
      </c>
      <c r="D1256" s="42">
        <f>_xll.qlCalendarAdvance(Calendar,$D1255,B1256,"f",FALSE)</f>
        <v>48275</v>
      </c>
      <c r="E1256" s="172">
        <f>_xll.qlInterestRateIndexValueDate(IndexON,D1256)</f>
        <v>48275</v>
      </c>
      <c r="F1256" s="188">
        <f>IFERROR(_xll.qlIndexFixing(IndexON,D1256,TRUE,_xll.ohTrigger(RecalcTrigger,TriggerON)),NA())</f>
        <v>2.2514718500605824E-2</v>
      </c>
      <c r="H1256" s="42">
        <f>_xll.qlCalendarAdvance(Calendar,$H1255,B1256,"f",FALSE)</f>
        <v>48275</v>
      </c>
      <c r="I1256" s="172">
        <f>_xll.qlInterestRateIndexValueDate(Index1M,$H1256)</f>
        <v>48275</v>
      </c>
      <c r="J1256" s="177">
        <f>IFERROR(_xll.qlIndexFixing(Index1M,$H1256,TRUE,_xll.ohTrigger(RecalcTrigger,Trigger1M)),NA())</f>
        <v>2.3021555301133773E-2</v>
      </c>
      <c r="K1256" s="44">
        <f>IFERROR(_xll.qlIndexFixing(Index3M,H1256,TRUE,_xll.ohTrigger(RecalcTrigger,Trigger3M)),NA())</f>
        <v>2.3500116467136168E-2</v>
      </c>
      <c r="L1256" s="44">
        <f>IFERROR(_xll.qlIndexFixing(Index6M,$H1256,TRUE,_xll.ohTrigger(RecalcTrigger,Trigger6M)),NA())</f>
        <v>2.3562375433523793E-2</v>
      </c>
      <c r="M1256" s="178">
        <f>IFERROR(_xll.qlIndexFixing(Index1Y,$H1256,TRUE,_xll.ohTrigger(RecalcTrigger,Trigger1Y)),NA())</f>
        <v>2.4357544474133297E-2</v>
      </c>
      <c r="N1256" s="177">
        <f>IFERROR(_xll.qlIndexFixing(ONIndex1M,I1256,TRUE,_xll.ohTrigger(RecalcTrigger,Trigger1M)),NA())</f>
        <v>2.3020625540867146E-2</v>
      </c>
      <c r="O1256" s="44">
        <f>IFERROR(_xll.qlIndexFixing(ONIndex3M,I1256,TRUE,_xll.ohTrigger(RecalcTrigger,Trigger3M)),NA())</f>
        <v>2.3489207731773876E-2</v>
      </c>
      <c r="P1256" s="44">
        <f>IFERROR(_xll.qlIndexFixing(ONIndex6M,I1256,TRUE,_xll.ohTrigger(RecalcTrigger,Trigger6M)),NA())</f>
        <v>2.3558327920976119E-2</v>
      </c>
      <c r="Q1256" s="178">
        <f>IFERROR(_xll.qlIndexFixing(ONIndex1Y,I1256,TRUE,_xll.ohTrigger(RecalcTrigger,Trigger1Y)),NA())</f>
        <v>2.4309709050417405E-2</v>
      </c>
    </row>
    <row r="1257" spans="2:17" x14ac:dyDescent="0.2">
      <c r="B1257" s="39" t="s">
        <v>42</v>
      </c>
      <c r="D1257" s="42">
        <f>_xll.qlCalendarAdvance(Calendar,$D1256,B1257,"f",FALSE)</f>
        <v>48282</v>
      </c>
      <c r="E1257" s="172">
        <f>_xll.qlInterestRateIndexValueDate(IndexON,D1257)</f>
        <v>48282</v>
      </c>
      <c r="F1257" s="188">
        <f>IFERROR(_xll.qlIndexFixing(IndexON,D1257,TRUE,_xll.ohTrigger(RecalcTrigger,TriggerON)),NA())</f>
        <v>2.2507277810142057E-2</v>
      </c>
      <c r="H1257" s="42">
        <f>_xll.qlCalendarAdvance(Calendar,$H1256,B1257,"f",FALSE)</f>
        <v>48282</v>
      </c>
      <c r="I1257" s="172">
        <f>_xll.qlInterestRateIndexValueDate(Index1M,$H1257)</f>
        <v>48282</v>
      </c>
      <c r="J1257" s="177">
        <f>IFERROR(_xll.qlIndexFixing(Index1M,$H1257,TRUE,_xll.ohTrigger(RecalcTrigger,Trigger1M)),NA())</f>
        <v>2.301180080513144E-2</v>
      </c>
      <c r="K1257" s="44">
        <f>IFERROR(_xll.qlIndexFixing(Index3M,H1257,TRUE,_xll.ohTrigger(RecalcTrigger,Trigger3M)),NA())</f>
        <v>2.3491119009249772E-2</v>
      </c>
      <c r="L1257" s="44">
        <f>IFERROR(_xll.qlIndexFixing(Index6M,$H1257,TRUE,_xll.ohTrigger(RecalcTrigger,Trigger6M)),NA())</f>
        <v>2.3551903649191502E-2</v>
      </c>
      <c r="M1257" s="178">
        <f>IFERROR(_xll.qlIndexFixing(Index1Y,$H1257,TRUE,_xll.ohTrigger(RecalcTrigger,Trigger1Y)),NA())</f>
        <v>2.4347428396080728E-2</v>
      </c>
      <c r="N1257" s="177">
        <f>IFERROR(_xll.qlIndexFixing(ONIndex1M,I1257,TRUE,_xll.ohTrigger(RecalcTrigger,Trigger1M)),NA())</f>
        <v>2.3010923217304802E-2</v>
      </c>
      <c r="O1257" s="44">
        <f>IFERROR(_xll.qlIndexFixing(ONIndex3M,I1257,TRUE,_xll.ohTrigger(RecalcTrigger,Trigger3M)),NA())</f>
        <v>2.3480443539983797E-2</v>
      </c>
      <c r="P1257" s="44">
        <f>IFERROR(_xll.qlIndexFixing(ONIndex6M,I1257,TRUE,_xll.ohTrigger(RecalcTrigger,Trigger6M)),NA())</f>
        <v>2.3548235689511143E-2</v>
      </c>
      <c r="Q1257" s="178">
        <f>IFERROR(_xll.qlIndexFixing(ONIndex1Y,I1257,TRUE,_xll.ohTrigger(RecalcTrigger,Trigger1Y)),NA())</f>
        <v>2.4301309012129124E-2</v>
      </c>
    </row>
    <row r="1258" spans="2:17" x14ac:dyDescent="0.2">
      <c r="B1258" s="39" t="s">
        <v>42</v>
      </c>
      <c r="D1258" s="42">
        <f>_xll.qlCalendarAdvance(Calendar,$D1257,B1258,"f",FALSE)</f>
        <v>48289</v>
      </c>
      <c r="E1258" s="172">
        <f>_xll.qlInterestRateIndexValueDate(IndexON,D1258)</f>
        <v>48289</v>
      </c>
      <c r="F1258" s="188">
        <f>IFERROR(_xll.qlIndexFixing(IndexON,D1258,TRUE,_xll.ohTrigger(RecalcTrigger,TriggerON)),NA())</f>
        <v>2.2499809764451317E-2</v>
      </c>
      <c r="H1258" s="42">
        <f>_xll.qlCalendarAdvance(Calendar,$H1257,B1258,"f",FALSE)</f>
        <v>48289</v>
      </c>
      <c r="I1258" s="172">
        <f>_xll.qlInterestRateIndexValueDate(Index1M,$H1258)</f>
        <v>48289</v>
      </c>
      <c r="J1258" s="177">
        <f>IFERROR(_xll.qlIndexFixing(Index1M,$H1258,TRUE,_xll.ohTrigger(RecalcTrigger,Trigger1M)),NA())</f>
        <v>2.3002030535047031E-2</v>
      </c>
      <c r="K1258" s="44">
        <f>IFERROR(_xll.qlIndexFixing(Index3M,H1258,TRUE,_xll.ohTrigger(RecalcTrigger,Trigger3M)),NA())</f>
        <v>2.348209358249537E-2</v>
      </c>
      <c r="L1258" s="44">
        <f>IFERROR(_xll.qlIndexFixing(Index6M,$H1258,TRUE,_xll.ohTrigger(RecalcTrigger,Trigger6M)),NA())</f>
        <v>2.3541412001180879E-2</v>
      </c>
      <c r="M1258" s="178">
        <f>IFERROR(_xll.qlIndexFixing(Index1Y,$H1258,TRUE,_xll.ohTrigger(RecalcTrigger,Trigger1Y)),NA())</f>
        <v>2.4337254262988717E-2</v>
      </c>
      <c r="N1258" s="177">
        <f>IFERROR(_xll.qlIndexFixing(ONIndex1M,I1258,TRUE,_xll.ohTrigger(RecalcTrigger,Trigger1M)),NA())</f>
        <v>2.3001205141668368E-2</v>
      </c>
      <c r="O1258" s="44">
        <f>IFERROR(_xll.qlIndexFixing(ONIndex3M,I1258,TRUE,_xll.ohTrigger(RecalcTrigger,Trigger3M)),NA())</f>
        <v>2.3471651522087855E-2</v>
      </c>
      <c r="P1258" s="44">
        <f>IFERROR(_xll.qlIndexFixing(ONIndex6M,I1258,TRUE,_xll.ohTrigger(RecalcTrigger,Trigger6M)),NA())</f>
        <v>2.3538123772471886E-2</v>
      </c>
      <c r="Q1258" s="178">
        <f>IFERROR(_xll.qlIndexFixing(ONIndex1Y,I1258,TRUE,_xll.ohTrigger(RecalcTrigger,Trigger1Y)),NA())</f>
        <v>2.4292852197030923E-2</v>
      </c>
    </row>
    <row r="1259" spans="2:17" x14ac:dyDescent="0.2">
      <c r="B1259" s="39" t="s">
        <v>42</v>
      </c>
      <c r="D1259" s="42">
        <f>_xll.qlCalendarAdvance(Calendar,$D1258,B1259,"f",FALSE)</f>
        <v>48296</v>
      </c>
      <c r="E1259" s="172">
        <f>_xll.qlInterestRateIndexValueDate(IndexON,D1259)</f>
        <v>48296</v>
      </c>
      <c r="F1259" s="188">
        <f>IFERROR(_xll.qlIndexFixing(IndexON,D1259,TRUE,_xll.ohTrigger(RecalcTrigger,TriggerON)),NA())</f>
        <v>2.2492314363533605E-2</v>
      </c>
      <c r="H1259" s="42">
        <f>_xll.qlCalendarAdvance(Calendar,$H1258,B1259,"f",FALSE)</f>
        <v>48296</v>
      </c>
      <c r="I1259" s="172">
        <f>_xll.qlInterestRateIndexValueDate(Index1M,$H1259)</f>
        <v>48296</v>
      </c>
      <c r="J1259" s="177">
        <f>IFERROR(_xll.qlIndexFixing(Index1M,$H1259,TRUE,_xll.ohTrigger(RecalcTrigger,Trigger1M)),NA())</f>
        <v>2.2992244490922378E-2</v>
      </c>
      <c r="K1259" s="44">
        <f>IFERROR(_xll.qlIndexFixing(Index3M,H1259,TRUE,_xll.ohTrigger(RecalcTrigger,Trigger3M)),NA())</f>
        <v>2.3473040187065006E-2</v>
      </c>
      <c r="L1259" s="44">
        <f>IFERROR(_xll.qlIndexFixing(Index6M,$H1259,TRUE,_xll.ohTrigger(RecalcTrigger,Trigger6M)),NA())</f>
        <v>2.3530900489802897E-2</v>
      </c>
      <c r="M1259" s="178">
        <f>IFERROR(_xll.qlIndexFixing(Index1Y,$H1259,TRUE,_xll.ohTrigger(RecalcTrigger,Trigger1Y)),NA())</f>
        <v>2.4327022076588767E-2</v>
      </c>
      <c r="N1259" s="177">
        <f>IFERROR(_xll.qlIndexFixing(ONIndex1M,I1259,TRUE,_xll.ohTrigger(RecalcTrigger,Trigger1M)),NA())</f>
        <v>2.2991471314038892E-2</v>
      </c>
      <c r="O1259" s="44">
        <f>IFERROR(_xll.qlIndexFixing(ONIndex3M,I1259,TRUE,_xll.ohTrigger(RecalcTrigger,Trigger3M)),NA())</f>
        <v>2.3462831678167095E-2</v>
      </c>
      <c r="P1259" s="44">
        <f>IFERROR(_xll.qlIndexFixing(ONIndex6M,I1259,TRUE,_xll.ohTrigger(RecalcTrigger,Trigger6M)),NA())</f>
        <v>2.3527992169696255E-2</v>
      </c>
      <c r="Q1259" s="178">
        <f>IFERROR(_xll.qlIndexFixing(ONIndex1Y,I1259,TRUE,_xll.ohTrigger(RecalcTrigger,Trigger1Y)),NA())</f>
        <v>2.4284338605122802E-2</v>
      </c>
    </row>
    <row r="1260" spans="2:17" x14ac:dyDescent="0.2">
      <c r="B1260" s="39" t="s">
        <v>42</v>
      </c>
      <c r="D1260" s="42">
        <f>_xll.qlCalendarAdvance(Calendar,$D1259,B1260,"f",FALSE)</f>
        <v>48303</v>
      </c>
      <c r="E1260" s="172">
        <f>_xll.qlInterestRateIndexValueDate(IndexON,D1260)</f>
        <v>48303</v>
      </c>
      <c r="F1260" s="188">
        <f>IFERROR(_xll.qlIndexFixing(IndexON,D1260,TRUE,_xll.ohTrigger(RecalcTrigger,TriggerON)),NA())</f>
        <v>2.2484791607307875E-2</v>
      </c>
      <c r="H1260" s="42">
        <f>_xll.qlCalendarAdvance(Calendar,$H1259,B1260,"f",FALSE)</f>
        <v>48303</v>
      </c>
      <c r="I1260" s="172">
        <f>_xll.qlInterestRateIndexValueDate(Index1M,$H1260)</f>
        <v>48303</v>
      </c>
      <c r="J1260" s="177">
        <f>IFERROR(_xll.qlIndexFixing(Index1M,$H1260,TRUE,_xll.ohTrigger(RecalcTrigger,Trigger1M)),NA())</f>
        <v>2.2982442672791464E-2</v>
      </c>
      <c r="K1260" s="44">
        <f>IFERROR(_xll.qlIndexFixing(Index3M,H1260,TRUE,_xll.ohTrigger(RecalcTrigger,Trigger3M)),NA())</f>
        <v>2.3463958823148078E-2</v>
      </c>
      <c r="L1260" s="44">
        <f>IFERROR(_xll.qlIndexFixing(Index6M,$H1260,TRUE,_xll.ohTrigger(RecalcTrigger,Trigger6M)),NA())</f>
        <v>2.3520369115370733E-2</v>
      </c>
      <c r="M1260" s="178">
        <f>IFERROR(_xll.qlIndexFixing(Index1Y,$H1260,TRUE,_xll.ohTrigger(RecalcTrigger,Trigger1Y)),NA())</f>
        <v>2.431673183862304E-2</v>
      </c>
      <c r="N1260" s="177">
        <f>IFERROR(_xll.qlIndexFixing(ONIndex1M,I1260,TRUE,_xll.ohTrigger(RecalcTrigger,Trigger1M)),NA())</f>
        <v>2.298172173401114E-2</v>
      </c>
      <c r="O1260" s="44">
        <f>IFERROR(_xll.qlIndexFixing(ONIndex3M,I1260,TRUE,_xll.ohTrigger(RecalcTrigger,Trigger3M)),NA())</f>
        <v>2.3453984008221518E-2</v>
      </c>
      <c r="P1260" s="44">
        <f>IFERROR(_xll.qlIndexFixing(ONIndex6M,I1260,TRUE,_xll.ohTrigger(RecalcTrigger,Trigger6M)),NA())</f>
        <v>2.3517840881184249E-2</v>
      </c>
      <c r="Q1260" s="178">
        <f>IFERROR(_xll.qlIndexFixing(ONIndex1Y,I1260,TRUE,_xll.ohTrigger(RecalcTrigger,Trigger1Y)),NA())</f>
        <v>2.427576823640476E-2</v>
      </c>
    </row>
    <row r="1261" spans="2:17" x14ac:dyDescent="0.2">
      <c r="B1261" s="39" t="s">
        <v>42</v>
      </c>
      <c r="D1261" s="42">
        <f>_xll.qlCalendarAdvance(Calendar,$D1260,B1261,"f",FALSE)</f>
        <v>48310</v>
      </c>
      <c r="E1261" s="172">
        <f>_xll.qlInterestRateIndexValueDate(IndexON,D1261)</f>
        <v>48310</v>
      </c>
      <c r="F1261" s="188">
        <f>IFERROR(_xll.qlIndexFixing(IndexON,D1261,TRUE,_xll.ohTrigger(RecalcTrigger,TriggerON)),NA())</f>
        <v>2.2477241496017264E-2</v>
      </c>
      <c r="H1261" s="42">
        <f>_xll.qlCalendarAdvance(Calendar,$H1260,B1261,"f",FALSE)</f>
        <v>48310</v>
      </c>
      <c r="I1261" s="172">
        <f>_xll.qlInterestRateIndexValueDate(Index1M,$H1261)</f>
        <v>48310</v>
      </c>
      <c r="J1261" s="177">
        <f>IFERROR(_xll.qlIndexFixing(Index1M,$H1261,TRUE,_xll.ohTrigger(RecalcTrigger,Trigger1M)),NA())</f>
        <v>2.2972605186131978E-2</v>
      </c>
      <c r="K1261" s="44">
        <f>IFERROR(_xll.qlIndexFixing(Index3M,H1261,TRUE,_xll.ohTrigger(RecalcTrigger,Trigger3M)),NA())</f>
        <v>2.3454753292518588E-2</v>
      </c>
      <c r="L1261" s="44">
        <f>IFERROR(_xll.qlIndexFixing(Index6M,$H1261,TRUE,_xll.ohTrigger(RecalcTrigger,Trigger6M)),NA())</f>
        <v>2.3509824214418266E-2</v>
      </c>
      <c r="M1261" s="178">
        <f>IFERROR(_xll.qlIndexFixing(Index1Y,$H1261,TRUE,_xll.ohTrigger(RecalcTrigger,Trigger1Y)),NA())</f>
        <v>2.4306383550843025E-2</v>
      </c>
      <c r="N1261" s="177">
        <f>IFERROR(_xll.qlIndexFixing(ONIndex1M,I1261,TRUE,_xll.ohTrigger(RecalcTrigger,Trigger1M)),NA())</f>
        <v>2.2971956402152438E-2</v>
      </c>
      <c r="O1261" s="44">
        <f>IFERROR(_xll.qlIndexFixing(ONIndex3M,I1261,TRUE,_xll.ohTrigger(RecalcTrigger,Trigger3M)),NA())</f>
        <v>2.3445108512170076E-2</v>
      </c>
      <c r="P1261" s="44">
        <f>IFERROR(_xll.qlIndexFixing(ONIndex6M,I1261,TRUE,_xll.ohTrigger(RecalcTrigger,Trigger6M)),NA())</f>
        <v>2.3507669907097961E-2</v>
      </c>
      <c r="Q1261" s="178">
        <f>IFERROR(_xll.qlIndexFixing(ONIndex1Y,I1261,TRUE,_xll.ohTrigger(RecalcTrigger,Trigger1Y)),NA())</f>
        <v>2.4267141090957844E-2</v>
      </c>
    </row>
    <row r="1262" spans="2:17" x14ac:dyDescent="0.2">
      <c r="B1262" s="39" t="s">
        <v>42</v>
      </c>
      <c r="D1262" s="42">
        <f>_xll.qlCalendarAdvance(Calendar,$D1261,B1262,"f",FALSE)</f>
        <v>48317</v>
      </c>
      <c r="E1262" s="172">
        <f>_xll.qlInterestRateIndexValueDate(IndexON,D1262)</f>
        <v>48317</v>
      </c>
      <c r="F1262" s="188">
        <f>IFERROR(_xll.qlIndexFixing(IndexON,D1262,TRUE,_xll.ohTrigger(RecalcTrigger,TriggerON)),NA())</f>
        <v>2.2469664029337588E-2</v>
      </c>
      <c r="H1262" s="42">
        <f>_xll.qlCalendarAdvance(Calendar,$H1261,B1262,"f",FALSE)</f>
        <v>48317</v>
      </c>
      <c r="I1262" s="172">
        <f>_xll.qlInterestRateIndexValueDate(Index1M,$H1262)</f>
        <v>48317</v>
      </c>
      <c r="J1262" s="177">
        <f>IFERROR(_xll.qlIndexFixing(Index1M,$H1262,TRUE,_xll.ohTrigger(RecalcTrigger,Trigger1M)),NA())</f>
        <v>2.2962773564912796E-2</v>
      </c>
      <c r="K1262" s="44">
        <f>IFERROR(_xll.qlIndexFixing(Index3M,H1262,TRUE,_xll.ohTrigger(RecalcTrigger,Trigger3M)),NA())</f>
        <v>2.3445618575096479E-2</v>
      </c>
      <c r="L1262" s="44">
        <f>IFERROR(_xll.qlIndexFixing(Index6M,$H1262,TRUE,_xll.ohTrigger(RecalcTrigger,Trigger6M)),NA())</f>
        <v>2.3499255210164178E-2</v>
      </c>
      <c r="M1262" s="178">
        <f>IFERROR(_xll.qlIndexFixing(Index1Y,$H1262,TRUE,_xll.ohTrigger(RecalcTrigger,Trigger1Y)),NA())</f>
        <v>2.4295977215009978E-2</v>
      </c>
      <c r="N1262" s="177">
        <f>IFERROR(_xll.qlIndexFixing(ONIndex1M,I1262,TRUE,_xll.ohTrigger(RecalcTrigger,Trigger1M)),NA())</f>
        <v>2.29621753181386E-2</v>
      </c>
      <c r="O1262" s="44">
        <f>IFERROR(_xll.qlIndexFixing(ONIndex3M,I1262,TRUE,_xll.ohTrigger(RecalcTrigger,Trigger3M)),NA())</f>
        <v>2.3436205190093817E-2</v>
      </c>
      <c r="P1262" s="44">
        <f>IFERROR(_xll.qlIndexFixing(ONIndex6M,I1262,TRUE,_xll.ohTrigger(RecalcTrigger,Trigger6M)),NA())</f>
        <v>2.3497479247275299E-2</v>
      </c>
      <c r="Q1262" s="178">
        <f>IFERROR(_xll.qlIndexFixing(ONIndex1Y,I1262,TRUE,_xll.ohTrigger(RecalcTrigger,Trigger1Y)),NA())</f>
        <v>2.4258457168538916E-2</v>
      </c>
    </row>
    <row r="1263" spans="2:17" x14ac:dyDescent="0.2">
      <c r="B1263" s="39" t="s">
        <v>42</v>
      </c>
      <c r="D1263" s="42">
        <f>_xll.qlCalendarAdvance(Calendar,$D1262,B1263,"f",FALSE)</f>
        <v>48324</v>
      </c>
      <c r="E1263" s="172">
        <f>_xll.qlInterestRateIndexValueDate(IndexON,D1263)</f>
        <v>48324</v>
      </c>
      <c r="F1263" s="188">
        <f>IFERROR(_xll.qlIndexFixing(IndexON,D1263,TRUE,_xll.ohTrigger(RecalcTrigger,TriggerON)),NA())</f>
        <v>2.2462059207511986E-2</v>
      </c>
      <c r="H1263" s="42">
        <f>_xll.qlCalendarAdvance(Calendar,$H1262,B1263,"f",FALSE)</f>
        <v>48324</v>
      </c>
      <c r="I1263" s="172">
        <f>_xll.qlInterestRateIndexValueDate(Index1M,$H1263)</f>
        <v>48324</v>
      </c>
      <c r="J1263" s="177">
        <f>IFERROR(_xll.qlIndexFixing(Index1M,$H1263,TRUE,_xll.ohTrigger(RecalcTrigger,Trigger1M)),NA())</f>
        <v>2.2952926170525877E-2</v>
      </c>
      <c r="K1263" s="44">
        <f>IFERROR(_xll.qlIndexFixing(Index3M,H1263,TRUE,_xll.ohTrigger(RecalcTrigger,Trigger3M)),NA())</f>
        <v>2.3436455891312123E-2</v>
      </c>
      <c r="L1263" s="44">
        <f>IFERROR(_xll.qlIndexFixing(Index6M,$H1263,TRUE,_xll.ohTrigger(RecalcTrigger,Trigger6M)),NA())</f>
        <v>2.3488666344742178E-2</v>
      </c>
      <c r="M1263" s="178">
        <f>IFERROR(_xll.qlIndexFixing(Index1Y,$H1263,TRUE,_xll.ohTrigger(RecalcTrigger,Trigger1Y)),NA())</f>
        <v>2.4285512832895595E-2</v>
      </c>
      <c r="N1263" s="177">
        <f>IFERROR(_xll.qlIndexFixing(ONIndex1M,I1263,TRUE,_xll.ohTrigger(RecalcTrigger,Trigger1M)),NA())</f>
        <v>2.2952378481807534E-2</v>
      </c>
      <c r="O1263" s="44">
        <f>IFERROR(_xll.qlIndexFixing(ONIndex3M,I1263,TRUE,_xll.ohTrigger(RecalcTrigger,Trigger3M)),NA())</f>
        <v>2.3427274041992741E-2</v>
      </c>
      <c r="P1263" s="44">
        <f>IFERROR(_xll.qlIndexFixing(ONIndex6M,I1263,TRUE,_xll.ohTrigger(RecalcTrigger,Trigger6M)),NA())</f>
        <v>2.3487268901797309E-2</v>
      </c>
      <c r="Q1263" s="178">
        <f>IFERROR(_xll.qlIndexFixing(ONIndex1Y,I1263,TRUE,_xll.ohTrigger(RecalcTrigger,Trigger1Y)),NA())</f>
        <v>2.424971646947216E-2</v>
      </c>
    </row>
    <row r="1264" spans="2:17" x14ac:dyDescent="0.2">
      <c r="B1264" s="39" t="s">
        <v>42</v>
      </c>
      <c r="D1264" s="42">
        <f>_xll.qlCalendarAdvance(Calendar,$D1263,B1264,"f",FALSE)</f>
        <v>48331</v>
      </c>
      <c r="E1264" s="172">
        <f>_xll.qlInterestRateIndexValueDate(IndexON,D1264)</f>
        <v>48331</v>
      </c>
      <c r="F1264" s="188">
        <f>IFERROR(_xll.qlIndexFixing(IndexON,D1264,TRUE,_xll.ohTrigger(RecalcTrigger,TriggerON)),NA())</f>
        <v>2.2454427030378366E-2</v>
      </c>
      <c r="H1264" s="42">
        <f>_xll.qlCalendarAdvance(Calendar,$H1263,B1264,"f",FALSE)</f>
        <v>48331</v>
      </c>
      <c r="I1264" s="172">
        <f>_xll.qlInterestRateIndexValueDate(Index1M,$H1264)</f>
        <v>48331</v>
      </c>
      <c r="J1264" s="177">
        <f>IFERROR(_xll.qlIndexFixing(Index1M,$H1264,TRUE,_xll.ohTrigger(RecalcTrigger,Trigger1M)),NA())</f>
        <v>2.2943063003019848E-2</v>
      </c>
      <c r="K1264" s="44">
        <f>IFERROR(_xll.qlIndexFixing(Index3M,H1264,TRUE,_xll.ohTrigger(RecalcTrigger,Trigger3M)),NA())</f>
        <v>2.3427265241357013E-2</v>
      </c>
      <c r="L1264" s="44">
        <f>IFERROR(_xll.qlIndexFixing(Index6M,$H1264,TRUE,_xll.ohTrigger(RecalcTrigger,Trigger6M)),NA())</f>
        <v>2.3478057618466261E-2</v>
      </c>
      <c r="M1264" s="178">
        <f>IFERROR(_xll.qlIndexFixing(Index1Y,$H1264,TRUE,_xll.ohTrigger(RecalcTrigger,Trigger1Y)),NA())</f>
        <v>2.427499040628045E-2</v>
      </c>
      <c r="N1264" s="177">
        <f>IFERROR(_xll.qlIndexFixing(ONIndex1M,I1264,TRUE,_xll.ohTrigger(RecalcTrigger,Trigger1M)),NA())</f>
        <v>2.2942565893564471E-2</v>
      </c>
      <c r="O1264" s="44">
        <f>IFERROR(_xll.qlIndexFixing(ONIndex3M,I1264,TRUE,_xll.ohTrigger(RecalcTrigger,Trigger3M)),NA())</f>
        <v>2.3418315067947892E-2</v>
      </c>
      <c r="P1264" s="44">
        <f>IFERROR(_xll.qlIndexFixing(ONIndex6M,I1264,TRUE,_xll.ohTrigger(RecalcTrigger,Trigger6M)),NA())</f>
        <v>2.3477038870420852E-2</v>
      </c>
      <c r="Q1264" s="178">
        <f>IFERROR(_xll.qlIndexFixing(ONIndex1Y,I1264,TRUE,_xll.ohTrigger(RecalcTrigger,Trigger1Y)),NA())</f>
        <v>2.4240918993514438E-2</v>
      </c>
    </row>
    <row r="1265" spans="2:17" x14ac:dyDescent="0.2">
      <c r="B1265" s="39" t="s">
        <v>42</v>
      </c>
      <c r="D1265" s="42">
        <f>_xll.qlCalendarAdvance(Calendar,$D1264,B1265,"f",FALSE)</f>
        <v>48338</v>
      </c>
      <c r="E1265" s="172">
        <f>_xll.qlInterestRateIndexValueDate(IndexON,D1265)</f>
        <v>48338</v>
      </c>
      <c r="F1265" s="188">
        <f>IFERROR(_xll.qlIndexFixing(IndexON,D1265,TRUE,_xll.ohTrigger(RecalcTrigger,TriggerON)),NA())</f>
        <v>2.2446767498098819E-2</v>
      </c>
      <c r="H1265" s="42">
        <f>_xll.qlCalendarAdvance(Calendar,$H1264,B1265,"f",FALSE)</f>
        <v>48338</v>
      </c>
      <c r="I1265" s="172">
        <f>_xll.qlInterestRateIndexValueDate(Index1M,$H1265)</f>
        <v>48338</v>
      </c>
      <c r="J1265" s="177">
        <f>IFERROR(_xll.qlIndexFixing(Index1M,$H1265,TRUE,_xll.ohTrigger(RecalcTrigger,Trigger1M)),NA())</f>
        <v>2.2933196973449557E-2</v>
      </c>
      <c r="K1265" s="44">
        <f>IFERROR(_xll.qlIndexFixing(Index3M,H1265,TRUE,_xll.ohTrigger(RecalcTrigger,Trigger3M)),NA())</f>
        <v>2.3418132482971622E-2</v>
      </c>
      <c r="L1265" s="44">
        <f>IFERROR(_xll.qlIndexFixing(Index6M,$H1265,TRUE,_xll.ohTrigger(RecalcTrigger,Trigger6M)),NA())</f>
        <v>2.3467414308379793E-2</v>
      </c>
      <c r="M1265" s="178">
        <f>IFERROR(_xll.qlIndexFixing(Index1Y,$H1265,TRUE,_xll.ohTrigger(RecalcTrigger,Trigger1Y)),NA())</f>
        <v>2.4264409936956E-2</v>
      </c>
      <c r="N1265" s="177">
        <f>IFERROR(_xll.qlIndexFixing(ONIndex1M,I1265,TRUE,_xll.ohTrigger(RecalcTrigger,Trigger1M)),NA())</f>
        <v>2.2932737553247318E-2</v>
      </c>
      <c r="O1265" s="44">
        <f>IFERROR(_xll.qlIndexFixing(ONIndex3M,I1265,TRUE,_xll.ohTrigger(RecalcTrigger,Trigger3M)),NA())</f>
        <v>2.340932826779718E-2</v>
      </c>
      <c r="P1265" s="44">
        <f>IFERROR(_xll.qlIndexFixing(ONIndex6M,I1265,TRUE,_xll.ohTrigger(RecalcTrigger,Trigger6M)),NA())</f>
        <v>2.3466789153632206E-2</v>
      </c>
      <c r="Q1265" s="178">
        <f>IFERROR(_xll.qlIndexFixing(ONIndex1Y,I1265,TRUE,_xll.ohTrigger(RecalcTrigger,Trigger1Y)),NA())</f>
        <v>2.4232064740827841E-2</v>
      </c>
    </row>
    <row r="1266" spans="2:17" x14ac:dyDescent="0.2">
      <c r="B1266" s="39" t="s">
        <v>42</v>
      </c>
      <c r="D1266" s="42">
        <f>_xll.qlCalendarAdvance(Calendar,$D1265,B1266,"f",FALSE)</f>
        <v>48345</v>
      </c>
      <c r="E1266" s="172">
        <f>_xll.qlInterestRateIndexValueDate(IndexON,D1266)</f>
        <v>48345</v>
      </c>
      <c r="F1266" s="188">
        <f>IFERROR(_xll.qlIndexFixing(IndexON,D1266,TRUE,_xll.ohTrigger(RecalcTrigger,TriggerON)),NA())</f>
        <v>2.2439080610592299E-2</v>
      </c>
      <c r="H1266" s="42">
        <f>_xll.qlCalendarAdvance(Calendar,$H1265,B1266,"f",FALSE)</f>
        <v>48345</v>
      </c>
      <c r="I1266" s="172">
        <f>_xll.qlInterestRateIndexValueDate(Index1M,$H1266)</f>
        <v>48345</v>
      </c>
      <c r="J1266" s="177">
        <f>IFERROR(_xll.qlIndexFixing(Index1M,$H1266,TRUE,_xll.ohTrigger(RecalcTrigger,Trigger1M)),NA())</f>
        <v>2.2923300512117696E-2</v>
      </c>
      <c r="K1266" s="44">
        <f>IFERROR(_xll.qlIndexFixing(Index3M,H1266,TRUE,_xll.ohTrigger(RecalcTrigger,Trigger3M)),NA())</f>
        <v>2.3408883312170028E-2</v>
      </c>
      <c r="L1266" s="44">
        <f>IFERROR(_xll.qlIndexFixing(Index6M,$H1266,TRUE,_xll.ohTrigger(RecalcTrigger,Trigger6M)),NA())</f>
        <v>2.3456763762220303E-2</v>
      </c>
      <c r="M1266" s="178">
        <f>IFERROR(_xll.qlIndexFixing(Index1Y,$H1266,TRUE,_xll.ohTrigger(RecalcTrigger,Trigger1Y)),NA())</f>
        <v>2.4253771426723247E-2</v>
      </c>
      <c r="N1266" s="177">
        <f>IFERROR(_xll.qlIndexFixing(ONIndex1M,I1266,TRUE,_xll.ohTrigger(RecalcTrigger,Trigger1M)),NA())</f>
        <v>2.2922893460775029E-2</v>
      </c>
      <c r="O1266" s="44">
        <f>IFERROR(_xll.qlIndexFixing(ONIndex3M,I1266,TRUE,_xll.ohTrigger(RecalcTrigger,Trigger3M)),NA())</f>
        <v>2.3400313641702697E-2</v>
      </c>
      <c r="P1266" s="44">
        <f>IFERROR(_xll.qlIndexFixing(ONIndex6M,I1266,TRUE,_xll.ohTrigger(RecalcTrigger,Trigger6M)),NA())</f>
        <v>2.3456519751107185E-2</v>
      </c>
      <c r="Q1266" s="178">
        <f>IFERROR(_xll.qlIndexFixing(ONIndex1Y,I1266,TRUE,_xll.ohTrigger(RecalcTrigger,Trigger1Y)),NA())</f>
        <v>2.4223153711250278E-2</v>
      </c>
    </row>
    <row r="1267" spans="2:17" x14ac:dyDescent="0.2">
      <c r="B1267" s="39" t="s">
        <v>42</v>
      </c>
      <c r="D1267" s="42">
        <f>_xll.qlCalendarAdvance(Calendar,$D1266,B1267,"f",FALSE)</f>
        <v>48352</v>
      </c>
      <c r="E1267" s="172">
        <f>_xll.qlInterestRateIndexValueDate(IndexON,D1267)</f>
        <v>48352</v>
      </c>
      <c r="F1267" s="188">
        <f>IFERROR(_xll.qlIndexFixing(IndexON,D1267,TRUE,_xll.ohTrigger(RecalcTrigger,TriggerON)),NA())</f>
        <v>2.2431366367858807E-2</v>
      </c>
      <c r="H1267" s="42">
        <f>_xll.qlCalendarAdvance(Calendar,$H1266,B1267,"f",FALSE)</f>
        <v>48352</v>
      </c>
      <c r="I1267" s="172">
        <f>_xll.qlInterestRateIndexValueDate(Index1M,$H1267)</f>
        <v>48352</v>
      </c>
      <c r="J1267" s="177">
        <f>IFERROR(_xll.qlIndexFixing(Index1M,$H1267,TRUE,_xll.ohTrigger(RecalcTrigger,Trigger1M)),NA())</f>
        <v>2.2913388277061932E-2</v>
      </c>
      <c r="K1267" s="44">
        <f>IFERROR(_xll.qlIndexFixing(Index3M,H1267,TRUE,_xll.ohTrigger(RecalcTrigger,Trigger3M)),NA())</f>
        <v>2.3399606174228829E-2</v>
      </c>
      <c r="L1267" s="44">
        <f>IFERROR(_xll.qlIndexFixing(Index6M,$H1267,TRUE,_xll.ohTrigger(RecalcTrigger,Trigger6M)),NA())</f>
        <v>2.3446093355212059E-2</v>
      </c>
      <c r="M1267" s="178">
        <f>IFERROR(_xll.qlIndexFixing(Index1Y,$H1267,TRUE,_xll.ohTrigger(RecalcTrigger,Trigger1Y)),NA())</f>
        <v>2.4243074877392967E-2</v>
      </c>
      <c r="N1267" s="177">
        <f>IFERROR(_xll.qlIndexFixing(ONIndex1M,I1267,TRUE,_xll.ohTrigger(RecalcTrigger,Trigger1M)),NA())</f>
        <v>2.2913033616228651E-2</v>
      </c>
      <c r="O1267" s="44">
        <f>IFERROR(_xll.qlIndexFixing(ONIndex3M,I1267,TRUE,_xll.ohTrigger(RecalcTrigger,Trigger3M)),NA())</f>
        <v>2.3391271189421303E-2</v>
      </c>
      <c r="P1267" s="44">
        <f>IFERROR(_xll.qlIndexFixing(ONIndex6M,I1267,TRUE,_xll.ohTrigger(RecalcTrigger,Trigger6M)),NA())</f>
        <v>2.3446230662764744E-2</v>
      </c>
      <c r="Q1267" s="178">
        <f>IFERROR(_xll.qlIndexFixing(ONIndex1Y,I1267,TRUE,_xll.ohTrigger(RecalcTrigger,Trigger1Y)),NA())</f>
        <v>2.4214185905024888E-2</v>
      </c>
    </row>
    <row r="1268" spans="2:17" x14ac:dyDescent="0.2">
      <c r="B1268" s="39" t="s">
        <v>42</v>
      </c>
      <c r="D1268" s="42">
        <f>_xll.qlCalendarAdvance(Calendar,$D1267,B1268,"f",FALSE)</f>
        <v>48359</v>
      </c>
      <c r="E1268" s="172">
        <f>_xll.qlInterestRateIndexValueDate(IndexON,D1268)</f>
        <v>48359</v>
      </c>
      <c r="F1268" s="188">
        <f>IFERROR(_xll.qlIndexFixing(IndexON,D1268,TRUE,_xll.ohTrigger(RecalcTrigger,TriggerON)),NA())</f>
        <v>2.2423624769898343E-2</v>
      </c>
      <c r="H1268" s="42">
        <f>_xll.qlCalendarAdvance(Calendar,$H1267,B1268,"f",FALSE)</f>
        <v>48359</v>
      </c>
      <c r="I1268" s="172">
        <f>_xll.qlInterestRateIndexValueDate(Index1M,$H1268)</f>
        <v>48359</v>
      </c>
      <c r="J1268" s="177">
        <f>IFERROR(_xll.qlIndexFixing(Index1M,$H1268,TRUE,_xll.ohTrigger(RecalcTrigger,Trigger1M)),NA())</f>
        <v>2.2903460268318868E-2</v>
      </c>
      <c r="K1268" s="44">
        <f>IFERROR(_xll.qlIndexFixing(Index3M,H1268,TRUE,_xll.ohTrigger(RecalcTrigger,Trigger3M)),NA())</f>
        <v>2.3390301069347114E-2</v>
      </c>
      <c r="L1268" s="44">
        <f>IFERROR(_xll.qlIndexFixing(Index6M,$H1268,TRUE,_xll.ohTrigger(RecalcTrigger,Trigger6M)),NA())</f>
        <v>2.3435403087671315E-2</v>
      </c>
      <c r="M1268" s="178">
        <f>IFERROR(_xll.qlIndexFixing(Index1Y,$H1268,TRUE,_xll.ohTrigger(RecalcTrigger,Trigger1Y)),NA())</f>
        <v>2.4232320290785925E-2</v>
      </c>
      <c r="N1268" s="177">
        <f>IFERROR(_xll.qlIndexFixing(ONIndex1M,I1268,TRUE,_xll.ohTrigger(RecalcTrigger,Trigger1M)),NA())</f>
        <v>2.2903158019527137E-2</v>
      </c>
      <c r="O1268" s="44">
        <f>IFERROR(_xll.qlIndexFixing(ONIndex3M,I1268,TRUE,_xll.ohTrigger(RecalcTrigger,Trigger3M)),NA())</f>
        <v>2.3382200911196138E-2</v>
      </c>
      <c r="P1268" s="44">
        <f>IFERROR(_xll.qlIndexFixing(ONIndex6M,I1268,TRUE,_xll.ohTrigger(RecalcTrigger,Trigger6M)),NA())</f>
        <v>2.3435921889010114E-2</v>
      </c>
      <c r="Q1268" s="178">
        <f>IFERROR(_xll.qlIndexFixing(ONIndex1Y,I1268,TRUE,_xll.ohTrigger(RecalcTrigger,Trigger1Y)),NA())</f>
        <v>2.4205161321989577E-2</v>
      </c>
    </row>
    <row r="1269" spans="2:17" x14ac:dyDescent="0.2">
      <c r="B1269" s="39" t="s">
        <v>42</v>
      </c>
      <c r="D1269" s="42">
        <f>_xll.qlCalendarAdvance(Calendar,$D1268,B1269,"f",FALSE)</f>
        <v>48366</v>
      </c>
      <c r="E1269" s="172">
        <f>_xll.qlInterestRateIndexValueDate(IndexON,D1269)</f>
        <v>48366</v>
      </c>
      <c r="F1269" s="188">
        <f>IFERROR(_xll.qlIndexFixing(IndexON,D1269,TRUE,_xll.ohTrigger(RecalcTrigger,TriggerON)),NA())</f>
        <v>2.2415855816710906E-2</v>
      </c>
      <c r="H1269" s="42">
        <f>_xll.qlCalendarAdvance(Calendar,$H1268,B1269,"f",FALSE)</f>
        <v>48366</v>
      </c>
      <c r="I1269" s="172">
        <f>_xll.qlInterestRateIndexValueDate(Index1M,$H1269)</f>
        <v>48366</v>
      </c>
      <c r="J1269" s="177">
        <f>IFERROR(_xll.qlIndexFixing(Index1M,$H1269,TRUE,_xll.ohTrigger(RecalcTrigger,Trigger1M)),NA())</f>
        <v>2.2893510569956626E-2</v>
      </c>
      <c r="K1269" s="44">
        <f>IFERROR(_xll.qlIndexFixing(Index3M,H1269,TRUE,_xll.ohTrigger(RecalcTrigger,Trigger3M)),NA())</f>
        <v>2.3380967997718691E-2</v>
      </c>
      <c r="L1269" s="44">
        <f>IFERROR(_xll.qlIndexFixing(Index6M,$H1269,TRUE,_xll.ohTrigger(RecalcTrigger,Trigger6M)),NA())</f>
        <v>2.3424716085283431E-2</v>
      </c>
      <c r="M1269" s="178">
        <f>IFERROR(_xll.qlIndexFixing(Index1Y,$H1269,TRUE,_xll.ohTrigger(RecalcTrigger,Trigger1Y)),NA())</f>
        <v>2.4221507668732212E-2</v>
      </c>
      <c r="N1269" s="177">
        <f>IFERROR(_xll.qlIndexFixing(ONIndex1M,I1269,TRUE,_xll.ohTrigger(RecalcTrigger,Trigger1M)),NA())</f>
        <v>2.2893266670670487E-2</v>
      </c>
      <c r="O1269" s="44">
        <f>IFERROR(_xll.qlIndexFixing(ONIndex3M,I1269,TRUE,_xll.ohTrigger(RecalcTrigger,Trigger3M)),NA())</f>
        <v>2.3373102806946155E-2</v>
      </c>
      <c r="P1269" s="44">
        <f>IFERROR(_xll.qlIndexFixing(ONIndex6M,I1269,TRUE,_xll.ohTrigger(RecalcTrigger,Trigger6M)),NA())</f>
        <v>2.342559342927597E-2</v>
      </c>
      <c r="Q1269" s="178">
        <f>IFERROR(_xll.qlIndexFixing(ONIndex1Y,I1269,TRUE,_xll.ohTrigger(RecalcTrigger,Trigger1Y)),NA())</f>
        <v>2.4196079962063299E-2</v>
      </c>
    </row>
    <row r="1270" spans="2:17" x14ac:dyDescent="0.2">
      <c r="B1270" s="39" t="s">
        <v>42</v>
      </c>
      <c r="D1270" s="42">
        <f>_xll.qlCalendarAdvance(Calendar,$D1269,B1270,"f",FALSE)</f>
        <v>48373</v>
      </c>
      <c r="E1270" s="172">
        <f>_xll.qlInterestRateIndexValueDate(IndexON,D1270)</f>
        <v>48373</v>
      </c>
      <c r="F1270" s="188">
        <f>IFERROR(_xll.qlIndexFixing(IndexON,D1270,TRUE,_xll.ohTrigger(RecalcTrigger,TriggerON)),NA())</f>
        <v>2.240805950821545E-2</v>
      </c>
      <c r="H1270" s="42">
        <f>_xll.qlCalendarAdvance(Calendar,$H1269,B1270,"f",FALSE)</f>
        <v>48373</v>
      </c>
      <c r="I1270" s="172">
        <f>_xll.qlInterestRateIndexValueDate(Index1M,$H1270)</f>
        <v>48373</v>
      </c>
      <c r="J1270" s="177">
        <f>IFERROR(_xll.qlIndexFixing(Index1M,$H1270,TRUE,_xll.ohTrigger(RecalcTrigger,Trigger1M)),NA())</f>
        <v>2.2883552764505898E-2</v>
      </c>
      <c r="K1270" s="44">
        <f>IFERROR(_xll.qlIndexFixing(Index3M,H1270,TRUE,_xll.ohTrigger(RecalcTrigger,Trigger3M)),NA())</f>
        <v>2.3371606959541769E-2</v>
      </c>
      <c r="L1270" s="44">
        <f>IFERROR(_xll.qlIndexFixing(Index6M,$H1270,TRUE,_xll.ohTrigger(RecalcTrigger,Trigger6M)),NA())</f>
        <v>2.3413988200494392E-2</v>
      </c>
      <c r="M1270" s="178">
        <f>IFERROR(_xll.qlIndexFixing(Index1Y,$H1270,TRUE,_xll.ohTrigger(RecalcTrigger,Trigger1Y)),NA())</f>
        <v>2.42106370130728E-2</v>
      </c>
      <c r="N1270" s="177">
        <f>IFERROR(_xll.qlIndexFixing(ONIndex1M,I1270,TRUE,_xll.ohTrigger(RecalcTrigger,Trigger1M)),NA())</f>
        <v>2.288335956990184E-2</v>
      </c>
      <c r="O1270" s="44">
        <f>IFERROR(_xll.qlIndexFixing(ONIndex3M,I1270,TRUE,_xll.ohTrigger(RecalcTrigger,Trigger3M)),NA())</f>
        <v>2.3363976876752401E-2</v>
      </c>
      <c r="P1270" s="44">
        <f>IFERROR(_xll.qlIndexFixing(ONIndex6M,I1270,TRUE,_xll.ohTrigger(RecalcTrigger,Trigger6M)),NA())</f>
        <v>2.3415245284048591E-2</v>
      </c>
      <c r="Q1270" s="178">
        <f>IFERROR(_xll.qlIndexFixing(ONIndex1Y,I1270,TRUE,_xll.ohTrigger(RecalcTrigger,Trigger1Y)),NA())</f>
        <v>2.4186941825489194E-2</v>
      </c>
    </row>
    <row r="1271" spans="2:17" x14ac:dyDescent="0.2">
      <c r="B1271" s="39" t="s">
        <v>42</v>
      </c>
      <c r="D1271" s="42">
        <f>_xll.qlCalendarAdvance(Calendar,$D1270,B1271,"f",FALSE)</f>
        <v>48380</v>
      </c>
      <c r="E1271" s="172">
        <f>_xll.qlInterestRateIndexValueDate(IndexON,D1271)</f>
        <v>48380</v>
      </c>
      <c r="F1271" s="188">
        <f>IFERROR(_xll.qlIndexFixing(IndexON,D1271,TRUE,_xll.ohTrigger(RecalcTrigger,TriggerON)),NA())</f>
        <v>2.240023584473616E-2</v>
      </c>
      <c r="H1271" s="42">
        <f>_xll.qlCalendarAdvance(Calendar,$H1270,B1271,"f",FALSE)</f>
        <v>48380</v>
      </c>
      <c r="I1271" s="172">
        <f>_xll.qlInterestRateIndexValueDate(Index1M,$H1271)</f>
        <v>48380</v>
      </c>
      <c r="J1271" s="177">
        <f>IFERROR(_xll.qlIndexFixing(Index1M,$H1271,TRUE,_xll.ohTrigger(RecalcTrigger,Trigger1M)),NA())</f>
        <v>2.2873579186206215E-2</v>
      </c>
      <c r="K1271" s="44">
        <f>IFERROR(_xll.qlIndexFixing(Index3M,H1271,TRUE,_xll.ohTrigger(RecalcTrigger,Trigger3M)),NA())</f>
        <v>2.336221795501104E-2</v>
      </c>
      <c r="L1271" s="44">
        <f>IFERROR(_xll.qlIndexFixing(Index6M,$H1271,TRUE,_xll.ohTrigger(RecalcTrigger,Trigger6M)),NA())</f>
        <v>2.3403240457060947E-2</v>
      </c>
      <c r="M1271" s="178">
        <f>IFERROR(_xll.qlIndexFixing(Index1Y,$H1271,TRUE,_xll.ohTrigger(RecalcTrigger,Trigger1Y)),NA())</f>
        <v>2.4199708325657321E-2</v>
      </c>
      <c r="N1271" s="177">
        <f>IFERROR(_xll.qlIndexFixing(ONIndex1M,I1271,TRUE,_xll.ohTrigger(RecalcTrigger,Trigger1M)),NA())</f>
        <v>2.2873436716897011E-2</v>
      </c>
      <c r="O1271" s="44">
        <f>IFERROR(_xll.qlIndexFixing(ONIndex3M,I1271,TRUE,_xll.ohTrigger(RecalcTrigger,Trigger3M)),NA())</f>
        <v>2.3354823120452783E-2</v>
      </c>
      <c r="P1271" s="44">
        <f>IFERROR(_xll.qlIndexFixing(ONIndex6M,I1271,TRUE,_xll.ohTrigger(RecalcTrigger,Trigger6M)),NA())</f>
        <v>2.3404877453084838E-2</v>
      </c>
      <c r="Q1271" s="178">
        <f>IFERROR(_xll.qlIndexFixing(ONIndex1Y,I1271,TRUE,_xll.ohTrigger(RecalcTrigger,Trigger1Y)),NA())</f>
        <v>2.4177746912105169E-2</v>
      </c>
    </row>
    <row r="1272" spans="2:17" x14ac:dyDescent="0.2">
      <c r="B1272" s="39" t="s">
        <v>42</v>
      </c>
      <c r="D1272" s="42">
        <f>_xll.qlCalendarAdvance(Calendar,$D1271,B1272,"f",FALSE)</f>
        <v>48387</v>
      </c>
      <c r="E1272" s="172">
        <f>_xll.qlInterestRateIndexValueDate(IndexON,D1272)</f>
        <v>48387</v>
      </c>
      <c r="F1272" s="188">
        <f>IFERROR(_xll.qlIndexFixing(IndexON,D1272,TRUE,_xll.ohTrigger(RecalcTrigger,TriggerON)),NA())</f>
        <v>2.2392384825867806E-2</v>
      </c>
      <c r="H1272" s="42">
        <f>_xll.qlCalendarAdvance(Calendar,$H1271,B1272,"f",FALSE)</f>
        <v>48387</v>
      </c>
      <c r="I1272" s="172">
        <f>_xll.qlInterestRateIndexValueDate(Index1M,$H1272)</f>
        <v>48387</v>
      </c>
      <c r="J1272" s="177">
        <f>IFERROR(_xll.qlIndexFixing(Index1M,$H1272,TRUE,_xll.ohTrigger(RecalcTrigger,Trigger1M)),NA())</f>
        <v>2.2863589835087295E-2</v>
      </c>
      <c r="K1272" s="44">
        <f>IFERROR(_xll.qlIndexFixing(Index3M,H1272,TRUE,_xll.ohTrigger(RecalcTrigger,Trigger3M)),NA())</f>
        <v>2.335280098432559E-2</v>
      </c>
      <c r="L1272" s="44">
        <f>IFERROR(_xll.qlIndexFixing(Index6M,$H1272,TRUE,_xll.ohTrigger(RecalcTrigger,Trigger6M)),NA())</f>
        <v>2.3392472855300193E-2</v>
      </c>
      <c r="M1272" s="178">
        <f>IFERROR(_xll.qlIndexFixing(Index1Y,$H1272,TRUE,_xll.ohTrigger(RecalcTrigger,Trigger1Y)),NA())</f>
        <v>2.4188721608346508E-2</v>
      </c>
      <c r="N1272" s="177">
        <f>IFERROR(_xll.qlIndexFixing(ONIndex1M,I1272,TRUE,_xll.ohTrigger(RecalcTrigger,Trigger1M)),NA())</f>
        <v>2.2863498111818092E-2</v>
      </c>
      <c r="O1272" s="44">
        <f>IFERROR(_xll.qlIndexFixing(ONIndex3M,I1272,TRUE,_xll.ohTrigger(RecalcTrigger,Trigger3M)),NA())</f>
        <v>2.3345641538209394E-2</v>
      </c>
      <c r="P1272" s="44">
        <f>IFERROR(_xll.qlIndexFixing(ONIndex6M,I1272,TRUE,_xll.ohTrigger(RecalcTrigger,Trigger6M)),NA())</f>
        <v>2.3394489936546803E-2</v>
      </c>
      <c r="Q1272" s="178">
        <f>IFERROR(_xll.qlIndexFixing(ONIndex1Y,I1272,TRUE,_xll.ohTrigger(RecalcTrigger,Trigger1Y)),NA())</f>
        <v>2.416849522199227E-2</v>
      </c>
    </row>
    <row r="1273" spans="2:17" x14ac:dyDescent="0.2">
      <c r="B1273" s="39" t="s">
        <v>42</v>
      </c>
      <c r="D1273" s="42">
        <f>_xll.qlCalendarAdvance(Calendar,$D1272,B1273,"f",FALSE)</f>
        <v>48394</v>
      </c>
      <c r="E1273" s="172">
        <f>_xll.qlInterestRateIndexValueDate(IndexON,D1273)</f>
        <v>48394</v>
      </c>
      <c r="F1273" s="188">
        <f>IFERROR(_xll.qlIndexFixing(IndexON,D1273,TRUE,_xll.ohTrigger(RecalcTrigger,TriggerON)),NA())</f>
        <v>2.2384506451853525E-2</v>
      </c>
      <c r="H1273" s="42">
        <f>_xll.qlCalendarAdvance(Calendar,$H1272,B1273,"f",FALSE)</f>
        <v>48394</v>
      </c>
      <c r="I1273" s="172">
        <f>_xll.qlInterestRateIndexValueDate(Index1M,$H1273)</f>
        <v>48394</v>
      </c>
      <c r="J1273" s="177">
        <f>IFERROR(_xll.qlIndexFixing(Index1M,$H1273,TRUE,_xll.ohTrigger(RecalcTrigger,Trigger1M)),NA())</f>
        <v>2.2853584711192365E-2</v>
      </c>
      <c r="K1273" s="44">
        <f>IFERROR(_xll.qlIndexFixing(Index3M,H1273,TRUE,_xll.ohTrigger(RecalcTrigger,Trigger3M)),NA())</f>
        <v>2.3343356047682753E-2</v>
      </c>
      <c r="L1273" s="44">
        <f>IFERROR(_xll.qlIndexFixing(Index6M,$H1273,TRUE,_xll.ohTrigger(RecalcTrigger,Trigger6M)),NA())</f>
        <v>2.3381685395530559E-2</v>
      </c>
      <c r="M1273" s="178">
        <f>IFERROR(_xll.qlIndexFixing(Index1Y,$H1273,TRUE,_xll.ohTrigger(RecalcTrigger,Trigger1Y)),NA())</f>
        <v>2.4177676863009756E-2</v>
      </c>
      <c r="N1273" s="177">
        <f>IFERROR(_xll.qlIndexFixing(ONIndex1M,I1273,TRUE,_xll.ohTrigger(RecalcTrigger,Trigger1M)),NA())</f>
        <v>2.2853543754665084E-2</v>
      </c>
      <c r="O1273" s="44">
        <f>IFERROR(_xll.qlIndexFixing(ONIndex3M,I1273,TRUE,_xll.ohTrigger(RecalcTrigger,Trigger3M)),NA())</f>
        <v>2.3336432129860141E-2</v>
      </c>
      <c r="P1273" s="44">
        <f>IFERROR(_xll.qlIndexFixing(ONIndex6M,I1273,TRUE,_xll.ohTrigger(RecalcTrigger,Trigger6M)),NA())</f>
        <v>2.3384082734191347E-2</v>
      </c>
      <c r="Q1273" s="178">
        <f>IFERROR(_xll.qlIndexFixing(ONIndex1Y,I1273,TRUE,_xll.ohTrigger(RecalcTrigger,Trigger1Y)),NA())</f>
        <v>2.4159186755069451E-2</v>
      </c>
    </row>
    <row r="1274" spans="2:17" x14ac:dyDescent="0.2">
      <c r="B1274" s="39" t="s">
        <v>42</v>
      </c>
      <c r="D1274" s="42">
        <f>_xll.qlCalendarAdvance(Calendar,$D1273,B1274,"f",FALSE)</f>
        <v>48401</v>
      </c>
      <c r="E1274" s="172">
        <f>_xll.qlInterestRateIndexValueDate(IndexON,D1274)</f>
        <v>48401</v>
      </c>
      <c r="F1274" s="188">
        <f>IFERROR(_xll.qlIndexFixing(IndexON,D1274,TRUE,_xll.ohTrigger(RecalcTrigger,TriggerON)),NA())</f>
        <v>2.2376600722531226E-2</v>
      </c>
      <c r="H1274" s="42">
        <f>_xll.qlCalendarAdvance(Calendar,$H1273,B1274,"f",FALSE)</f>
        <v>48401</v>
      </c>
      <c r="I1274" s="172">
        <f>_xll.qlInterestRateIndexValueDate(Index1M,$H1274)</f>
        <v>48401</v>
      </c>
      <c r="J1274" s="177">
        <f>IFERROR(_xll.qlIndexFixing(Index1M,$H1274,TRUE,_xll.ohTrigger(RecalcTrigger,Trigger1M)),NA())</f>
        <v>2.2843560970633663E-2</v>
      </c>
      <c r="K1274" s="44">
        <f>IFERROR(_xll.qlIndexFixing(Index3M,H1274,TRUE,_xll.ohTrigger(RecalcTrigger,Trigger3M)),NA())</f>
        <v>2.333388314528162E-2</v>
      </c>
      <c r="L1274" s="44">
        <f>IFERROR(_xll.qlIndexFixing(Index6M,$H1274,TRUE,_xll.ohTrigger(RecalcTrigger,Trigger6M)),NA())</f>
        <v>2.3370844429103158E-2</v>
      </c>
      <c r="M1274" s="178">
        <f>IFERROR(_xll.qlIndexFixing(Index1Y,$H1274,TRUE,_xll.ohTrigger(RecalcTrigger,Trigger1Y)),NA())</f>
        <v>2.416657409152756E-2</v>
      </c>
      <c r="N1274" s="177">
        <f>IFERROR(_xll.qlIndexFixing(ONIndex1M,I1274,TRUE,_xll.ohTrigger(RecalcTrigger,Trigger1M)),NA())</f>
        <v>2.2843573645437987E-2</v>
      </c>
      <c r="O1274" s="44">
        <f>IFERROR(_xll.qlIndexFixing(ONIndex3M,I1274,TRUE,_xll.ohTrigger(RecalcTrigger,Trigger3M)),NA())</f>
        <v>2.3327194895567116E-2</v>
      </c>
      <c r="P1274" s="44">
        <f>IFERROR(_xll.qlIndexFixing(ONIndex6M,I1274,TRUE,_xll.ohTrigger(RecalcTrigger,Trigger6M)),NA())</f>
        <v>2.3373655846342656E-2</v>
      </c>
      <c r="Q1274" s="178">
        <f>IFERROR(_xll.qlIndexFixing(ONIndex1Y,I1274,TRUE,_xll.ohTrigger(RecalcTrigger,Trigger1Y)),NA())</f>
        <v>2.4149821511336711E-2</v>
      </c>
    </row>
    <row r="1275" spans="2:17" x14ac:dyDescent="0.2">
      <c r="B1275" s="39" t="s">
        <v>42</v>
      </c>
      <c r="D1275" s="42">
        <f>_xll.qlCalendarAdvance(Calendar,$D1274,B1275,"f",FALSE)</f>
        <v>48408</v>
      </c>
      <c r="E1275" s="172">
        <f>_xll.qlInterestRateIndexValueDate(IndexON,D1275)</f>
        <v>48408</v>
      </c>
      <c r="F1275" s="188">
        <f>IFERROR(_xll.qlIndexFixing(IndexON,D1275,TRUE,_xll.ohTrigger(RecalcTrigger,TriggerON)),NA())</f>
        <v>2.2368667638144046E-2</v>
      </c>
      <c r="H1275" s="42">
        <f>_xll.qlCalendarAdvance(Calendar,$H1274,B1275,"f",FALSE)</f>
        <v>48408</v>
      </c>
      <c r="I1275" s="172">
        <f>_xll.qlInterestRateIndexValueDate(Index1M,$H1275)</f>
        <v>48408</v>
      </c>
      <c r="J1275" s="177">
        <f>IFERROR(_xll.qlIndexFixing(Index1M,$H1275,TRUE,_xll.ohTrigger(RecalcTrigger,Trigger1M)),NA())</f>
        <v>2.2833522547190597E-2</v>
      </c>
      <c r="K1275" s="44">
        <f>IFERROR(_xll.qlIndexFixing(Index3M,H1275,TRUE,_xll.ohTrigger(RecalcTrigger,Trigger3M)),NA())</f>
        <v>2.3324382277321285E-2</v>
      </c>
      <c r="L1275" s="44">
        <f>IFERROR(_xll.qlIndexFixing(Index6M,$H1275,TRUE,_xll.ohTrigger(RecalcTrigger,Trigger6M)),NA())</f>
        <v>2.336001514677423E-2</v>
      </c>
      <c r="M1275" s="178">
        <f>IFERROR(_xll.qlIndexFixing(Index1Y,$H1275,TRUE,_xll.ohTrigger(RecalcTrigger,Trigger1Y)),NA())</f>
        <v>2.4155413295789296E-2</v>
      </c>
      <c r="N1275" s="177">
        <f>IFERROR(_xll.qlIndexFixing(ONIndex1M,I1275,TRUE,_xll.ohTrigger(RecalcTrigger,Trigger1M)),NA())</f>
        <v>2.2833587784055753E-2</v>
      </c>
      <c r="O1275" s="44">
        <f>IFERROR(_xll.qlIndexFixing(ONIndex3M,I1275,TRUE,_xll.ohTrigger(RecalcTrigger,Trigger3M)),NA())</f>
        <v>2.3317929835249274E-2</v>
      </c>
      <c r="P1275" s="44">
        <f>IFERROR(_xll.qlIndexFixing(ONIndex6M,I1275,TRUE,_xll.ohTrigger(RecalcTrigger,Trigger6M)),NA())</f>
        <v>2.3363209272676544E-2</v>
      </c>
      <c r="Q1275" s="178">
        <f>IFERROR(_xll.qlIndexFixing(ONIndex1Y,I1275,TRUE,_xll.ohTrigger(RecalcTrigger,Trigger1Y)),NA())</f>
        <v>2.414039949103719E-2</v>
      </c>
    </row>
    <row r="1276" spans="2:17" x14ac:dyDescent="0.2">
      <c r="B1276" s="39" t="s">
        <v>42</v>
      </c>
      <c r="D1276" s="42">
        <f>_xll.qlCalendarAdvance(Calendar,$D1275,B1276,"f",FALSE)</f>
        <v>48415</v>
      </c>
      <c r="E1276" s="172">
        <f>_xll.qlInterestRateIndexValueDate(IndexON,D1276)</f>
        <v>48415</v>
      </c>
      <c r="F1276" s="188">
        <f>IFERROR(_xll.qlIndexFixing(IndexON,D1276,TRUE,_xll.ohTrigger(RecalcTrigger,TriggerON)),NA())</f>
        <v>2.2360707198529894E-2</v>
      </c>
      <c r="H1276" s="42">
        <f>_xll.qlCalendarAdvance(Calendar,$H1275,B1276,"f",FALSE)</f>
        <v>48415</v>
      </c>
      <c r="I1276" s="172">
        <f>_xll.qlInterestRateIndexValueDate(Index1M,$H1276)</f>
        <v>48415</v>
      </c>
      <c r="J1276" s="177">
        <f>IFERROR(_xll.qlIndexFixing(Index1M,$H1276,TRUE,_xll.ohTrigger(RecalcTrigger,Trigger1M)),NA())</f>
        <v>2.2823468350381799E-2</v>
      </c>
      <c r="K1276" s="44">
        <f>IFERROR(_xll.qlIndexFixing(Index3M,H1276,TRUE,_xll.ohTrigger(RecalcTrigger,Trigger3M)),NA())</f>
        <v>2.3314853444000836E-2</v>
      </c>
      <c r="L1276" s="44">
        <f>IFERROR(_xll.qlIndexFixing(Index6M,$H1276,TRUE,_xll.ohTrigger(RecalcTrigger,Trigger6M)),NA())</f>
        <v>2.334916600647325E-2</v>
      </c>
      <c r="M1276" s="178">
        <f>IFERROR(_xll.qlIndexFixing(Index1Y,$H1276,TRUE,_xll.ohTrigger(RecalcTrigger,Trigger1Y)),NA())</f>
        <v>2.4144194477694336E-2</v>
      </c>
      <c r="N1276" s="177">
        <f>IFERROR(_xll.qlIndexFixing(ONIndex1M,I1276,TRUE,_xll.ohTrigger(RecalcTrigger,Trigger1M)),NA())</f>
        <v>2.2823586170680477E-2</v>
      </c>
      <c r="O1276" s="44">
        <f>IFERROR(_xll.qlIndexFixing(ONIndex3M,I1276,TRUE,_xll.ohTrigger(RecalcTrigger,Trigger3M)),NA())</f>
        <v>2.330863694898766E-2</v>
      </c>
      <c r="P1276" s="44">
        <f>IFERROR(_xll.qlIndexFixing(ONIndex6M,I1276,TRUE,_xll.ohTrigger(RecalcTrigger,Trigger6M)),NA())</f>
        <v>2.335274301343615E-2</v>
      </c>
      <c r="Q1276" s="178">
        <f>IFERROR(_xll.qlIndexFixing(ONIndex1Y,I1276,TRUE,_xll.ohTrigger(RecalcTrigger,Trigger1Y)),NA())</f>
        <v>2.4130920693846702E-2</v>
      </c>
    </row>
    <row r="1277" spans="2:17" x14ac:dyDescent="0.2">
      <c r="B1277" s="39" t="s">
        <v>42</v>
      </c>
      <c r="D1277" s="42">
        <f>_xll.qlCalendarAdvance(Calendar,$D1276,B1277,"f",FALSE)</f>
        <v>48422</v>
      </c>
      <c r="E1277" s="172">
        <f>_xll.qlInterestRateIndexValueDate(IndexON,D1277)</f>
        <v>48422</v>
      </c>
      <c r="F1277" s="188">
        <f>IFERROR(_xll.qlIndexFixing(IndexON,D1277,TRUE,_xll.ohTrigger(RecalcTrigger,TriggerON)),NA())</f>
        <v>2.2352719403607724E-2</v>
      </c>
      <c r="H1277" s="42">
        <f>_xll.qlCalendarAdvance(Calendar,$H1276,B1277,"f",FALSE)</f>
        <v>48422</v>
      </c>
      <c r="I1277" s="172">
        <f>_xll.qlInterestRateIndexValueDate(Index1M,$H1277)</f>
        <v>48422</v>
      </c>
      <c r="J1277" s="177">
        <f>IFERROR(_xll.qlIndexFixing(Index1M,$H1277,TRUE,_xll.ohTrigger(RecalcTrigger,Trigger1M)),NA())</f>
        <v>2.2813398380246486E-2</v>
      </c>
      <c r="K1277" s="44">
        <f>IFERROR(_xll.qlIndexFixing(Index3M,H1277,TRUE,_xll.ohTrigger(RecalcTrigger,Trigger3M)),NA())</f>
        <v>2.3305296645522007E-2</v>
      </c>
      <c r="L1277" s="44">
        <f>IFERROR(_xll.qlIndexFixing(Index6M,$H1277,TRUE,_xll.ohTrigger(RecalcTrigger,Trigger6M)),NA())</f>
        <v>2.3338297008523516E-2</v>
      </c>
      <c r="M1277" s="178">
        <f>IFERROR(_xll.qlIndexFixing(Index1Y,$H1277,TRUE,_xll.ohTrigger(RecalcTrigger,Trigger1Y)),NA())</f>
        <v>2.4132917639152707E-2</v>
      </c>
      <c r="N1277" s="177">
        <f>IFERROR(_xll.qlIndexFixing(ONIndex1M,I1277,TRUE,_xll.ohTrigger(RecalcTrigger,Trigger1M)),NA())</f>
        <v>2.281356880523111E-2</v>
      </c>
      <c r="O1277" s="44">
        <f>IFERROR(_xll.qlIndexFixing(ONIndex3M,I1277,TRUE,_xll.ohTrigger(RecalcTrigger,Trigger3M)),NA())</f>
        <v>2.3299316236620182E-2</v>
      </c>
      <c r="P1277" s="44">
        <f>IFERROR(_xll.qlIndexFixing(ONIndex6M,I1277,TRUE,_xll.ohTrigger(RecalcTrigger,Trigger6M)),NA())</f>
        <v>2.3342257068540428E-2</v>
      </c>
      <c r="Q1277" s="178">
        <f>IFERROR(_xll.qlIndexFixing(ONIndex1Y,I1277,TRUE,_xll.ohTrigger(RecalcTrigger,Trigger1Y)),NA())</f>
        <v>2.4121385119927341E-2</v>
      </c>
    </row>
    <row r="1278" spans="2:17" x14ac:dyDescent="0.2">
      <c r="B1278" s="39" t="s">
        <v>42</v>
      </c>
      <c r="D1278" s="42">
        <f>_xll.qlCalendarAdvance(Calendar,$D1277,B1278,"f",FALSE)</f>
        <v>48429</v>
      </c>
      <c r="E1278" s="172">
        <f>_xll.qlInterestRateIndexValueDate(IndexON,D1278)</f>
        <v>48429</v>
      </c>
      <c r="F1278" s="188">
        <f>IFERROR(_xll.qlIndexFixing(IndexON,D1278,TRUE,_xll.ohTrigger(RecalcTrigger,TriggerON)),NA())</f>
        <v>2.2344704253539627E-2</v>
      </c>
      <c r="H1278" s="42">
        <f>_xll.qlCalendarAdvance(Calendar,$H1277,B1278,"f",FALSE)</f>
        <v>48429</v>
      </c>
      <c r="I1278" s="172">
        <f>_xll.qlInterestRateIndexValueDate(Index1M,$H1278)</f>
        <v>48429</v>
      </c>
      <c r="J1278" s="177">
        <f>IFERROR(_xll.qlIndexFixing(Index1M,$H1278,TRUE,_xll.ohTrigger(RecalcTrigger,Trigger1M)),NA())</f>
        <v>2.2803312636821255E-2</v>
      </c>
      <c r="K1278" s="44">
        <f>IFERROR(_xll.qlIndexFixing(Index3M,H1278,TRUE,_xll.ohTrigger(RecalcTrigger,Trigger3M)),NA())</f>
        <v>2.3295711882084777E-2</v>
      </c>
      <c r="L1278" s="44">
        <f>IFERROR(_xll.qlIndexFixing(Index6M,$H1278,TRUE,_xll.ohTrigger(RecalcTrigger,Trigger6M)),NA())</f>
        <v>2.3327408153247017E-2</v>
      </c>
      <c r="M1278" s="178">
        <f>IFERROR(_xll.qlIndexFixing(Index1Y,$H1278,TRUE,_xll.ohTrigger(RecalcTrigger,Trigger1Y)),NA())</f>
        <v>2.4121582782083095E-2</v>
      </c>
      <c r="N1278" s="177">
        <f>IFERROR(_xll.qlIndexFixing(ONIndex1M,I1278,TRUE,_xll.ohTrigger(RecalcTrigger,Trigger1M)),NA())</f>
        <v>2.2803535687626608E-2</v>
      </c>
      <c r="O1278" s="44">
        <f>IFERROR(_xll.qlIndexFixing(ONIndex3M,I1278,TRUE,_xll.ohTrigger(RecalcTrigger,Trigger3M)),NA())</f>
        <v>2.3289967698227887E-2</v>
      </c>
      <c r="P1278" s="44">
        <f>IFERROR(_xll.qlIndexFixing(ONIndex6M,I1278,TRUE,_xll.ohTrigger(RecalcTrigger,Trigger6M)),NA())</f>
        <v>2.3331751437908332E-2</v>
      </c>
      <c r="Q1278" s="178">
        <f>IFERROR(_xll.qlIndexFixing(ONIndex1Y,I1278,TRUE,_xll.ohTrigger(RecalcTrigger,Trigger1Y)),NA())</f>
        <v>2.4111792769279106E-2</v>
      </c>
    </row>
    <row r="1279" spans="2:17" x14ac:dyDescent="0.2">
      <c r="B1279" s="39" t="s">
        <v>42</v>
      </c>
      <c r="D1279" s="42">
        <f>_xll.qlCalendarAdvance(Calendar,$D1278,B1279,"f",FALSE)</f>
        <v>48436</v>
      </c>
      <c r="E1279" s="172">
        <f>_xll.qlInterestRateIndexValueDate(IndexON,D1279)</f>
        <v>48436</v>
      </c>
      <c r="F1279" s="188">
        <f>IFERROR(_xll.qlIndexFixing(IndexON,D1279,TRUE,_xll.ohTrigger(RecalcTrigger,TriggerON)),NA())</f>
        <v>2.2336661748325604E-2</v>
      </c>
      <c r="H1279" s="42">
        <f>_xll.qlCalendarAdvance(Calendar,$H1278,B1279,"f",FALSE)</f>
        <v>48436</v>
      </c>
      <c r="I1279" s="172">
        <f>_xll.qlInterestRateIndexValueDate(Index1M,$H1279)</f>
        <v>48436</v>
      </c>
      <c r="J1279" s="177">
        <f>IFERROR(_xll.qlIndexFixing(Index1M,$H1279,TRUE,_xll.ohTrigger(RecalcTrigger,Trigger1M)),NA())</f>
        <v>2.2793211120150557E-2</v>
      </c>
      <c r="K1279" s="44">
        <f>IFERROR(_xll.qlIndexFixing(Index3M,H1279,TRUE,_xll.ohTrigger(RecalcTrigger,Trigger3M)),NA())</f>
        <v>2.3286099153891758E-2</v>
      </c>
      <c r="L1279" s="44">
        <f>IFERROR(_xll.qlIndexFixing(Index6M,$H1279,TRUE,_xll.ohTrigger(RecalcTrigger,Trigger6M)),NA())</f>
        <v>2.3316499440969259E-2</v>
      </c>
      <c r="M1279" s="178">
        <f>IFERROR(_xll.qlIndexFixing(Index1Y,$H1279,TRUE,_xll.ohTrigger(RecalcTrigger,Trigger1Y)),NA())</f>
        <v>2.4110189908415069E-2</v>
      </c>
      <c r="N1279" s="177">
        <f>IFERROR(_xll.qlIndexFixing(ONIndex1M,I1279,TRUE,_xll.ohTrigger(RecalcTrigger,Trigger1M)),NA())</f>
        <v>2.2793486817948017E-2</v>
      </c>
      <c r="O1279" s="44">
        <f>IFERROR(_xll.qlIndexFixing(ONIndex3M,I1279,TRUE,_xll.ohTrigger(RecalcTrigger,Trigger3M)),NA())</f>
        <v>2.3280591333972867E-2</v>
      </c>
      <c r="P1279" s="44">
        <f>IFERROR(_xll.qlIndexFixing(ONIndex6M,I1279,TRUE,_xll.ohTrigger(RecalcTrigger,Trigger6M)),NA())</f>
        <v>2.3321226121783001E-2</v>
      </c>
      <c r="Q1279" s="178">
        <f>IFERROR(_xll.qlIndexFixing(ONIndex1Y,I1279,TRUE,_xll.ohTrigger(RecalcTrigger,Trigger1Y)),NA())</f>
        <v>2.4102143641983043E-2</v>
      </c>
    </row>
    <row r="1280" spans="2:17" x14ac:dyDescent="0.2">
      <c r="B1280" s="39" t="s">
        <v>42</v>
      </c>
      <c r="D1280" s="42">
        <f>_xll.qlCalendarAdvance(Calendar,$D1279,B1280,"f",FALSE)</f>
        <v>48443</v>
      </c>
      <c r="E1280" s="172">
        <f>_xll.qlInterestRateIndexValueDate(IndexON,D1280)</f>
        <v>48443</v>
      </c>
      <c r="F1280" s="188">
        <f>IFERROR(_xll.qlIndexFixing(IndexON,D1280,TRUE,_xll.ohTrigger(RecalcTrigger,TriggerON)),NA())</f>
        <v>2.2328591887803562E-2</v>
      </c>
      <c r="H1280" s="42">
        <f>_xll.qlCalendarAdvance(Calendar,$H1279,B1280,"f",FALSE)</f>
        <v>48443</v>
      </c>
      <c r="I1280" s="172">
        <f>_xll.qlInterestRateIndexValueDate(Index1M,$H1280)</f>
        <v>48443</v>
      </c>
      <c r="J1280" s="177">
        <f>IFERROR(_xll.qlIndexFixing(Index1M,$H1280,TRUE,_xll.ohTrigger(RecalcTrigger,Trigger1M)),NA())</f>
        <v>2.2783093830273608E-2</v>
      </c>
      <c r="K1280" s="44">
        <f>IFERROR(_xll.qlIndexFixing(Index3M,H1280,TRUE,_xll.ohTrigger(RecalcTrigger,Trigger3M)),NA())</f>
        <v>2.3276458461143804E-2</v>
      </c>
      <c r="L1280" s="44">
        <f>IFERROR(_xll.qlIndexFixing(Index6M,$H1280,TRUE,_xll.ohTrigger(RecalcTrigger,Trigger6M)),NA())</f>
        <v>2.3305570872013539E-2</v>
      </c>
      <c r="M1280" s="178">
        <f>IFERROR(_xll.qlIndexFixing(Index1Y,$H1280,TRUE,_xll.ohTrigger(RecalcTrigger,Trigger1Y)),NA())</f>
        <v>2.4098739020087523E-2</v>
      </c>
      <c r="N1280" s="177">
        <f>IFERROR(_xll.qlIndexFixing(ONIndex1M,I1280,TRUE,_xll.ohTrigger(RecalcTrigger,Trigger1M)),NA())</f>
        <v>2.2783422196114289E-2</v>
      </c>
      <c r="O1280" s="44">
        <f>IFERROR(_xll.qlIndexFixing(ONIndex3M,I1280,TRUE,_xll.ohTrigger(RecalcTrigger,Trigger3M)),NA())</f>
        <v>2.3271187143611982E-2</v>
      </c>
      <c r="P1280" s="44">
        <f>IFERROR(_xll.qlIndexFixing(ONIndex6M,I1280,TRUE,_xll.ohTrigger(RecalcTrigger,Trigger6M)),NA())</f>
        <v>2.3310681119759202E-2</v>
      </c>
      <c r="Q1280" s="178">
        <f>IFERROR(_xll.qlIndexFixing(ONIndex1Y,I1280,TRUE,_xll.ohTrigger(RecalcTrigger,Trigger1Y)),NA())</f>
        <v>2.4092437737877059E-2</v>
      </c>
    </row>
    <row r="1281" spans="2:17" x14ac:dyDescent="0.2">
      <c r="B1281" s="39" t="s">
        <v>42</v>
      </c>
      <c r="D1281" s="42">
        <f>_xll.qlCalendarAdvance(Calendar,$D1280,B1281,"f",FALSE)</f>
        <v>48450</v>
      </c>
      <c r="E1281" s="172">
        <f>_xll.qlInterestRateIndexValueDate(IndexON,D1281)</f>
        <v>48450</v>
      </c>
      <c r="F1281" s="188">
        <f>IFERROR(_xll.qlIndexFixing(IndexON,D1281,TRUE,_xll.ohTrigger(RecalcTrigger,TriggerON)),NA())</f>
        <v>2.232049467221664E-2</v>
      </c>
      <c r="H1281" s="42">
        <f>_xll.qlCalendarAdvance(Calendar,$H1280,B1281,"f",FALSE)</f>
        <v>48450</v>
      </c>
      <c r="I1281" s="172">
        <f>_xll.qlInterestRateIndexValueDate(Index1M,$H1281)</f>
        <v>48450</v>
      </c>
      <c r="J1281" s="177">
        <f>IFERROR(_xll.qlIndexFixing(Index1M,$H1281,TRUE,_xll.ohTrigger(RecalcTrigger,Trigger1M)),NA())</f>
        <v>2.2772960767234847E-2</v>
      </c>
      <c r="K1281" s="44">
        <f>IFERROR(_xll.qlIndexFixing(Index3M,H1281,TRUE,_xll.ohTrigger(RecalcTrigger,Trigger3M)),NA())</f>
        <v>2.326678980404441E-2</v>
      </c>
      <c r="L1281" s="44">
        <f>IFERROR(_xll.qlIndexFixing(Index6M,$H1281,TRUE,_xll.ohTrigger(RecalcTrigger,Trigger6M)),NA())</f>
        <v>2.3294622446704494E-2</v>
      </c>
      <c r="M1281" s="178">
        <f>IFERROR(_xll.qlIndexFixing(Index1Y,$H1281,TRUE,_xll.ohTrigger(RecalcTrigger,Trigger1Y)),NA())</f>
        <v>2.4087230119049119E-2</v>
      </c>
      <c r="N1281" s="177">
        <f>IFERROR(_xll.qlIndexFixing(ONIndex1M,I1281,TRUE,_xll.ohTrigger(RecalcTrigger,Trigger1M)),NA())</f>
        <v>2.2773341822287518E-2</v>
      </c>
      <c r="O1281" s="44">
        <f>IFERROR(_xll.qlIndexFixing(ONIndex3M,I1281,TRUE,_xll.ohTrigger(RecalcTrigger,Trigger3M)),NA())</f>
        <v>2.3261755127307326E-2</v>
      </c>
      <c r="P1281" s="44">
        <f>IFERROR(_xll.qlIndexFixing(ONIndex6M,I1281,TRUE,_xll.ohTrigger(RecalcTrigger,Trigger6M)),NA())</f>
        <v>2.3300116432161122E-2</v>
      </c>
      <c r="Q1281" s="178">
        <f>IFERROR(_xll.qlIndexFixing(ONIndex1Y,I1281,TRUE,_xll.ohTrigger(RecalcTrigger,Trigger1Y)),NA())</f>
        <v>2.4082675057042202E-2</v>
      </c>
    </row>
    <row r="1282" spans="2:17" x14ac:dyDescent="0.2">
      <c r="B1282" s="39" t="s">
        <v>42</v>
      </c>
      <c r="D1282" s="42">
        <f>_xll.qlCalendarAdvance(Calendar,$D1281,B1282,"f",FALSE)</f>
        <v>48457</v>
      </c>
      <c r="E1282" s="172">
        <f>_xll.qlInterestRateIndexValueDate(IndexON,D1282)</f>
        <v>48457</v>
      </c>
      <c r="F1282" s="188">
        <f>IFERROR(_xll.qlIndexFixing(IndexON,D1282,TRUE,_xll.ohTrigger(RecalcTrigger,TriggerON)),NA())</f>
        <v>2.2312370101321699E-2</v>
      </c>
      <c r="H1282" s="42">
        <f>_xll.qlCalendarAdvance(Calendar,$H1281,B1282,"f",FALSE)</f>
        <v>48457</v>
      </c>
      <c r="I1282" s="172">
        <f>_xll.qlInterestRateIndexValueDate(Index1M,$H1282)</f>
        <v>48457</v>
      </c>
      <c r="J1282" s="177">
        <f>IFERROR(_xll.qlIndexFixing(Index1M,$H1282,TRUE,_xll.ohTrigger(RecalcTrigger,Trigger1M)),NA())</f>
        <v>2.2762828827587733E-2</v>
      </c>
      <c r="K1282" s="44">
        <f>IFERROR(_xll.qlIndexFixing(Index3M,H1282,TRUE,_xll.ohTrigger(RecalcTrigger,Trigger3M)),NA())</f>
        <v>2.3257051547648917E-2</v>
      </c>
      <c r="L1282" s="44">
        <f>IFERROR(_xll.qlIndexFixing(Index6M,$H1282,TRUE,_xll.ohTrigger(RecalcTrigger,Trigger6M)),NA())</f>
        <v>2.3283805157223815E-2</v>
      </c>
      <c r="M1282" s="178">
        <f>IFERROR(_xll.qlIndexFixing(Index1Y,$H1282,TRUE,_xll.ohTrigger(RecalcTrigger,Trigger1Y)),NA())</f>
        <v>2.4075663207258735E-2</v>
      </c>
      <c r="N1282" s="177">
        <f>IFERROR(_xll.qlIndexFixing(ONIndex1M,I1282,TRUE,_xll.ohTrigger(RecalcTrigger,Trigger1M)),NA())</f>
        <v>2.2763245696386658E-2</v>
      </c>
      <c r="O1282" s="44">
        <f>IFERROR(_xll.qlIndexFixing(ONIndex3M,I1282,TRUE,_xll.ohTrigger(RecalcTrigger,Trigger3M)),NA())</f>
        <v>2.3252295284977853E-2</v>
      </c>
      <c r="P1282" s="44">
        <f>IFERROR(_xll.qlIndexFixing(ONIndex6M,I1282,TRUE,_xll.ohTrigger(RecalcTrigger,Trigger6M)),NA())</f>
        <v>2.328953205898876E-2</v>
      </c>
      <c r="Q1282" s="178">
        <f>IFERROR(_xll.qlIndexFixing(ONIndex1Y,I1282,TRUE,_xll.ohTrigger(RecalcTrigger,Trigger1Y)),NA())</f>
        <v>2.4072855599478471E-2</v>
      </c>
    </row>
    <row r="1283" spans="2:17" x14ac:dyDescent="0.2">
      <c r="B1283" s="39" t="s">
        <v>42</v>
      </c>
      <c r="D1283" s="42">
        <f>_xll.qlCalendarAdvance(Calendar,$D1282,B1283,"f",FALSE)</f>
        <v>48464</v>
      </c>
      <c r="E1283" s="172">
        <f>_xll.qlInterestRateIndexValueDate(IndexON,D1283)</f>
        <v>48464</v>
      </c>
      <c r="F1283" s="188">
        <f>IFERROR(_xll.qlIndexFixing(IndexON,D1283,TRUE,_xll.ohTrigger(RecalcTrigger,TriggerON)),NA())</f>
        <v>2.2304218175280832E-2</v>
      </c>
      <c r="H1283" s="42">
        <f>_xll.qlCalendarAdvance(Calendar,$H1282,B1283,"f",FALSE)</f>
        <v>48464</v>
      </c>
      <c r="I1283" s="172">
        <f>_xll.qlInterestRateIndexValueDate(Index1M,$H1283)</f>
        <v>48464</v>
      </c>
      <c r="J1283" s="177">
        <f>IFERROR(_xll.qlIndexFixing(Index1M,$H1283,TRUE,_xll.ohTrigger(RecalcTrigger,Trigger1M)),NA())</f>
        <v>2.275266597806691E-2</v>
      </c>
      <c r="K1283" s="44">
        <f>IFERROR(_xll.qlIndexFixing(Index3M,H1283,TRUE,_xll.ohTrigger(RecalcTrigger,Trigger3M)),NA())</f>
        <v>2.3247329577430538E-2</v>
      </c>
      <c r="L1283" s="44">
        <f>IFERROR(_xll.qlIndexFixing(Index6M,$H1283,TRUE,_xll.ohTrigger(RecalcTrigger,Trigger6M)),NA())</f>
        <v>2.3272823364146818E-2</v>
      </c>
      <c r="M1283" s="178">
        <f>IFERROR(_xll.qlIndexFixing(Index1Y,$H1283,TRUE,_xll.ohTrigger(RecalcTrigger,Trigger1Y)),NA())</f>
        <v>2.4064038286685463E-2</v>
      </c>
      <c r="N1283" s="177">
        <f>IFERROR(_xll.qlIndexFixing(ONIndex1M,I1283,TRUE,_xll.ohTrigger(RecalcTrigger,Trigger1M)),NA())</f>
        <v>2.2753133818330662E-2</v>
      </c>
      <c r="O1283" s="44">
        <f>IFERROR(_xll.qlIndexFixing(ONIndex3M,I1283,TRUE,_xll.ohTrigger(RecalcTrigger,Trigger3M)),NA())</f>
        <v>2.3242807616704608E-2</v>
      </c>
      <c r="P1283" s="44">
        <f>IFERROR(_xll.qlIndexFixing(ONIndex6M,I1283,TRUE,_xll.ohTrigger(RecalcTrigger,Trigger6M)),NA())</f>
        <v>2.327892800016107E-2</v>
      </c>
      <c r="Q1283" s="178">
        <f>IFERROR(_xll.qlIndexFixing(ONIndex1Y,I1283,TRUE,_xll.ohTrigger(RecalcTrigger,Trigger1Y)),NA())</f>
        <v>2.4062979365266912E-2</v>
      </c>
    </row>
    <row r="1284" spans="2:17" x14ac:dyDescent="0.2">
      <c r="B1284" s="39" t="s">
        <v>42</v>
      </c>
      <c r="D1284" s="42">
        <f>_xll.qlCalendarAdvance(Calendar,$D1283,B1284,"f",FALSE)</f>
        <v>48471</v>
      </c>
      <c r="E1284" s="172">
        <f>_xll.qlInterestRateIndexValueDate(IndexON,D1284)</f>
        <v>48471</v>
      </c>
      <c r="F1284" s="188">
        <f>IFERROR(_xll.qlIndexFixing(IndexON,D1284,TRUE,_xll.ohTrigger(RecalcTrigger,TriggerON)),NA())</f>
        <v>2.2296038894094039E-2</v>
      </c>
      <c r="H1284" s="42">
        <f>_xll.qlCalendarAdvance(Calendar,$H1283,B1284,"f",FALSE)</f>
        <v>48471</v>
      </c>
      <c r="I1284" s="172">
        <f>_xll.qlInterestRateIndexValueDate(Index1M,$H1284)</f>
        <v>48471</v>
      </c>
      <c r="J1284" s="177">
        <f>IFERROR(_xll.qlIndexFixing(Index1M,$H1284,TRUE,_xll.ohTrigger(RecalcTrigger,Trigger1M)),NA())</f>
        <v>2.2742487356199624E-2</v>
      </c>
      <c r="K1284" s="44">
        <f>IFERROR(_xll.qlIndexFixing(Index3M,H1284,TRUE,_xll.ohTrigger(RecalcTrigger,Trigger3M)),NA())</f>
        <v>2.323757964497615E-2</v>
      </c>
      <c r="L1284" s="44">
        <f>IFERROR(_xll.qlIndexFixing(Index6M,$H1284,TRUE,_xll.ohTrigger(RecalcTrigger,Trigger6M)),NA())</f>
        <v>2.3261821718419305E-2</v>
      </c>
      <c r="M1284" s="178">
        <f>IFERROR(_xll.qlIndexFixing(Index1Y,$H1284,TRUE,_xll.ohTrigger(RecalcTrigger,Trigger1Y)),NA())</f>
        <v>2.4052355359307276E-2</v>
      </c>
      <c r="N1284" s="177">
        <f>IFERROR(_xll.qlIndexFixing(ONIndex1M,I1284,TRUE,_xll.ohTrigger(RecalcTrigger,Trigger1M)),NA())</f>
        <v>2.2743006188281623E-2</v>
      </c>
      <c r="O1284" s="44">
        <f>IFERROR(_xll.qlIndexFixing(ONIndex3M,I1284,TRUE,_xll.ohTrigger(RecalcTrigger,Trigger3M)),NA())</f>
        <v>2.3233292122406546E-2</v>
      </c>
      <c r="P1284" s="44">
        <f>IFERROR(_xll.qlIndexFixing(ONIndex6M,I1284,TRUE,_xll.ohTrigger(RecalcTrigger,Trigger6M)),NA())</f>
        <v>2.3268304255678052E-2</v>
      </c>
      <c r="Q1284" s="178">
        <f>IFERROR(_xll.qlIndexFixing(ONIndex1Y,I1284,TRUE,_xll.ohTrigger(RecalcTrigger,Trigger1Y)),NA())</f>
        <v>2.4053046354326479E-2</v>
      </c>
    </row>
    <row r="1285" spans="2:17" x14ac:dyDescent="0.2">
      <c r="B1285" s="39" t="s">
        <v>42</v>
      </c>
      <c r="D1285" s="42">
        <f>_xll.qlCalendarAdvance(Calendar,$D1284,B1285,"f",FALSE)</f>
        <v>48478</v>
      </c>
      <c r="E1285" s="172">
        <f>_xll.qlInterestRateIndexValueDate(IndexON,D1285)</f>
        <v>48478</v>
      </c>
      <c r="F1285" s="188">
        <f>IFERROR(_xll.qlIndexFixing(IndexON,D1285,TRUE,_xll.ohTrigger(RecalcTrigger,TriggerON)),NA())</f>
        <v>2.2287832257680273E-2</v>
      </c>
      <c r="H1285" s="42">
        <f>_xll.qlCalendarAdvance(Calendar,$H1284,B1285,"f",FALSE)</f>
        <v>48478</v>
      </c>
      <c r="I1285" s="172">
        <f>_xll.qlInterestRateIndexValueDate(Index1M,$H1285)</f>
        <v>48478</v>
      </c>
      <c r="J1285" s="177">
        <f>IFERROR(_xll.qlIndexFixing(Index1M,$H1285,TRUE,_xll.ohTrigger(RecalcTrigger,Trigger1M)),NA())</f>
        <v>2.273229296202639E-2</v>
      </c>
      <c r="K1285" s="44">
        <f>IFERROR(_xll.qlIndexFixing(Index3M,H1285,TRUE,_xll.ohTrigger(RecalcTrigger,Trigger3M)),NA())</f>
        <v>2.3227801750487036E-2</v>
      </c>
      <c r="L1285" s="44">
        <f>IFERROR(_xll.qlIndexFixing(Index6M,$H1285,TRUE,_xll.ohTrigger(RecalcTrigger,Trigger6M)),NA())</f>
        <v>2.3250800220363667E-2</v>
      </c>
      <c r="M1285" s="178">
        <f>IFERROR(_xll.qlIndexFixing(Index1Y,$H1285,TRUE,_xll.ohTrigger(RecalcTrigger,Trigger1Y)),NA())</f>
        <v>2.4040614427112139E-2</v>
      </c>
      <c r="N1285" s="177">
        <f>IFERROR(_xll.qlIndexFixing(ONIndex1M,I1285,TRUE,_xll.ohTrigger(RecalcTrigger,Trigger1M)),NA())</f>
        <v>2.2732862806158494E-2</v>
      </c>
      <c r="O1285" s="44">
        <f>IFERROR(_xll.qlIndexFixing(ONIndex3M,I1285,TRUE,_xll.ohTrigger(RecalcTrigger,Trigger3M)),NA())</f>
        <v>2.3223748802083666E-2</v>
      </c>
      <c r="P1285" s="44">
        <f>IFERROR(_xll.qlIndexFixing(ONIndex6M,I1285,TRUE,_xll.ohTrigger(RecalcTrigger,Trigger6M)),NA())</f>
        <v>2.3257660825458659E-2</v>
      </c>
      <c r="Q1285" s="178">
        <f>IFERROR(_xll.qlIndexFixing(ONIndex1Y,I1285,TRUE,_xll.ohTrigger(RecalcTrigger,Trigger1Y)),NA())</f>
        <v>2.4043056566738219E-2</v>
      </c>
    </row>
    <row r="1286" spans="2:17" x14ac:dyDescent="0.2">
      <c r="B1286" s="39" t="s">
        <v>42</v>
      </c>
      <c r="D1286" s="42">
        <f>_xll.qlCalendarAdvance(Calendar,$D1285,B1286,"f",FALSE)</f>
        <v>48485</v>
      </c>
      <c r="E1286" s="172">
        <f>_xll.qlInterestRateIndexValueDate(IndexON,D1286)</f>
        <v>48485</v>
      </c>
      <c r="F1286" s="188">
        <f>IFERROR(_xll.qlIndexFixing(IndexON,D1286,TRUE,_xll.ohTrigger(RecalcTrigger,TriggerON)),NA())</f>
        <v>2.2279598266120582E-2</v>
      </c>
      <c r="H1286" s="42">
        <f>_xll.qlCalendarAdvance(Calendar,$H1285,B1286,"f",FALSE)</f>
        <v>48485</v>
      </c>
      <c r="I1286" s="172">
        <f>_xll.qlInterestRateIndexValueDate(Index1M,$H1286)</f>
        <v>48485</v>
      </c>
      <c r="J1286" s="177">
        <f>IFERROR(_xll.qlIndexFixing(Index1M,$H1286,TRUE,_xll.ohTrigger(RecalcTrigger,Trigger1M)),NA())</f>
        <v>2.272208279558504E-2</v>
      </c>
      <c r="K1286" s="44">
        <f>IFERROR(_xll.qlIndexFixing(Index3M,H1286,TRUE,_xll.ohTrigger(RecalcTrigger,Trigger3M)),NA())</f>
        <v>2.3218027060417631E-2</v>
      </c>
      <c r="L1286" s="44">
        <f>IFERROR(_xll.qlIndexFixing(Index6M,$H1286,TRUE,_xll.ohTrigger(RecalcTrigger,Trigger6M)),NA())</f>
        <v>2.3239758870302298E-2</v>
      </c>
      <c r="M1286" s="178">
        <f>IFERROR(_xll.qlIndexFixing(Index1Y,$H1286,TRUE,_xll.ohTrigger(RecalcTrigger,Trigger1Y)),NA())</f>
        <v>2.4028815492098898E-2</v>
      </c>
      <c r="N1286" s="177">
        <f>IFERROR(_xll.qlIndexFixing(ONIndex1M,I1286,TRUE,_xll.ohTrigger(RecalcTrigger,Trigger1M)),NA())</f>
        <v>2.2722703671961275E-2</v>
      </c>
      <c r="O1286" s="44">
        <f>IFERROR(_xll.qlIndexFixing(ONIndex3M,I1286,TRUE,_xll.ohTrigger(RecalcTrigger,Trigger3M)),NA())</f>
        <v>2.3214177655817014E-2</v>
      </c>
      <c r="P1286" s="44">
        <f>IFERROR(_xll.qlIndexFixing(ONIndex6M,I1286,TRUE,_xll.ohTrigger(RecalcTrigger,Trigger6M)),NA())</f>
        <v>2.3246997709746031E-2</v>
      </c>
      <c r="Q1286" s="178">
        <f>IFERROR(_xll.qlIndexFixing(ONIndex1Y,I1286,TRUE,_xll.ohTrigger(RecalcTrigger,Trigger1Y)),NA())</f>
        <v>2.4033010002340038E-2</v>
      </c>
    </row>
    <row r="1287" spans="2:17" x14ac:dyDescent="0.2">
      <c r="B1287" s="39" t="s">
        <v>42</v>
      </c>
      <c r="D1287" s="42">
        <f>_xll.qlCalendarAdvance(Calendar,$D1286,B1287,"f",FALSE)</f>
        <v>48492</v>
      </c>
      <c r="E1287" s="172">
        <f>_xll.qlInterestRateIndexValueDate(IndexON,D1287)</f>
        <v>48492</v>
      </c>
      <c r="F1287" s="188">
        <f>IFERROR(_xll.qlIndexFixing(IndexON,D1287,TRUE,_xll.ohTrigger(RecalcTrigger,TriggerON)),NA())</f>
        <v>2.2271336919252871E-2</v>
      </c>
      <c r="H1287" s="42">
        <f>_xll.qlCalendarAdvance(Calendar,$H1286,B1287,"f",FALSE)</f>
        <v>48492</v>
      </c>
      <c r="I1287" s="172">
        <f>_xll.qlInterestRateIndexValueDate(Index1M,$H1287)</f>
        <v>48492</v>
      </c>
      <c r="J1287" s="177">
        <f>IFERROR(_xll.qlIndexFixing(Index1M,$H1287,TRUE,_xll.ohTrigger(RecalcTrigger,Trigger1M)),NA())</f>
        <v>2.2711831154803002E-2</v>
      </c>
      <c r="K1287" s="44">
        <f>IFERROR(_xll.qlIndexFixing(Index3M,H1287,TRUE,_xll.ohTrigger(RecalcTrigger,Trigger3M)),NA())</f>
        <v>2.3208190621501538E-2</v>
      </c>
      <c r="L1287" s="44">
        <f>IFERROR(_xll.qlIndexFixing(Index6M,$H1287,TRUE,_xll.ohTrigger(RecalcTrigger,Trigger6M)),NA())</f>
        <v>2.3228636960553311E-2</v>
      </c>
      <c r="M1287" s="178">
        <f>IFERROR(_xll.qlIndexFixing(Index1Y,$H1287,TRUE,_xll.ohTrigger(RecalcTrigger,Trigger1Y)),NA())</f>
        <v>2.4016958556275059E-2</v>
      </c>
      <c r="N1287" s="177">
        <f>IFERROR(_xll.qlIndexFixing(ONIndex1M,I1287,TRUE,_xll.ohTrigger(RecalcTrigger,Trigger1M)),NA())</f>
        <v>2.2712528785527875E-2</v>
      </c>
      <c r="O1287" s="44">
        <f>IFERROR(_xll.qlIndexFixing(ONIndex3M,I1287,TRUE,_xll.ohTrigger(RecalcTrigger,Trigger3M)),NA())</f>
        <v>2.3204578683606591E-2</v>
      </c>
      <c r="P1287" s="44">
        <f>IFERROR(_xll.qlIndexFixing(ONIndex6M,I1287,TRUE,_xll.ohTrigger(RecalcTrigger,Trigger6M)),NA())</f>
        <v>2.3236314908215983E-2</v>
      </c>
      <c r="Q1287" s="178">
        <f>IFERROR(_xll.qlIndexFixing(ONIndex1Y,I1287,TRUE,_xll.ohTrigger(RecalcTrigger,Trigger1Y)),NA())</f>
        <v>2.402290666129403E-2</v>
      </c>
    </row>
    <row r="1288" spans="2:17" x14ac:dyDescent="0.2">
      <c r="B1288" s="39" t="s">
        <v>42</v>
      </c>
      <c r="D1288" s="42">
        <f>_xll.qlCalendarAdvance(Calendar,$D1287,B1288,"f",FALSE)</f>
        <v>48499</v>
      </c>
      <c r="E1288" s="172">
        <f>_xll.qlInterestRateIndexValueDate(IndexON,D1288)</f>
        <v>48499</v>
      </c>
      <c r="F1288" s="188">
        <f>IFERROR(_xll.qlIndexFixing(IndexON,D1288,TRUE,_xll.ohTrigger(RecalcTrigger,TriggerON)),NA())</f>
        <v>2.226304821732028E-2</v>
      </c>
      <c r="H1288" s="42">
        <f>_xll.qlCalendarAdvance(Calendar,$H1287,B1288,"f",FALSE)</f>
        <v>48499</v>
      </c>
      <c r="I1288" s="172">
        <f>_xll.qlInterestRateIndexValueDate(Index1M,$H1288)</f>
        <v>48499</v>
      </c>
      <c r="J1288" s="177">
        <f>IFERROR(_xll.qlIndexFixing(Index1M,$H1288,TRUE,_xll.ohTrigger(RecalcTrigger,Trigger1M)),NA())</f>
        <v>2.2701587680747926E-2</v>
      </c>
      <c r="K1288" s="44">
        <f>IFERROR(_xll.qlIndexFixing(Index3M,H1288,TRUE,_xll.ohTrigger(RecalcTrigger,Trigger3M)),NA())</f>
        <v>2.3198326219669933E-2</v>
      </c>
      <c r="L1288" s="44">
        <f>IFERROR(_xll.qlIndexFixing(Index6M,$H1288,TRUE,_xll.ohTrigger(RecalcTrigger,Trigger6M)),NA())</f>
        <v>2.3217553788448784E-2</v>
      </c>
      <c r="M1288" s="178">
        <f>IFERROR(_xll.qlIndexFixing(Index1Y,$H1288,TRUE,_xll.ohTrigger(RecalcTrigger,Trigger1Y)),NA())</f>
        <v>2.4005043621659006E-2</v>
      </c>
      <c r="N1288" s="177">
        <f>IFERROR(_xll.qlIndexFixing(ONIndex1M,I1288,TRUE,_xll.ohTrigger(RecalcTrigger,Trigger1M)),NA())</f>
        <v>2.2702338147263523E-2</v>
      </c>
      <c r="O1288" s="44">
        <f>IFERROR(_xll.qlIndexFixing(ONIndex3M,I1288,TRUE,_xll.ohTrigger(RecalcTrigger,Trigger3M)),NA())</f>
        <v>2.3194951885452397E-2</v>
      </c>
      <c r="P1288" s="44">
        <f>IFERROR(_xll.qlIndexFixing(ONIndex6M,I1288,TRUE,_xll.ohTrigger(RecalcTrigger,Trigger6M)),NA())</f>
        <v>2.3225612421192698E-2</v>
      </c>
      <c r="Q1288" s="178">
        <f>IFERROR(_xll.qlIndexFixing(ONIndex1Y,I1288,TRUE,_xll.ohTrigger(RecalcTrigger,Trigger1Y)),NA())</f>
        <v>2.4012746543600194E-2</v>
      </c>
    </row>
    <row r="1289" spans="2:17" x14ac:dyDescent="0.2">
      <c r="B1289" s="39" t="s">
        <v>42</v>
      </c>
      <c r="D1289" s="42">
        <f>_xll.qlCalendarAdvance(Calendar,$D1288,B1289,"f",FALSE)</f>
        <v>48506</v>
      </c>
      <c r="E1289" s="172">
        <f>_xll.qlInterestRateIndexValueDate(IndexON,D1289)</f>
        <v>48506</v>
      </c>
      <c r="F1289" s="188">
        <f>IFERROR(_xll.qlIndexFixing(IndexON,D1289,TRUE,_xll.ohTrigger(RecalcTrigger,TriggerON)),NA())</f>
        <v>2.2254732160160717E-2</v>
      </c>
      <c r="H1289" s="42">
        <f>_xll.qlCalendarAdvance(Calendar,$H1288,B1289,"f",FALSE)</f>
        <v>48506</v>
      </c>
      <c r="I1289" s="172">
        <f>_xll.qlInterestRateIndexValueDate(Index1M,$H1289)</f>
        <v>48506</v>
      </c>
      <c r="J1289" s="177">
        <f>IFERROR(_xll.qlIndexFixing(Index1M,$H1289,TRUE,_xll.ohTrigger(RecalcTrigger,Trigger1M)),NA())</f>
        <v>2.2691328433855226E-2</v>
      </c>
      <c r="K1289" s="44">
        <f>IFERROR(_xll.qlIndexFixing(Index3M,H1289,TRUE,_xll.ohTrigger(RecalcTrigger,Trigger3M)),NA())</f>
        <v>2.318843385512984E-2</v>
      </c>
      <c r="L1289" s="44">
        <f>IFERROR(_xll.qlIndexFixing(Index6M,$H1289,TRUE,_xll.ohTrigger(RecalcTrigger,Trigger6M)),NA())</f>
        <v>2.3206450764410014E-2</v>
      </c>
      <c r="M1289" s="178">
        <f>IFERROR(_xll.qlIndexFixing(Index1Y,$H1289,TRUE,_xll.ohTrigger(RecalcTrigger,Trigger1Y)),NA())</f>
        <v>2.3993070690278007E-2</v>
      </c>
      <c r="N1289" s="177">
        <f>IFERROR(_xll.qlIndexFixing(ONIndex1M,I1289,TRUE,_xll.ohTrigger(RecalcTrigger,Trigger1M)),NA())</f>
        <v>2.269213175676299E-2</v>
      </c>
      <c r="O1289" s="44">
        <f>IFERROR(_xll.qlIndexFixing(ONIndex3M,I1289,TRUE,_xll.ohTrigger(RecalcTrigger,Trigger3M)),NA())</f>
        <v>2.3185297261192339E-2</v>
      </c>
      <c r="P1289" s="44">
        <f>IFERROR(_xll.qlIndexFixing(ONIndex6M,I1289,TRUE,_xll.ohTrigger(RecalcTrigger,Trigger6M)),NA())</f>
        <v>2.3214890248351994E-2</v>
      </c>
      <c r="Q1289" s="178">
        <f>IFERROR(_xll.qlIndexFixing(ONIndex1Y,I1289,TRUE,_xll.ohTrigger(RecalcTrigger,Trigger1Y)),NA())</f>
        <v>2.4002529649096438E-2</v>
      </c>
    </row>
    <row r="1290" spans="2:17" x14ac:dyDescent="0.2">
      <c r="B1290" s="39" t="s">
        <v>42</v>
      </c>
      <c r="D1290" s="42">
        <f>_xll.qlCalendarAdvance(Calendar,$D1289,B1290,"f",FALSE)</f>
        <v>48513</v>
      </c>
      <c r="E1290" s="172">
        <f>_xll.qlInterestRateIndexValueDate(IndexON,D1290)</f>
        <v>48513</v>
      </c>
      <c r="F1290" s="188">
        <f>IFERROR(_xll.qlIndexFixing(IndexON,D1290,TRUE,_xll.ohTrigger(RecalcTrigger,TriggerON)),NA())</f>
        <v>2.2246388747774182E-2</v>
      </c>
      <c r="H1290" s="42">
        <f>_xll.qlCalendarAdvance(Calendar,$H1289,B1290,"f",FALSE)</f>
        <v>48513</v>
      </c>
      <c r="I1290" s="172">
        <f>_xll.qlInterestRateIndexValueDate(Index1M,$H1290)</f>
        <v>48513</v>
      </c>
      <c r="J1290" s="177">
        <f>IFERROR(_xll.qlIndexFixing(Index1M,$H1290,TRUE,_xll.ohTrigger(RecalcTrigger,Trigger1M)),NA())</f>
        <v>2.2681053414166732E-2</v>
      </c>
      <c r="K1290" s="44">
        <f>IFERROR(_xll.qlIndexFixing(Index3M,H1290,TRUE,_xll.ohTrigger(RecalcTrigger,Trigger3M)),NA())</f>
        <v>2.3178513528090923E-2</v>
      </c>
      <c r="L1290" s="44">
        <f>IFERROR(_xll.qlIndexFixing(Index6M,$H1290,TRUE,_xll.ohTrigger(RecalcTrigger,Trigger6M)),NA())</f>
        <v>2.3195327888764754E-2</v>
      </c>
      <c r="M1290" s="178">
        <f>IFERROR(_xll.qlIndexFixing(Index1Y,$H1290,TRUE,_xll.ohTrigger(RecalcTrigger,Trigger1Y)),NA())</f>
        <v>2.3981039764169765E-2</v>
      </c>
      <c r="N1290" s="177">
        <f>IFERROR(_xll.qlIndexFixing(ONIndex1M,I1290,TRUE,_xll.ohTrigger(RecalcTrigger,Trigger1M)),NA())</f>
        <v>2.2681909614269413E-2</v>
      </c>
      <c r="O1290" s="44">
        <f>IFERROR(_xll.qlIndexFixing(ONIndex3M,I1290,TRUE,_xll.ohTrigger(RecalcTrigger,Trigger3M)),NA())</f>
        <v>2.317561481098851E-2</v>
      </c>
      <c r="P1290" s="44">
        <f>IFERROR(_xll.qlIndexFixing(ONIndex6M,I1290,TRUE,_xll.ohTrigger(RecalcTrigger,Trigger6M)),NA())</f>
        <v>2.3204148390018053E-2</v>
      </c>
      <c r="Q1290" s="178">
        <f>IFERROR(_xll.qlIndexFixing(ONIndex1Y,I1290,TRUE,_xll.ohTrigger(RecalcTrigger,Trigger1Y)),NA())</f>
        <v>2.39922559780259E-2</v>
      </c>
    </row>
    <row r="1291" spans="2:17" x14ac:dyDescent="0.2">
      <c r="B1291" s="39" t="s">
        <v>42</v>
      </c>
      <c r="D1291" s="42">
        <f>_xll.qlCalendarAdvance(Calendar,$D1290,B1291,"f",FALSE)</f>
        <v>48520</v>
      </c>
      <c r="E1291" s="172">
        <f>_xll.qlInterestRateIndexValueDate(IndexON,D1291)</f>
        <v>48520</v>
      </c>
      <c r="F1291" s="188">
        <f>IFERROR(_xll.qlIndexFixing(IndexON,D1291,TRUE,_xll.ohTrigger(RecalcTrigger,TriggerON)),NA())</f>
        <v>2.223801798024172E-2</v>
      </c>
      <c r="H1291" s="42">
        <f>_xll.qlCalendarAdvance(Calendar,$H1290,B1291,"f",FALSE)</f>
        <v>48520</v>
      </c>
      <c r="I1291" s="172">
        <f>_xll.qlInterestRateIndexValueDate(Index1M,$H1291)</f>
        <v>48520</v>
      </c>
      <c r="J1291" s="177">
        <f>IFERROR(_xll.qlIndexFixing(Index1M,$H1291,TRUE,_xll.ohTrigger(RecalcTrigger,Trigger1M)),NA())</f>
        <v>2.2670795380753155E-2</v>
      </c>
      <c r="K1291" s="44">
        <f>IFERROR(_xll.qlIndexFixing(Index3M,H1291,TRUE,_xll.ohTrigger(RecalcTrigger,Trigger3M)),NA())</f>
        <v>2.3168565238760198E-2</v>
      </c>
      <c r="L1291" s="44">
        <f>IFERROR(_xll.qlIndexFixing(Index6M,$H1291,TRUE,_xll.ohTrigger(RecalcTrigger,Trigger6M)),NA())</f>
        <v>2.3184185161838518E-2</v>
      </c>
      <c r="M1291" s="178">
        <f>IFERROR(_xll.qlIndexFixing(Index1Y,$H1291,TRUE,_xll.ohTrigger(RecalcTrigger,Trigger1Y)),NA())</f>
        <v>2.3968950845381976E-2</v>
      </c>
      <c r="N1291" s="177">
        <f>IFERROR(_xll.qlIndexFixing(ONIndex1M,I1291,TRUE,_xll.ohTrigger(RecalcTrigger,Trigger1M)),NA())</f>
        <v>2.2671671719701747E-2</v>
      </c>
      <c r="O1291" s="44">
        <f>IFERROR(_xll.qlIndexFixing(ONIndex3M,I1291,TRUE,_xll.ohTrigger(RecalcTrigger,Trigger3M)),NA())</f>
        <v>2.3165904534759862E-2</v>
      </c>
      <c r="P1291" s="44">
        <f>IFERROR(_xll.qlIndexFixing(ONIndex6M,I1291,TRUE,_xll.ohTrigger(RecalcTrigger,Trigger6M)),NA())</f>
        <v>2.3193386846028785E-2</v>
      </c>
      <c r="Q1291" s="178">
        <f>IFERROR(_xll.qlIndexFixing(ONIndex1Y,I1291,TRUE,_xll.ohTrigger(RecalcTrigger,Trigger1Y)),NA())</f>
        <v>2.3981925530145443E-2</v>
      </c>
    </row>
    <row r="1292" spans="2:17" x14ac:dyDescent="0.2">
      <c r="B1292" s="39" t="s">
        <v>42</v>
      </c>
      <c r="D1292" s="42">
        <f>_xll.qlCalendarAdvance(Calendar,$D1291,B1292,"f",FALSE)</f>
        <v>48527</v>
      </c>
      <c r="E1292" s="172">
        <f>_xll.qlInterestRateIndexValueDate(IndexON,D1292)</f>
        <v>48527</v>
      </c>
      <c r="F1292" s="188">
        <f>IFERROR(_xll.qlIndexFixing(IndexON,D1292,TRUE,_xll.ohTrigger(RecalcTrigger,TriggerON)),NA())</f>
        <v>2.2229619857563332E-2</v>
      </c>
      <c r="H1292" s="42">
        <f>_xll.qlCalendarAdvance(Calendar,$H1291,B1292,"f",FALSE)</f>
        <v>48527</v>
      </c>
      <c r="I1292" s="172">
        <f>_xll.qlInterestRateIndexValueDate(Index1M,$H1292)</f>
        <v>48527</v>
      </c>
      <c r="J1292" s="177">
        <f>IFERROR(_xll.qlIndexFixing(Index1M,$H1292,TRUE,_xll.ohTrigger(RecalcTrigger,Trigger1M)),NA())</f>
        <v>2.2660490581543256E-2</v>
      </c>
      <c r="K1292" s="44">
        <f>IFERROR(_xll.qlIndexFixing(Index3M,H1292,TRUE,_xll.ohTrigger(RecalcTrigger,Trigger3M)),NA())</f>
        <v>2.315858898734733E-2</v>
      </c>
      <c r="L1292" s="44">
        <f>IFERROR(_xll.qlIndexFixing(Index6M,$H1292,TRUE,_xll.ohTrigger(RecalcTrigger,Trigger6M)),NA())</f>
        <v>2.3173093895938579E-2</v>
      </c>
      <c r="M1292" s="178">
        <f>IFERROR(_xll.qlIndexFixing(Index1Y,$H1292,TRUE,_xll.ohTrigger(RecalcTrigger,Trigger1Y)),NA())</f>
        <v>2.3956803935971882E-2</v>
      </c>
      <c r="N1292" s="177">
        <f>IFERROR(_xll.qlIndexFixing(ONIndex1M,I1292,TRUE,_xll.ohTrigger(RecalcTrigger,Trigger1M)),NA())</f>
        <v>2.2661418073059991E-2</v>
      </c>
      <c r="O1292" s="44">
        <f>IFERROR(_xll.qlIndexFixing(ONIndex3M,I1292,TRUE,_xll.ohTrigger(RecalcTrigger,Trigger3M)),NA())</f>
        <v>2.315616643266849E-2</v>
      </c>
      <c r="P1292" s="44">
        <f>IFERROR(_xll.qlIndexFixing(ONIndex6M,I1292,TRUE,_xll.ohTrigger(RecalcTrigger,Trigger6M)),NA())</f>
        <v>2.3182605616384189E-2</v>
      </c>
      <c r="Q1292" s="178">
        <f>IFERROR(_xll.qlIndexFixing(ONIndex1Y,I1292,TRUE,_xll.ohTrigger(RecalcTrigger,Trigger1Y)),NA())</f>
        <v>2.397153830577925E-2</v>
      </c>
    </row>
    <row r="1293" spans="2:17" x14ac:dyDescent="0.2">
      <c r="B1293" s="39" t="s">
        <v>42</v>
      </c>
      <c r="D1293" s="42">
        <f>_xll.qlCalendarAdvance(Calendar,$D1292,B1293,"f",FALSE)</f>
        <v>48534</v>
      </c>
      <c r="E1293" s="172">
        <f>_xll.qlInterestRateIndexValueDate(IndexON,D1293)</f>
        <v>48534</v>
      </c>
      <c r="F1293" s="188">
        <f>IFERROR(_xll.qlIndexFixing(IndexON,D1293,TRUE,_xll.ohTrigger(RecalcTrigger,TriggerON)),NA())</f>
        <v>2.2221194379739018E-2</v>
      </c>
      <c r="H1293" s="42">
        <f>_xll.qlCalendarAdvance(Calendar,$H1292,B1293,"f",FALSE)</f>
        <v>48534</v>
      </c>
      <c r="I1293" s="172">
        <f>_xll.qlInterestRateIndexValueDate(Index1M,$H1293)</f>
        <v>48534</v>
      </c>
      <c r="J1293" s="177">
        <f>IFERROR(_xll.qlIndexFixing(Index1M,$H1293,TRUE,_xll.ohTrigger(RecalcTrigger,Trigger1M)),NA())</f>
        <v>2.2650170010343494E-2</v>
      </c>
      <c r="K1293" s="44">
        <f>IFERROR(_xll.qlIndexFixing(Index3M,H1293,TRUE,_xll.ohTrigger(RecalcTrigger,Trigger3M)),NA())</f>
        <v>2.3148584774062862E-2</v>
      </c>
      <c r="L1293" s="44">
        <f>IFERROR(_xll.qlIndexFixing(Index6M,$H1293,TRUE,_xll.ohTrigger(RecalcTrigger,Trigger6M)),NA())</f>
        <v>2.3161913590912492E-2</v>
      </c>
      <c r="M1293" s="178">
        <f>IFERROR(_xll.qlIndexFixing(Index1Y,$H1293,TRUE,_xll.ohTrigger(RecalcTrigger,Trigger1Y)),NA())</f>
        <v>2.3944599038006276E-2</v>
      </c>
      <c r="N1293" s="177">
        <f>IFERROR(_xll.qlIndexFixing(ONIndex1M,I1293,TRUE,_xll.ohTrigger(RecalcTrigger,Trigger1M)),NA())</f>
        <v>2.2651148674344146E-2</v>
      </c>
      <c r="O1293" s="44">
        <f>IFERROR(_xll.qlIndexFixing(ONIndex3M,I1293,TRUE,_xll.ohTrigger(RecalcTrigger,Trigger3M)),NA())</f>
        <v>2.31464005045523E-2</v>
      </c>
      <c r="P1293" s="44">
        <f>IFERROR(_xll.qlIndexFixing(ONIndex6M,I1293,TRUE,_xll.ohTrigger(RecalcTrigger,Trigger6M)),NA())</f>
        <v>2.3171804701165311E-2</v>
      </c>
      <c r="Q1293" s="178">
        <f>IFERROR(_xll.qlIndexFixing(ONIndex1Y,I1293,TRUE,_xll.ohTrigger(RecalcTrigger,Trigger1Y)),NA())</f>
        <v>2.3961094304684183E-2</v>
      </c>
    </row>
    <row r="1294" spans="2:17" x14ac:dyDescent="0.2">
      <c r="B1294" s="39" t="s">
        <v>42</v>
      </c>
      <c r="D1294" s="42">
        <f>_xll.qlCalendarAdvance(Calendar,$D1293,B1294,"f",FALSE)</f>
        <v>48541</v>
      </c>
      <c r="E1294" s="172">
        <f>_xll.qlInterestRateIndexValueDate(IndexON,D1294)</f>
        <v>48541</v>
      </c>
      <c r="F1294" s="188">
        <f>IFERROR(_xll.qlIndexFixing(IndexON,D1294,TRUE,_xll.ohTrigger(RecalcTrigger,TriggerON)),NA())</f>
        <v>2.2212741546687731E-2</v>
      </c>
      <c r="H1294" s="42">
        <f>_xll.qlCalendarAdvance(Calendar,$H1293,B1294,"f",FALSE)</f>
        <v>48541</v>
      </c>
      <c r="I1294" s="172">
        <f>_xll.qlInterestRateIndexValueDate(Index1M,$H1294)</f>
        <v>48541</v>
      </c>
      <c r="J1294" s="177">
        <f>IFERROR(_xll.qlIndexFixing(Index1M,$H1294,TRUE,_xll.ohTrigger(RecalcTrigger,Trigger1M)),NA())</f>
        <v>2.2639833667191689E-2</v>
      </c>
      <c r="K1294" s="44">
        <f>IFERROR(_xll.qlIndexFixing(Index3M,H1294,TRUE,_xll.ohTrigger(RecalcTrigger,Trigger3M)),NA())</f>
        <v>2.3138552599115583E-2</v>
      </c>
      <c r="L1294" s="44">
        <f>IFERROR(_xll.qlIndexFixing(Index6M,$H1294,TRUE,_xll.ohTrigger(RecalcTrigger,Trigger6M)),NA())</f>
        <v>2.3150713436481323E-2</v>
      </c>
      <c r="M1294" s="178">
        <f>IFERROR(_xll.qlIndexFixing(Index1Y,$H1294,TRUE,_xll.ohTrigger(RecalcTrigger,Trigger1Y)),NA())</f>
        <v>2.3932336153562384E-2</v>
      </c>
      <c r="N1294" s="177">
        <f>IFERROR(_xll.qlIndexFixing(ONIndex1M,I1294,TRUE,_xll.ohTrigger(RecalcTrigger,Trigger1M)),NA())</f>
        <v>2.2640863523473165E-2</v>
      </c>
      <c r="O1294" s="44">
        <f>IFERROR(_xll.qlIndexFixing(ONIndex3M,I1294,TRUE,_xll.ohTrigger(RecalcTrigger,Trigger3M)),NA())</f>
        <v>2.3136606750492339E-2</v>
      </c>
      <c r="P1294" s="44">
        <f>IFERROR(_xll.qlIndexFixing(ONIndex6M,I1294,TRUE,_xll.ohTrigger(RecalcTrigger,Trigger6M)),NA())</f>
        <v>2.3160984100210058E-2</v>
      </c>
      <c r="Q1294" s="178">
        <f>IFERROR(_xll.qlIndexFixing(ONIndex1Y,I1294,TRUE,_xll.ohTrigger(RecalcTrigger,Trigger1Y)),NA())</f>
        <v>2.3950593526860242E-2</v>
      </c>
    </row>
    <row r="1295" spans="2:17" x14ac:dyDescent="0.2">
      <c r="B1295" s="39" t="s">
        <v>42</v>
      </c>
      <c r="D1295" s="42">
        <f>_xll.qlCalendarAdvance(Calendar,$D1294,B1295,"f",FALSE)</f>
        <v>48548</v>
      </c>
      <c r="E1295" s="172">
        <f>_xll.qlInterestRateIndexValueDate(IndexON,D1295)</f>
        <v>48548</v>
      </c>
      <c r="F1295" s="188">
        <f>IFERROR(_xll.qlIndexFixing(IndexON,D1295,TRUE,_xll.ohTrigger(RecalcTrigger,TriggerON)),NA())</f>
        <v>2.2204261358490518E-2</v>
      </c>
      <c r="H1295" s="42">
        <f>_xll.qlCalendarAdvance(Calendar,$H1294,B1295,"f",FALSE)</f>
        <v>48548</v>
      </c>
      <c r="I1295" s="172">
        <f>_xll.qlInterestRateIndexValueDate(Index1M,$H1295)</f>
        <v>48548</v>
      </c>
      <c r="J1295" s="177">
        <f>IFERROR(_xll.qlIndexFixing(Index1M,$H1295,TRUE,_xll.ohTrigger(RecalcTrigger,Trigger1M)),NA())</f>
        <v>2.2629441725206981E-2</v>
      </c>
      <c r="K1295" s="44">
        <f>IFERROR(_xll.qlIndexFixing(Index3M,H1295,TRUE,_xll.ohTrigger(RecalcTrigger,Trigger3M)),NA())</f>
        <v>2.3128477163994281E-2</v>
      </c>
      <c r="L1295" s="44">
        <f>IFERROR(_xll.qlIndexFixing(Index6M,$H1295,TRUE,_xll.ohTrigger(RecalcTrigger,Trigger6M)),NA())</f>
        <v>2.3139415747894829E-2</v>
      </c>
      <c r="M1295" s="178">
        <f>IFERROR(_xll.qlIndexFixing(Index1Y,$H1295,TRUE,_xll.ohTrigger(RecalcTrigger,Trigger1Y)),NA())</f>
        <v>2.3920015284727203E-2</v>
      </c>
      <c r="N1295" s="177">
        <f>IFERROR(_xll.qlIndexFixing(ONIndex1M,I1295,TRUE,_xll.ohTrigger(RecalcTrigger,Trigger1M)),NA())</f>
        <v>2.2630562620690187E-2</v>
      </c>
      <c r="O1295" s="44">
        <f>IFERROR(_xll.qlIndexFixing(ONIndex3M,I1295,TRUE,_xll.ohTrigger(RecalcTrigger,Trigger3M)),NA())</f>
        <v>2.3126785170488606E-2</v>
      </c>
      <c r="P1295" s="44">
        <f>IFERROR(_xll.qlIndexFixing(ONIndex6M,I1295,TRUE,_xll.ohTrigger(RecalcTrigger,Trigger6M)),NA())</f>
        <v>2.3150143813680524E-2</v>
      </c>
      <c r="Q1295" s="178">
        <f>IFERROR(_xll.qlIndexFixing(ONIndex1Y,I1295,TRUE,_xll.ohTrigger(RecalcTrigger,Trigger1Y)),NA())</f>
        <v>2.394003597246952E-2</v>
      </c>
    </row>
    <row r="1296" spans="2:17" x14ac:dyDescent="0.2">
      <c r="B1296" s="39" t="s">
        <v>42</v>
      </c>
      <c r="D1296" s="42">
        <f>_xll.qlCalendarAdvance(Calendar,$D1295,B1296,"f",FALSE)</f>
        <v>48555</v>
      </c>
      <c r="E1296" s="172">
        <f>_xll.qlInterestRateIndexValueDate(IndexON,D1296)</f>
        <v>48555</v>
      </c>
      <c r="F1296" s="188">
        <f>IFERROR(_xll.qlIndexFixing(IndexON,D1296,TRUE,_xll.ohTrigger(RecalcTrigger,TriggerON)),NA())</f>
        <v>2.2195753815066332E-2</v>
      </c>
      <c r="H1296" s="42">
        <f>_xll.qlCalendarAdvance(Calendar,$H1295,B1296,"f",FALSE)</f>
        <v>48555</v>
      </c>
      <c r="I1296" s="172">
        <f>_xll.qlInterestRateIndexValueDate(Index1M,$H1296)</f>
        <v>48555</v>
      </c>
      <c r="J1296" s="177">
        <f>IFERROR(_xll.qlIndexFixing(Index1M,$H1296,TRUE,_xll.ohTrigger(RecalcTrigger,Trigger1M)),NA())</f>
        <v>2.2619072069601249E-2</v>
      </c>
      <c r="K1296" s="44">
        <f>IFERROR(_xll.qlIndexFixing(Index3M,H1296,TRUE,_xll.ohTrigger(RecalcTrigger,Trigger3M)),NA())</f>
        <v>2.3118394334771378E-2</v>
      </c>
      <c r="L1296" s="44">
        <f>IFERROR(_xll.qlIndexFixing(Index6M,$H1296,TRUE,_xll.ohTrigger(RecalcTrigger,Trigger6M)),NA())</f>
        <v>2.3128173769495972E-2</v>
      </c>
      <c r="M1296" s="178">
        <f>IFERROR(_xll.qlIndexFixing(Index1Y,$H1296,TRUE,_xll.ohTrigger(RecalcTrigger,Trigger1Y)),NA())</f>
        <v>2.3907636433597279E-2</v>
      </c>
      <c r="N1296" s="177">
        <f>IFERROR(_xll.qlIndexFixing(ONIndex1M,I1296,TRUE,_xll.ohTrigger(RecalcTrigger,Trigger1M)),NA())</f>
        <v>2.2620245965752073E-2</v>
      </c>
      <c r="O1296" s="44">
        <f>IFERROR(_xll.qlIndexFixing(ONIndex3M,I1296,TRUE,_xll.ohTrigger(RecalcTrigger,Trigger3M)),NA())</f>
        <v>2.3116935764541102E-2</v>
      </c>
      <c r="P1296" s="44">
        <f>IFERROR(_xll.qlIndexFixing(ONIndex6M,I1296,TRUE,_xll.ohTrigger(RecalcTrigger,Trigger6M)),NA())</f>
        <v>2.3139283841495661E-2</v>
      </c>
      <c r="Q1296" s="178">
        <f>IFERROR(_xll.qlIndexFixing(ONIndex1Y,I1296,TRUE,_xll.ohTrigger(RecalcTrigger,Trigger1Y)),NA())</f>
        <v>2.3929421641268878E-2</v>
      </c>
    </row>
    <row r="1297" spans="2:17" x14ac:dyDescent="0.2">
      <c r="B1297" s="39" t="s">
        <v>42</v>
      </c>
      <c r="D1297" s="42">
        <f>_xll.qlCalendarAdvance(Calendar,$D1296,B1297,"f",FALSE)</f>
        <v>48562</v>
      </c>
      <c r="E1297" s="172">
        <f>_xll.qlInterestRateIndexValueDate(IndexON,D1297)</f>
        <v>48562</v>
      </c>
      <c r="F1297" s="188">
        <f>IFERROR(_xll.qlIndexFixing(IndexON,D1297,TRUE,_xll.ohTrigger(RecalcTrigger,TriggerON)),NA())</f>
        <v>2.2187218916577267E-2</v>
      </c>
      <c r="H1297" s="42">
        <f>_xll.qlCalendarAdvance(Calendar,$H1296,B1297,"f",FALSE)</f>
        <v>48562</v>
      </c>
      <c r="I1297" s="172">
        <f>_xll.qlInterestRateIndexValueDate(Index1M,$H1297)</f>
        <v>48562</v>
      </c>
      <c r="J1297" s="177">
        <f>IFERROR(_xll.qlIndexFixing(Index1M,$H1297,TRUE,_xll.ohTrigger(RecalcTrigger,Trigger1M)),NA())</f>
        <v>2.2608686641489923E-2</v>
      </c>
      <c r="K1297" s="44">
        <f>IFERROR(_xll.qlIndexFixing(Index3M,H1297,TRUE,_xll.ohTrigger(RecalcTrigger,Trigger3M)),NA())</f>
        <v>2.3108283547465944E-2</v>
      </c>
      <c r="L1297" s="44">
        <f>IFERROR(_xll.qlIndexFixing(Index6M,$H1297,TRUE,_xll.ohTrigger(RecalcTrigger,Trigger6M)),NA())</f>
        <v>2.3116911941791982E-2</v>
      </c>
      <c r="M1297" s="178">
        <f>IFERROR(_xll.qlIndexFixing(Index1Y,$H1297,TRUE,_xll.ohTrigger(RecalcTrigger,Trigger1Y)),NA())</f>
        <v>2.3895199602279371E-2</v>
      </c>
      <c r="N1297" s="177">
        <f>IFERROR(_xll.qlIndexFixing(ONIndex1M,I1297,TRUE,_xll.ohTrigger(RecalcTrigger,Trigger1M)),NA())</f>
        <v>2.2609913558820915E-2</v>
      </c>
      <c r="O1297" s="44">
        <f>IFERROR(_xll.qlIndexFixing(ONIndex3M,I1297,TRUE,_xll.ohTrigger(RecalcTrigger,Trigger3M)),NA())</f>
        <v>2.3107058532487734E-2</v>
      </c>
      <c r="P1297" s="44">
        <f>IFERROR(_xll.qlIndexFixing(ONIndex6M,I1297,TRUE,_xll.ohTrigger(RecalcTrigger,Trigger6M)),NA())</f>
        <v>2.3128404183736517E-2</v>
      </c>
      <c r="Q1297" s="178">
        <f>IFERROR(_xll.qlIndexFixing(ONIndex1Y,I1297,TRUE,_xll.ohTrigger(RecalcTrigger,Trigger1Y)),NA())</f>
        <v>2.3918750533663546E-2</v>
      </c>
    </row>
    <row r="1298" spans="2:17" x14ac:dyDescent="0.2">
      <c r="B1298" s="39" t="s">
        <v>42</v>
      </c>
      <c r="D1298" s="42">
        <f>_xll.qlCalendarAdvance(Calendar,$D1297,B1298,"f",FALSE)</f>
        <v>48569</v>
      </c>
      <c r="E1298" s="172">
        <f>_xll.qlInterestRateIndexValueDate(IndexON,D1298)</f>
        <v>48569</v>
      </c>
      <c r="F1298" s="188">
        <f>IFERROR(_xll.qlIndexFixing(IndexON,D1298,TRUE,_xll.ohTrigger(RecalcTrigger,TriggerON)),NA())</f>
        <v>2.2178656662861229E-2</v>
      </c>
      <c r="H1298" s="42">
        <f>_xll.qlCalendarAdvance(Calendar,$H1297,B1298,"f",FALSE)</f>
        <v>48569</v>
      </c>
      <c r="I1298" s="172">
        <f>_xll.qlInterestRateIndexValueDate(Index1M,$H1298)</f>
        <v>48569</v>
      </c>
      <c r="J1298" s="177">
        <f>IFERROR(_xll.qlIndexFixing(Index1M,$H1298,TRUE,_xll.ohTrigger(RecalcTrigger,Trigger1M)),NA())</f>
        <v>2.2598285440914828E-2</v>
      </c>
      <c r="K1298" s="44">
        <f>IFERROR(_xll.qlIndexFixing(Index3M,H1298,TRUE,_xll.ohTrigger(RecalcTrigger,Trigger3M)),NA())</f>
        <v>2.3098144802287803E-2</v>
      </c>
      <c r="L1298" s="44">
        <f>IFERROR(_xll.qlIndexFixing(Index6M,$H1298,TRUE,_xll.ohTrigger(RecalcTrigger,Trigger6M)),NA())</f>
        <v>2.3105630265113718E-2</v>
      </c>
      <c r="M1298" s="178">
        <f>IFERROR(_xll.qlIndexFixing(Index1Y,$H1298,TRUE,_xll.ohTrigger(RecalcTrigger,Trigger1Y)),NA())</f>
        <v>2.3882704792889342E-2</v>
      </c>
      <c r="N1298" s="177">
        <f>IFERROR(_xll.qlIndexFixing(ONIndex1M,I1298,TRUE,_xll.ohTrigger(RecalcTrigger,Trigger1M)),NA())</f>
        <v>2.2599565399734622E-2</v>
      </c>
      <c r="O1298" s="44">
        <f>IFERROR(_xll.qlIndexFixing(ONIndex3M,I1298,TRUE,_xll.ohTrigger(RecalcTrigger,Trigger3M)),NA())</f>
        <v>2.3097153474571641E-2</v>
      </c>
      <c r="P1298" s="44">
        <f>IFERROR(_xll.qlIndexFixing(ONIndex6M,I1298,TRUE,_xll.ohTrigger(RecalcTrigger,Trigger6M)),NA())</f>
        <v>2.3117504840322045E-2</v>
      </c>
      <c r="Q1298" s="178">
        <f>IFERROR(_xll.qlIndexFixing(ONIndex1Y,I1298,TRUE,_xll.ohTrigger(RecalcTrigger,Trigger1Y)),NA())</f>
        <v>2.3908022649248295E-2</v>
      </c>
    </row>
    <row r="1299" spans="2:17" x14ac:dyDescent="0.2">
      <c r="B1299" s="39" t="s">
        <v>42</v>
      </c>
      <c r="D1299" s="42">
        <f>_xll.qlCalendarAdvance(Calendar,$D1298,B1299,"f",FALSE)</f>
        <v>48577</v>
      </c>
      <c r="E1299" s="172">
        <f>_xll.qlInterestRateIndexValueDate(IndexON,D1299)</f>
        <v>48577</v>
      </c>
      <c r="F1299" s="188">
        <f>IFERROR(_xll.qlIndexFixing(IndexON,D1299,TRUE,_xll.ohTrigger(RecalcTrigger,TriggerON)),NA())</f>
        <v>2.2168837733962388E-2</v>
      </c>
      <c r="H1299" s="42">
        <f>_xll.qlCalendarAdvance(Calendar,$H1298,B1299,"f",FALSE)</f>
        <v>48577</v>
      </c>
      <c r="I1299" s="172">
        <f>_xll.qlInterestRateIndexValueDate(Index1M,$H1299)</f>
        <v>48577</v>
      </c>
      <c r="J1299" s="177">
        <f>IFERROR(_xll.qlIndexFixing(Index1M,$H1299,TRUE,_xll.ohTrigger(RecalcTrigger,Trigger1M)),NA())</f>
        <v>2.2586284211750459E-2</v>
      </c>
      <c r="K1299" s="44">
        <f>IFERROR(_xll.qlIndexFixing(Index3M,H1299,TRUE,_xll.ohTrigger(RecalcTrigger,Trigger3M)),NA())</f>
        <v>2.3086523431078927E-2</v>
      </c>
      <c r="L1299" s="44">
        <f>IFERROR(_xll.qlIndexFixing(Index6M,$H1299,TRUE,_xll.ohTrigger(RecalcTrigger,Trigger6M)),NA())</f>
        <v>2.3092712615899711E-2</v>
      </c>
      <c r="M1299" s="178">
        <f>IFERROR(_xll.qlIndexFixing(Index1Y,$H1299,TRUE,_xll.ohTrigger(RecalcTrigger,Trigger1Y)),NA())</f>
        <v>2.3868354019900284E-2</v>
      </c>
      <c r="N1299" s="177">
        <f>IFERROR(_xll.qlIndexFixing(ONIndex1M,I1299,TRUE,_xll.ohTrigger(RecalcTrigger,Trigger1M)),NA())</f>
        <v>2.2587719644049375E-2</v>
      </c>
      <c r="O1299" s="44">
        <f>IFERROR(_xll.qlIndexFixing(ONIndex3M,I1299,TRUE,_xll.ohTrigger(RecalcTrigger,Trigger3M)),NA())</f>
        <v>2.3085799335819113E-2</v>
      </c>
      <c r="P1299" s="44">
        <f>IFERROR(_xll.qlIndexFixing(ONIndex6M,I1299,TRUE,_xll.ohTrigger(RecalcTrigger,Trigger6M)),NA())</f>
        <v>2.3105024342970903E-2</v>
      </c>
      <c r="Q1299" s="178">
        <f>IFERROR(_xll.qlIndexFixing(ONIndex1Y,I1299,TRUE,_xll.ohTrigger(RecalcTrigger,Trigger1Y)),NA())</f>
        <v>2.3895692687502246E-2</v>
      </c>
    </row>
    <row r="1300" spans="2:17" x14ac:dyDescent="0.2">
      <c r="B1300" s="39" t="s">
        <v>42</v>
      </c>
      <c r="D1300" s="42">
        <f>_xll.qlCalendarAdvance(Calendar,$D1299,B1300,"f",FALSE)</f>
        <v>48584</v>
      </c>
      <c r="E1300" s="172">
        <f>_xll.qlInterestRateIndexValueDate(IndexON,D1300)</f>
        <v>48584</v>
      </c>
      <c r="F1300" s="188">
        <f>IFERROR(_xll.qlIndexFixing(IndexON,D1300,TRUE,_xll.ohTrigger(RecalcTrigger,TriggerON)),NA())</f>
        <v>2.216021686206493E-2</v>
      </c>
      <c r="H1300" s="42">
        <f>_xll.qlCalendarAdvance(Calendar,$H1299,B1300,"f",FALSE)</f>
        <v>48584</v>
      </c>
      <c r="I1300" s="172">
        <f>_xll.qlInterestRateIndexValueDate(Index1M,$H1300)</f>
        <v>48584</v>
      </c>
      <c r="J1300" s="177">
        <f>IFERROR(_xll.qlIndexFixing(Index1M,$H1300,TRUE,_xll.ohTrigger(RecalcTrigger,Trigger1M)),NA())</f>
        <v>2.2575845669800244E-2</v>
      </c>
      <c r="K1300" s="44">
        <f>IFERROR(_xll.qlIndexFixing(Index3M,H1300,TRUE,_xll.ohTrigger(RecalcTrigger,Trigger3M)),NA())</f>
        <v>2.3076324776876343E-2</v>
      </c>
      <c r="L1300" s="44">
        <f>IFERROR(_xll.qlIndexFixing(Index6M,$H1300,TRUE,_xll.ohTrigger(RecalcTrigger,Trigger6M)),NA())</f>
        <v>2.3081477035734817E-2</v>
      </c>
      <c r="M1300" s="178">
        <f>IFERROR(_xll.qlIndexFixing(Index1Y,$H1300,TRUE,_xll.ohTrigger(RecalcTrigger,Trigger1Y)),NA())</f>
        <v>2.3855734978957877E-2</v>
      </c>
      <c r="N1300" s="177">
        <f>IFERROR(_xll.qlIndexFixing(ONIndex1M,I1300,TRUE,_xll.ohTrigger(RecalcTrigger,Trigger1M)),NA())</f>
        <v>2.2577337730645963E-2</v>
      </c>
      <c r="O1300" s="44">
        <f>IFERROR(_xll.qlIndexFixing(ONIndex3M,I1300,TRUE,_xll.ohTrigger(RecalcTrigger,Trigger3M)),NA())</f>
        <v>2.3075834650857496E-2</v>
      </c>
      <c r="P1300" s="44">
        <f>IFERROR(_xll.qlIndexFixing(ONIndex6M,I1300,TRUE,_xll.ohTrigger(RecalcTrigger,Trigger6M)),NA())</f>
        <v>2.3094082816101924E-2</v>
      </c>
      <c r="Q1300" s="178">
        <f>IFERROR(_xll.qlIndexFixing(ONIndex1Y,I1300,TRUE,_xll.ohTrigger(RecalcTrigger,Trigger1Y)),NA())</f>
        <v>2.3884843138922696E-2</v>
      </c>
    </row>
    <row r="1301" spans="2:17" x14ac:dyDescent="0.2">
      <c r="B1301" s="39" t="s">
        <v>42</v>
      </c>
      <c r="D1301" s="42">
        <f>_xll.qlCalendarAdvance(Calendar,$D1300,B1301,"f",FALSE)</f>
        <v>48591</v>
      </c>
      <c r="E1301" s="172">
        <f>_xll.qlInterestRateIndexValueDate(IndexON,D1301)</f>
        <v>48591</v>
      </c>
      <c r="F1301" s="188">
        <f>IFERROR(_xll.qlIndexFixing(IndexON,D1301,TRUE,_xll.ohTrigger(RecalcTrigger,TriggerON)),NA())</f>
        <v>2.2151568634859453E-2</v>
      </c>
      <c r="H1301" s="42">
        <f>_xll.qlCalendarAdvance(Calendar,$H1300,B1301,"f",FALSE)</f>
        <v>48591</v>
      </c>
      <c r="I1301" s="172">
        <f>_xll.qlInterestRateIndexValueDate(Index1M,$H1301)</f>
        <v>48591</v>
      </c>
      <c r="J1301" s="177">
        <f>IFERROR(_xll.qlIndexFixing(Index1M,$H1301,TRUE,_xll.ohTrigger(RecalcTrigger,Trigger1M)),NA())</f>
        <v>2.2565391354168511E-2</v>
      </c>
      <c r="K1301" s="44">
        <f>IFERROR(_xll.qlIndexFixing(Index3M,H1301,TRUE,_xll.ohTrigger(RecalcTrigger,Trigger3M)),NA())</f>
        <v>2.3066098165458425E-2</v>
      </c>
      <c r="L1301" s="44">
        <f>IFERROR(_xll.qlIndexFixing(Index6M,$H1301,TRUE,_xll.ohTrigger(RecalcTrigger,Trigger6M)),NA())</f>
        <v>2.3070135109398576E-2</v>
      </c>
      <c r="M1301" s="178">
        <f>IFERROR(_xll.qlIndexFixing(Index1Y,$H1301,TRUE,_xll.ohTrigger(RecalcTrigger,Trigger1Y)),NA())</f>
        <v>2.3843057966659087E-2</v>
      </c>
      <c r="N1301" s="177">
        <f>IFERROR(_xll.qlIndexFixing(ONIndex1M,I1301,TRUE,_xll.ohTrigger(RecalcTrigger,Trigger1M)),NA())</f>
        <v>2.2566940065168462E-2</v>
      </c>
      <c r="O1301" s="44">
        <f>IFERROR(_xll.qlIndexFixing(ONIndex3M,I1301,TRUE,_xll.ohTrigger(RecalcTrigger,Trigger3M)),NA())</f>
        <v>2.3065842139952109E-2</v>
      </c>
      <c r="P1301" s="44">
        <f>IFERROR(_xll.qlIndexFixing(ONIndex6M,I1301,TRUE,_xll.ohTrigger(RecalcTrigger,Trigger6M)),NA())</f>
        <v>2.3083121603577617E-2</v>
      </c>
      <c r="Q1301" s="178">
        <f>IFERROR(_xll.qlIndexFixing(ONIndex1Y,I1301,TRUE,_xll.ohTrigger(RecalcTrigger,Trigger1Y)),NA())</f>
        <v>2.3873936813695318E-2</v>
      </c>
    </row>
    <row r="1302" spans="2:17" x14ac:dyDescent="0.2">
      <c r="B1302" s="39" t="s">
        <v>42</v>
      </c>
      <c r="D1302" s="42">
        <f>_xll.qlCalendarAdvance(Calendar,$D1301,B1302,"f",FALSE)</f>
        <v>48598</v>
      </c>
      <c r="E1302" s="172">
        <f>_xll.qlInterestRateIndexValueDate(IndexON,D1302)</f>
        <v>48598</v>
      </c>
      <c r="F1302" s="188">
        <f>IFERROR(_xll.qlIndexFixing(IndexON,D1302,TRUE,_xll.ohTrigger(RecalcTrigger,TriggerON)),NA())</f>
        <v>2.2142893052751189E-2</v>
      </c>
      <c r="H1302" s="42">
        <f>_xll.qlCalendarAdvance(Calendar,$H1301,B1302,"f",FALSE)</f>
        <v>48598</v>
      </c>
      <c r="I1302" s="172">
        <f>_xll.qlInterestRateIndexValueDate(Index1M,$H1302)</f>
        <v>48598</v>
      </c>
      <c r="J1302" s="177">
        <f>IFERROR(_xll.qlIndexFixing(Index1M,$H1302,TRUE,_xll.ohTrigger(RecalcTrigger,Trigger1M)),NA())</f>
        <v>2.2554921264901922E-2</v>
      </c>
      <c r="K1302" s="44">
        <f>IFERROR(_xll.qlIndexFixing(Index3M,H1302,TRUE,_xll.ohTrigger(RecalcTrigger,Trigger3M)),NA())</f>
        <v>2.3055843597035892E-2</v>
      </c>
      <c r="L1302" s="44">
        <f>IFERROR(_xll.qlIndexFixing(Index6M,$H1302,TRUE,_xll.ohTrigger(RecalcTrigger,Trigger6M)),NA())</f>
        <v>2.3058773336341622E-2</v>
      </c>
      <c r="M1302" s="178">
        <f>IFERROR(_xll.qlIndexFixing(Index1Y,$H1302,TRUE,_xll.ohTrigger(RecalcTrigger,Trigger1Y)),NA())</f>
        <v>2.3830322985161523E-2</v>
      </c>
      <c r="N1302" s="177">
        <f>IFERROR(_xll.qlIndexFixing(ONIndex1M,I1302,TRUE,_xll.ohTrigger(RecalcTrigger,Trigger1M)),NA())</f>
        <v>2.255652664761687E-2</v>
      </c>
      <c r="O1302" s="44">
        <f>IFERROR(_xll.qlIndexFixing(ONIndex3M,I1302,TRUE,_xll.ohTrigger(RecalcTrigger,Trigger3M)),NA())</f>
        <v>2.3055821803183996E-2</v>
      </c>
      <c r="P1302" s="44">
        <f>IFERROR(_xll.qlIndexFixing(ONIndex6M,I1302,TRUE,_xll.ohTrigger(RecalcTrigger,Trigger6M)),NA())</f>
        <v>2.3072140705397981E-2</v>
      </c>
      <c r="Q1302" s="178">
        <f>IFERROR(_xll.qlIndexFixing(ONIndex1Y,I1302,TRUE,_xll.ohTrigger(RecalcTrigger,Trigger1Y)),NA())</f>
        <v>2.3862973711901159E-2</v>
      </c>
    </row>
    <row r="1303" spans="2:17" x14ac:dyDescent="0.2">
      <c r="B1303" s="39" t="s">
        <v>42</v>
      </c>
      <c r="D1303" s="42">
        <f>_xll.qlCalendarAdvance(Calendar,$D1302,B1303,"f",FALSE)</f>
        <v>48605</v>
      </c>
      <c r="E1303" s="172">
        <f>_xll.qlInterestRateIndexValueDate(IndexON,D1303)</f>
        <v>48605</v>
      </c>
      <c r="F1303" s="188">
        <f>IFERROR(_xll.qlIndexFixing(IndexON,D1303,TRUE,_xll.ohTrigger(RecalcTrigger,TriggerON)),NA())</f>
        <v>2.2134190115334906E-2</v>
      </c>
      <c r="H1303" s="42">
        <f>_xll.qlCalendarAdvance(Calendar,$H1302,B1303,"f",FALSE)</f>
        <v>48605</v>
      </c>
      <c r="I1303" s="172">
        <f>_xll.qlInterestRateIndexValueDate(Index1M,$H1303)</f>
        <v>48605</v>
      </c>
      <c r="J1303" s="177">
        <f>IFERROR(_xll.qlIndexFixing(Index1M,$H1303,TRUE,_xll.ohTrigger(RecalcTrigger,Trigger1M)),NA())</f>
        <v>2.2544435402042231E-2</v>
      </c>
      <c r="K1303" s="44">
        <f>IFERROR(_xll.qlIndexFixing(Index3M,H1303,TRUE,_xll.ohTrigger(RecalcTrigger,Trigger3M)),NA())</f>
        <v>2.3045561071818568E-2</v>
      </c>
      <c r="L1303" s="44">
        <f>IFERROR(_xll.qlIndexFixing(Index6M,$H1303,TRUE,_xll.ohTrigger(RecalcTrigger,Trigger6M)),NA())</f>
        <v>2.3047391716896657E-2</v>
      </c>
      <c r="M1303" s="178">
        <f>IFERROR(_xll.qlIndexFixing(Index1Y,$H1303,TRUE,_xll.ohTrigger(RecalcTrigger,Trigger1Y)),NA())</f>
        <v>2.3817530036631895E-2</v>
      </c>
      <c r="N1303" s="177">
        <f>IFERROR(_xll.qlIndexFixing(ONIndex1M,I1303,TRUE,_xll.ohTrigger(RecalcTrigger,Trigger1M)),NA())</f>
        <v>2.2546097477991189E-2</v>
      </c>
      <c r="O1303" s="44">
        <f>IFERROR(_xll.qlIndexFixing(ONIndex3M,I1303,TRUE,_xll.ohTrigger(RecalcTrigger,Trigger3M)),NA())</f>
        <v>2.3045773640310019E-2</v>
      </c>
      <c r="P1303" s="44">
        <f>IFERROR(_xll.qlIndexFixing(ONIndex6M,I1303,TRUE,_xll.ohTrigger(RecalcTrigger,Trigger6M)),NA())</f>
        <v>2.306114012172511E-2</v>
      </c>
      <c r="Q1303" s="178">
        <f>IFERROR(_xll.qlIndexFixing(ONIndex1Y,I1303,TRUE,_xll.ohTrigger(RecalcTrigger,Trigger1Y)),NA())</f>
        <v>2.3851953833459172E-2</v>
      </c>
    </row>
    <row r="1304" spans="2:17" x14ac:dyDescent="0.2">
      <c r="B1304" s="39" t="s">
        <v>42</v>
      </c>
      <c r="D1304" s="42">
        <f>_xll.qlCalendarAdvance(Calendar,$D1303,B1304,"f",FALSE)</f>
        <v>48612</v>
      </c>
      <c r="E1304" s="172">
        <f>_xll.qlInterestRateIndexValueDate(IndexON,D1304)</f>
        <v>48612</v>
      </c>
      <c r="F1304" s="188">
        <f>IFERROR(_xll.qlIndexFixing(IndexON,D1304,TRUE,_xll.ohTrigger(RecalcTrigger,TriggerON)),NA())</f>
        <v>2.2125459822853744E-2</v>
      </c>
      <c r="H1304" s="42">
        <f>_xll.qlCalendarAdvance(Calendar,$H1303,B1304,"f",FALSE)</f>
        <v>48612</v>
      </c>
      <c r="I1304" s="172">
        <f>_xll.qlInterestRateIndexValueDate(Index1M,$H1304)</f>
        <v>48612</v>
      </c>
      <c r="J1304" s="177">
        <f>IFERROR(_xll.qlIndexFixing(Index1M,$H1304,TRUE,_xll.ohTrigger(RecalcTrigger,Trigger1M)),NA())</f>
        <v>2.2534213880086782E-2</v>
      </c>
      <c r="K1304" s="44">
        <f>IFERROR(_xll.qlIndexFixing(Index3M,H1304,TRUE,_xll.ohTrigger(RecalcTrigger,Trigger3M)),NA())</f>
        <v>2.3035250590018073E-2</v>
      </c>
      <c r="L1304" s="44">
        <f>IFERROR(_xll.qlIndexFixing(Index6M,$H1304,TRUE,_xll.ohTrigger(RecalcTrigger,Trigger6M)),NA())</f>
        <v>2.3035990251395924E-2</v>
      </c>
      <c r="M1304" s="178">
        <f>IFERROR(_xll.qlIndexFixing(Index1Y,$H1304,TRUE,_xll.ohTrigger(RecalcTrigger,Trigger1Y)),NA())</f>
        <v>2.3804679123247574E-2</v>
      </c>
      <c r="N1304" s="177">
        <f>IFERROR(_xll.qlIndexFixing(ONIndex1M,I1304,TRUE,_xll.ohTrigger(RecalcTrigger,Trigger1M)),NA())</f>
        <v>2.2535652556291419E-2</v>
      </c>
      <c r="O1304" s="44">
        <f>IFERROR(_xll.qlIndexFixing(ONIndex3M,I1304,TRUE,_xll.ohTrigger(RecalcTrigger,Trigger3M)),NA())</f>
        <v>2.3035697651573317E-2</v>
      </c>
      <c r="P1304" s="44">
        <f>IFERROR(_xll.qlIndexFixing(ONIndex6M,I1304,TRUE,_xll.ohTrigger(RecalcTrigger,Trigger6M)),NA())</f>
        <v>2.3050119852315865E-2</v>
      </c>
      <c r="Q1304" s="178">
        <f>IFERROR(_xll.qlIndexFixing(ONIndex1Y,I1304,TRUE,_xll.ohTrigger(RecalcTrigger,Trigger1Y)),NA())</f>
        <v>2.3840877178288311E-2</v>
      </c>
    </row>
    <row r="1305" spans="2:17" x14ac:dyDescent="0.2">
      <c r="B1305" s="39" t="s">
        <v>42</v>
      </c>
      <c r="D1305" s="42">
        <f>_xll.qlCalendarAdvance(Calendar,$D1304,B1305,"f",FALSE)</f>
        <v>48619</v>
      </c>
      <c r="E1305" s="172">
        <f>_xll.qlInterestRateIndexValueDate(IndexON,D1305)</f>
        <v>48619</v>
      </c>
      <c r="F1305" s="188">
        <f>IFERROR(_xll.qlIndexFixing(IndexON,D1305,TRUE,_xll.ohTrigger(RecalcTrigger,TriggerON)),NA())</f>
        <v>2.2116702175064562E-2</v>
      </c>
      <c r="H1305" s="42">
        <f>_xll.qlCalendarAdvance(Calendar,$H1304,B1305,"f",FALSE)</f>
        <v>48619</v>
      </c>
      <c r="I1305" s="172">
        <f>_xll.qlInterestRateIndexValueDate(Index1M,$H1305)</f>
        <v>48619</v>
      </c>
      <c r="J1305" s="177">
        <f>IFERROR(_xll.qlIndexFixing(Index1M,$H1305,TRUE,_xll.ohTrigger(RecalcTrigger,Trigger1M)),NA())</f>
        <v>2.2523705344368119E-2</v>
      </c>
      <c r="K1305" s="44">
        <f>IFERROR(_xll.qlIndexFixing(Index3M,H1305,TRUE,_xll.ohTrigger(RecalcTrigger,Trigger3M)),NA())</f>
        <v>2.3024930908775661E-2</v>
      </c>
      <c r="L1305" s="44">
        <f>IFERROR(_xll.qlIndexFixing(Index6M,$H1305,TRUE,_xll.ohTrigger(RecalcTrigger,Trigger6M)),NA())</f>
        <v>2.3024568940173459E-2</v>
      </c>
      <c r="M1305" s="178">
        <f>IFERROR(_xll.qlIndexFixing(Index1Y,$H1305,TRUE,_xll.ohTrigger(RecalcTrigger,Trigger1Y)),NA())</f>
        <v>2.3791770247195032E-2</v>
      </c>
      <c r="N1305" s="177">
        <f>IFERROR(_xll.qlIndexFixing(ONIndex1M,I1305,TRUE,_xll.ohTrigger(RecalcTrigger,Trigger1M)),NA())</f>
        <v>2.2525191882679652E-2</v>
      </c>
      <c r="O1305" s="44">
        <f>IFERROR(_xll.qlIndexFixing(ONIndex3M,I1305,TRUE,_xll.ohTrigger(RecalcTrigger,Trigger3M)),NA())</f>
        <v>2.3025593836892844E-2</v>
      </c>
      <c r="P1305" s="44">
        <f>IFERROR(_xll.qlIndexFixing(ONIndex6M,I1305,TRUE,_xll.ohTrigger(RecalcTrigger,Trigger6M)),NA())</f>
        <v>2.3039079897332337E-2</v>
      </c>
      <c r="Q1305" s="178">
        <f>IFERROR(_xll.qlIndexFixing(ONIndex1Y,I1305,TRUE,_xll.ohTrigger(RecalcTrigger,Trigger1Y)),NA())</f>
        <v>2.3829743746631715E-2</v>
      </c>
    </row>
    <row r="1306" spans="2:17" x14ac:dyDescent="0.2">
      <c r="B1306" s="39" t="s">
        <v>42</v>
      </c>
      <c r="D1306" s="42">
        <f>_xll.qlCalendarAdvance(Calendar,$D1305,B1306,"f",FALSE)</f>
        <v>48626</v>
      </c>
      <c r="E1306" s="172">
        <f>_xll.qlInterestRateIndexValueDate(IndexON,D1306)</f>
        <v>48626</v>
      </c>
      <c r="F1306" s="188">
        <f>IFERROR(_xll.qlIndexFixing(IndexON,D1306,TRUE,_xll.ohTrigger(RecalcTrigger,TriggerON)),NA())</f>
        <v>2.2107917172210501E-2</v>
      </c>
      <c r="H1306" s="42">
        <f>_xll.qlCalendarAdvance(Calendar,$H1305,B1306,"f",FALSE)</f>
        <v>48626</v>
      </c>
      <c r="I1306" s="172">
        <f>_xll.qlInterestRateIndexValueDate(Index1M,$H1306)</f>
        <v>48626</v>
      </c>
      <c r="J1306" s="177">
        <f>IFERROR(_xll.qlIndexFixing(Index1M,$H1306,TRUE,_xll.ohTrigger(RecalcTrigger,Trigger1M)),NA())</f>
        <v>2.2513181038525201E-2</v>
      </c>
      <c r="K1306" s="44">
        <f>IFERROR(_xll.qlIndexFixing(Index3M,H1306,TRUE,_xll.ohTrigger(RecalcTrigger,Trigger3M)),NA())</f>
        <v>2.3014567163109963E-2</v>
      </c>
      <c r="L1306" s="44">
        <f>IFERROR(_xll.qlIndexFixing(Index6M,$H1306,TRUE,_xll.ohTrigger(RecalcTrigger,Trigger6M)),NA())</f>
        <v>2.3013127783563746E-2</v>
      </c>
      <c r="M1306" s="178">
        <f>IFERROR(_xll.qlIndexFixing(Index1Y,$H1306,TRUE,_xll.ohTrigger(RecalcTrigger,Trigger1Y)),NA())</f>
        <v>2.3778803410670957E-2</v>
      </c>
      <c r="N1306" s="177">
        <f>IFERROR(_xll.qlIndexFixing(ONIndex1M,I1306,TRUE,_xll.ohTrigger(RecalcTrigger,Trigger1M)),NA())</f>
        <v>2.2514715456831702E-2</v>
      </c>
      <c r="O1306" s="44">
        <f>IFERROR(_xll.qlIndexFixing(ONIndex3M,I1306,TRUE,_xll.ohTrigger(RecalcTrigger,Trigger3M)),NA())</f>
        <v>2.3015462196268599E-2</v>
      </c>
      <c r="P1306" s="44">
        <f>IFERROR(_xll.qlIndexFixing(ONIndex6M,I1306,TRUE,_xll.ohTrigger(RecalcTrigger,Trigger6M)),NA())</f>
        <v>2.3028020256774528E-2</v>
      </c>
      <c r="Q1306" s="178">
        <f>IFERROR(_xll.qlIndexFixing(ONIndex1Y,I1306,TRUE,_xll.ohTrigger(RecalcTrigger,Trigger1Y)),NA())</f>
        <v>2.3818553538489384E-2</v>
      </c>
    </row>
    <row r="1307" spans="2:17" x14ac:dyDescent="0.2">
      <c r="B1307" s="39" t="s">
        <v>42</v>
      </c>
      <c r="D1307" s="42">
        <f>_xll.qlCalendarAdvance(Calendar,$D1306,B1307,"f",FALSE)</f>
        <v>48633</v>
      </c>
      <c r="E1307" s="172">
        <f>_xll.qlInterestRateIndexValueDate(IndexON,D1307)</f>
        <v>48633</v>
      </c>
      <c r="F1307" s="188">
        <f>IFERROR(_xll.qlIndexFixing(IndexON,D1307,TRUE,_xll.ohTrigger(RecalcTrigger,TriggerON)),NA())</f>
        <v>2.2099104814291559E-2</v>
      </c>
      <c r="H1307" s="42">
        <f>_xll.qlCalendarAdvance(Calendar,$H1306,B1307,"f",FALSE)</f>
        <v>48633</v>
      </c>
      <c r="I1307" s="172">
        <f>_xll.qlInterestRateIndexValueDate(Index1M,$H1307)</f>
        <v>48633</v>
      </c>
      <c r="J1307" s="177">
        <f>IFERROR(_xll.qlIndexFixing(Index1M,$H1307,TRUE,_xll.ohTrigger(RecalcTrigger,Trigger1M)),NA())</f>
        <v>2.2502640962595657E-2</v>
      </c>
      <c r="K1307" s="44">
        <f>IFERROR(_xll.qlIndexFixing(Index3M,H1307,TRUE,_xll.ohTrigger(RecalcTrigger,Trigger3M)),NA())</f>
        <v>2.3004175462950163E-2</v>
      </c>
      <c r="L1307" s="44">
        <f>IFERROR(_xll.qlIndexFixing(Index6M,$H1307,TRUE,_xll.ohTrigger(RecalcTrigger,Trigger6M)),NA())</f>
        <v>2.3001666781900819E-2</v>
      </c>
      <c r="M1307" s="178">
        <f>IFERROR(_xll.qlIndexFixing(Index1Y,$H1307,TRUE,_xll.ohTrigger(RecalcTrigger,Trigger1Y)),NA())</f>
        <v>2.3765778615881583E-2</v>
      </c>
      <c r="N1307" s="177">
        <f>IFERROR(_xll.qlIndexFixing(ONIndex1M,I1307,TRUE,_xll.ohTrigger(RecalcTrigger,Trigger1M)),NA())</f>
        <v>2.2504223279071756E-2</v>
      </c>
      <c r="O1307" s="44">
        <f>IFERROR(_xll.qlIndexFixing(ONIndex3M,I1307,TRUE,_xll.ohTrigger(RecalcTrigger,Trigger3M)),NA())</f>
        <v>2.3005302729700583E-2</v>
      </c>
      <c r="P1307" s="44">
        <f>IFERROR(_xll.qlIndexFixing(ONIndex6M,I1307,TRUE,_xll.ohTrigger(RecalcTrigger,Trigger6M)),NA())</f>
        <v>2.3016940930561391E-2</v>
      </c>
      <c r="Q1307" s="178">
        <f>IFERROR(_xll.qlIndexFixing(ONIndex1Y,I1307,TRUE,_xll.ohTrigger(RecalcTrigger,Trigger1Y)),NA())</f>
        <v>2.3807306553537133E-2</v>
      </c>
    </row>
    <row r="1308" spans="2:17" x14ac:dyDescent="0.2">
      <c r="B1308" s="39" t="s">
        <v>42</v>
      </c>
      <c r="D1308" s="42">
        <f>_xll.qlCalendarAdvance(Calendar,$D1307,B1308,"f",FALSE)</f>
        <v>48640</v>
      </c>
      <c r="E1308" s="172">
        <f>_xll.qlInterestRateIndexValueDate(IndexON,D1308)</f>
        <v>48640</v>
      </c>
      <c r="F1308" s="188">
        <f>IFERROR(_xll.qlIndexFixing(IndexON,D1308,TRUE,_xll.ohTrigger(RecalcTrigger,TriggerON)),NA())</f>
        <v>2.2090265101226692E-2</v>
      </c>
      <c r="H1308" s="42">
        <f>_xll.qlCalendarAdvance(Calendar,$H1307,B1308,"f",FALSE)</f>
        <v>48640</v>
      </c>
      <c r="I1308" s="172">
        <f>_xll.qlInterestRateIndexValueDate(Index1M,$H1308)</f>
        <v>48640</v>
      </c>
      <c r="J1308" s="177">
        <f>IFERROR(_xll.qlIndexFixing(Index1M,$H1308,TRUE,_xll.ohTrigger(RecalcTrigger,Trigger1M)),NA())</f>
        <v>2.249176948545583E-2</v>
      </c>
      <c r="K1308" s="44">
        <f>IFERROR(_xll.qlIndexFixing(Index3M,H1308,TRUE,_xll.ohTrigger(RecalcTrigger,Trigger3M)),NA())</f>
        <v>2.2993674924324668E-2</v>
      </c>
      <c r="L1308" s="44">
        <f>IFERROR(_xll.qlIndexFixing(Index6M,$H1308,TRUE,_xll.ohTrigger(RecalcTrigger,Trigger6M)),NA())</f>
        <v>2.2989868213946753E-2</v>
      </c>
      <c r="M1308" s="178">
        <f>IFERROR(_xll.qlIndexFixing(Index1Y,$H1308,TRUE,_xll.ohTrigger(RecalcTrigger,Trigger1Y)),NA())</f>
        <v>2.3752695865043139E-2</v>
      </c>
      <c r="N1308" s="177">
        <f>IFERROR(_xll.qlIndexFixing(ONIndex1M,I1308,TRUE,_xll.ohTrigger(RecalcTrigger,Trigger1M)),NA())</f>
        <v>2.249371534923772E-2</v>
      </c>
      <c r="O1308" s="44">
        <f>IFERROR(_xll.qlIndexFixing(ONIndex3M,I1308,TRUE,_xll.ohTrigger(RecalcTrigger,Trigger3M)),NA())</f>
        <v>2.2995115437188796E-2</v>
      </c>
      <c r="P1308" s="44">
        <f>IFERROR(_xll.qlIndexFixing(ONIndex6M,I1308,TRUE,_xll.ohTrigger(RecalcTrigger,Trigger6M)),NA())</f>
        <v>2.3005841918773973E-2</v>
      </c>
      <c r="Q1308" s="178">
        <f>IFERROR(_xll.qlIndexFixing(ONIndex1Y,I1308,TRUE,_xll.ohTrigger(RecalcTrigger,Trigger1Y)),NA())</f>
        <v>2.3796002792099147E-2</v>
      </c>
    </row>
    <row r="1309" spans="2:17" x14ac:dyDescent="0.2">
      <c r="B1309" s="39" t="s">
        <v>42</v>
      </c>
      <c r="D1309" s="42">
        <f>_xll.qlCalendarAdvance(Calendar,$D1308,B1309,"f",FALSE)</f>
        <v>48647</v>
      </c>
      <c r="E1309" s="172">
        <f>_xll.qlInterestRateIndexValueDate(IndexON,D1309)</f>
        <v>48647</v>
      </c>
      <c r="F1309" s="188">
        <f>IFERROR(_xll.qlIndexFixing(IndexON,D1309,TRUE,_xll.ohTrigger(RecalcTrigger,TriggerON)),NA())</f>
        <v>2.2081398032934851E-2</v>
      </c>
      <c r="H1309" s="42">
        <f>_xll.qlCalendarAdvance(Calendar,$H1308,B1309,"f",FALSE)</f>
        <v>48647</v>
      </c>
      <c r="I1309" s="172">
        <f>_xll.qlInterestRateIndexValueDate(Index1M,$H1309)</f>
        <v>48647</v>
      </c>
      <c r="J1309" s="177">
        <f>IFERROR(_xll.qlIndexFixing(Index1M,$H1309,TRUE,_xll.ohTrigger(RecalcTrigger,Trigger1M)),NA())</f>
        <v>2.2481188981995325E-2</v>
      </c>
      <c r="K1309" s="44">
        <f>IFERROR(_xll.qlIndexFixing(Index3M,H1309,TRUE,_xll.ohTrigger(RecalcTrigger,Trigger3M)),NA())</f>
        <v>2.2983219356058623E-2</v>
      </c>
      <c r="L1309" s="44">
        <f>IFERROR(_xll.qlIndexFixing(Index6M,$H1309,TRUE,_xll.ohTrigger(RecalcTrigger,Trigger6M)),NA())</f>
        <v>2.2978361109851585E-2</v>
      </c>
      <c r="M1309" s="178">
        <f>IFERROR(_xll.qlIndexFixing(Index1Y,$H1309,TRUE,_xll.ohTrigger(RecalcTrigger,Trigger1Y)),NA())</f>
        <v>2.3739555160382064E-2</v>
      </c>
      <c r="N1309" s="177">
        <f>IFERROR(_xll.qlIndexFixing(ONIndex1M,I1309,TRUE,_xll.ohTrigger(RecalcTrigger,Trigger1M)),NA())</f>
        <v>2.248319166741064E-2</v>
      </c>
      <c r="O1309" s="44">
        <f>IFERROR(_xll.qlIndexFixing(ONIndex3M,I1309,TRUE,_xll.ohTrigger(RecalcTrigger,Trigger3M)),NA())</f>
        <v>2.2984900318814283E-2</v>
      </c>
      <c r="P1309" s="44">
        <f>IFERROR(_xll.qlIndexFixing(ONIndex6M,I1309,TRUE,_xll.ohTrigger(RecalcTrigger,Trigger6M)),NA())</f>
        <v>2.2994723221412272E-2</v>
      </c>
      <c r="Q1309" s="178">
        <f>IFERROR(_xll.qlIndexFixing(ONIndex1Y,I1309,TRUE,_xll.ohTrigger(RecalcTrigger,Trigger1Y)),NA())</f>
        <v>2.3784642254094379E-2</v>
      </c>
    </row>
    <row r="1310" spans="2:17" x14ac:dyDescent="0.2">
      <c r="B1310" s="39" t="s">
        <v>42</v>
      </c>
      <c r="D1310" s="42">
        <f>_xll.qlCalendarAdvance(Calendar,$D1309,B1310,"f",FALSE)</f>
        <v>48654</v>
      </c>
      <c r="E1310" s="172">
        <f>_xll.qlInterestRateIndexValueDate(IndexON,D1310)</f>
        <v>48654</v>
      </c>
      <c r="F1310" s="188">
        <f>IFERROR(_xll.qlIndexFixing(IndexON,D1310,TRUE,_xll.ohTrigger(RecalcTrigger,TriggerON)),NA())</f>
        <v>2.2072503609497085E-2</v>
      </c>
      <c r="H1310" s="42">
        <f>_xll.qlCalendarAdvance(Calendar,$H1309,B1310,"f",FALSE)</f>
        <v>48654</v>
      </c>
      <c r="I1310" s="172">
        <f>_xll.qlInterestRateIndexValueDate(Index1M,$H1310)</f>
        <v>48654</v>
      </c>
      <c r="J1310" s="177">
        <f>IFERROR(_xll.qlIndexFixing(Index1M,$H1310,TRUE,_xll.ohTrigger(RecalcTrigger,Trigger1M)),NA())</f>
        <v>2.2470525506715092E-2</v>
      </c>
      <c r="K1310" s="44">
        <f>IFERROR(_xll.qlIndexFixing(Index3M,H1310,TRUE,_xll.ohTrigger(RecalcTrigger,Trigger3M)),NA())</f>
        <v>2.2972735829608588E-2</v>
      </c>
      <c r="L1310" s="44">
        <f>IFERROR(_xll.qlIndexFixing(Index6M,$H1310,TRUE,_xll.ohTrigger(RecalcTrigger,Trigger6M)),NA())</f>
        <v>2.2966834159134367E-2</v>
      </c>
      <c r="M1310" s="178">
        <f>IFERROR(_xll.qlIndexFixing(Index1Y,$H1310,TRUE,_xll.ohTrigger(RecalcTrigger,Trigger1Y)),NA())</f>
        <v>2.3726356504134127E-2</v>
      </c>
      <c r="N1310" s="177">
        <f>IFERROR(_xll.qlIndexFixing(ONIndex1M,I1310,TRUE,_xll.ohTrigger(RecalcTrigger,Trigger1M)),NA())</f>
        <v>2.2472652233428425E-2</v>
      </c>
      <c r="O1310" s="44">
        <f>IFERROR(_xll.qlIndexFixing(ONIndex3M,I1310,TRUE,_xll.ohTrigger(RecalcTrigger,Trigger3M)),NA())</f>
        <v>2.2974657374414953E-2</v>
      </c>
      <c r="P1310" s="44">
        <f>IFERROR(_xll.qlIndexFixing(ONIndex6M,I1310,TRUE,_xll.ohTrigger(RecalcTrigger,Trigger6M)),NA())</f>
        <v>2.2983584838314197E-2</v>
      </c>
      <c r="Q1310" s="178">
        <f>IFERROR(_xll.qlIndexFixing(ONIndex1Y,I1310,TRUE,_xll.ohTrigger(RecalcTrigger,Trigger1Y)),NA())</f>
        <v>2.3773224939441784E-2</v>
      </c>
    </row>
    <row r="1311" spans="2:17" x14ac:dyDescent="0.2">
      <c r="B1311" s="39" t="s">
        <v>42</v>
      </c>
      <c r="D1311" s="42">
        <f>_xll.qlCalendarAdvance(Calendar,$D1310,B1311,"f",FALSE)</f>
        <v>48661</v>
      </c>
      <c r="E1311" s="172">
        <f>_xll.qlInterestRateIndexValueDate(IndexON,D1311)</f>
        <v>48661</v>
      </c>
      <c r="F1311" s="188">
        <f>IFERROR(_xll.qlIndexFixing(IndexON,D1311,TRUE,_xll.ohTrigger(RecalcTrigger,TriggerON)),NA())</f>
        <v>2.2063581830994439E-2</v>
      </c>
      <c r="H1311" s="42">
        <f>_xll.qlCalendarAdvance(Calendar,$H1310,B1311,"f",FALSE)</f>
        <v>48661</v>
      </c>
      <c r="I1311" s="172">
        <f>_xll.qlInterestRateIndexValueDate(Index1M,$H1311)</f>
        <v>48661</v>
      </c>
      <c r="J1311" s="177">
        <f>IFERROR(_xll.qlIndexFixing(Index1M,$H1311,TRUE,_xll.ohTrigger(RecalcTrigger,Trigger1M)),NA())</f>
        <v>2.245998065528966E-2</v>
      </c>
      <c r="K1311" s="44">
        <f>IFERROR(_xll.qlIndexFixing(Index3M,H1311,TRUE,_xll.ohTrigger(RecalcTrigger,Trigger3M)),NA())</f>
        <v>2.2962224345195674E-2</v>
      </c>
      <c r="L1311" s="44">
        <f>IFERROR(_xll.qlIndexFixing(Index6M,$H1311,TRUE,_xll.ohTrigger(RecalcTrigger,Trigger6M)),NA())</f>
        <v>2.2955287362138223E-2</v>
      </c>
      <c r="M1311" s="178">
        <f>IFERROR(_xll.qlIndexFixing(Index1Y,$H1311,TRUE,_xll.ohTrigger(RecalcTrigger,Trigger1Y)),NA())</f>
        <v>2.3713099898545087E-2</v>
      </c>
      <c r="N1311" s="177">
        <f>IFERROR(_xll.qlIndexFixing(ONIndex1M,I1311,TRUE,_xll.ohTrigger(RecalcTrigger,Trigger1M)),NA())</f>
        <v>2.2462097047534213E-2</v>
      </c>
      <c r="O1311" s="44">
        <f>IFERROR(_xll.qlIndexFixing(ONIndex3M,I1311,TRUE,_xll.ohTrigger(RecalcTrigger,Trigger3M)),NA())</f>
        <v>2.2964386604152898E-2</v>
      </c>
      <c r="P1311" s="44">
        <f>IFERROR(_xll.qlIndexFixing(ONIndex6M,I1311,TRUE,_xll.ohTrigger(RecalcTrigger,Trigger6M)),NA())</f>
        <v>2.2972426769722887E-2</v>
      </c>
      <c r="Q1311" s="178">
        <f>IFERROR(_xll.qlIndexFixing(ONIndex1Y,I1311,TRUE,_xll.ohTrigger(RecalcTrigger,Trigger1Y)),NA())</f>
        <v>2.3761750848303453E-2</v>
      </c>
    </row>
    <row r="1312" spans="2:17" x14ac:dyDescent="0.2">
      <c r="B1312" s="39" t="s">
        <v>42</v>
      </c>
      <c r="D1312" s="42">
        <f>_xll.qlCalendarAdvance(Calendar,$D1311,B1312,"f",FALSE)</f>
        <v>48668</v>
      </c>
      <c r="E1312" s="172">
        <f>_xll.qlInterestRateIndexValueDate(IndexON,D1312)</f>
        <v>48668</v>
      </c>
      <c r="F1312" s="188">
        <f>IFERROR(_xll.qlIndexFixing(IndexON,D1312,TRUE,_xll.ohTrigger(RecalcTrigger,TriggerON)),NA())</f>
        <v>2.205463269726482E-2</v>
      </c>
      <c r="H1312" s="42">
        <f>_xll.qlCalendarAdvance(Calendar,$H1311,B1312,"f",FALSE)</f>
        <v>48668</v>
      </c>
      <c r="I1312" s="172">
        <f>_xll.qlInterestRateIndexValueDate(Index1M,$H1312)</f>
        <v>48668</v>
      </c>
      <c r="J1312" s="177">
        <f>IFERROR(_xll.qlIndexFixing(Index1M,$H1312,TRUE,_xll.ohTrigger(RecalcTrigger,Trigger1M)),NA())</f>
        <v>2.2449564070039028E-2</v>
      </c>
      <c r="K1312" s="44">
        <f>IFERROR(_xll.qlIndexFixing(Index3M,H1312,TRUE,_xll.ohTrigger(RecalcTrigger,Trigger3M)),NA())</f>
        <v>2.2951684903041E-2</v>
      </c>
      <c r="L1312" s="44">
        <f>IFERROR(_xll.qlIndexFixing(Index6M,$H1312,TRUE,_xll.ohTrigger(RecalcTrigger,Trigger6M)),NA())</f>
        <v>2.2943720719205838E-2</v>
      </c>
      <c r="M1312" s="178">
        <f>IFERROR(_xll.qlIndexFixing(Index1Y,$H1312,TRUE,_xll.ohTrigger(RecalcTrigger,Trigger1Y)),NA())</f>
        <v>2.3699785345870694E-2</v>
      </c>
      <c r="N1312" s="177">
        <f>IFERROR(_xll.qlIndexFixing(ONIndex1M,I1312,TRUE,_xll.ohTrigger(RecalcTrigger,Trigger1M)),NA())</f>
        <v>2.2451526109403819E-2</v>
      </c>
      <c r="O1312" s="44">
        <f>IFERROR(_xll.qlIndexFixing(ONIndex3M,I1312,TRUE,_xll.ohTrigger(RecalcTrigger,Trigger3M)),NA())</f>
        <v>2.2954088007866025E-2</v>
      </c>
      <c r="P1312" s="44">
        <f>IFERROR(_xll.qlIndexFixing(ONIndex6M,I1312,TRUE,_xll.ohTrigger(RecalcTrigger,Trigger6M)),NA())</f>
        <v>2.2961249015557295E-2</v>
      </c>
      <c r="Q1312" s="178">
        <f>IFERROR(_xll.qlIndexFixing(ONIndex1Y,I1312,TRUE,_xll.ohTrigger(RecalcTrigger,Trigger1Y)),NA())</f>
        <v>2.3750219980436249E-2</v>
      </c>
    </row>
    <row r="1313" spans="2:17" x14ac:dyDescent="0.2">
      <c r="B1313" s="39" t="s">
        <v>42</v>
      </c>
      <c r="D1313" s="42">
        <f>_xll.qlCalendarAdvance(Calendar,$D1312,B1313,"f",FALSE)</f>
        <v>48675</v>
      </c>
      <c r="E1313" s="172">
        <f>_xll.qlInterestRateIndexValueDate(IndexON,D1313)</f>
        <v>48675</v>
      </c>
      <c r="F1313" s="188">
        <f>IFERROR(_xll.qlIndexFixing(IndexON,D1313,TRUE,_xll.ohTrigger(RecalcTrigger,TriggerON)),NA())</f>
        <v>2.2045656208470321E-2</v>
      </c>
      <c r="H1313" s="42">
        <f>_xll.qlCalendarAdvance(Calendar,$H1312,B1313,"f",FALSE)</f>
        <v>48675</v>
      </c>
      <c r="I1313" s="172">
        <f>_xll.qlInterestRateIndexValueDate(Index1M,$H1313)</f>
        <v>48675</v>
      </c>
      <c r="J1313" s="177">
        <f>IFERROR(_xll.qlIndexFixing(Index1M,$H1313,TRUE,_xll.ohTrigger(RecalcTrigger,Trigger1M)),NA())</f>
        <v>2.2438925814540916E-2</v>
      </c>
      <c r="K1313" s="44">
        <f>IFERROR(_xll.qlIndexFixing(Index3M,H1313,TRUE,_xll.ohTrigger(RecalcTrigger,Trigger3M)),NA())</f>
        <v>2.2941158000786371E-2</v>
      </c>
      <c r="L1313" s="44">
        <f>IFERROR(_xll.qlIndexFixing(Index6M,$H1313,TRUE,_xll.ohTrigger(RecalcTrigger,Trigger6M)),NA())</f>
        <v>2.2932251044752466E-2</v>
      </c>
      <c r="M1313" s="178">
        <f>IFERROR(_xll.qlIndexFixing(Index1Y,$H1313,TRUE,_xll.ohTrigger(RecalcTrigger,Trigger1Y)),NA())</f>
        <v>2.3686412848376248E-2</v>
      </c>
      <c r="N1313" s="177">
        <f>IFERROR(_xll.qlIndexFixing(ONIndex1M,I1313,TRUE,_xll.ohTrigger(RecalcTrigger,Trigger1M)),NA())</f>
        <v>2.2440939419361428E-2</v>
      </c>
      <c r="O1313" s="44">
        <f>IFERROR(_xll.qlIndexFixing(ONIndex3M,I1313,TRUE,_xll.ohTrigger(RecalcTrigger,Trigger3M)),NA())</f>
        <v>2.2943761585716427E-2</v>
      </c>
      <c r="P1313" s="44">
        <f>IFERROR(_xll.qlIndexFixing(ONIndex6M,I1313,TRUE,_xll.ohTrigger(RecalcTrigger,Trigger6M)),NA())</f>
        <v>2.2950051575736374E-2</v>
      </c>
      <c r="Q1313" s="178">
        <f>IFERROR(_xll.qlIndexFixing(ONIndex1Y,I1313,TRUE,_xll.ohTrigger(RecalcTrigger,Trigger1Y)),NA())</f>
        <v>2.3738632336164356E-2</v>
      </c>
    </row>
    <row r="1314" spans="2:17" x14ac:dyDescent="0.2">
      <c r="B1314" s="39" t="s">
        <v>42</v>
      </c>
      <c r="D1314" s="42">
        <f>_xll.qlCalendarAdvance(Calendar,$D1313,B1314,"f",FALSE)</f>
        <v>48682</v>
      </c>
      <c r="E1314" s="172">
        <f>_xll.qlInterestRateIndexValueDate(IndexON,D1314)</f>
        <v>48682</v>
      </c>
      <c r="F1314" s="188">
        <f>IFERROR(_xll.qlIndexFixing(IndexON,D1314,TRUE,_xll.ohTrigger(RecalcTrigger,TriggerON)),NA())</f>
        <v>2.2036652364529896E-2</v>
      </c>
      <c r="H1314" s="42">
        <f>_xll.qlCalendarAdvance(Calendar,$H1313,B1314,"f",FALSE)</f>
        <v>48682</v>
      </c>
      <c r="I1314" s="172">
        <f>_xll.qlInterestRateIndexValueDate(Index1M,$H1314)</f>
        <v>48682</v>
      </c>
      <c r="J1314" s="177">
        <f>IFERROR(_xll.qlIndexFixing(Index1M,$H1314,TRUE,_xll.ohTrigger(RecalcTrigger,Trigger1M)),NA())</f>
        <v>2.2428271787920138E-2</v>
      </c>
      <c r="K1314" s="44">
        <f>IFERROR(_xll.qlIndexFixing(Index3M,H1314,TRUE,_xll.ohTrigger(RecalcTrigger,Trigger3M)),NA())</f>
        <v>2.2930565304493174E-2</v>
      </c>
      <c r="L1314" s="44">
        <f>IFERROR(_xll.qlIndexFixing(Index6M,$H1314,TRUE,_xll.ohTrigger(RecalcTrigger,Trigger6M)),NA())</f>
        <v>2.292064685320119E-2</v>
      </c>
      <c r="M1314" s="178">
        <f>IFERROR(_xll.qlIndexFixing(Index1Y,$H1314,TRUE,_xll.ohTrigger(RecalcTrigger,Trigger1Y)),NA())</f>
        <v>2.367298240833704E-2</v>
      </c>
      <c r="N1314" s="177">
        <f>IFERROR(_xll.qlIndexFixing(ONIndex1M,I1314,TRUE,_xll.ohTrigger(RecalcTrigger,Trigger1M)),NA())</f>
        <v>2.2430336977325993E-2</v>
      </c>
      <c r="O1314" s="44">
        <f>IFERROR(_xll.qlIndexFixing(ONIndex3M,I1314,TRUE,_xll.ohTrigger(RecalcTrigger,Trigger3M)),NA())</f>
        <v>2.2933407337704104E-2</v>
      </c>
      <c r="P1314" s="44">
        <f>IFERROR(_xll.qlIndexFixing(ONIndex6M,I1314,TRUE,_xll.ohTrigger(RecalcTrigger,Trigger6M)),NA())</f>
        <v>2.2938834450341172E-2</v>
      </c>
      <c r="Q1314" s="178">
        <f>IFERROR(_xll.qlIndexFixing(ONIndex1Y,I1314,TRUE,_xll.ohTrigger(RecalcTrigger,Trigger1Y)),NA())</f>
        <v>2.3726987915244635E-2</v>
      </c>
    </row>
    <row r="1315" spans="2:17" x14ac:dyDescent="0.2">
      <c r="B1315" s="39" t="s">
        <v>42</v>
      </c>
      <c r="D1315" s="42">
        <f>_xll.qlCalendarAdvance(Calendar,$D1314,B1315,"f",FALSE)</f>
        <v>48689</v>
      </c>
      <c r="E1315" s="172">
        <f>_xll.qlInterestRateIndexValueDate(IndexON,D1315)</f>
        <v>48689</v>
      </c>
      <c r="F1315" s="188">
        <f>IFERROR(_xll.qlIndexFixing(IndexON,D1315,TRUE,_xll.ohTrigger(RecalcTrigger,TriggerON)),NA())</f>
        <v>2.2027621165524591E-2</v>
      </c>
      <c r="H1315" s="42">
        <f>_xll.qlCalendarAdvance(Calendar,$H1314,B1315,"f",FALSE)</f>
        <v>48689</v>
      </c>
      <c r="I1315" s="172">
        <f>_xll.qlInterestRateIndexValueDate(Index1M,$H1315)</f>
        <v>48689</v>
      </c>
      <c r="J1315" s="177">
        <f>IFERROR(_xll.qlIndexFixing(Index1M,$H1315,TRUE,_xll.ohTrigger(RecalcTrigger,Trigger1M)),NA())</f>
        <v>2.2417601990206409E-2</v>
      </c>
      <c r="K1315" s="44">
        <f>IFERROR(_xll.qlIndexFixing(Index3M,H1315,TRUE,_xll.ohTrigger(RecalcTrigger,Trigger3M)),NA())</f>
        <v>2.2919944652552763E-2</v>
      </c>
      <c r="L1315" s="44">
        <f>IFERROR(_xll.qlIndexFixing(Index6M,$H1315,TRUE,_xll.ohTrigger(RecalcTrigger,Trigger6M)),NA())</f>
        <v>2.2909022817596939E-2</v>
      </c>
      <c r="M1315" s="178">
        <f>IFERROR(_xll.qlIndexFixing(Index1Y,$H1315,TRUE,_xll.ohTrigger(RecalcTrigger,Trigger1Y)),NA())</f>
        <v>2.3659494028038353E-2</v>
      </c>
      <c r="N1315" s="177">
        <f>IFERROR(_xll.qlIndexFixing(ONIndex1M,I1315,TRUE,_xll.ohTrigger(RecalcTrigger,Trigger1M)),NA())</f>
        <v>2.2419718783216469E-2</v>
      </c>
      <c r="O1315" s="44">
        <f>IFERROR(_xll.qlIndexFixing(ONIndex3M,I1315,TRUE,_xll.ohTrigger(RecalcTrigger,Trigger3M)),NA())</f>
        <v>2.2923025263748009E-2</v>
      </c>
      <c r="P1315" s="44">
        <f>IFERROR(_xll.qlIndexFixing(ONIndex6M,I1315,TRUE,_xll.ohTrigger(RecalcTrigger,Trigger6M)),NA())</f>
        <v>2.2927597639371688E-2</v>
      </c>
      <c r="Q1315" s="178">
        <f>IFERROR(_xll.qlIndexFixing(ONIndex1Y,I1315,TRUE,_xll.ohTrigger(RecalcTrigger,Trigger1Y)),NA())</f>
        <v>2.3715286717839179E-2</v>
      </c>
    </row>
    <row r="1316" spans="2:17" x14ac:dyDescent="0.2">
      <c r="B1316" s="39" t="s">
        <v>42</v>
      </c>
      <c r="D1316" s="42">
        <f>_xll.qlCalendarAdvance(Calendar,$D1315,B1316,"f",FALSE)</f>
        <v>48696</v>
      </c>
      <c r="E1316" s="172">
        <f>_xll.qlInterestRateIndexValueDate(IndexON,D1316)</f>
        <v>48696</v>
      </c>
      <c r="F1316" s="188">
        <f>IFERROR(_xll.qlIndexFixing(IndexON,D1316,TRUE,_xll.ohTrigger(RecalcTrigger,TriggerON)),NA())</f>
        <v>2.2018562611211268E-2</v>
      </c>
      <c r="H1316" s="42">
        <f>_xll.qlCalendarAdvance(Calendar,$H1315,B1316,"f",FALSE)</f>
        <v>48696</v>
      </c>
      <c r="I1316" s="172">
        <f>_xll.qlInterestRateIndexValueDate(Index1M,$H1316)</f>
        <v>48696</v>
      </c>
      <c r="J1316" s="177">
        <f>IFERROR(_xll.qlIndexFixing(Index1M,$H1316,TRUE,_xll.ohTrigger(RecalcTrigger,Trigger1M)),NA())</f>
        <v>2.240691642145376E-2</v>
      </c>
      <c r="K1316" s="44">
        <f>IFERROR(_xll.qlIndexFixing(Index3M,H1316,TRUE,_xll.ohTrigger(RecalcTrigger,Trigger3M)),NA())</f>
        <v>2.2909296045188685E-2</v>
      </c>
      <c r="L1316" s="44">
        <f>IFERROR(_xll.qlIndexFixing(Index6M,$H1316,TRUE,_xll.ohTrigger(RecalcTrigger,Trigger6M)),NA())</f>
        <v>2.289737893828294E-2</v>
      </c>
      <c r="M1316" s="178">
        <f>IFERROR(_xll.qlIndexFixing(Index1Y,$H1316,TRUE,_xll.ohTrigger(RecalcTrigger,Trigger1Y)),NA())</f>
        <v>2.3645947709775461E-2</v>
      </c>
      <c r="N1316" s="177">
        <f>IFERROR(_xll.qlIndexFixing(ONIndex1M,I1316,TRUE,_xll.ohTrigger(RecalcTrigger,Trigger1M)),NA())</f>
        <v>2.2409084837032855E-2</v>
      </c>
      <c r="O1316" s="44">
        <f>IFERROR(_xll.qlIndexFixing(ONIndex3M,I1316,TRUE,_xll.ohTrigger(RecalcTrigger,Trigger3M)),NA())</f>
        <v>2.2912615363848143E-2</v>
      </c>
      <c r="P1316" s="44">
        <f>IFERROR(_xll.qlIndexFixing(ONIndex6M,I1316,TRUE,_xll.ohTrigger(RecalcTrigger,Trigger6M)),NA())</f>
        <v>2.291634114266583E-2</v>
      </c>
      <c r="Q1316" s="178">
        <f>IFERROR(_xll.qlIndexFixing(ONIndex1Y,I1316,TRUE,_xll.ohTrigger(RecalcTrigger,Trigger1Y)),NA())</f>
        <v>2.3703528743866942E-2</v>
      </c>
    </row>
    <row r="1317" spans="2:17" x14ac:dyDescent="0.2">
      <c r="B1317" s="39" t="s">
        <v>42</v>
      </c>
      <c r="D1317" s="42">
        <f>_xll.qlCalendarAdvance(Calendar,$D1316,B1317,"f",FALSE)</f>
        <v>48703</v>
      </c>
      <c r="E1317" s="172">
        <f>_xll.qlInterestRateIndexValueDate(IndexON,D1317)</f>
        <v>48703</v>
      </c>
      <c r="F1317" s="188">
        <f>IFERROR(_xll.qlIndexFixing(IndexON,D1317,TRUE,_xll.ohTrigger(RecalcTrigger,TriggerON)),NA())</f>
        <v>2.200947670191411E-2</v>
      </c>
      <c r="H1317" s="42">
        <f>_xll.qlCalendarAdvance(Calendar,$H1316,B1317,"f",FALSE)</f>
        <v>48703</v>
      </c>
      <c r="I1317" s="172">
        <f>_xll.qlInterestRateIndexValueDate(Index1M,$H1317)</f>
        <v>48703</v>
      </c>
      <c r="J1317" s="177">
        <f>IFERROR(_xll.qlIndexFixing(Index1M,$H1317,TRUE,_xll.ohTrigger(RecalcTrigger,Trigger1M)),NA())</f>
        <v>2.2395977120169192E-2</v>
      </c>
      <c r="K1317" s="44">
        <f>IFERROR(_xll.qlIndexFixing(Index3M,H1317,TRUE,_xll.ohTrigger(RecalcTrigger,Trigger3M)),NA())</f>
        <v>2.2898568333918113E-2</v>
      </c>
      <c r="L1317" s="44">
        <f>IFERROR(_xll.qlIndexFixing(Index6M,$H1317,TRUE,_xll.ohTrigger(RecalcTrigger,Trigger6M)),NA())</f>
        <v>2.2885589827566062E-2</v>
      </c>
      <c r="M1317" s="178">
        <f>IFERROR(_xll.qlIndexFixing(Index1Y,$H1317,TRUE,_xll.ohTrigger(RecalcTrigger,Trigger1Y)),NA())</f>
        <v>2.3632343455852745E-2</v>
      </c>
      <c r="N1317" s="177">
        <f>IFERROR(_xll.qlIndexFixing(ONIndex1M,I1317,TRUE,_xll.ohTrigger(RecalcTrigger,Trigger1M)),NA())</f>
        <v>2.2398435138775152E-2</v>
      </c>
      <c r="O1317" s="44">
        <f>IFERROR(_xll.qlIndexFixing(ONIndex3M,I1317,TRUE,_xll.ohTrigger(RecalcTrigger,Trigger3M)),NA())</f>
        <v>2.2902177638004506E-2</v>
      </c>
      <c r="P1317" s="44">
        <f>IFERROR(_xll.qlIndexFixing(ONIndex6M,I1317,TRUE,_xll.ohTrigger(RecalcTrigger,Trigger6M)),NA())</f>
        <v>2.2905064960547783E-2</v>
      </c>
      <c r="Q1317" s="178">
        <f>IFERROR(_xll.qlIndexFixing(ONIndex1Y,I1317,TRUE,_xll.ohTrigger(RecalcTrigger,Trigger1Y)),NA())</f>
        <v>2.3691713993408969E-2</v>
      </c>
    </row>
    <row r="1318" spans="2:17" x14ac:dyDescent="0.2">
      <c r="B1318" s="39" t="s">
        <v>42</v>
      </c>
      <c r="D1318" s="42">
        <f>_xll.qlCalendarAdvance(Calendar,$D1317,B1318,"f",FALSE)</f>
        <v>48710</v>
      </c>
      <c r="E1318" s="172">
        <f>_xll.qlInterestRateIndexValueDate(IndexON,D1318)</f>
        <v>48710</v>
      </c>
      <c r="F1318" s="188">
        <f>IFERROR(_xll.qlIndexFixing(IndexON,D1318,TRUE,_xll.ohTrigger(RecalcTrigger,TriggerON)),NA())</f>
        <v>2.2000363437471027E-2</v>
      </c>
      <c r="H1318" s="42">
        <f>_xll.qlCalendarAdvance(Calendar,$H1317,B1318,"f",FALSE)</f>
        <v>48710</v>
      </c>
      <c r="I1318" s="172">
        <f>_xll.qlInterestRateIndexValueDate(Index1M,$H1318)</f>
        <v>48710</v>
      </c>
      <c r="J1318" s="177">
        <f>IFERROR(_xll.qlIndexFixing(Index1M,$H1318,TRUE,_xll.ohTrigger(RecalcTrigger,Trigger1M)),NA())</f>
        <v>2.2385254658860213E-2</v>
      </c>
      <c r="K1318" s="44">
        <f>IFERROR(_xll.qlIndexFixing(Index3M,H1318,TRUE,_xll.ohTrigger(RecalcTrigger,Trigger3M)),NA())</f>
        <v>2.2887861149986245E-2</v>
      </c>
      <c r="L1318" s="44">
        <f>IFERROR(_xll.qlIndexFixing(Index6M,$H1318,TRUE,_xll.ohTrigger(RecalcTrigger,Trigger6M)),NA())</f>
        <v>2.2873904116261945E-2</v>
      </c>
      <c r="M1318" s="178">
        <f>IFERROR(_xll.qlIndexFixing(Index1Y,$H1318,TRUE,_xll.ohTrigger(RecalcTrigger,Trigger1Y)),NA())</f>
        <v>2.3618681268585018E-2</v>
      </c>
      <c r="N1318" s="177">
        <f>IFERROR(_xll.qlIndexFixing(ONIndex1M,I1318,TRUE,_xll.ohTrigger(RecalcTrigger,Trigger1M)),NA())</f>
        <v>2.2387769688605452E-2</v>
      </c>
      <c r="O1318" s="44">
        <f>IFERROR(_xll.qlIndexFixing(ONIndex3M,I1318,TRUE,_xll.ohTrigger(RecalcTrigger,Trigger3M)),NA())</f>
        <v>2.2891712086298144E-2</v>
      </c>
      <c r="P1318" s="44">
        <f>IFERROR(_xll.qlIndexFixing(ONIndex6M,I1318,TRUE,_xll.ohTrigger(RecalcTrigger,Trigger6M)),NA())</f>
        <v>2.2893769092855454E-2</v>
      </c>
      <c r="Q1318" s="178">
        <f>IFERROR(_xll.qlIndexFixing(ONIndex1Y,I1318,TRUE,_xll.ohTrigger(RecalcTrigger,Trigger1Y)),NA())</f>
        <v>2.3679842466303169E-2</v>
      </c>
    </row>
    <row r="1319" spans="2:17" x14ac:dyDescent="0.2">
      <c r="B1319" s="39" t="s">
        <v>42</v>
      </c>
      <c r="D1319" s="42">
        <f>_xll.qlCalendarAdvance(Calendar,$D1318,B1319,"f",FALSE)</f>
        <v>48717</v>
      </c>
      <c r="E1319" s="172">
        <f>_xll.qlInterestRateIndexValueDate(IndexON,D1319)</f>
        <v>48717</v>
      </c>
      <c r="F1319" s="188">
        <f>IFERROR(_xll.qlIndexFixing(IndexON,D1319,TRUE,_xll.ohTrigger(RecalcTrigger,TriggerON)),NA())</f>
        <v>2.1991222817882017E-2</v>
      </c>
      <c r="H1319" s="42">
        <f>_xll.qlCalendarAdvance(Calendar,$H1318,B1319,"f",FALSE)</f>
        <v>48717</v>
      </c>
      <c r="I1319" s="172">
        <f>_xll.qlInterestRateIndexValueDate(Index1M,$H1319)</f>
        <v>48717</v>
      </c>
      <c r="J1319" s="177">
        <f>IFERROR(_xll.qlIndexFixing(Index1M,$H1319,TRUE,_xll.ohTrigger(RecalcTrigger,Trigger1M)),NA())</f>
        <v>2.2374516424680177E-2</v>
      </c>
      <c r="K1319" s="44">
        <f>IFERROR(_xll.qlIndexFixing(Index3M,H1319,TRUE,_xll.ohTrigger(RecalcTrigger,Trigger3M)),NA())</f>
        <v>2.2877126009878037E-2</v>
      </c>
      <c r="L1319" s="44">
        <f>IFERROR(_xll.qlIndexFixing(Index6M,$H1319,TRUE,_xll.ohTrigger(RecalcTrigger,Trigger6M)),NA())</f>
        <v>2.2862198561442403E-2</v>
      </c>
      <c r="M1319" s="178">
        <f>IFERROR(_xll.qlIndexFixing(Index1Y,$H1319,TRUE,_xll.ohTrigger(RecalcTrigger,Trigger1Y)),NA())</f>
        <v>2.3604961150296866E-2</v>
      </c>
      <c r="N1319" s="177">
        <f>IFERROR(_xll.qlIndexFixing(ONIndex1M,I1319,TRUE,_xll.ohTrigger(RecalcTrigger,Trigger1M)),NA())</f>
        <v>2.2377088486361663E-2</v>
      </c>
      <c r="O1319" s="44">
        <f>IFERROR(_xll.qlIndexFixing(ONIndex3M,I1319,TRUE,_xll.ohTrigger(RecalcTrigger,Trigger3M)),NA())</f>
        <v>2.2881218708729056E-2</v>
      </c>
      <c r="P1319" s="44">
        <f>IFERROR(_xll.qlIndexFixing(ONIndex6M,I1319,TRUE,_xll.ohTrigger(RecalcTrigger,Trigger6M)),NA())</f>
        <v>2.2882453539507797E-2</v>
      </c>
      <c r="Q1319" s="178">
        <f>IFERROR(_xll.qlIndexFixing(ONIndex1Y,I1319,TRUE,_xll.ohTrigger(RecalcTrigger,Trigger1Y)),NA())</f>
        <v>2.3667914162711634E-2</v>
      </c>
    </row>
    <row r="1320" spans="2:17" x14ac:dyDescent="0.2">
      <c r="B1320" s="39" t="s">
        <v>42</v>
      </c>
      <c r="D1320" s="42">
        <f>_xll.qlCalendarAdvance(Calendar,$D1319,B1320,"f",FALSE)</f>
        <v>48724</v>
      </c>
      <c r="E1320" s="172">
        <f>_xll.qlInterestRateIndexValueDate(IndexON,D1320)</f>
        <v>48724</v>
      </c>
      <c r="F1320" s="188">
        <f>IFERROR(_xll.qlIndexFixing(IndexON,D1320,TRUE,_xll.ohTrigger(RecalcTrigger,TriggerON)),NA())</f>
        <v>2.1982054843228127E-2</v>
      </c>
      <c r="H1320" s="42">
        <f>_xll.qlCalendarAdvance(Calendar,$H1319,B1320,"f",FALSE)</f>
        <v>48724</v>
      </c>
      <c r="I1320" s="172">
        <f>_xll.qlInterestRateIndexValueDate(Index1M,$H1320)</f>
        <v>48724</v>
      </c>
      <c r="J1320" s="177">
        <f>IFERROR(_xll.qlIndexFixing(Index1M,$H1320,TRUE,_xll.ohTrigger(RecalcTrigger,Trigger1M)),NA())</f>
        <v>2.236376241768312E-2</v>
      </c>
      <c r="K1320" s="44">
        <f>IFERROR(_xll.qlIndexFixing(Index3M,H1320,TRUE,_xll.ohTrigger(RecalcTrigger,Trigger3M)),NA())</f>
        <v>2.2866362913818137E-2</v>
      </c>
      <c r="L1320" s="44">
        <f>IFERROR(_xll.qlIndexFixing(Index6M,$H1320,TRUE,_xll.ohTrigger(RecalcTrigger,Trigger6M)),NA())</f>
        <v>2.2850473163454968E-2</v>
      </c>
      <c r="M1320" s="178">
        <f>IFERROR(_xll.qlIndexFixing(Index1Y,$H1320,TRUE,_xll.ohTrigger(RecalcTrigger,Trigger1Y)),NA())</f>
        <v>2.3591183103322644E-2</v>
      </c>
      <c r="N1320" s="177">
        <f>IFERROR(_xll.qlIndexFixing(ONIndex1M,I1320,TRUE,_xll.ohTrigger(RecalcTrigger,Trigger1M)),NA())</f>
        <v>2.236639153212483E-2</v>
      </c>
      <c r="O1320" s="44">
        <f>IFERROR(_xll.qlIndexFixing(ONIndex3M,I1320,TRUE,_xll.ohTrigger(RecalcTrigger,Trigger3M)),NA())</f>
        <v>2.2870697505216198E-2</v>
      </c>
      <c r="P1320" s="44">
        <f>IFERROR(_xll.qlIndexFixing(ONIndex6M,I1320,TRUE,_xll.ohTrigger(RecalcTrigger,Trigger6M)),NA())</f>
        <v>2.2871118300585858E-2</v>
      </c>
      <c r="Q1320" s="178">
        <f>IFERROR(_xll.qlIndexFixing(ONIndex1Y,I1320,TRUE,_xll.ohTrigger(RecalcTrigger,Trigger1Y)),NA())</f>
        <v>2.3655929082553317E-2</v>
      </c>
    </row>
    <row r="1321" spans="2:17" x14ac:dyDescent="0.2">
      <c r="B1321" s="39" t="s">
        <v>42</v>
      </c>
      <c r="D1321" s="42">
        <f>_xll.qlCalendarAdvance(Calendar,$D1320,B1321,"f",FALSE)</f>
        <v>48731</v>
      </c>
      <c r="E1321" s="172">
        <f>_xll.qlInterestRateIndexValueDate(IndexON,D1321)</f>
        <v>48731</v>
      </c>
      <c r="F1321" s="188">
        <f>IFERROR(_xll.qlIndexFixing(IndexON,D1321,TRUE,_xll.ohTrigger(RecalcTrigger,TriggerON)),NA())</f>
        <v>2.1972859513347265E-2</v>
      </c>
      <c r="H1321" s="42">
        <f>_xll.qlCalendarAdvance(Calendar,$H1320,B1321,"f",FALSE)</f>
        <v>48731</v>
      </c>
      <c r="I1321" s="172">
        <f>_xll.qlInterestRateIndexValueDate(Index1M,$H1321)</f>
        <v>48731</v>
      </c>
      <c r="J1321" s="177">
        <f>IFERROR(_xll.qlIndexFixing(Index1M,$H1321,TRUE,_xll.ohTrigger(RecalcTrigger,Trigger1M)),NA())</f>
        <v>2.2353252013443996E-2</v>
      </c>
      <c r="K1321" s="44">
        <f>IFERROR(_xll.qlIndexFixing(Index3M,H1321,TRUE,_xll.ohTrigger(RecalcTrigger,Trigger3M)),NA())</f>
        <v>2.2855571862031177E-2</v>
      </c>
      <c r="L1321" s="44">
        <f>IFERROR(_xll.qlIndexFixing(Index6M,$H1321,TRUE,_xll.ohTrigger(RecalcTrigger,Trigger6M)),NA())</f>
        <v>2.2838861898143069E-2</v>
      </c>
      <c r="M1321" s="178">
        <f>IFERROR(_xll.qlIndexFixing(Index1Y,$H1321,TRUE,_xll.ohTrigger(RecalcTrigger,Trigger1Y)),NA())</f>
        <v>2.3577347130006476E-2</v>
      </c>
      <c r="N1321" s="177">
        <f>IFERROR(_xll.qlIndexFixing(ONIndex1M,I1321,TRUE,_xll.ohTrigger(RecalcTrigger,Trigger1M)),NA())</f>
        <v>2.2355678825732861E-2</v>
      </c>
      <c r="O1321" s="44">
        <f>IFERROR(_xll.qlIndexFixing(ONIndex3M,I1321,TRUE,_xll.ohTrigger(RecalcTrigger,Trigger3M)),NA())</f>
        <v>2.2860148475759567E-2</v>
      </c>
      <c r="P1321" s="44">
        <f>IFERROR(_xll.qlIndexFixing(ONIndex6M,I1321,TRUE,_xll.ohTrigger(RecalcTrigger,Trigger6M)),NA())</f>
        <v>2.2859763376008591E-2</v>
      </c>
      <c r="Q1321" s="178">
        <f>IFERROR(_xll.qlIndexFixing(ONIndex1Y,I1321,TRUE,_xll.ohTrigger(RecalcTrigger,Trigger1Y)),NA())</f>
        <v>2.3643887225909266E-2</v>
      </c>
    </row>
    <row r="1322" spans="2:17" x14ac:dyDescent="0.2">
      <c r="B1322" s="39" t="s">
        <v>42</v>
      </c>
      <c r="D1322" s="42">
        <f>_xll.qlCalendarAdvance(Calendar,$D1321,B1322,"f",FALSE)</f>
        <v>48738</v>
      </c>
      <c r="E1322" s="172">
        <f>_xll.qlInterestRateIndexValueDate(IndexON,D1322)</f>
        <v>48738</v>
      </c>
      <c r="F1322" s="188">
        <f>IFERROR(_xll.qlIndexFixing(IndexON,D1322,TRUE,_xll.ohTrigger(RecalcTrigger,TriggerON)),NA())</f>
        <v>2.1963636828482569E-2</v>
      </c>
      <c r="H1322" s="42">
        <f>_xll.qlCalendarAdvance(Calendar,$H1321,B1322,"f",FALSE)</f>
        <v>48738</v>
      </c>
      <c r="I1322" s="172">
        <f>_xll.qlInterestRateIndexValueDate(Index1M,$H1322)</f>
        <v>48738</v>
      </c>
      <c r="J1322" s="177">
        <f>IFERROR(_xll.qlIndexFixing(Index1M,$H1322,TRUE,_xll.ohTrigger(RecalcTrigger,Trigger1M)),NA())</f>
        <v>2.2342471819289909E-2</v>
      </c>
      <c r="K1322" s="44">
        <f>IFERROR(_xll.qlIndexFixing(Index3M,H1322,TRUE,_xll.ohTrigger(RecalcTrigger,Trigger3M)),NA())</f>
        <v>2.2844752854746204E-2</v>
      </c>
      <c r="L1322" s="44">
        <f>IFERROR(_xll.qlIndexFixing(Index6M,$H1322,TRUE,_xll.ohTrigger(RecalcTrigger,Trigger6M)),NA())</f>
        <v>2.2827098963824007E-2</v>
      </c>
      <c r="M1322" s="178">
        <f>IFERROR(_xll.qlIndexFixing(Index1Y,$H1322,TRUE,_xll.ohTrigger(RecalcTrigger,Trigger1Y)),NA())</f>
        <v>2.356345323270248E-2</v>
      </c>
      <c r="N1322" s="177">
        <f>IFERROR(_xll.qlIndexFixing(ONIndex1M,I1322,TRUE,_xll.ohTrigger(RecalcTrigger,Trigger1M)),NA())</f>
        <v>2.2344950367428895E-2</v>
      </c>
      <c r="O1322" s="44">
        <f>IFERROR(_xll.qlIndexFixing(ONIndex3M,I1322,TRUE,_xll.ohTrigger(RecalcTrigger,Trigger3M)),NA())</f>
        <v>2.2849571620440212E-2</v>
      </c>
      <c r="P1322" s="44">
        <f>IFERROR(_xll.qlIndexFixing(ONIndex6M,I1322,TRUE,_xll.ohTrigger(RecalcTrigger,Trigger6M)),NA())</f>
        <v>2.2848388765857042E-2</v>
      </c>
      <c r="Q1322" s="178">
        <f>IFERROR(_xll.qlIndexFixing(ONIndex1Y,I1322,TRUE,_xll.ohTrigger(RecalcTrigger,Trigger1Y)),NA())</f>
        <v>2.3631788592779479E-2</v>
      </c>
    </row>
    <row r="1323" spans="2:17" x14ac:dyDescent="0.2">
      <c r="B1323" s="39" t="s">
        <v>42</v>
      </c>
      <c r="D1323" s="42">
        <f>_xll.qlCalendarAdvance(Calendar,$D1322,B1323,"f",FALSE)</f>
        <v>48745</v>
      </c>
      <c r="E1323" s="172">
        <f>_xll.qlInterestRateIndexValueDate(IndexON,D1323)</f>
        <v>48745</v>
      </c>
      <c r="F1323" s="188">
        <f>IFERROR(_xll.qlIndexFixing(IndexON,D1323,TRUE,_xll.ohTrigger(RecalcTrigger,TriggerON)),NA())</f>
        <v>2.1954386788309854E-2</v>
      </c>
      <c r="H1323" s="42">
        <f>_xll.qlCalendarAdvance(Calendar,$H1322,B1323,"f",FALSE)</f>
        <v>48745</v>
      </c>
      <c r="I1323" s="172">
        <f>_xll.qlInterestRateIndexValueDate(Index1M,$H1323)</f>
        <v>48745</v>
      </c>
      <c r="J1323" s="177">
        <f>IFERROR(_xll.qlIndexFixing(Index1M,$H1323,TRUE,_xll.ohTrigger(RecalcTrigger,Trigger1M)),NA())</f>
        <v>2.2331675854383264E-2</v>
      </c>
      <c r="K1323" s="44">
        <f>IFERROR(_xll.qlIndexFixing(Index3M,H1323,TRUE,_xll.ohTrigger(RecalcTrigger,Trigger3M)),NA())</f>
        <v>2.2833905892188738E-2</v>
      </c>
      <c r="L1323" s="44">
        <f>IFERROR(_xll.qlIndexFixing(Index6M,$H1323,TRUE,_xll.ohTrigger(RecalcTrigger,Trigger6M)),NA())</f>
        <v>2.2815316188218169E-2</v>
      </c>
      <c r="M1323" s="178">
        <f>IFERROR(_xll.qlIndexFixing(Index1Y,$H1323,TRUE,_xll.ohTrigger(RecalcTrigger,Trigger1Y)),NA())</f>
        <v>2.3549501413774321E-2</v>
      </c>
      <c r="N1323" s="177">
        <f>IFERROR(_xll.qlIndexFixing(ONIndex1M,I1323,TRUE,_xll.ohTrigger(RecalcTrigger,Trigger1M)),NA())</f>
        <v>2.2334206157131886E-2</v>
      </c>
      <c r="O1323" s="44">
        <f>IFERROR(_xll.qlIndexFixing(ONIndex3M,I1323,TRUE,_xll.ohTrigger(RecalcTrigger,Trigger3M)),NA())</f>
        <v>2.2838966939177086E-2</v>
      </c>
      <c r="P1323" s="44">
        <f>IFERROR(_xll.qlIndexFixing(ONIndex6M,I1323,TRUE,_xll.ohTrigger(RecalcTrigger,Trigger6M)),NA())</f>
        <v>2.2836994470212257E-2</v>
      </c>
      <c r="Q1323" s="178">
        <f>IFERROR(_xll.qlIndexFixing(ONIndex1Y,I1323,TRUE,_xll.ohTrigger(RecalcTrigger,Trigger1Y)),NA())</f>
        <v>2.3619633183163957E-2</v>
      </c>
    </row>
    <row r="1324" spans="2:17" x14ac:dyDescent="0.2">
      <c r="B1324" s="39" t="s">
        <v>42</v>
      </c>
      <c r="D1324" s="42">
        <f>_xll.qlCalendarAdvance(Calendar,$D1323,B1324,"f",FALSE)</f>
        <v>48752</v>
      </c>
      <c r="E1324" s="172">
        <f>_xll.qlInterestRateIndexValueDate(IndexON,D1324)</f>
        <v>48752</v>
      </c>
      <c r="F1324" s="188">
        <f>IFERROR(_xll.qlIndexFixing(IndexON,D1324,TRUE,_xll.ohTrigger(RecalcTrigger,TriggerON)),NA())</f>
        <v>2.1945109393234352E-2</v>
      </c>
      <c r="H1324" s="42">
        <f>_xll.qlCalendarAdvance(Calendar,$H1323,B1324,"f",FALSE)</f>
        <v>48752</v>
      </c>
      <c r="I1324" s="172">
        <f>_xll.qlInterestRateIndexValueDate(Index1M,$H1324)</f>
        <v>48752</v>
      </c>
      <c r="J1324" s="177">
        <f>IFERROR(_xll.qlIndexFixing(Index1M,$H1324,TRUE,_xll.ohTrigger(RecalcTrigger,Trigger1M)),NA())</f>
        <v>2.2320864118759186E-2</v>
      </c>
      <c r="K1324" s="44">
        <f>IFERROR(_xll.qlIndexFixing(Index3M,H1324,TRUE,_xll.ohTrigger(RecalcTrigger,Trigger3M)),NA())</f>
        <v>2.2823030974590468E-2</v>
      </c>
      <c r="L1324" s="44">
        <f>IFERROR(_xll.qlIndexFixing(Index6M,$H1324,TRUE,_xll.ohTrigger(RecalcTrigger,Trigger6M)),NA())</f>
        <v>2.2803513571674101E-2</v>
      </c>
      <c r="M1324" s="178">
        <f>IFERROR(_xll.qlIndexFixing(Index1Y,$H1324,TRUE,_xll.ohTrigger(RecalcTrigger,Trigger1Y)),NA())</f>
        <v>2.3535491675595432E-2</v>
      </c>
      <c r="N1324" s="177">
        <f>IFERROR(_xll.qlIndexFixing(ONIndex1M,I1324,TRUE,_xll.ohTrigger(RecalcTrigger,Trigger1M)),NA())</f>
        <v>2.2323446194679741E-2</v>
      </c>
      <c r="O1324" s="44">
        <f>IFERROR(_xll.qlIndexFixing(ONIndex3M,I1324,TRUE,_xll.ohTrigger(RecalcTrigger,Trigger3M)),NA())</f>
        <v>2.2828334431970188E-2</v>
      </c>
      <c r="P1324" s="44">
        <f>IFERROR(_xll.qlIndexFixing(ONIndex6M,I1324,TRUE,_xll.ohTrigger(RecalcTrigger,Trigger6M)),NA())</f>
        <v>2.2825580488912145E-2</v>
      </c>
      <c r="Q1324" s="178">
        <f>IFERROR(_xll.qlIndexFixing(ONIndex1Y,I1324,TRUE,_xll.ohTrigger(RecalcTrigger,Trigger1Y)),NA())</f>
        <v>2.3607420996981654E-2</v>
      </c>
    </row>
    <row r="1325" spans="2:17" x14ac:dyDescent="0.2">
      <c r="B1325" s="39" t="s">
        <v>42</v>
      </c>
      <c r="D1325" s="42">
        <f>_xll.qlCalendarAdvance(Calendar,$D1324,B1325,"f",FALSE)</f>
        <v>48759</v>
      </c>
      <c r="E1325" s="172">
        <f>_xll.qlInterestRateIndexValueDate(IndexON,D1325)</f>
        <v>48759</v>
      </c>
      <c r="F1325" s="188">
        <f>IFERROR(_xll.qlIndexFixing(IndexON,D1325,TRUE,_xll.ohTrigger(RecalcTrigger,TriggerON)),NA())</f>
        <v>2.1935804642931878E-2</v>
      </c>
      <c r="H1325" s="42">
        <f>_xll.qlCalendarAdvance(Calendar,$H1324,B1325,"f",FALSE)</f>
        <v>48759</v>
      </c>
      <c r="I1325" s="172">
        <f>_xll.qlInterestRateIndexValueDate(Index1M,$H1325)</f>
        <v>48759</v>
      </c>
      <c r="J1325" s="177">
        <f>IFERROR(_xll.qlIndexFixing(Index1M,$H1325,TRUE,_xll.ohTrigger(RecalcTrigger,Trigger1M)),NA())</f>
        <v>2.23100366124717E-2</v>
      </c>
      <c r="K1325" s="44">
        <f>IFERROR(_xll.qlIndexFixing(Index3M,H1325,TRUE,_xll.ohTrigger(RecalcTrigger,Trigger3M)),NA())</f>
        <v>2.2812128102175148E-2</v>
      </c>
      <c r="L1325" s="44">
        <f>IFERROR(_xll.qlIndexFixing(Index6M,$H1325,TRUE,_xll.ohTrigger(RecalcTrigger,Trigger6M)),NA())</f>
        <v>2.279169111454123E-2</v>
      </c>
      <c r="M1325" s="178">
        <f>IFERROR(_xll.qlIndexFixing(Index1Y,$H1325,TRUE,_xll.ohTrigger(RecalcTrigger,Trigger1Y)),NA())</f>
        <v>2.352142402055013E-2</v>
      </c>
      <c r="N1325" s="177">
        <f>IFERROR(_xll.qlIndexFixing(ONIndex1M,I1325,TRUE,_xll.ohTrigger(RecalcTrigger,Trigger1M)),NA())</f>
        <v>2.23126704803156E-2</v>
      </c>
      <c r="O1325" s="44">
        <f>IFERROR(_xll.qlIndexFixing(ONIndex3M,I1325,TRUE,_xll.ohTrigger(RecalcTrigger,Trigger3M)),NA())</f>
        <v>2.2817674098981611E-2</v>
      </c>
      <c r="P1325" s="44">
        <f>IFERROR(_xll.qlIndexFixing(ONIndex6M,I1325,TRUE,_xll.ohTrigger(RecalcTrigger,Trigger6M)),NA())</f>
        <v>2.2814146822118797E-2</v>
      </c>
      <c r="Q1325" s="178">
        <f>IFERROR(_xll.qlIndexFixing(ONIndex1Y,I1325,TRUE,_xll.ohTrigger(RecalcTrigger,Trigger1Y)),NA())</f>
        <v>2.3595152034394662E-2</v>
      </c>
    </row>
    <row r="1326" spans="2:17" x14ac:dyDescent="0.2">
      <c r="B1326" s="39" t="s">
        <v>42</v>
      </c>
      <c r="D1326" s="42">
        <f>_xll.qlCalendarAdvance(Calendar,$D1325,B1326,"f",FALSE)</f>
        <v>48766</v>
      </c>
      <c r="E1326" s="172">
        <f>_xll.qlInterestRateIndexValueDate(IndexON,D1326)</f>
        <v>48766</v>
      </c>
      <c r="F1326" s="188">
        <f>IFERROR(_xll.qlIndexFixing(IndexON,D1326,TRUE,_xll.ohTrigger(RecalcTrigger,TriggerON)),NA())</f>
        <v>2.1926472537564523E-2</v>
      </c>
      <c r="H1326" s="42">
        <f>_xll.qlCalendarAdvance(Calendar,$H1325,B1326,"f",FALSE)</f>
        <v>48766</v>
      </c>
      <c r="I1326" s="172">
        <f>_xll.qlInterestRateIndexValueDate(Index1M,$H1326)</f>
        <v>48766</v>
      </c>
      <c r="J1326" s="177">
        <f>IFERROR(_xll.qlIndexFixing(Index1M,$H1326,TRUE,_xll.ohTrigger(RecalcTrigger,Trigger1M)),NA())</f>
        <v>2.2298907149038469E-2</v>
      </c>
      <c r="K1326" s="44">
        <f>IFERROR(_xll.qlIndexFixing(Index3M,H1326,TRUE,_xll.ohTrigger(RecalcTrigger,Trigger3M)),NA())</f>
        <v>2.2801197275177109E-2</v>
      </c>
      <c r="L1326" s="44">
        <f>IFERROR(_xll.qlIndexFixing(Index6M,$H1326,TRUE,_xll.ohTrigger(RecalcTrigger,Trigger6M)),NA())</f>
        <v>2.2779704088572859E-2</v>
      </c>
      <c r="M1326" s="178">
        <f>IFERROR(_xll.qlIndexFixing(Index1Y,$H1326,TRUE,_xll.ohTrigger(RecalcTrigger,Trigger1Y)),NA())</f>
        <v>2.3507298451030945E-2</v>
      </c>
      <c r="N1326" s="177">
        <f>IFERROR(_xll.qlIndexFixing(ONIndex1M,I1326,TRUE,_xll.ohTrigger(RecalcTrigger,Trigger1M)),NA())</f>
        <v>2.2301879013877368E-2</v>
      </c>
      <c r="O1326" s="44">
        <f>IFERROR(_xll.qlIndexFixing(ONIndex3M,I1326,TRUE,_xll.ohTrigger(RecalcTrigger,Trigger3M)),NA())</f>
        <v>2.2806985940049262E-2</v>
      </c>
      <c r="P1326" s="44">
        <f>IFERROR(_xll.qlIndexFixing(ONIndex6M,I1326,TRUE,_xll.ohTrigger(RecalcTrigger,Trigger6M)),NA())</f>
        <v>2.2802693469589075E-2</v>
      </c>
      <c r="Q1326" s="178">
        <f>IFERROR(_xll.qlIndexFixing(ONIndex1Y,I1326,TRUE,_xll.ohTrigger(RecalcTrigger,Trigger1Y)),NA())</f>
        <v>2.3582826295240888E-2</v>
      </c>
    </row>
    <row r="1327" spans="2:17" x14ac:dyDescent="0.2">
      <c r="B1327" s="39" t="s">
        <v>42</v>
      </c>
      <c r="D1327" s="42">
        <f>_xll.qlCalendarAdvance(Calendar,$D1326,B1327,"f",FALSE)</f>
        <v>48773</v>
      </c>
      <c r="E1327" s="172">
        <f>_xll.qlInterestRateIndexValueDate(IndexON,D1327)</f>
        <v>48773</v>
      </c>
      <c r="F1327" s="188">
        <f>IFERROR(_xll.qlIndexFixing(IndexON,D1327,TRUE,_xll.ohTrigger(RecalcTrigger,TriggerON)),NA())</f>
        <v>2.1917113077051242E-2</v>
      </c>
      <c r="H1327" s="42">
        <f>_xll.qlCalendarAdvance(Calendar,$H1326,B1327,"f",FALSE)</f>
        <v>48773</v>
      </c>
      <c r="I1327" s="172">
        <f>_xll.qlInterestRateIndexValueDate(Index1M,$H1327)</f>
        <v>48773</v>
      </c>
      <c r="J1327" s="177">
        <f>IFERROR(_xll.qlIndexFixing(Index1M,$H1327,TRUE,_xll.ohTrigger(RecalcTrigger,Trigger1M)),NA())</f>
        <v>2.2288042733584586E-2</v>
      </c>
      <c r="K1327" s="44">
        <f>IFERROR(_xll.qlIndexFixing(Index3M,H1327,TRUE,_xll.ohTrigger(RecalcTrigger,Trigger3M)),NA())</f>
        <v>2.2790238493822754E-2</v>
      </c>
      <c r="L1327" s="44">
        <f>IFERROR(_xll.qlIndexFixing(Index6M,$H1327,TRUE,_xll.ohTrigger(RecalcTrigger,Trigger6M)),NA())</f>
        <v>2.2767839798206638E-2</v>
      </c>
      <c r="M1327" s="178">
        <f>IFERROR(_xll.qlIndexFixing(Index1Y,$H1327,TRUE,_xll.ohTrigger(RecalcTrigger,Trigger1Y)),NA())</f>
        <v>2.3493114969441287E-2</v>
      </c>
      <c r="N1327" s="177">
        <f>IFERROR(_xll.qlIndexFixing(ONIndex1M,I1327,TRUE,_xll.ohTrigger(RecalcTrigger,Trigger1M)),NA())</f>
        <v>2.2291071795365047E-2</v>
      </c>
      <c r="O1327" s="44">
        <f>IFERROR(_xll.qlIndexFixing(ONIndex3M,I1327,TRUE,_xll.ohTrigger(RecalcTrigger,Trigger3M)),NA())</f>
        <v>2.2796269955254189E-2</v>
      </c>
      <c r="P1327" s="44">
        <f>IFERROR(_xll.qlIndexFixing(ONIndex6M,I1327,TRUE,_xll.ohTrigger(RecalcTrigger,Trigger6M)),NA())</f>
        <v>2.2791220431647163E-2</v>
      </c>
      <c r="Q1327" s="178">
        <f>IFERROR(_xll.qlIndexFixing(ONIndex1Y,I1327,TRUE,_xll.ohTrigger(RecalcTrigger,Trigger1Y)),NA())</f>
        <v>2.3570443779520334E-2</v>
      </c>
    </row>
    <row r="1328" spans="2:17" x14ac:dyDescent="0.2">
      <c r="B1328" s="39" t="s">
        <v>42</v>
      </c>
      <c r="D1328" s="42">
        <f>_xll.qlCalendarAdvance(Calendar,$D1327,B1328,"f",FALSE)</f>
        <v>48780</v>
      </c>
      <c r="E1328" s="172">
        <f>_xll.qlInterestRateIndexValueDate(IndexON,D1328)</f>
        <v>48780</v>
      </c>
      <c r="F1328" s="188">
        <f>IFERROR(_xll.qlIndexFixing(IndexON,D1328,TRUE,_xll.ohTrigger(RecalcTrigger,TriggerON)),NA())</f>
        <v>2.1907726261473082E-2</v>
      </c>
      <c r="H1328" s="42">
        <f>_xll.qlCalendarAdvance(Calendar,$H1327,B1328,"f",FALSE)</f>
        <v>48780</v>
      </c>
      <c r="I1328" s="172">
        <f>_xll.qlInterestRateIndexValueDate(Index1M,$H1328)</f>
        <v>48780</v>
      </c>
      <c r="J1328" s="177">
        <f>IFERROR(_xll.qlIndexFixing(Index1M,$H1328,TRUE,_xll.ohTrigger(RecalcTrigger,Trigger1M)),NA())</f>
        <v>2.2277162545682072E-2</v>
      </c>
      <c r="K1328" s="44">
        <f>IFERROR(_xll.qlIndexFixing(Index3M,H1328,TRUE,_xll.ohTrigger(RecalcTrigger,Trigger3M)),NA())</f>
        <v>2.2779251758344648E-2</v>
      </c>
      <c r="L1328" s="44">
        <f>IFERROR(_xll.qlIndexFixing(Index6M,$H1328,TRUE,_xll.ohTrigger(RecalcTrigger,Trigger6M)),NA())</f>
        <v>2.2755955667478307E-2</v>
      </c>
      <c r="M1328" s="178">
        <f>IFERROR(_xll.qlIndexFixing(Index1Y,$H1328,TRUE,_xll.ohTrigger(RecalcTrigger,Trigger1Y)),NA())</f>
        <v>2.3478873578194559E-2</v>
      </c>
      <c r="N1328" s="177">
        <f>IFERROR(_xll.qlIndexFixing(ONIndex1M,I1328,TRUE,_xll.ohTrigger(RecalcTrigger,Trigger1M)),NA())</f>
        <v>2.2280248824940729E-2</v>
      </c>
      <c r="O1328" s="44">
        <f>IFERROR(_xll.qlIndexFixing(ONIndex3M,I1328,TRUE,_xll.ohTrigger(RecalcTrigger,Trigger3M)),NA())</f>
        <v>2.2785526144515345E-2</v>
      </c>
      <c r="P1328" s="44">
        <f>IFERROR(_xll.qlIndexFixing(ONIndex6M,I1328,TRUE,_xll.ohTrigger(RecalcTrigger,Trigger6M)),NA())</f>
        <v>2.277972770813097E-2</v>
      </c>
      <c r="Q1328" s="178">
        <f>IFERROR(_xll.qlIndexFixing(ONIndex1Y,I1328,TRUE,_xll.ohTrigger(RecalcTrigger,Trigger1Y)),NA())</f>
        <v>2.3558004487476136E-2</v>
      </c>
    </row>
    <row r="1329" spans="2:17" x14ac:dyDescent="0.2">
      <c r="B1329" s="39" t="s">
        <v>42</v>
      </c>
      <c r="D1329" s="42">
        <f>_xll.qlCalendarAdvance(Calendar,$D1328,B1329,"f",FALSE)</f>
        <v>48787</v>
      </c>
      <c r="E1329" s="172">
        <f>_xll.qlInterestRateIndexValueDate(IndexON,D1329)</f>
        <v>48787</v>
      </c>
      <c r="F1329" s="188">
        <f>IFERROR(_xll.qlIndexFixing(IndexON,D1329,TRUE,_xll.ohTrigger(RecalcTrigger,TriggerON)),NA())</f>
        <v>2.1898312090830041E-2</v>
      </c>
      <c r="H1329" s="42">
        <f>_xll.qlCalendarAdvance(Calendar,$H1328,B1329,"f",FALSE)</f>
        <v>48787</v>
      </c>
      <c r="I1329" s="172">
        <f>_xll.qlInterestRateIndexValueDate(Index1M,$H1329)</f>
        <v>48787</v>
      </c>
      <c r="J1329" s="177">
        <f>IFERROR(_xll.qlIndexFixing(Index1M,$H1329,TRUE,_xll.ohTrigger(RecalcTrigger,Trigger1M)),NA())</f>
        <v>2.2266165470500601E-2</v>
      </c>
      <c r="K1329" s="44">
        <f>IFERROR(_xll.qlIndexFixing(Index3M,H1329,TRUE,_xll.ohTrigger(RecalcTrigger,Trigger3M)),NA())</f>
        <v>2.2768237068971835E-2</v>
      </c>
      <c r="L1329" s="44">
        <f>IFERROR(_xll.qlIndexFixing(Index6M,$H1329,TRUE,_xll.ohTrigger(RecalcTrigger,Trigger6M)),NA())</f>
        <v>2.2744051696741128E-2</v>
      </c>
      <c r="M1329" s="178">
        <f>IFERROR(_xll.qlIndexFixing(Index1Y,$H1329,TRUE,_xll.ohTrigger(RecalcTrigger,Trigger1Y)),NA())</f>
        <v>2.3464574279713046E-2</v>
      </c>
      <c r="N1329" s="177">
        <f>IFERROR(_xll.qlIndexFixing(ONIndex1M,I1329,TRUE,_xll.ohTrigger(RecalcTrigger,Trigger1M)),NA())</f>
        <v>2.2269410102523368E-2</v>
      </c>
      <c r="O1329" s="44">
        <f>IFERROR(_xll.qlIndexFixing(ONIndex3M,I1329,TRUE,_xll.ohTrigger(RecalcTrigger,Trigger3M)),NA())</f>
        <v>2.2774754507994821E-2</v>
      </c>
      <c r="P1329" s="44">
        <f>IFERROR(_xll.qlIndexFixing(ONIndex6M,I1329,TRUE,_xll.ohTrigger(RecalcTrigger,Trigger6M)),NA())</f>
        <v>2.2768215299040495E-2</v>
      </c>
      <c r="Q1329" s="178">
        <f>IFERROR(_xll.qlIndexFixing(ONIndex1Y,I1329,TRUE,_xll.ohTrigger(RecalcTrigger,Trigger1Y)),NA())</f>
        <v>2.3545508418946204E-2</v>
      </c>
    </row>
    <row r="1330" spans="2:17" x14ac:dyDescent="0.2">
      <c r="B1330" s="39" t="s">
        <v>42</v>
      </c>
      <c r="D1330" s="42">
        <f>_xll.qlCalendarAdvance(Calendar,$D1329,B1330,"f",FALSE)</f>
        <v>48794</v>
      </c>
      <c r="E1330" s="172">
        <f>_xll.qlInterestRateIndexValueDate(IndexON,D1330)</f>
        <v>48794</v>
      </c>
      <c r="F1330" s="188">
        <f>IFERROR(_xll.qlIndexFixing(IndexON,D1330,TRUE,_xll.ohTrigger(RecalcTrigger,TriggerON)),NA())</f>
        <v>2.1888870564960028E-2</v>
      </c>
      <c r="H1330" s="42">
        <f>_xll.qlCalendarAdvance(Calendar,$H1329,B1330,"f",FALSE)</f>
        <v>48794</v>
      </c>
      <c r="I1330" s="172">
        <f>_xll.qlInterestRateIndexValueDate(Index1M,$H1330)</f>
        <v>48794</v>
      </c>
      <c r="J1330" s="177">
        <f>IFERROR(_xll.qlIndexFixing(Index1M,$H1330,TRUE,_xll.ohTrigger(RecalcTrigger,Trigger1M)),NA())</f>
        <v>2.2255354852707972E-2</v>
      </c>
      <c r="K1330" s="44">
        <f>IFERROR(_xll.qlIndexFixing(Index3M,H1330,TRUE,_xll.ohTrigger(RecalcTrigger,Trigger3M)),NA())</f>
        <v>2.2757194425936884E-2</v>
      </c>
      <c r="L1330" s="44">
        <f>IFERROR(_xll.qlIndexFixing(Index6M,$H1330,TRUE,_xll.ohTrigger(RecalcTrigger,Trigger6M)),NA())</f>
        <v>2.2732127886349231E-2</v>
      </c>
      <c r="M1330" s="178">
        <f>IFERROR(_xll.qlIndexFixing(Index1Y,$H1330,TRUE,_xll.ohTrigger(RecalcTrigger,Trigger1Y)),NA())</f>
        <v>2.3450217076429469E-2</v>
      </c>
      <c r="N1330" s="177">
        <f>IFERROR(_xll.qlIndexFixing(ONIndex1M,I1330,TRUE,_xll.ohTrigger(RecalcTrigger,Trigger1M)),NA())</f>
        <v>2.2258555627950871E-2</v>
      </c>
      <c r="O1330" s="44">
        <f>IFERROR(_xll.qlIndexFixing(ONIndex3M,I1330,TRUE,_xll.ohTrigger(RecalcTrigger,Trigger3M)),NA())</f>
        <v>2.2763955045530526E-2</v>
      </c>
      <c r="P1330" s="44">
        <f>IFERROR(_xll.qlIndexFixing(ONIndex6M,I1330,TRUE,_xll.ohTrigger(RecalcTrigger,Trigger6M)),NA())</f>
        <v>2.2756683204294692E-2</v>
      </c>
      <c r="Q1330" s="178">
        <f>IFERROR(_xll.qlIndexFixing(ONIndex1Y,I1330,TRUE,_xll.ohTrigger(RecalcTrigger,Trigger1Y)),NA())</f>
        <v>2.353295557384949E-2</v>
      </c>
    </row>
    <row r="1331" spans="2:17" x14ac:dyDescent="0.2">
      <c r="B1331" s="39" t="s">
        <v>42</v>
      </c>
      <c r="D1331" s="42">
        <f>_xll.qlCalendarAdvance(Calendar,$D1330,B1331,"f",FALSE)</f>
        <v>48801</v>
      </c>
      <c r="E1331" s="172">
        <f>_xll.qlInterestRateIndexValueDate(IndexON,D1331)</f>
        <v>48801</v>
      </c>
      <c r="F1331" s="188">
        <f>IFERROR(_xll.qlIndexFixing(IndexON,D1331,TRUE,_xll.ohTrigger(RecalcTrigger,TriggerON)),NA())</f>
        <v>2.1879401684187227E-2</v>
      </c>
      <c r="H1331" s="42">
        <f>_xll.qlCalendarAdvance(Calendar,$H1330,B1331,"f",FALSE)</f>
        <v>48801</v>
      </c>
      <c r="I1331" s="172">
        <f>_xll.qlInterestRateIndexValueDate(Index1M,$H1331)</f>
        <v>48801</v>
      </c>
      <c r="J1331" s="177">
        <f>IFERROR(_xll.qlIndexFixing(Index1M,$H1331,TRUE,_xll.ohTrigger(RecalcTrigger,Trigger1M)),NA())</f>
        <v>2.2244427347729714E-2</v>
      </c>
      <c r="K1331" s="44">
        <f>IFERROR(_xll.qlIndexFixing(Index3M,H1331,TRUE,_xll.ohTrigger(RecalcTrigger,Trigger3M)),NA())</f>
        <v>2.2746123829474121E-2</v>
      </c>
      <c r="L1331" s="44">
        <f>IFERROR(_xll.qlIndexFixing(Index6M,$H1331,TRUE,_xll.ohTrigger(RecalcTrigger,Trigger6M)),NA())</f>
        <v>2.2720184236657642E-2</v>
      </c>
      <c r="M1331" s="178">
        <f>IFERROR(_xll.qlIndexFixing(Index1Y,$H1331,TRUE,_xll.ohTrigger(RecalcTrigger,Trigger1Y)),NA())</f>
        <v>2.3435801970786763E-2</v>
      </c>
      <c r="N1331" s="177">
        <f>IFERROR(_xll.qlIndexFixing(ONIndex1M,I1331,TRUE,_xll.ohTrigger(RecalcTrigger,Trigger1M)),NA())</f>
        <v>2.2247685401466377E-2</v>
      </c>
      <c r="O1331" s="44">
        <f>IFERROR(_xll.qlIndexFixing(ONIndex3M,I1331,TRUE,_xll.ohTrigger(RecalcTrigger,Trigger3M)),NA())</f>
        <v>2.2753127757203506E-2</v>
      </c>
      <c r="P1331" s="44">
        <f>IFERROR(_xll.qlIndexFixing(ONIndex6M,I1331,TRUE,_xll.ohTrigger(RecalcTrigger,Trigger6M)),NA())</f>
        <v>2.2745131424055653E-2</v>
      </c>
      <c r="Q1331" s="178">
        <f>IFERROR(_xll.qlIndexFixing(ONIndex1Y,I1331,TRUE,_xll.ohTrigger(RecalcTrigger,Trigger1Y)),NA())</f>
        <v>2.3520345952348087E-2</v>
      </c>
    </row>
    <row r="1332" spans="2:17" x14ac:dyDescent="0.2">
      <c r="B1332" s="39" t="s">
        <v>42</v>
      </c>
      <c r="D1332" s="42">
        <f>_xll.qlCalendarAdvance(Calendar,$D1331,B1332,"f",FALSE)</f>
        <v>48808</v>
      </c>
      <c r="E1332" s="172">
        <f>_xll.qlInterestRateIndexValueDate(IndexON,D1332)</f>
        <v>48808</v>
      </c>
      <c r="F1332" s="188">
        <f>IFERROR(_xll.qlIndexFixing(IndexON,D1332,TRUE,_xll.ohTrigger(RecalcTrigger,TriggerON)),NA())</f>
        <v>2.1869905448187454E-2</v>
      </c>
      <c r="H1332" s="42">
        <f>_xll.qlCalendarAdvance(Calendar,$H1331,B1332,"f",FALSE)</f>
        <v>48808</v>
      </c>
      <c r="I1332" s="172">
        <f>_xll.qlInterestRateIndexValueDate(Index1M,$H1332)</f>
        <v>48808</v>
      </c>
      <c r="J1332" s="177">
        <f>IFERROR(_xll.qlIndexFixing(Index1M,$H1332,TRUE,_xll.ohTrigger(RecalcTrigger,Trigger1M)),NA())</f>
        <v>2.2233484070487013E-2</v>
      </c>
      <c r="K1332" s="44">
        <f>IFERROR(_xll.qlIndexFixing(Index3M,H1332,TRUE,_xll.ohTrigger(RecalcTrigger,Trigger3M)),NA())</f>
        <v>2.2735025279812596E-2</v>
      </c>
      <c r="L1332" s="44">
        <f>IFERROR(_xll.qlIndexFixing(Index6M,$H1332,TRUE,_xll.ohTrigger(RecalcTrigger,Trigger6M)),NA())</f>
        <v>2.2708220748020935E-2</v>
      </c>
      <c r="M1332" s="178">
        <f>IFERROR(_xll.qlIndexFixing(Index1Y,$H1332,TRUE,_xll.ohTrigger(RecalcTrigger,Trigger1Y)),NA())</f>
        <v>2.3421328965236965E-2</v>
      </c>
      <c r="N1332" s="177">
        <f>IFERROR(_xll.qlIndexFixing(ONIndex1M,I1332,TRUE,_xll.ohTrigger(RecalcTrigger,Trigger1M)),NA())</f>
        <v>2.2236799422907794E-2</v>
      </c>
      <c r="O1332" s="44">
        <f>IFERROR(_xll.qlIndexFixing(ONIndex3M,I1332,TRUE,_xll.ohTrigger(RecalcTrigger,Trigger3M)),NA())</f>
        <v>2.2742272642932715E-2</v>
      </c>
      <c r="P1332" s="44">
        <f>IFERROR(_xll.qlIndexFixing(ONIndex6M,I1332,TRUE,_xll.ohTrigger(RecalcTrigger,Trigger6M)),NA())</f>
        <v>2.2733559958242333E-2</v>
      </c>
      <c r="Q1332" s="178">
        <f>IFERROR(_xll.qlIndexFixing(ONIndex1Y,I1332,TRUE,_xll.ohTrigger(RecalcTrigger,Trigger1Y)),NA())</f>
        <v>2.350767955436095E-2</v>
      </c>
    </row>
    <row r="1333" spans="2:17" x14ac:dyDescent="0.2">
      <c r="B1333" s="39" t="s">
        <v>42</v>
      </c>
      <c r="D1333" s="42">
        <f>_xll.qlCalendarAdvance(Calendar,$D1332,B1333,"f",FALSE)</f>
        <v>48815</v>
      </c>
      <c r="E1333" s="172">
        <f>_xll.qlInterestRateIndexValueDate(IndexON,D1333)</f>
        <v>48815</v>
      </c>
      <c r="F1333" s="188">
        <f>IFERROR(_xll.qlIndexFixing(IndexON,D1333,TRUE,_xll.ohTrigger(RecalcTrigger,TriggerON)),NA())</f>
        <v>2.1860381857041755E-2</v>
      </c>
      <c r="H1333" s="42">
        <f>_xll.qlCalendarAdvance(Calendar,$H1332,B1333,"f",FALSE)</f>
        <v>48815</v>
      </c>
      <c r="I1333" s="172">
        <f>_xll.qlInterestRateIndexValueDate(Index1M,$H1333)</f>
        <v>48815</v>
      </c>
      <c r="J1333" s="177">
        <f>IFERROR(_xll.qlIndexFixing(Index1M,$H1333,TRUE,_xll.ohTrigger(RecalcTrigger,Trigger1M)),NA())</f>
        <v>2.2222525021026542E-2</v>
      </c>
      <c r="K1333" s="44">
        <f>IFERROR(_xll.qlIndexFixing(Index3M,H1333,TRUE,_xll.ohTrigger(RecalcTrigger,Trigger3M)),NA())</f>
        <v>2.2723898777188396E-2</v>
      </c>
      <c r="L1333" s="44">
        <f>IFERROR(_xll.qlIndexFixing(Index6M,$H1333,TRUE,_xll.ohTrigger(RecalcTrigger,Trigger6M)),NA())</f>
        <v>2.2696237420794563E-2</v>
      </c>
      <c r="M1333" s="178">
        <f>IFERROR(_xll.qlIndexFixing(Index1Y,$H1333,TRUE,_xll.ohTrigger(RecalcTrigger,Trigger1Y)),NA())</f>
        <v>2.3406798062242107E-2</v>
      </c>
      <c r="N1333" s="177">
        <f>IFERROR(_xll.qlIndexFixing(ONIndex1M,I1333,TRUE,_xll.ohTrigger(RecalcTrigger,Trigger1M)),NA())</f>
        <v>2.2225897692356167E-2</v>
      </c>
      <c r="O1333" s="44">
        <f>IFERROR(_xll.qlIndexFixing(ONIndex3M,I1333,TRUE,_xll.ohTrigger(RecalcTrigger,Trigger3M)),NA())</f>
        <v>2.2731389702799198E-2</v>
      </c>
      <c r="P1333" s="44">
        <f>IFERROR(_xll.qlIndexFixing(ONIndex6M,I1333,TRUE,_xll.ohTrigger(RecalcTrigger,Trigger6M)),NA())</f>
        <v>2.2721968806854731E-2</v>
      </c>
      <c r="Q1333" s="178">
        <f>IFERROR(_xll.qlIndexFixing(ONIndex1Y,I1333,TRUE,_xll.ohTrigger(RecalcTrigger,Trigger1Y)),NA())</f>
        <v>2.3494956379969123E-2</v>
      </c>
    </row>
    <row r="1334" spans="2:17" x14ac:dyDescent="0.2">
      <c r="B1334" s="39" t="s">
        <v>42</v>
      </c>
      <c r="D1334" s="42">
        <f>_xll.qlCalendarAdvance(Calendar,$D1333,B1334,"f",FALSE)</f>
        <v>48822</v>
      </c>
      <c r="E1334" s="172">
        <f>_xll.qlInterestRateIndexValueDate(IndexON,D1334)</f>
        <v>48822</v>
      </c>
      <c r="F1334" s="188">
        <f>IFERROR(_xll.qlIndexFixing(IndexON,D1334,TRUE,_xll.ohTrigger(RecalcTrigger,TriggerON)),NA())</f>
        <v>2.1850830910912222E-2</v>
      </c>
      <c r="H1334" s="42">
        <f>_xll.qlCalendarAdvance(Calendar,$H1333,B1334,"f",FALSE)</f>
        <v>48822</v>
      </c>
      <c r="I1334" s="172">
        <f>_xll.qlInterestRateIndexValueDate(Index1M,$H1334)</f>
        <v>48822</v>
      </c>
      <c r="J1334" s="177">
        <f>IFERROR(_xll.qlIndexFixing(Index1M,$H1334,TRUE,_xll.ohTrigger(RecalcTrigger,Trigger1M)),NA())</f>
        <v>2.2211879382676918E-2</v>
      </c>
      <c r="K1334" s="44">
        <f>IFERROR(_xll.qlIndexFixing(Index3M,H1334,TRUE,_xll.ohTrigger(RecalcTrigger,Trigger3M)),NA())</f>
        <v>2.2712840990244666E-2</v>
      </c>
      <c r="L1334" s="44">
        <f>IFERROR(_xll.qlIndexFixing(Index6M,$H1334,TRUE,_xll.ohTrigger(RecalcTrigger,Trigger6M)),NA())</f>
        <v>2.2684719545778709E-2</v>
      </c>
      <c r="M1334" s="178">
        <f>IFERROR(_xll.qlIndexFixing(Index1Y,$H1334,TRUE,_xll.ohTrigger(RecalcTrigger,Trigger1Y)),NA())</f>
        <v>2.3392209264274433E-2</v>
      </c>
      <c r="N1334" s="177">
        <f>IFERROR(_xll.qlIndexFixing(ONIndex1M,I1334,TRUE,_xll.ohTrigger(RecalcTrigger,Trigger1M)),NA())</f>
        <v>2.2214980209811497E-2</v>
      </c>
      <c r="O1334" s="44">
        <f>IFERROR(_xll.qlIndexFixing(ONIndex3M,I1334,TRUE,_xll.ohTrigger(RecalcTrigger,Trigger3M)),NA())</f>
        <v>2.2720478936884003E-2</v>
      </c>
      <c r="P1334" s="44">
        <f>IFERROR(_xll.qlIndexFixing(ONIndex6M,I1334,TRUE,_xll.ohTrigger(RecalcTrigger,Trigger6M)),NA())</f>
        <v>2.2710357969973893E-2</v>
      </c>
      <c r="Q1334" s="178">
        <f>IFERROR(_xll.qlIndexFixing(ONIndex1Y,I1334,TRUE,_xll.ohTrigger(RecalcTrigger,Trigger1Y)),NA())</f>
        <v>2.3482176429091561E-2</v>
      </c>
    </row>
    <row r="1335" spans="2:17" x14ac:dyDescent="0.2">
      <c r="B1335" s="39" t="s">
        <v>42</v>
      </c>
      <c r="D1335" s="42">
        <f>_xll.qlCalendarAdvance(Calendar,$D1334,B1335,"f",FALSE)</f>
        <v>48829</v>
      </c>
      <c r="E1335" s="172">
        <f>_xll.qlInterestRateIndexValueDate(IndexON,D1335)</f>
        <v>48829</v>
      </c>
      <c r="F1335" s="188">
        <f>IFERROR(_xll.qlIndexFixing(IndexON,D1335,TRUE,_xll.ohTrigger(RecalcTrigger,TriggerON)),NA())</f>
        <v>2.1841252609636763E-2</v>
      </c>
      <c r="H1335" s="42">
        <f>_xll.qlCalendarAdvance(Calendar,$H1334,B1335,"f",FALSE)</f>
        <v>48829</v>
      </c>
      <c r="I1335" s="172">
        <f>_xll.qlInterestRateIndexValueDate(Index1M,$H1335)</f>
        <v>48829</v>
      </c>
      <c r="J1335" s="177">
        <f>IFERROR(_xll.qlIndexFixing(Index1M,$H1335,TRUE,_xll.ohTrigger(RecalcTrigger,Trigger1M)),NA())</f>
        <v>2.2200894172011175E-2</v>
      </c>
      <c r="K1335" s="44">
        <f>IFERROR(_xll.qlIndexFixing(Index3M,H1335,TRUE,_xll.ohTrigger(RecalcTrigger,Trigger3M)),NA())</f>
        <v>2.2701661272552128E-2</v>
      </c>
      <c r="L1335" s="44">
        <f>IFERROR(_xll.qlIndexFixing(Index6M,$H1335,TRUE,_xll.ohTrigger(RecalcTrigger,Trigger6M)),NA())</f>
        <v>2.2672703020865256E-2</v>
      </c>
      <c r="M1335" s="178">
        <f>IFERROR(_xll.qlIndexFixing(Index1Y,$H1335,TRUE,_xll.ohTrigger(RecalcTrigger,Trigger1Y)),NA())</f>
        <v>2.3377562573815291E-2</v>
      </c>
      <c r="N1335" s="177">
        <f>IFERROR(_xll.qlIndexFixing(ONIndex1M,I1335,TRUE,_xll.ohTrigger(RecalcTrigger,Trigger1M)),NA())</f>
        <v>2.2204046975273783E-2</v>
      </c>
      <c r="O1335" s="44">
        <f>IFERROR(_xll.qlIndexFixing(ONIndex3M,I1335,TRUE,_xll.ohTrigger(RecalcTrigger,Trigger3M)),NA())</f>
        <v>2.2709540345025037E-2</v>
      </c>
      <c r="P1335" s="44">
        <f>IFERROR(_xll.qlIndexFixing(ONIndex6M,I1335,TRUE,_xll.ohTrigger(RecalcTrigger,Trigger6M)),NA())</f>
        <v>2.2698727447356681E-2</v>
      </c>
      <c r="Q1335" s="178">
        <f>IFERROR(_xll.qlIndexFixing(ONIndex1Y,I1335,TRUE,_xll.ohTrigger(RecalcTrigger,Trigger1Y)),NA())</f>
        <v>2.3469339701809311E-2</v>
      </c>
    </row>
    <row r="1336" spans="2:17" x14ac:dyDescent="0.2">
      <c r="B1336" s="39" t="s">
        <v>42</v>
      </c>
      <c r="D1336" s="42">
        <f>_xll.qlCalendarAdvance(Calendar,$D1335,B1336,"f",FALSE)</f>
        <v>48836</v>
      </c>
      <c r="E1336" s="172">
        <f>_xll.qlInterestRateIndexValueDate(IndexON,D1336)</f>
        <v>48836</v>
      </c>
      <c r="F1336" s="188">
        <f>IFERROR(_xll.qlIndexFixing(IndexON,D1336,TRUE,_xll.ohTrigger(RecalcTrigger,TriggerON)),NA())</f>
        <v>2.1831646953296424E-2</v>
      </c>
      <c r="H1336" s="42">
        <f>_xll.qlCalendarAdvance(Calendar,$H1335,B1336,"f",FALSE)</f>
        <v>48836</v>
      </c>
      <c r="I1336" s="172">
        <f>_xll.qlInterestRateIndexValueDate(Index1M,$H1336)</f>
        <v>48836</v>
      </c>
      <c r="J1336" s="177">
        <f>IFERROR(_xll.qlIndexFixing(Index1M,$H1336,TRUE,_xll.ohTrigger(RecalcTrigger,Trigger1M)),NA())</f>
        <v>2.2189893191143988E-2</v>
      </c>
      <c r="K1336" s="44">
        <f>IFERROR(_xll.qlIndexFixing(Index3M,H1336,TRUE,_xll.ohTrigger(RecalcTrigger,Trigger3M)),NA())</f>
        <v>2.2690453603974512E-2</v>
      </c>
      <c r="L1336" s="44">
        <f>IFERROR(_xll.qlIndexFixing(Index6M,$H1336,TRUE,_xll.ohTrigger(RecalcTrigger,Trigger6M)),NA())</f>
        <v>2.2660666660857431E-2</v>
      </c>
      <c r="M1336" s="178">
        <f>IFERROR(_xll.qlIndexFixing(Index1Y,$H1336,TRUE,_xll.ohTrigger(RecalcTrigger,Trigger1Y)),NA())</f>
        <v>2.3362857993356689E-2</v>
      </c>
      <c r="N1336" s="177">
        <f>IFERROR(_xll.qlIndexFixing(ONIndex1M,I1336,TRUE,_xll.ohTrigger(RecalcTrigger,Trigger1M)),NA())</f>
        <v>2.2193097988743027E-2</v>
      </c>
      <c r="O1336" s="44">
        <f>IFERROR(_xll.qlIndexFixing(ONIndex3M,I1336,TRUE,_xll.ohTrigger(RecalcTrigger,Trigger3M)),NA())</f>
        <v>2.2698573927303345E-2</v>
      </c>
      <c r="P1336" s="44">
        <f>IFERROR(_xll.qlIndexFixing(ONIndex6M,I1336,TRUE,_xll.ohTrigger(RecalcTrigger,Trigger6M)),NA())</f>
        <v>2.268707723932728E-2</v>
      </c>
      <c r="Q1336" s="178">
        <f>IFERROR(_xll.qlIndexFixing(ONIndex1Y,I1336,TRUE,_xll.ohTrigger(RecalcTrigger,Trigger1Y)),NA())</f>
        <v>2.3456446198041325E-2</v>
      </c>
    </row>
    <row r="1337" spans="2:17" x14ac:dyDescent="0.2">
      <c r="B1337" s="39" t="s">
        <v>42</v>
      </c>
      <c r="D1337" s="42">
        <f>_xll.qlCalendarAdvance(Calendar,$D1336,B1337,"f",FALSE)</f>
        <v>48843</v>
      </c>
      <c r="E1337" s="172">
        <f>_xll.qlInterestRateIndexValueDate(IndexON,D1337)</f>
        <v>48843</v>
      </c>
      <c r="F1337" s="188">
        <f>IFERROR(_xll.qlIndexFixing(IndexON,D1337,TRUE,_xll.ohTrigger(RecalcTrigger,TriggerON)),NA())</f>
        <v>2.1822013941891205E-2</v>
      </c>
      <c r="H1337" s="42">
        <f>_xll.qlCalendarAdvance(Calendar,$H1336,B1337,"f",FALSE)</f>
        <v>48843</v>
      </c>
      <c r="I1337" s="172">
        <f>_xll.qlInterestRateIndexValueDate(Index1M,$H1337)</f>
        <v>48843</v>
      </c>
      <c r="J1337" s="177">
        <f>IFERROR(_xll.qlIndexFixing(Index1M,$H1337,TRUE,_xll.ohTrigger(RecalcTrigger,Trigger1M)),NA())</f>
        <v>2.2178876440113182E-2</v>
      </c>
      <c r="K1337" s="44">
        <f>IFERROR(_xll.qlIndexFixing(Index3M,H1337,TRUE,_xll.ohTrigger(RecalcTrigger,Trigger3M)),NA())</f>
        <v>2.2679217984746949E-2</v>
      </c>
      <c r="L1337" s="44">
        <f>IFERROR(_xll.qlIndexFixing(Index6M,$H1337,TRUE,_xll.ohTrigger(RecalcTrigger,Trigger6M)),NA())</f>
        <v>2.2648610466105841E-2</v>
      </c>
      <c r="M1337" s="178">
        <f>IFERROR(_xll.qlIndexFixing(Index1Y,$H1337,TRUE,_xll.ohTrigger(RecalcTrigger,Trigger1Y)),NA())</f>
        <v>2.3348095525400181E-2</v>
      </c>
      <c r="N1337" s="177">
        <f>IFERROR(_xll.qlIndexFixing(ONIndex1M,I1337,TRUE,_xll.ohTrigger(RecalcTrigger,Trigger1M)),NA())</f>
        <v>2.2182133250219227E-2</v>
      </c>
      <c r="O1337" s="44">
        <f>IFERROR(_xll.qlIndexFixing(ONIndex3M,I1337,TRUE,_xll.ohTrigger(RecalcTrigger,Trigger3M)),NA())</f>
        <v>2.2687579683718928E-2</v>
      </c>
      <c r="P1337" s="44">
        <f>IFERROR(_xll.qlIndexFixing(ONIndex6M,I1337,TRUE,_xll.ohTrigger(RecalcTrigger,Trigger6M)),NA())</f>
        <v>2.2675407345804643E-2</v>
      </c>
      <c r="Q1337" s="178">
        <f>IFERROR(_xll.qlIndexFixing(ONIndex1Y,I1337,TRUE,_xll.ohTrigger(RecalcTrigger,Trigger1Y)),NA())</f>
        <v>2.3443495917868651E-2</v>
      </c>
    </row>
    <row r="1338" spans="2:17" x14ac:dyDescent="0.2">
      <c r="B1338" s="39" t="s">
        <v>42</v>
      </c>
      <c r="D1338" s="42">
        <f>_xll.qlCalendarAdvance(Calendar,$D1337,B1338,"f",FALSE)</f>
        <v>48850</v>
      </c>
      <c r="E1338" s="172">
        <f>_xll.qlInterestRateIndexValueDate(IndexON,D1338)</f>
        <v>48850</v>
      </c>
      <c r="F1338" s="188">
        <f>IFERROR(_xll.qlIndexFixing(IndexON,D1338,TRUE,_xll.ohTrigger(RecalcTrigger,TriggerON)),NA())</f>
        <v>2.1812353575421106E-2</v>
      </c>
      <c r="H1338" s="42">
        <f>_xll.qlCalendarAdvance(Calendar,$H1337,B1338,"f",FALSE)</f>
        <v>48850</v>
      </c>
      <c r="I1338" s="172">
        <f>_xll.qlInterestRateIndexValueDate(Index1M,$H1338)</f>
        <v>48850</v>
      </c>
      <c r="J1338" s="177">
        <f>IFERROR(_xll.qlIndexFixing(Index1M,$H1338,TRUE,_xll.ohTrigger(RecalcTrigger,Trigger1M)),NA())</f>
        <v>2.2167843918967388E-2</v>
      </c>
      <c r="K1338" s="44">
        <f>IFERROR(_xll.qlIndexFixing(Index3M,H1338,TRUE,_xll.ohTrigger(RecalcTrigger,Trigger3M)),NA())</f>
        <v>2.2667954415101884E-2</v>
      </c>
      <c r="L1338" s="44">
        <f>IFERROR(_xll.qlIndexFixing(Index6M,$H1338,TRUE,_xll.ohTrigger(RecalcTrigger,Trigger6M)),NA())</f>
        <v>2.2636534436964218E-2</v>
      </c>
      <c r="M1338" s="178">
        <f>IFERROR(_xll.qlIndexFixing(Index1Y,$H1338,TRUE,_xll.ohTrigger(RecalcTrigger,Trigger1Y)),NA())</f>
        <v>2.3333275172456425E-2</v>
      </c>
      <c r="N1338" s="177">
        <f>IFERROR(_xll.qlIndexFixing(ONIndex1M,I1338,TRUE,_xll.ohTrigger(RecalcTrigger,Trigger1M)),NA())</f>
        <v>2.2171152759621338E-2</v>
      </c>
      <c r="O1338" s="44">
        <f>IFERROR(_xll.qlIndexFixing(ONIndex3M,I1338,TRUE,_xll.ohTrigger(RecalcTrigger,Trigger3M)),NA())</f>
        <v>2.2676557614271786E-2</v>
      </c>
      <c r="P1338" s="44">
        <f>IFERROR(_xll.qlIndexFixing(ONIndex6M,I1338,TRUE,_xll.ohTrigger(RecalcTrigger,Trigger6M)),NA())</f>
        <v>2.2663717766626679E-2</v>
      </c>
      <c r="Q1338" s="178">
        <f>IFERROR(_xll.qlIndexFixing(ONIndex1Y,I1338,TRUE,_xll.ohTrigger(RecalcTrigger,Trigger1Y)),NA())</f>
        <v>2.3430488861291288E-2</v>
      </c>
    </row>
    <row r="1339" spans="2:17" x14ac:dyDescent="0.2">
      <c r="B1339" s="39" t="s">
        <v>42</v>
      </c>
      <c r="D1339" s="42">
        <f>_xll.qlCalendarAdvance(Calendar,$D1338,B1339,"f",FALSE)</f>
        <v>48857</v>
      </c>
      <c r="E1339" s="172">
        <f>_xll.qlInterestRateIndexValueDate(IndexON,D1339)</f>
        <v>48857</v>
      </c>
      <c r="F1339" s="188">
        <f>IFERROR(_xll.qlIndexFixing(IndexON,D1339,TRUE,_xll.ohTrigger(RecalcTrigger,TriggerON)),NA())</f>
        <v>2.1802665853724035E-2</v>
      </c>
      <c r="H1339" s="42">
        <f>_xll.qlCalendarAdvance(Calendar,$H1338,B1339,"f",FALSE)</f>
        <v>48857</v>
      </c>
      <c r="I1339" s="172">
        <f>_xll.qlInterestRateIndexValueDate(Index1M,$H1339)</f>
        <v>48857</v>
      </c>
      <c r="J1339" s="177">
        <f>IFERROR(_xll.qlIndexFixing(Index1M,$H1339,TRUE,_xll.ohTrigger(RecalcTrigger,Trigger1M)),NA())</f>
        <v>2.215643951031095E-2</v>
      </c>
      <c r="K1339" s="44">
        <f>IFERROR(_xll.qlIndexFixing(Index3M,H1339,TRUE,_xll.ohTrigger(RecalcTrigger,Trigger3M)),NA())</f>
        <v>2.2656552762358305E-2</v>
      </c>
      <c r="L1339" s="44">
        <f>IFERROR(_xll.qlIndexFixing(Index6M,$H1339,TRUE,_xll.ohTrigger(RecalcTrigger,Trigger6M)),NA())</f>
        <v>2.2624266218573944E-2</v>
      </c>
      <c r="M1339" s="178">
        <f>IFERROR(_xll.qlIndexFixing(Index1Y,$H1339,TRUE,_xll.ohTrigger(RecalcTrigger,Trigger1Y)),NA())</f>
        <v>2.3318396937047403E-2</v>
      </c>
      <c r="N1339" s="177">
        <f>IFERROR(_xll.qlIndexFixing(ONIndex1M,I1339,TRUE,_xll.ohTrigger(RecalcTrigger,Trigger1M)),NA())</f>
        <v>2.2160156517030405E-2</v>
      </c>
      <c r="O1339" s="44">
        <f>IFERROR(_xll.qlIndexFixing(ONIndex3M,I1339,TRUE,_xll.ohTrigger(RecalcTrigger,Trigger3M)),NA())</f>
        <v>2.2665507719124012E-2</v>
      </c>
      <c r="P1339" s="44">
        <f>IFERROR(_xll.qlIndexFixing(ONIndex6M,I1339,TRUE,_xll.ohTrigger(RecalcTrigger,Trigger6M)),NA())</f>
        <v>2.2652008501874432E-2</v>
      </c>
      <c r="Q1339" s="178">
        <f>IFERROR(_xll.qlIndexFixing(ONIndex1Y,I1339,TRUE,_xll.ohTrigger(RecalcTrigger,Trigger1Y)),NA())</f>
        <v>2.3417425028390282E-2</v>
      </c>
    </row>
    <row r="1340" spans="2:17" x14ac:dyDescent="0.2">
      <c r="B1340" s="39" t="s">
        <v>42</v>
      </c>
      <c r="D1340" s="42">
        <f>_xll.qlCalendarAdvance(Calendar,$D1339,B1340,"f",FALSE)</f>
        <v>48864</v>
      </c>
      <c r="E1340" s="172">
        <f>_xll.qlInterestRateIndexValueDate(IndexON,D1340)</f>
        <v>48864</v>
      </c>
      <c r="F1340" s="188">
        <f>IFERROR(_xll.qlIndexFixing(IndexON,D1340,TRUE,_xll.ohTrigger(RecalcTrigger,TriggerON)),NA())</f>
        <v>2.1792950777124176E-2</v>
      </c>
      <c r="H1340" s="42">
        <f>_xll.qlCalendarAdvance(Calendar,$H1339,B1340,"f",FALSE)</f>
        <v>48864</v>
      </c>
      <c r="I1340" s="172">
        <f>_xll.qlInterestRateIndexValueDate(Index1M,$H1340)</f>
        <v>48864</v>
      </c>
      <c r="J1340" s="177">
        <f>IFERROR(_xll.qlIndexFixing(Index1M,$H1340,TRUE,_xll.ohTrigger(RecalcTrigger,Trigger1M)),NA())</f>
        <v>2.2145370056637536E-2</v>
      </c>
      <c r="K1340" s="44">
        <f>IFERROR(_xll.qlIndexFixing(Index3M,H1340,TRUE,_xll.ohTrigger(RecalcTrigger,Trigger3M)),NA())</f>
        <v>2.264523059557599E-2</v>
      </c>
      <c r="L1340" s="44">
        <f>IFERROR(_xll.qlIndexFixing(Index6M,$H1340,TRUE,_xll.ohTrigger(RecalcTrigger,Trigger6M)),NA())</f>
        <v>2.2612148358379859E-2</v>
      </c>
      <c r="M1340" s="178">
        <f>IFERROR(_xll.qlIndexFixing(Index1Y,$H1340,TRUE,_xll.ohTrigger(RecalcTrigger,Trigger1Y)),NA())</f>
        <v>2.3303460821703093E-2</v>
      </c>
      <c r="N1340" s="177">
        <f>IFERROR(_xll.qlIndexFixing(ONIndex1M,I1340,TRUE,_xll.ohTrigger(RecalcTrigger,Trigger1M)),NA())</f>
        <v>2.2149144522446429E-2</v>
      </c>
      <c r="O1340" s="44">
        <f>IFERROR(_xll.qlIndexFixing(ONIndex3M,I1340,TRUE,_xll.ohTrigger(RecalcTrigger,Trigger3M)),NA())</f>
        <v>2.265442999795142E-2</v>
      </c>
      <c r="P1340" s="44">
        <f>IFERROR(_xll.qlIndexFixing(ONIndex6M,I1340,TRUE,_xll.ohTrigger(RecalcTrigger,Trigger6M)),NA())</f>
        <v>2.264027955162895E-2</v>
      </c>
      <c r="Q1340" s="178">
        <f>IFERROR(_xll.qlIndexFixing(ONIndex1Y,I1340,TRUE,_xll.ohTrigger(RecalcTrigger,Trigger1Y)),NA())</f>
        <v>2.3404304418922495E-2</v>
      </c>
    </row>
    <row r="1341" spans="2:17" x14ac:dyDescent="0.2">
      <c r="B1341" s="39" t="s">
        <v>42</v>
      </c>
      <c r="D1341" s="42">
        <f>_xll.qlCalendarAdvance(Calendar,$D1340,B1341,"f",FALSE)</f>
        <v>48871</v>
      </c>
      <c r="E1341" s="172">
        <f>_xll.qlInterestRateIndexValueDate(IndexON,D1341)</f>
        <v>48871</v>
      </c>
      <c r="F1341" s="188">
        <f>IFERROR(_xll.qlIndexFixing(IndexON,D1341,TRUE,_xll.ohTrigger(RecalcTrigger,TriggerON)),NA())</f>
        <v>2.1783208345378391E-2</v>
      </c>
      <c r="H1341" s="42">
        <f>_xll.qlCalendarAdvance(Calendar,$H1340,B1341,"f",FALSE)</f>
        <v>48871</v>
      </c>
      <c r="I1341" s="172">
        <f>_xll.qlInterestRateIndexValueDate(Index1M,$H1341)</f>
        <v>48871</v>
      </c>
      <c r="J1341" s="177">
        <f>IFERROR(_xll.qlIndexFixing(Index1M,$H1341,TRUE,_xll.ohTrigger(RecalcTrigger,Trigger1M)),NA())</f>
        <v>2.2134284831124562E-2</v>
      </c>
      <c r="K1341" s="44">
        <f>IFERROR(_xll.qlIndexFixing(Index3M,H1341,TRUE,_xll.ohTrigger(RecalcTrigger,Trigger3M)),NA())</f>
        <v>2.2633880477717975E-2</v>
      </c>
      <c r="L1341" s="44">
        <f>IFERROR(_xll.qlIndexFixing(Index6M,$H1341,TRUE,_xll.ohTrigger(RecalcTrigger,Trigger6M)),NA())</f>
        <v>2.2600010664058555E-2</v>
      </c>
      <c r="M1341" s="178">
        <f>IFERROR(_xll.qlIndexFixing(Index1Y,$H1341,TRUE,_xll.ohTrigger(RecalcTrigger,Trigger1Y)),NA())</f>
        <v>2.3288466828964793E-2</v>
      </c>
      <c r="N1341" s="177">
        <f>IFERROR(_xll.qlIndexFixing(ONIndex1M,I1341,TRUE,_xll.ohTrigger(RecalcTrigger,Trigger1M)),NA())</f>
        <v>2.213811677586941E-2</v>
      </c>
      <c r="O1341" s="44">
        <f>IFERROR(_xll.qlIndexFixing(ONIndex3M,I1341,TRUE,_xll.ohTrigger(RecalcTrigger,Trigger3M)),NA())</f>
        <v>2.2643324450916102E-2</v>
      </c>
      <c r="P1341" s="44">
        <f>IFERROR(_xll.qlIndexFixing(ONIndex6M,I1341,TRUE,_xll.ohTrigger(RecalcTrigger,Trigger6M)),NA())</f>
        <v>2.2628530915890233E-2</v>
      </c>
      <c r="Q1341" s="178">
        <f>IFERROR(_xll.qlIndexFixing(ONIndex1Y,I1341,TRUE,_xll.ohTrigger(RecalcTrigger,Trigger1Y)),NA())</f>
        <v>2.3391127033131065E-2</v>
      </c>
    </row>
    <row r="1342" spans="2:17" x14ac:dyDescent="0.2">
      <c r="B1342" s="39" t="s">
        <v>42</v>
      </c>
      <c r="D1342" s="42">
        <f>_xll.qlCalendarAdvance(Calendar,$D1341,B1342,"f",FALSE)</f>
        <v>48878</v>
      </c>
      <c r="E1342" s="172">
        <f>_xll.qlInterestRateIndexValueDate(IndexON,D1342)</f>
        <v>48878</v>
      </c>
      <c r="F1342" s="188">
        <f>IFERROR(_xll.qlIndexFixing(IndexON,D1342,TRUE,_xll.ohTrigger(RecalcTrigger,TriggerON)),NA())</f>
        <v>2.1773438558567726E-2</v>
      </c>
      <c r="H1342" s="42">
        <f>_xll.qlCalendarAdvance(Calendar,$H1341,B1342,"f",FALSE)</f>
        <v>48878</v>
      </c>
      <c r="I1342" s="172">
        <f>_xll.qlInterestRateIndexValueDate(Index1M,$H1342)</f>
        <v>48878</v>
      </c>
      <c r="J1342" s="177">
        <f>IFERROR(_xll.qlIndexFixing(Index1M,$H1342,TRUE,_xll.ohTrigger(RecalcTrigger,Trigger1M)),NA())</f>
        <v>2.212318383381378E-2</v>
      </c>
      <c r="K1342" s="44">
        <f>IFERROR(_xll.qlIndexFixing(Index3M,H1342,TRUE,_xll.ohTrigger(RecalcTrigger,Trigger3M)),NA())</f>
        <v>2.2622502409023866E-2</v>
      </c>
      <c r="L1342" s="44">
        <f>IFERROR(_xll.qlIndexFixing(Index6M,$H1342,TRUE,_xll.ohTrigger(RecalcTrigger,Trigger6M)),NA())</f>
        <v>2.2587853135967621E-2</v>
      </c>
      <c r="M1342" s="178">
        <f>IFERROR(_xll.qlIndexFixing(Index1Y,$H1342,TRUE,_xll.ohTrigger(RecalcTrigger,Trigger1Y)),NA())</f>
        <v>2.3273414961383132E-2</v>
      </c>
      <c r="N1342" s="177">
        <f>IFERROR(_xll.qlIndexFixing(ONIndex1M,I1342,TRUE,_xll.ohTrigger(RecalcTrigger,Trigger1M)),NA())</f>
        <v>2.2127073277299347E-2</v>
      </c>
      <c r="O1342" s="44">
        <f>IFERROR(_xll.qlIndexFixing(ONIndex3M,I1342,TRUE,_xll.ohTrigger(RecalcTrigger,Trigger3M)),NA())</f>
        <v>2.263219107801806E-2</v>
      </c>
      <c r="P1342" s="44">
        <f>IFERROR(_xll.qlIndexFixing(ONIndex6M,I1342,TRUE,_xll.ohTrigger(RecalcTrigger,Trigger6M)),NA())</f>
        <v>2.2616762594496187E-2</v>
      </c>
      <c r="Q1342" s="178">
        <f>IFERROR(_xll.qlIndexFixing(ONIndex1Y,I1342,TRUE,_xll.ohTrigger(RecalcTrigger,Trigger1Y)),NA())</f>
        <v>2.3377892870934947E-2</v>
      </c>
    </row>
    <row r="1343" spans="2:17" x14ac:dyDescent="0.2">
      <c r="B1343" s="39" t="s">
        <v>42</v>
      </c>
      <c r="D1343" s="42">
        <f>_xll.qlCalendarAdvance(Calendar,$D1342,B1343,"f",FALSE)</f>
        <v>48885</v>
      </c>
      <c r="E1343" s="172">
        <f>_xll.qlInterestRateIndexValueDate(IndexON,D1343)</f>
        <v>48885</v>
      </c>
      <c r="F1343" s="188">
        <f>IFERROR(_xll.qlIndexFixing(IndexON,D1343,TRUE,_xll.ohTrigger(RecalcTrigger,TriggerON)),NA())</f>
        <v>2.1763641416611135E-2</v>
      </c>
      <c r="H1343" s="42">
        <f>_xll.qlCalendarAdvance(Calendar,$H1342,B1343,"f",FALSE)</f>
        <v>48885</v>
      </c>
      <c r="I1343" s="172">
        <f>_xll.qlInterestRateIndexValueDate(Index1M,$H1343)</f>
        <v>48885</v>
      </c>
      <c r="J1343" s="177">
        <f>IFERROR(_xll.qlIndexFixing(Index1M,$H1343,TRUE,_xll.ohTrigger(RecalcTrigger,Trigger1M)),NA())</f>
        <v>2.2112444762945348E-2</v>
      </c>
      <c r="K1343" s="44">
        <f>IFERROR(_xll.qlIndexFixing(Index3M,H1343,TRUE,_xll.ohTrigger(RecalcTrigger,Trigger3M)),NA())</f>
        <v>2.2611096389734166E-2</v>
      </c>
      <c r="L1343" s="44">
        <f>IFERROR(_xll.qlIndexFixing(Index6M,$H1343,TRUE,_xll.ohTrigger(RecalcTrigger,Trigger6M)),NA())</f>
        <v>2.2575856787780672E-2</v>
      </c>
      <c r="M1343" s="178">
        <f>IFERROR(_xll.qlIndexFixing(Index1Y,$H1343,TRUE,_xll.ohTrigger(RecalcTrigger,Trigger1Y)),NA())</f>
        <v>2.3258305221518061E-2</v>
      </c>
      <c r="N1343" s="177">
        <f>IFERROR(_xll.qlIndexFixing(ONIndex1M,I1343,TRUE,_xll.ohTrigger(RecalcTrigger,Trigger1M)),NA())</f>
        <v>2.2116014026736242E-2</v>
      </c>
      <c r="O1343" s="44">
        <f>IFERROR(_xll.qlIndexFixing(ONIndex3M,I1343,TRUE,_xll.ohTrigger(RecalcTrigger,Trigger3M)),NA())</f>
        <v>2.2621029879257293E-2</v>
      </c>
      <c r="P1343" s="44">
        <f>IFERROR(_xll.qlIndexFixing(ONIndex6M,I1343,TRUE,_xll.ohTrigger(RecalcTrigger,Trigger6M)),NA())</f>
        <v>2.2604974587608906E-2</v>
      </c>
      <c r="Q1343" s="178">
        <f>IFERROR(_xll.qlIndexFixing(ONIndex1Y,I1343,TRUE,_xll.ohTrigger(RecalcTrigger,Trigger1Y)),NA())</f>
        <v>2.3364601932334139E-2</v>
      </c>
    </row>
    <row r="1344" spans="2:17" x14ac:dyDescent="0.2">
      <c r="B1344" s="39" t="s">
        <v>42</v>
      </c>
      <c r="D1344" s="42">
        <f>_xll.qlCalendarAdvance(Calendar,$D1343,B1344,"f",FALSE)</f>
        <v>48892</v>
      </c>
      <c r="E1344" s="172">
        <f>_xll.qlInterestRateIndexValueDate(IndexON,D1344)</f>
        <v>48892</v>
      </c>
      <c r="F1344" s="188">
        <f>IFERROR(_xll.qlIndexFixing(IndexON,D1344,TRUE,_xll.ohTrigger(RecalcTrigger,TriggerON)),NA())</f>
        <v>2.1753816919751756E-2</v>
      </c>
      <c r="H1344" s="42">
        <f>_xll.qlCalendarAdvance(Calendar,$H1343,B1344,"f",FALSE)</f>
        <v>48892</v>
      </c>
      <c r="I1344" s="172">
        <f>_xll.qlInterestRateIndexValueDate(Index1M,$H1344)</f>
        <v>48892</v>
      </c>
      <c r="J1344" s="177">
        <f>IFERROR(_xll.qlIndexFixing(Index1M,$H1344,TRUE,_xll.ohTrigger(RecalcTrigger,Trigger1M)),NA())</f>
        <v>2.2101317621990302E-2</v>
      </c>
      <c r="K1344" s="44">
        <f>IFERROR(_xll.qlIndexFixing(Index3M,H1344,TRUE,_xll.ohTrigger(RecalcTrigger,Trigger3M)),NA())</f>
        <v>2.2599662420085841E-2</v>
      </c>
      <c r="L1344" s="44">
        <f>IFERROR(_xll.qlIndexFixing(Index6M,$H1344,TRUE,_xll.ohTrigger(RecalcTrigger,Trigger6M)),NA())</f>
        <v>2.2563661759733639E-2</v>
      </c>
      <c r="M1344" s="178">
        <f>IFERROR(_xll.qlIndexFixing(Index1Y,$H1344,TRUE,_xll.ohTrigger(RecalcTrigger,Trigger1Y)),NA())</f>
        <v>2.3243137611939968E-2</v>
      </c>
      <c r="N1344" s="177">
        <f>IFERROR(_xll.qlIndexFixing(ONIndex1M,I1344,TRUE,_xll.ohTrigger(RecalcTrigger,Trigger1M)),NA())</f>
        <v>2.2104939024180092E-2</v>
      </c>
      <c r="O1344" s="44">
        <f>IFERROR(_xll.qlIndexFixing(ONIndex3M,I1344,TRUE,_xll.ohTrigger(RecalcTrigger,Trigger3M)),NA())</f>
        <v>2.2609840854714847E-2</v>
      </c>
      <c r="P1344" s="44">
        <f>IFERROR(_xll.qlIndexFixing(ONIndex6M,I1344,TRUE,_xll.ohTrigger(RecalcTrigger,Trigger6M)),NA())</f>
        <v>2.2593166895147343E-2</v>
      </c>
      <c r="Q1344" s="178">
        <f>IFERROR(_xll.qlIndexFixing(ONIndex1Y,I1344,TRUE,_xll.ohTrigger(RecalcTrigger,Trigger1Y)),NA())</f>
        <v>2.3351254217409689E-2</v>
      </c>
    </row>
    <row r="1345" spans="2:17" x14ac:dyDescent="0.2">
      <c r="B1345" s="39" t="s">
        <v>42</v>
      </c>
      <c r="D1345" s="42">
        <f>_xll.qlCalendarAdvance(Calendar,$D1344,B1345,"f",FALSE)</f>
        <v>48899</v>
      </c>
      <c r="E1345" s="172">
        <f>_xll.qlInterestRateIndexValueDate(IndexON,D1345)</f>
        <v>48899</v>
      </c>
      <c r="F1345" s="188">
        <f>IFERROR(_xll.qlIndexFixing(IndexON,D1345,TRUE,_xll.ohTrigger(RecalcTrigger,TriggerON)),NA())</f>
        <v>2.1743965067665405E-2</v>
      </c>
      <c r="H1345" s="42">
        <f>_xll.qlCalendarAdvance(Calendar,$H1344,B1345,"f",FALSE)</f>
        <v>48899</v>
      </c>
      <c r="I1345" s="172">
        <f>_xll.qlInterestRateIndexValueDate(Index1M,$H1345)</f>
        <v>48899</v>
      </c>
      <c r="J1345" s="177">
        <f>IFERROR(_xll.qlIndexFixing(Index1M,$H1345,TRUE,_xll.ohTrigger(RecalcTrigger,Trigger1M)),NA())</f>
        <v>2.2090174711214737E-2</v>
      </c>
      <c r="K1345" s="44">
        <f>IFERROR(_xll.qlIndexFixing(Index3M,H1345,TRUE,_xll.ohTrigger(RecalcTrigger,Trigger3M)),NA())</f>
        <v>2.2588200500322037E-2</v>
      </c>
      <c r="L1345" s="44">
        <f>IFERROR(_xll.qlIndexFixing(Index6M,$H1345,TRUE,_xll.ohTrigger(RecalcTrigger,Trigger6M)),NA())</f>
        <v>2.2551446899780801E-2</v>
      </c>
      <c r="M1345" s="178">
        <f>IFERROR(_xll.qlIndexFixing(Index1Y,$H1345,TRUE,_xll.ohTrigger(RecalcTrigger,Trigger1Y)),NA())</f>
        <v>2.3227912135229012E-2</v>
      </c>
      <c r="N1345" s="177">
        <f>IFERROR(_xll.qlIndexFixing(ONIndex1M,I1345,TRUE,_xll.ohTrigger(RecalcTrigger,Trigger1M)),NA())</f>
        <v>2.20938482696309E-2</v>
      </c>
      <c r="O1345" s="44">
        <f>IFERROR(_xll.qlIndexFixing(ONIndex3M,I1345,TRUE,_xll.ohTrigger(RecalcTrigger,Trigger3M)),NA())</f>
        <v>2.2598624004390722E-2</v>
      </c>
      <c r="P1345" s="44">
        <f>IFERROR(_xll.qlIndexFixing(ONIndex6M,I1345,TRUE,_xll.ohTrigger(RecalcTrigger,Trigger6M)),NA())</f>
        <v>2.2581339517192545E-2</v>
      </c>
      <c r="Q1345" s="178">
        <f>IFERROR(_xll.qlIndexFixing(ONIndex1Y,I1345,TRUE,_xll.ohTrigger(RecalcTrigger,Trigger1Y)),NA())</f>
        <v>2.3337849726080551E-2</v>
      </c>
    </row>
    <row r="1346" spans="2:17" x14ac:dyDescent="0.2">
      <c r="B1346" s="39" t="s">
        <v>42</v>
      </c>
      <c r="D1346" s="42">
        <f>_xll.qlCalendarAdvance(Calendar,$D1345,B1346,"f",FALSE)</f>
        <v>48906</v>
      </c>
      <c r="E1346" s="172">
        <f>_xll.qlInterestRateIndexValueDate(IndexON,D1346)</f>
        <v>48906</v>
      </c>
      <c r="F1346" s="188">
        <f>IFERROR(_xll.qlIndexFixing(IndexON,D1346,TRUE,_xll.ohTrigger(RecalcTrigger,TriggerON)),NA())</f>
        <v>2.173408586059522E-2</v>
      </c>
      <c r="H1346" s="42">
        <f>_xll.qlCalendarAdvance(Calendar,$H1345,B1346,"f",FALSE)</f>
        <v>48906</v>
      </c>
      <c r="I1346" s="172">
        <f>_xll.qlInterestRateIndexValueDate(Index1M,$H1346)</f>
        <v>48906</v>
      </c>
      <c r="J1346" s="177">
        <f>IFERROR(_xll.qlIndexFixing(Index1M,$H1346,TRUE,_xll.ohTrigger(RecalcTrigger,Trigger1M)),NA())</f>
        <v>2.2079016030667274E-2</v>
      </c>
      <c r="K1346" s="44">
        <f>IFERROR(_xll.qlIndexFixing(Index3M,H1346,TRUE,_xll.ohTrigger(RecalcTrigger,Trigger3M)),NA())</f>
        <v>2.2576710630683242E-2</v>
      </c>
      <c r="L1346" s="44">
        <f>IFERROR(_xll.qlIndexFixing(Index6M,$H1346,TRUE,_xll.ohTrigger(RecalcTrigger,Trigger6M)),NA())</f>
        <v>2.2539212208279924E-2</v>
      </c>
      <c r="M1346" s="178">
        <f>IFERROR(_xll.qlIndexFixing(Index1Y,$H1346,TRUE,_xll.ohTrigger(RecalcTrigger,Trigger1Y)),NA())</f>
        <v>2.3212628793974899E-2</v>
      </c>
      <c r="N1346" s="177">
        <f>IFERROR(_xll.qlIndexFixing(ONIndex1M,I1346,TRUE,_xll.ohTrigger(RecalcTrigger,Trigger1M)),NA())</f>
        <v>2.2082741763088665E-2</v>
      </c>
      <c r="O1346" s="44">
        <f>IFERROR(_xll.qlIndexFixing(ONIndex3M,I1346,TRUE,_xll.ohTrigger(RecalcTrigger,Trigger3M)),NA())</f>
        <v>2.2587379328122825E-2</v>
      </c>
      <c r="P1346" s="44">
        <f>IFERROR(_xll.qlIndexFixing(ONIndex6M,I1346,TRUE,_xll.ohTrigger(RecalcTrigger,Trigger6M)),NA())</f>
        <v>2.2569492453744511E-2</v>
      </c>
      <c r="Q1346" s="178">
        <f>IFERROR(_xll.qlIndexFixing(ONIndex1Y,I1346,TRUE,_xll.ohTrigger(RecalcTrigger,Trigger1Y)),NA())</f>
        <v>2.3324388458427769E-2</v>
      </c>
    </row>
    <row r="1347" spans="2:17" x14ac:dyDescent="0.2">
      <c r="B1347" s="39" t="s">
        <v>42</v>
      </c>
      <c r="D1347" s="42">
        <f>_xll.qlCalendarAdvance(Calendar,$D1346,B1347,"f",FALSE)</f>
        <v>48913</v>
      </c>
      <c r="E1347" s="172">
        <f>_xll.qlInterestRateIndexValueDate(IndexON,D1347)</f>
        <v>48913</v>
      </c>
      <c r="F1347" s="188">
        <f>IFERROR(_xll.qlIndexFixing(IndexON,D1347,TRUE,_xll.ohTrigger(RecalcTrigger,TriggerON)),NA())</f>
        <v>2.1724179298460156E-2</v>
      </c>
      <c r="H1347" s="42">
        <f>_xll.qlCalendarAdvance(Calendar,$H1346,B1347,"f",FALSE)</f>
        <v>48913</v>
      </c>
      <c r="I1347" s="172">
        <f>_xll.qlInterestRateIndexValueDate(Index1M,$H1347)</f>
        <v>48913</v>
      </c>
      <c r="J1347" s="177">
        <f>IFERROR(_xll.qlIndexFixing(Index1M,$H1347,TRUE,_xll.ohTrigger(RecalcTrigger,Trigger1M)),NA())</f>
        <v>2.2067841580388436E-2</v>
      </c>
      <c r="K1347" s="44">
        <f>IFERROR(_xll.qlIndexFixing(Index3M,H1347,TRUE,_xll.ohTrigger(RecalcTrigger,Trigger3M)),NA())</f>
        <v>2.2565456041706233E-2</v>
      </c>
      <c r="L1347" s="44">
        <f>IFERROR(_xll.qlIndexFixing(Index6M,$H1347,TRUE,_xll.ohTrigger(RecalcTrigger,Trigger6M)),NA())</f>
        <v>2.2526768001494113E-2</v>
      </c>
      <c r="M1347" s="178">
        <f>IFERROR(_xll.qlIndexFixing(Index1Y,$H1347,TRUE,_xll.ohTrigger(RecalcTrigger,Trigger1Y)),NA())</f>
        <v>2.3197287590777105E-2</v>
      </c>
      <c r="N1347" s="177">
        <f>IFERROR(_xll.qlIndexFixing(ONIndex1M,I1347,TRUE,_xll.ohTrigger(RecalcTrigger,Trigger1M)),NA())</f>
        <v>2.2071619504553386E-2</v>
      </c>
      <c r="O1347" s="44">
        <f>IFERROR(_xll.qlIndexFixing(ONIndex3M,I1347,TRUE,_xll.ohTrigger(RecalcTrigger,Trigger3M)),NA())</f>
        <v>2.2576106826154296E-2</v>
      </c>
      <c r="P1347" s="44">
        <f>IFERROR(_xll.qlIndexFixing(ONIndex6M,I1347,TRUE,_xll.ohTrigger(RecalcTrigger,Trigger6M)),NA())</f>
        <v>2.2557625704722195E-2</v>
      </c>
      <c r="Q1347" s="178">
        <f>IFERROR(_xll.qlIndexFixing(ONIndex1Y,I1347,TRUE,_xll.ohTrigger(RecalcTrigger,Trigger1Y)),NA())</f>
        <v>2.3310870414289253E-2</v>
      </c>
    </row>
    <row r="1348" spans="2:17" x14ac:dyDescent="0.2">
      <c r="B1348" s="39" t="s">
        <v>42</v>
      </c>
      <c r="D1348" s="42">
        <f>_xll.qlCalendarAdvance(Calendar,$D1347,B1348,"f",FALSE)</f>
        <v>48920</v>
      </c>
      <c r="E1348" s="172">
        <f>_xll.qlInterestRateIndexValueDate(IndexON,D1348)</f>
        <v>48920</v>
      </c>
      <c r="F1348" s="188">
        <f>IFERROR(_xll.qlIndexFixing(IndexON,D1348,TRUE,_xll.ohTrigger(RecalcTrigger,TriggerON)),NA())</f>
        <v>2.1714245381179165E-2</v>
      </c>
      <c r="H1348" s="42">
        <f>_xll.qlCalendarAdvance(Calendar,$H1347,B1348,"f",FALSE)</f>
        <v>48920</v>
      </c>
      <c r="I1348" s="172">
        <f>_xll.qlInterestRateIndexValueDate(Index1M,$H1348)</f>
        <v>48920</v>
      </c>
      <c r="J1348" s="177">
        <f>IFERROR(_xll.qlIndexFixing(Index1M,$H1348,TRUE,_xll.ohTrigger(RecalcTrigger,Trigger1M)),NA())</f>
        <v>2.2056246644938441E-2</v>
      </c>
      <c r="K1348" s="44">
        <f>IFERROR(_xll.qlIndexFixing(Index3M,H1348,TRUE,_xll.ohTrigger(RecalcTrigger,Trigger3M)),NA())</f>
        <v>2.2553915688464186E-2</v>
      </c>
      <c r="L1348" s="44">
        <f>IFERROR(_xll.qlIndexFixing(Index6M,$H1348,TRUE,_xll.ohTrigger(RecalcTrigger,Trigger6M)),NA())</f>
        <v>2.251449147831066E-2</v>
      </c>
      <c r="M1348" s="178">
        <f>IFERROR(_xll.qlIndexFixing(Index1Y,$H1348,TRUE,_xll.ohTrigger(RecalcTrigger,Trigger1Y)),NA())</f>
        <v>2.318188852824532E-2</v>
      </c>
      <c r="N1348" s="177">
        <f>IFERROR(_xll.qlIndexFixing(ONIndex1M,I1348,TRUE,_xll.ohTrigger(RecalcTrigger,Trigger1M)),NA())</f>
        <v>2.2060481494025064E-2</v>
      </c>
      <c r="O1348" s="44">
        <f>IFERROR(_xll.qlIndexFixing(ONIndex3M,I1348,TRUE,_xll.ohTrigger(RecalcTrigger,Trigger3M)),NA())</f>
        <v>2.256480649816095E-2</v>
      </c>
      <c r="P1348" s="44">
        <f>IFERROR(_xll.qlIndexFixing(ONIndex6M,I1348,TRUE,_xll.ohTrigger(RecalcTrigger,Trigger6M)),NA())</f>
        <v>2.2545739270125598E-2</v>
      </c>
      <c r="Q1348" s="178">
        <f>IFERROR(_xll.qlIndexFixing(ONIndex1Y,I1348,TRUE,_xll.ohTrigger(RecalcTrigger,Trigger1Y)),NA())</f>
        <v>2.3297295593908141E-2</v>
      </c>
    </row>
    <row r="1349" spans="2:17" x14ac:dyDescent="0.2">
      <c r="B1349" s="39" t="s">
        <v>42</v>
      </c>
      <c r="D1349" s="42">
        <f>_xll.qlCalendarAdvance(Calendar,$D1348,B1349,"f",FALSE)</f>
        <v>48927</v>
      </c>
      <c r="E1349" s="172">
        <f>_xll.qlInterestRateIndexValueDate(IndexON,D1349)</f>
        <v>48927</v>
      </c>
      <c r="F1349" s="188">
        <f>IFERROR(_xll.qlIndexFixing(IndexON,D1349,TRUE,_xll.ohTrigger(RecalcTrigger,TriggerON)),NA())</f>
        <v>2.1704284108995386E-2</v>
      </c>
      <c r="H1349" s="42">
        <f>_xll.qlCalendarAdvance(Calendar,$H1348,B1349,"f",FALSE)</f>
        <v>48927</v>
      </c>
      <c r="I1349" s="172">
        <f>_xll.qlInterestRateIndexValueDate(Index1M,$H1349)</f>
        <v>48927</v>
      </c>
      <c r="J1349" s="177">
        <f>IFERROR(_xll.qlIndexFixing(Index1M,$H1349,TRUE,_xll.ohTrigger(RecalcTrigger,Trigger1M)),NA())</f>
        <v>2.2045035246401147E-2</v>
      </c>
      <c r="K1349" s="44">
        <f>IFERROR(_xll.qlIndexFixing(Index3M,H1349,TRUE,_xll.ohTrigger(RecalcTrigger,Trigger3M)),NA())</f>
        <v>2.2542347388755345E-2</v>
      </c>
      <c r="L1349" s="44">
        <f>IFERROR(_xll.qlIndexFixing(Index6M,$H1349,TRUE,_xll.ohTrigger(RecalcTrigger,Trigger6M)),NA())</f>
        <v>2.250219512387313E-2</v>
      </c>
      <c r="M1349" s="178">
        <f>IFERROR(_xll.qlIndexFixing(Index1Y,$H1349,TRUE,_xll.ohTrigger(RecalcTrigger,Trigger1Y)),NA())</f>
        <v>2.3166431608998783E-2</v>
      </c>
      <c r="N1349" s="177">
        <f>IFERROR(_xll.qlIndexFixing(ONIndex1M,I1349,TRUE,_xll.ohTrigger(RecalcTrigger,Trigger1M)),NA())</f>
        <v>2.2049327731503698E-2</v>
      </c>
      <c r="O1349" s="44">
        <f>IFERROR(_xll.qlIndexFixing(ONIndex3M,I1349,TRUE,_xll.ohTrigger(RecalcTrigger,Trigger3M)),NA())</f>
        <v>2.2553478344466971E-2</v>
      </c>
      <c r="P1349" s="44">
        <f>IFERROR(_xll.qlIndexFixing(ONIndex6M,I1349,TRUE,_xll.ohTrigger(RecalcTrigger,Trigger6M)),NA())</f>
        <v>2.2533833150035765E-2</v>
      </c>
      <c r="Q1349" s="178">
        <f>IFERROR(_xll.qlIndexFixing(ONIndex1Y,I1349,TRUE,_xll.ohTrigger(RecalcTrigger,Trigger1Y)),NA())</f>
        <v>2.3283663997041293E-2</v>
      </c>
    </row>
    <row r="1350" spans="2:17" x14ac:dyDescent="0.2">
      <c r="B1350" s="39" t="s">
        <v>42</v>
      </c>
      <c r="D1350" s="42">
        <f>_xll.qlCalendarAdvance(Calendar,$D1349,B1350,"f",FALSE)</f>
        <v>48934</v>
      </c>
      <c r="E1350" s="172">
        <f>_xll.qlInterestRateIndexValueDate(IndexON,D1350)</f>
        <v>48934</v>
      </c>
      <c r="F1350" s="188">
        <f>IFERROR(_xll.qlIndexFixing(IndexON,D1350,TRUE,_xll.ohTrigger(RecalcTrigger,TriggerON)),NA())</f>
        <v>2.1694295481665682E-2</v>
      </c>
      <c r="H1350" s="42">
        <f>_xll.qlCalendarAdvance(Calendar,$H1349,B1350,"f",FALSE)</f>
        <v>48934</v>
      </c>
      <c r="I1350" s="172">
        <f>_xll.qlInterestRateIndexValueDate(Index1M,$H1350)</f>
        <v>48934</v>
      </c>
      <c r="J1350" s="177">
        <f>IFERROR(_xll.qlIndexFixing(Index1M,$H1350,TRUE,_xll.ohTrigger(RecalcTrigger,Trigger1M)),NA())</f>
        <v>2.2033808076449179E-2</v>
      </c>
      <c r="K1350" s="44">
        <f>IFERROR(_xll.qlIndexFixing(Index3M,H1350,TRUE,_xll.ohTrigger(RecalcTrigger,Trigger3M)),NA())</f>
        <v>2.253075114281744E-2</v>
      </c>
      <c r="L1350" s="44">
        <f>IFERROR(_xll.qlIndexFixing(Index6M,$H1350,TRUE,_xll.ohTrigger(RecalcTrigger,Trigger6M)),NA())</f>
        <v>2.248987893854177E-2</v>
      </c>
      <c r="M1350" s="178">
        <f>IFERROR(_xll.qlIndexFixing(Index1Y,$H1350,TRUE,_xll.ohTrigger(RecalcTrigger,Trigger1Y)),NA())</f>
        <v>2.3150916835666724E-2</v>
      </c>
      <c r="N1350" s="177">
        <f>IFERROR(_xll.qlIndexFixing(ONIndex1M,I1350,TRUE,_xll.ohTrigger(RecalcTrigger,Trigger1M)),NA())</f>
        <v>2.203815821698929E-2</v>
      </c>
      <c r="O1350" s="44">
        <f>IFERROR(_xll.qlIndexFixing(ONIndex3M,I1350,TRUE,_xll.ohTrigger(RecalcTrigger,Trigger3M)),NA())</f>
        <v>2.254212236482922E-2</v>
      </c>
      <c r="P1350" s="44">
        <f>IFERROR(_xll.qlIndexFixing(ONIndex6M,I1350,TRUE,_xll.ohTrigger(RecalcTrigger,Trigger6M)),NA())</f>
        <v>2.252190734437165E-2</v>
      </c>
      <c r="Q1350" s="178">
        <f>IFERROR(_xll.qlIndexFixing(ONIndex1Y,I1350,TRUE,_xll.ohTrigger(RecalcTrigger,Trigger1Y)),NA())</f>
        <v>2.3269975623931849E-2</v>
      </c>
    </row>
    <row r="1351" spans="2:17" x14ac:dyDescent="0.2">
      <c r="B1351" s="39" t="s">
        <v>42</v>
      </c>
      <c r="D1351" s="42">
        <f>_xll.qlCalendarAdvance(Calendar,$D1350,B1351,"f",FALSE)</f>
        <v>48941</v>
      </c>
      <c r="E1351" s="172">
        <f>_xll.qlInterestRateIndexValueDate(IndexON,D1351)</f>
        <v>48941</v>
      </c>
      <c r="F1351" s="188">
        <f>IFERROR(_xll.qlIndexFixing(IndexON,D1351,TRUE,_xll.ohTrigger(RecalcTrigger,TriggerON)),NA())</f>
        <v>2.1684279499271097E-2</v>
      </c>
      <c r="H1351" s="42">
        <f>_xll.qlCalendarAdvance(Calendar,$H1350,B1351,"f",FALSE)</f>
        <v>48941</v>
      </c>
      <c r="I1351" s="172">
        <f>_xll.qlInterestRateIndexValueDate(Index1M,$H1351)</f>
        <v>48941</v>
      </c>
      <c r="J1351" s="177">
        <f>IFERROR(_xll.qlIndexFixing(Index1M,$H1351,TRUE,_xll.ohTrigger(RecalcTrigger,Trigger1M)),NA())</f>
        <v>2.2022565135134103E-2</v>
      </c>
      <c r="K1351" s="44">
        <f>IFERROR(_xll.qlIndexFixing(Index3M,H1351,TRUE,_xll.ohTrigger(RecalcTrigger,Trigger3M)),NA())</f>
        <v>2.2519126950889114E-2</v>
      </c>
      <c r="L1351" s="44">
        <f>IFERROR(_xll.qlIndexFixing(Index6M,$H1351,TRUE,_xll.ohTrigger(RecalcTrigger,Trigger6M)),NA())</f>
        <v>2.2477542922679068E-2</v>
      </c>
      <c r="M1351" s="178">
        <f>IFERROR(_xll.qlIndexFixing(Index1Y,$H1351,TRUE,_xll.ohTrigger(RecalcTrigger,Trigger1Y)),NA())</f>
        <v>2.3135344210887476E-2</v>
      </c>
      <c r="N1351" s="177">
        <f>IFERROR(_xll.qlIndexFixing(ONIndex1M,I1351,TRUE,_xll.ohTrigger(RecalcTrigger,Trigger1M)),NA())</f>
        <v>2.2026972950481838E-2</v>
      </c>
      <c r="O1351" s="44">
        <f>IFERROR(_xll.qlIndexFixing(ONIndex3M,I1351,TRUE,_xll.ohTrigger(RecalcTrigger,Trigger3M)),NA())</f>
        <v>2.2530738559409791E-2</v>
      </c>
      <c r="P1351" s="44">
        <f>IFERROR(_xll.qlIndexFixing(ONIndex6M,I1351,TRUE,_xll.ohTrigger(RecalcTrigger,Trigger6M)),NA())</f>
        <v>2.2509961853133253E-2</v>
      </c>
      <c r="Q1351" s="178">
        <f>IFERROR(_xll.qlIndexFixing(ONIndex1Y,I1351,TRUE,_xll.ohTrigger(RecalcTrigger,Trigger1Y)),NA())</f>
        <v>2.3256230474498762E-2</v>
      </c>
    </row>
    <row r="1352" spans="2:17" x14ac:dyDescent="0.2">
      <c r="B1352" s="39" t="s">
        <v>42</v>
      </c>
      <c r="D1352" s="42">
        <f>_xll.qlCalendarAdvance(Calendar,$D1351,B1352,"f",FALSE)</f>
        <v>48948</v>
      </c>
      <c r="E1352" s="172">
        <f>_xll.qlInterestRateIndexValueDate(IndexON,D1352)</f>
        <v>48948</v>
      </c>
      <c r="F1352" s="188">
        <f>IFERROR(_xll.qlIndexFixing(IndexON,D1352,TRUE,_xll.ohTrigger(RecalcTrigger,TriggerON)),NA())</f>
        <v>2.1674236161811633E-2</v>
      </c>
      <c r="H1352" s="42">
        <f>_xll.qlCalendarAdvance(Calendar,$H1351,B1352,"f",FALSE)</f>
        <v>48948</v>
      </c>
      <c r="I1352" s="172">
        <f>_xll.qlInterestRateIndexValueDate(Index1M,$H1352)</f>
        <v>48948</v>
      </c>
      <c r="J1352" s="177">
        <f>IFERROR(_xll.qlIndexFixing(Index1M,$H1352,TRUE,_xll.ohTrigger(RecalcTrigger,Trigger1M)),NA())</f>
        <v>2.2011306422497674E-2</v>
      </c>
      <c r="K1352" s="44">
        <f>IFERROR(_xll.qlIndexFixing(Index3M,H1352,TRUE,_xll.ohTrigger(RecalcTrigger,Trigger3M)),NA())</f>
        <v>2.2507474813210804E-2</v>
      </c>
      <c r="L1352" s="44">
        <f>IFERROR(_xll.qlIndexFixing(Index6M,$H1352,TRUE,_xll.ohTrigger(RecalcTrigger,Trigger6M)),NA())</f>
        <v>2.2465387616832241E-2</v>
      </c>
      <c r="M1352" s="178">
        <f>IFERROR(_xll.qlIndexFixing(Index1Y,$H1352,TRUE,_xll.ohTrigger(RecalcTrigger,Trigger1Y)),NA())</f>
        <v>2.3119713737310255E-2</v>
      </c>
      <c r="N1352" s="177">
        <f>IFERROR(_xll.qlIndexFixing(ONIndex1M,I1352,TRUE,_xll.ohTrigger(RecalcTrigger,Trigger1M)),NA())</f>
        <v>2.2015771931981343E-2</v>
      </c>
      <c r="O1352" s="44">
        <f>IFERROR(_xll.qlIndexFixing(ONIndex3M,I1352,TRUE,_xll.ohTrigger(RecalcTrigger,Trigger3M)),NA())</f>
        <v>2.2519326928208683E-2</v>
      </c>
      <c r="P1352" s="44">
        <f>IFERROR(_xll.qlIndexFixing(ONIndex6M,I1352,TRUE,_xll.ohTrigger(RecalcTrigger,Trigger6M)),NA())</f>
        <v>2.2497996676563714E-2</v>
      </c>
      <c r="Q1352" s="178">
        <f>IFERROR(_xll.qlIndexFixing(ONIndex1Y,I1352,TRUE,_xll.ohTrigger(RecalcTrigger,Trigger1Y)),NA())</f>
        <v>2.3242428548660987E-2</v>
      </c>
    </row>
    <row r="1353" spans="2:17" x14ac:dyDescent="0.2">
      <c r="B1353" s="39" t="s">
        <v>42</v>
      </c>
      <c r="D1353" s="42">
        <f>_xll.qlCalendarAdvance(Calendar,$D1352,B1353,"f",FALSE)</f>
        <v>48955</v>
      </c>
      <c r="E1353" s="172">
        <f>_xll.qlInterestRateIndexValueDate(IndexON,D1353)</f>
        <v>48955</v>
      </c>
      <c r="F1353" s="188">
        <f>IFERROR(_xll.qlIndexFixing(IndexON,D1353,TRUE,_xll.ohTrigger(RecalcTrigger,TriggerON)),NA())</f>
        <v>2.1664165469368335E-2</v>
      </c>
      <c r="H1353" s="42">
        <f>_xll.qlCalendarAdvance(Calendar,$H1352,B1353,"f",FALSE)</f>
        <v>48955</v>
      </c>
      <c r="I1353" s="172">
        <f>_xll.qlInterestRateIndexValueDate(Index1M,$H1353)</f>
        <v>48955</v>
      </c>
      <c r="J1353" s="177">
        <f>IFERROR(_xll.qlIndexFixing(Index1M,$H1353,TRUE,_xll.ohTrigger(RecalcTrigger,Trigger1M)),NA())</f>
        <v>2.2000031938596377E-2</v>
      </c>
      <c r="K1353" s="44">
        <f>IFERROR(_xll.qlIndexFixing(Index3M,H1353,TRUE,_xll.ohTrigger(RecalcTrigger,Trigger3M)),NA())</f>
        <v>2.2495794730022046E-2</v>
      </c>
      <c r="L1353" s="44">
        <f>IFERROR(_xll.qlIndexFixing(Index6M,$H1353,TRUE,_xll.ohTrigger(RecalcTrigger,Trigger6M)),NA())</f>
        <v>2.2453014114543059E-2</v>
      </c>
      <c r="M1353" s="178">
        <f>IFERROR(_xll.qlIndexFixing(Index1Y,$H1353,TRUE,_xll.ohTrigger(RecalcTrigger,Trigger1Y)),NA())</f>
        <v>2.3104025417593599E-2</v>
      </c>
      <c r="N1353" s="177">
        <f>IFERROR(_xll.qlIndexFixing(ONIndex1M,I1353,TRUE,_xll.ohTrigger(RecalcTrigger,Trigger1M)),NA())</f>
        <v>2.2004555161568851E-2</v>
      </c>
      <c r="O1353" s="44">
        <f>IFERROR(_xll.qlIndexFixing(ONIndex3M,I1353,TRUE,_xll.ohTrigger(RecalcTrigger,Trigger3M)),NA())</f>
        <v>2.250788747114485E-2</v>
      </c>
      <c r="P1353" s="44">
        <f>IFERROR(_xll.qlIndexFixing(ONIndex6M,I1353,TRUE,_xll.ohTrigger(RecalcTrigger,Trigger6M)),NA())</f>
        <v>2.2486011814338847E-2</v>
      </c>
      <c r="Q1353" s="178">
        <f>IFERROR(_xll.qlIndexFixing(ONIndex1Y,I1353,TRUE,_xll.ohTrigger(RecalcTrigger,Trigger1Y)),NA())</f>
        <v>2.3228569846499569E-2</v>
      </c>
    </row>
    <row r="1354" spans="2:17" x14ac:dyDescent="0.2">
      <c r="B1354" s="39" t="s">
        <v>42</v>
      </c>
      <c r="D1354" s="42">
        <f>_xll.qlCalendarAdvance(Calendar,$D1353,B1354,"f",FALSE)</f>
        <v>48962</v>
      </c>
      <c r="E1354" s="172">
        <f>_xll.qlInterestRateIndexValueDate(IndexON,D1354)</f>
        <v>48962</v>
      </c>
      <c r="F1354" s="188">
        <f>IFERROR(_xll.qlIndexFixing(IndexON,D1354,TRUE,_xll.ohTrigger(RecalcTrigger,TriggerON)),NA())</f>
        <v>2.1654067421860157E-2</v>
      </c>
      <c r="H1354" s="42">
        <f>_xll.qlCalendarAdvance(Calendar,$H1353,B1354,"f",FALSE)</f>
        <v>48962</v>
      </c>
      <c r="I1354" s="172">
        <f>_xll.qlInterestRateIndexValueDate(Index1M,$H1354)</f>
        <v>48962</v>
      </c>
      <c r="J1354" s="177">
        <f>IFERROR(_xll.qlIndexFixing(Index1M,$H1354,TRUE,_xll.ohTrigger(RecalcTrigger,Trigger1M)),NA())</f>
        <v>2.1988741683471969E-2</v>
      </c>
      <c r="K1354" s="44">
        <f>IFERROR(_xll.qlIndexFixing(Index3M,H1354,TRUE,_xll.ohTrigger(RecalcTrigger,Trigger3M)),NA())</f>
        <v>2.248408670156057E-2</v>
      </c>
      <c r="L1354" s="44">
        <f>IFERROR(_xll.qlIndexFixing(Index6M,$H1354,TRUE,_xll.ohTrigger(RecalcTrigger,Trigger6M)),NA())</f>
        <v>2.2440620783584546E-2</v>
      </c>
      <c r="M1354" s="178">
        <f>IFERROR(_xll.qlIndexFixing(Index1Y,$H1354,TRUE,_xll.ohTrigger(RecalcTrigger,Trigger1Y)),NA())</f>
        <v>2.3088279254406041E-2</v>
      </c>
      <c r="N1354" s="177">
        <f>IFERROR(_xll.qlIndexFixing(ONIndex1M,I1354,TRUE,_xll.ohTrigger(RecalcTrigger,Trigger1M)),NA())</f>
        <v>2.1993322639082269E-2</v>
      </c>
      <c r="O1354" s="44">
        <f>IFERROR(_xll.qlIndexFixing(ONIndex3M,I1354,TRUE,_xll.ohTrigger(RecalcTrigger,Trigger3M)),NA())</f>
        <v>2.2496420188299338E-2</v>
      </c>
      <c r="P1354" s="44">
        <f>IFERROR(_xll.qlIndexFixing(ONIndex6M,I1354,TRUE,_xll.ohTrigger(RecalcTrigger,Trigger6M)),NA())</f>
        <v>2.2474007266620744E-2</v>
      </c>
      <c r="Q1354" s="178">
        <f>IFERROR(_xll.qlIndexFixing(ONIndex1Y,I1354,TRUE,_xll.ohTrigger(RecalcTrigger,Trigger1Y)),NA())</f>
        <v>2.3214654368095555E-2</v>
      </c>
    </row>
    <row r="1355" spans="2:17" x14ac:dyDescent="0.2">
      <c r="B1355" s="39" t="s">
        <v>42</v>
      </c>
      <c r="D1355" s="42">
        <f>_xll.qlCalendarAdvance(Calendar,$D1354,B1355,"f",FALSE)</f>
        <v>48969</v>
      </c>
      <c r="E1355" s="172">
        <f>_xll.qlInterestRateIndexValueDate(IndexON,D1355)</f>
        <v>48969</v>
      </c>
      <c r="F1355" s="188">
        <f>IFERROR(_xll.qlIndexFixing(IndexON,D1355,TRUE,_xll.ohTrigger(RecalcTrigger,TriggerON)),NA())</f>
        <v>2.1643942019206053E-2</v>
      </c>
      <c r="H1355" s="42">
        <f>_xll.qlCalendarAdvance(Calendar,$H1354,B1355,"f",FALSE)</f>
        <v>48969</v>
      </c>
      <c r="I1355" s="172">
        <f>_xll.qlInterestRateIndexValueDate(Index1M,$H1355)</f>
        <v>48969</v>
      </c>
      <c r="J1355" s="177">
        <f>IFERROR(_xll.qlIndexFixing(Index1M,$H1355,TRUE,_xll.ohTrigger(RecalcTrigger,Trigger1M)),NA())</f>
        <v>2.1977435657176018E-2</v>
      </c>
      <c r="K1355" s="44">
        <f>IFERROR(_xll.qlIndexFixing(Index3M,H1355,TRUE,_xll.ohTrigger(RecalcTrigger,Trigger3M)),NA())</f>
        <v>2.2472350728070425E-2</v>
      </c>
      <c r="L1355" s="44">
        <f>IFERROR(_xll.qlIndexFixing(Index6M,$H1355,TRUE,_xll.ohTrigger(RecalcTrigger,Trigger6M)),NA())</f>
        <v>2.2428207624318061E-2</v>
      </c>
      <c r="M1355" s="178">
        <f>IFERROR(_xll.qlIndexFixing(Index1Y,$H1355,TRUE,_xll.ohTrigger(RecalcTrigger,Trigger1Y)),NA())</f>
        <v>2.3072475250424995E-2</v>
      </c>
      <c r="N1355" s="177">
        <f>IFERROR(_xll.qlIndexFixing(ONIndex1M,I1355,TRUE,_xll.ohTrigger(RecalcTrigger,Trigger1M)),NA())</f>
        <v>2.198207436468369E-2</v>
      </c>
      <c r="O1355" s="44">
        <f>IFERROR(_xll.qlIndexFixing(ONIndex3M,I1355,TRUE,_xll.ohTrigger(RecalcTrigger,Trigger3M)),NA())</f>
        <v>2.24849250795911E-2</v>
      </c>
      <c r="P1355" s="44">
        <f>IFERROR(_xll.qlIndexFixing(ONIndex6M,I1355,TRUE,_xll.ohTrigger(RecalcTrigger,Trigger6M)),NA())</f>
        <v>2.2461983033328359E-2</v>
      </c>
      <c r="Q1355" s="178">
        <f>IFERROR(_xll.qlIndexFixing(ONIndex1Y,I1355,TRUE,_xll.ohTrigger(RecalcTrigger,Trigger1Y)),NA())</f>
        <v>2.3200682113286852E-2</v>
      </c>
    </row>
    <row r="1356" spans="2:17" x14ac:dyDescent="0.2">
      <c r="B1356" s="39" t="s">
        <v>42</v>
      </c>
      <c r="D1356" s="42">
        <f>_xll.qlCalendarAdvance(Calendar,$D1355,B1356,"f",FALSE)</f>
        <v>48976</v>
      </c>
      <c r="E1356" s="172">
        <f>_xll.qlInterestRateIndexValueDate(IndexON,D1356)</f>
        <v>48976</v>
      </c>
      <c r="F1356" s="188">
        <f>IFERROR(_xll.qlIndexFixing(IndexON,D1356,TRUE,_xll.ohTrigger(RecalcTrigger,TriggerON)),NA())</f>
        <v>2.1633789261649161E-2</v>
      </c>
      <c r="H1356" s="42">
        <f>_xll.qlCalendarAdvance(Calendar,$H1355,B1356,"f",FALSE)</f>
        <v>48976</v>
      </c>
      <c r="I1356" s="172">
        <f>_xll.qlInterestRateIndexValueDate(Index1M,$H1356)</f>
        <v>48976</v>
      </c>
      <c r="J1356" s="177">
        <f>IFERROR(_xll.qlIndexFixing(Index1M,$H1356,TRUE,_xll.ohTrigger(RecalcTrigger,Trigger1M)),NA())</f>
        <v>2.1966859697870836E-2</v>
      </c>
      <c r="K1356" s="44">
        <f>IFERROR(_xll.qlIndexFixing(Index3M,H1356,TRUE,_xll.ohTrigger(RecalcTrigger,Trigger3M)),NA())</f>
        <v>2.246058680979204E-2</v>
      </c>
      <c r="L1356" s="44">
        <f>IFERROR(_xll.qlIndexFixing(Index6M,$H1356,TRUE,_xll.ohTrigger(RecalcTrigger,Trigger6M)),NA())</f>
        <v>2.2415774637108529E-2</v>
      </c>
      <c r="M1356" s="178">
        <f>IFERROR(_xll.qlIndexFixing(Index1Y,$H1356,TRUE,_xll.ohTrigger(RecalcTrigger,Trigger1Y)),NA())</f>
        <v>2.3056613408339199E-2</v>
      </c>
      <c r="N1356" s="177">
        <f>IFERROR(_xll.qlIndexFixing(ONIndex1M,I1356,TRUE,_xll.ohTrigger(RecalcTrigger,Trigger1M)),NA())</f>
        <v>2.1970810338292068E-2</v>
      </c>
      <c r="O1356" s="44">
        <f>IFERROR(_xll.qlIndexFixing(ONIndex3M,I1356,TRUE,_xll.ohTrigger(RecalcTrigger,Trigger3M)),NA())</f>
        <v>2.2473402145101185E-2</v>
      </c>
      <c r="P1356" s="44">
        <f>IFERROR(_xll.qlIndexFixing(ONIndex6M,I1356,TRUE,_xll.ohTrigger(RecalcTrigger,Trigger6M)),NA())</f>
        <v>2.2449939114704831E-2</v>
      </c>
      <c r="Q1356" s="178">
        <f>IFERROR(_xll.qlIndexFixing(ONIndex1Y,I1356,TRUE,_xll.ohTrigger(RecalcTrigger,Trigger1Y)),NA())</f>
        <v>2.3186653082235553E-2</v>
      </c>
    </row>
    <row r="1357" spans="2:17" x14ac:dyDescent="0.2">
      <c r="B1357" s="39" t="s">
        <v>42</v>
      </c>
      <c r="D1357" s="42">
        <f>_xll.qlCalendarAdvance(Calendar,$D1356,B1357,"f",FALSE)</f>
        <v>48983</v>
      </c>
      <c r="E1357" s="172">
        <f>_xll.qlInterestRateIndexValueDate(IndexON,D1357)</f>
        <v>48983</v>
      </c>
      <c r="F1357" s="188">
        <f>IFERROR(_xll.qlIndexFixing(IndexON,D1357,TRUE,_xll.ohTrigger(RecalcTrigger,TriggerON)),NA())</f>
        <v>2.162360914902739E-2</v>
      </c>
      <c r="H1357" s="42">
        <f>_xll.qlCalendarAdvance(Calendar,$H1356,B1357,"f",FALSE)</f>
        <v>48983</v>
      </c>
      <c r="I1357" s="172">
        <f>_xll.qlInterestRateIndexValueDate(Index1M,$H1357)</f>
        <v>48983</v>
      </c>
      <c r="J1357" s="177">
        <f>IFERROR(_xll.qlIndexFixing(Index1M,$H1357,TRUE,_xll.ohTrigger(RecalcTrigger,Trigger1M)),NA())</f>
        <v>2.1955531167589526E-2</v>
      </c>
      <c r="K1357" s="44">
        <f>IFERROR(_xll.qlIndexFixing(Index3M,H1357,TRUE,_xll.ohTrigger(RecalcTrigger,Trigger3M)),NA())</f>
        <v>2.2448953300326726E-2</v>
      </c>
      <c r="L1357" s="44">
        <f>IFERROR(_xll.qlIndexFixing(Index6M,$H1357,TRUE,_xll.ohTrigger(RecalcTrigger,Trigger6M)),NA())</f>
        <v>2.2403321822318197E-2</v>
      </c>
      <c r="M1357" s="178">
        <f>IFERROR(_xll.qlIndexFixing(Index1Y,$H1357,TRUE,_xll.ohTrigger(RecalcTrigger,Trigger1Y)),NA())</f>
        <v>2.3040693730845607E-2</v>
      </c>
      <c r="N1357" s="177">
        <f>IFERROR(_xll.qlIndexFixing(ONIndex1M,I1357,TRUE,_xll.ohTrigger(RecalcTrigger,Trigger1M)),NA())</f>
        <v>2.1959530559907403E-2</v>
      </c>
      <c r="O1357" s="44">
        <f>IFERROR(_xll.qlIndexFixing(ONIndex3M,I1357,TRUE,_xll.ohTrigger(RecalcTrigger,Trigger3M)),NA())</f>
        <v>2.2461851384667497E-2</v>
      </c>
      <c r="P1357" s="44">
        <f>IFERROR(_xll.qlIndexFixing(ONIndex6M,I1357,TRUE,_xll.ohTrigger(RecalcTrigger,Trigger6M)),NA())</f>
        <v>2.2437875510263883E-2</v>
      </c>
      <c r="Q1357" s="178">
        <f>IFERROR(_xll.qlIndexFixing(ONIndex1Y,I1357,TRUE,_xll.ohTrigger(RecalcTrigger,Trigger1Y)),NA())</f>
        <v>2.3172567274860612E-2</v>
      </c>
    </row>
    <row r="1358" spans="2:17" x14ac:dyDescent="0.2">
      <c r="B1358" s="39" t="s">
        <v>42</v>
      </c>
      <c r="D1358" s="42">
        <f>_xll.qlCalendarAdvance(Calendar,$D1357,B1358,"f",FALSE)</f>
        <v>48990</v>
      </c>
      <c r="E1358" s="172">
        <f>_xll.qlInterestRateIndexValueDate(IndexON,D1358)</f>
        <v>48990</v>
      </c>
      <c r="F1358" s="188">
        <f>IFERROR(_xll.qlIndexFixing(IndexON,D1358,TRUE,_xll.ohTrigger(RecalcTrigger,TriggerON)),NA())</f>
        <v>2.1613401681340738E-2</v>
      </c>
      <c r="H1358" s="42">
        <f>_xll.qlCalendarAdvance(Calendar,$H1357,B1358,"f",FALSE)</f>
        <v>48990</v>
      </c>
      <c r="I1358" s="172">
        <f>_xll.qlInterestRateIndexValueDate(Index1M,$H1358)</f>
        <v>48990</v>
      </c>
      <c r="J1358" s="177">
        <f>IFERROR(_xll.qlIndexFixing(Index1M,$H1358,TRUE,_xll.ohTrigger(RecalcTrigger,Trigger1M)),NA())</f>
        <v>2.1944186869247744E-2</v>
      </c>
      <c r="K1358" s="44">
        <f>IFERROR(_xll.qlIndexFixing(Index3M,H1358,TRUE,_xll.ohTrigger(RecalcTrigger,Trigger3M)),NA())</f>
        <v>2.2437136213846302E-2</v>
      </c>
      <c r="L1358" s="44">
        <f>IFERROR(_xll.qlIndexFixing(Index6M,$H1358,TRUE,_xll.ohTrigger(RecalcTrigger,Trigger6M)),NA())</f>
        <v>2.2390849180311551E-2</v>
      </c>
      <c r="M1358" s="178">
        <f>IFERROR(_xll.qlIndexFixing(Index1Y,$H1358,TRUE,_xll.ohTrigger(RecalcTrigger,Trigger1Y)),NA())</f>
        <v>2.3024716220652719E-2</v>
      </c>
      <c r="N1358" s="177">
        <f>IFERROR(_xll.qlIndexFixing(ONIndex1M,I1358,TRUE,_xll.ohTrigger(RecalcTrigger,Trigger1M)),NA())</f>
        <v>2.1948235029610741E-2</v>
      </c>
      <c r="O1358" s="44">
        <f>IFERROR(_xll.qlIndexFixing(ONIndex3M,I1358,TRUE,_xll.ohTrigger(RecalcTrigger,Trigger3M)),NA())</f>
        <v>2.2450272798533177E-2</v>
      </c>
      <c r="P1358" s="44">
        <f>IFERROR(_xll.qlIndexFixing(ONIndex6M,I1358,TRUE,_xll.ohTrigger(RecalcTrigger,Trigger6M)),NA())</f>
        <v>2.2425792220572838E-2</v>
      </c>
      <c r="Q1358" s="178">
        <f>IFERROR(_xll.qlIndexFixing(ONIndex1Y,I1358,TRUE,_xll.ohTrigger(RecalcTrigger,Trigger1Y)),NA())</f>
        <v>2.3158424691243074E-2</v>
      </c>
    </row>
    <row r="1359" spans="2:17" x14ac:dyDescent="0.2">
      <c r="B1359" s="39" t="s">
        <v>42</v>
      </c>
      <c r="D1359" s="42">
        <f>_xll.qlCalendarAdvance(Calendar,$D1358,B1359,"f",FALSE)</f>
        <v>48997</v>
      </c>
      <c r="E1359" s="172">
        <f>_xll.qlInterestRateIndexValueDate(IndexON,D1359)</f>
        <v>48997</v>
      </c>
      <c r="F1359" s="188">
        <f>IFERROR(_xll.qlIndexFixing(IndexON,D1359,TRUE,_xll.ohTrigger(RecalcTrigger,TriggerON)),NA())</f>
        <v>2.1603166858589207E-2</v>
      </c>
      <c r="H1359" s="42">
        <f>_xll.qlCalendarAdvance(Calendar,$H1358,B1359,"f",FALSE)</f>
        <v>48997</v>
      </c>
      <c r="I1359" s="172">
        <f>_xll.qlInterestRateIndexValueDate(Index1M,$H1359)</f>
        <v>48997</v>
      </c>
      <c r="J1359" s="177">
        <f>IFERROR(_xll.qlIndexFixing(Index1M,$H1359,TRUE,_xll.ohTrigger(RecalcTrigger,Trigger1M)),NA())</f>
        <v>2.1932826802883124E-2</v>
      </c>
      <c r="K1359" s="44">
        <f>IFERROR(_xll.qlIndexFixing(Index3M,H1359,TRUE,_xll.ohTrigger(RecalcTrigger,Trigger3M)),NA())</f>
        <v>2.2425291184619851E-2</v>
      </c>
      <c r="L1359" s="44">
        <f>IFERROR(_xll.qlIndexFixing(Index6M,$H1359,TRUE,_xll.ohTrigger(RecalcTrigger,Trigger6M)),NA())</f>
        <v>2.2378356711453076E-2</v>
      </c>
      <c r="M1359" s="178">
        <f>IFERROR(_xll.qlIndexFixing(Index1Y,$H1359,TRUE,_xll.ohTrigger(RecalcTrigger,Trigger1Y)),NA())</f>
        <v>2.300868088047725E-2</v>
      </c>
      <c r="N1359" s="177">
        <f>IFERROR(_xll.qlIndexFixing(ONIndex1M,I1359,TRUE,_xll.ohTrigger(RecalcTrigger,Trigger1M)),NA())</f>
        <v>2.1936923747239989E-2</v>
      </c>
      <c r="O1359" s="44">
        <f>IFERROR(_xll.qlIndexFixing(ONIndex3M,I1359,TRUE,_xll.ohTrigger(RecalcTrigger,Trigger3M)),NA())</f>
        <v>2.2438666386698225E-2</v>
      </c>
      <c r="P1359" s="44">
        <f>IFERROR(_xll.qlIndexFixing(ONIndex6M,I1359,TRUE,_xll.ohTrigger(RecalcTrigger,Trigger6M)),NA())</f>
        <v>2.2413689245226465E-2</v>
      </c>
      <c r="Q1359" s="178">
        <f>IFERROR(_xll.qlIndexFixing(ONIndex1Y,I1359,TRUE,_xll.ohTrigger(RecalcTrigger,Trigger1Y)),NA())</f>
        <v>2.3144225331220847E-2</v>
      </c>
    </row>
    <row r="1360" spans="2:17" x14ac:dyDescent="0.2">
      <c r="B1360" s="39" t="s">
        <v>42</v>
      </c>
      <c r="D1360" s="42">
        <f>_xll.qlCalendarAdvance(Calendar,$D1359,B1360,"f",FALSE)</f>
        <v>49004</v>
      </c>
      <c r="E1360" s="172">
        <f>_xll.qlInterestRateIndexValueDate(IndexON,D1360)</f>
        <v>49004</v>
      </c>
      <c r="F1360" s="188">
        <f>IFERROR(_xll.qlIndexFixing(IndexON,D1360,TRUE,_xll.ohTrigger(RecalcTrigger,TriggerON)),NA())</f>
        <v>2.1592904680853842E-2</v>
      </c>
      <c r="H1360" s="42">
        <f>_xll.qlCalendarAdvance(Calendar,$H1359,B1360,"f",FALSE)</f>
        <v>49004</v>
      </c>
      <c r="I1360" s="172">
        <f>_xll.qlInterestRateIndexValueDate(Index1M,$H1360)</f>
        <v>49004</v>
      </c>
      <c r="J1360" s="177">
        <f>IFERROR(_xll.qlIndexFixing(Index1M,$H1360,TRUE,_xll.ohTrigger(RecalcTrigger,Trigger1M)),NA())</f>
        <v>2.1920668959795657E-2</v>
      </c>
      <c r="K1360" s="44">
        <f>IFERROR(_xll.qlIndexFixing(Index3M,H1360,TRUE,_xll.ohTrigger(RecalcTrigger,Trigger3M)),NA())</f>
        <v>2.2412917855208381E-2</v>
      </c>
      <c r="L1360" s="44">
        <f>IFERROR(_xll.qlIndexFixing(Index6M,$H1360,TRUE,_xll.ohTrigger(RecalcTrigger,Trigger6M)),NA())</f>
        <v>2.2365189914892031E-2</v>
      </c>
      <c r="M1360" s="178">
        <f>IFERROR(_xll.qlIndexFixing(Index1Y,$H1360,TRUE,_xll.ohTrigger(RecalcTrigger,Trigger1Y)),NA())</f>
        <v>2.2992587713046797E-2</v>
      </c>
      <c r="N1360" s="177">
        <f>IFERROR(_xll.qlIndexFixing(ONIndex1M,I1360,TRUE,_xll.ohTrigger(RecalcTrigger,Trigger1M)),NA())</f>
        <v>2.192559671295724E-2</v>
      </c>
      <c r="O1360" s="44">
        <f>IFERROR(_xll.qlIndexFixing(ONIndex3M,I1360,TRUE,_xll.ohTrigger(RecalcTrigger,Trigger3M)),NA())</f>
        <v>2.2427032148919501E-2</v>
      </c>
      <c r="P1360" s="44">
        <f>IFERROR(_xll.qlIndexFixing(ONIndex6M,I1360,TRUE,_xll.ohTrigger(RecalcTrigger,Trigger6M)),NA())</f>
        <v>2.2401566584467902E-2</v>
      </c>
      <c r="Q1360" s="178">
        <f>IFERROR(_xll.qlIndexFixing(ONIndex1Y,I1360,TRUE,_xll.ohTrigger(RecalcTrigger,Trigger1Y)),NA())</f>
        <v>2.312996919503707E-2</v>
      </c>
    </row>
    <row r="1361" spans="2:17" x14ac:dyDescent="0.2">
      <c r="B1361" s="39" t="s">
        <v>42</v>
      </c>
      <c r="D1361" s="42">
        <f>_xll.qlCalendarAdvance(Calendar,$D1360,B1361,"f",FALSE)</f>
        <v>49011</v>
      </c>
      <c r="E1361" s="172">
        <f>_xll.qlInterestRateIndexValueDate(IndexON,D1361)</f>
        <v>49011</v>
      </c>
      <c r="F1361" s="188">
        <f>IFERROR(_xll.qlIndexFixing(IndexON,D1361,TRUE,_xll.ohTrigger(RecalcTrigger,TriggerON)),NA())</f>
        <v>2.1582615148053597E-2</v>
      </c>
      <c r="H1361" s="42">
        <f>_xll.qlCalendarAdvance(Calendar,$H1360,B1361,"f",FALSE)</f>
        <v>49011</v>
      </c>
      <c r="I1361" s="172">
        <f>_xll.qlInterestRateIndexValueDate(Index1M,$H1361)</f>
        <v>49011</v>
      </c>
      <c r="J1361" s="177">
        <f>IFERROR(_xll.qlIndexFixing(Index1M,$H1361,TRUE,_xll.ohTrigger(RecalcTrigger,Trigger1M)),NA())</f>
        <v>2.1909109559207805E-2</v>
      </c>
      <c r="K1361" s="44">
        <f>IFERROR(_xll.qlIndexFixing(Index3M,H1361,TRUE,_xll.ohTrigger(RecalcTrigger,Trigger3M)),NA())</f>
        <v>2.2401008766765918E-2</v>
      </c>
      <c r="L1361" s="44">
        <f>IFERROR(_xll.qlIndexFixing(Index6M,$H1361,TRUE,_xll.ohTrigger(RecalcTrigger,Trigger6M)),NA())</f>
        <v>2.2352651253979769E-2</v>
      </c>
      <c r="M1361" s="178">
        <f>IFERROR(_xll.qlIndexFixing(Index1Y,$H1361,TRUE,_xll.ohTrigger(RecalcTrigger,Trigger1Y)),NA())</f>
        <v>2.2976436721098059E-2</v>
      </c>
      <c r="N1361" s="177">
        <f>IFERROR(_xll.qlIndexFixing(ONIndex1M,I1361,TRUE,_xll.ohTrigger(RecalcTrigger,Trigger1M)),NA())</f>
        <v>2.1914253926762495E-2</v>
      </c>
      <c r="O1361" s="44">
        <f>IFERROR(_xll.qlIndexFixing(ONIndex3M,I1361,TRUE,_xll.ohTrigger(RecalcTrigger,Trigger3M)),NA())</f>
        <v>2.2415370085359099E-2</v>
      </c>
      <c r="P1361" s="44">
        <f>IFERROR(_xll.qlIndexFixing(ONIndex6M,I1361,TRUE,_xll.ohTrigger(RecalcTrigger,Trigger6M)),NA())</f>
        <v>2.2389424238135058E-2</v>
      </c>
      <c r="Q1361" s="178">
        <f>IFERROR(_xll.qlIndexFixing(ONIndex1Y,I1361,TRUE,_xll.ohTrigger(RecalcTrigger,Trigger1Y)),NA())</f>
        <v>2.3115656282448604E-2</v>
      </c>
    </row>
    <row r="1362" spans="2:17" x14ac:dyDescent="0.2">
      <c r="B1362" s="39" t="s">
        <v>42</v>
      </c>
      <c r="D1362" s="42">
        <f>_xll.qlCalendarAdvance(Calendar,$D1361,B1362,"f",FALSE)</f>
        <v>49018</v>
      </c>
      <c r="E1362" s="172">
        <f>_xll.qlInterestRateIndexValueDate(IndexON,D1362)</f>
        <v>49018</v>
      </c>
      <c r="F1362" s="188">
        <f>IFERROR(_xll.qlIndexFixing(IndexON,D1362,TRUE,_xll.ohTrigger(RecalcTrigger,TriggerON)),NA())</f>
        <v>2.1572298260269518E-2</v>
      </c>
      <c r="H1362" s="42">
        <f>_xll.qlCalendarAdvance(Calendar,$H1361,B1362,"f",FALSE)</f>
        <v>49018</v>
      </c>
      <c r="I1362" s="172">
        <f>_xll.qlInterestRateIndexValueDate(Index1M,$H1362)</f>
        <v>49018</v>
      </c>
      <c r="J1362" s="177">
        <f>IFERROR(_xll.qlIndexFixing(Index1M,$H1362,TRUE,_xll.ohTrigger(RecalcTrigger,Trigger1M)),NA())</f>
        <v>2.1897851884328984E-2</v>
      </c>
      <c r="K1362" s="44">
        <f>IFERROR(_xll.qlIndexFixing(Index3M,H1362,TRUE,_xll.ohTrigger(RecalcTrigger,Trigger3M)),NA())</f>
        <v>2.2389071732383619E-2</v>
      </c>
      <c r="L1362" s="44">
        <f>IFERROR(_xll.qlIndexFixing(Index6M,$H1362,TRUE,_xll.ohTrigger(RecalcTrigger,Trigger6M)),NA())</f>
        <v>2.2340092765049547E-2</v>
      </c>
      <c r="M1362" s="178">
        <f>IFERROR(_xll.qlIndexFixing(Index1Y,$H1362,TRUE,_xll.ohTrigger(RecalcTrigger,Trigger1Y)),NA())</f>
        <v>2.2960227907378172E-2</v>
      </c>
      <c r="N1362" s="177">
        <f>IFERROR(_xll.qlIndexFixing(ONIndex1M,I1362,TRUE,_xll.ohTrigger(RecalcTrigger,Trigger1M)),NA())</f>
        <v>2.1902895388412613E-2</v>
      </c>
      <c r="O1362" s="44">
        <f>IFERROR(_xll.qlIndexFixing(ONIndex3M,I1362,TRUE,_xll.ohTrigger(RecalcTrigger,Trigger3M)),NA())</f>
        <v>2.2403680196017017E-2</v>
      </c>
      <c r="P1362" s="44">
        <f>IFERROR(_xll.qlIndexFixing(ONIndex6M,I1362,TRUE,_xll.ohTrigger(RecalcTrigger,Trigger6M)),NA())</f>
        <v>2.2377262206308979E-2</v>
      </c>
      <c r="Q1362" s="178">
        <f>IFERROR(_xll.qlIndexFixing(ONIndex1Y,I1362,TRUE,_xll.ohTrigger(RecalcTrigger,Trigger1Y)),NA())</f>
        <v>2.3101286593779635E-2</v>
      </c>
    </row>
    <row r="1363" spans="2:17" x14ac:dyDescent="0.2">
      <c r="B1363" s="39" t="s">
        <v>42</v>
      </c>
      <c r="D1363" s="42">
        <f>_xll.qlCalendarAdvance(Calendar,$D1362,B1363,"f",FALSE)</f>
        <v>49025</v>
      </c>
      <c r="E1363" s="172">
        <f>_xll.qlInterestRateIndexValueDate(IndexON,D1363)</f>
        <v>49025</v>
      </c>
      <c r="F1363" s="188">
        <f>IFERROR(_xll.qlIndexFixing(IndexON,D1363,TRUE,_xll.ohTrigger(RecalcTrigger,TriggerON)),NA())</f>
        <v>2.1561954017420559E-2</v>
      </c>
      <c r="H1363" s="42">
        <f>_xll.qlCalendarAdvance(Calendar,$H1362,B1363,"f",FALSE)</f>
        <v>49025</v>
      </c>
      <c r="I1363" s="172">
        <f>_xll.qlInterestRateIndexValueDate(Index1M,$H1363)</f>
        <v>49025</v>
      </c>
      <c r="J1363" s="177">
        <f>IFERROR(_xll.qlIndexFixing(Index1M,$H1363,TRUE,_xll.ohTrigger(RecalcTrigger,Trigger1M)),NA())</f>
        <v>2.1886419690397067E-2</v>
      </c>
      <c r="K1363" s="44">
        <f>IFERROR(_xll.qlIndexFixing(Index3M,H1363,TRUE,_xll.ohTrigger(RecalcTrigger,Trigger3M)),NA())</f>
        <v>2.2377106752314312E-2</v>
      </c>
      <c r="L1363" s="44">
        <f>IFERROR(_xll.qlIndexFixing(Index6M,$H1363,TRUE,_xll.ohTrigger(RecalcTrigger,Trigger6M)),NA())</f>
        <v>2.2327514448475756E-2</v>
      </c>
      <c r="M1363" s="178">
        <f>IFERROR(_xll.qlIndexFixing(Index1Y,$H1363,TRUE,_xll.ohTrigger(RecalcTrigger,Trigger1Y)),NA())</f>
        <v>2.2943961274643154E-2</v>
      </c>
      <c r="N1363" s="177">
        <f>IFERROR(_xll.qlIndexFixing(ONIndex1M,I1363,TRUE,_xll.ohTrigger(RecalcTrigger,Trigger1M)),NA())</f>
        <v>2.1891521098231781E-2</v>
      </c>
      <c r="O1363" s="44">
        <f>IFERROR(_xll.qlIndexFixing(ONIndex3M,I1363,TRUE,_xll.ohTrigger(RecalcTrigger,Trigger3M)),NA())</f>
        <v>2.2391962480893257E-2</v>
      </c>
      <c r="P1363" s="44">
        <f>IFERROR(_xll.qlIndexFixing(ONIndex6M,I1363,TRUE,_xll.ohTrigger(RecalcTrigger,Trigger6M)),NA())</f>
        <v>2.2365080488908617E-2</v>
      </c>
      <c r="Q1363" s="178">
        <f>IFERROR(_xll.qlIndexFixing(ONIndex1Y,I1363,TRUE,_xll.ohTrigger(RecalcTrigger,Trigger1Y)),NA())</f>
        <v>2.3086860128705977E-2</v>
      </c>
    </row>
    <row r="1364" spans="2:17" x14ac:dyDescent="0.2">
      <c r="B1364" s="39" t="s">
        <v>42</v>
      </c>
      <c r="D1364" s="42">
        <f>_xll.qlCalendarAdvance(Calendar,$D1363,B1364,"f",FALSE)</f>
        <v>49032</v>
      </c>
      <c r="E1364" s="172">
        <f>_xll.qlInterestRateIndexValueDate(IndexON,D1364)</f>
        <v>49032</v>
      </c>
      <c r="F1364" s="188">
        <f>IFERROR(_xll.qlIndexFixing(IndexON,D1364,TRUE,_xll.ohTrigger(RecalcTrigger,TriggerON)),NA())</f>
        <v>2.1551582419506721E-2</v>
      </c>
      <c r="H1364" s="42">
        <f>_xll.qlCalendarAdvance(Calendar,$H1363,B1364,"f",FALSE)</f>
        <v>49032</v>
      </c>
      <c r="I1364" s="172">
        <f>_xll.qlInterestRateIndexValueDate(Index1M,$H1364)</f>
        <v>49032</v>
      </c>
      <c r="J1364" s="177">
        <f>IFERROR(_xll.qlIndexFixing(Index1M,$H1364,TRUE,_xll.ohTrigger(RecalcTrigger,Trigger1M)),NA())</f>
        <v>2.1875463199138134E-2</v>
      </c>
      <c r="K1364" s="44">
        <f>IFERROR(_xll.qlIndexFixing(Index3M,H1364,TRUE,_xll.ohTrigger(RecalcTrigger,Trigger3M)),NA())</f>
        <v>2.2365113826808183E-2</v>
      </c>
      <c r="L1364" s="44">
        <f>IFERROR(_xll.qlIndexFixing(Index6M,$H1364,TRUE,_xll.ohTrigger(RecalcTrigger,Trigger6M)),NA())</f>
        <v>2.2314916304632355E-2</v>
      </c>
      <c r="M1364" s="178">
        <f>IFERROR(_xll.qlIndexFixing(Index1Y,$H1364,TRUE,_xll.ohTrigger(RecalcTrigger,Trigger1Y)),NA())</f>
        <v>2.2927636825659903E-2</v>
      </c>
      <c r="N1364" s="177">
        <f>IFERROR(_xll.qlIndexFixing(ONIndex1M,I1364,TRUE,_xll.ohTrigger(RecalcTrigger,Trigger1M)),NA())</f>
        <v>2.1880131056138952E-2</v>
      </c>
      <c r="O1364" s="44">
        <f>IFERROR(_xll.qlIndexFixing(ONIndex3M,I1364,TRUE,_xll.ohTrigger(RecalcTrigger,Trigger3M)),NA())</f>
        <v>2.2380216939906772E-2</v>
      </c>
      <c r="P1364" s="44">
        <f>IFERROR(_xll.qlIndexFixing(ONIndex6M,I1364,TRUE,_xll.ohTrigger(RecalcTrigger,Trigger6M)),NA())</f>
        <v>2.2352879086177113E-2</v>
      </c>
      <c r="Q1364" s="178">
        <f>IFERROR(_xll.qlIndexFixing(ONIndex1Y,I1364,TRUE,_xll.ohTrigger(RecalcTrigger,Trigger1Y)),NA())</f>
        <v>2.3072376887470769E-2</v>
      </c>
    </row>
    <row r="1365" spans="2:17" x14ac:dyDescent="0.2">
      <c r="B1365" s="39" t="s">
        <v>42</v>
      </c>
      <c r="D1365" s="42">
        <f>_xll.qlCalendarAdvance(Calendar,$D1364,B1365,"f",FALSE)</f>
        <v>49039</v>
      </c>
      <c r="E1365" s="172">
        <f>_xll.qlInterestRateIndexValueDate(IndexON,D1365)</f>
        <v>49039</v>
      </c>
      <c r="F1365" s="188">
        <f>IFERROR(_xll.qlIndexFixing(IndexON,D1365,TRUE,_xll.ohTrigger(RecalcTrigger,TriggerON)),NA())</f>
        <v>2.1541183466609048E-2</v>
      </c>
      <c r="H1365" s="42">
        <f>_xll.qlCalendarAdvance(Calendar,$H1364,B1365,"f",FALSE)</f>
        <v>49039</v>
      </c>
      <c r="I1365" s="172">
        <f>_xll.qlInterestRateIndexValueDate(Index1M,$H1365)</f>
        <v>49039</v>
      </c>
      <c r="J1365" s="177">
        <f>IFERROR(_xll.qlIndexFixing(Index1M,$H1365,TRUE,_xll.ohTrigger(RecalcTrigger,Trigger1M)),NA())</f>
        <v>2.1864004901185972E-2</v>
      </c>
      <c r="K1365" s="44">
        <f>IFERROR(_xll.qlIndexFixing(Index3M,H1365,TRUE,_xll.ohTrigger(RecalcTrigger,Trigger3M)),NA())</f>
        <v>2.2353273646932476E-2</v>
      </c>
      <c r="L1365" s="44">
        <f>IFERROR(_xll.qlIndexFixing(Index6M,$H1365,TRUE,_xll.ohTrigger(RecalcTrigger,Trigger6M)),NA())</f>
        <v>2.2302527625385683E-2</v>
      </c>
      <c r="M1365" s="178">
        <f>IFERROR(_xll.qlIndexFixing(Index1Y,$H1365,TRUE,_xll.ohTrigger(RecalcTrigger,Trigger1Y)),NA())</f>
        <v>2.2911254563204864E-2</v>
      </c>
      <c r="N1365" s="177">
        <f>IFERROR(_xll.qlIndexFixing(ONIndex1M,I1365,TRUE,_xll.ohTrigger(RecalcTrigger,Trigger1M)),NA())</f>
        <v>2.1868725262053079E-2</v>
      </c>
      <c r="O1365" s="44">
        <f>IFERROR(_xll.qlIndexFixing(ONIndex3M,I1365,TRUE,_xll.ohTrigger(RecalcTrigger,Trigger3M)),NA())</f>
        <v>2.2368443573219654E-2</v>
      </c>
      <c r="P1365" s="44">
        <f>IFERROR(_xll.qlIndexFixing(ONIndex6M,I1365,TRUE,_xll.ohTrigger(RecalcTrigger,Trigger6M)),NA())</f>
        <v>2.2340657997871327E-2</v>
      </c>
      <c r="Q1365" s="178">
        <f>IFERROR(_xll.qlIndexFixing(ONIndex1Y,I1365,TRUE,_xll.ohTrigger(RecalcTrigger,Trigger1Y)),NA())</f>
        <v>2.3057836869992965E-2</v>
      </c>
    </row>
    <row r="1366" spans="2:17" x14ac:dyDescent="0.2">
      <c r="B1366" s="39" t="s">
        <v>42</v>
      </c>
      <c r="D1366" s="42">
        <f>_xll.qlCalendarAdvance(Calendar,$D1365,B1366,"f",FALSE)</f>
        <v>49046</v>
      </c>
      <c r="E1366" s="172">
        <f>_xll.qlInterestRateIndexValueDate(IndexON,D1366)</f>
        <v>49046</v>
      </c>
      <c r="F1366" s="188">
        <f>IFERROR(_xll.qlIndexFixing(IndexON,D1366,TRUE,_xll.ohTrigger(RecalcTrigger,TriggerON)),NA())</f>
        <v>2.1530757158646496E-2</v>
      </c>
      <c r="H1366" s="42">
        <f>_xll.qlCalendarAdvance(Calendar,$H1365,B1366,"f",FALSE)</f>
        <v>49046</v>
      </c>
      <c r="I1366" s="172">
        <f>_xll.qlInterestRateIndexValueDate(Index1M,$H1366)</f>
        <v>49046</v>
      </c>
      <c r="J1366" s="177">
        <f>IFERROR(_xll.qlIndexFixing(Index1M,$H1366,TRUE,_xll.ohTrigger(RecalcTrigger,Trigger1M)),NA())</f>
        <v>2.1852530834339912E-2</v>
      </c>
      <c r="K1366" s="44">
        <f>IFERROR(_xll.qlIndexFixing(Index3M,H1366,TRUE,_xll.ohTrigger(RecalcTrigger,Trigger3M)),NA())</f>
        <v>2.2341227562859198E-2</v>
      </c>
      <c r="L1366" s="44">
        <f>IFERROR(_xll.qlIndexFixing(Index6M,$H1366,TRUE,_xll.ohTrigger(RecalcTrigger,Trigger6M)),NA())</f>
        <v>2.2289892011848219E-2</v>
      </c>
      <c r="M1366" s="178">
        <f>IFERROR(_xll.qlIndexFixing(Index1Y,$H1366,TRUE,_xll.ohTrigger(RecalcTrigger,Trigger1Y)),NA())</f>
        <v>2.2894814490063586E-2</v>
      </c>
      <c r="N1366" s="177">
        <f>IFERROR(_xll.qlIndexFixing(ONIndex1M,I1366,TRUE,_xll.ohTrigger(RecalcTrigger,Trigger1M)),NA())</f>
        <v>2.1857303715893117E-2</v>
      </c>
      <c r="O1366" s="44">
        <f>IFERROR(_xll.qlIndexFixing(ONIndex3M,I1366,TRUE,_xll.ohTrigger(RecalcTrigger,Trigger3M)),NA())</f>
        <v>2.2356642380669811E-2</v>
      </c>
      <c r="P1366" s="44">
        <f>IFERROR(_xll.qlIndexFixing(ONIndex6M,I1366,TRUE,_xll.ohTrigger(RecalcTrigger,Trigger6M)),NA())</f>
        <v>2.2328417223991259E-2</v>
      </c>
      <c r="Q1366" s="178">
        <f>IFERROR(_xll.qlIndexFixing(ONIndex1Y,I1366,TRUE,_xll.ohTrigger(RecalcTrigger,Trigger1Y)),NA())</f>
        <v>2.3043240076110472E-2</v>
      </c>
    </row>
    <row r="1367" spans="2:17" x14ac:dyDescent="0.2">
      <c r="B1367" s="39" t="s">
        <v>42</v>
      </c>
      <c r="D1367" s="42">
        <f>_xll.qlCalendarAdvance(Calendar,$D1366,B1367,"f",FALSE)</f>
        <v>49053</v>
      </c>
      <c r="E1367" s="172">
        <f>_xll.qlInterestRateIndexValueDate(IndexON,D1367)</f>
        <v>49053</v>
      </c>
      <c r="F1367" s="188">
        <f>IFERROR(_xll.qlIndexFixing(IndexON,D1367,TRUE,_xll.ohTrigger(RecalcTrigger,TriggerON)),NA())</f>
        <v>2.1520303495862203E-2</v>
      </c>
      <c r="H1367" s="42">
        <f>_xll.qlCalendarAdvance(Calendar,$H1366,B1367,"f",FALSE)</f>
        <v>49053</v>
      </c>
      <c r="I1367" s="172">
        <f>_xll.qlInterestRateIndexValueDate(Index1M,$H1367)</f>
        <v>49053</v>
      </c>
      <c r="J1367" s="177">
        <f>IFERROR(_xll.qlIndexFixing(Index1M,$H1367,TRUE,_xll.ohTrigger(RecalcTrigger,Trigger1M)),NA())</f>
        <v>2.1841040998640482E-2</v>
      </c>
      <c r="K1367" s="44">
        <f>IFERROR(_xll.qlIndexFixing(Index3M,H1367,TRUE,_xll.ohTrigger(RecalcTrigger,Trigger3M)),NA())</f>
        <v>2.2329153535399857E-2</v>
      </c>
      <c r="L1367" s="44">
        <f>IFERROR(_xll.qlIndexFixing(Index6M,$H1367,TRUE,_xll.ohTrigger(RecalcTrigger,Trigger6M)),NA())</f>
        <v>2.2277236572910385E-2</v>
      </c>
      <c r="M1367" s="178">
        <f>IFERROR(_xll.qlIndexFixing(Index1Y,$H1367,TRUE,_xll.ohTrigger(RecalcTrigger,Trigger1Y)),NA())</f>
        <v>2.2878316609032057E-2</v>
      </c>
      <c r="N1367" s="177">
        <f>IFERROR(_xll.qlIndexFixing(ONIndex1M,I1367,TRUE,_xll.ohTrigger(RecalcTrigger,Trigger1M)),NA())</f>
        <v>2.1845866417902204E-2</v>
      </c>
      <c r="O1367" s="44">
        <f>IFERROR(_xll.qlIndexFixing(ONIndex3M,I1367,TRUE,_xll.ohTrigger(RecalcTrigger,Trigger3M)),NA())</f>
        <v>2.2344813362419336E-2</v>
      </c>
      <c r="P1367" s="44">
        <f>IFERROR(_xll.qlIndexFixing(ONIndex6M,I1367,TRUE,_xll.ohTrigger(RecalcTrigger,Trigger6M)),NA())</f>
        <v>2.2316156764699002E-2</v>
      </c>
      <c r="Q1367" s="178">
        <f>IFERROR(_xll.qlIndexFixing(ONIndex1Y,I1367,TRUE,_xll.ohTrigger(RecalcTrigger,Trigger1Y)),NA())</f>
        <v>2.3028586506147475E-2</v>
      </c>
    </row>
    <row r="1368" spans="2:17" x14ac:dyDescent="0.2">
      <c r="B1368" s="39" t="s">
        <v>42</v>
      </c>
      <c r="D1368" s="42">
        <f>_xll.qlCalendarAdvance(Calendar,$D1367,B1368,"f",FALSE)</f>
        <v>49060</v>
      </c>
      <c r="E1368" s="172">
        <f>_xll.qlInterestRateIndexValueDate(IndexON,D1368)</f>
        <v>49060</v>
      </c>
      <c r="F1368" s="188">
        <f>IFERROR(_xll.qlIndexFixing(IndexON,D1368,TRUE,_xll.ohTrigger(RecalcTrigger,TriggerON)),NA())</f>
        <v>2.1509822477850937E-2</v>
      </c>
      <c r="H1368" s="42">
        <f>_xll.qlCalendarAdvance(Calendar,$H1367,B1368,"f",FALSE)</f>
        <v>49060</v>
      </c>
      <c r="I1368" s="172">
        <f>_xll.qlInterestRateIndexValueDate(Index1M,$H1368)</f>
        <v>49060</v>
      </c>
      <c r="J1368" s="177">
        <f>IFERROR(_xll.qlIndexFixing(Index1M,$H1368,TRUE,_xll.ohTrigger(RecalcTrigger,Trigger1M)),NA())</f>
        <v>2.1829535394136311E-2</v>
      </c>
      <c r="K1368" s="44">
        <f>IFERROR(_xll.qlIndexFixing(Index3M,H1368,TRUE,_xll.ohTrigger(RecalcTrigger,Trigger3M)),NA())</f>
        <v>2.2317051564804711E-2</v>
      </c>
      <c r="L1368" s="44">
        <f>IFERROR(_xll.qlIndexFixing(Index6M,$H1368,TRUE,_xll.ohTrigger(RecalcTrigger,Trigger6M)),NA())</f>
        <v>2.2264561308945521E-2</v>
      </c>
      <c r="M1368" s="178">
        <f>IFERROR(_xll.qlIndexFixing(Index1Y,$H1368,TRUE,_xll.ohTrigger(RecalcTrigger,Trigger1Y)),NA())</f>
        <v>2.2861760922915586E-2</v>
      </c>
      <c r="N1368" s="177">
        <f>IFERROR(_xll.qlIndexFixing(ONIndex1M,I1368,TRUE,_xll.ohTrigger(RecalcTrigger,Trigger1M)),NA())</f>
        <v>2.1834413367837202E-2</v>
      </c>
      <c r="O1368" s="44">
        <f>IFERROR(_xll.qlIndexFixing(ONIndex3M,I1368,TRUE,_xll.ohTrigger(RecalcTrigger,Trigger3M)),NA())</f>
        <v>2.2332956518225089E-2</v>
      </c>
      <c r="P1368" s="44">
        <f>IFERROR(_xll.qlIndexFixing(ONIndex6M,I1368,TRUE,_xll.ohTrigger(RecalcTrigger,Trigger6M)),NA())</f>
        <v>2.2303876619832463E-2</v>
      </c>
      <c r="Q1368" s="178">
        <f>IFERROR(_xll.qlIndexFixing(ONIndex1Y,I1368,TRUE,_xll.ohTrigger(RecalcTrigger,Trigger1Y)),NA())</f>
        <v>2.3013876159860835E-2</v>
      </c>
    </row>
    <row r="1369" spans="2:17" x14ac:dyDescent="0.2">
      <c r="B1369" s="39" t="s">
        <v>42</v>
      </c>
      <c r="D1369" s="42">
        <f>_xll.qlCalendarAdvance(Calendar,$D1368,B1369,"f",FALSE)</f>
        <v>49067</v>
      </c>
      <c r="E1369" s="172">
        <f>_xll.qlInterestRateIndexValueDate(IndexON,D1369)</f>
        <v>49067</v>
      </c>
      <c r="F1369" s="188">
        <f>IFERROR(_xll.qlIndexFixing(IndexON,D1369,TRUE,_xll.ohTrigger(RecalcTrigger,TriggerON)),NA())</f>
        <v>2.1499314104855838E-2</v>
      </c>
      <c r="H1369" s="42">
        <f>_xll.qlCalendarAdvance(Calendar,$H1368,B1369,"f",FALSE)</f>
        <v>49067</v>
      </c>
      <c r="I1369" s="172">
        <f>_xll.qlInterestRateIndexValueDate(Index1M,$H1369)</f>
        <v>49067</v>
      </c>
      <c r="J1369" s="177">
        <f>IFERROR(_xll.qlIndexFixing(Index1M,$H1369,TRUE,_xll.ohTrigger(RecalcTrigger,Trigger1M)),NA())</f>
        <v>2.1817495343053578E-2</v>
      </c>
      <c r="K1369" s="44">
        <f>IFERROR(_xll.qlIndexFixing(Index3M,H1369,TRUE,_xll.ohTrigger(RecalcTrigger,Trigger3M)),NA())</f>
        <v>2.2304730026592723E-2</v>
      </c>
      <c r="L1369" s="44">
        <f>IFERROR(_xll.qlIndexFixing(Index6M,$H1369,TRUE,_xll.ohTrigger(RecalcTrigger,Trigger6M)),NA())</f>
        <v>2.2251628189492351E-2</v>
      </c>
      <c r="M1369" s="178">
        <f>IFERROR(_xll.qlIndexFixing(Index1Y,$H1369,TRUE,_xll.ohTrigger(RecalcTrigger,Trigger1Y)),NA())</f>
        <v>2.2845147434530366E-2</v>
      </c>
      <c r="N1369" s="177">
        <f>IFERROR(_xll.qlIndexFixing(ONIndex1M,I1369,TRUE,_xll.ohTrigger(RecalcTrigger,Trigger1M)),NA())</f>
        <v>2.1822944565779157E-2</v>
      </c>
      <c r="O1369" s="44">
        <f>IFERROR(_xll.qlIndexFixing(ONIndex3M,I1369,TRUE,_xll.ohTrigger(RecalcTrigger,Trigger3M)),NA())</f>
        <v>2.2321071848411256E-2</v>
      </c>
      <c r="P1369" s="44">
        <f>IFERROR(_xll.qlIndexFixing(ONIndex6M,I1369,TRUE,_xll.ohTrigger(RecalcTrigger,Trigger6M)),NA())</f>
        <v>2.2291576789553735E-2</v>
      </c>
      <c r="Q1369" s="178">
        <f>IFERROR(_xll.qlIndexFixing(ONIndex1Y,I1369,TRUE,_xll.ohTrigger(RecalcTrigger,Trigger1Y)),NA())</f>
        <v>2.2999109037412646E-2</v>
      </c>
    </row>
    <row r="1370" spans="2:17" x14ac:dyDescent="0.2">
      <c r="B1370" s="39" t="s">
        <v>42</v>
      </c>
      <c r="D1370" s="42">
        <f>_xll.qlCalendarAdvance(Calendar,$D1369,B1370,"f",FALSE)</f>
        <v>49074</v>
      </c>
      <c r="E1370" s="172">
        <f>_xll.qlInterestRateIndexValueDate(IndexON,D1370)</f>
        <v>49074</v>
      </c>
      <c r="F1370" s="188">
        <f>IFERROR(_xll.qlIndexFixing(IndexON,D1370,TRUE,_xll.ohTrigger(RecalcTrigger,TriggerON)),NA())</f>
        <v>2.1488778376957951E-2</v>
      </c>
      <c r="H1370" s="42">
        <f>_xll.qlCalendarAdvance(Calendar,$H1369,B1370,"f",FALSE)</f>
        <v>49074</v>
      </c>
      <c r="I1370" s="172">
        <f>_xll.qlInterestRateIndexValueDate(Index1M,$H1370)</f>
        <v>49074</v>
      </c>
      <c r="J1370" s="177">
        <f>IFERROR(_xll.qlIndexFixing(Index1M,$H1370,TRUE,_xll.ohTrigger(RecalcTrigger,Trigger1M)),NA())</f>
        <v>2.1805952754997752E-2</v>
      </c>
      <c r="K1370" s="44">
        <f>IFERROR(_xll.qlIndexFixing(Index3M,H1370,TRUE,_xll.ohTrigger(RecalcTrigger,Trigger3M)),NA())</f>
        <v>2.2292569433790047E-2</v>
      </c>
      <c r="L1370" s="44">
        <f>IFERROR(_xll.qlIndexFixing(Index6M,$H1370,TRUE,_xll.ohTrigger(RecalcTrigger,Trigger6M)),NA())</f>
        <v>2.2238911089914812E-2</v>
      </c>
      <c r="M1370" s="178">
        <f>IFERROR(_xll.qlIndexFixing(Index1Y,$H1370,TRUE,_xll.ohTrigger(RecalcTrigger,Trigger1Y)),NA())</f>
        <v>2.2828476146700805E-2</v>
      </c>
      <c r="N1370" s="177">
        <f>IFERROR(_xll.qlIndexFixing(ONIndex1M,I1370,TRUE,_xll.ohTrigger(RecalcTrigger,Trigger1M)),NA())</f>
        <v>2.181146001189016E-2</v>
      </c>
      <c r="O1370" s="44">
        <f>IFERROR(_xll.qlIndexFixing(ONIndex3M,I1370,TRUE,_xll.ohTrigger(RecalcTrigger,Trigger3M)),NA())</f>
        <v>2.2309159352734698E-2</v>
      </c>
      <c r="P1370" s="44">
        <f>IFERROR(_xll.qlIndexFixing(ONIndex6M,I1370,TRUE,_xll.ohTrigger(RecalcTrigger,Trigger6M)),NA())</f>
        <v>2.2279257273700726E-2</v>
      </c>
      <c r="Q1370" s="178">
        <f>IFERROR(_xll.qlIndexFixing(ONIndex1Y,I1370,TRUE,_xll.ohTrigger(RecalcTrigger,Trigger1Y)),NA())</f>
        <v>2.2984285138802907E-2</v>
      </c>
    </row>
    <row r="1371" spans="2:17" x14ac:dyDescent="0.2">
      <c r="B1371" s="39" t="s">
        <v>42</v>
      </c>
      <c r="D1371" s="42">
        <f>_xll.qlCalendarAdvance(Calendar,$D1370,B1371,"f",FALSE)</f>
        <v>49081</v>
      </c>
      <c r="E1371" s="172">
        <f>_xll.qlInterestRateIndexValueDate(IndexON,D1371)</f>
        <v>49081</v>
      </c>
      <c r="F1371" s="188">
        <f>IFERROR(_xll.qlIndexFixing(IndexON,D1371,TRUE,_xll.ohTrigger(RecalcTrigger,TriggerON)),NA())</f>
        <v>2.1478215293995184E-2</v>
      </c>
      <c r="H1371" s="42">
        <f>_xll.qlCalendarAdvance(Calendar,$H1370,B1371,"f",FALSE)</f>
        <v>49081</v>
      </c>
      <c r="I1371" s="172">
        <f>_xll.qlInterestRateIndexValueDate(Index1M,$H1371)</f>
        <v>49081</v>
      </c>
      <c r="J1371" s="177">
        <f>IFERROR(_xll.qlIndexFixing(Index1M,$H1371,TRUE,_xll.ohTrigger(RecalcTrigger,Trigger1M)),NA())</f>
        <v>2.1794394396551373E-2</v>
      </c>
      <c r="K1371" s="44">
        <f>IFERROR(_xll.qlIndexFixing(Index3M,H1371,TRUE,_xll.ohTrigger(RecalcTrigger,Trigger3M)),NA())</f>
        <v>2.2280380897329165E-2</v>
      </c>
      <c r="L1371" s="44">
        <f>IFERROR(_xll.qlIndexFixing(Index6M,$H1371,TRUE,_xll.ohTrigger(RecalcTrigger,Trigger6M)),NA())</f>
        <v>2.2226174165701228E-2</v>
      </c>
      <c r="M1371" s="178">
        <f>IFERROR(_xll.qlIndexFixing(Index1Y,$H1371,TRUE,_xll.ohTrigger(RecalcTrigger,Trigger1Y)),NA())</f>
        <v>2.2811747062262633E-2</v>
      </c>
      <c r="N1371" s="177">
        <f>IFERROR(_xll.qlIndexFixing(ONIndex1M,I1371,TRUE,_xll.ohTrigger(RecalcTrigger,Trigger1M)),NA())</f>
        <v>2.1799959706008121E-2</v>
      </c>
      <c r="O1371" s="44">
        <f>IFERROR(_xll.qlIndexFixing(ONIndex3M,I1371,TRUE,_xll.ohTrigger(RecalcTrigger,Trigger3M)),NA())</f>
        <v>2.2297219031276461E-2</v>
      </c>
      <c r="P1371" s="44">
        <f>IFERROR(_xll.qlIndexFixing(ONIndex6M,I1371,TRUE,_xll.ohTrigger(RecalcTrigger,Trigger6M)),NA())</f>
        <v>2.2266918072516573E-2</v>
      </c>
      <c r="Q1371" s="178">
        <f>IFERROR(_xll.qlIndexFixing(ONIndex1Y,I1371,TRUE,_xll.ohTrigger(RecalcTrigger,Trigger1Y)),NA())</f>
        <v>2.2969404463950571E-2</v>
      </c>
    </row>
    <row r="1372" spans="2:17" x14ac:dyDescent="0.2">
      <c r="B1372" s="39" t="s">
        <v>42</v>
      </c>
      <c r="D1372" s="42">
        <f>_xll.qlCalendarAdvance(Calendar,$D1371,B1372,"f",FALSE)</f>
        <v>49088</v>
      </c>
      <c r="E1372" s="172">
        <f>_xll.qlInterestRateIndexValueDate(IndexON,D1372)</f>
        <v>49088</v>
      </c>
      <c r="F1372" s="188">
        <f>IFERROR(_xll.qlIndexFixing(IndexON,D1372,TRUE,_xll.ohTrigger(RecalcTrigger,TriggerON)),NA())</f>
        <v>2.1467624855967538E-2</v>
      </c>
      <c r="H1372" s="42">
        <f>_xll.qlCalendarAdvance(Calendar,$H1371,B1372,"f",FALSE)</f>
        <v>49088</v>
      </c>
      <c r="I1372" s="172">
        <f>_xll.qlInterestRateIndexValueDate(Index1M,$H1372)</f>
        <v>49088</v>
      </c>
      <c r="J1372" s="177">
        <f>IFERROR(_xll.qlIndexFixing(Index1M,$H1372,TRUE,_xll.ohTrigger(RecalcTrigger,Trigger1M)),NA())</f>
        <v>2.1782820267763566E-2</v>
      </c>
      <c r="K1372" s="44">
        <f>IFERROR(_xll.qlIndexFixing(Index3M,H1372,TRUE,_xll.ohTrigger(RecalcTrigger,Trigger3M)),NA())</f>
        <v>2.2268164417466426E-2</v>
      </c>
      <c r="L1372" s="44">
        <f>IFERROR(_xll.qlIndexFixing(Index6M,$H1372,TRUE,_xll.ohTrigger(RecalcTrigger,Trigger6M)),NA())</f>
        <v>2.2213417417230402E-2</v>
      </c>
      <c r="M1372" s="178">
        <f>IFERROR(_xll.qlIndexFixing(Index1Y,$H1372,TRUE,_xll.ohTrigger(RecalcTrigger,Trigger1Y)),NA())</f>
        <v>2.279496018406002E-2</v>
      </c>
      <c r="N1372" s="177">
        <f>IFERROR(_xll.qlIndexFixing(ONIndex1M,I1372,TRUE,_xll.ohTrigger(RecalcTrigger,Trigger1M)),NA())</f>
        <v>2.1788443648214084E-2</v>
      </c>
      <c r="O1372" s="44">
        <f>IFERROR(_xll.qlIndexFixing(ONIndex3M,I1372,TRUE,_xll.ohTrigger(RecalcTrigger,Trigger3M)),NA())</f>
        <v>2.2285250884036545E-2</v>
      </c>
      <c r="P1372" s="44">
        <f>IFERROR(_xll.qlIndexFixing(ONIndex6M,I1372,TRUE,_xll.ohTrigger(RecalcTrigger,Trigger6M)),NA())</f>
        <v>2.2254559185758138E-2</v>
      </c>
      <c r="Q1372" s="178">
        <f>IFERROR(_xll.qlIndexFixing(ONIndex1Y,I1372,TRUE,_xll.ohTrigger(RecalcTrigger,Trigger1Y)),NA())</f>
        <v>2.2954467012855639E-2</v>
      </c>
    </row>
    <row r="1373" spans="2:17" x14ac:dyDescent="0.2">
      <c r="B1373" s="39" t="s">
        <v>42</v>
      </c>
      <c r="D1373" s="42">
        <f>_xll.qlCalendarAdvance(Calendar,$D1372,B1373,"f",FALSE)</f>
        <v>49095</v>
      </c>
      <c r="E1373" s="172">
        <f>_xll.qlInterestRateIndexValueDate(IndexON,D1373)</f>
        <v>49095</v>
      </c>
      <c r="F1373" s="188">
        <f>IFERROR(_xll.qlIndexFixing(IndexON,D1373,TRUE,_xll.ohTrigger(RecalcTrigger,TriggerON)),NA())</f>
        <v>2.1457007063037103E-2</v>
      </c>
      <c r="H1373" s="42">
        <f>_xll.qlCalendarAdvance(Calendar,$H1372,B1373,"f",FALSE)</f>
        <v>49095</v>
      </c>
      <c r="I1373" s="172">
        <f>_xll.qlInterestRateIndexValueDate(Index1M,$H1373)</f>
        <v>49095</v>
      </c>
      <c r="J1373" s="177">
        <f>IFERROR(_xll.qlIndexFixing(Index1M,$H1373,TRUE,_xll.ohTrigger(RecalcTrigger,Trigger1M)),NA())</f>
        <v>2.1771770841076066E-2</v>
      </c>
      <c r="K1373" s="44">
        <f>IFERROR(_xll.qlIndexFixing(Index3M,H1373,TRUE,_xll.ohTrigger(RecalcTrigger,Trigger3M)),NA())</f>
        <v>2.2255919994459066E-2</v>
      </c>
      <c r="L1373" s="44">
        <f>IFERROR(_xll.qlIndexFixing(Index6M,$H1373,TRUE,_xll.ohTrigger(RecalcTrigger,Trigger6M)),NA())</f>
        <v>2.2200887626861631E-2</v>
      </c>
      <c r="M1373" s="178">
        <f>IFERROR(_xll.qlIndexFixing(Index1Y,$H1373,TRUE,_xll.ohTrigger(RecalcTrigger,Trigger1Y)),NA())</f>
        <v>2.2778115514947794E-2</v>
      </c>
      <c r="N1373" s="177">
        <f>IFERROR(_xll.qlIndexFixing(ONIndex1M,I1373,TRUE,_xll.ohTrigger(RecalcTrigger,Trigger1M)),NA())</f>
        <v>2.1776911838345958E-2</v>
      </c>
      <c r="O1373" s="44">
        <f>IFERROR(_xll.qlIndexFixing(ONIndex3M,I1373,TRUE,_xll.ohTrigger(RecalcTrigger,Trigger3M)),NA())</f>
        <v>2.2273254911095997E-2</v>
      </c>
      <c r="P1373" s="44">
        <f>IFERROR(_xll.qlIndexFixing(ONIndex6M,I1373,TRUE,_xll.ohTrigger(RecalcTrigger,Trigger6M)),NA())</f>
        <v>2.2242180613425422E-2</v>
      </c>
      <c r="Q1373" s="178">
        <f>IFERROR(_xll.qlIndexFixing(ONIndex1Y,I1373,TRUE,_xll.ohTrigger(RecalcTrigger,Trigger1Y)),NA())</f>
        <v>2.2939472785599158E-2</v>
      </c>
    </row>
    <row r="1374" spans="2:17" x14ac:dyDescent="0.2">
      <c r="B1374" s="39" t="s">
        <v>42</v>
      </c>
      <c r="D1374" s="42">
        <f>_xll.qlCalendarAdvance(Calendar,$D1373,B1374,"f",FALSE)</f>
        <v>49102</v>
      </c>
      <c r="E1374" s="172">
        <f>_xll.qlInterestRateIndexValueDate(IndexON,D1374)</f>
        <v>49102</v>
      </c>
      <c r="F1374" s="188">
        <f>IFERROR(_xll.qlIndexFixing(IndexON,D1374,TRUE,_xll.ohTrigger(RecalcTrigger,TriggerON)),NA())</f>
        <v>2.1446361915041789E-2</v>
      </c>
      <c r="H1374" s="42">
        <f>_xll.qlCalendarAdvance(Calendar,$H1373,B1374,"f",FALSE)</f>
        <v>49102</v>
      </c>
      <c r="I1374" s="172">
        <f>_xll.qlInterestRateIndexValueDate(Index1M,$H1374)</f>
        <v>49102</v>
      </c>
      <c r="J1374" s="177">
        <f>IFERROR(_xll.qlIndexFixing(Index1M,$H1374,TRUE,_xll.ohTrigger(RecalcTrigger,Trigger1M)),NA())</f>
        <v>2.1760170624675466E-2</v>
      </c>
      <c r="K1374" s="44">
        <f>IFERROR(_xll.qlIndexFixing(Index3M,H1374,TRUE,_xll.ohTrigger(RecalcTrigger,Trigger3M)),NA())</f>
        <v>2.2243647628564317E-2</v>
      </c>
      <c r="L1374" s="44">
        <f>IFERROR(_xll.qlIndexFixing(Index6M,$H1374,TRUE,_xll.ohTrigger(RecalcTrigger,Trigger6M)),NA())</f>
        <v>2.218809342062885E-2</v>
      </c>
      <c r="M1374" s="178">
        <f>IFERROR(_xll.qlIndexFixing(Index1Y,$H1374,TRUE,_xll.ohTrigger(RecalcTrigger,Trigger1Y)),NA())</f>
        <v>2.2761213057790775E-2</v>
      </c>
      <c r="N1374" s="177">
        <f>IFERROR(_xll.qlIndexFixing(ONIndex1M,I1374,TRUE,_xll.ohTrigger(RecalcTrigger,Trigger1M)),NA())</f>
        <v>2.1765364276646881E-2</v>
      </c>
      <c r="O1374" s="44">
        <f>IFERROR(_xll.qlIndexFixing(ONIndex3M,I1374,TRUE,_xll.ohTrigger(RecalcTrigger,Trigger3M)),NA())</f>
        <v>2.2261231112373769E-2</v>
      </c>
      <c r="P1374" s="44">
        <f>IFERROR(_xll.qlIndexFixing(ONIndex6M,I1374,TRUE,_xll.ohTrigger(RecalcTrigger,Trigger6M)),NA())</f>
        <v>2.2229782355761563E-2</v>
      </c>
      <c r="Q1374" s="178">
        <f>IFERROR(_xll.qlIndexFixing(ONIndex1Y,I1374,TRUE,_xll.ohTrigger(RecalcTrigger,Trigger1Y)),NA())</f>
        <v>2.2924421782262172E-2</v>
      </c>
    </row>
    <row r="1375" spans="2:17" x14ac:dyDescent="0.2">
      <c r="B1375" s="39" t="s">
        <v>42</v>
      </c>
      <c r="D1375" s="42">
        <f>_xll.qlCalendarAdvance(Calendar,$D1374,B1375,"f",FALSE)</f>
        <v>49109</v>
      </c>
      <c r="E1375" s="172">
        <f>_xll.qlInterestRateIndexValueDate(IndexON,D1375)</f>
        <v>49109</v>
      </c>
      <c r="F1375" s="188">
        <f>IFERROR(_xll.qlIndexFixing(IndexON,D1375,TRUE,_xll.ohTrigger(RecalcTrigger,TriggerON)),NA())</f>
        <v>2.1435689412062642E-2</v>
      </c>
      <c r="H1375" s="42">
        <f>_xll.qlCalendarAdvance(Calendar,$H1374,B1375,"f",FALSE)</f>
        <v>49109</v>
      </c>
      <c r="I1375" s="172">
        <f>_xll.qlInterestRateIndexValueDate(Index1M,$H1375)</f>
        <v>49109</v>
      </c>
      <c r="J1375" s="177">
        <f>IFERROR(_xll.qlIndexFixing(Index1M,$H1375,TRUE,_xll.ohTrigger(RecalcTrigger,Trigger1M)),NA())</f>
        <v>2.1748554639778095E-2</v>
      </c>
      <c r="K1375" s="44">
        <f>IFERROR(_xll.qlIndexFixing(Index3M,H1375,TRUE,_xll.ohTrigger(RecalcTrigger,Trigger3M)),NA())</f>
        <v>2.2231347320040295E-2</v>
      </c>
      <c r="L1375" s="44">
        <f>IFERROR(_xll.qlIndexFixing(Index6M,$H1375,TRUE,_xll.ohTrigger(RecalcTrigger,Trigger6M)),NA())</f>
        <v>2.2175279392004591E-2</v>
      </c>
      <c r="M1375" s="178">
        <f>IFERROR(_xll.qlIndexFixing(Index1Y,$H1375,TRUE,_xll.ohTrigger(RecalcTrigger,Trigger1Y)),NA())</f>
        <v>2.2744252815462662E-2</v>
      </c>
      <c r="N1375" s="177">
        <f>IFERROR(_xll.qlIndexFixing(ONIndex1M,I1375,TRUE,_xll.ohTrigger(RecalcTrigger,Trigger1M)),NA())</f>
        <v>2.1753800962954761E-2</v>
      </c>
      <c r="O1375" s="44">
        <f>IFERROR(_xll.qlIndexFixing(ONIndex3M,I1375,TRUE,_xll.ohTrigger(RecalcTrigger,Trigger3M)),NA())</f>
        <v>2.2249179487869863E-2</v>
      </c>
      <c r="P1375" s="44">
        <f>IFERROR(_xll.qlIndexFixing(ONIndex6M,I1375,TRUE,_xll.ohTrigger(RecalcTrigger,Trigger6M)),NA())</f>
        <v>2.2217364412523422E-2</v>
      </c>
      <c r="Q1375" s="178">
        <f>IFERROR(_xll.qlIndexFixing(ONIndex1Y,I1375,TRUE,_xll.ohTrigger(RecalcTrigger,Trigger1Y)),NA())</f>
        <v>2.2909314002520498E-2</v>
      </c>
    </row>
    <row r="1376" spans="2:17" x14ac:dyDescent="0.2">
      <c r="B1376" s="39" t="s">
        <v>42</v>
      </c>
      <c r="D1376" s="42">
        <f>_xll.qlCalendarAdvance(Calendar,$D1375,B1376,"f",FALSE)</f>
        <v>49116</v>
      </c>
      <c r="E1376" s="172">
        <f>_xll.qlInterestRateIndexValueDate(IndexON,D1376)</f>
        <v>49116</v>
      </c>
      <c r="F1376" s="188">
        <f>IFERROR(_xll.qlIndexFixing(IndexON,D1376,TRUE,_xll.ohTrigger(RecalcTrigger,TriggerON)),NA())</f>
        <v>2.142498955409966E-2</v>
      </c>
      <c r="H1376" s="42">
        <f>_xll.qlCalendarAdvance(Calendar,$H1375,B1376,"f",FALSE)</f>
        <v>49116</v>
      </c>
      <c r="I1376" s="172">
        <f>_xll.qlInterestRateIndexValueDate(Index1M,$H1376)</f>
        <v>49116</v>
      </c>
      <c r="J1376" s="177">
        <f>IFERROR(_xll.qlIndexFixing(Index1M,$H1376,TRUE,_xll.ohTrigger(RecalcTrigger,Trigger1M)),NA())</f>
        <v>2.1736922886432586E-2</v>
      </c>
      <c r="K1376" s="44">
        <f>IFERROR(_xll.qlIndexFixing(Index3M,H1376,TRUE,_xll.ohTrigger(RecalcTrigger,Trigger3M)),NA())</f>
        <v>2.2219019069145994E-2</v>
      </c>
      <c r="L1376" s="44">
        <f>IFERROR(_xll.qlIndexFixing(Index6M,$H1376,TRUE,_xll.ohTrigger(RecalcTrigger,Trigger6M)),NA())</f>
        <v>2.2162445541368845E-2</v>
      </c>
      <c r="M1376" s="178">
        <f>IFERROR(_xll.qlIndexFixing(Index1Y,$H1376,TRUE,_xll.ohTrigger(RecalcTrigger,Trigger1Y)),NA())</f>
        <v>2.2727234790847595E-2</v>
      </c>
      <c r="N1376" s="177">
        <f>IFERROR(_xll.qlIndexFixing(ONIndex1M,I1376,TRUE,_xll.ohTrigger(RecalcTrigger,Trigger1M)),NA())</f>
        <v>2.1742221897350644E-2</v>
      </c>
      <c r="O1376" s="44">
        <f>IFERROR(_xll.qlIndexFixing(ONIndex3M,I1376,TRUE,_xll.ohTrigger(RecalcTrigger,Trigger3M)),NA())</f>
        <v>2.2237100037584279E-2</v>
      </c>
      <c r="P1376" s="44">
        <f>IFERROR(_xll.qlIndexFixing(ONIndex6M,I1376,TRUE,_xll.ohTrigger(RecalcTrigger,Trigger6M)),NA())</f>
        <v>2.2204926783873091E-2</v>
      </c>
      <c r="Q1376" s="178">
        <f>IFERROR(_xll.qlIndexFixing(ONIndex1Y,I1376,TRUE,_xll.ohTrigger(RecalcTrigger,Trigger1Y)),NA())</f>
        <v>2.2894149446779366E-2</v>
      </c>
    </row>
    <row r="1377" spans="2:17" x14ac:dyDescent="0.2">
      <c r="B1377" s="39" t="s">
        <v>42</v>
      </c>
      <c r="D1377" s="42">
        <f>_xll.qlCalendarAdvance(Calendar,$D1376,B1377,"f",FALSE)</f>
        <v>49123</v>
      </c>
      <c r="E1377" s="172">
        <f>_xll.qlInterestRateIndexValueDate(IndexON,D1377)</f>
        <v>49123</v>
      </c>
      <c r="F1377" s="188">
        <f>IFERROR(_xll.qlIndexFixing(IndexON,D1377,TRUE,_xll.ohTrigger(RecalcTrigger,TriggerON)),NA())</f>
        <v>2.1414262341152845E-2</v>
      </c>
      <c r="H1377" s="42">
        <f>_xll.qlCalendarAdvance(Calendar,$H1376,B1377,"f",FALSE)</f>
        <v>49123</v>
      </c>
      <c r="I1377" s="172">
        <f>_xll.qlInterestRateIndexValueDate(Index1M,$H1377)</f>
        <v>49123</v>
      </c>
      <c r="J1377" s="177">
        <f>IFERROR(_xll.qlIndexFixing(Index1M,$H1377,TRUE,_xll.ohTrigger(RecalcTrigger,Trigger1M)),NA())</f>
        <v>2.1725275364684864E-2</v>
      </c>
      <c r="K1377" s="44">
        <f>IFERROR(_xll.qlIndexFixing(Index3M,H1377,TRUE,_xll.ohTrigger(RecalcTrigger,Trigger3M)),NA())</f>
        <v>2.2206662876140416E-2</v>
      </c>
      <c r="L1377" s="44">
        <f>IFERROR(_xll.qlIndexFixing(Index6M,$H1377,TRUE,_xll.ohTrigger(RecalcTrigger,Trigger6M)),NA())</f>
        <v>2.2149591869100271E-2</v>
      </c>
      <c r="M1377" s="178">
        <f>IFERROR(_xll.qlIndexFixing(Index1Y,$H1377,TRUE,_xll.ohTrigger(RecalcTrigger,Trigger1Y)),NA())</f>
        <v>2.2710158986839257E-2</v>
      </c>
      <c r="N1377" s="177">
        <f>IFERROR(_xll.qlIndexFixing(ONIndex1M,I1377,TRUE,_xll.ohTrigger(RecalcTrigger,Trigger1M)),NA())</f>
        <v>2.1730627079672438E-2</v>
      </c>
      <c r="O1377" s="44">
        <f>IFERROR(_xll.qlIndexFixing(ONIndex3M,I1377,TRUE,_xll.ohTrigger(RecalcTrigger,Trigger3M)),NA())</f>
        <v>2.2224992761517015E-2</v>
      </c>
      <c r="P1377" s="44">
        <f>IFERROR(_xll.qlIndexFixing(ONIndex6M,I1377,TRUE,_xll.ohTrigger(RecalcTrigger,Trigger6M)),NA())</f>
        <v>2.2192469469648479E-2</v>
      </c>
      <c r="Q1377" s="178">
        <f>IFERROR(_xll.qlIndexFixing(ONIndex1Y,I1377,TRUE,_xll.ohTrigger(RecalcTrigger,Trigger1Y)),NA())</f>
        <v>2.2878928114795638E-2</v>
      </c>
    </row>
    <row r="1378" spans="2:17" x14ac:dyDescent="0.2">
      <c r="B1378" s="39" t="s">
        <v>42</v>
      </c>
      <c r="D1378" s="42">
        <f>_xll.qlCalendarAdvance(Calendar,$D1377,B1378,"f",FALSE)</f>
        <v>49130</v>
      </c>
      <c r="E1378" s="172">
        <f>_xll.qlInterestRateIndexValueDate(IndexON,D1378)</f>
        <v>49130</v>
      </c>
      <c r="F1378" s="188">
        <f>IFERROR(_xll.qlIndexFixing(IndexON,D1378,TRUE,_xll.ohTrigger(RecalcTrigger,TriggerON)),NA())</f>
        <v>2.1403507773222197E-2</v>
      </c>
      <c r="H1378" s="42">
        <f>_xll.qlCalendarAdvance(Calendar,$H1377,B1378,"f",FALSE)</f>
        <v>49130</v>
      </c>
      <c r="I1378" s="172">
        <f>_xll.qlInterestRateIndexValueDate(Index1M,$H1378)</f>
        <v>49130</v>
      </c>
      <c r="J1378" s="177">
        <f>IFERROR(_xll.qlIndexFixing(Index1M,$H1378,TRUE,_xll.ohTrigger(RecalcTrigger,Trigger1M)),NA())</f>
        <v>2.1713044320605071E-2</v>
      </c>
      <c r="K1378" s="44">
        <f>IFERROR(_xll.qlIndexFixing(Index3M,H1378,TRUE,_xll.ohTrigger(RecalcTrigger,Trigger3M)),NA())</f>
        <v>2.2194278741283428E-2</v>
      </c>
      <c r="L1378" s="44">
        <f>IFERROR(_xll.qlIndexFixing(Index6M,$H1378,TRUE,_xll.ohTrigger(RecalcTrigger,Trigger6M)),NA())</f>
        <v>2.2136460638284179E-2</v>
      </c>
      <c r="M1378" s="178">
        <f>IFERROR(_xll.qlIndexFixing(Index1Y,$H1378,TRUE,_xll.ohTrigger(RecalcTrigger,Trigger1Y)),NA())</f>
        <v>2.2693025406341327E-2</v>
      </c>
      <c r="N1378" s="177">
        <f>IFERROR(_xll.qlIndexFixing(ONIndex1M,I1378,TRUE,_xll.ohTrigger(RecalcTrigger,Trigger1M)),NA())</f>
        <v>2.1719016510244327E-2</v>
      </c>
      <c r="O1378" s="44">
        <f>IFERROR(_xll.qlIndexFixing(ONIndex3M,I1378,TRUE,_xll.ohTrigger(RecalcTrigger,Trigger3M)),NA())</f>
        <v>2.2212857659830165E-2</v>
      </c>
      <c r="P1378" s="44">
        <f>IFERROR(_xll.qlIndexFixing(ONIndex6M,I1378,TRUE,_xll.ohTrigger(RecalcTrigger,Trigger6M)),NA())</f>
        <v>2.2179992470092724E-2</v>
      </c>
      <c r="Q1378" s="178">
        <f>IFERROR(_xll.qlIndexFixing(ONIndex1Y,I1378,TRUE,_xll.ohTrigger(RecalcTrigger,Trigger1Y)),NA())</f>
        <v>2.286365000665036E-2</v>
      </c>
    </row>
    <row r="1379" spans="2:17" x14ac:dyDescent="0.2">
      <c r="B1379" s="39" t="s">
        <v>42</v>
      </c>
      <c r="D1379" s="42">
        <f>_xll.qlCalendarAdvance(Calendar,$D1378,B1379,"f",FALSE)</f>
        <v>49137</v>
      </c>
      <c r="E1379" s="172">
        <f>_xll.qlInterestRateIndexValueDate(IndexON,D1379)</f>
        <v>49137</v>
      </c>
      <c r="F1379" s="188">
        <f>IFERROR(_xll.qlIndexFixing(IndexON,D1379,TRUE,_xll.ohTrigger(RecalcTrigger,TriggerON)),NA())</f>
        <v>2.1392725850226668E-2</v>
      </c>
      <c r="H1379" s="42">
        <f>_xll.qlCalendarAdvance(Calendar,$H1378,B1379,"f",FALSE)</f>
        <v>49137</v>
      </c>
      <c r="I1379" s="172">
        <f>_xll.qlInterestRateIndexValueDate(Index1M,$H1379)</f>
        <v>49137</v>
      </c>
      <c r="J1379" s="177">
        <f>IFERROR(_xll.qlIndexFixing(Index1M,$H1379,TRUE,_xll.ohTrigger(RecalcTrigger,Trigger1M)),NA())</f>
        <v>2.1701359800802584E-2</v>
      </c>
      <c r="K1379" s="44">
        <f>IFERROR(_xll.qlIndexFixing(Index3M,H1379,TRUE,_xll.ohTrigger(RecalcTrigger,Trigger3M)),NA())</f>
        <v>2.2181866664836677E-2</v>
      </c>
      <c r="L1379" s="44">
        <f>IFERROR(_xll.qlIndexFixing(Index6M,$H1379,TRUE,_xll.ohTrigger(RecalcTrigger,Trigger6M)),NA())</f>
        <v>2.2123565130664959E-2</v>
      </c>
      <c r="M1379" s="178">
        <f>IFERROR(_xll.qlIndexFixing(Index1Y,$H1379,TRUE,_xll.ohTrigger(RecalcTrigger,Trigger1Y)),NA())</f>
        <v>2.2675834052267474E-2</v>
      </c>
      <c r="N1379" s="177">
        <f>IFERROR(_xll.qlIndexFixing(ONIndex1M,I1379,TRUE,_xll.ohTrigger(RecalcTrigger,Trigger1M)),NA())</f>
        <v>2.1707390188580034E-2</v>
      </c>
      <c r="O1379" s="44">
        <f>IFERROR(_xll.qlIndexFixing(ONIndex3M,I1379,TRUE,_xll.ohTrigger(RecalcTrigger,Trigger3M)),NA())</f>
        <v>2.220069473228059E-2</v>
      </c>
      <c r="P1379" s="44">
        <f>IFERROR(_xll.qlIndexFixing(ONIndex6M,I1379,TRUE,_xll.ohTrigger(RecalcTrigger,Trigger6M)),NA())</f>
        <v>2.2167495784881641E-2</v>
      </c>
      <c r="Q1379" s="178">
        <f>IFERROR(_xll.qlIndexFixing(ONIndex1Y,I1379,TRUE,_xll.ohTrigger(RecalcTrigger,Trigger1Y)),NA())</f>
        <v>2.2848315122424578E-2</v>
      </c>
    </row>
    <row r="1380" spans="2:17" x14ac:dyDescent="0.2">
      <c r="B1380" s="39" t="s">
        <v>42</v>
      </c>
      <c r="D1380" s="42">
        <f>_xll.qlCalendarAdvance(Calendar,$D1379,B1380,"f",FALSE)</f>
        <v>49144</v>
      </c>
      <c r="E1380" s="172">
        <f>_xll.qlInterestRateIndexValueDate(IndexON,D1380)</f>
        <v>49144</v>
      </c>
      <c r="F1380" s="188">
        <f>IFERROR(_xll.qlIndexFixing(IndexON,D1380,TRUE,_xll.ohTrigger(RecalcTrigger,TriggerON)),NA())</f>
        <v>2.1381916572328352E-2</v>
      </c>
      <c r="H1380" s="42">
        <f>_xll.qlCalendarAdvance(Calendar,$H1379,B1380,"f",FALSE)</f>
        <v>49144</v>
      </c>
      <c r="I1380" s="172">
        <f>_xll.qlInterestRateIndexValueDate(Index1M,$H1380)</f>
        <v>49144</v>
      </c>
      <c r="J1380" s="177">
        <f>IFERROR(_xll.qlIndexFixing(Index1M,$H1380,TRUE,_xll.ohTrigger(RecalcTrigger,Trigger1M)),NA())</f>
        <v>2.1689659511058983E-2</v>
      </c>
      <c r="K1380" s="44">
        <f>IFERROR(_xll.qlIndexFixing(Index3M,H1380,TRUE,_xll.ohTrigger(RecalcTrigger,Trigger3M)),NA())</f>
        <v>2.2169426647059152E-2</v>
      </c>
      <c r="L1380" s="44">
        <f>IFERROR(_xll.qlIndexFixing(Index6M,$H1380,TRUE,_xll.ohTrigger(RecalcTrigger,Trigger6M)),NA())</f>
        <v>2.2110649801838748E-2</v>
      </c>
      <c r="M1380" s="178">
        <f>IFERROR(_xll.qlIndexFixing(Index1Y,$H1380,TRUE,_xll.ohTrigger(RecalcTrigger,Trigger1Y)),NA())</f>
        <v>2.2658584927540693E-2</v>
      </c>
      <c r="N1380" s="177">
        <f>IFERROR(_xll.qlIndexFixing(ONIndex1M,I1380,TRUE,_xll.ohTrigger(RecalcTrigger,Trigger1M)),NA())</f>
        <v>2.1695748115246882E-2</v>
      </c>
      <c r="O1380" s="44">
        <f>IFERROR(_xll.qlIndexFixing(ONIndex3M,I1380,TRUE,_xll.ohTrigger(RecalcTrigger,Trigger3M)),NA())</f>
        <v>2.2188503978949337E-2</v>
      </c>
      <c r="P1380" s="44">
        <f>IFERROR(_xll.qlIndexFixing(ONIndex6M,I1380,TRUE,_xll.ohTrigger(RecalcTrigger,Trigger6M)),NA())</f>
        <v>2.2154979414258369E-2</v>
      </c>
      <c r="Q1380" s="178">
        <f>IFERROR(_xll.qlIndexFixing(ONIndex1Y,I1380,TRUE,_xll.ohTrigger(RecalcTrigger,Trigger1Y)),NA())</f>
        <v>2.2832923462037247E-2</v>
      </c>
    </row>
    <row r="1381" spans="2:17" x14ac:dyDescent="0.2">
      <c r="B1381" s="39" t="s">
        <v>42</v>
      </c>
      <c r="D1381" s="42">
        <f>_xll.qlCalendarAdvance(Calendar,$D1380,B1381,"f",FALSE)</f>
        <v>49151</v>
      </c>
      <c r="E1381" s="172">
        <f>_xll.qlInterestRateIndexValueDate(IndexON,D1381)</f>
        <v>49151</v>
      </c>
      <c r="F1381" s="188">
        <f>IFERROR(_xll.qlIndexFixing(IndexON,D1381,TRUE,_xll.ohTrigger(RecalcTrigger,TriggerON)),NA())</f>
        <v>2.1371079939365156E-2</v>
      </c>
      <c r="H1381" s="42">
        <f>_xll.qlCalendarAdvance(Calendar,$H1380,B1381,"f",FALSE)</f>
        <v>49151</v>
      </c>
      <c r="I1381" s="172">
        <f>_xll.qlInterestRateIndexValueDate(Index1M,$H1381)</f>
        <v>49151</v>
      </c>
      <c r="J1381" s="177">
        <f>IFERROR(_xll.qlIndexFixing(Index1M,$H1381,TRUE,_xll.ohTrigger(RecalcTrigger,Trigger1M)),NA())</f>
        <v>2.1677748374402003E-2</v>
      </c>
      <c r="K1381" s="44">
        <f>IFERROR(_xll.qlIndexFixing(Index3M,H1381,TRUE,_xll.ohTrigger(RecalcTrigger,Trigger3M)),NA())</f>
        <v>2.215695868821338E-2</v>
      </c>
      <c r="L1381" s="44">
        <f>IFERROR(_xll.qlIndexFixing(Index6M,$H1381,TRUE,_xll.ohTrigger(RecalcTrigger,Trigger6M)),NA())</f>
        <v>2.2097714652190507E-2</v>
      </c>
      <c r="M1381" s="178">
        <f>IFERROR(_xll.qlIndexFixing(Index1Y,$H1381,TRUE,_xll.ohTrigger(RecalcTrigger,Trigger1Y)),NA())</f>
        <v>2.2641278035093748E-2</v>
      </c>
      <c r="N1381" s="177">
        <f>IFERROR(_xll.qlIndexFixing(ONIndex1M,I1381,TRUE,_xll.ohTrigger(RecalcTrigger,Trigger1M)),NA())</f>
        <v>2.1684090289920688E-2</v>
      </c>
      <c r="O1381" s="44">
        <f>IFERROR(_xll.qlIndexFixing(ONIndex3M,I1381,TRUE,_xll.ohTrigger(RecalcTrigger,Trigger3M)),NA())</f>
        <v>2.217628539991745E-2</v>
      </c>
      <c r="P1381" s="44">
        <f>IFERROR(_xll.qlIndexFixing(ONIndex6M,I1381,TRUE,_xll.ohTrigger(RecalcTrigger,Trigger6M)),NA())</f>
        <v>2.2142443358222907E-2</v>
      </c>
      <c r="Q1381" s="178">
        <f>IFERROR(_xll.qlIndexFixing(ONIndex1Y,I1381,TRUE,_xll.ohTrigger(RecalcTrigger,Trigger1Y)),NA())</f>
        <v>2.2817475025488365E-2</v>
      </c>
    </row>
    <row r="1382" spans="2:17" x14ac:dyDescent="0.2">
      <c r="B1382" s="39" t="s">
        <v>42</v>
      </c>
      <c r="D1382" s="42">
        <f>_xll.qlCalendarAdvance(Calendar,$D1381,B1382,"f",FALSE)</f>
        <v>49158</v>
      </c>
      <c r="E1382" s="172">
        <f>_xll.qlInterestRateIndexValueDate(IndexON,D1382)</f>
        <v>49158</v>
      </c>
      <c r="F1382" s="188">
        <f>IFERROR(_xll.qlIndexFixing(IndexON,D1382,TRUE,_xll.ohTrigger(RecalcTrigger,TriggerON)),NA())</f>
        <v>2.1360215951418127E-2</v>
      </c>
      <c r="H1382" s="42">
        <f>_xll.qlCalendarAdvance(Calendar,$H1381,B1382,"f",FALSE)</f>
        <v>49158</v>
      </c>
      <c r="I1382" s="172">
        <f>_xll.qlInterestRateIndexValueDate(Index1M,$H1382)</f>
        <v>49158</v>
      </c>
      <c r="J1382" s="177">
        <f>IFERROR(_xll.qlIndexFixing(Index1M,$H1382,TRUE,_xll.ohTrigger(RecalcTrigger,Trigger1M)),NA())</f>
        <v>2.1666211621932652E-2</v>
      </c>
      <c r="K1382" s="44">
        <f>IFERROR(_xll.qlIndexFixing(Index3M,H1382,TRUE,_xll.ohTrigger(RecalcTrigger,Trigger3M)),NA())</f>
        <v>2.2144462788560991E-2</v>
      </c>
      <c r="L1382" s="44">
        <f>IFERROR(_xll.qlIndexFixing(Index6M,$H1382,TRUE,_xll.ohTrigger(RecalcTrigger,Trigger6M)),NA())</f>
        <v>2.2084759682103453E-2</v>
      </c>
      <c r="M1382" s="178">
        <f>IFERROR(_xll.qlIndexFixing(Index1Y,$H1382,TRUE,_xll.ohTrigger(RecalcTrigger,Trigger1Y)),NA())</f>
        <v>2.2623913377869176E-2</v>
      </c>
      <c r="N1382" s="177">
        <f>IFERROR(_xll.qlIndexFixing(ONIndex1M,I1382,TRUE,_xll.ohTrigger(RecalcTrigger,Trigger1M)),NA())</f>
        <v>2.167241671260145E-2</v>
      </c>
      <c r="O1382" s="44">
        <f>IFERROR(_xll.qlIndexFixing(ONIndex3M,I1382,TRUE,_xll.ohTrigger(RecalcTrigger,Trigger3M)),NA())</f>
        <v>2.2164038995184931E-2</v>
      </c>
      <c r="P1382" s="44">
        <f>IFERROR(_xll.qlIndexFixing(ONIndex6M,I1382,TRUE,_xll.ohTrigger(RecalcTrigger,Trigger6M)),NA())</f>
        <v>2.212988761669421E-2</v>
      </c>
      <c r="Q1382" s="178">
        <f>IFERROR(_xll.qlIndexFixing(ONIndex1Y,I1382,TRUE,_xll.ohTrigger(RecalcTrigger,Trigger1Y)),NA())</f>
        <v>2.2801969812777934E-2</v>
      </c>
    </row>
    <row r="1383" spans="2:17" x14ac:dyDescent="0.2">
      <c r="B1383" s="39" t="s">
        <v>42</v>
      </c>
      <c r="D1383" s="42">
        <f>_xll.qlCalendarAdvance(Calendar,$D1382,B1383,"f",FALSE)</f>
        <v>49165</v>
      </c>
      <c r="E1383" s="172">
        <f>_xll.qlInterestRateIndexValueDate(IndexON,D1383)</f>
        <v>49165</v>
      </c>
      <c r="F1383" s="188">
        <f>IFERROR(_xll.qlIndexFixing(IndexON,D1383,TRUE,_xll.ohTrigger(RecalcTrigger,TriggerON)),NA())</f>
        <v>2.1349324608649356E-2</v>
      </c>
      <c r="H1383" s="42">
        <f>_xll.qlCalendarAdvance(Calendar,$H1382,B1383,"f",FALSE)</f>
        <v>49165</v>
      </c>
      <c r="I1383" s="172">
        <f>_xll.qlInterestRateIndexValueDate(Index1M,$H1383)</f>
        <v>49165</v>
      </c>
      <c r="J1383" s="177">
        <f>IFERROR(_xll.qlIndexFixing(Index1M,$H1383,TRUE,_xll.ohTrigger(RecalcTrigger,Trigger1M)),NA())</f>
        <v>2.1654464022650616E-2</v>
      </c>
      <c r="K1383" s="44">
        <f>IFERROR(_xll.qlIndexFixing(Index3M,H1383,TRUE,_xll.ohTrigger(RecalcTrigger,Trigger3M)),NA())</f>
        <v>2.2131938948366271E-2</v>
      </c>
      <c r="L1383" s="44">
        <f>IFERROR(_xll.qlIndexFixing(Index6M,$H1383,TRUE,_xll.ohTrigger(RecalcTrigger,Trigger6M)),NA())</f>
        <v>2.2071784891963431E-2</v>
      </c>
      <c r="M1383" s="178">
        <f>IFERROR(_xll.qlIndexFixing(Index1Y,$H1383,TRUE,_xll.ohTrigger(RecalcTrigger,Trigger1Y)),NA())</f>
        <v>2.2606490958820169E-2</v>
      </c>
      <c r="N1383" s="177">
        <f>IFERROR(_xll.qlIndexFixing(ONIndex1M,I1383,TRUE,_xll.ohTrigger(RecalcTrigger,Trigger1M)),NA())</f>
        <v>2.1660727383289169E-2</v>
      </c>
      <c r="O1383" s="44">
        <f>IFERROR(_xll.qlIndexFixing(ONIndex3M,I1383,TRUE,_xll.ohTrigger(RecalcTrigger,Trigger3M)),NA())</f>
        <v>2.2151764764670734E-2</v>
      </c>
      <c r="P1383" s="44">
        <f>IFERROR(_xll.qlIndexFixing(ONIndex6M,I1383,TRUE,_xll.ohTrigger(RecalcTrigger,Trigger6M)),NA())</f>
        <v>2.2117312189753324E-2</v>
      </c>
      <c r="Q1383" s="178">
        <f>IFERROR(_xll.qlIndexFixing(ONIndex1Y,I1383,TRUE,_xll.ohTrigger(RecalcTrigger,Trigger1Y)),NA())</f>
        <v>2.2786407823986998E-2</v>
      </c>
    </row>
    <row r="1384" spans="2:17" x14ac:dyDescent="0.2">
      <c r="B1384" s="39" t="s">
        <v>42</v>
      </c>
      <c r="D1384" s="42">
        <f>_xll.qlCalendarAdvance(Calendar,$D1383,B1384,"f",FALSE)</f>
        <v>49172</v>
      </c>
      <c r="E1384" s="172">
        <f>_xll.qlInterestRateIndexValueDate(IndexON,D1384)</f>
        <v>49172</v>
      </c>
      <c r="F1384" s="188">
        <f>IFERROR(_xll.qlIndexFixing(IndexON,D1384,TRUE,_xll.ohTrigger(RecalcTrigger,TriggerON)),NA())</f>
        <v>2.1338405910815705E-2</v>
      </c>
      <c r="H1384" s="42">
        <f>_xll.qlCalendarAdvance(Calendar,$H1383,B1384,"f",FALSE)</f>
        <v>49172</v>
      </c>
      <c r="I1384" s="172">
        <f>_xll.qlInterestRateIndexValueDate(Index1M,$H1384)</f>
        <v>49172</v>
      </c>
      <c r="J1384" s="177">
        <f>IFERROR(_xll.qlIndexFixing(Index1M,$H1384,TRUE,_xll.ohTrigger(RecalcTrigger,Trigger1M)),NA())</f>
        <v>2.1642700653623941E-2</v>
      </c>
      <c r="K1384" s="44">
        <f>IFERROR(_xll.qlIndexFixing(Index3M,H1384,TRUE,_xll.ohTrigger(RecalcTrigger,Trigger3M)),NA())</f>
        <v>2.2119387167891739E-2</v>
      </c>
      <c r="L1384" s="44">
        <f>IFERROR(_xll.qlIndexFixing(Index6M,$H1384,TRUE,_xll.ohTrigger(RecalcTrigger,Trigger6M)),NA())</f>
        <v>2.2058790282156297E-2</v>
      </c>
      <c r="M1384" s="178">
        <f>IFERROR(_xll.qlIndexFixing(Index1Y,$H1384,TRUE,_xll.ohTrigger(RecalcTrigger,Trigger1Y)),NA())</f>
        <v>2.2589010780908581E-2</v>
      </c>
      <c r="N1384" s="177">
        <f>IFERROR(_xll.qlIndexFixing(ONIndex1M,I1384,TRUE,_xll.ohTrigger(RecalcTrigger,Trigger1M)),NA())</f>
        <v>2.1649022302145937E-2</v>
      </c>
      <c r="O1384" s="44">
        <f>IFERROR(_xll.qlIndexFixing(ONIndex3M,I1384,TRUE,_xll.ohTrigger(RecalcTrigger,Trigger3M)),NA())</f>
        <v>2.2139462708374857E-2</v>
      </c>
      <c r="P1384" s="44">
        <f>IFERROR(_xll.qlIndexFixing(ONIndex6M,I1384,TRUE,_xll.ohTrigger(RecalcTrigger,Trigger6M)),NA())</f>
        <v>2.2104717077400249E-2</v>
      </c>
      <c r="Q1384" s="178">
        <f>IFERROR(_xll.qlIndexFixing(ONIndex1Y,I1384,TRUE,_xll.ohTrigger(RecalcTrigger,Trigger1Y)),NA())</f>
        <v>2.2770789059196606E-2</v>
      </c>
    </row>
    <row r="1385" spans="2:17" x14ac:dyDescent="0.2">
      <c r="B1385" s="39" t="s">
        <v>42</v>
      </c>
      <c r="D1385" s="42">
        <f>_xll.qlCalendarAdvance(Calendar,$D1384,B1385,"f",FALSE)</f>
        <v>49179</v>
      </c>
      <c r="E1385" s="172">
        <f>_xll.qlInterestRateIndexValueDate(IndexON,D1385)</f>
        <v>49179</v>
      </c>
      <c r="F1385" s="188">
        <f>IFERROR(_xll.qlIndexFixing(IndexON,D1385,TRUE,_xll.ohTrigger(RecalcTrigger,TriggerON)),NA())</f>
        <v>2.1327459857998221E-2</v>
      </c>
      <c r="H1385" s="42">
        <f>_xll.qlCalendarAdvance(Calendar,$H1384,B1385,"f",FALSE)</f>
        <v>49179</v>
      </c>
      <c r="I1385" s="172">
        <f>_xll.qlInterestRateIndexValueDate(Index1M,$H1385)</f>
        <v>49179</v>
      </c>
      <c r="J1385" s="177">
        <f>IFERROR(_xll.qlIndexFixing(Index1M,$H1385,TRUE,_xll.ohTrigger(RecalcTrigger,Trigger1M)),NA())</f>
        <v>2.1630921514904207E-2</v>
      </c>
      <c r="K1385" s="44">
        <f>IFERROR(_xll.qlIndexFixing(Index3M,H1385,TRUE,_xll.ohTrigger(RecalcTrigger,Trigger3M)),NA())</f>
        <v>2.2106807447401677E-2</v>
      </c>
      <c r="L1385" s="44">
        <f>IFERROR(_xll.qlIndexFixing(Index6M,$H1385,TRUE,_xll.ohTrigger(RecalcTrigger,Trigger6M)),NA())</f>
        <v>2.2045775853067454E-2</v>
      </c>
      <c r="M1385" s="178">
        <f>IFERROR(_xll.qlIndexFixing(Index1Y,$H1385,TRUE,_xll.ohTrigger(RecalcTrigger,Trigger1Y)),NA())</f>
        <v>2.2571472847106921E-2</v>
      </c>
      <c r="N1385" s="177">
        <f>IFERROR(_xll.qlIndexFixing(ONIndex1M,I1385,TRUE,_xll.ohTrigger(RecalcTrigger,Trigger1M)),NA())</f>
        <v>2.1637301469090708E-2</v>
      </c>
      <c r="O1385" s="44">
        <f>IFERROR(_xll.qlIndexFixing(ONIndex3M,I1385,TRUE,_xll.ohTrigger(RecalcTrigger,Trigger3M)),NA())</f>
        <v>2.2127132826459395E-2</v>
      </c>
      <c r="P1385" s="44">
        <f>IFERROR(_xll.qlIndexFixing(ONIndex6M,I1385,TRUE,_xll.ohTrigger(RecalcTrigger,Trigger6M)),NA())</f>
        <v>2.2092102279391845E-2</v>
      </c>
      <c r="Q1385" s="178">
        <f>IFERROR(_xll.qlIndexFixing(ONIndex1Y,I1385,TRUE,_xll.ohTrigger(RecalcTrigger,Trigger1Y)),NA())</f>
        <v>2.2755113518163617E-2</v>
      </c>
    </row>
    <row r="1386" spans="2:17" x14ac:dyDescent="0.2">
      <c r="B1386" s="39" t="s">
        <v>42</v>
      </c>
      <c r="D1386" s="42">
        <f>_xll.qlCalendarAdvance(Calendar,$D1385,B1386,"f",FALSE)</f>
        <v>49186</v>
      </c>
      <c r="E1386" s="172">
        <f>_xll.qlInterestRateIndexValueDate(IndexON,D1386)</f>
        <v>49186</v>
      </c>
      <c r="F1386" s="188">
        <f>IFERROR(_xll.qlIndexFixing(IndexON,D1386,TRUE,_xll.ohTrigger(RecalcTrigger,TriggerON)),NA())</f>
        <v>2.1316486450196903E-2</v>
      </c>
      <c r="H1386" s="42">
        <f>_xll.qlCalendarAdvance(Calendar,$H1385,B1386,"f",FALSE)</f>
        <v>49186</v>
      </c>
      <c r="I1386" s="172">
        <f>_xll.qlInterestRateIndexValueDate(Index1M,$H1386)</f>
        <v>49186</v>
      </c>
      <c r="J1386" s="177">
        <f>IFERROR(_xll.qlIndexFixing(Index1M,$H1386,TRUE,_xll.ohTrigger(RecalcTrigger,Trigger1M)),NA())</f>
        <v>2.1619738098349828E-2</v>
      </c>
      <c r="K1386" s="44">
        <f>IFERROR(_xll.qlIndexFixing(Index3M,H1386,TRUE,_xll.ohTrigger(RecalcTrigger,Trigger3M)),NA())</f>
        <v>2.2094199787159485E-2</v>
      </c>
      <c r="L1386" s="44">
        <f>IFERROR(_xll.qlIndexFixing(Index6M,$H1386,TRUE,_xll.ohTrigger(RecalcTrigger,Trigger6M)),NA())</f>
        <v>2.2033291990161571E-2</v>
      </c>
      <c r="M1386" s="178">
        <f>IFERROR(_xll.qlIndexFixing(Index1Y,$H1386,TRUE,_xll.ohTrigger(RecalcTrigger,Trigger1Y)),NA())</f>
        <v>2.2553877160396585E-2</v>
      </c>
      <c r="N1386" s="177">
        <f>IFERROR(_xll.qlIndexFixing(ONIndex1M,I1386,TRUE,_xll.ohTrigger(RecalcTrigger,Trigger1M)),NA())</f>
        <v>2.162556488396139E-2</v>
      </c>
      <c r="O1386" s="44">
        <f>IFERROR(_xll.qlIndexFixing(ONIndex3M,I1386,TRUE,_xll.ohTrigger(RecalcTrigger,Trigger3M)),NA())</f>
        <v>2.2114775118762253E-2</v>
      </c>
      <c r="P1386" s="44">
        <f>IFERROR(_xll.qlIndexFixing(ONIndex6M,I1386,TRUE,_xll.ohTrigger(RecalcTrigger,Trigger6M)),NA())</f>
        <v>2.2079467796052299E-2</v>
      </c>
      <c r="Q1386" s="178">
        <f>IFERROR(_xll.qlIndexFixing(ONIndex1Y,I1386,TRUE,_xll.ohTrigger(RecalcTrigger,Trigger1Y)),NA())</f>
        <v>2.2739381201050124E-2</v>
      </c>
    </row>
    <row r="1387" spans="2:17" x14ac:dyDescent="0.2">
      <c r="B1387" s="39" t="s">
        <v>42</v>
      </c>
      <c r="D1387" s="42">
        <f>_xll.qlCalendarAdvance(Calendar,$D1386,B1387,"f",FALSE)</f>
        <v>49193</v>
      </c>
      <c r="E1387" s="172">
        <f>_xll.qlInterestRateIndexValueDate(IndexON,D1387)</f>
        <v>49193</v>
      </c>
      <c r="F1387" s="188">
        <f>IFERROR(_xll.qlIndexFixing(IndexON,D1387,TRUE,_xll.ohTrigger(RecalcTrigger,TriggerON)),NA())</f>
        <v>2.1305485687330705E-2</v>
      </c>
      <c r="H1387" s="42">
        <f>_xll.qlCalendarAdvance(Calendar,$H1386,B1387,"f",FALSE)</f>
        <v>49193</v>
      </c>
      <c r="I1387" s="172">
        <f>_xll.qlInterestRateIndexValueDate(Index1M,$H1387)</f>
        <v>49193</v>
      </c>
      <c r="J1387" s="177">
        <f>IFERROR(_xll.qlIndexFixing(Index1M,$H1387,TRUE,_xll.ohTrigger(RecalcTrigger,Trigger1M)),NA())</f>
        <v>2.1607932895078896E-2</v>
      </c>
      <c r="K1387" s="44">
        <f>IFERROR(_xll.qlIndexFixing(Index3M,H1387,TRUE,_xll.ohTrigger(RecalcTrigger,Trigger3M)),NA())</f>
        <v>2.2081805266150802E-2</v>
      </c>
      <c r="L1387" s="44">
        <f>IFERROR(_xll.qlIndexFixing(Index6M,$H1387,TRUE,_xll.ohTrigger(RecalcTrigger,Trigger6M)),NA())</f>
        <v>2.2020519380971493E-2</v>
      </c>
      <c r="M1387" s="178">
        <f>IFERROR(_xll.qlIndexFixing(Index1Y,$H1387,TRUE,_xll.ohTrigger(RecalcTrigger,Trigger1Y)),NA())</f>
        <v>2.2536223723769622E-2</v>
      </c>
      <c r="N1387" s="177">
        <f>IFERROR(_xll.qlIndexFixing(ONIndex1M,I1387,TRUE,_xll.ohTrigger(RecalcTrigger,Trigger1M)),NA())</f>
        <v>2.1613812547082167E-2</v>
      </c>
      <c r="O1387" s="44">
        <f>IFERROR(_xll.qlIndexFixing(ONIndex3M,I1387,TRUE,_xll.ohTrigger(RecalcTrigger,Trigger3M)),NA())</f>
        <v>2.2102389585283433E-2</v>
      </c>
      <c r="P1387" s="44">
        <f>IFERROR(_xll.qlIndexFixing(ONIndex6M,I1387,TRUE,_xll.ohTrigger(RecalcTrigger,Trigger6M)),NA())</f>
        <v>2.2066813627300563E-2</v>
      </c>
      <c r="Q1387" s="178">
        <f>IFERROR(_xll.qlIndexFixing(ONIndex1Y,I1387,TRUE,_xll.ohTrigger(RecalcTrigger,Trigger1Y)),NA())</f>
        <v>2.2723592107856128E-2</v>
      </c>
    </row>
    <row r="1388" spans="2:17" x14ac:dyDescent="0.2">
      <c r="B1388" s="39" t="s">
        <v>42</v>
      </c>
      <c r="D1388" s="42">
        <f>_xll.qlCalendarAdvance(Calendar,$D1387,B1388,"f",FALSE)</f>
        <v>49200</v>
      </c>
      <c r="E1388" s="172">
        <f>_xll.qlInterestRateIndexValueDate(IndexON,D1388)</f>
        <v>49200</v>
      </c>
      <c r="F1388" s="188">
        <f>IFERROR(_xll.qlIndexFixing(IndexON,D1388,TRUE,_xll.ohTrigger(RecalcTrigger,TriggerON)),NA())</f>
        <v>2.1294457569642766E-2</v>
      </c>
      <c r="H1388" s="42">
        <f>_xll.qlCalendarAdvance(Calendar,$H1387,B1388,"f",FALSE)</f>
        <v>49200</v>
      </c>
      <c r="I1388" s="172">
        <f>_xll.qlInterestRateIndexValueDate(Index1M,$H1388)</f>
        <v>49200</v>
      </c>
      <c r="J1388" s="177">
        <f>IFERROR(_xll.qlIndexFixing(Index1M,$H1388,TRUE,_xll.ohTrigger(RecalcTrigger,Trigger1M)),NA())</f>
        <v>2.1596111923905537E-2</v>
      </c>
      <c r="K1388" s="44">
        <f>IFERROR(_xll.qlIndexFixing(Index3M,H1388,TRUE,_xll.ohTrigger(RecalcTrigger,Trigger3M)),NA())</f>
        <v>2.2069144486494913E-2</v>
      </c>
      <c r="L1388" s="44">
        <f>IFERROR(_xll.qlIndexFixing(Index6M,$H1388,TRUE,_xll.ohTrigger(RecalcTrigger,Trigger6M)),NA())</f>
        <v>2.2007452094703239E-2</v>
      </c>
      <c r="M1388" s="178">
        <f>IFERROR(_xll.qlIndexFixing(Index1Y,$H1388,TRUE,_xll.ohTrigger(RecalcTrigger,Trigger1Y)),NA())</f>
        <v>2.2518512540227409E-2</v>
      </c>
      <c r="N1388" s="177">
        <f>IFERROR(_xll.qlIndexFixing(ONIndex1M,I1388,TRUE,_xll.ohTrigger(RecalcTrigger,Trigger1M)),NA())</f>
        <v>2.1602044458128855E-2</v>
      </c>
      <c r="O1388" s="44">
        <f>IFERROR(_xll.qlIndexFixing(ONIndex3M,I1388,TRUE,_xll.ohTrigger(RecalcTrigger,Trigger3M)),NA())</f>
        <v>2.2089976226022934E-2</v>
      </c>
      <c r="P1388" s="44">
        <f>IFERROR(_xll.qlIndexFixing(ONIndex6M,I1388,TRUE,_xll.ohTrigger(RecalcTrigger,Trigger6M)),NA())</f>
        <v>2.2054139772974546E-2</v>
      </c>
      <c r="Q1388" s="178">
        <f>IFERROR(_xll.qlIndexFixing(ONIndex1Y,I1388,TRUE,_xll.ohTrigger(RecalcTrigger,Trigger1Y)),NA())</f>
        <v>2.2707746238500581E-2</v>
      </c>
    </row>
    <row r="1389" spans="2:17" x14ac:dyDescent="0.2">
      <c r="B1389" s="39" t="s">
        <v>42</v>
      </c>
      <c r="D1389" s="42">
        <f>_xll.qlCalendarAdvance(Calendar,$D1388,B1389,"f",FALSE)</f>
        <v>49207</v>
      </c>
      <c r="E1389" s="172">
        <f>_xll.qlInterestRateIndexValueDate(IndexON,D1389)</f>
        <v>49207</v>
      </c>
      <c r="F1389" s="188">
        <f>IFERROR(_xll.qlIndexFixing(IndexON,D1389,TRUE,_xll.ohTrigger(RecalcTrigger,TriggerON)),NA())</f>
        <v>2.1283402096970994E-2</v>
      </c>
      <c r="H1389" s="42">
        <f>_xll.qlCalendarAdvance(Calendar,$H1388,B1389,"f",FALSE)</f>
        <v>49207</v>
      </c>
      <c r="I1389" s="172">
        <f>_xll.qlInterestRateIndexValueDate(Index1M,$H1389)</f>
        <v>49207</v>
      </c>
      <c r="J1389" s="177">
        <f>IFERROR(_xll.qlIndexFixing(Index1M,$H1389,TRUE,_xll.ohTrigger(RecalcTrigger,Trigger1M)),NA())</f>
        <v>2.1584275184875677E-2</v>
      </c>
      <c r="K1389" s="44">
        <f>IFERROR(_xll.qlIndexFixing(Index3M,H1389,TRUE,_xll.ohTrigger(RecalcTrigger,Trigger3M)),NA())</f>
        <v>2.2056455769112835E-2</v>
      </c>
      <c r="L1389" s="44">
        <f>IFERROR(_xll.qlIndexFixing(Index6M,$H1389,TRUE,_xll.ohTrigger(RecalcTrigger,Trigger6M)),NA())</f>
        <v>2.1994364992795303E-2</v>
      </c>
      <c r="M1389" s="178">
        <f>IFERROR(_xll.qlIndexFixing(Index1Y,$H1389,TRUE,_xll.ohTrigger(RecalcTrigger,Trigger1Y)),NA())</f>
        <v>2.2500743612780871E-2</v>
      </c>
      <c r="N1389" s="177">
        <f>IFERROR(_xll.qlIndexFixing(ONIndex1M,I1389,TRUE,_xll.ohTrigger(RecalcTrigger,Trigger1M)),NA())</f>
        <v>2.1590260617263546E-2</v>
      </c>
      <c r="O1389" s="44">
        <f>IFERROR(_xll.qlIndexFixing(ONIndex3M,I1389,TRUE,_xll.ohTrigger(RecalcTrigger,Trigger3M)),NA())</f>
        <v>2.2077535041142848E-2</v>
      </c>
      <c r="P1389" s="44">
        <f>IFERROR(_xll.qlIndexFixing(ONIndex6M,I1389,TRUE,_xll.ohTrigger(RecalcTrigger,Trigger6M)),NA())</f>
        <v>2.2041446233317386E-2</v>
      </c>
      <c r="Q1389" s="178">
        <f>IFERROR(_xll.qlIndexFixing(ONIndex1Y,I1389,TRUE,_xll.ohTrigger(RecalcTrigger,Trigger1Y)),NA())</f>
        <v>2.2691843593226624E-2</v>
      </c>
    </row>
    <row r="1390" spans="2:17" x14ac:dyDescent="0.2">
      <c r="B1390" s="39" t="s">
        <v>42</v>
      </c>
      <c r="D1390" s="42">
        <f>_xll.qlCalendarAdvance(Calendar,$D1389,B1390,"f",FALSE)</f>
        <v>49214</v>
      </c>
      <c r="E1390" s="172">
        <f>_xll.qlInterestRateIndexValueDate(IndexON,D1390)</f>
        <v>49214</v>
      </c>
      <c r="F1390" s="188">
        <f>IFERROR(_xll.qlIndexFixing(IndexON,D1390,TRUE,_xll.ohTrigger(RecalcTrigger,TriggerON)),NA())</f>
        <v>2.1272319269315387E-2</v>
      </c>
      <c r="H1390" s="42">
        <f>_xll.qlCalendarAdvance(Calendar,$H1389,B1390,"f",FALSE)</f>
        <v>49214</v>
      </c>
      <c r="I1390" s="172">
        <f>_xll.qlInterestRateIndexValueDate(Index1M,$H1390)</f>
        <v>49214</v>
      </c>
      <c r="J1390" s="177">
        <f>IFERROR(_xll.qlIndexFixing(Index1M,$H1390,TRUE,_xll.ohTrigger(RecalcTrigger,Trigger1M)),NA())</f>
        <v>2.1572422678037939E-2</v>
      </c>
      <c r="K1390" s="44">
        <f>IFERROR(_xll.qlIndexFixing(Index3M,H1390,TRUE,_xll.ohTrigger(RecalcTrigger,Trigger3M)),NA())</f>
        <v>2.2043739114268192E-2</v>
      </c>
      <c r="L1390" s="44">
        <f>IFERROR(_xll.qlIndexFixing(Index6M,$H1390,TRUE,_xll.ohTrigger(RecalcTrigger,Trigger6M)),NA())</f>
        <v>2.1981258075631872E-2</v>
      </c>
      <c r="M1390" s="178">
        <f>IFERROR(_xll.qlIndexFixing(Index1Y,$H1390,TRUE,_xll.ohTrigger(RecalcTrigger,Trigger1Y)),NA())</f>
        <v>2.2482916944451592E-2</v>
      </c>
      <c r="N1390" s="177">
        <f>IFERROR(_xll.qlIndexFixing(ONIndex1M,I1390,TRUE,_xll.ohTrigger(RecalcTrigger,Trigger1M)),NA())</f>
        <v>2.157846102448624E-2</v>
      </c>
      <c r="O1390" s="44">
        <f>IFERROR(_xll.qlIndexFixing(ONIndex3M,I1390,TRUE,_xll.ohTrigger(RecalcTrigger,Trigger3M)),NA())</f>
        <v>2.2065066030481084E-2</v>
      </c>
      <c r="P1390" s="44">
        <f>IFERROR(_xll.qlIndexFixing(ONIndex6M,I1390,TRUE,_xll.ohTrigger(RecalcTrigger,Trigger6M)),NA())</f>
        <v>2.2028733008085943E-2</v>
      </c>
      <c r="Q1390" s="178">
        <f>IFERROR(_xll.qlIndexFixing(ONIndex1Y,I1390,TRUE,_xll.ohTrigger(RecalcTrigger,Trigger1Y)),NA())</f>
        <v>2.267588417171007E-2</v>
      </c>
    </row>
    <row r="1391" spans="2:17" x14ac:dyDescent="0.2">
      <c r="B1391" s="39" t="s">
        <v>42</v>
      </c>
      <c r="D1391" s="42">
        <f>_xll.qlCalendarAdvance(Calendar,$D1390,B1391,"f",FALSE)</f>
        <v>49221</v>
      </c>
      <c r="E1391" s="172">
        <f>_xll.qlInterestRateIndexValueDate(IndexON,D1391)</f>
        <v>49221</v>
      </c>
      <c r="F1391" s="188">
        <f>IFERROR(_xll.qlIndexFixing(IndexON,D1391,TRUE,_xll.ohTrigger(RecalcTrigger,TriggerON)),NA())</f>
        <v>2.1261209086756994E-2</v>
      </c>
      <c r="H1391" s="42">
        <f>_xll.qlCalendarAdvance(Calendar,$H1390,B1391,"f",FALSE)</f>
        <v>49221</v>
      </c>
      <c r="I1391" s="172">
        <f>_xll.qlInterestRateIndexValueDate(Index1M,$H1391)</f>
        <v>49221</v>
      </c>
      <c r="J1391" s="177">
        <f>IFERROR(_xll.qlIndexFixing(Index1M,$H1391,TRUE,_xll.ohTrigger(RecalcTrigger,Trigger1M)),NA())</f>
        <v>2.1559915521814136E-2</v>
      </c>
      <c r="K1391" s="44">
        <f>IFERROR(_xll.qlIndexFixing(Index3M,H1391,TRUE,_xll.ohTrigger(RecalcTrigger,Trigger3M)),NA())</f>
        <v>2.2030742398979848E-2</v>
      </c>
      <c r="L1391" s="44">
        <f>IFERROR(_xll.qlIndexFixing(Index6M,$H1391,TRUE,_xll.ohTrigger(RecalcTrigger,Trigger6M)),NA())</f>
        <v>2.1967845482569994E-2</v>
      </c>
      <c r="M1391" s="178">
        <f>IFERROR(_xll.qlIndexFixing(Index1Y,$H1391,TRUE,_xll.ohTrigger(RecalcTrigger,Trigger1Y)),NA())</f>
        <v>2.2465032538270036E-2</v>
      </c>
      <c r="N1391" s="177">
        <f>IFERROR(_xll.qlIndexFixing(ONIndex1M,I1391,TRUE,_xll.ohTrigger(RecalcTrigger,Trigger1M)),NA())</f>
        <v>2.1566645679877983E-2</v>
      </c>
      <c r="O1391" s="44">
        <f>IFERROR(_xll.qlIndexFixing(ONIndex3M,I1391,TRUE,_xll.ohTrigger(RecalcTrigger,Trigger3M)),NA())</f>
        <v>2.2052569194118687E-2</v>
      </c>
      <c r="P1391" s="44">
        <f>IFERROR(_xll.qlIndexFixing(ONIndex6M,I1391,TRUE,_xll.ohTrigger(RecalcTrigger,Trigger6M)),NA())</f>
        <v>2.2016000097523358E-2</v>
      </c>
      <c r="Q1391" s="178">
        <f>IFERROR(_xll.qlIndexFixing(ONIndex1Y,I1391,TRUE,_xll.ohTrigger(RecalcTrigger,Trigger1Y)),NA())</f>
        <v>2.2659867974275105E-2</v>
      </c>
    </row>
    <row r="1392" spans="2:17" x14ac:dyDescent="0.2">
      <c r="B1392" s="39" t="s">
        <v>42</v>
      </c>
      <c r="D1392" s="42">
        <f>_xll.qlCalendarAdvance(Calendar,$D1391,B1392,"f",FALSE)</f>
        <v>49228</v>
      </c>
      <c r="E1392" s="172">
        <f>_xll.qlInterestRateIndexValueDate(IndexON,D1392)</f>
        <v>49228</v>
      </c>
      <c r="F1392" s="188">
        <f>IFERROR(_xll.qlIndexFixing(IndexON,D1392,TRUE,_xll.ohTrigger(RecalcTrigger,TriggerON)),NA())</f>
        <v>2.125007154913372E-2</v>
      </c>
      <c r="H1392" s="42">
        <f>_xll.qlCalendarAdvance(Calendar,$H1391,B1392,"f",FALSE)</f>
        <v>49228</v>
      </c>
      <c r="I1392" s="172">
        <f>_xll.qlInterestRateIndexValueDate(Index1M,$H1392)</f>
        <v>49228</v>
      </c>
      <c r="J1392" s="177">
        <f>IFERROR(_xll.qlIndexFixing(Index1M,$H1392,TRUE,_xll.ohTrigger(RecalcTrigger,Trigger1M)),NA())</f>
        <v>2.1548025996642874E-2</v>
      </c>
      <c r="K1392" s="44">
        <f>IFERROR(_xll.qlIndexFixing(Index3M,H1392,TRUE,_xll.ohTrigger(RecalcTrigger,Trigger3M)),NA())</f>
        <v>2.2017967105817948E-2</v>
      </c>
      <c r="L1392" s="44">
        <f>IFERROR(_xll.qlIndexFixing(Index6M,$H1392,TRUE,_xll.ohTrigger(RecalcTrigger,Trigger6M)),NA())</f>
        <v>2.195469673396978E-2</v>
      </c>
      <c r="M1392" s="178">
        <f>IFERROR(_xll.qlIndexFixing(Index1Y,$H1392,TRUE,_xll.ohTrigger(RecalcTrigger,Trigger1Y)),NA())</f>
        <v>2.2447090397277103E-2</v>
      </c>
      <c r="N1392" s="177">
        <f>IFERROR(_xll.qlIndexFixing(ONIndex1M,I1392,TRUE,_xll.ohTrigger(RecalcTrigger,Trigger1M)),NA())</f>
        <v>2.1554814583195636E-2</v>
      </c>
      <c r="O1392" s="44">
        <f>IFERROR(_xll.qlIndexFixing(ONIndex3M,I1392,TRUE,_xll.ohTrigger(RecalcTrigger,Trigger3M)),NA())</f>
        <v>2.2040044532055658E-2</v>
      </c>
      <c r="P1392" s="44">
        <f>IFERROR(_xll.qlIndexFixing(ONIndex6M,I1392,TRUE,_xll.ohTrigger(RecalcTrigger,Trigger6M)),NA())</f>
        <v>2.2003247501467538E-2</v>
      </c>
      <c r="Q1392" s="178">
        <f>IFERROR(_xll.qlIndexFixing(ONIndex1Y,I1392,TRUE,_xll.ohTrigger(RecalcTrigger,Trigger1Y)),NA())</f>
        <v>2.2643795000759637E-2</v>
      </c>
    </row>
    <row r="1393" spans="2:17" x14ac:dyDescent="0.2">
      <c r="B1393" s="39" t="s">
        <v>42</v>
      </c>
      <c r="D1393" s="42">
        <f>_xll.qlCalendarAdvance(Calendar,$D1392,B1393,"f",FALSE)</f>
        <v>49235</v>
      </c>
      <c r="E1393" s="172">
        <f>_xll.qlInterestRateIndexValueDate(IndexON,D1393)</f>
        <v>49235</v>
      </c>
      <c r="F1393" s="188">
        <f>IFERROR(_xll.qlIndexFixing(IndexON,D1393,TRUE,_xll.ohTrigger(RecalcTrigger,TriggerON)),NA())</f>
        <v>2.1238906656607659E-2</v>
      </c>
      <c r="H1393" s="42">
        <f>_xll.qlCalendarAdvance(Calendar,$H1392,B1393,"f",FALSE)</f>
        <v>49235</v>
      </c>
      <c r="I1393" s="172">
        <f>_xll.qlInterestRateIndexValueDate(Index1M,$H1393)</f>
        <v>49235</v>
      </c>
      <c r="J1393" s="177">
        <f>IFERROR(_xll.qlIndexFixing(Index1M,$H1393,TRUE,_xll.ohTrigger(RecalcTrigger,Trigger1M)),NA())</f>
        <v>2.1536120702181326E-2</v>
      </c>
      <c r="K1393" s="44">
        <f>IFERROR(_xll.qlIndexFixing(Index3M,H1393,TRUE,_xll.ohTrigger(RecalcTrigger,Trigger3M)),NA())</f>
        <v>2.2005163874773269E-2</v>
      </c>
      <c r="L1393" s="44">
        <f>IFERROR(_xll.qlIndexFixing(Index6M,$H1393,TRUE,_xll.ohTrigger(RecalcTrigger,Trigger6M)),NA())</f>
        <v>2.194152817057634E-2</v>
      </c>
      <c r="M1393" s="178">
        <f>IFERROR(_xll.qlIndexFixing(Index1Y,$H1393,TRUE,_xll.ohTrigger(RecalcTrigger,Trigger1Y)),NA())</f>
        <v>2.2429090524522799E-2</v>
      </c>
      <c r="N1393" s="177">
        <f>IFERROR(_xll.qlIndexFixing(ONIndex1M,I1393,TRUE,_xll.ohTrigger(RecalcTrigger,Trigger1M)),NA())</f>
        <v>2.1542967734601293E-2</v>
      </c>
      <c r="O1393" s="44">
        <f>IFERROR(_xll.qlIndexFixing(ONIndex3M,I1393,TRUE,_xll.ohTrigger(RecalcTrigger,Trigger3M)),NA())</f>
        <v>2.2027492044291996E-2</v>
      </c>
      <c r="P1393" s="44">
        <f>IFERROR(_xll.qlIndexFixing(ONIndex6M,I1393,TRUE,_xll.ohTrigger(RecalcTrigger,Trigger6M)),NA())</f>
        <v>2.1990475219999528E-2</v>
      </c>
      <c r="Q1393" s="178">
        <f>IFERROR(_xll.qlIndexFixing(ONIndex1Y,I1393,TRUE,_xll.ohTrigger(RecalcTrigger,Trigger1Y)),NA())</f>
        <v>2.2627665251163664E-2</v>
      </c>
    </row>
    <row r="1394" spans="2:17" x14ac:dyDescent="0.2">
      <c r="B1394" s="39" t="s">
        <v>42</v>
      </c>
      <c r="D1394" s="42">
        <f>_xll.qlCalendarAdvance(Calendar,$D1393,B1394,"f",FALSE)</f>
        <v>49242</v>
      </c>
      <c r="E1394" s="172">
        <f>_xll.qlInterestRateIndexValueDate(IndexON,D1394)</f>
        <v>49242</v>
      </c>
      <c r="F1394" s="188">
        <f>IFERROR(_xll.qlIndexFixing(IndexON,D1394,TRUE,_xll.ohTrigger(RecalcTrigger,TriggerON)),NA())</f>
        <v>2.1227714409178811E-2</v>
      </c>
      <c r="H1394" s="42">
        <f>_xll.qlCalendarAdvance(Calendar,$H1393,B1394,"f",FALSE)</f>
        <v>49242</v>
      </c>
      <c r="I1394" s="172">
        <f>_xll.qlInterestRateIndexValueDate(Index1M,$H1394)</f>
        <v>49242</v>
      </c>
      <c r="J1394" s="177">
        <f>IFERROR(_xll.qlIndexFixing(Index1M,$H1394,TRUE,_xll.ohTrigger(RecalcTrigger,Trigger1M)),NA())</f>
        <v>2.1524199638481071E-2</v>
      </c>
      <c r="K1394" s="44">
        <f>IFERROR(_xll.qlIndexFixing(Index3M,H1394,TRUE,_xll.ohTrigger(RecalcTrigger,Trigger3M)),NA())</f>
        <v>2.1992332706115374E-2</v>
      </c>
      <c r="L1394" s="44">
        <f>IFERROR(_xll.qlIndexFixing(Index6M,$H1394,TRUE,_xll.ohTrigger(RecalcTrigger,Trigger6M)),NA())</f>
        <v>2.1928339792776648E-2</v>
      </c>
      <c r="M1394" s="178">
        <f>IFERROR(_xll.qlIndexFixing(Index1Y,$H1394,TRUE,_xll.ohTrigger(RecalcTrigger,Trigger1Y)),NA())</f>
        <v>2.2411032923067342E-2</v>
      </c>
      <c r="N1394" s="177">
        <f>IFERROR(_xll.qlIndexFixing(ONIndex1M,I1394,TRUE,_xll.ohTrigger(RecalcTrigger,Trigger1M)),NA())</f>
        <v>2.1531105134175998E-2</v>
      </c>
      <c r="O1394" s="44">
        <f>IFERROR(_xll.qlIndexFixing(ONIndex3M,I1394,TRUE,_xll.ohTrigger(RecalcTrigger,Trigger3M)),NA())</f>
        <v>2.2014911730746656E-2</v>
      </c>
      <c r="P1394" s="44">
        <f>IFERROR(_xll.qlIndexFixing(ONIndex6M,I1394,TRUE,_xll.ohTrigger(RecalcTrigger,Trigger6M)),NA())</f>
        <v>2.1977683253119329E-2</v>
      </c>
      <c r="Q1394" s="178">
        <f>IFERROR(_xll.qlIndexFixing(ONIndex1Y,I1394,TRUE,_xll.ohTrigger(RecalcTrigger,Trigger1Y)),NA())</f>
        <v>2.2611478725568235E-2</v>
      </c>
    </row>
    <row r="1395" spans="2:17" x14ac:dyDescent="0.2">
      <c r="B1395" s="39" t="s">
        <v>42</v>
      </c>
      <c r="D1395" s="42">
        <f>_xll.qlCalendarAdvance(Calendar,$D1394,B1395,"f",FALSE)</f>
        <v>49249</v>
      </c>
      <c r="E1395" s="172">
        <f>_xll.qlInterestRateIndexValueDate(IndexON,D1395)</f>
        <v>49249</v>
      </c>
      <c r="F1395" s="188">
        <f>IFERROR(_xll.qlIndexFixing(IndexON,D1395,TRUE,_xll.ohTrigger(RecalcTrigger,TriggerON)),NA())</f>
        <v>2.1216494806685082E-2</v>
      </c>
      <c r="H1395" s="42">
        <f>_xll.qlCalendarAdvance(Calendar,$H1394,B1395,"f",FALSE)</f>
        <v>49249</v>
      </c>
      <c r="I1395" s="172">
        <f>_xll.qlInterestRateIndexValueDate(Index1M,$H1395)</f>
        <v>49249</v>
      </c>
      <c r="J1395" s="177">
        <f>IFERROR(_xll.qlIndexFixing(Index1M,$H1395,TRUE,_xll.ohTrigger(RecalcTrigger,Trigger1M)),NA())</f>
        <v>2.1512923628319656E-2</v>
      </c>
      <c r="K1395" s="44">
        <f>IFERROR(_xll.qlIndexFixing(Index3M,H1395,TRUE,_xll.ohTrigger(RecalcTrigger,Trigger3M)),NA())</f>
        <v>2.1979473600112074E-2</v>
      </c>
      <c r="L1395" s="44">
        <f>IFERROR(_xll.qlIndexFixing(Index6M,$H1395,TRUE,_xll.ohTrigger(RecalcTrigger,Trigger6M)),NA())</f>
        <v>2.1915426274404178E-2</v>
      </c>
      <c r="M1395" s="178">
        <f>IFERROR(_xll.qlIndexFixing(Index1Y,$H1395,TRUE,_xll.ohTrigger(RecalcTrigger,Trigger1Y)),NA())</f>
        <v>2.2392917595980721E-2</v>
      </c>
      <c r="N1395" s="177">
        <f>IFERROR(_xll.qlIndexFixing(ONIndex1M,I1395,TRUE,_xll.ohTrigger(RecalcTrigger,Trigger1M)),NA())</f>
        <v>2.1519226781838707E-2</v>
      </c>
      <c r="O1395" s="44">
        <f>IFERROR(_xll.qlIndexFixing(ONIndex3M,I1395,TRUE,_xll.ohTrigger(RecalcTrigger,Trigger3M)),NA())</f>
        <v>2.2002303591500683E-2</v>
      </c>
      <c r="P1395" s="44">
        <f>IFERROR(_xll.qlIndexFixing(ONIndex6M,I1395,TRUE,_xll.ohTrigger(RecalcTrigger,Trigger6M)),NA())</f>
        <v>2.1964871600664848E-2</v>
      </c>
      <c r="Q1395" s="178">
        <f>IFERROR(_xll.qlIndexFixing(ONIndex1Y,I1395,TRUE,_xll.ohTrigger(RecalcTrigger,Trigger1Y)),NA())</f>
        <v>2.2595235423811255E-2</v>
      </c>
    </row>
    <row r="1396" spans="2:17" x14ac:dyDescent="0.2">
      <c r="B1396" s="39" t="s">
        <v>42</v>
      </c>
      <c r="D1396" s="42">
        <f>_xll.qlCalendarAdvance(Calendar,$D1395,B1396,"f",FALSE)</f>
        <v>49256</v>
      </c>
      <c r="E1396" s="172">
        <f>_xll.qlInterestRateIndexValueDate(IndexON,D1396)</f>
        <v>49256</v>
      </c>
      <c r="F1396" s="188">
        <f>IFERROR(_xll.qlIndexFixing(IndexON,D1396,TRUE,_xll.ohTrigger(RecalcTrigger,TriggerON)),NA())</f>
        <v>2.1205247849369613E-2</v>
      </c>
      <c r="H1396" s="42">
        <f>_xll.qlCalendarAdvance(Calendar,$H1395,B1396,"f",FALSE)</f>
        <v>49256</v>
      </c>
      <c r="I1396" s="172">
        <f>_xll.qlInterestRateIndexValueDate(Index1M,$H1396)</f>
        <v>49256</v>
      </c>
      <c r="J1396" s="177">
        <f>IFERROR(_xll.qlIndexFixing(Index1M,$H1396,TRUE,_xll.ohTrigger(RecalcTrigger,Trigger1M)),NA())</f>
        <v>2.1500976515593722E-2</v>
      </c>
      <c r="K1396" s="44">
        <f>IFERROR(_xll.qlIndexFixing(Index3M,H1396,TRUE,_xll.ohTrigger(RecalcTrigger,Trigger3M)),NA())</f>
        <v>2.1966586557036458E-2</v>
      </c>
      <c r="L1396" s="44">
        <f>IFERROR(_xll.qlIndexFixing(Index6M,$H1396,TRUE,_xll.ohTrigger(RecalcTrigger,Trigger6M)),NA())</f>
        <v>2.1902200473772553E-2</v>
      </c>
      <c r="M1396" s="178">
        <f>IFERROR(_xll.qlIndexFixing(Index1Y,$H1396,TRUE,_xll.ohTrigger(RecalcTrigger,Trigger1Y)),NA())</f>
        <v>2.2374744546342695E-2</v>
      </c>
      <c r="N1396" s="177">
        <f>IFERROR(_xll.qlIndexFixing(ONIndex1M,I1396,TRUE,_xll.ohTrigger(RecalcTrigger,Trigger1M)),NA())</f>
        <v>2.1507332677589419E-2</v>
      </c>
      <c r="O1396" s="44">
        <f>IFERROR(_xll.qlIndexFixing(ONIndex3M,I1396,TRUE,_xll.ohTrigger(RecalcTrigger,Trigger3M)),NA())</f>
        <v>2.1989667626635123E-2</v>
      </c>
      <c r="P1396" s="44">
        <f>IFERROR(_xll.qlIndexFixing(ONIndex6M,I1396,TRUE,_xll.ohTrigger(RecalcTrigger,Trigger6M)),NA())</f>
        <v>2.1952040262879224E-2</v>
      </c>
      <c r="Q1396" s="178">
        <f>IFERROR(_xll.qlIndexFixing(ONIndex1Y,I1396,TRUE,_xll.ohTrigger(RecalcTrigger,Trigger1Y)),NA())</f>
        <v>2.2578935346216911E-2</v>
      </c>
    </row>
    <row r="1397" spans="2:17" x14ac:dyDescent="0.2">
      <c r="B1397" s="39" t="s">
        <v>42</v>
      </c>
      <c r="D1397" s="42">
        <f>_xll.qlCalendarAdvance(Calendar,$D1396,B1397,"f",FALSE)</f>
        <v>49263</v>
      </c>
      <c r="E1397" s="172">
        <f>_xll.qlInterestRateIndexValueDate(IndexON,D1397)</f>
        <v>49263</v>
      </c>
      <c r="F1397" s="188">
        <f>IFERROR(_xll.qlIndexFixing(IndexON,D1397,TRUE,_xll.ohTrigger(RecalcTrigger,TriggerON)),NA())</f>
        <v>2.119397353707031E-2</v>
      </c>
      <c r="H1397" s="42">
        <f>_xll.qlCalendarAdvance(Calendar,$H1396,B1397,"f",FALSE)</f>
        <v>49263</v>
      </c>
      <c r="I1397" s="172">
        <f>_xll.qlInterestRateIndexValueDate(Index1M,$H1397)</f>
        <v>49263</v>
      </c>
      <c r="J1397" s="177">
        <f>IFERROR(_xll.qlIndexFixing(Index1M,$H1397,TRUE,_xll.ohTrigger(RecalcTrigger,Trigger1M)),NA())</f>
        <v>2.1489013635378695E-2</v>
      </c>
      <c r="K1397" s="44">
        <f>IFERROR(_xll.qlIndexFixing(Index3M,H1397,TRUE,_xll.ohTrigger(RecalcTrigger,Trigger3M)),NA())</f>
        <v>2.195367157715809E-2</v>
      </c>
      <c r="L1397" s="44">
        <f>IFERROR(_xll.qlIndexFixing(Index6M,$H1397,TRUE,_xll.ohTrigger(RecalcTrigger,Trigger6M)),NA())</f>
        <v>2.1888954860578763E-2</v>
      </c>
      <c r="M1397" s="178">
        <f>IFERROR(_xll.qlIndexFixing(Index1Y,$H1397,TRUE,_xll.ohTrigger(RecalcTrigger,Trigger1Y)),NA())</f>
        <v>2.2356513777242792E-2</v>
      </c>
      <c r="N1397" s="177">
        <f>IFERROR(_xll.qlIndexFixing(ONIndex1M,I1397,TRUE,_xll.ohTrigger(RecalcTrigger,Trigger1M)),NA())</f>
        <v>2.1495422821266041E-2</v>
      </c>
      <c r="O1397" s="44">
        <f>IFERROR(_xll.qlIndexFixing(ONIndex3M,I1397,TRUE,_xll.ohTrigger(RecalcTrigger,Trigger3M)),NA())</f>
        <v>2.1977003836068931E-2</v>
      </c>
      <c r="P1397" s="44">
        <f>IFERROR(_xll.qlIndexFixing(ONIndex6M,I1397,TRUE,_xll.ohTrigger(RecalcTrigger,Trigger6M)),NA())</f>
        <v>2.1939189239600365E-2</v>
      </c>
      <c r="Q1397" s="178">
        <f>IFERROR(_xll.qlIndexFixing(ONIndex1Y,I1397,TRUE,_xll.ohTrigger(RecalcTrigger,Trigger1Y)),NA())</f>
        <v>2.2562578492461016E-2</v>
      </c>
    </row>
    <row r="1398" spans="2:17" x14ac:dyDescent="0.2">
      <c r="B1398" s="39" t="s">
        <v>42</v>
      </c>
      <c r="D1398" s="42">
        <f>_xll.qlCalendarAdvance(Calendar,$D1397,B1398,"f",FALSE)</f>
        <v>49270</v>
      </c>
      <c r="E1398" s="172">
        <f>_xll.qlInterestRateIndexValueDate(IndexON,D1398)</f>
        <v>49270</v>
      </c>
      <c r="F1398" s="188">
        <f>IFERROR(_xll.qlIndexFixing(IndexON,D1398,TRUE,_xll.ohTrigger(RecalcTrigger,TriggerON)),NA())</f>
        <v>2.1182671869787173E-2</v>
      </c>
      <c r="H1398" s="42">
        <f>_xll.qlCalendarAdvance(Calendar,$H1397,B1398,"f",FALSE)</f>
        <v>49270</v>
      </c>
      <c r="I1398" s="172">
        <f>_xll.qlInterestRateIndexValueDate(Index1M,$H1398)</f>
        <v>49270</v>
      </c>
      <c r="J1398" s="177">
        <f>IFERROR(_xll.qlIndexFixing(Index1M,$H1398,TRUE,_xll.ohTrigger(RecalcTrigger,Trigger1M)),NA())</f>
        <v>2.1477034987725907E-2</v>
      </c>
      <c r="K1398" s="44">
        <f>IFERROR(_xll.qlIndexFixing(Index3M,H1398,TRUE,_xll.ohTrigger(RecalcTrigger,Trigger3M)),NA())</f>
        <v>2.1940728660748299E-2</v>
      </c>
      <c r="L1398" s="44">
        <f>IFERROR(_xll.qlIndexFixing(Index6M,$H1398,TRUE,_xll.ohTrigger(RecalcTrigger,Trigger6M)),NA())</f>
        <v>2.1875689435211478E-2</v>
      </c>
      <c r="M1398" s="178">
        <f>IFERROR(_xll.qlIndexFixing(Index1Y,$H1398,TRUE,_xll.ohTrigger(RecalcTrigger,Trigger1Y)),NA())</f>
        <v>2.2338225291780534E-2</v>
      </c>
      <c r="N1398" s="177">
        <f>IFERROR(_xll.qlIndexFixing(ONIndex1M,I1398,TRUE,_xll.ohTrigger(RecalcTrigger,Trigger1M)),NA())</f>
        <v>2.1483497213192759E-2</v>
      </c>
      <c r="O1398" s="44">
        <f>IFERROR(_xll.qlIndexFixing(ONIndex3M,I1398,TRUE,_xll.ohTrigger(RecalcTrigger,Trigger3M)),NA())</f>
        <v>2.1964312219721061E-2</v>
      </c>
      <c r="P1398" s="44">
        <f>IFERROR(_xll.qlIndexFixing(ONIndex6M,I1398,TRUE,_xll.ohTrigger(RecalcTrigger,Trigger6M)),NA())</f>
        <v>2.192631853082827E-2</v>
      </c>
      <c r="Q1398" s="178">
        <f>IFERROR(_xll.qlIndexFixing(ONIndex1Y,I1398,TRUE,_xll.ohTrigger(RecalcTrigger,Trigger1Y)),NA())</f>
        <v>2.2546164862786711E-2</v>
      </c>
    </row>
    <row r="1399" spans="2:17" x14ac:dyDescent="0.2">
      <c r="B1399" s="39" t="s">
        <v>42</v>
      </c>
      <c r="D1399" s="42">
        <f>_xll.qlCalendarAdvance(Calendar,$D1398,B1399,"f",FALSE)</f>
        <v>49277</v>
      </c>
      <c r="E1399" s="172">
        <f>_xll.qlInterestRateIndexValueDate(IndexON,D1399)</f>
        <v>49277</v>
      </c>
      <c r="F1399" s="188">
        <f>IFERROR(_xll.qlIndexFixing(IndexON,D1399,TRUE,_xll.ohTrigger(RecalcTrigger,TriggerON)),NA())</f>
        <v>2.1171342847601249E-2</v>
      </c>
      <c r="H1399" s="42">
        <f>_xll.qlCalendarAdvance(Calendar,$H1398,B1399,"f",FALSE)</f>
        <v>49277</v>
      </c>
      <c r="I1399" s="172">
        <f>_xll.qlInterestRateIndexValueDate(Index1M,$H1399)</f>
        <v>49277</v>
      </c>
      <c r="J1399" s="177">
        <f>IFERROR(_xll.qlIndexFixing(Index1M,$H1399,TRUE,_xll.ohTrigger(RecalcTrigger,Trigger1M)),NA())</f>
        <v>2.1465040572681282E-2</v>
      </c>
      <c r="K1399" s="44">
        <f>IFERROR(_xll.qlIndexFixing(Index3M,H1399,TRUE,_xll.ohTrigger(RecalcTrigger,Trigger3M)),NA())</f>
        <v>2.1928032078696227E-2</v>
      </c>
      <c r="L1399" s="44">
        <f>IFERROR(_xll.qlIndexFixing(Index6M,$H1399,TRUE,_xll.ohTrigger(RecalcTrigger,Trigger6M)),NA())</f>
        <v>2.1862404198058908E-2</v>
      </c>
      <c r="M1399" s="178">
        <f>IFERROR(_xll.qlIndexFixing(Index1Y,$H1399,TRUE,_xll.ohTrigger(RecalcTrigger,Trigger1Y)),NA())</f>
        <v>2.2319879093064321E-2</v>
      </c>
      <c r="N1399" s="177">
        <f>IFERROR(_xll.qlIndexFixing(ONIndex1M,I1399,TRUE,_xll.ohTrigger(RecalcTrigger,Trigger1M)),NA())</f>
        <v>2.1471555853126434E-2</v>
      </c>
      <c r="O1399" s="44">
        <f>IFERROR(_xll.qlIndexFixing(ONIndex3M,I1399,TRUE,_xll.ohTrigger(RecalcTrigger,Trigger3M)),NA())</f>
        <v>2.1951592777672557E-2</v>
      </c>
      <c r="P1399" s="44">
        <f>IFERROR(_xll.qlIndexFixing(ONIndex6M,I1399,TRUE,_xll.ohTrigger(RecalcTrigger,Trigger6M)),NA())</f>
        <v>2.1913428136806079E-2</v>
      </c>
      <c r="Q1399" s="178">
        <f>IFERROR(_xll.qlIndexFixing(ONIndex1Y,I1399,TRUE,_xll.ohTrigger(RecalcTrigger,Trigger1Y)),NA())</f>
        <v>2.2529694457031901E-2</v>
      </c>
    </row>
    <row r="1400" spans="2:17" x14ac:dyDescent="0.2">
      <c r="B1400" s="39" t="s">
        <v>42</v>
      </c>
      <c r="D1400" s="42">
        <f>_xll.qlCalendarAdvance(Calendar,$D1399,B1400,"f",FALSE)</f>
        <v>49284</v>
      </c>
      <c r="E1400" s="172">
        <f>_xll.qlInterestRateIndexValueDate(IndexON,D1400)</f>
        <v>49284</v>
      </c>
      <c r="F1400" s="188">
        <f>IFERROR(_xll.qlIndexFixing(IndexON,D1400,TRUE,_xll.ohTrigger(RecalcTrigger,TriggerON)),NA())</f>
        <v>2.1159986470512537E-2</v>
      </c>
      <c r="H1400" s="42">
        <f>_xll.qlCalendarAdvance(Calendar,$H1399,B1400,"f",FALSE)</f>
        <v>49284</v>
      </c>
      <c r="I1400" s="172">
        <f>_xll.qlInterestRateIndexValueDate(Index1M,$H1400)</f>
        <v>49284</v>
      </c>
      <c r="J1400" s="177">
        <f>IFERROR(_xll.qlIndexFixing(Index1M,$H1400,TRUE,_xll.ohTrigger(RecalcTrigger,Trigger1M)),NA())</f>
        <v>2.1452342105098342E-2</v>
      </c>
      <c r="K1400" s="44">
        <f>IFERROR(_xll.qlIndexFixing(Index3M,H1400,TRUE,_xll.ohTrigger(RecalcTrigger,Trigger3M)),NA())</f>
        <v>2.19153128326398E-2</v>
      </c>
      <c r="L1400" s="44">
        <f>IFERROR(_xll.qlIndexFixing(Index6M,$H1400,TRUE,_xll.ohTrigger(RecalcTrigger,Trigger6M)),NA())</f>
        <v>2.1848793445207255E-2</v>
      </c>
      <c r="M1400" s="178">
        <f>IFERROR(_xll.qlIndexFixing(Index1Y,$H1400,TRUE,_xll.ohTrigger(RecalcTrigger,Trigger1Y)),NA())</f>
        <v>2.2301475184213215E-2</v>
      </c>
      <c r="N1400" s="177">
        <f>IFERROR(_xll.qlIndexFixing(ONIndex1M,I1400,TRUE,_xll.ohTrigger(RecalcTrigger,Trigger1M)),NA())</f>
        <v>2.1459598741148112E-2</v>
      </c>
      <c r="O1400" s="44">
        <f>IFERROR(_xll.qlIndexFixing(ONIndex3M,I1400,TRUE,_xll.ohTrigger(RecalcTrigger,Trigger3M)),NA())</f>
        <v>2.1938845510004468E-2</v>
      </c>
      <c r="P1400" s="44">
        <f>IFERROR(_xll.qlIndexFixing(ONIndex6M,I1400,TRUE,_xll.ohTrigger(RecalcTrigger,Trigger6M)),NA())</f>
        <v>2.1900518057290652E-2</v>
      </c>
      <c r="Q1400" s="178">
        <f>IFERROR(_xll.qlIndexFixing(ONIndex1Y,I1400,TRUE,_xll.ohTrigger(RecalcTrigger,Trigger1Y)),NA())</f>
        <v>2.2513167275358681E-2</v>
      </c>
    </row>
    <row r="1401" spans="2:17" x14ac:dyDescent="0.2">
      <c r="B1401" s="39" t="s">
        <v>42</v>
      </c>
      <c r="D1401" s="42">
        <f>_xll.qlCalendarAdvance(Calendar,$D1400,B1401,"f",FALSE)</f>
        <v>49291</v>
      </c>
      <c r="E1401" s="172">
        <f>_xll.qlInterestRateIndexValueDate(IndexON,D1401)</f>
        <v>49291</v>
      </c>
      <c r="F1401" s="188">
        <f>IFERROR(_xll.qlIndexFixing(IndexON,D1401,TRUE,_xll.ohTrigger(RecalcTrigger,TriggerON)),NA())</f>
        <v>2.1148602738439992E-2</v>
      </c>
      <c r="H1401" s="42">
        <f>_xll.qlCalendarAdvance(Calendar,$H1400,B1401,"f",FALSE)</f>
        <v>49291</v>
      </c>
      <c r="I1401" s="172">
        <f>_xll.qlInterestRateIndexValueDate(Index1M,$H1401)</f>
        <v>49291</v>
      </c>
      <c r="J1401" s="177">
        <f>IFERROR(_xll.qlIndexFixing(Index1M,$H1401,TRUE,_xll.ohTrigger(RecalcTrigger,Trigger1M)),NA())</f>
        <v>2.1440310658154025E-2</v>
      </c>
      <c r="K1401" s="44">
        <f>IFERROR(_xll.qlIndexFixing(Index3M,H1401,TRUE,_xll.ohTrigger(RecalcTrigger,Trigger3M)),NA())</f>
        <v>2.1902291658099291E-2</v>
      </c>
      <c r="L1401" s="44">
        <f>IFERROR(_xll.qlIndexFixing(Index6M,$H1401,TRUE,_xll.ohTrigger(RecalcTrigger,Trigger6M)),NA())</f>
        <v>2.1835466377455624E-2</v>
      </c>
      <c r="M1401" s="178">
        <f>IFERROR(_xll.qlIndexFixing(Index1Y,$H1401,TRUE,_xll.ohTrigger(RecalcTrigger,Trigger1Y)),NA())</f>
        <v>2.2283013568356047E-2</v>
      </c>
      <c r="N1401" s="177">
        <f>IFERROR(_xll.qlIndexFixing(ONIndex1M,I1401,TRUE,_xll.ohTrigger(RecalcTrigger,Trigger1M)),NA())</f>
        <v>2.1447625877338838E-2</v>
      </c>
      <c r="O1401" s="44">
        <f>IFERROR(_xll.qlIndexFixing(ONIndex3M,I1401,TRUE,_xll.ohTrigger(RecalcTrigger,Trigger3M)),NA())</f>
        <v>2.1926070416554699E-2</v>
      </c>
      <c r="P1401" s="44">
        <f>IFERROR(_xll.qlIndexFixing(ONIndex6M,I1401,TRUE,_xll.ohTrigger(RecalcTrigger,Trigger6M)),NA())</f>
        <v>2.188758829228199E-2</v>
      </c>
      <c r="Q1401" s="178">
        <f>IFERROR(_xll.qlIndexFixing(ONIndex1Y,I1401,TRUE,_xll.ohTrigger(RecalcTrigger,Trigger1Y)),NA())</f>
        <v>2.2496583317686003E-2</v>
      </c>
    </row>
    <row r="1402" spans="2:17" x14ac:dyDescent="0.2">
      <c r="B1402" s="39" t="s">
        <v>42</v>
      </c>
      <c r="D1402" s="42">
        <f>_xll.qlCalendarAdvance(Calendar,$D1401,B1402,"f",FALSE)</f>
        <v>49298</v>
      </c>
      <c r="E1402" s="172">
        <f>_xll.qlInterestRateIndexValueDate(IndexON,D1402)</f>
        <v>49298</v>
      </c>
      <c r="F1402" s="188">
        <f>IFERROR(_xll.qlIndexFixing(IndexON,D1402,TRUE,_xll.ohTrigger(RecalcTrigger,TriggerON)),NA())</f>
        <v>2.113719165146466E-2</v>
      </c>
      <c r="H1402" s="42">
        <f>_xll.qlCalendarAdvance(Calendar,$H1401,B1402,"f",FALSE)</f>
        <v>49298</v>
      </c>
      <c r="I1402" s="172">
        <f>_xll.qlInterestRateIndexValueDate(Index1M,$H1402)</f>
        <v>49298</v>
      </c>
      <c r="J1402" s="177">
        <f>IFERROR(_xll.qlIndexFixing(Index1M,$H1402,TRUE,_xll.ohTrigger(RecalcTrigger,Trigger1M)),NA())</f>
        <v>2.1428263442373776E-2</v>
      </c>
      <c r="K1402" s="44">
        <f>IFERROR(_xll.qlIndexFixing(Index3M,H1402,TRUE,_xll.ohTrigger(RecalcTrigger,Trigger3M)),NA())</f>
        <v>2.1889242550497044E-2</v>
      </c>
      <c r="L1402" s="44">
        <f>IFERROR(_xll.qlIndexFixing(Index6M,$H1402,TRUE,_xll.ohTrigger(RecalcTrigger,Trigger6M)),NA())</f>
        <v>2.1822119498416684E-2</v>
      </c>
      <c r="M1402" s="178">
        <f>IFERROR(_xll.qlIndexFixing(Index1Y,$H1402,TRUE,_xll.ohTrigger(RecalcTrigger,Trigger1Y)),NA())</f>
        <v>2.2264494286503789E-2</v>
      </c>
      <c r="N1402" s="177">
        <f>IFERROR(_xll.qlIndexFixing(ONIndex1M,I1402,TRUE,_xll.ohTrigger(RecalcTrigger,Trigger1M)),NA())</f>
        <v>2.1435637261536522E-2</v>
      </c>
      <c r="O1402" s="44">
        <f>IFERROR(_xll.qlIndexFixing(ONIndex3M,I1402,TRUE,_xll.ohTrigger(RecalcTrigger,Trigger3M)),NA())</f>
        <v>2.1913267497485345E-2</v>
      </c>
      <c r="P1402" s="44">
        <f>IFERROR(_xll.qlIndexFixing(ONIndex6M,I1402,TRUE,_xll.ohTrigger(RecalcTrigger,Trigger6M)),NA())</f>
        <v>2.1874638841942184E-2</v>
      </c>
      <c r="Q1402" s="178">
        <f>IFERROR(_xll.qlIndexFixing(ONIndex1Y,I1402,TRUE,_xll.ohTrigger(RecalcTrigger,Trigger1Y)),NA())</f>
        <v>2.2479942584013868E-2</v>
      </c>
    </row>
    <row r="1403" spans="2:17" x14ac:dyDescent="0.2">
      <c r="B1403" s="39" t="s">
        <v>42</v>
      </c>
      <c r="D1403" s="42">
        <f>_xll.qlCalendarAdvance(Calendar,$D1402,B1403,"f",FALSE)</f>
        <v>49305</v>
      </c>
      <c r="E1403" s="172">
        <f>_xll.qlInterestRateIndexValueDate(IndexON,D1403)</f>
        <v>49305</v>
      </c>
      <c r="F1403" s="188">
        <f>IFERROR(_xll.qlIndexFixing(IndexON,D1403,TRUE,_xll.ohTrigger(RecalcTrigger,TriggerON)),NA())</f>
        <v>2.112575320958654E-2</v>
      </c>
      <c r="H1403" s="42">
        <f>_xll.qlCalendarAdvance(Calendar,$H1402,B1403,"f",FALSE)</f>
        <v>49305</v>
      </c>
      <c r="I1403" s="172">
        <f>_xll.qlInterestRateIndexValueDate(Index1M,$H1403)</f>
        <v>49305</v>
      </c>
      <c r="J1403" s="177">
        <f>IFERROR(_xll.qlIndexFixing(Index1M,$H1403,TRUE,_xll.ohTrigger(RecalcTrigger,Trigger1M)),NA())</f>
        <v>2.1416200457818991E-2</v>
      </c>
      <c r="K1403" s="44">
        <f>IFERROR(_xll.qlIndexFixing(Index3M,H1403,TRUE,_xll.ohTrigger(RecalcTrigger,Trigger3M)),NA())</f>
        <v>2.1876165510105013E-2</v>
      </c>
      <c r="L1403" s="44">
        <f>IFERROR(_xll.qlIndexFixing(Index6M,$H1403,TRUE,_xll.ohTrigger(RecalcTrigger,Trigger6M)),NA())</f>
        <v>2.1808752808482761E-2</v>
      </c>
      <c r="M1403" s="178">
        <f>IFERROR(_xll.qlIndexFixing(Index1Y,$H1403,TRUE,_xll.ohTrigger(RecalcTrigger,Trigger1Y)),NA())</f>
        <v>2.2245918630858119E-2</v>
      </c>
      <c r="N1403" s="177">
        <f>IFERROR(_xll.qlIndexFixing(ONIndex1M,I1403,TRUE,_xll.ohTrigger(RecalcTrigger,Trigger1M)),NA())</f>
        <v>2.1423632893903255E-2</v>
      </c>
      <c r="O1403" s="44">
        <f>IFERROR(_xll.qlIndexFixing(ONIndex3M,I1403,TRUE,_xll.ohTrigger(RecalcTrigger,Trigger3M)),NA())</f>
        <v>2.1900436752796404E-2</v>
      </c>
      <c r="P1403" s="44">
        <f>IFERROR(_xll.qlIndexFixing(ONIndex6M,I1403,TRUE,_xll.ohTrigger(RecalcTrigger,Trigger6M)),NA())</f>
        <v>2.1861669706109144E-2</v>
      </c>
      <c r="Q1403" s="178">
        <f>IFERROR(_xll.qlIndexFixing(ONIndex1Y,I1403,TRUE,_xll.ohTrigger(RecalcTrigger,Trigger1Y)),NA())</f>
        <v>2.2463245074423321E-2</v>
      </c>
    </row>
    <row r="1404" spans="2:17" x14ac:dyDescent="0.2">
      <c r="B1404" s="39" t="s">
        <v>42</v>
      </c>
      <c r="D1404" s="42">
        <f>_xll.qlCalendarAdvance(Calendar,$D1403,B1404,"f",FALSE)</f>
        <v>49312</v>
      </c>
      <c r="E1404" s="172">
        <f>_xll.qlInterestRateIndexValueDate(IndexON,D1404)</f>
        <v>49312</v>
      </c>
      <c r="F1404" s="188">
        <f>IFERROR(_xll.qlIndexFixing(IndexON,D1404,TRUE,_xll.ohTrigger(RecalcTrigger,TriggerON)),NA())</f>
        <v>2.1114287412724586E-2</v>
      </c>
      <c r="H1404" s="42">
        <f>_xll.qlCalendarAdvance(Calendar,$H1403,B1404,"f",FALSE)</f>
        <v>49312</v>
      </c>
      <c r="I1404" s="172">
        <f>_xll.qlInterestRateIndexValueDate(Index1M,$H1404)</f>
        <v>49312</v>
      </c>
      <c r="J1404" s="177">
        <f>IFERROR(_xll.qlIndexFixing(Index1M,$H1404,TRUE,_xll.ohTrigger(RecalcTrigger,Trigger1M)),NA())</f>
        <v>2.1404121704531421E-2</v>
      </c>
      <c r="K1404" s="44">
        <f>IFERROR(_xll.qlIndexFixing(Index3M,H1404,TRUE,_xll.ohTrigger(RecalcTrigger,Trigger3M)),NA())</f>
        <v>2.1863060537187947E-2</v>
      </c>
      <c r="L1404" s="44">
        <f>IFERROR(_xll.qlIndexFixing(Index6M,$H1404,TRUE,_xll.ohTrigger(RecalcTrigger,Trigger6M)),NA())</f>
        <v>2.1795680849122766E-2</v>
      </c>
      <c r="M1404" s="178">
        <f>IFERROR(_xll.qlIndexFixing(Index1Y,$H1404,TRUE,_xll.ohTrigger(RecalcTrigger,Trigger1Y)),NA())</f>
        <v>2.222728940138019E-2</v>
      </c>
      <c r="N1404" s="177">
        <f>IFERROR(_xll.qlIndexFixing(ONIndex1M,I1404,TRUE,_xll.ohTrigger(RecalcTrigger,Trigger1M)),NA())</f>
        <v>2.1411612774276945E-2</v>
      </c>
      <c r="O1404" s="44">
        <f>IFERROR(_xll.qlIndexFixing(ONIndex3M,I1404,TRUE,_xll.ohTrigger(RecalcTrigger,Trigger3M)),NA())</f>
        <v>2.1887578182244738E-2</v>
      </c>
      <c r="P1404" s="44">
        <f>IFERROR(_xll.qlIndexFixing(ONIndex6M,I1404,TRUE,_xll.ohTrigger(RecalcTrigger,Trigger6M)),NA())</f>
        <v>2.1848680884863914E-2</v>
      </c>
      <c r="Q1404" s="178">
        <f>IFERROR(_xll.qlIndexFixing(ONIndex1Y,I1404,TRUE,_xll.ohTrigger(RecalcTrigger,Trigger1Y)),NA())</f>
        <v>2.2446490788671225E-2</v>
      </c>
    </row>
    <row r="1405" spans="2:17" x14ac:dyDescent="0.2">
      <c r="B1405" s="39" t="s">
        <v>42</v>
      </c>
      <c r="D1405" s="42">
        <f>_xll.qlCalendarAdvance(Calendar,$D1404,B1405,"f",FALSE)</f>
        <v>49319</v>
      </c>
      <c r="E1405" s="172">
        <f>_xll.qlInterestRateIndexValueDate(IndexON,D1405)</f>
        <v>49319</v>
      </c>
      <c r="F1405" s="188">
        <f>IFERROR(_xll.qlIndexFixing(IndexON,D1405,TRUE,_xll.ohTrigger(RecalcTrigger,TriggerON)),NA())</f>
        <v>2.1102794260959845E-2</v>
      </c>
      <c r="H1405" s="42">
        <f>_xll.qlCalendarAdvance(Calendar,$H1404,B1405,"f",FALSE)</f>
        <v>49319</v>
      </c>
      <c r="I1405" s="172">
        <f>_xll.qlInterestRateIndexValueDate(Index1M,$H1405)</f>
        <v>49319</v>
      </c>
      <c r="J1405" s="177">
        <f>IFERROR(_xll.qlIndexFixing(Index1M,$H1405,TRUE,_xll.ohTrigger(RecalcTrigger,Trigger1M)),NA())</f>
        <v>2.1392027182572465E-2</v>
      </c>
      <c r="K1405" s="44">
        <f>IFERROR(_xll.qlIndexFixing(Index3M,H1405,TRUE,_xll.ohTrigger(RecalcTrigger,Trigger3M)),NA())</f>
        <v>2.1849927632018703E-2</v>
      </c>
      <c r="L1405" s="44">
        <f>IFERROR(_xll.qlIndexFixing(Index6M,$H1405,TRUE,_xll.ohTrigger(RecalcTrigger,Trigger6M)),NA())</f>
        <v>2.1782276749432988E-2</v>
      </c>
      <c r="M1405" s="178">
        <f>IFERROR(_xll.qlIndexFixing(Index1Y,$H1405,TRUE,_xll.ohTrigger(RecalcTrigger,Trigger1Y)),NA())</f>
        <v>2.2208609487605946E-2</v>
      </c>
      <c r="N1405" s="177">
        <f>IFERROR(_xll.qlIndexFixing(ONIndex1M,I1405,TRUE,_xll.ohTrigger(RecalcTrigger,Trigger1M)),NA())</f>
        <v>2.1399576902819684E-2</v>
      </c>
      <c r="O1405" s="44">
        <f>IFERROR(_xll.qlIndexFixing(ONIndex3M,I1405,TRUE,_xll.ohTrigger(RecalcTrigger,Trigger3M)),NA())</f>
        <v>2.1874691786154532E-2</v>
      </c>
      <c r="P1405" s="44">
        <f>IFERROR(_xll.qlIndexFixing(ONIndex6M,I1405,TRUE,_xll.ohTrigger(RecalcTrigger,Trigger6M)),NA())</f>
        <v>2.1835672378206494E-2</v>
      </c>
      <c r="Q1405" s="178">
        <f>IFERROR(_xll.qlIndexFixing(ONIndex1Y,I1405,TRUE,_xll.ohTrigger(RecalcTrigger,Trigger1Y)),NA())</f>
        <v>2.242967972716281E-2</v>
      </c>
    </row>
    <row r="1406" spans="2:17" x14ac:dyDescent="0.2">
      <c r="B1406" s="39" t="s">
        <v>42</v>
      </c>
      <c r="D1406" s="42">
        <f>_xll.qlCalendarAdvance(Calendar,$D1405,B1406,"f",FALSE)</f>
        <v>49326</v>
      </c>
      <c r="E1406" s="172">
        <f>_xll.qlInterestRateIndexValueDate(IndexON,D1406)</f>
        <v>49326</v>
      </c>
      <c r="F1406" s="188">
        <f>IFERROR(_xll.qlIndexFixing(IndexON,D1406,TRUE,_xll.ohTrigger(RecalcTrigger,TriggerON)),NA())</f>
        <v>2.109127375421127E-2</v>
      </c>
      <c r="H1406" s="42">
        <f>_xll.qlCalendarAdvance(Calendar,$H1405,B1406,"f",FALSE)</f>
        <v>49326</v>
      </c>
      <c r="I1406" s="172">
        <f>_xll.qlInterestRateIndexValueDate(Index1M,$H1406)</f>
        <v>49326</v>
      </c>
      <c r="J1406" s="177">
        <f>IFERROR(_xll.qlIndexFixing(Index1M,$H1406,TRUE,_xll.ohTrigger(RecalcTrigger,Trigger1M)),NA())</f>
        <v>2.1379916891988787E-2</v>
      </c>
      <c r="K1406" s="44">
        <f>IFERROR(_xll.qlIndexFixing(Index3M,H1406,TRUE,_xll.ohTrigger(RecalcTrigger,Trigger3M)),NA())</f>
        <v>2.1836766794864734E-2</v>
      </c>
      <c r="L1406" s="44">
        <f>IFERROR(_xll.qlIndexFixing(Index6M,$H1406,TRUE,_xll.ohTrigger(RecalcTrigger,Trigger6M)),NA())</f>
        <v>2.1768852840688874E-2</v>
      </c>
      <c r="M1406" s="178">
        <f>IFERROR(_xll.qlIndexFixing(Index1Y,$H1406,TRUE,_xll.ohTrigger(RecalcTrigger,Trigger1Y)),NA())</f>
        <v>2.2189881778865495E-2</v>
      </c>
      <c r="N1406" s="177">
        <f>IFERROR(_xll.qlIndexFixing(ONIndex1M,I1406,TRUE,_xll.ohTrigger(RecalcTrigger,Trigger1M)),NA())</f>
        <v>2.1387525279369379E-2</v>
      </c>
      <c r="O1406" s="44">
        <f>IFERROR(_xll.qlIndexFixing(ONIndex3M,I1406,TRUE,_xll.ohTrigger(RecalcTrigger,Trigger3M)),NA())</f>
        <v>2.1861777564363694E-2</v>
      </c>
      <c r="P1406" s="44">
        <f>IFERROR(_xll.qlIndexFixing(ONIndex6M,I1406,TRUE,_xll.ohTrigger(RecalcTrigger,Trigger6M)),NA())</f>
        <v>2.1822644186136886E-2</v>
      </c>
      <c r="Q1406" s="178">
        <f>IFERROR(_xll.qlIndexFixing(ONIndex1Y,I1406,TRUE,_xll.ohTrigger(RecalcTrigger,Trigger1Y)),NA())</f>
        <v>2.2412811889735984E-2</v>
      </c>
    </row>
    <row r="1407" spans="2:17" x14ac:dyDescent="0.2">
      <c r="B1407" s="39" t="s">
        <v>42</v>
      </c>
      <c r="D1407" s="42">
        <f>_xll.qlCalendarAdvance(Calendar,$D1406,B1407,"f",FALSE)</f>
        <v>49333</v>
      </c>
      <c r="E1407" s="172">
        <f>_xll.qlInterestRateIndexValueDate(IndexON,D1407)</f>
        <v>49333</v>
      </c>
      <c r="F1407" s="188">
        <f>IFERROR(_xll.qlIndexFixing(IndexON,D1407,TRUE,_xll.ohTrigger(RecalcTrigger,TriggerON)),NA())</f>
        <v>2.1079725892640955E-2</v>
      </c>
      <c r="H1407" s="42">
        <f>_xll.qlCalendarAdvance(Calendar,$H1406,B1407,"f",FALSE)</f>
        <v>49333</v>
      </c>
      <c r="I1407" s="172">
        <f>_xll.qlInterestRateIndexValueDate(Index1M,$H1407)</f>
        <v>49333</v>
      </c>
      <c r="J1407" s="177">
        <f>IFERROR(_xll.qlIndexFixing(Index1M,$H1407,TRUE,_xll.ohTrigger(RecalcTrigger,Trigger1M)),NA())</f>
        <v>2.1367790832831961E-2</v>
      </c>
      <c r="K1407" s="44">
        <f>IFERROR(_xll.qlIndexFixing(Index3M,H1407,TRUE,_xll.ohTrigger(RecalcTrigger,Trigger3M)),NA())</f>
        <v>2.1823578025997992E-2</v>
      </c>
      <c r="L1407" s="44">
        <f>IFERROR(_xll.qlIndexFixing(Index6M,$H1407,TRUE,_xll.ohTrigger(RecalcTrigger,Trigger6M)),NA())</f>
        <v>2.1755409123282225E-2</v>
      </c>
      <c r="M1407" s="178">
        <f>IFERROR(_xll.qlIndexFixing(Index1Y,$H1407,TRUE,_xll.ohTrigger(RecalcTrigger,Trigger1Y)),NA())</f>
        <v>2.2171109164286218E-2</v>
      </c>
      <c r="N1407" s="177">
        <f>IFERROR(_xll.qlIndexFixing(ONIndex1M,I1407,TRUE,_xll.ohTrigger(RecalcTrigger,Trigger1M)),NA())</f>
        <v>2.1375457904088124E-2</v>
      </c>
      <c r="O1407" s="44">
        <f>IFERROR(_xll.qlIndexFixing(ONIndex3M,I1407,TRUE,_xll.ohTrigger(RecalcTrigger,Trigger3M)),NA())</f>
        <v>2.1848835516872223E-2</v>
      </c>
      <c r="P1407" s="44">
        <f>IFERROR(_xll.qlIndexFixing(ONIndex6M,I1407,TRUE,_xll.ohTrigger(RecalcTrigger,Trigger6M)),NA())</f>
        <v>2.1809596308574042E-2</v>
      </c>
      <c r="Q1407" s="178">
        <f>IFERROR(_xll.qlIndexFixing(ONIndex1Y,I1407,TRUE,_xll.ohTrigger(RecalcTrigger,Trigger1Y)),NA())</f>
        <v>2.2395887276228654E-2</v>
      </c>
    </row>
    <row r="1408" spans="2:17" x14ac:dyDescent="0.2">
      <c r="B1408" s="39" t="s">
        <v>42</v>
      </c>
      <c r="D1408" s="42">
        <f>_xll.qlCalendarAdvance(Calendar,$D1407,B1408,"f",FALSE)</f>
        <v>49340</v>
      </c>
      <c r="E1408" s="172">
        <f>_xll.qlInterestRateIndexValueDate(IndexON,D1408)</f>
        <v>49340</v>
      </c>
      <c r="F1408" s="188">
        <f>IFERROR(_xll.qlIndexFixing(IndexON,D1408,TRUE,_xll.ohTrigger(RecalcTrigger,TriggerON)),NA())</f>
        <v>2.1068150676086805E-2</v>
      </c>
      <c r="H1408" s="42">
        <f>_xll.qlCalendarAdvance(Calendar,$H1407,B1408,"f",FALSE)</f>
        <v>49340</v>
      </c>
      <c r="I1408" s="172">
        <f>_xll.qlInterestRateIndexValueDate(Index1M,$H1408)</f>
        <v>49340</v>
      </c>
      <c r="J1408" s="177">
        <f>IFERROR(_xll.qlIndexFixing(Index1M,$H1408,TRUE,_xll.ohTrigger(RecalcTrigger,Trigger1M)),NA())</f>
        <v>2.1356868594731251E-2</v>
      </c>
      <c r="K1408" s="44">
        <f>IFERROR(_xll.qlIndexFixing(Index3M,H1408,TRUE,_xll.ohTrigger(RecalcTrigger,Trigger3M)),NA())</f>
        <v>2.1810660048646985E-2</v>
      </c>
      <c r="L1408" s="44">
        <f>IFERROR(_xll.qlIndexFixing(Index6M,$H1408,TRUE,_xll.ohTrigger(RecalcTrigger,Trigger6M)),NA())</f>
        <v>2.1741945597607074E-2</v>
      </c>
      <c r="M1408" s="178">
        <f>IFERROR(_xll.qlIndexFixing(Index1Y,$H1408,TRUE,_xll.ohTrigger(RecalcTrigger,Trigger1Y)),NA())</f>
        <v>2.2152294532788996E-2</v>
      </c>
      <c r="N1408" s="177">
        <f>IFERROR(_xll.qlIndexFixing(ONIndex1M,I1408,TRUE,_xll.ohTrigger(RecalcTrigger,Trigger1M)),NA())</f>
        <v>2.1363374776894872E-2</v>
      </c>
      <c r="O1408" s="44">
        <f>IFERROR(_xll.qlIndexFixing(ONIndex3M,I1408,TRUE,_xll.ohTrigger(RecalcTrigger,Trigger3M)),NA())</f>
        <v>2.1835865643680119E-2</v>
      </c>
      <c r="P1408" s="44">
        <f>IFERROR(_xll.qlIndexFixing(ONIndex6M,I1408,TRUE,_xll.ohTrigger(RecalcTrigger,Trigger6M)),NA())</f>
        <v>2.1796528745761101E-2</v>
      </c>
      <c r="Q1408" s="178">
        <f>IFERROR(_xll.qlIndexFixing(ONIndex1Y,I1408,TRUE,_xll.ohTrigger(RecalcTrigger,Trigger1Y)),NA())</f>
        <v>2.237890588688396E-2</v>
      </c>
    </row>
    <row r="1409" spans="2:17" x14ac:dyDescent="0.2">
      <c r="B1409" s="39" t="s">
        <v>42</v>
      </c>
      <c r="D1409" s="42">
        <f>_xll.qlCalendarAdvance(Calendar,$D1408,B1409,"f",FALSE)</f>
        <v>49347</v>
      </c>
      <c r="E1409" s="172">
        <f>_xll.qlInterestRateIndexValueDate(IndexON,D1409)</f>
        <v>49347</v>
      </c>
      <c r="F1409" s="188">
        <f>IFERROR(_xll.qlIndexFixing(IndexON,D1409,TRUE,_xll.ohTrigger(RecalcTrigger,TriggerON)),NA())</f>
        <v>2.1056548104629869E-2</v>
      </c>
      <c r="H1409" s="42">
        <f>_xll.qlCalendarAdvance(Calendar,$H1408,B1409,"f",FALSE)</f>
        <v>49347</v>
      </c>
      <c r="I1409" s="172">
        <f>_xll.qlInterestRateIndexValueDate(Index1M,$H1409)</f>
        <v>49347</v>
      </c>
      <c r="J1409" s="177">
        <f>IFERROR(_xll.qlIndexFixing(Index1M,$H1409,TRUE,_xll.ohTrigger(RecalcTrigger,Trigger1M)),NA())</f>
        <v>2.1344720180909119E-2</v>
      </c>
      <c r="K1409" s="44">
        <f>IFERROR(_xll.qlIndexFixing(Index3M,H1409,TRUE,_xll.ohTrigger(RecalcTrigger,Trigger3M)),NA())</f>
        <v>2.1797116694214927E-2</v>
      </c>
      <c r="L1409" s="44">
        <f>IFERROR(_xll.qlIndexFixing(Index6M,$H1409,TRUE,_xll.ohTrigger(RecalcTrigger,Trigger6M)),NA())</f>
        <v>2.172846226405746E-2</v>
      </c>
      <c r="M1409" s="178">
        <f>IFERROR(_xll.qlIndexFixing(Index1Y,$H1409,TRUE,_xll.ohTrigger(RecalcTrigger,Trigger1Y)),NA())</f>
        <v>2.2133440773087765E-2</v>
      </c>
      <c r="N1409" s="177">
        <f>IFERROR(_xll.qlIndexFixing(ONIndex1M,I1409,TRUE,_xll.ohTrigger(RecalcTrigger,Trigger1M)),NA())</f>
        <v>2.1351275897789623E-2</v>
      </c>
      <c r="O1409" s="44">
        <f>IFERROR(_xll.qlIndexFixing(ONIndex3M,I1409,TRUE,_xll.ohTrigger(RecalcTrigger,Trigger3M)),NA())</f>
        <v>2.1822867944868429E-2</v>
      </c>
      <c r="P1409" s="44">
        <f>IFERROR(_xll.qlIndexFixing(ONIndex6M,I1409,TRUE,_xll.ohTrigger(RecalcTrigger,Trigger6M)),NA())</f>
        <v>2.1783441497454925E-2</v>
      </c>
      <c r="Q1409" s="178">
        <f>IFERROR(_xll.qlIndexFixing(ONIndex1Y,I1409,TRUE,_xll.ohTrigger(RecalcTrigger,Trigger1Y)),NA())</f>
        <v>2.2361867721620854E-2</v>
      </c>
    </row>
    <row r="1410" spans="2:17" x14ac:dyDescent="0.2">
      <c r="B1410" s="39" t="s">
        <v>42</v>
      </c>
      <c r="D1410" s="42">
        <f>_xll.qlCalendarAdvance(Calendar,$D1409,B1410,"f",FALSE)</f>
        <v>49354</v>
      </c>
      <c r="E1410" s="172">
        <f>_xll.qlInterestRateIndexValueDate(IndexON,D1410)</f>
        <v>49354</v>
      </c>
      <c r="F1410" s="188">
        <f>IFERROR(_xll.qlIndexFixing(IndexON,D1410,TRUE,_xll.ohTrigger(RecalcTrigger,TriggerON)),NA())</f>
        <v>2.1044918178270144E-2</v>
      </c>
      <c r="H1410" s="42">
        <f>_xll.qlCalendarAdvance(Calendar,$H1409,B1410,"f",FALSE)</f>
        <v>49354</v>
      </c>
      <c r="I1410" s="172">
        <f>_xll.qlInterestRateIndexValueDate(Index1M,$H1410)</f>
        <v>49354</v>
      </c>
      <c r="J1410" s="177">
        <f>IFERROR(_xll.qlIndexFixing(Index1M,$H1410,TRUE,_xll.ohTrigger(RecalcTrigger,Trigger1M)),NA())</f>
        <v>2.1332556001237925E-2</v>
      </c>
      <c r="K1410" s="44">
        <f>IFERROR(_xll.qlIndexFixing(Index3M,H1410,TRUE,_xll.ohTrigger(RecalcTrigger,Trigger3M)),NA())</f>
        <v>2.1784148423998881E-2</v>
      </c>
      <c r="L1410" s="44">
        <f>IFERROR(_xll.qlIndexFixing(Index6M,$H1410,TRUE,_xll.ohTrigger(RecalcTrigger,Trigger6M)),NA())</f>
        <v>2.1714959123026973E-2</v>
      </c>
      <c r="M1410" s="178">
        <f>IFERROR(_xll.qlIndexFixing(Index1Y,$H1410,TRUE,_xll.ohTrigger(RecalcTrigger,Trigger1Y)),NA())</f>
        <v>2.2114550773687736E-2</v>
      </c>
      <c r="N1410" s="177">
        <f>IFERROR(_xll.qlIndexFixing(ONIndex1M,I1410,TRUE,_xll.ohTrigger(RecalcTrigger,Trigger1M)),NA())</f>
        <v>2.1339161266772377E-2</v>
      </c>
      <c r="O1410" s="44">
        <f>IFERROR(_xll.qlIndexFixing(ONIndex3M,I1410,TRUE,_xll.ohTrigger(RecalcTrigger,Trigger3M)),NA())</f>
        <v>2.1809842420356107E-2</v>
      </c>
      <c r="P1410" s="44">
        <f>IFERROR(_xll.qlIndexFixing(ONIndex6M,I1410,TRUE,_xll.ohTrigger(RecalcTrigger,Trigger6M)),NA())</f>
        <v>2.177033456373656E-2</v>
      </c>
      <c r="Q1410" s="178">
        <f>IFERROR(_xll.qlIndexFixing(ONIndex1Y,I1410,TRUE,_xll.ohTrigger(RecalcTrigger,Trigger1Y)),NA())</f>
        <v>2.2344772780439337E-2</v>
      </c>
    </row>
    <row r="1411" spans="2:17" x14ac:dyDescent="0.2">
      <c r="B1411" s="39" t="s">
        <v>42</v>
      </c>
      <c r="D1411" s="42">
        <f>_xll.qlCalendarAdvance(Calendar,$D1410,B1411,"f",FALSE)</f>
        <v>49361</v>
      </c>
      <c r="E1411" s="172">
        <f>_xll.qlInterestRateIndexValueDate(IndexON,D1411)</f>
        <v>49361</v>
      </c>
      <c r="F1411" s="188">
        <f>IFERROR(_xll.qlIndexFixing(IndexON,D1411,TRUE,_xll.ohTrigger(RecalcTrigger,TriggerON)),NA())</f>
        <v>2.1033260897007633E-2</v>
      </c>
      <c r="H1411" s="42">
        <f>_xll.qlCalendarAdvance(Calendar,$H1410,B1411,"f",FALSE)</f>
        <v>49361</v>
      </c>
      <c r="I1411" s="172">
        <f>_xll.qlInterestRateIndexValueDate(Index1M,$H1411)</f>
        <v>49361</v>
      </c>
      <c r="J1411" s="177">
        <f>IFERROR(_xll.qlIndexFixing(Index1M,$H1411,TRUE,_xll.ohTrigger(RecalcTrigger,Trigger1M)),NA())</f>
        <v>2.1320376055761082E-2</v>
      </c>
      <c r="K1411" s="44">
        <f>IFERROR(_xll.qlIndexFixing(Index3M,H1411,TRUE,_xll.ohTrigger(RecalcTrigger,Trigger3M)),NA())</f>
        <v>2.1770850717347013E-2</v>
      </c>
      <c r="L1411" s="44">
        <f>IFERROR(_xll.qlIndexFixing(Index6M,$H1411,TRUE,_xll.ohTrigger(RecalcTrigger,Trigger6M)),NA())</f>
        <v>2.1701436174910098E-2</v>
      </c>
      <c r="M1411" s="178">
        <f>IFERROR(_xll.qlIndexFixing(Index1Y,$H1411,TRUE,_xll.ohTrigger(RecalcTrigger,Trigger1Y)),NA())</f>
        <v>2.2095627422885622E-2</v>
      </c>
      <c r="N1411" s="177">
        <f>IFERROR(_xll.qlIndexFixing(ONIndex1M,I1411,TRUE,_xll.ohTrigger(RecalcTrigger,Trigger1M)),NA())</f>
        <v>2.1327030883924181E-2</v>
      </c>
      <c r="O1411" s="44">
        <f>IFERROR(_xll.qlIndexFixing(ONIndex3M,I1411,TRUE,_xll.ohTrigger(RecalcTrigger,Trigger3M)),NA())</f>
        <v>2.1796789070305245E-2</v>
      </c>
      <c r="P1411" s="44">
        <f>IFERROR(_xll.qlIndexFixing(ONIndex6M,I1411,TRUE,_xll.ohTrigger(RecalcTrigger,Trigger6M)),NA())</f>
        <v>2.1757207944606005E-2</v>
      </c>
      <c r="Q1411" s="178">
        <f>IFERROR(_xll.qlIndexFixing(ONIndex1Y,I1411,TRUE,_xll.ohTrigger(RecalcTrigger,Trigger1Y)),NA())</f>
        <v>2.2327621063258363E-2</v>
      </c>
    </row>
    <row r="1412" spans="2:17" x14ac:dyDescent="0.2">
      <c r="B1412" s="39" t="s">
        <v>42</v>
      </c>
      <c r="D1412" s="42">
        <f>_xll.qlCalendarAdvance(Calendar,$D1411,B1412,"f",FALSE)</f>
        <v>49368</v>
      </c>
      <c r="E1412" s="172">
        <f>_xll.qlInterestRateIndexValueDate(IndexON,D1412)</f>
        <v>49368</v>
      </c>
      <c r="F1412" s="188">
        <f>IFERROR(_xll.qlIndexFixing(IndexON,D1412,TRUE,_xll.ohTrigger(RecalcTrigger,TriggerON)),NA())</f>
        <v>2.102157626092338E-2</v>
      </c>
      <c r="H1412" s="42">
        <f>_xll.qlCalendarAdvance(Calendar,$H1411,B1412,"f",FALSE)</f>
        <v>49368</v>
      </c>
      <c r="I1412" s="172">
        <f>_xll.qlInterestRateIndexValueDate(Index1M,$H1412)</f>
        <v>49368</v>
      </c>
      <c r="J1412" s="177">
        <f>IFERROR(_xll.qlIndexFixing(Index1M,$H1412,TRUE,_xll.ohTrigger(RecalcTrigger,Trigger1M)),NA())</f>
        <v>2.1307678365583598E-2</v>
      </c>
      <c r="K1412" s="44">
        <f>IFERROR(_xll.qlIndexFixing(Index3M,H1412,TRUE,_xll.ohTrigger(RecalcTrigger,Trigger3M)),NA())</f>
        <v>2.1756594648754159E-2</v>
      </c>
      <c r="L1412" s="44">
        <f>IFERROR(_xll.qlIndexFixing(Index6M,$H1412,TRUE,_xll.ohTrigger(RecalcTrigger,Trigger6M)),NA())</f>
        <v>2.1686896007064697E-2</v>
      </c>
      <c r="M1412" s="178">
        <f>IFERROR(_xll.qlIndexFixing(Index1Y,$H1412,TRUE,_xll.ohTrigger(RecalcTrigger,Trigger1Y)),NA())</f>
        <v>2.2075955209737767E-2</v>
      </c>
      <c r="N1412" s="177">
        <f>IFERROR(_xll.qlIndexFixing(ONIndex1M,I1412,TRUE,_xll.ohTrigger(RecalcTrigger,Trigger1M)),NA())</f>
        <v>2.1314884749163987E-2</v>
      </c>
      <c r="O1412" s="44">
        <f>IFERROR(_xll.qlIndexFixing(ONIndex3M,I1412,TRUE,_xll.ohTrigger(RecalcTrigger,Trigger3M)),NA())</f>
        <v>2.1783707894472704E-2</v>
      </c>
      <c r="P1412" s="44">
        <f>IFERROR(_xll.qlIndexFixing(ONIndex6M,I1412,TRUE,_xll.ohTrigger(RecalcTrigger,Trigger6M)),NA())</f>
        <v>2.1744061640225354E-2</v>
      </c>
      <c r="Q1412" s="178">
        <f>IFERROR(_xll.qlIndexFixing(ONIndex1Y,I1412,TRUE,_xll.ohTrigger(RecalcTrigger,Trigger1Y)),NA())</f>
        <v>2.231041257032107E-2</v>
      </c>
    </row>
    <row r="1413" spans="2:17" x14ac:dyDescent="0.2">
      <c r="B1413" s="39" t="s">
        <v>42</v>
      </c>
      <c r="D1413" s="42">
        <f>_xll.qlCalendarAdvance(Calendar,$D1412,B1413,"f",FALSE)</f>
        <v>49375</v>
      </c>
      <c r="E1413" s="172">
        <f>_xll.qlInterestRateIndexValueDate(IndexON,D1413)</f>
        <v>49375</v>
      </c>
      <c r="F1413" s="188">
        <f>IFERROR(_xll.qlIndexFixing(IndexON,D1413,TRUE,_xll.ohTrigger(RecalcTrigger,TriggerON)),NA())</f>
        <v>2.1009864269774248E-2</v>
      </c>
      <c r="H1413" s="42">
        <f>_xll.qlCalendarAdvance(Calendar,$H1412,B1413,"f",FALSE)</f>
        <v>49375</v>
      </c>
      <c r="I1413" s="172">
        <f>_xll.qlInterestRateIndexValueDate(Index1M,$H1413)</f>
        <v>49375</v>
      </c>
      <c r="J1413" s="177">
        <f>IFERROR(_xll.qlIndexFixing(Index1M,$H1413,TRUE,_xll.ohTrigger(RecalcTrigger,Trigger1M)),NA())</f>
        <v>2.1294703340777488E-2</v>
      </c>
      <c r="K1413" s="44">
        <f>IFERROR(_xll.qlIndexFixing(Index3M,H1413,TRUE,_xll.ohTrigger(RecalcTrigger,Trigger3M)),NA())</f>
        <v>2.1743232717369453E-2</v>
      </c>
      <c r="L1413" s="44">
        <f>IFERROR(_xll.qlIndexFixing(Index6M,$H1413,TRUE,_xll.ohTrigger(RecalcTrigger,Trigger6M)),NA())</f>
        <v>2.16733267973282E-2</v>
      </c>
      <c r="M1413" s="178">
        <f>IFERROR(_xll.qlIndexFixing(Index1Y,$H1413,TRUE,_xll.ohTrigger(RecalcTrigger,Trigger1Y)),NA())</f>
        <v>2.2056972617856475E-2</v>
      </c>
      <c r="N1413" s="177">
        <f>IFERROR(_xll.qlIndexFixing(ONIndex1M,I1413,TRUE,_xll.ohTrigger(RecalcTrigger,Trigger1M)),NA())</f>
        <v>2.1302722862491796E-2</v>
      </c>
      <c r="O1413" s="44">
        <f>IFERROR(_xll.qlIndexFixing(ONIndex3M,I1413,TRUE,_xll.ohTrigger(RecalcTrigger,Trigger3M)),NA())</f>
        <v>2.177059889293953E-2</v>
      </c>
      <c r="P1413" s="44">
        <f>IFERROR(_xll.qlIndexFixing(ONIndex6M,I1413,TRUE,_xll.ohTrigger(RecalcTrigger,Trigger6M)),NA())</f>
        <v>2.1730895650189375E-2</v>
      </c>
      <c r="Q1413" s="178">
        <f>IFERROR(_xll.qlIndexFixing(ONIndex1Y,I1413,TRUE,_xll.ohTrigger(RecalcTrigger,Trigger1Y)),NA())</f>
        <v>2.2293147301303273E-2</v>
      </c>
    </row>
    <row r="1414" spans="2:17" x14ac:dyDescent="0.2">
      <c r="B1414" s="39" t="s">
        <v>42</v>
      </c>
      <c r="D1414" s="42">
        <f>_xll.qlCalendarAdvance(Calendar,$D1413,B1414,"f",FALSE)</f>
        <v>49382</v>
      </c>
      <c r="E1414" s="172">
        <f>_xll.qlInterestRateIndexValueDate(IndexON,D1414)</f>
        <v>49382</v>
      </c>
      <c r="F1414" s="188">
        <f>IFERROR(_xll.qlIndexFixing(IndexON,D1414,TRUE,_xll.ohTrigger(RecalcTrigger,TriggerON)),NA())</f>
        <v>2.099812492388442E-2</v>
      </c>
      <c r="H1414" s="42">
        <f>_xll.qlCalendarAdvance(Calendar,$H1413,B1414,"f",FALSE)</f>
        <v>49382</v>
      </c>
      <c r="I1414" s="172">
        <f>_xll.qlInterestRateIndexValueDate(Index1M,$H1414)</f>
        <v>49382</v>
      </c>
      <c r="J1414" s="177">
        <f>IFERROR(_xll.qlIndexFixing(Index1M,$H1414,TRUE,_xll.ohTrigger(RecalcTrigger,Trigger1M)),NA())</f>
        <v>2.1282466903069921E-2</v>
      </c>
      <c r="K1414" s="44">
        <f>IFERROR(_xll.qlIndexFixing(Index3M,H1414,TRUE,_xll.ohTrigger(RecalcTrigger,Trigger3M)),NA())</f>
        <v>2.172984285388092E-2</v>
      </c>
      <c r="L1414" s="44">
        <f>IFERROR(_xll.qlIndexFixing(Index6M,$H1414,TRUE,_xll.ohTrigger(RecalcTrigger,Trigger6M)),NA())</f>
        <v>2.16597377797688E-2</v>
      </c>
      <c r="M1414" s="178">
        <f>IFERROR(_xll.qlIndexFixing(Index1Y,$H1414,TRUE,_xll.ohTrigger(RecalcTrigger,Trigger1Y)),NA())</f>
        <v>2.2037965658798585E-2</v>
      </c>
      <c r="N1414" s="177">
        <f>IFERROR(_xll.qlIndexFixing(ONIndex1M,I1414,TRUE,_xll.ohTrigger(RecalcTrigger,Trigger1M)),NA())</f>
        <v>2.1290545223907609E-2</v>
      </c>
      <c r="O1414" s="44">
        <f>IFERROR(_xll.qlIndexFixing(ONIndex3M,I1414,TRUE,_xll.ohTrigger(RecalcTrigger,Trigger3M)),NA())</f>
        <v>2.1757462065948863E-2</v>
      </c>
      <c r="P1414" s="44">
        <f>IFERROR(_xll.qlIndexFixing(ONIndex6M,I1414,TRUE,_xll.ohTrigger(RecalcTrigger,Trigger6M)),NA())</f>
        <v>2.1717709974903299E-2</v>
      </c>
      <c r="Q1414" s="178">
        <f>IFERROR(_xll.qlIndexFixing(ONIndex1Y,I1414,TRUE,_xll.ohTrigger(RecalcTrigger,Trigger1Y)),NA())</f>
        <v>2.2275825256610204E-2</v>
      </c>
    </row>
    <row r="1415" spans="2:17" x14ac:dyDescent="0.2">
      <c r="B1415" s="39" t="s">
        <v>42</v>
      </c>
      <c r="D1415" s="42">
        <f>_xll.qlCalendarAdvance(Calendar,$D1414,B1415,"f",FALSE)</f>
        <v>49389</v>
      </c>
      <c r="E1415" s="172">
        <f>_xll.qlInterestRateIndexValueDate(IndexON,D1415)</f>
        <v>49389</v>
      </c>
      <c r="F1415" s="188">
        <f>IFERROR(_xll.qlIndexFixing(IndexON,D1415,TRUE,_xll.ohTrigger(RecalcTrigger,TriggerON)),NA())</f>
        <v>2.0986358223010759E-2</v>
      </c>
      <c r="H1415" s="42">
        <f>_xll.qlCalendarAdvance(Calendar,$H1414,B1415,"f",FALSE)</f>
        <v>49389</v>
      </c>
      <c r="I1415" s="172">
        <f>_xll.qlInterestRateIndexValueDate(Index1M,$H1415)</f>
        <v>49389</v>
      </c>
      <c r="J1415" s="177">
        <f>IFERROR(_xll.qlIndexFixing(Index1M,$H1415,TRUE,_xll.ohTrigger(RecalcTrigger,Trigger1M)),NA())</f>
        <v>2.1270214697206715E-2</v>
      </c>
      <c r="K1415" s="44">
        <f>IFERROR(_xll.qlIndexFixing(Index3M,H1415,TRUE,_xll.ohTrigger(RecalcTrigger,Trigger3M)),NA())</f>
        <v>2.1716425058567815E-2</v>
      </c>
      <c r="L1415" s="44">
        <f>IFERROR(_xll.qlIndexFixing(Index6M,$H1415,TRUE,_xll.ohTrigger(RecalcTrigger,Trigger6M)),NA())</f>
        <v>2.1646128954790404E-2</v>
      </c>
      <c r="M1415" s="178">
        <f>IFERROR(_xll.qlIndexFixing(Index1Y,$H1415,TRUE,_xll.ohTrigger(RecalcTrigger,Trigger1Y)),NA())</f>
        <v>2.2018937212281944E-2</v>
      </c>
      <c r="N1415" s="177">
        <f>IFERROR(_xll.qlIndexFixing(ONIndex1M,I1415,TRUE,_xll.ohTrigger(RecalcTrigger,Trigger1M)),NA())</f>
        <v>2.127835183349247E-2</v>
      </c>
      <c r="O1415" s="44">
        <f>IFERROR(_xll.qlIndexFixing(ONIndex3M,I1415,TRUE,_xll.ohTrigger(RecalcTrigger,Trigger3M)),NA())</f>
        <v>2.1744297413176517E-2</v>
      </c>
      <c r="P1415" s="44">
        <f>IFERROR(_xll.qlIndexFixing(ONIndex6M,I1415,TRUE,_xll.ohTrigger(RecalcTrigger,Trigger6M)),NA())</f>
        <v>2.1704504614123987E-2</v>
      </c>
      <c r="Q1415" s="178">
        <f>IFERROR(_xll.qlIndexFixing(ONIndex1Y,I1415,TRUE,_xll.ohTrigger(RecalcTrigger,Trigger1Y)),NA())</f>
        <v>2.2258446435917678E-2</v>
      </c>
    </row>
    <row r="1416" spans="2:17" x14ac:dyDescent="0.2">
      <c r="B1416" s="39" t="s">
        <v>42</v>
      </c>
      <c r="D1416" s="42">
        <f>_xll.qlCalendarAdvance(Calendar,$D1415,B1416,"f",FALSE)</f>
        <v>49396</v>
      </c>
      <c r="E1416" s="172">
        <f>_xll.qlInterestRateIndexValueDate(IndexON,D1416)</f>
        <v>49396</v>
      </c>
      <c r="F1416" s="188">
        <f>IFERROR(_xll.qlIndexFixing(IndexON,D1416,TRUE,_xll.ohTrigger(RecalcTrigger,TriggerON)),NA())</f>
        <v>2.0974564167234311E-2</v>
      </c>
      <c r="H1416" s="42">
        <f>_xll.qlCalendarAdvance(Calendar,$H1415,B1416,"f",FALSE)</f>
        <v>49396</v>
      </c>
      <c r="I1416" s="172">
        <f>_xll.qlInterestRateIndexValueDate(Index1M,$H1416)</f>
        <v>49396</v>
      </c>
      <c r="J1416" s="177">
        <f>IFERROR(_xll.qlIndexFixing(Index1M,$H1416,TRUE,_xll.ohTrigger(RecalcTrigger,Trigger1M)),NA())</f>
        <v>2.1257946723236991E-2</v>
      </c>
      <c r="K1416" s="44">
        <f>IFERROR(_xll.qlIndexFixing(Index3M,H1416,TRUE,_xll.ohTrigger(RecalcTrigger,Trigger3M)),NA())</f>
        <v>2.1702979331712922E-2</v>
      </c>
      <c r="L1416" s="44">
        <f>IFERROR(_xll.qlIndexFixing(Index6M,$H1416,TRUE,_xll.ohTrigger(RecalcTrigger,Trigger6M)),NA())</f>
        <v>2.1632500322798242E-2</v>
      </c>
      <c r="M1416" s="178">
        <f>IFERROR(_xll.qlIndexFixing(Index1Y,$H1416,TRUE,_xll.ohTrigger(RecalcTrigger,Trigger1Y)),NA())</f>
        <v>2.1999890157812268E-2</v>
      </c>
      <c r="N1416" s="177">
        <f>IFERROR(_xll.qlIndexFixing(ONIndex1M,I1416,TRUE,_xll.ohTrigger(RecalcTrigger,Trigger1M)),NA())</f>
        <v>2.1266142691165335E-2</v>
      </c>
      <c r="O1416" s="44">
        <f>IFERROR(_xll.qlIndexFixing(ONIndex3M,I1416,TRUE,_xll.ohTrigger(RecalcTrigger,Trigger3M)),NA())</f>
        <v>2.1731104934784584E-2</v>
      </c>
      <c r="P1416" s="44">
        <f>IFERROR(_xll.qlIndexFixing(ONIndex6M,I1416,TRUE,_xll.ohTrigger(RecalcTrigger,Trigger6M)),NA())</f>
        <v>2.1691279568013533E-2</v>
      </c>
      <c r="Q1416" s="178">
        <f>IFERROR(_xll.qlIndexFixing(ONIndex1Y,I1416,TRUE,_xll.ohTrigger(RecalcTrigger,Trigger1Y)),NA())</f>
        <v>2.2241010839387787E-2</v>
      </c>
    </row>
    <row r="1417" spans="2:17" x14ac:dyDescent="0.2">
      <c r="B1417" s="39" t="s">
        <v>42</v>
      </c>
      <c r="D1417" s="42">
        <f>_xll.qlCalendarAdvance(Calendar,$D1416,B1417,"f",FALSE)</f>
        <v>49403</v>
      </c>
      <c r="E1417" s="172">
        <f>_xll.qlInterestRateIndexValueDate(IndexON,D1417)</f>
        <v>49403</v>
      </c>
      <c r="F1417" s="188">
        <f>IFERROR(_xll.qlIndexFixing(IndexON,D1417,TRUE,_xll.ohTrigger(RecalcTrigger,TriggerON)),NA())</f>
        <v>2.0962742756555075E-2</v>
      </c>
      <c r="H1417" s="42">
        <f>_xll.qlCalendarAdvance(Calendar,$H1416,B1417,"f",FALSE)</f>
        <v>49403</v>
      </c>
      <c r="I1417" s="172">
        <f>_xll.qlInterestRateIndexValueDate(Index1M,$H1417)</f>
        <v>49403</v>
      </c>
      <c r="J1417" s="177">
        <f>IFERROR(_xll.qlIndexFixing(Index1M,$H1417,TRUE,_xll.ohTrigger(RecalcTrigger,Trigger1M)),NA())</f>
        <v>2.1246444931021423E-2</v>
      </c>
      <c r="K1417" s="44">
        <f>IFERROR(_xll.qlIndexFixing(Index3M,H1417,TRUE,_xll.ohTrigger(RecalcTrigger,Trigger3M)),NA())</f>
        <v>2.1689830053021077E-2</v>
      </c>
      <c r="L1417" s="44">
        <f>IFERROR(_xll.qlIndexFixing(Index6M,$H1417,TRUE,_xll.ohTrigger(RecalcTrigger,Trigger6M)),NA())</f>
        <v>2.1619195668116445E-2</v>
      </c>
      <c r="M1417" s="178">
        <f>IFERROR(_xll.qlIndexFixing(Index1Y,$H1417,TRUE,_xll.ohTrigger(RecalcTrigger,Trigger1Y)),NA())</f>
        <v>2.1980827374679802E-2</v>
      </c>
      <c r="N1417" s="177">
        <f>IFERROR(_xll.qlIndexFixing(ONIndex1M,I1417,TRUE,_xll.ohTrigger(RecalcTrigger,Trigger1M)),NA())</f>
        <v>2.1253917796926203E-2</v>
      </c>
      <c r="O1417" s="44">
        <f>IFERROR(_xll.qlIndexFixing(ONIndex3M,I1417,TRUE,_xll.ohTrigger(RecalcTrigger,Trigger3M)),NA())</f>
        <v>2.1717884630610973E-2</v>
      </c>
      <c r="P1417" s="44">
        <f>IFERROR(_xll.qlIndexFixing(ONIndex6M,I1417,TRUE,_xll.ohTrigger(RecalcTrigger,Trigger6M)),NA())</f>
        <v>2.1678034836571936E-2</v>
      </c>
      <c r="Q1417" s="178">
        <f>IFERROR(_xll.qlIndexFixing(ONIndex1Y,I1417,TRUE,_xll.ohTrigger(RecalcTrigger,Trigger1Y)),NA())</f>
        <v>2.2223518466939485E-2</v>
      </c>
    </row>
    <row r="1418" spans="2:17" x14ac:dyDescent="0.2">
      <c r="B1418" s="39" t="s">
        <v>42</v>
      </c>
      <c r="D1418" s="42">
        <f>_xll.qlCalendarAdvance(Calendar,$D1417,B1418,"f",FALSE)</f>
        <v>49410</v>
      </c>
      <c r="E1418" s="172">
        <f>_xll.qlInterestRateIndexValueDate(IndexON,D1418)</f>
        <v>49410</v>
      </c>
      <c r="F1418" s="188">
        <f>IFERROR(_xll.qlIndexFixing(IndexON,D1418,TRUE,_xll.ohTrigger(RecalcTrigger,TriggerON)),NA())</f>
        <v>2.0950893991135144E-2</v>
      </c>
      <c r="H1418" s="42">
        <f>_xll.qlCalendarAdvance(Calendar,$H1417,B1418,"f",FALSE)</f>
        <v>49410</v>
      </c>
      <c r="I1418" s="172">
        <f>_xll.qlInterestRateIndexValueDate(Index1M,$H1418)</f>
        <v>49410</v>
      </c>
      <c r="J1418" s="177">
        <f>IFERROR(_xll.qlIndexFixing(Index1M,$H1418,TRUE,_xll.ohTrigger(RecalcTrigger,Trigger1M)),NA())</f>
        <v>2.1234150944422679E-2</v>
      </c>
      <c r="K1418" s="44">
        <f>IFERROR(_xll.qlIndexFixing(Index3M,H1418,TRUE,_xll.ohTrigger(RecalcTrigger,Trigger3M)),NA())</f>
        <v>2.1676331258745803E-2</v>
      </c>
      <c r="L1418" s="44">
        <f>IFERROR(_xll.qlIndexFixing(Index6M,$H1418,TRUE,_xll.ohTrigger(RecalcTrigger,Trigger6M)),NA())</f>
        <v>2.1605529642846646E-2</v>
      </c>
      <c r="M1418" s="178">
        <f>IFERROR(_xll.qlIndexFixing(Index1Y,$H1418,TRUE,_xll.ohTrigger(RecalcTrigger,Trigger1Y)),NA())</f>
        <v>2.1958869602687336E-2</v>
      </c>
      <c r="N1418" s="177">
        <f>IFERROR(_xll.qlIndexFixing(ONIndex1M,I1418,TRUE,_xll.ohTrigger(RecalcTrigger,Trigger1M)),NA())</f>
        <v>2.1241677150775073E-2</v>
      </c>
      <c r="O1418" s="44">
        <f>IFERROR(_xll.qlIndexFixing(ONIndex3M,I1418,TRUE,_xll.ohTrigger(RecalcTrigger,Trigger3M)),NA())</f>
        <v>2.1704636500979868E-2</v>
      </c>
      <c r="P1418" s="44">
        <f>IFERROR(_xll.qlIndexFixing(ONIndex6M,I1418,TRUE,_xll.ohTrigger(RecalcTrigger,Trigger6M)),NA())</f>
        <v>2.1664770419637103E-2</v>
      </c>
      <c r="Q1418" s="178">
        <f>IFERROR(_xll.qlIndexFixing(ONIndex1Y,I1418,TRUE,_xll.ohTrigger(RecalcTrigger,Trigger1Y)),NA())</f>
        <v>2.2205969318734864E-2</v>
      </c>
    </row>
    <row r="1419" spans="2:17" x14ac:dyDescent="0.2">
      <c r="B1419" s="39" t="s">
        <v>42</v>
      </c>
      <c r="D1419" s="42">
        <f>_xll.qlCalendarAdvance(Calendar,$D1418,B1419,"f",FALSE)</f>
        <v>49417</v>
      </c>
      <c r="E1419" s="172">
        <f>_xll.qlInterestRateIndexValueDate(IndexON,D1419)</f>
        <v>49417</v>
      </c>
      <c r="F1419" s="188">
        <f>IFERROR(_xll.qlIndexFixing(IndexON,D1419,TRUE,_xll.ohTrigger(RecalcTrigger,TriggerON)),NA())</f>
        <v>2.093901787073138E-2</v>
      </c>
      <c r="H1419" s="42">
        <f>_xll.qlCalendarAdvance(Calendar,$H1418,B1419,"f",FALSE)</f>
        <v>49417</v>
      </c>
      <c r="I1419" s="172">
        <f>_xll.qlInterestRateIndexValueDate(Index1M,$H1419)</f>
        <v>49417</v>
      </c>
      <c r="J1419" s="177">
        <f>IFERROR(_xll.qlIndexFixing(Index1M,$H1419,TRUE,_xll.ohTrigger(RecalcTrigger,Trigger1M)),NA())</f>
        <v>2.1221841191377638E-2</v>
      </c>
      <c r="K1419" s="44">
        <f>IFERROR(_xll.qlIndexFixing(Index3M,H1419,TRUE,_xll.ohTrigger(RecalcTrigger,Trigger3M)),NA())</f>
        <v>2.1662804534914877E-2</v>
      </c>
      <c r="L1419" s="44">
        <f>IFERROR(_xll.qlIndexFixing(Index6M,$H1419,TRUE,_xll.ohTrigger(RecalcTrigger,Trigger6M)),NA())</f>
        <v>2.1591843812409254E-2</v>
      </c>
      <c r="M1419" s="178">
        <f>IFERROR(_xll.qlIndexFixing(Index1Y,$H1419,TRUE,_xll.ohTrigger(RecalcTrigger,Trigger1Y)),NA())</f>
        <v>2.1942666138518644E-2</v>
      </c>
      <c r="N1419" s="177">
        <f>IFERROR(_xll.qlIndexFixing(ONIndex1M,I1419,TRUE,_xll.ohTrigger(RecalcTrigger,Trigger1M)),NA())</f>
        <v>2.122942075287404E-2</v>
      </c>
      <c r="O1419" s="44">
        <f>IFERROR(_xll.qlIndexFixing(ONIndex3M,I1419,TRUE,_xll.ohTrigger(RecalcTrigger,Trigger3M)),NA())</f>
        <v>2.1691360545648131E-2</v>
      </c>
      <c r="P1419" s="44">
        <f>IFERROR(_xll.qlIndexFixing(ONIndex6M,I1419,TRUE,_xll.ohTrigger(RecalcTrigger,Trigger6M)),NA())</f>
        <v>2.1651486317371127E-2</v>
      </c>
      <c r="Q1419" s="178">
        <f>IFERROR(_xll.qlIndexFixing(ONIndex1Y,I1419,TRUE,_xll.ohTrigger(RecalcTrigger,Trigger1Y)),NA())</f>
        <v>2.2188363394611832E-2</v>
      </c>
    </row>
    <row r="1420" spans="2:17" x14ac:dyDescent="0.2">
      <c r="B1420" s="39" t="s">
        <v>42</v>
      </c>
      <c r="D1420" s="42">
        <f>_xll.qlCalendarAdvance(Calendar,$D1419,B1420,"f",FALSE)</f>
        <v>49424</v>
      </c>
      <c r="E1420" s="172">
        <f>_xll.qlInterestRateIndexValueDate(IndexON,D1420)</f>
        <v>49424</v>
      </c>
      <c r="F1420" s="188">
        <f>IFERROR(_xll.qlIndexFixing(IndexON,D1420,TRUE,_xll.ohTrigger(RecalcTrigger,TriggerON)),NA())</f>
        <v>2.0927114395343782E-2</v>
      </c>
      <c r="H1420" s="42">
        <f>_xll.qlCalendarAdvance(Calendar,$H1419,B1420,"f",FALSE)</f>
        <v>49424</v>
      </c>
      <c r="I1420" s="172">
        <f>_xll.qlInterestRateIndexValueDate(Index1M,$H1420)</f>
        <v>49424</v>
      </c>
      <c r="J1420" s="177">
        <f>IFERROR(_xll.qlIndexFixing(Index1M,$H1420,TRUE,_xll.ohTrigger(RecalcTrigger,Trigger1M)),NA())</f>
        <v>2.1209515671926825E-2</v>
      </c>
      <c r="K1420" s="44">
        <f>IFERROR(_xll.qlIndexFixing(Index3M,H1420,TRUE,_xll.ohTrigger(RecalcTrigger,Trigger3M)),NA())</f>
        <v>2.1649249881810623E-2</v>
      </c>
      <c r="L1420" s="44">
        <f>IFERROR(_xll.qlIndexFixing(Index6M,$H1420,TRUE,_xll.ohTrigger(RecalcTrigger,Trigger6M)),NA())</f>
        <v>2.1578138177209504E-2</v>
      </c>
      <c r="M1420" s="178">
        <f>IFERROR(_xll.qlIndexFixing(Index1Y,$H1420,TRUE,_xll.ohTrigger(RecalcTrigger,Trigger1Y)),NA())</f>
        <v>2.1923573442997585E-2</v>
      </c>
      <c r="N1420" s="177">
        <f>IFERROR(_xll.qlIndexFixing(ONIndex1M,I1420,TRUE,_xll.ohTrigger(RecalcTrigger,Trigger1M)),NA())</f>
        <v>2.1217148602979963E-2</v>
      </c>
      <c r="O1420" s="44">
        <f>IFERROR(_xll.qlIndexFixing(ONIndex3M,I1420,TRUE,_xll.ohTrigger(RecalcTrigger,Trigger3M)),NA())</f>
        <v>2.1678056764696807E-2</v>
      </c>
      <c r="P1420" s="44">
        <f>IFERROR(_xll.qlIndexFixing(ONIndex6M,I1420,TRUE,_xll.ohTrigger(RecalcTrigger,Trigger6M)),NA())</f>
        <v>2.1638182529774008E-2</v>
      </c>
      <c r="Q1420" s="178">
        <f>IFERROR(_xll.qlIndexFixing(ONIndex1Y,I1420,TRUE,_xll.ohTrigger(RecalcTrigger,Trigger1Y)),NA())</f>
        <v>2.2170700694732481E-2</v>
      </c>
    </row>
    <row r="1421" spans="2:17" x14ac:dyDescent="0.2">
      <c r="B1421" s="39" t="s">
        <v>42</v>
      </c>
      <c r="D1421" s="42">
        <f>_xll.qlCalendarAdvance(Calendar,$D1420,B1421,"f",FALSE)</f>
        <v>49431</v>
      </c>
      <c r="E1421" s="172">
        <f>_xll.qlInterestRateIndexValueDate(IndexON,D1421)</f>
        <v>49431</v>
      </c>
      <c r="F1421" s="188">
        <f>IFERROR(_xll.qlIndexFixing(IndexON,D1421,TRUE,_xll.ohTrigger(RecalcTrigger,TriggerON)),NA())</f>
        <v>2.0915183565134443E-2</v>
      </c>
      <c r="H1421" s="42">
        <f>_xll.qlCalendarAdvance(Calendar,$H1420,B1421,"f",FALSE)</f>
        <v>49431</v>
      </c>
      <c r="I1421" s="172">
        <f>_xll.qlInterestRateIndexValueDate(Index1M,$H1421)</f>
        <v>49431</v>
      </c>
      <c r="J1421" s="177">
        <f>IFERROR(_xll.qlIndexFixing(Index1M,$H1421,TRUE,_xll.ohTrigger(RecalcTrigger,Trigger1M)),NA())</f>
        <v>2.1196370333669414E-2</v>
      </c>
      <c r="K1421" s="44">
        <f>IFERROR(_xll.qlIndexFixing(Index3M,H1421,TRUE,_xll.ohTrigger(RecalcTrigger,Trigger3M)),NA())</f>
        <v>2.1635331734224803E-2</v>
      </c>
      <c r="L1421" s="44">
        <f>IFERROR(_xll.qlIndexFixing(Index6M,$H1421,TRUE,_xll.ohTrigger(RecalcTrigger,Trigger6M)),NA())</f>
        <v>2.1564060071816708E-2</v>
      </c>
      <c r="M1421" s="178">
        <f>IFERROR(_xll.qlIndexFixing(Index1Y,$H1421,TRUE,_xll.ohTrigger(RecalcTrigger,Trigger1Y)),NA())</f>
        <v>2.1904476533829233E-2</v>
      </c>
      <c r="N1421" s="177">
        <f>IFERROR(_xll.qlIndexFixing(ONIndex1M,I1421,TRUE,_xll.ohTrigger(RecalcTrigger,Trigger1M)),NA())</f>
        <v>2.1204860701254935E-2</v>
      </c>
      <c r="O1421" s="44">
        <f>IFERROR(_xll.qlIndexFixing(ONIndex3M,I1421,TRUE,_xll.ohTrigger(RecalcTrigger,Trigger3M)),NA())</f>
        <v>2.1664725158125897E-2</v>
      </c>
      <c r="P1421" s="44">
        <f>IFERROR(_xll.qlIndexFixing(ONIndex6M,I1421,TRUE,_xll.ohTrigger(RecalcTrigger,Trigger6M)),NA())</f>
        <v>2.1624859056683654E-2</v>
      </c>
      <c r="Q1421" s="178">
        <f>IFERROR(_xll.qlIndexFixing(ONIndex1Y,I1421,TRUE,_xll.ohTrigger(RecalcTrigger,Trigger1Y)),NA())</f>
        <v>2.2152981219015766E-2</v>
      </c>
    </row>
    <row r="1422" spans="2:17" x14ac:dyDescent="0.2">
      <c r="B1422" s="39" t="s">
        <v>42</v>
      </c>
      <c r="D1422" s="42">
        <f>_xll.qlCalendarAdvance(Calendar,$D1421,B1422,"f",FALSE)</f>
        <v>49438</v>
      </c>
      <c r="E1422" s="172">
        <f>_xll.qlInterestRateIndexValueDate(IndexON,D1422)</f>
        <v>49438</v>
      </c>
      <c r="F1422" s="188">
        <f>IFERROR(_xll.qlIndexFixing(IndexON,D1422,TRUE,_xll.ohTrigger(RecalcTrigger,TriggerON)),NA())</f>
        <v>2.0903225380184409E-2</v>
      </c>
      <c r="H1422" s="42">
        <f>_xll.qlCalendarAdvance(Calendar,$H1421,B1422,"f",FALSE)</f>
        <v>49438</v>
      </c>
      <c r="I1422" s="172">
        <f>_xll.qlInterestRateIndexValueDate(Index1M,$H1422)</f>
        <v>49438</v>
      </c>
      <c r="J1422" s="177">
        <f>IFERROR(_xll.qlIndexFixing(Index1M,$H1422,TRUE,_xll.ohTrigger(RecalcTrigger,Trigger1M)),NA())</f>
        <v>2.1184007752180496E-2</v>
      </c>
      <c r="K1422" s="44">
        <f>IFERROR(_xll.qlIndexFixing(Index3M,H1422,TRUE,_xll.ohTrigger(RecalcTrigger,Trigger3M)),NA())</f>
        <v>2.1621718424076956E-2</v>
      </c>
      <c r="L1422" s="44">
        <f>IFERROR(_xll.qlIndexFixing(Index6M,$H1422,TRUE,_xll.ohTrigger(RecalcTrigger,Trigger6M)),NA())</f>
        <v>2.1550312606264593E-2</v>
      </c>
      <c r="M1422" s="178">
        <f>IFERROR(_xll.qlIndexFixing(Index1Y,$H1422,TRUE,_xll.ohTrigger(RecalcTrigger,Trigger1Y)),NA())</f>
        <v>2.1885378289228766E-2</v>
      </c>
      <c r="N1422" s="177">
        <f>IFERROR(_xll.qlIndexFixing(ONIndex1M,I1422,TRUE,_xll.ohTrigger(RecalcTrigger,Trigger1M)),NA())</f>
        <v>2.1192557047536864E-2</v>
      </c>
      <c r="O1422" s="44">
        <f>IFERROR(_xll.qlIndexFixing(ONIndex3M,I1422,TRUE,_xll.ohTrigger(RecalcTrigger,Trigger3M)),NA())</f>
        <v>2.1651365725935401E-2</v>
      </c>
      <c r="P1422" s="44">
        <f>IFERROR(_xll.qlIndexFixing(ONIndex6M,I1422,TRUE,_xll.ohTrigger(RecalcTrigger,Trigger6M)),NA())</f>
        <v>2.1611515898262157E-2</v>
      </c>
      <c r="Q1422" s="178">
        <f>IFERROR(_xll.qlIndexFixing(ONIndex1Y,I1422,TRUE,_xll.ohTrigger(RecalcTrigger,Trigger1Y)),NA())</f>
        <v>2.2135204967380639E-2</v>
      </c>
    </row>
    <row r="1423" spans="2:17" x14ac:dyDescent="0.2">
      <c r="B1423" s="39" t="s">
        <v>42</v>
      </c>
      <c r="D1423" s="42">
        <f>_xll.qlCalendarAdvance(Calendar,$D1422,B1423,"f",FALSE)</f>
        <v>49445</v>
      </c>
      <c r="E1423" s="172">
        <f>_xll.qlInterestRateIndexValueDate(IndexON,D1423)</f>
        <v>49445</v>
      </c>
      <c r="F1423" s="188">
        <f>IFERROR(_xll.qlIndexFixing(IndexON,D1423,TRUE,_xll.ohTrigger(RecalcTrigger,TriggerON)),NA())</f>
        <v>2.0891239840250542E-2</v>
      </c>
      <c r="H1423" s="42">
        <f>_xll.qlCalendarAdvance(Calendar,$H1422,B1423,"f",FALSE)</f>
        <v>49445</v>
      </c>
      <c r="I1423" s="172">
        <f>_xll.qlInterestRateIndexValueDate(Index1M,$H1423)</f>
        <v>49445</v>
      </c>
      <c r="J1423" s="177">
        <f>IFERROR(_xll.qlIndexFixing(Index1M,$H1423,TRUE,_xll.ohTrigger(RecalcTrigger,Trigger1M)),NA())</f>
        <v>2.1171629402955913E-2</v>
      </c>
      <c r="K1423" s="44">
        <f>IFERROR(_xll.qlIndexFixing(Index3M,H1423,TRUE,_xll.ohTrigger(RecalcTrigger,Trigger3M)),NA())</f>
        <v>2.1608077184378238E-2</v>
      </c>
      <c r="L1423" s="44">
        <f>IFERROR(_xll.qlIndexFixing(Index6M,$H1423,TRUE,_xll.ohTrigger(RecalcTrigger,Trigger6M)),NA())</f>
        <v>2.1536545336545903E-2</v>
      </c>
      <c r="M1423" s="178">
        <f>IFERROR(_xll.qlIndexFixing(Index1Y,$H1423,TRUE,_xll.ohTrigger(RecalcTrigger,Trigger1Y)),NA())</f>
        <v>2.1866281587195887E-2</v>
      </c>
      <c r="N1423" s="177">
        <f>IFERROR(_xll.qlIndexFixing(ONIndex1M,I1423,TRUE,_xll.ohTrigger(RecalcTrigger,Trigger1M)),NA())</f>
        <v>2.1180237642068889E-2</v>
      </c>
      <c r="O1423" s="44">
        <f>IFERROR(_xll.qlIndexFixing(ONIndex3M,I1423,TRUE,_xll.ohTrigger(RecalcTrigger,Trigger3M)),NA())</f>
        <v>2.1637978468044272E-2</v>
      </c>
      <c r="P1423" s="44">
        <f>IFERROR(_xll.qlIndexFixing(ONIndex6M,I1423,TRUE,_xll.ohTrigger(RecalcTrigger,Trigger6M)),NA())</f>
        <v>2.1598153054428471E-2</v>
      </c>
      <c r="Q1423" s="178">
        <f>IFERROR(_xll.qlIndexFixing(ONIndex1Y,I1423,TRUE,_xll.ohTrigger(RecalcTrigger,Trigger1Y)),NA())</f>
        <v>2.2117371940070241E-2</v>
      </c>
    </row>
    <row r="1424" spans="2:17" x14ac:dyDescent="0.2">
      <c r="B1424" s="39" t="s">
        <v>42</v>
      </c>
      <c r="D1424" s="42">
        <f>_xll.qlCalendarAdvance(Calendar,$D1423,B1424,"f",FALSE)</f>
        <v>49452</v>
      </c>
      <c r="E1424" s="172">
        <f>_xll.qlInterestRateIndexValueDate(IndexON,D1424)</f>
        <v>49452</v>
      </c>
      <c r="F1424" s="188">
        <f>IFERROR(_xll.qlIndexFixing(IndexON,D1424,TRUE,_xll.ohTrigger(RecalcTrigger,TriggerON)),NA())</f>
        <v>2.0879226945413887E-2</v>
      </c>
      <c r="H1424" s="42">
        <f>_xll.qlCalendarAdvance(Calendar,$H1423,B1424,"f",FALSE)</f>
        <v>49452</v>
      </c>
      <c r="I1424" s="172">
        <f>_xll.qlInterestRateIndexValueDate(Index1M,$H1424)</f>
        <v>49452</v>
      </c>
      <c r="J1424" s="177">
        <f>IFERROR(_xll.qlIndexFixing(Index1M,$H1424,TRUE,_xll.ohTrigger(RecalcTrigger,Trigger1M)),NA())</f>
        <v>2.1159235286047233E-2</v>
      </c>
      <c r="K1424" s="44">
        <f>IFERROR(_xll.qlIndexFixing(Index3M,H1424,TRUE,_xll.ohTrigger(RecalcTrigger,Trigger3M)),NA())</f>
        <v>2.1594408015415834E-2</v>
      </c>
      <c r="L1424" s="44">
        <f>IFERROR(_xll.qlIndexFixing(Index6M,$H1424,TRUE,_xll.ohTrigger(RecalcTrigger,Trigger6M)),NA())</f>
        <v>2.1522758263070273E-2</v>
      </c>
      <c r="M1424" s="178">
        <f>IFERROR(_xll.qlIndexFixing(Index1Y,$H1424,TRUE,_xll.ohTrigger(RecalcTrigger,Trigger1Y)),NA())</f>
        <v>2.1847189305513968E-2</v>
      </c>
      <c r="N1424" s="177">
        <f>IFERROR(_xll.qlIndexFixing(ONIndex1M,I1424,TRUE,_xll.ohTrigger(RecalcTrigger,Trigger1M)),NA())</f>
        <v>2.1167902484688916E-2</v>
      </c>
      <c r="O1424" s="44">
        <f>IFERROR(_xll.qlIndexFixing(ONIndex3M,I1424,TRUE,_xll.ohTrigger(RecalcTrigger,Trigger3M)),NA())</f>
        <v>2.1624563384533557E-2</v>
      </c>
      <c r="P1424" s="44">
        <f>IFERROR(_xll.qlIndexFixing(ONIndex6M,I1424,TRUE,_xll.ohTrigger(RecalcTrigger,Trigger6M)),NA())</f>
        <v>2.1584770525344688E-2</v>
      </c>
      <c r="Q1424" s="178">
        <f>IFERROR(_xll.qlIndexFixing(ONIndex1Y,I1424,TRUE,_xll.ohTrigger(RecalcTrigger,Trigger1Y)),NA())</f>
        <v>2.2099482136841431E-2</v>
      </c>
    </row>
    <row r="1425" spans="2:17" x14ac:dyDescent="0.2">
      <c r="B1425" s="39" t="s">
        <v>42</v>
      </c>
      <c r="D1425" s="42">
        <f>_xll.qlCalendarAdvance(Calendar,$D1424,B1425,"f",FALSE)</f>
        <v>49459</v>
      </c>
      <c r="E1425" s="172">
        <f>_xll.qlInterestRateIndexValueDate(IndexON,D1425)</f>
        <v>49459</v>
      </c>
      <c r="F1425" s="188">
        <f>IFERROR(_xll.qlIndexFixing(IndexON,D1425,TRUE,_xll.ohTrigger(RecalcTrigger,TriggerON)),NA())</f>
        <v>2.0867186695674445E-2</v>
      </c>
      <c r="H1425" s="42">
        <f>_xll.qlCalendarAdvance(Calendar,$H1424,B1425,"f",FALSE)</f>
        <v>49459</v>
      </c>
      <c r="I1425" s="172">
        <f>_xll.qlInterestRateIndexValueDate(Index1M,$H1425)</f>
        <v>49459</v>
      </c>
      <c r="J1425" s="177">
        <f>IFERROR(_xll.qlIndexFixing(Index1M,$H1425,TRUE,_xll.ohTrigger(RecalcTrigger,Trigger1M)),NA())</f>
        <v>2.1147651580325943E-2</v>
      </c>
      <c r="K1425" s="44">
        <f>IFERROR(_xll.qlIndexFixing(Index3M,H1425,TRUE,_xll.ohTrigger(RecalcTrigger,Trigger3M)),NA())</f>
        <v>2.1580710917476931E-2</v>
      </c>
      <c r="L1425" s="44">
        <f>IFERROR(_xll.qlIndexFixing(Index6M,$H1425,TRUE,_xll.ohTrigger(RecalcTrigger,Trigger6M)),NA())</f>
        <v>2.1508951386246464E-2</v>
      </c>
      <c r="M1425" s="178">
        <f>IFERROR(_xll.qlIndexFixing(Index1Y,$H1425,TRUE,_xll.ohTrigger(RecalcTrigger,Trigger1Y)),NA())</f>
        <v>2.18281043217518E-2</v>
      </c>
      <c r="N1425" s="177">
        <f>IFERROR(_xll.qlIndexFixing(ONIndex1M,I1425,TRUE,_xll.ohTrigger(RecalcTrigger,Trigger1M)),NA())</f>
        <v>2.1155551575477993E-2</v>
      </c>
      <c r="O1425" s="44">
        <f>IFERROR(_xll.qlIndexFixing(ONIndex3M,I1425,TRUE,_xll.ohTrigger(RecalcTrigger,Trigger3M)),NA())</f>
        <v>2.1611120475484302E-2</v>
      </c>
      <c r="P1425" s="44">
        <f>IFERROR(_xll.qlIndexFixing(ONIndex6M,I1425,TRUE,_xll.ohTrigger(RecalcTrigger,Trigger6M)),NA())</f>
        <v>2.1571368310686623E-2</v>
      </c>
      <c r="Q1425" s="178">
        <f>IFERROR(_xll.qlIndexFixing(ONIndex1Y,I1425,TRUE,_xll.ohTrigger(RecalcTrigger,Trigger1Y)),NA())</f>
        <v>2.2081535557937348E-2</v>
      </c>
    </row>
    <row r="1426" spans="2:17" x14ac:dyDescent="0.2">
      <c r="B1426" s="39" t="s">
        <v>42</v>
      </c>
      <c r="D1426" s="42">
        <f>_xll.qlCalendarAdvance(Calendar,$D1425,B1426,"f",FALSE)</f>
        <v>49466</v>
      </c>
      <c r="E1426" s="172">
        <f>_xll.qlInterestRateIndexValueDate(IndexON,D1426)</f>
        <v>49466</v>
      </c>
      <c r="F1426" s="188">
        <f>IFERROR(_xll.qlIndexFixing(IndexON,D1426,TRUE,_xll.ohTrigger(RecalcTrigger,TriggerON)),NA())</f>
        <v>2.0855119091113261E-2</v>
      </c>
      <c r="H1426" s="42">
        <f>_xll.qlCalendarAdvance(Calendar,$H1425,B1426,"f",FALSE)</f>
        <v>49466</v>
      </c>
      <c r="I1426" s="172">
        <f>_xll.qlInterestRateIndexValueDate(Index1M,$H1426)</f>
        <v>49466</v>
      </c>
      <c r="J1426" s="177">
        <f>IFERROR(_xll.qlIndexFixing(Index1M,$H1426,TRUE,_xll.ohTrigger(RecalcTrigger,Trigger1M)),NA())</f>
        <v>2.113523146347248E-2</v>
      </c>
      <c r="K1426" s="44">
        <f>IFERROR(_xll.qlIndexFixing(Index3M,H1426,TRUE,_xll.ohTrigger(RecalcTrigger,Trigger3M)),NA())</f>
        <v>2.1566985890850477E-2</v>
      </c>
      <c r="L1426" s="44">
        <f>IFERROR(_xll.qlIndexFixing(Index6M,$H1426,TRUE,_xll.ohTrigger(RecalcTrigger,Trigger6M)),NA())</f>
        <v>2.1495488488720099E-2</v>
      </c>
      <c r="M1426" s="178">
        <f>IFERROR(_xll.qlIndexFixing(Index1Y,$H1426,TRUE,_xll.ohTrigger(RecalcTrigger,Trigger1Y)),NA())</f>
        <v>2.1809029513261611E-2</v>
      </c>
      <c r="N1426" s="177">
        <f>IFERROR(_xll.qlIndexFixing(ONIndex1M,I1426,TRUE,_xll.ohTrigger(RecalcTrigger,Trigger1M)),NA())</f>
        <v>2.1143184914355073E-2</v>
      </c>
      <c r="O1426" s="44">
        <f>IFERROR(_xll.qlIndexFixing(ONIndex3M,I1426,TRUE,_xll.ohTrigger(RecalcTrigger,Trigger3M)),NA())</f>
        <v>2.1597649740815461E-2</v>
      </c>
      <c r="P1426" s="44">
        <f>IFERROR(_xll.qlIndexFixing(ONIndex6M,I1426,TRUE,_xll.ohTrigger(RecalcTrigger,Trigger6M)),NA())</f>
        <v>2.1557946410697415E-2</v>
      </c>
      <c r="Q1426" s="178">
        <f>IFERROR(_xll.qlIndexFixing(ONIndex1Y,I1426,TRUE,_xll.ohTrigger(RecalcTrigger,Trigger1Y)),NA())</f>
        <v>2.2063532203195901E-2</v>
      </c>
    </row>
    <row r="1427" spans="2:17" x14ac:dyDescent="0.2">
      <c r="B1427" s="39" t="s">
        <v>42</v>
      </c>
      <c r="D1427" s="42">
        <f>_xll.qlCalendarAdvance(Calendar,$D1426,B1427,"f",FALSE)</f>
        <v>49473</v>
      </c>
      <c r="E1427" s="172">
        <f>_xll.qlInterestRateIndexValueDate(IndexON,D1427)</f>
        <v>49473</v>
      </c>
      <c r="F1427" s="188">
        <f>IFERROR(_xll.qlIndexFixing(IndexON,D1427,TRUE,_xll.ohTrigger(RecalcTrigger,TriggerON)),NA())</f>
        <v>2.0843024131730337E-2</v>
      </c>
      <c r="H1427" s="42">
        <f>_xll.qlCalendarAdvance(Calendar,$H1426,B1427,"f",FALSE)</f>
        <v>49473</v>
      </c>
      <c r="I1427" s="172">
        <f>_xll.qlInterestRateIndexValueDate(Index1M,$H1427)</f>
        <v>49473</v>
      </c>
      <c r="J1427" s="177">
        <f>IFERROR(_xll.qlIndexFixing(Index1M,$H1427,TRUE,_xll.ohTrigger(RecalcTrigger,Trigger1M)),NA())</f>
        <v>2.1122795580548231E-2</v>
      </c>
      <c r="K1427" s="44">
        <f>IFERROR(_xll.qlIndexFixing(Index3M,H1427,TRUE,_xll.ohTrigger(RecalcTrigger,Trigger3M)),NA())</f>
        <v>2.1553232935824541E-2</v>
      </c>
      <c r="L1427" s="44">
        <f>IFERROR(_xll.qlIndexFixing(Index6M,$H1427,TRUE,_xll.ohTrigger(RecalcTrigger,Trigger6M)),NA())</f>
        <v>2.1481644231557771E-2</v>
      </c>
      <c r="M1427" s="178">
        <f>IFERROR(_xll.qlIndexFixing(Index1Y,$H1427,TRUE,_xll.ohTrigger(RecalcTrigger,Trigger1Y)),NA())</f>
        <v>2.1789967757181495E-2</v>
      </c>
      <c r="N1427" s="177">
        <f>IFERROR(_xll.qlIndexFixing(ONIndex1M,I1427,TRUE,_xll.ohTrigger(RecalcTrigger,Trigger1M)),NA())</f>
        <v>2.1130802501320156E-2</v>
      </c>
      <c r="O1427" s="44">
        <f>IFERROR(_xll.qlIndexFixing(ONIndex3M,I1427,TRUE,_xll.ohTrigger(RecalcTrigger,Trigger3M)),NA())</f>
        <v>2.1584151180445987E-2</v>
      </c>
      <c r="P1427" s="44">
        <f>IFERROR(_xll.qlIndexFixing(ONIndex6M,I1427,TRUE,_xll.ohTrigger(RecalcTrigger,Trigger6M)),NA())</f>
        <v>2.1544504825458111E-2</v>
      </c>
      <c r="Q1427" s="178">
        <f>IFERROR(_xll.qlIndexFixing(ONIndex1Y,I1427,TRUE,_xll.ohTrigger(RecalcTrigger,Trigger1Y)),NA())</f>
        <v>2.2045472072617089E-2</v>
      </c>
    </row>
    <row r="1428" spans="2:17" x14ac:dyDescent="0.2">
      <c r="B1428" s="39" t="s">
        <v>42</v>
      </c>
      <c r="D1428" s="42">
        <f>_xll.qlCalendarAdvance(Calendar,$D1427,B1428,"f",FALSE)</f>
        <v>49480</v>
      </c>
      <c r="E1428" s="172">
        <f>_xll.qlInterestRateIndexValueDate(IndexON,D1428)</f>
        <v>49480</v>
      </c>
      <c r="F1428" s="188">
        <f>IFERROR(_xll.qlIndexFixing(IndexON,D1428,TRUE,_xll.ohTrigger(RecalcTrigger,TriggerON)),NA())</f>
        <v>2.0830901817444625E-2</v>
      </c>
      <c r="H1428" s="42">
        <f>_xll.qlCalendarAdvance(Calendar,$H1427,B1428,"f",FALSE)</f>
        <v>49480</v>
      </c>
      <c r="I1428" s="172">
        <f>_xll.qlInterestRateIndexValueDate(Index1M,$H1428)</f>
        <v>49480</v>
      </c>
      <c r="J1428" s="177">
        <f>IFERROR(_xll.qlIndexFixing(Index1M,$H1428,TRUE,_xll.ohTrigger(RecalcTrigger,Trigger1M)),NA())</f>
        <v>2.1110343931609932E-2</v>
      </c>
      <c r="K1428" s="44">
        <f>IFERROR(_xll.qlIndexFixing(Index3M,H1428,TRUE,_xll.ohTrigger(RecalcTrigger,Trigger3M)),NA())</f>
        <v>2.1539452052688948E-2</v>
      </c>
      <c r="L1428" s="44">
        <f>IFERROR(_xll.qlIndexFixing(Index6M,$H1428,TRUE,_xll.ohTrigger(RecalcTrigger,Trigger6M)),NA())</f>
        <v>2.1467780211896281E-2</v>
      </c>
      <c r="M1428" s="178">
        <f>IFERROR(_xll.qlIndexFixing(Index1Y,$H1428,TRUE,_xll.ohTrigger(RecalcTrigger,Trigger1Y)),NA())</f>
        <v>2.177092193043343E-2</v>
      </c>
      <c r="N1428" s="177">
        <f>IFERROR(_xll.qlIndexFixing(ONIndex1M,I1428,TRUE,_xll.ohTrigger(RecalcTrigger,Trigger1M)),NA())</f>
        <v>2.1118404336454288E-2</v>
      </c>
      <c r="O1428" s="44">
        <f>IFERROR(_xll.qlIndexFixing(ONIndex3M,I1428,TRUE,_xll.ohTrigger(RecalcTrigger,Trigger3M)),NA())</f>
        <v>2.1570624794537974E-2</v>
      </c>
      <c r="P1428" s="44">
        <f>IFERROR(_xll.qlIndexFixing(ONIndex6M,I1428,TRUE,_xll.ohTrigger(RecalcTrigger,Trigger6M)),NA())</f>
        <v>2.1531043554725571E-2</v>
      </c>
      <c r="Q1428" s="178">
        <f>IFERROR(_xll.qlIndexFixing(ONIndex1Y,I1428,TRUE,_xll.ohTrigger(RecalcTrigger,Trigger1Y)),NA())</f>
        <v>2.2027355166281959E-2</v>
      </c>
    </row>
    <row r="1429" spans="2:17" x14ac:dyDescent="0.2">
      <c r="B1429" s="39" t="s">
        <v>42</v>
      </c>
      <c r="D1429" s="42">
        <f>_xll.qlCalendarAdvance(Calendar,$D1428,B1429,"f",FALSE)</f>
        <v>49487</v>
      </c>
      <c r="E1429" s="172">
        <f>_xll.qlInterestRateIndexValueDate(IndexON,D1429)</f>
        <v>49487</v>
      </c>
      <c r="F1429" s="188">
        <f>IFERROR(_xll.qlIndexFixing(IndexON,D1429,TRUE,_xll.ohTrigger(RecalcTrigger,TriggerON)),NA())</f>
        <v>2.0818752148337172E-2</v>
      </c>
      <c r="H1429" s="42">
        <f>_xll.qlCalendarAdvance(Calendar,$H1428,B1429,"f",FALSE)</f>
        <v>49487</v>
      </c>
      <c r="I1429" s="172">
        <f>_xll.qlInterestRateIndexValueDate(Index1M,$H1429)</f>
        <v>49487</v>
      </c>
      <c r="J1429" s="177">
        <f>IFERROR(_xll.qlIndexFixing(Index1M,$H1429,TRUE,_xll.ohTrigger(RecalcTrigger,Trigger1M)),NA())</f>
        <v>2.1097876516700809E-2</v>
      </c>
      <c r="K1429" s="44">
        <f>IFERROR(_xll.qlIndexFixing(Index3M,H1429,TRUE,_xll.ohTrigger(RecalcTrigger,Trigger3M)),NA())</f>
        <v>2.1525643241731767E-2</v>
      </c>
      <c r="L1429" s="44">
        <f>IFERROR(_xll.qlIndexFixing(Index6M,$H1429,TRUE,_xll.ohTrigger(RecalcTrigger,Trigger6M)),NA())</f>
        <v>2.1453897757803393E-2</v>
      </c>
      <c r="M1429" s="178">
        <f>IFERROR(_xll.qlIndexFixing(Index1Y,$H1429,TRUE,_xll.ohTrigger(RecalcTrigger,Trigger1Y)),NA())</f>
        <v>2.1751894909726364E-2</v>
      </c>
      <c r="N1429" s="177">
        <f>IFERROR(_xll.qlIndexFixing(ONIndex1M,I1429,TRUE,_xll.ohTrigger(RecalcTrigger,Trigger1M)),NA())</f>
        <v>2.110599041975747E-2</v>
      </c>
      <c r="O1429" s="44">
        <f>IFERROR(_xll.qlIndexFixing(ONIndex3M,I1429,TRUE,_xll.ohTrigger(RecalcTrigger,Trigger3M)),NA())</f>
        <v>2.1557070583010374E-2</v>
      </c>
      <c r="P1429" s="44">
        <f>IFERROR(_xll.qlIndexFixing(ONIndex6M,I1429,TRUE,_xll.ohTrigger(RecalcTrigger,Trigger6M)),NA())</f>
        <v>2.1517562598742934E-2</v>
      </c>
      <c r="Q1429" s="178">
        <f>IFERROR(_xll.qlIndexFixing(ONIndex1Y,I1429,TRUE,_xll.ohTrigger(RecalcTrigger,Trigger1Y)),NA())</f>
        <v>2.2009181484271556E-2</v>
      </c>
    </row>
    <row r="1430" spans="2:17" x14ac:dyDescent="0.2">
      <c r="B1430" s="39" t="s">
        <v>42</v>
      </c>
      <c r="D1430" s="42">
        <f>_xll.qlCalendarAdvance(Calendar,$D1429,B1430,"f",FALSE)</f>
        <v>49494</v>
      </c>
      <c r="E1430" s="172">
        <f>_xll.qlInterestRateIndexValueDate(IndexON,D1430)</f>
        <v>49494</v>
      </c>
      <c r="F1430" s="188">
        <f>IFERROR(_xll.qlIndexFixing(IndexON,D1430,TRUE,_xll.ohTrigger(RecalcTrigger,TriggerON)),NA())</f>
        <v>2.0806575124326931E-2</v>
      </c>
      <c r="H1430" s="42">
        <f>_xll.qlCalendarAdvance(Calendar,$H1429,B1430,"f",FALSE)</f>
        <v>49494</v>
      </c>
      <c r="I1430" s="172">
        <f>_xll.qlInterestRateIndexValueDate(Index1M,$H1430)</f>
        <v>49494</v>
      </c>
      <c r="J1430" s="177">
        <f>IFERROR(_xll.qlIndexFixing(Index1M,$H1430,TRUE,_xll.ohTrigger(RecalcTrigger,Trigger1M)),NA())</f>
        <v>2.1084539466237708E-2</v>
      </c>
      <c r="K1430" s="44">
        <f>IFERROR(_xll.qlIndexFixing(Index3M,H1430,TRUE,_xll.ohTrigger(RecalcTrigger,Trigger3M)),NA())</f>
        <v>2.1511806503245468E-2</v>
      </c>
      <c r="L1430" s="44">
        <f>IFERROR(_xll.qlIndexFixing(Index6M,$H1430,TRUE,_xll.ohTrigger(RecalcTrigger,Trigger6M)),NA())</f>
        <v>2.143962834629436E-2</v>
      </c>
      <c r="M1430" s="178">
        <f>IFERROR(_xll.qlIndexFixing(Index1Y,$H1430,TRUE,_xll.ohTrigger(RecalcTrigger,Trigger1Y)),NA())</f>
        <v>2.1732889571554455E-2</v>
      </c>
      <c r="N1430" s="177">
        <f>IFERROR(_xll.qlIndexFixing(ONIndex1M,I1430,TRUE,_xll.ohTrigger(RecalcTrigger,Trigger1M)),NA())</f>
        <v>2.1093560751229701E-2</v>
      </c>
      <c r="O1430" s="44">
        <f>IFERROR(_xll.qlIndexFixing(ONIndex3M,I1430,TRUE,_xll.ohTrigger(RecalcTrigger,Trigger3M)),NA())</f>
        <v>2.1543488545863188E-2</v>
      </c>
      <c r="P1430" s="44">
        <f>IFERROR(_xll.qlIndexFixing(ONIndex6M,I1430,TRUE,_xll.ohTrigger(RecalcTrigger,Trigger6M)),NA())</f>
        <v>2.1504061957348108E-2</v>
      </c>
      <c r="Q1430" s="178">
        <f>IFERROR(_xll.qlIndexFixing(ONIndex1Y,I1430,TRUE,_xll.ohTrigger(RecalcTrigger,Trigger1Y)),NA())</f>
        <v>2.1990951026423788E-2</v>
      </c>
    </row>
    <row r="1431" spans="2:17" x14ac:dyDescent="0.2">
      <c r="B1431" s="39" t="s">
        <v>42</v>
      </c>
      <c r="D1431" s="42">
        <f>_xll.qlCalendarAdvance(Calendar,$D1430,B1431,"f",FALSE)</f>
        <v>49501</v>
      </c>
      <c r="E1431" s="172">
        <f>_xll.qlInterestRateIndexValueDate(IndexON,D1431)</f>
        <v>49501</v>
      </c>
      <c r="F1431" s="188">
        <f>IFERROR(_xll.qlIndexFixing(IndexON,D1431,TRUE,_xll.ohTrigger(RecalcTrigger,TriggerON)),NA())</f>
        <v>2.079437074549495E-2</v>
      </c>
      <c r="H1431" s="42">
        <f>_xll.qlCalendarAdvance(Calendar,$H1430,B1431,"f",FALSE)</f>
        <v>49501</v>
      </c>
      <c r="I1431" s="172">
        <f>_xll.qlInterestRateIndexValueDate(Index1M,$H1431)</f>
        <v>49501</v>
      </c>
      <c r="J1431" s="177">
        <f>IFERROR(_xll.qlIndexFixing(Index1M,$H1431,TRUE,_xll.ohTrigger(RecalcTrigger,Trigger1M)),NA())</f>
        <v>2.1072034977038499E-2</v>
      </c>
      <c r="K1431" s="44">
        <f>IFERROR(_xll.qlIndexFixing(Index3M,H1431,TRUE,_xll.ohTrigger(RecalcTrigger,Trigger3M)),NA())</f>
        <v>2.1497941837518995E-2</v>
      </c>
      <c r="L1431" s="44">
        <f>IFERROR(_xll.qlIndexFixing(Index6M,$H1431,TRUE,_xll.ohTrigger(RecalcTrigger,Trigger6M)),NA())</f>
        <v>2.1425716729417475E-2</v>
      </c>
      <c r="M1431" s="178">
        <f>IFERROR(_xll.qlIndexFixing(Index1Y,$H1431,TRUE,_xll.ohTrigger(RecalcTrigger,Trigger1Y)),NA())</f>
        <v>2.1713908792197721E-2</v>
      </c>
      <c r="N1431" s="177">
        <f>IFERROR(_xll.qlIndexFixing(ONIndex1M,I1431,TRUE,_xll.ohTrigger(RecalcTrigger,Trigger1M)),NA())</f>
        <v>2.1081115330789935E-2</v>
      </c>
      <c r="O1431" s="44">
        <f>IFERROR(_xll.qlIndexFixing(ONIndex3M,I1431,TRUE,_xll.ohTrigger(RecalcTrigger,Trigger3M)),NA())</f>
        <v>2.1529878683096415E-2</v>
      </c>
      <c r="P1431" s="44">
        <f>IFERROR(_xll.qlIndexFixing(ONIndex6M,I1431,TRUE,_xll.ohTrigger(RecalcTrigger,Trigger6M)),NA())</f>
        <v>2.1490541630541093E-2</v>
      </c>
      <c r="Q1431" s="178">
        <f>IFERROR(_xll.qlIndexFixing(ONIndex1Y,I1431,TRUE,_xll.ohTrigger(RecalcTrigger,Trigger1Y)),NA())</f>
        <v>2.1972663792900748E-2</v>
      </c>
    </row>
    <row r="1432" spans="2:17" x14ac:dyDescent="0.2">
      <c r="B1432" s="39" t="s">
        <v>42</v>
      </c>
      <c r="D1432" s="42">
        <f>_xll.qlCalendarAdvance(Calendar,$D1431,B1432,"f",FALSE)</f>
        <v>49508</v>
      </c>
      <c r="E1432" s="172">
        <f>_xll.qlInterestRateIndexValueDate(IndexON,D1432)</f>
        <v>49508</v>
      </c>
      <c r="F1432" s="188">
        <f>IFERROR(_xll.qlIndexFixing(IndexON,D1432,TRUE,_xll.ohTrigger(RecalcTrigger,TriggerON)),NA())</f>
        <v>2.0782139011841227E-2</v>
      </c>
      <c r="H1432" s="42">
        <f>_xll.qlCalendarAdvance(Calendar,$H1431,B1432,"f",FALSE)</f>
        <v>49508</v>
      </c>
      <c r="I1432" s="172">
        <f>_xll.qlInterestRateIndexValueDate(Index1M,$H1432)</f>
        <v>49508</v>
      </c>
      <c r="J1432" s="177">
        <f>IFERROR(_xll.qlIndexFixing(Index1M,$H1432,TRUE,_xll.ohTrigger(RecalcTrigger,Trigger1M)),NA())</f>
        <v>2.1059514720580069E-2</v>
      </c>
      <c r="K1432" s="44">
        <f>IFERROR(_xll.qlIndexFixing(Index3M,H1432,TRUE,_xll.ohTrigger(RecalcTrigger,Trigger3M)),NA())</f>
        <v>2.1484049244845708E-2</v>
      </c>
      <c r="L1432" s="44">
        <f>IFERROR(_xll.qlIndexFixing(Index6M,$H1432,TRUE,_xll.ohTrigger(RecalcTrigger,Trigger6M)),NA())</f>
        <v>2.1411795872941716E-2</v>
      </c>
      <c r="M1432" s="178">
        <f>IFERROR(_xll.qlIndexFixing(Index1Y,$H1432,TRUE,_xll.ohTrigger(RecalcTrigger,Trigger1Y)),NA())</f>
        <v>2.1694955447725161E-2</v>
      </c>
      <c r="N1432" s="177">
        <f>IFERROR(_xll.qlIndexFixing(ONIndex1M,I1432,TRUE,_xll.ohTrigger(RecalcTrigger,Trigger1M)),NA())</f>
        <v>2.1068654158438171E-2</v>
      </c>
      <c r="O1432" s="44">
        <f>IFERROR(_xll.qlIndexFixing(ONIndex3M,I1432,TRUE,_xll.ohTrigger(RecalcTrigger,Trigger3M)),NA())</f>
        <v>2.1516240994872149E-2</v>
      </c>
      <c r="P1432" s="44">
        <f>IFERROR(_xll.qlIndexFixing(ONIndex6M,I1432,TRUE,_xll.ohTrigger(RecalcTrigger,Trigger6M)),NA())</f>
        <v>2.1477001618402936E-2</v>
      </c>
      <c r="Q1432" s="178">
        <f>IFERROR(_xll.qlIndexFixing(ONIndex1Y,I1432,TRUE,_xll.ohTrigger(RecalcTrigger,Trigger1Y)),NA())</f>
        <v>2.1954319783702436E-2</v>
      </c>
    </row>
    <row r="1433" spans="2:17" x14ac:dyDescent="0.2">
      <c r="B1433" s="39" t="s">
        <v>42</v>
      </c>
      <c r="D1433" s="42">
        <f>_xll.qlCalendarAdvance(Calendar,$D1432,B1433,"f",FALSE)</f>
        <v>49515</v>
      </c>
      <c r="E1433" s="172">
        <f>_xll.qlInterestRateIndexValueDate(IndexON,D1433)</f>
        <v>49515</v>
      </c>
      <c r="F1433" s="188">
        <f>IFERROR(_xll.qlIndexFixing(IndexON,D1433,TRUE,_xll.ohTrigger(RecalcTrigger,TriggerON)),NA())</f>
        <v>2.0769879923203671E-2</v>
      </c>
      <c r="H1433" s="42">
        <f>_xll.qlCalendarAdvance(Calendar,$H1432,B1433,"f",FALSE)</f>
        <v>49515</v>
      </c>
      <c r="I1433" s="172">
        <f>_xll.qlInterestRateIndexValueDate(Index1M,$H1433)</f>
        <v>49515</v>
      </c>
      <c r="J1433" s="177">
        <f>IFERROR(_xll.qlIndexFixing(Index1M,$H1433,TRUE,_xll.ohTrigger(RecalcTrigger,Trigger1M)),NA())</f>
        <v>2.1046688155152392E-2</v>
      </c>
      <c r="K1433" s="44">
        <f>IFERROR(_xll.qlIndexFixing(Index3M,H1433,TRUE,_xll.ohTrigger(RecalcTrigger,Trigger3M)),NA())</f>
        <v>2.1470128725515431E-2</v>
      </c>
      <c r="L1433" s="44">
        <f>IFERROR(_xll.qlIndexFixing(Index6M,$H1433,TRUE,_xll.ohTrigger(RecalcTrigger,Trigger6M)),NA())</f>
        <v>2.1397868734136634E-2</v>
      </c>
      <c r="M1433" s="178">
        <f>IFERROR(_xll.qlIndexFixing(Index1Y,$H1433,TRUE,_xll.ohTrigger(RecalcTrigger,Trigger1Y)),NA())</f>
        <v>2.1676032413992082E-2</v>
      </c>
      <c r="N1433" s="177">
        <f>IFERROR(_xll.qlIndexFixing(ONIndex1M,I1433,TRUE,_xll.ohTrigger(RecalcTrigger,Trigger1M)),NA())</f>
        <v>2.1056177234255458E-2</v>
      </c>
      <c r="O1433" s="44">
        <f>IFERROR(_xll.qlIndexFixing(ONIndex3M,I1433,TRUE,_xll.ohTrigger(RecalcTrigger,Trigger3M)),NA())</f>
        <v>2.1502575480785158E-2</v>
      </c>
      <c r="P1433" s="44">
        <f>IFERROR(_xll.qlIndexFixing(ONIndex6M,I1433,TRUE,_xll.ohTrigger(RecalcTrigger,Trigger6M)),NA())</f>
        <v>2.1463441920933635E-2</v>
      </c>
      <c r="Q1433" s="178">
        <f>IFERROR(_xll.qlIndexFixing(ONIndex1Y,I1433,TRUE,_xll.ohTrigger(RecalcTrigger,Trigger1Y)),NA())</f>
        <v>2.1935918998666759E-2</v>
      </c>
    </row>
    <row r="1434" spans="2:17" x14ac:dyDescent="0.2">
      <c r="B1434" s="39" t="s">
        <v>42</v>
      </c>
      <c r="D1434" s="42">
        <f>_xll.qlCalendarAdvance(Calendar,$D1433,B1434,"f",FALSE)</f>
        <v>49522</v>
      </c>
      <c r="E1434" s="172">
        <f>_xll.qlInterestRateIndexValueDate(IndexON,D1434)</f>
        <v>49522</v>
      </c>
      <c r="F1434" s="188">
        <f>IFERROR(_xll.qlIndexFixing(IndexON,D1434,TRUE,_xll.ohTrigger(RecalcTrigger,TriggerON)),NA())</f>
        <v>2.075759347982542E-2</v>
      </c>
      <c r="H1434" s="42">
        <f>_xll.qlCalendarAdvance(Calendar,$H1433,B1434,"f",FALSE)</f>
        <v>49522</v>
      </c>
      <c r="I1434" s="172">
        <f>_xll.qlInterestRateIndexValueDate(Index1M,$H1434)</f>
        <v>49522</v>
      </c>
      <c r="J1434" s="177">
        <f>IFERROR(_xll.qlIndexFixing(Index1M,$H1434,TRUE,_xll.ohTrigger(RecalcTrigger,Trigger1M)),NA())</f>
        <v>2.1034426906106605E-2</v>
      </c>
      <c r="K1434" s="44">
        <f>IFERROR(_xll.qlIndexFixing(Index3M,H1434,TRUE,_xll.ohTrigger(RecalcTrigger,Trigger3M)),NA())</f>
        <v>2.145618027982504E-2</v>
      </c>
      <c r="L1434" s="44">
        <f>IFERROR(_xll.qlIndexFixing(Index6M,$H1434,TRUE,_xll.ohTrigger(RecalcTrigger,Trigger6M)),NA())</f>
        <v>2.1383938270189851E-2</v>
      </c>
      <c r="M1434" s="178">
        <f>IFERROR(_xll.qlIndexFixing(Index1Y,$H1434,TRUE,_xll.ohTrigger(RecalcTrigger,Trigger1Y)),NA())</f>
        <v>2.1657142566644087E-2</v>
      </c>
      <c r="N1434" s="177">
        <f>IFERROR(_xll.qlIndexFixing(ONIndex1M,I1434,TRUE,_xll.ohTrigger(RecalcTrigger,Trigger1M)),NA())</f>
        <v>2.1043684558241793E-2</v>
      </c>
      <c r="O1434" s="44">
        <f>IFERROR(_xll.qlIndexFixing(ONIndex3M,I1434,TRUE,_xll.ohTrigger(RecalcTrigger,Trigger3M)),NA())</f>
        <v>2.1488882141402765E-2</v>
      </c>
      <c r="P1434" s="44">
        <f>IFERROR(_xll.qlIndexFixing(ONIndex6M,I1434,TRUE,_xll.ohTrigger(RecalcTrigger,Trigger6M)),NA())</f>
        <v>2.1449862538052145E-2</v>
      </c>
      <c r="Q1434" s="178">
        <f>IFERROR(_xll.qlIndexFixing(ONIndex1Y,I1434,TRUE,_xll.ohTrigger(RecalcTrigger,Trigger1Y)),NA())</f>
        <v>2.191746143795581E-2</v>
      </c>
    </row>
    <row r="1435" spans="2:17" x14ac:dyDescent="0.2">
      <c r="B1435" s="39" t="s">
        <v>42</v>
      </c>
      <c r="D1435" s="42">
        <f>_xll.qlCalendarAdvance(Calendar,$D1434,B1435,"f",FALSE)</f>
        <v>49529</v>
      </c>
      <c r="E1435" s="172">
        <f>_xll.qlInterestRateIndexValueDate(IndexON,D1435)</f>
        <v>49529</v>
      </c>
      <c r="F1435" s="188">
        <f>IFERROR(_xll.qlIndexFixing(IndexON,D1435,TRUE,_xll.ohTrigger(RecalcTrigger,TriggerON)),NA())</f>
        <v>2.0745279681544382E-2</v>
      </c>
      <c r="H1435" s="42">
        <f>_xll.qlCalendarAdvance(Calendar,$H1434,B1435,"f",FALSE)</f>
        <v>49529</v>
      </c>
      <c r="I1435" s="172">
        <f>_xll.qlInterestRateIndexValueDate(Index1M,$H1435)</f>
        <v>49529</v>
      </c>
      <c r="J1435" s="177">
        <f>IFERROR(_xll.qlIndexFixing(Index1M,$H1435,TRUE,_xll.ohTrigger(RecalcTrigger,Trigger1M)),NA())</f>
        <v>2.1021859348197169E-2</v>
      </c>
      <c r="K1435" s="44">
        <f>IFERROR(_xll.qlIndexFixing(Index3M,H1435,TRUE,_xll.ohTrigger(RecalcTrigger,Trigger3M)),NA())</f>
        <v>2.1442203908062601E-2</v>
      </c>
      <c r="L1435" s="44">
        <f>IFERROR(_xll.qlIndexFixing(Index6M,$H1435,TRUE,_xll.ohTrigger(RecalcTrigger,Trigger6M)),NA())</f>
        <v>2.1370007438207061E-2</v>
      </c>
      <c r="M1435" s="178">
        <f>IFERROR(_xll.qlIndexFixing(Index1Y,$H1435,TRUE,_xll.ohTrigger(RecalcTrigger,Trigger1Y)),NA())</f>
        <v>2.1638288781115088E-2</v>
      </c>
      <c r="N1435" s="177">
        <f>IFERROR(_xll.qlIndexFixing(ONIndex1M,I1435,TRUE,_xll.ohTrigger(RecalcTrigger,Trigger1M)),NA())</f>
        <v>2.1031176130316132E-2</v>
      </c>
      <c r="O1435" s="44">
        <f>IFERROR(_xll.qlIndexFixing(ONIndex3M,I1435,TRUE,_xll.ohTrigger(RecalcTrigger,Trigger3M)),NA())</f>
        <v>2.1475160976238694E-2</v>
      </c>
      <c r="P1435" s="44">
        <f>IFERROR(_xll.qlIndexFixing(ONIndex6M,I1435,TRUE,_xll.ohTrigger(RecalcTrigger,Trigger6M)),NA())</f>
        <v>2.1436263469920558E-2</v>
      </c>
      <c r="Q1435" s="178">
        <f>IFERROR(_xll.qlIndexFixing(ONIndex1Y,I1435,TRUE,_xll.ohTrigger(RecalcTrigger,Trigger1Y)),NA())</f>
        <v>2.1898947101488542E-2</v>
      </c>
    </row>
    <row r="1436" spans="2:17" x14ac:dyDescent="0.2">
      <c r="B1436" s="39" t="s">
        <v>42</v>
      </c>
      <c r="D1436" s="42">
        <f>_xll.qlCalendarAdvance(Calendar,$D1435,B1436,"f",FALSE)</f>
        <v>49536</v>
      </c>
      <c r="E1436" s="172">
        <f>_xll.qlInterestRateIndexValueDate(IndexON,D1436)</f>
        <v>49536</v>
      </c>
      <c r="F1436" s="188">
        <f>IFERROR(_xll.qlIndexFixing(IndexON,D1436,TRUE,_xll.ohTrigger(RecalcTrigger,TriggerON)),NA())</f>
        <v>2.0732938528603695E-2</v>
      </c>
      <c r="H1436" s="42">
        <f>_xll.qlCalendarAdvance(Calendar,$H1435,B1436,"f",FALSE)</f>
        <v>49536</v>
      </c>
      <c r="I1436" s="172">
        <f>_xll.qlInterestRateIndexValueDate(Index1M,$H1436)</f>
        <v>49536</v>
      </c>
      <c r="J1436" s="177">
        <f>IFERROR(_xll.qlIndexFixing(Index1M,$H1436,TRUE,_xll.ohTrigger(RecalcTrigger,Trigger1M)),NA())</f>
        <v>2.1009276023247102E-2</v>
      </c>
      <c r="K1436" s="44">
        <f>IFERROR(_xll.qlIndexFixing(Index3M,H1436,TRUE,_xll.ohTrigger(RecalcTrigger,Trigger3M)),NA())</f>
        <v>2.1428199610525875E-2</v>
      </c>
      <c r="L1436" s="44">
        <f>IFERROR(_xll.qlIndexFixing(Index6M,$H1436,TRUE,_xll.ohTrigger(RecalcTrigger,Trigger6M)),NA())</f>
        <v>2.135607919521159E-2</v>
      </c>
      <c r="M1436" s="178">
        <f>IFERROR(_xll.qlIndexFixing(Index1Y,$H1436,TRUE,_xll.ohTrigger(RecalcTrigger,Trigger1Y)),NA())</f>
        <v>2.1619473932630622E-2</v>
      </c>
      <c r="N1436" s="177">
        <f>IFERROR(_xll.qlIndexFixing(ONIndex1M,I1436,TRUE,_xll.ohTrigger(RecalcTrigger,Trigger1M)),NA())</f>
        <v>2.1018651950640566E-2</v>
      </c>
      <c r="O1436" s="44">
        <f>IFERROR(_xll.qlIndexFixing(ONIndex3M,I1436,TRUE,_xll.ohTrigger(RecalcTrigger,Trigger3M)),NA())</f>
        <v>2.1461411985536083E-2</v>
      </c>
      <c r="P1436" s="44">
        <f>IFERROR(_xll.qlIndexFixing(ONIndex6M,I1436,TRUE,_xll.ohTrigger(RecalcTrigger,Trigger6M)),NA())</f>
        <v>2.1422644716295736E-2</v>
      </c>
      <c r="Q1436" s="178">
        <f>IFERROR(_xll.qlIndexFixing(ONIndex1Y,I1436,TRUE,_xll.ohTrigger(RecalcTrigger,Trigger1Y)),NA())</f>
        <v>2.1880375989346001E-2</v>
      </c>
    </row>
    <row r="1437" spans="2:17" x14ac:dyDescent="0.2">
      <c r="B1437" s="39" t="s">
        <v>42</v>
      </c>
      <c r="D1437" s="42">
        <f>_xll.qlCalendarAdvance(Calendar,$D1436,B1437,"f",FALSE)</f>
        <v>49543</v>
      </c>
      <c r="E1437" s="172">
        <f>_xll.qlInterestRateIndexValueDate(IndexON,D1437)</f>
        <v>49543</v>
      </c>
      <c r="F1437" s="188">
        <f>IFERROR(_xll.qlIndexFixing(IndexON,D1437,TRUE,_xll.ohTrigger(RecalcTrigger,TriggerON)),NA())</f>
        <v>2.0720570020679174E-2</v>
      </c>
      <c r="H1437" s="42">
        <f>_xll.qlCalendarAdvance(Calendar,$H1436,B1437,"f",FALSE)</f>
        <v>49543</v>
      </c>
      <c r="I1437" s="172">
        <f>_xll.qlInterestRateIndexValueDate(Index1M,$H1437)</f>
        <v>49543</v>
      </c>
      <c r="J1437" s="177">
        <f>IFERROR(_xll.qlIndexFixing(Index1M,$H1437,TRUE,_xll.ohTrigger(RecalcTrigger,Trigger1M)),NA())</f>
        <v>2.0996676931305514E-2</v>
      </c>
      <c r="K1437" s="44">
        <f>IFERROR(_xll.qlIndexFixing(Index3M,H1437,TRUE,_xll.ohTrigger(RecalcTrigger,Trigger3M)),NA())</f>
        <v>2.1414167387508211E-2</v>
      </c>
      <c r="L1437" s="44">
        <f>IFERROR(_xll.qlIndexFixing(Index6M,$H1437,TRUE,_xll.ohTrigger(RecalcTrigger,Trigger6M)),NA())</f>
        <v>2.1342156498144402E-2</v>
      </c>
      <c r="M1437" s="178">
        <f>IFERROR(_xll.qlIndexFixing(Index1Y,$H1437,TRUE,_xll.ohTrigger(RecalcTrigger,Trigger1Y)),NA())</f>
        <v>2.1600700896207411E-2</v>
      </c>
      <c r="N1437" s="177">
        <f>IFERROR(_xll.qlIndexFixing(ONIndex1M,I1437,TRUE,_xll.ohTrigger(RecalcTrigger,Trigger1M)),NA())</f>
        <v>2.1006112019053003E-2</v>
      </c>
      <c r="O1437" s="44">
        <f>IFERROR(_xll.qlIndexFixing(ONIndex3M,I1437,TRUE,_xll.ohTrigger(RecalcTrigger,Trigger3M)),NA())</f>
        <v>2.1447635169294932E-2</v>
      </c>
      <c r="P1437" s="44">
        <f>IFERROR(_xll.qlIndexFixing(ONIndex6M,I1437,TRUE,_xll.ohTrigger(RecalcTrigger,Trigger6M)),NA())</f>
        <v>2.1409006277420817E-2</v>
      </c>
      <c r="Q1437" s="178">
        <f>IFERROR(_xll.qlIndexFixing(ONIndex1Y,I1437,TRUE,_xll.ohTrigger(RecalcTrigger,Trigger1Y)),NA())</f>
        <v>2.1861748101528189E-2</v>
      </c>
    </row>
    <row r="1438" spans="2:17" x14ac:dyDescent="0.2">
      <c r="B1438" s="39" t="s">
        <v>42</v>
      </c>
      <c r="D1438" s="42">
        <f>_xll.qlCalendarAdvance(Calendar,$D1437,B1438,"f",FALSE)</f>
        <v>49550</v>
      </c>
      <c r="E1438" s="172">
        <f>_xll.qlInterestRateIndexValueDate(IndexON,D1438)</f>
        <v>49550</v>
      </c>
      <c r="F1438" s="188">
        <f>IFERROR(_xll.qlIndexFixing(IndexON,D1438,TRUE,_xll.ohTrigger(RecalcTrigger,TriggerON)),NA())</f>
        <v>2.0708174157851866E-2</v>
      </c>
      <c r="H1438" s="42">
        <f>_xll.qlCalendarAdvance(Calendar,$H1437,B1438,"f",FALSE)</f>
        <v>49550</v>
      </c>
      <c r="I1438" s="172">
        <f>_xll.qlInterestRateIndexValueDate(Index1M,$H1438)</f>
        <v>49550</v>
      </c>
      <c r="J1438" s="177">
        <f>IFERROR(_xll.qlIndexFixing(Index1M,$H1438,TRUE,_xll.ohTrigger(RecalcTrigger,Trigger1M)),NA())</f>
        <v>2.0984960321914586E-2</v>
      </c>
      <c r="K1438" s="44">
        <f>IFERROR(_xll.qlIndexFixing(Index3M,H1438,TRUE,_xll.ohTrigger(RecalcTrigger,Trigger3M)),NA())</f>
        <v>2.1400107239303842E-2</v>
      </c>
      <c r="L1438" s="44">
        <f>IFERROR(_xll.qlIndexFixing(Index6M,$H1438,TRUE,_xll.ohTrigger(RecalcTrigger,Trigger6M)),NA())</f>
        <v>2.1328242303865413E-2</v>
      </c>
      <c r="M1438" s="178">
        <f>IFERROR(_xll.qlIndexFixing(Index1Y,$H1438,TRUE,_xll.ohTrigger(RecalcTrigger,Trigger1Y)),NA())</f>
        <v>2.1581972546655573E-2</v>
      </c>
      <c r="N1438" s="177">
        <f>IFERROR(_xll.qlIndexFixing(ONIndex1M,I1438,TRUE,_xll.ohTrigger(RecalcTrigger,Trigger1M)),NA())</f>
        <v>2.0993556335553443E-2</v>
      </c>
      <c r="O1438" s="44">
        <f>IFERROR(_xll.qlIndexFixing(ONIndex3M,I1438,TRUE,_xll.ohTrigger(RecalcTrigger,Trigger3M)),NA())</f>
        <v>2.1433830527434194E-2</v>
      </c>
      <c r="P1438" s="44">
        <f>IFERROR(_xll.qlIndexFixing(ONIndex6M,I1438,TRUE,_xll.ohTrigger(RecalcTrigger,Trigger6M)),NA())</f>
        <v>2.1395348153214755E-2</v>
      </c>
      <c r="Q1438" s="178">
        <f>IFERROR(_xll.qlIndexFixing(ONIndex1Y,I1438,TRUE,_xll.ohTrigger(RecalcTrigger,Trigger1Y)),NA())</f>
        <v>2.1843063438035104E-2</v>
      </c>
    </row>
    <row r="1439" spans="2:17" x14ac:dyDescent="0.2">
      <c r="B1439" s="39" t="s">
        <v>42</v>
      </c>
      <c r="D1439" s="42">
        <f>_xll.qlCalendarAdvance(Calendar,$D1438,B1439,"f",FALSE)</f>
        <v>49557</v>
      </c>
      <c r="E1439" s="172">
        <f>_xll.qlInterestRateIndexValueDate(IndexON,D1439)</f>
        <v>49557</v>
      </c>
      <c r="F1439" s="188">
        <f>IFERROR(_xll.qlIndexFixing(IndexON,D1439,TRUE,_xll.ohTrigger(RecalcTrigger,TriggerON)),NA())</f>
        <v>2.0695750940283864E-2</v>
      </c>
      <c r="H1439" s="42">
        <f>_xll.qlCalendarAdvance(Calendar,$H1438,B1439,"f",FALSE)</f>
        <v>49557</v>
      </c>
      <c r="I1439" s="172">
        <f>_xll.qlInterestRateIndexValueDate(Index1M,$H1439)</f>
        <v>49557</v>
      </c>
      <c r="J1439" s="177">
        <f>IFERROR(_xll.qlIndexFixing(Index1M,$H1439,TRUE,_xll.ohTrigger(RecalcTrigger,Trigger1M)),NA())</f>
        <v>2.0972335249985246E-2</v>
      </c>
      <c r="K1439" s="44">
        <f>IFERROR(_xll.qlIndexFixing(Index3M,H1439,TRUE,_xll.ohTrigger(RecalcTrigger,Trigger3M)),NA())</f>
        <v>2.1386405289151499E-2</v>
      </c>
      <c r="L1439" s="44">
        <f>IFERROR(_xll.qlIndexFixing(Index6M,$H1439,TRUE,_xll.ohTrigger(RecalcTrigger,Trigger6M)),NA())</f>
        <v>2.1315077377981669E-2</v>
      </c>
      <c r="M1439" s="178">
        <f>IFERROR(_xll.qlIndexFixing(Index1Y,$H1439,TRUE,_xll.ohTrigger(RecalcTrigger,Trigger1Y)),NA())</f>
        <v>2.1563291758578847E-2</v>
      </c>
      <c r="N1439" s="177">
        <f>IFERROR(_xll.qlIndexFixing(ONIndex1M,I1439,TRUE,_xll.ohTrigger(RecalcTrigger,Trigger1M)),NA())</f>
        <v>2.0980984900303978E-2</v>
      </c>
      <c r="O1439" s="44">
        <f>IFERROR(_xll.qlIndexFixing(ONIndex3M,I1439,TRUE,_xll.ohTrigger(RecalcTrigger,Trigger3M)),NA())</f>
        <v>2.1419998060034917E-2</v>
      </c>
      <c r="P1439" s="44">
        <f>IFERROR(_xll.qlIndexFixing(ONIndex6M,I1439,TRUE,_xll.ohTrigger(RecalcTrigger,Trigger6M)),NA())</f>
        <v>2.1381670343596504E-2</v>
      </c>
      <c r="Q1439" s="178">
        <f>IFERROR(_xll.qlIndexFixing(ONIndex1Y,I1439,TRUE,_xll.ohTrigger(RecalcTrigger,Trigger1Y)),NA())</f>
        <v>2.1824321998866747E-2</v>
      </c>
    </row>
    <row r="1440" spans="2:17" x14ac:dyDescent="0.2">
      <c r="B1440" s="39" t="s">
        <v>42</v>
      </c>
      <c r="D1440" s="42">
        <f>_xll.qlCalendarAdvance(Calendar,$D1439,B1440,"f",FALSE)</f>
        <v>49564</v>
      </c>
      <c r="E1440" s="172">
        <f>_xll.qlInterestRateIndexValueDate(IndexON,D1440)</f>
        <v>49564</v>
      </c>
      <c r="F1440" s="188">
        <f>IFERROR(_xll.qlIndexFixing(IndexON,D1440,TRUE,_xll.ohTrigger(RecalcTrigger,TriggerON)),NA())</f>
        <v>2.068330036789412E-2</v>
      </c>
      <c r="H1440" s="42">
        <f>_xll.qlCalendarAdvance(Calendar,$H1439,B1440,"f",FALSE)</f>
        <v>49564</v>
      </c>
      <c r="I1440" s="172">
        <f>_xll.qlInterestRateIndexValueDate(Index1M,$H1440)</f>
        <v>49564</v>
      </c>
      <c r="J1440" s="177">
        <f>IFERROR(_xll.qlIndexFixing(Index1M,$H1440,TRUE,_xll.ohTrigger(RecalcTrigger,Trigger1M)),NA())</f>
        <v>2.0959694412622687E-2</v>
      </c>
      <c r="K1440" s="44">
        <f>IFERROR(_xll.qlIndexFixing(Index3M,H1440,TRUE,_xll.ohTrigger(RecalcTrigger,Trigger3M)),NA())</f>
        <v>2.1372292110538933E-2</v>
      </c>
      <c r="L1440" s="44">
        <f>IFERROR(_xll.qlIndexFixing(Index6M,$H1440,TRUE,_xll.ohTrigger(RecalcTrigger,Trigger6M)),NA())</f>
        <v>2.1301185681992001E-2</v>
      </c>
      <c r="M1440" s="178">
        <f>IFERROR(_xll.qlIndexFixing(Index1Y,$H1440,TRUE,_xll.ohTrigger(RecalcTrigger,Trigger1Y)),NA())</f>
        <v>2.1544661406376366E-2</v>
      </c>
      <c r="N1440" s="177">
        <f>IFERROR(_xll.qlIndexFixing(ONIndex1M,I1440,TRUE,_xll.ohTrigger(RecalcTrigger,Trigger1M)),NA())</f>
        <v>2.0968397713142517E-2</v>
      </c>
      <c r="O1440" s="44">
        <f>IFERROR(_xll.qlIndexFixing(ONIndex3M,I1440,TRUE,_xll.ohTrigger(RecalcTrigger,Trigger3M)),NA())</f>
        <v>2.1406137767016054E-2</v>
      </c>
      <c r="P1440" s="44">
        <f>IFERROR(_xll.qlIndexFixing(ONIndex6M,I1440,TRUE,_xll.ohTrigger(RecalcTrigger,Trigger6M)),NA())</f>
        <v>2.1367972848728156E-2</v>
      </c>
      <c r="Q1440" s="178">
        <f>IFERROR(_xll.qlIndexFixing(ONIndex1Y,I1440,TRUE,_xll.ohTrigger(RecalcTrigger,Trigger1Y)),NA())</f>
        <v>2.1805523784023118E-2</v>
      </c>
    </row>
    <row r="1441" spans="2:17" x14ac:dyDescent="0.2">
      <c r="B1441" s="39" t="s">
        <v>42</v>
      </c>
      <c r="D1441" s="42">
        <f>_xll.qlCalendarAdvance(Calendar,$D1440,B1441,"f",FALSE)</f>
        <v>49571</v>
      </c>
      <c r="E1441" s="172">
        <f>_xll.qlInterestRateIndexValueDate(IndexON,D1441)</f>
        <v>49571</v>
      </c>
      <c r="F1441" s="188">
        <f>IFERROR(_xll.qlIndexFixing(IndexON,D1441,TRUE,_xll.ohTrigger(RecalcTrigger,TriggerON)),NA())</f>
        <v>2.0670822440682635E-2</v>
      </c>
      <c r="H1441" s="42">
        <f>_xll.qlCalendarAdvance(Calendar,$H1440,B1441,"f",FALSE)</f>
        <v>49571</v>
      </c>
      <c r="I1441" s="172">
        <f>_xll.qlInterestRateIndexValueDate(Index1M,$H1441)</f>
        <v>49571</v>
      </c>
      <c r="J1441" s="177">
        <f>IFERROR(_xll.qlIndexFixing(Index1M,$H1441,TRUE,_xll.ohTrigger(RecalcTrigger,Trigger1M)),NA())</f>
        <v>2.094703780987554E-2</v>
      </c>
      <c r="K1441" s="44">
        <f>IFERROR(_xll.qlIndexFixing(Index3M,H1441,TRUE,_xll.ohTrigger(RecalcTrigger,Trigger3M)),NA())</f>
        <v>2.1358151034357283E-2</v>
      </c>
      <c r="L1441" s="44">
        <f>IFERROR(_xll.qlIndexFixing(Index6M,$H1441,TRUE,_xll.ohTrigger(RecalcTrigger,Trigger6M)),NA())</f>
        <v>2.1287310910326269E-2</v>
      </c>
      <c r="M1441" s="178">
        <f>IFERROR(_xll.qlIndexFixing(Index1Y,$H1441,TRUE,_xll.ohTrigger(RecalcTrigger,Trigger1Y)),NA())</f>
        <v>2.1526084364244424E-2</v>
      </c>
      <c r="N1441" s="177">
        <f>IFERROR(_xll.qlIndexFixing(ONIndex1M,I1441,TRUE,_xll.ohTrigger(RecalcTrigger,Trigger1M)),NA())</f>
        <v>2.0955794774150105E-2</v>
      </c>
      <c r="O1441" s="44">
        <f>IFERROR(_xll.qlIndexFixing(ONIndex3M,I1441,TRUE,_xll.ohTrigger(RecalcTrigger,Trigger3M)),NA())</f>
        <v>2.139224964845865E-2</v>
      </c>
      <c r="P1441" s="44">
        <f>IFERROR(_xll.qlIndexFixing(ONIndex6M,I1441,TRUE,_xll.ohTrigger(RecalcTrigger,Trigger6M)),NA())</f>
        <v>2.1354255668528666E-2</v>
      </c>
      <c r="Q1441" s="178">
        <f>IFERROR(_xll.qlIndexFixing(ONIndex1Y,I1441,TRUE,_xll.ohTrigger(RecalcTrigger,Trigger1Y)),NA())</f>
        <v>2.1786668793504216E-2</v>
      </c>
    </row>
    <row r="1442" spans="2:17" x14ac:dyDescent="0.2">
      <c r="B1442" s="39" t="s">
        <v>42</v>
      </c>
      <c r="D1442" s="42">
        <f>_xll.qlCalendarAdvance(Calendar,$D1441,B1442,"f",FALSE)</f>
        <v>49578</v>
      </c>
      <c r="E1442" s="172">
        <f>_xll.qlInterestRateIndexValueDate(IndexON,D1442)</f>
        <v>49578</v>
      </c>
      <c r="F1442" s="188">
        <f>IFERROR(_xll.qlIndexFixing(IndexON,D1442,TRUE,_xll.ohTrigger(RecalcTrigger,TriggerON)),NA())</f>
        <v>2.0658317158568362E-2</v>
      </c>
      <c r="H1442" s="42">
        <f>_xll.qlCalendarAdvance(Calendar,$H1441,B1442,"f",FALSE)</f>
        <v>49578</v>
      </c>
      <c r="I1442" s="172">
        <f>_xll.qlInterestRateIndexValueDate(Index1M,$H1442)</f>
        <v>49578</v>
      </c>
      <c r="J1442" s="177">
        <f>IFERROR(_xll.qlIndexFixing(Index1M,$H1442,TRUE,_xll.ohTrigger(RecalcTrigger,Trigger1M)),NA())</f>
        <v>2.0934365441795132E-2</v>
      </c>
      <c r="K1442" s="44">
        <f>IFERROR(_xll.qlIndexFixing(Index3M,H1442,TRUE,_xll.ohTrigger(RecalcTrigger,Trigger3M)),NA())</f>
        <v>2.1343590573675551E-2</v>
      </c>
      <c r="L1442" s="44">
        <f>IFERROR(_xll.qlIndexFixing(Index6M,$H1442,TRUE,_xll.ohTrigger(RecalcTrigger,Trigger6M)),NA())</f>
        <v>2.1273456051678286E-2</v>
      </c>
      <c r="M1442" s="178">
        <f>IFERROR(_xll.qlIndexFixing(Index1Y,$H1442,TRUE,_xll.ohTrigger(RecalcTrigger,Trigger1Y)),NA())</f>
        <v>2.1507563506177142E-2</v>
      </c>
      <c r="N1442" s="177">
        <f>IFERROR(_xll.qlIndexFixing(ONIndex1M,I1442,TRUE,_xll.ohTrigger(RecalcTrigger,Trigger1M)),NA())</f>
        <v>2.0943176083326742E-2</v>
      </c>
      <c r="O1442" s="44">
        <f>IFERROR(_xll.qlIndexFixing(ONIndex3M,I1442,TRUE,_xll.ohTrigger(RecalcTrigger,Trigger3M)),NA())</f>
        <v>2.137833370428166E-2</v>
      </c>
      <c r="P1442" s="44">
        <f>IFERROR(_xll.qlIndexFixing(ONIndex6M,I1442,TRUE,_xll.ohTrigger(RecalcTrigger,Trigger6M)),NA())</f>
        <v>2.1340518802835939E-2</v>
      </c>
      <c r="Q1442" s="178">
        <f>IFERROR(_xll.qlIndexFixing(ONIndex1Y,I1442,TRUE,_xll.ohTrigger(RecalcTrigger,Trigger1Y)),NA())</f>
        <v>2.1767757027472134E-2</v>
      </c>
    </row>
    <row r="1443" spans="2:17" x14ac:dyDescent="0.2">
      <c r="B1443" s="39" t="s">
        <v>42</v>
      </c>
      <c r="D1443" s="42">
        <f>_xll.qlCalendarAdvance(Calendar,$D1442,B1443,"f",FALSE)</f>
        <v>49585</v>
      </c>
      <c r="E1443" s="172">
        <f>_xll.qlInterestRateIndexValueDate(IndexON,D1443)</f>
        <v>49585</v>
      </c>
      <c r="F1443" s="188">
        <f>IFERROR(_xll.qlIndexFixing(IndexON,D1443,TRUE,_xll.ohTrigger(RecalcTrigger,TriggerON)),NA())</f>
        <v>2.0645784521794441E-2</v>
      </c>
      <c r="H1443" s="42">
        <f>_xll.qlCalendarAdvance(Calendar,$H1442,B1443,"f",FALSE)</f>
        <v>49585</v>
      </c>
      <c r="I1443" s="172">
        <f>_xll.qlInterestRateIndexValueDate(Index1M,$H1443)</f>
        <v>49585</v>
      </c>
      <c r="J1443" s="177">
        <f>IFERROR(_xll.qlIndexFixing(Index1M,$H1443,TRUE,_xll.ohTrigger(RecalcTrigger,Trigger1M)),NA())</f>
        <v>2.0920751275901619E-2</v>
      </c>
      <c r="K1443" s="44">
        <f>IFERROR(_xll.qlIndexFixing(Index3M,H1443,TRUE,_xll.ohTrigger(RecalcTrigger,Trigger3M)),NA())</f>
        <v>2.132940322037704E-2</v>
      </c>
      <c r="L1443" s="44">
        <f>IFERROR(_xll.qlIndexFixing(Index6M,$H1443,TRUE,_xll.ohTrigger(RecalcTrigger,Trigger6M)),NA())</f>
        <v>2.1259263092648376E-2</v>
      </c>
      <c r="M1443" s="178">
        <f>IFERROR(_xll.qlIndexFixing(Index1Y,$H1443,TRUE,_xll.ohTrigger(RecalcTrigger,Trigger1Y)),NA())</f>
        <v>2.1489101705968683E-2</v>
      </c>
      <c r="N1443" s="177">
        <f>IFERROR(_xll.qlIndexFixing(ONIndex1M,I1443,TRUE,_xll.ohTrigger(RecalcTrigger,Trigger1M)),NA())</f>
        <v>2.0930541640672429E-2</v>
      </c>
      <c r="O1443" s="44">
        <f>IFERROR(_xll.qlIndexFixing(ONIndex3M,I1443,TRUE,_xll.ohTrigger(RecalcTrigger,Trigger3M)),NA())</f>
        <v>2.1364389934647177E-2</v>
      </c>
      <c r="P1443" s="44">
        <f>IFERROR(_xll.qlIndexFixing(ONIndex6M,I1443,TRUE,_xll.ohTrigger(RecalcTrigger,Trigger6M)),NA())</f>
        <v>2.1326762251893117E-2</v>
      </c>
      <c r="Q1443" s="178">
        <f>IFERROR(_xll.qlIndexFixing(ONIndex1Y,I1443,TRUE,_xll.ohTrigger(RecalcTrigger,Trigger1Y)),NA())</f>
        <v>2.1748788485683734E-2</v>
      </c>
    </row>
    <row r="1444" spans="2:17" x14ac:dyDescent="0.2">
      <c r="B1444" s="39" t="s">
        <v>42</v>
      </c>
      <c r="D1444" s="42">
        <f>_xll.qlCalendarAdvance(Calendar,$D1443,B1444,"f",FALSE)</f>
        <v>49592</v>
      </c>
      <c r="E1444" s="172">
        <f>_xll.qlInterestRateIndexValueDate(IndexON,D1444)</f>
        <v>49592</v>
      </c>
      <c r="F1444" s="188">
        <f>IFERROR(_xll.qlIndexFixing(IndexON,D1444,TRUE,_xll.ohTrigger(RecalcTrigger,TriggerON)),NA())</f>
        <v>2.0633224530036687E-2</v>
      </c>
      <c r="H1444" s="42">
        <f>_xll.qlCalendarAdvance(Calendar,$H1443,B1444,"f",FALSE)</f>
        <v>49592</v>
      </c>
      <c r="I1444" s="172">
        <f>_xll.qlInterestRateIndexValueDate(Index1M,$H1444)</f>
        <v>49592</v>
      </c>
      <c r="J1444" s="177">
        <f>IFERROR(_xll.qlIndexFixing(Index1M,$H1444,TRUE,_xll.ohTrigger(RecalcTrigger,Trigger1M)),NA())</f>
        <v>2.0908041816547013E-2</v>
      </c>
      <c r="K1444" s="44">
        <f>IFERROR(_xll.qlIndexFixing(Index3M,H1444,TRUE,_xll.ohTrigger(RecalcTrigger,Trigger3M)),NA())</f>
        <v>2.1315203802757338E-2</v>
      </c>
      <c r="L1444" s="44">
        <f>IFERROR(_xll.qlIndexFixing(Index6M,$H1444,TRUE,_xll.ohTrigger(RecalcTrigger,Trigger6M)),NA())</f>
        <v>2.1245459510342426E-2</v>
      </c>
      <c r="M1444" s="178">
        <f>IFERROR(_xll.qlIndexFixing(Index1Y,$H1444,TRUE,_xll.ohTrigger(RecalcTrigger,Trigger1Y)),NA())</f>
        <v>2.1470701837214355E-2</v>
      </c>
      <c r="N1444" s="177">
        <f>IFERROR(_xll.qlIndexFixing(ONIndex1M,I1444,TRUE,_xll.ohTrigger(RecalcTrigger,Trigger1M)),NA())</f>
        <v>2.0917891446106118E-2</v>
      </c>
      <c r="O1444" s="44">
        <f>IFERROR(_xll.qlIndexFixing(ONIndex3M,I1444,TRUE,_xll.ohTrigger(RecalcTrigger,Trigger3M)),NA())</f>
        <v>2.1350418339393107E-2</v>
      </c>
      <c r="P1444" s="44">
        <f>IFERROR(_xll.qlIndexFixing(ONIndex6M,I1444,TRUE,_xll.ohTrigger(RecalcTrigger,Trigger6M)),NA())</f>
        <v>2.1312986015619151E-2</v>
      </c>
      <c r="Q1444" s="178">
        <f>IFERROR(_xll.qlIndexFixing(ONIndex1Y,I1444,TRUE,_xll.ohTrigger(RecalcTrigger,Trigger1Y)),NA())</f>
        <v>2.1729763168220062E-2</v>
      </c>
    </row>
    <row r="1445" spans="2:17" x14ac:dyDescent="0.2">
      <c r="B1445" s="39" t="s">
        <v>42</v>
      </c>
      <c r="D1445" s="42">
        <f>_xll.qlCalendarAdvance(Calendar,$D1444,B1445,"f",FALSE)</f>
        <v>49599</v>
      </c>
      <c r="E1445" s="172">
        <f>_xll.qlInterestRateIndexValueDate(IndexON,D1445)</f>
        <v>49599</v>
      </c>
      <c r="F1445" s="188">
        <f>IFERROR(_xll.qlIndexFixing(IndexON,D1445,TRUE,_xll.ohTrigger(RecalcTrigger,TriggerON)),NA())</f>
        <v>2.0620637183538237E-2</v>
      </c>
      <c r="H1445" s="42">
        <f>_xll.qlCalendarAdvance(Calendar,$H1444,B1445,"f",FALSE)</f>
        <v>49599</v>
      </c>
      <c r="I1445" s="172">
        <f>_xll.qlInterestRateIndexValueDate(Index1M,$H1445)</f>
        <v>49599</v>
      </c>
      <c r="J1445" s="177">
        <f>IFERROR(_xll.qlIndexFixing(Index1M,$H1445,TRUE,_xll.ohTrigger(RecalcTrigger,Trigger1M)),NA())</f>
        <v>2.0895316590633137E-2</v>
      </c>
      <c r="K1445" s="44">
        <f>IFERROR(_xll.qlIndexFixing(Index3M,H1445,TRUE,_xll.ohTrigger(RecalcTrigger,Trigger3M)),NA())</f>
        <v>2.1300998851173369E-2</v>
      </c>
      <c r="L1445" s="44">
        <f>IFERROR(_xll.qlIndexFixing(Index6M,$H1445,TRUE,_xll.ohTrigger(RecalcTrigger,Trigger6M)),NA())</f>
        <v>2.123168496745698E-2</v>
      </c>
      <c r="M1445" s="178">
        <f>IFERROR(_xll.qlIndexFixing(Index1Y,$H1445,TRUE,_xll.ohTrigger(RecalcTrigger,Trigger1Y)),NA())</f>
        <v>2.1452366773313278E-2</v>
      </c>
      <c r="N1445" s="177">
        <f>IFERROR(_xll.qlIndexFixing(ONIndex1M,I1445,TRUE,_xll.ohTrigger(RecalcTrigger,Trigger1M)),NA())</f>
        <v>2.0905225499789903E-2</v>
      </c>
      <c r="O1445" s="44">
        <f>IFERROR(_xll.qlIndexFixing(ONIndex3M,I1445,TRUE,_xll.ohTrigger(RecalcTrigger,Trigger3M)),NA())</f>
        <v>2.1336418918519451E-2</v>
      </c>
      <c r="P1445" s="44">
        <f>IFERROR(_xll.qlIndexFixing(ONIndex6M,I1445,TRUE,_xll.ohTrigger(RecalcTrigger,Trigger6M)),NA())</f>
        <v>2.1299190094014042E-2</v>
      </c>
      <c r="Q1445" s="178">
        <f>IFERROR(_xll.qlIndexFixing(ONIndex1Y,I1445,TRUE,_xll.ohTrigger(RecalcTrigger,Trigger1Y)),NA())</f>
        <v>2.1710681075162164E-2</v>
      </c>
    </row>
    <row r="1446" spans="2:17" x14ac:dyDescent="0.2">
      <c r="B1446" s="39" t="s">
        <v>42</v>
      </c>
      <c r="D1446" s="42">
        <f>_xll.qlCalendarAdvance(Calendar,$D1445,B1446,"f",FALSE)</f>
        <v>49606</v>
      </c>
      <c r="E1446" s="172">
        <f>_xll.qlInterestRateIndexValueDate(IndexON,D1446)</f>
        <v>49606</v>
      </c>
      <c r="F1446" s="188">
        <f>IFERROR(_xll.qlIndexFixing(IndexON,D1446,TRUE,_xll.ohTrigger(RecalcTrigger,TriggerON)),NA())</f>
        <v>2.0608022482137001E-2</v>
      </c>
      <c r="H1446" s="42">
        <f>_xll.qlCalendarAdvance(Calendar,$H1445,B1446,"f",FALSE)</f>
        <v>49606</v>
      </c>
      <c r="I1446" s="172">
        <f>_xll.qlInterestRateIndexValueDate(Index1M,$H1446)</f>
        <v>49606</v>
      </c>
      <c r="J1446" s="177">
        <f>IFERROR(_xll.qlIndexFixing(Index1M,$H1446,TRUE,_xll.ohTrigger(RecalcTrigger,Trigger1M)),NA())</f>
        <v>2.0882575598218933E-2</v>
      </c>
      <c r="K1446" s="44">
        <f>IFERROR(_xll.qlIndexFixing(Index3M,H1446,TRUE,_xll.ohTrigger(RecalcTrigger,Trigger3M)),NA())</f>
        <v>2.1286794895884281E-2</v>
      </c>
      <c r="L1446" s="44">
        <f>IFERROR(_xll.qlIndexFixing(Index6M,$H1446,TRUE,_xll.ohTrigger(RecalcTrigger,Trigger6M)),NA())</f>
        <v>2.1217942436196093E-2</v>
      </c>
      <c r="M1446" s="178">
        <f>IFERROR(_xll.qlIndexFixing(Index1Y,$H1446,TRUE,_xll.ohTrigger(RecalcTrigger,Trigger1Y)),NA())</f>
        <v>2.1434099387468594E-2</v>
      </c>
      <c r="N1446" s="177">
        <f>IFERROR(_xll.qlIndexFixing(ONIndex1M,I1446,TRUE,_xll.ohTrigger(RecalcTrigger,Trigger1M)),NA())</f>
        <v>2.0892543801642738E-2</v>
      </c>
      <c r="O1446" s="44">
        <f>IFERROR(_xll.qlIndexFixing(ONIndex3M,I1446,TRUE,_xll.ohTrigger(RecalcTrigger,Trigger3M)),NA())</f>
        <v>2.1322391672188301E-2</v>
      </c>
      <c r="P1446" s="44">
        <f>IFERROR(_xll.qlIndexFixing(ONIndex6M,I1446,TRUE,_xll.ohTrigger(RecalcTrigger,Trigger6M)),NA())</f>
        <v>2.1285374486996744E-2</v>
      </c>
      <c r="Q1446" s="178">
        <f>IFERROR(_xll.qlIndexFixing(ONIndex1Y,I1446,TRUE,_xll.ohTrigger(RecalcTrigger,Trigger1Y)),NA())</f>
        <v>2.1691542206510039E-2</v>
      </c>
    </row>
    <row r="1447" spans="2:17" x14ac:dyDescent="0.2">
      <c r="B1447" s="39" t="s">
        <v>42</v>
      </c>
      <c r="D1447" s="42">
        <f>_xll.qlCalendarAdvance(Calendar,$D1446,B1447,"f",FALSE)</f>
        <v>49613</v>
      </c>
      <c r="E1447" s="172">
        <f>_xll.qlInterestRateIndexValueDate(IndexON,D1447)</f>
        <v>49613</v>
      </c>
      <c r="F1447" s="188">
        <f>IFERROR(_xll.qlIndexFixing(IndexON,D1447,TRUE,_xll.ohTrigger(RecalcTrigger,TriggerON)),NA())</f>
        <v>2.0595380426076115E-2</v>
      </c>
      <c r="H1447" s="42">
        <f>_xll.qlCalendarAdvance(Calendar,$H1446,B1447,"f",FALSE)</f>
        <v>49613</v>
      </c>
      <c r="I1447" s="172">
        <f>_xll.qlInterestRateIndexValueDate(Index1M,$H1447)</f>
        <v>49613</v>
      </c>
      <c r="J1447" s="177">
        <f>IFERROR(_xll.qlIndexFixing(Index1M,$H1447,TRUE,_xll.ohTrigger(RecalcTrigger,Trigger1M)),NA())</f>
        <v>2.0870767123077227E-2</v>
      </c>
      <c r="K1447" s="44">
        <f>IFERROR(_xll.qlIndexFixing(Index3M,H1447,TRUE,_xll.ohTrigger(RecalcTrigger,Trigger3M)),NA())</f>
        <v>2.1272598467058486E-2</v>
      </c>
      <c r="L1447" s="44">
        <f>IFERROR(_xll.qlIndexFixing(Index6M,$H1447,TRUE,_xll.ohTrigger(RecalcTrigger,Trigger6M)),NA())</f>
        <v>2.1204585052368691E-2</v>
      </c>
      <c r="M1447" s="178">
        <f>IFERROR(_xll.qlIndexFixing(Index1Y,$H1447,TRUE,_xll.ohTrigger(RecalcTrigger,Trigger1Y)),NA())</f>
        <v>2.1415902552690581E-2</v>
      </c>
      <c r="N1447" s="177">
        <f>IFERROR(_xll.qlIndexFixing(ONIndex1M,I1447,TRUE,_xll.ohTrigger(RecalcTrigger,Trigger1M)),NA())</f>
        <v>2.0879846351502529E-2</v>
      </c>
      <c r="O1447" s="44">
        <f>IFERROR(_xll.qlIndexFixing(ONIndex3M,I1447,TRUE,_xll.ohTrigger(RecalcTrigger,Trigger3M)),NA())</f>
        <v>2.1308336600237565E-2</v>
      </c>
      <c r="P1447" s="44">
        <f>IFERROR(_xll.qlIndexFixing(ONIndex6M,I1447,TRUE,_xll.ohTrigger(RecalcTrigger,Trigger6M)),NA())</f>
        <v>2.1271539194810396E-2</v>
      </c>
      <c r="Q1447" s="178">
        <f>IFERROR(_xll.qlIndexFixing(ONIndex1Y,I1447,TRUE,_xll.ohTrigger(RecalcTrigger,Trigger1Y)),NA())</f>
        <v>2.1672346562263689E-2</v>
      </c>
    </row>
    <row r="1448" spans="2:17" x14ac:dyDescent="0.2">
      <c r="B1448" s="39" t="s">
        <v>42</v>
      </c>
      <c r="D1448" s="42">
        <f>_xll.qlCalendarAdvance(Calendar,$D1447,B1448,"f",FALSE)</f>
        <v>49620</v>
      </c>
      <c r="E1448" s="172">
        <f>_xll.qlInterestRateIndexValueDate(IndexON,D1448)</f>
        <v>49620</v>
      </c>
      <c r="F1448" s="188">
        <f>IFERROR(_xll.qlIndexFixing(IndexON,D1448,TRUE,_xll.ohTrigger(RecalcTrigger,TriggerON)),NA())</f>
        <v>2.0582711015112443E-2</v>
      </c>
      <c r="H1448" s="42">
        <f>_xll.qlCalendarAdvance(Calendar,$H1447,B1448,"f",FALSE)</f>
        <v>49620</v>
      </c>
      <c r="I1448" s="172">
        <f>_xll.qlInterestRateIndexValueDate(Index1M,$H1448)</f>
        <v>49620</v>
      </c>
      <c r="J1448" s="177">
        <f>IFERROR(_xll.qlIndexFixing(Index1M,$H1448,TRUE,_xll.ohTrigger(RecalcTrigger,Trigger1M)),NA())</f>
        <v>2.0858000164021138E-2</v>
      </c>
      <c r="K1448" s="44">
        <f>IFERROR(_xll.qlIndexFixing(Index3M,H1448,TRUE,_xll.ohTrigger(RecalcTrigger,Trigger3M)),NA())</f>
        <v>2.1258416094771016E-2</v>
      </c>
      <c r="L1448" s="44">
        <f>IFERROR(_xll.qlIndexFixing(Index6M,$H1448,TRUE,_xll.ohTrigger(RecalcTrigger,Trigger6M)),NA())</f>
        <v>2.1190912429900777E-2</v>
      </c>
      <c r="M1448" s="178">
        <f>IFERROR(_xll.qlIndexFixing(Index1Y,$H1448,TRUE,_xll.ohTrigger(RecalcTrigger,Trigger1Y)),NA())</f>
        <v>2.1397779141798405E-2</v>
      </c>
      <c r="N1448" s="177">
        <f>IFERROR(_xll.qlIndexFixing(ONIndex1M,I1448,TRUE,_xll.ohTrigger(RecalcTrigger,Trigger1M)),NA())</f>
        <v>2.0867133149693462E-2</v>
      </c>
      <c r="O1448" s="44">
        <f>IFERROR(_xll.qlIndexFixing(ONIndex3M,I1448,TRUE,_xll.ohTrigger(RecalcTrigger,Trigger3M)),NA())</f>
        <v>2.1294253702748289E-2</v>
      </c>
      <c r="P1448" s="44">
        <f>IFERROR(_xll.qlIndexFixing(ONIndex6M,I1448,TRUE,_xll.ohTrigger(RecalcTrigger,Trigger6M)),NA())</f>
        <v>2.1257684217211859E-2</v>
      </c>
      <c r="Q1448" s="178">
        <f>IFERROR(_xll.qlIndexFixing(ONIndex1Y,I1448,TRUE,_xll.ohTrigger(RecalcTrigger,Trigger1Y)),NA())</f>
        <v>2.1653094142423113E-2</v>
      </c>
    </row>
    <row r="1449" spans="2:17" x14ac:dyDescent="0.2">
      <c r="B1449" s="39" t="s">
        <v>42</v>
      </c>
      <c r="D1449" s="42">
        <f>_xll.qlCalendarAdvance(Calendar,$D1448,B1449,"f",FALSE)</f>
        <v>49627</v>
      </c>
      <c r="E1449" s="172">
        <f>_xll.qlInterestRateIndexValueDate(IndexON,D1449)</f>
        <v>49627</v>
      </c>
      <c r="F1449" s="188">
        <f>IFERROR(_xll.qlIndexFixing(IndexON,D1449,TRUE,_xll.ohTrigger(RecalcTrigger,TriggerON)),NA())</f>
        <v>2.0570014249408075E-2</v>
      </c>
      <c r="H1449" s="42">
        <f>_xll.qlCalendarAdvance(Calendar,$H1448,B1449,"f",FALSE)</f>
        <v>49627</v>
      </c>
      <c r="I1449" s="172">
        <f>_xll.qlInterestRateIndexValueDate(Index1M,$H1449)</f>
        <v>49627</v>
      </c>
      <c r="J1449" s="177">
        <f>IFERROR(_xll.qlIndexFixing(Index1M,$H1449,TRUE,_xll.ohTrigger(RecalcTrigger,Trigger1M)),NA())</f>
        <v>2.0845217439972179E-2</v>
      </c>
      <c r="K1449" s="44">
        <f>IFERROR(_xll.qlIndexFixing(Index3M,H1449,TRUE,_xll.ohTrigger(RecalcTrigger,Trigger3M)),NA())</f>
        <v>2.1244254309001762E-2</v>
      </c>
      <c r="L1449" s="44">
        <f>IFERROR(_xll.qlIndexFixing(Index6M,$H1449,TRUE,_xll.ohTrigger(RecalcTrigger,Trigger6M)),NA())</f>
        <v>2.117728063906079E-2</v>
      </c>
      <c r="M1449" s="178">
        <f>IFERROR(_xll.qlIndexFixing(Index1Y,$H1449,TRUE,_xll.ohTrigger(RecalcTrigger,Trigger1Y)),NA())</f>
        <v>2.1379732027421688E-2</v>
      </c>
      <c r="N1449" s="177">
        <f>IFERROR(_xll.qlIndexFixing(ONIndex1M,I1449,TRUE,_xll.ohTrigger(RecalcTrigger,Trigger1M)),NA())</f>
        <v>2.0854404195972398E-2</v>
      </c>
      <c r="O1449" s="44">
        <f>IFERROR(_xll.qlIndexFixing(ONIndex3M,I1449,TRUE,_xll.ohTrigger(RecalcTrigger,Trigger3M)),NA())</f>
        <v>2.128014297980152E-2</v>
      </c>
      <c r="P1449" s="44">
        <f>IFERROR(_xll.qlIndexFixing(ONIndex6M,I1449,TRUE,_xll.ohTrigger(RecalcTrigger,Trigger6M)),NA())</f>
        <v>2.1243809554282178E-2</v>
      </c>
      <c r="Q1449" s="178">
        <f>IFERROR(_xll.qlIndexFixing(ONIndex1Y,I1449,TRUE,_xll.ohTrigger(RecalcTrigger,Trigger1Y)),NA())</f>
        <v>2.1633784947069357E-2</v>
      </c>
    </row>
    <row r="1450" spans="2:17" x14ac:dyDescent="0.2">
      <c r="B1450" s="39" t="s">
        <v>42</v>
      </c>
      <c r="D1450" s="42">
        <f>_xll.qlCalendarAdvance(Calendar,$D1449,B1450,"f",FALSE)</f>
        <v>49634</v>
      </c>
      <c r="E1450" s="172">
        <f>_xll.qlInterestRateIndexValueDate(IndexON,D1450)</f>
        <v>49634</v>
      </c>
      <c r="F1450" s="188">
        <f>IFERROR(_xll.qlIndexFixing(IndexON,D1450,TRUE,_xll.ohTrigger(RecalcTrigger,TriggerON)),NA())</f>
        <v>2.0557290128881966E-2</v>
      </c>
      <c r="H1450" s="42">
        <f>_xll.qlCalendarAdvance(Calendar,$H1449,B1450,"f",FALSE)</f>
        <v>49634</v>
      </c>
      <c r="I1450" s="172">
        <f>_xll.qlInterestRateIndexValueDate(Index1M,$H1450)</f>
        <v>49634</v>
      </c>
      <c r="J1450" s="177">
        <f>IFERROR(_xll.qlIndexFixing(Index1M,$H1450,TRUE,_xll.ohTrigger(RecalcTrigger,Trigger1M)),NA())</f>
        <v>2.0832419426815206E-2</v>
      </c>
      <c r="K1450" s="44">
        <f>IFERROR(_xll.qlIndexFixing(Index3M,H1450,TRUE,_xll.ohTrigger(RecalcTrigger,Trigger3M)),NA())</f>
        <v>2.123011963964164E-2</v>
      </c>
      <c r="L1450" s="44">
        <f>IFERROR(_xll.qlIndexFixing(Index6M,$H1450,TRUE,_xll.ohTrigger(RecalcTrigger,Trigger6M)),NA())</f>
        <v>2.116369266790754E-2</v>
      </c>
      <c r="M1450" s="178">
        <f>IFERROR(_xll.qlIndexFixing(Index1Y,$H1450,TRUE,_xll.ohTrigger(RecalcTrigger,Trigger1Y)),NA())</f>
        <v>2.1361764082003382E-2</v>
      </c>
      <c r="N1450" s="177">
        <f>IFERROR(_xll.qlIndexFixing(ONIndex1M,I1450,TRUE,_xll.ohTrigger(RecalcTrigger,Trigger1M)),NA())</f>
        <v>2.0841659490420383E-2</v>
      </c>
      <c r="O1450" s="44">
        <f>IFERROR(_xll.qlIndexFixing(ONIndex3M,I1450,TRUE,_xll.ohTrigger(RecalcTrigger,Trigger3M)),NA())</f>
        <v>2.126600443131621E-2</v>
      </c>
      <c r="P1450" s="44">
        <f>IFERROR(_xll.qlIndexFixing(ONIndex6M,I1450,TRUE,_xll.ohTrigger(RecalcTrigger,Trigger6M)),NA())</f>
        <v>2.1229915206102401E-2</v>
      </c>
      <c r="Q1450" s="178">
        <f>IFERROR(_xll.qlIndexFixing(ONIndex1Y,I1450,TRUE,_xll.ohTrigger(RecalcTrigger,Trigger1Y)),NA())</f>
        <v>2.1614418976121375E-2</v>
      </c>
    </row>
    <row r="1451" spans="2:17" x14ac:dyDescent="0.2">
      <c r="B1451" s="39" t="s">
        <v>42</v>
      </c>
      <c r="D1451" s="42">
        <f>_xll.qlCalendarAdvance(Calendar,$D1450,B1451,"f",FALSE)</f>
        <v>49641</v>
      </c>
      <c r="E1451" s="172">
        <f>_xll.qlInterestRateIndexValueDate(IndexON,D1451)</f>
        <v>49641</v>
      </c>
      <c r="F1451" s="188">
        <f>IFERROR(_xll.qlIndexFixing(IndexON,D1451,TRUE,_xll.ohTrigger(RecalcTrigger,TriggerON)),NA())</f>
        <v>2.0544538653453071E-2</v>
      </c>
      <c r="H1451" s="42">
        <f>_xll.qlCalendarAdvance(Calendar,$H1450,B1451,"f",FALSE)</f>
        <v>49641</v>
      </c>
      <c r="I1451" s="172">
        <f>_xll.qlInterestRateIndexValueDate(Index1M,$H1451)</f>
        <v>49641</v>
      </c>
      <c r="J1451" s="177">
        <f>IFERROR(_xll.qlIndexFixing(Index1M,$H1451,TRUE,_xll.ohTrigger(RecalcTrigger,Trigger1M)),NA())</f>
        <v>2.0819614592881584E-2</v>
      </c>
      <c r="K1451" s="44">
        <f>IFERROR(_xll.qlIndexFixing(Index3M,H1451,TRUE,_xll.ohTrigger(RecalcTrigger,Trigger3M)),NA())</f>
        <v>2.121601861648818E-2</v>
      </c>
      <c r="L1451" s="44">
        <f>IFERROR(_xll.qlIndexFixing(Index6M,$H1451,TRUE,_xll.ohTrigger(RecalcTrigger,Trigger6M)),NA())</f>
        <v>2.1150151504419235E-2</v>
      </c>
      <c r="M1451" s="178">
        <f>IFERROR(_xll.qlIndexFixing(Index1Y,$H1451,TRUE,_xll.ohTrigger(RecalcTrigger,Trigger1Y)),NA())</f>
        <v>2.134387817780042E-2</v>
      </c>
      <c r="N1451" s="177">
        <f>IFERROR(_xll.qlIndexFixing(ONIndex1M,I1451,TRUE,_xll.ohTrigger(RecalcTrigger,Trigger1M)),NA())</f>
        <v>2.0828899033037418E-2</v>
      </c>
      <c r="O1451" s="44">
        <f>IFERROR(_xll.qlIndexFixing(ONIndex3M,I1451,TRUE,_xll.ohTrigger(RecalcTrigger,Trigger3M)),NA())</f>
        <v>2.1251838057211314E-2</v>
      </c>
      <c r="P1451" s="44">
        <f>IFERROR(_xll.qlIndexFixing(ONIndex6M,I1451,TRUE,_xll.ohTrigger(RecalcTrigger,Trigger6M)),NA())</f>
        <v>2.1216001172510435E-2</v>
      </c>
      <c r="Q1451" s="178">
        <f>IFERROR(_xll.qlIndexFixing(ONIndex1Y,I1451,TRUE,_xll.ohTrigger(RecalcTrigger,Trigger1Y)),NA())</f>
        <v>2.159499622949812E-2</v>
      </c>
    </row>
    <row r="1452" spans="2:17" x14ac:dyDescent="0.2">
      <c r="B1452" s="39" t="s">
        <v>42</v>
      </c>
      <c r="D1452" s="42">
        <f>_xll.qlCalendarAdvance(Calendar,$D1451,B1452,"f",FALSE)</f>
        <v>49648</v>
      </c>
      <c r="E1452" s="172">
        <f>_xll.qlInterestRateIndexValueDate(IndexON,D1452)</f>
        <v>49648</v>
      </c>
      <c r="F1452" s="188">
        <f>IFERROR(_xll.qlIndexFixing(IndexON,D1452,TRUE,_xll.ohTrigger(RecalcTrigger,TriggerON)),NA())</f>
        <v>2.0531759823364526E-2</v>
      </c>
      <c r="H1452" s="42">
        <f>_xll.qlCalendarAdvance(Calendar,$H1451,B1452,"f",FALSE)</f>
        <v>49648</v>
      </c>
      <c r="I1452" s="172">
        <f>_xll.qlInterestRateIndexValueDate(Index1M,$H1452)</f>
        <v>49648</v>
      </c>
      <c r="J1452" s="177">
        <f>IFERROR(_xll.qlIndexFixing(Index1M,$H1452,TRUE,_xll.ohTrigger(RecalcTrigger,Trigger1M)),NA())</f>
        <v>2.0805861155439451E-2</v>
      </c>
      <c r="K1452" s="44">
        <f>IFERROR(_xll.qlIndexFixing(Index3M,H1452,TRUE,_xll.ohTrigger(RecalcTrigger,Trigger3M)),NA())</f>
        <v>2.1202337559046009E-2</v>
      </c>
      <c r="L1452" s="44">
        <f>IFERROR(_xll.qlIndexFixing(Index6M,$H1452,TRUE,_xll.ohTrigger(RecalcTrigger,Trigger6M)),NA())</f>
        <v>2.1136325926132744E-2</v>
      </c>
      <c r="M1452" s="178">
        <f>IFERROR(_xll.qlIndexFixing(Index1Y,$H1452,TRUE,_xll.ohTrigger(RecalcTrigger,Trigger1Y)),NA())</f>
        <v>2.1326077186888837E-2</v>
      </c>
      <c r="N1452" s="177">
        <f>IFERROR(_xll.qlIndexFixing(ONIndex1M,I1452,TRUE,_xll.ohTrigger(RecalcTrigger,Trigger1M)),NA())</f>
        <v>2.0816122823904548E-2</v>
      </c>
      <c r="O1452" s="44">
        <f>IFERROR(_xll.qlIndexFixing(ONIndex3M,I1452,TRUE,_xll.ohTrigger(RecalcTrigger,Trigger3M)),NA())</f>
        <v>2.1237643857567878E-2</v>
      </c>
      <c r="P1452" s="44">
        <f>IFERROR(_xll.qlIndexFixing(ONIndex6M,I1452,TRUE,_xll.ohTrigger(RecalcTrigger,Trigger6M)),NA())</f>
        <v>2.1202067453668372E-2</v>
      </c>
      <c r="Q1452" s="178">
        <f>IFERROR(_xll.qlIndexFixing(ONIndex1Y,I1452,TRUE,_xll.ohTrigger(RecalcTrigger,Trigger1Y)),NA())</f>
        <v>2.1575516707442732E-2</v>
      </c>
    </row>
    <row r="1453" spans="2:17" x14ac:dyDescent="0.2">
      <c r="B1453" s="39" t="s">
        <v>42</v>
      </c>
      <c r="D1453" s="42">
        <f>_xll.qlCalendarAdvance(Calendar,$D1452,B1453,"f",FALSE)</f>
        <v>49655</v>
      </c>
      <c r="E1453" s="172">
        <f>_xll.qlInterestRateIndexValueDate(IndexON,D1453)</f>
        <v>49655</v>
      </c>
      <c r="F1453" s="188">
        <f>IFERROR(_xll.qlIndexFixing(IndexON,D1453,TRUE,_xll.ohTrigger(RecalcTrigger,TriggerON)),NA())</f>
        <v>2.0518953638373194E-2</v>
      </c>
      <c r="H1453" s="42">
        <f>_xll.qlCalendarAdvance(Calendar,$H1452,B1453,"f",FALSE)</f>
        <v>49655</v>
      </c>
      <c r="I1453" s="172">
        <f>_xll.qlInterestRateIndexValueDate(Index1M,$H1453)</f>
        <v>49655</v>
      </c>
      <c r="J1453" s="177">
        <f>IFERROR(_xll.qlIndexFixing(Index1M,$H1453,TRUE,_xll.ohTrigger(RecalcTrigger,Trigger1M)),NA())</f>
        <v>2.0793095591187888E-2</v>
      </c>
      <c r="K1453" s="44">
        <f>IFERROR(_xll.qlIndexFixing(Index3M,H1453,TRUE,_xll.ohTrigger(RecalcTrigger,Trigger3M)),NA())</f>
        <v>2.1188320149426645E-2</v>
      </c>
      <c r="L1453" s="44">
        <f>IFERROR(_xll.qlIndexFixing(Index6M,$H1453,TRUE,_xll.ohTrigger(RecalcTrigger,Trigger6M)),NA())</f>
        <v>2.1122890691303114E-2</v>
      </c>
      <c r="M1453" s="178">
        <f>IFERROR(_xll.qlIndexFixing(Index1Y,$H1453,TRUE,_xll.ohTrigger(RecalcTrigger,Trigger1Y)),NA())</f>
        <v>2.1308363981162405E-2</v>
      </c>
      <c r="N1453" s="177">
        <f>IFERROR(_xll.qlIndexFixing(ONIndex1M,I1453,TRUE,_xll.ohTrigger(RecalcTrigger,Trigger1M)),NA())</f>
        <v>2.0803330862859681E-2</v>
      </c>
      <c r="O1453" s="44">
        <f>IFERROR(_xll.qlIndexFixing(ONIndex3M,I1453,TRUE,_xll.ohTrigger(RecalcTrigger,Trigger3M)),NA())</f>
        <v>2.1223421832385903E-2</v>
      </c>
      <c r="P1453" s="44">
        <f>IFERROR(_xll.qlIndexFixing(ONIndex6M,I1453,TRUE,_xll.ohTrigger(RecalcTrigger,Trigger6M)),NA())</f>
        <v>2.1188114049495166E-2</v>
      </c>
      <c r="Q1453" s="178">
        <f>IFERROR(_xll.qlIndexFixing(ONIndex1Y,I1453,TRUE,_xll.ohTrigger(RecalcTrigger,Trigger1Y)),NA())</f>
        <v>2.1555980409712072E-2</v>
      </c>
    </row>
    <row r="1454" spans="2:17" x14ac:dyDescent="0.2">
      <c r="B1454" s="39" t="s">
        <v>42</v>
      </c>
      <c r="D1454" s="42">
        <f>_xll.qlCalendarAdvance(Calendar,$D1453,B1454,"f",FALSE)</f>
        <v>49662</v>
      </c>
      <c r="E1454" s="172">
        <f>_xll.qlInterestRateIndexValueDate(IndexON,D1454)</f>
        <v>49662</v>
      </c>
      <c r="F1454" s="188">
        <f>IFERROR(_xll.qlIndexFixing(IndexON,D1454,TRUE,_xll.ohTrigger(RecalcTrigger,TriggerON)),NA())</f>
        <v>2.0506125152525145E-2</v>
      </c>
      <c r="H1454" s="42">
        <f>_xll.qlCalendarAdvance(Calendar,$H1453,B1454,"f",FALSE)</f>
        <v>49662</v>
      </c>
      <c r="I1454" s="172">
        <f>_xll.qlInterestRateIndexValueDate(Index1M,$H1454)</f>
        <v>49662</v>
      </c>
      <c r="J1454" s="177">
        <f>IFERROR(_xll.qlIndexFixing(Index1M,$H1454,TRUE,_xll.ohTrigger(RecalcTrigger,Trigger1M)),NA())</f>
        <v>2.0780369855549392E-2</v>
      </c>
      <c r="K1454" s="44">
        <f>IFERROR(_xll.qlIndexFixing(Index3M,H1454,TRUE,_xll.ohTrigger(RecalcTrigger,Trigger3M)),NA())</f>
        <v>2.1174355894371246E-2</v>
      </c>
      <c r="L1454" s="44">
        <f>IFERROR(_xll.qlIndexFixing(Index6M,$H1454,TRUE,_xll.ohTrigger(RecalcTrigger,Trigger6M)),NA())</f>
        <v>2.1109511231346769E-2</v>
      </c>
      <c r="M1454" s="178">
        <f>IFERROR(_xll.qlIndexFixing(Index1Y,$H1454,TRUE,_xll.ohTrigger(RecalcTrigger,Trigger1Y)),NA())</f>
        <v>2.1290741421157808E-2</v>
      </c>
      <c r="N1454" s="177">
        <f>IFERROR(_xll.qlIndexFixing(ONIndex1M,I1454,TRUE,_xll.ohTrigger(RecalcTrigger,Trigger1M)),NA())</f>
        <v>2.079052738084286E-2</v>
      </c>
      <c r="O1454" s="44">
        <f>IFERROR(_xll.qlIndexFixing(ONIndex3M,I1454,TRUE,_xll.ohTrigger(RecalcTrigger,Trigger3M)),NA())</f>
        <v>2.1209177498971998E-2</v>
      </c>
      <c r="P1454" s="44">
        <f>IFERROR(_xll.qlIndexFixing(ONIndex6M,I1454,TRUE,_xll.ohTrigger(RecalcTrigger,Trigger6M)),NA())</f>
        <v>2.1174145929991894E-2</v>
      </c>
      <c r="Q1454" s="178">
        <f>IFERROR(_xll.qlIndexFixing(ONIndex1Y,I1454,TRUE,_xll.ohTrigger(RecalcTrigger,Trigger1Y)),NA())</f>
        <v>2.1536396852922524E-2</v>
      </c>
    </row>
    <row r="1455" spans="2:17" x14ac:dyDescent="0.2">
      <c r="B1455" s="39" t="s">
        <v>42</v>
      </c>
      <c r="D1455" s="42">
        <f>_xll.qlCalendarAdvance(Calendar,$D1454,B1455,"f",FALSE)</f>
        <v>49670</v>
      </c>
      <c r="E1455" s="172">
        <f>_xll.qlInterestRateIndexValueDate(IndexON,D1455)</f>
        <v>49670</v>
      </c>
      <c r="F1455" s="188">
        <f>IFERROR(_xll.qlIndexFixing(IndexON,D1455,TRUE,_xll.ohTrigger(RecalcTrigger,TriggerON)),NA())</f>
        <v>2.0491507743791715E-2</v>
      </c>
      <c r="H1455" s="42">
        <f>_xll.qlCalendarAdvance(Calendar,$H1454,B1455,"f",FALSE)</f>
        <v>49670</v>
      </c>
      <c r="I1455" s="172">
        <f>_xll.qlInterestRateIndexValueDate(Index1M,$H1455)</f>
        <v>49670</v>
      </c>
      <c r="J1455" s="177">
        <f>IFERROR(_xll.qlIndexFixing(Index1M,$H1455,TRUE,_xll.ohTrigger(RecalcTrigger,Trigger1M)),NA())</f>
        <v>2.0766196379591075E-2</v>
      </c>
      <c r="K1455" s="44">
        <f>IFERROR(_xll.qlIndexFixing(Index3M,H1455,TRUE,_xll.ohTrigger(RecalcTrigger,Trigger3M)),NA())</f>
        <v>2.1158467179225156E-2</v>
      </c>
      <c r="L1455" s="44">
        <f>IFERROR(_xll.qlIndexFixing(Index6M,$H1455,TRUE,_xll.ohTrigger(RecalcTrigger,Trigger6M)),NA())</f>
        <v>2.1094291122066646E-2</v>
      </c>
      <c r="M1455" s="178">
        <f>IFERROR(_xll.qlIndexFixing(Index1Y,$H1455,TRUE,_xll.ohTrigger(RecalcTrigger,Trigger1Y)),NA())</f>
        <v>2.1269565808822975E-2</v>
      </c>
      <c r="N1455" s="177">
        <f>IFERROR(_xll.qlIndexFixing(ONIndex1M,I1455,TRUE,_xll.ohTrigger(RecalcTrigger,Trigger1M)),NA())</f>
        <v>2.0775940182029551E-2</v>
      </c>
      <c r="O1455" s="44">
        <f>IFERROR(_xll.qlIndexFixing(ONIndex3M,I1455,TRUE,_xll.ohTrigger(RecalcTrigger,Trigger3M)),NA())</f>
        <v>2.1192948482594565E-2</v>
      </c>
      <c r="P1455" s="44">
        <f>IFERROR(_xll.qlIndexFixing(ONIndex6M,I1455,TRUE,_xll.ohTrigger(RecalcTrigger,Trigger6M)),NA())</f>
        <v>2.1158234192540926E-2</v>
      </c>
      <c r="Q1455" s="178">
        <f>IFERROR(_xll.qlIndexFixing(ONIndex1Y,I1455,TRUE,_xll.ohTrigger(RecalcTrigger,Trigger1Y)),NA())</f>
        <v>2.1514091517507161E-2</v>
      </c>
    </row>
    <row r="1456" spans="2:17" x14ac:dyDescent="0.2">
      <c r="B1456" s="39" t="s">
        <v>42</v>
      </c>
      <c r="D1456" s="42">
        <f>_xll.qlCalendarAdvance(Calendar,$D1455,B1456,"f",FALSE)</f>
        <v>49677</v>
      </c>
      <c r="E1456" s="172">
        <f>_xll.qlInterestRateIndexValueDate(IndexON,D1456)</f>
        <v>49677</v>
      </c>
      <c r="F1456" s="188">
        <f>IFERROR(_xll.qlIndexFixing(IndexON,D1456,TRUE,_xll.ohTrigger(RecalcTrigger,TriggerON)),NA())</f>
        <v>2.0478771989801414E-2</v>
      </c>
      <c r="H1456" s="42">
        <f>_xll.qlCalendarAdvance(Calendar,$H1455,B1456,"f",FALSE)</f>
        <v>49677</v>
      </c>
      <c r="I1456" s="172">
        <f>_xll.qlInterestRateIndexValueDate(Index1M,$H1456)</f>
        <v>49677</v>
      </c>
      <c r="J1456" s="177">
        <f>IFERROR(_xll.qlIndexFixing(Index1M,$H1456,TRUE,_xll.ohTrigger(RecalcTrigger,Trigger1M)),NA())</f>
        <v>2.0753573714321419E-2</v>
      </c>
      <c r="K1456" s="44">
        <f>IFERROR(_xll.qlIndexFixing(Index3M,H1456,TRUE,_xll.ohTrigger(RecalcTrigger,Trigger3M)),NA())</f>
        <v>2.1144626583062931E-2</v>
      </c>
      <c r="L1456" s="44">
        <f>IFERROR(_xll.qlIndexFixing(Index6M,$H1456,TRUE,_xll.ohTrigger(RecalcTrigger,Trigger6M)),NA())</f>
        <v>2.1081355840194847E-2</v>
      </c>
      <c r="M1456" s="178">
        <f>IFERROR(_xll.qlIndexFixing(Index1Y,$H1456,TRUE,_xll.ohTrigger(RecalcTrigger,Trigger1Y)),NA())</f>
        <v>2.1252152959076568E-2</v>
      </c>
      <c r="N1456" s="177">
        <f>IFERROR(_xll.qlIndexFixing(ONIndex1M,I1456,TRUE,_xll.ohTrigger(RecalcTrigger,Trigger1M)),NA())</f>
        <v>2.0763229649236603E-2</v>
      </c>
      <c r="O1456" s="44">
        <f>IFERROR(_xll.qlIndexFixing(ONIndex3M,I1456,TRUE,_xll.ohTrigger(RecalcTrigger,Trigger3M)),NA())</f>
        <v>2.1178809750620475E-2</v>
      </c>
      <c r="P1456" s="44">
        <f>IFERROR(_xll.qlIndexFixing(ONIndex6M,I1456,TRUE,_xll.ohTrigger(RecalcTrigger,Trigger6M)),NA())</f>
        <v>2.1144372727917027E-2</v>
      </c>
      <c r="Q1456" s="178">
        <f>IFERROR(_xll.qlIndexFixing(ONIndex1Y,I1456,TRUE,_xll.ohTrigger(RecalcTrigger,Trigger1Y)),NA())</f>
        <v>2.1494671290045453E-2</v>
      </c>
    </row>
    <row r="1457" spans="2:17" x14ac:dyDescent="0.2">
      <c r="B1457" s="39" t="s">
        <v>42</v>
      </c>
      <c r="D1457" s="42">
        <f>_xll.qlCalendarAdvance(Calendar,$D1456,B1457,"f",FALSE)</f>
        <v>49684</v>
      </c>
      <c r="E1457" s="172">
        <f>_xll.qlInterestRateIndexValueDate(IndexON,D1457)</f>
        <v>49684</v>
      </c>
      <c r="F1457" s="188">
        <f>IFERROR(_xll.qlIndexFixing(IndexON,D1457,TRUE,_xll.ohTrigger(RecalcTrigger,TriggerON)),NA())</f>
        <v>2.0466087082545714E-2</v>
      </c>
      <c r="H1457" s="42">
        <f>_xll.qlCalendarAdvance(Calendar,$H1456,B1457,"f",FALSE)</f>
        <v>49684</v>
      </c>
      <c r="I1457" s="172">
        <f>_xll.qlInterestRateIndexValueDate(Index1M,$H1457)</f>
        <v>49684</v>
      </c>
      <c r="J1457" s="177">
        <f>IFERROR(_xll.qlIndexFixing(Index1M,$H1457,TRUE,_xll.ohTrigger(RecalcTrigger,Trigger1M)),NA())</f>
        <v>2.0741000865285436E-2</v>
      </c>
      <c r="K1457" s="44">
        <f>IFERROR(_xll.qlIndexFixing(Index3M,H1457,TRUE,_xll.ohTrigger(RecalcTrigger,Trigger3M)),NA())</f>
        <v>2.1130843880561325E-2</v>
      </c>
      <c r="L1457" s="44">
        <f>IFERROR(_xll.qlIndexFixing(Index6M,$H1457,TRUE,_xll.ohTrigger(RecalcTrigger,Trigger6M)),NA())</f>
        <v>2.1068154816606809E-2</v>
      </c>
      <c r="M1457" s="178">
        <f>IFERROR(_xll.qlIndexFixing(Index1Y,$H1457,TRUE,_xll.ohTrigger(RecalcTrigger,Trigger1Y)),NA())</f>
        <v>2.1234832817428138E-2</v>
      </c>
      <c r="N1457" s="177">
        <f>IFERROR(_xll.qlIndexFixing(ONIndex1M,I1457,TRUE,_xll.ohTrigger(RecalcTrigger,Trigger1M)),NA())</f>
        <v>2.0750568831610083E-2</v>
      </c>
      <c r="O1457" s="44">
        <f>IFERROR(_xll.qlIndexFixing(ONIndex3M,I1457,TRUE,_xll.ohTrigger(RecalcTrigger,Trigger3M)),NA())</f>
        <v>2.1164728565558066E-2</v>
      </c>
      <c r="P1457" s="44">
        <f>IFERROR(_xll.qlIndexFixing(ONIndex6M,I1457,TRUE,_xll.ohTrigger(RecalcTrigger,Trigger6M)),NA())</f>
        <v>2.1130568481724232E-2</v>
      </c>
      <c r="Q1457" s="178">
        <f>IFERROR(_xll.qlIndexFixing(ONIndex1Y,I1457,TRUE,_xll.ohTrigger(RecalcTrigger,Trigger1Y)),NA())</f>
        <v>2.1475341540787563E-2</v>
      </c>
    </row>
    <row r="1458" spans="2:17" x14ac:dyDescent="0.2">
      <c r="B1458" s="39" t="s">
        <v>42</v>
      </c>
      <c r="D1458" s="42">
        <f>_xll.qlCalendarAdvance(Calendar,$D1457,B1458,"f",FALSE)</f>
        <v>49691</v>
      </c>
      <c r="E1458" s="172">
        <f>_xll.qlInterestRateIndexValueDate(IndexON,D1458)</f>
        <v>49691</v>
      </c>
      <c r="F1458" s="188">
        <f>IFERROR(_xll.qlIndexFixing(IndexON,D1458,TRUE,_xll.ohTrigger(RecalcTrigger,TriggerON)),NA())</f>
        <v>2.0453453022105661E-2</v>
      </c>
      <c r="H1458" s="42">
        <f>_xll.qlCalendarAdvance(Calendar,$H1457,B1458,"f",FALSE)</f>
        <v>49691</v>
      </c>
      <c r="I1458" s="172">
        <f>_xll.qlInterestRateIndexValueDate(Index1M,$H1458)</f>
        <v>49691</v>
      </c>
      <c r="J1458" s="177">
        <f>IFERROR(_xll.qlIndexFixing(Index1M,$H1458,TRUE,_xll.ohTrigger(RecalcTrigger,Trigger1M)),NA())</f>
        <v>2.0728477832323566E-2</v>
      </c>
      <c r="K1458" s="44">
        <f>IFERROR(_xll.qlIndexFixing(Index3M,H1458,TRUE,_xll.ohTrigger(RecalcTrigger,Trigger3M)),NA())</f>
        <v>2.1117119071128971E-2</v>
      </c>
      <c r="L1458" s="44">
        <f>IFERROR(_xll.qlIndexFixing(Index6M,$H1458,TRUE,_xll.ohTrigger(RecalcTrigger,Trigger6M)),NA())</f>
        <v>2.1055011694335591E-2</v>
      </c>
      <c r="M1458" s="178">
        <f>IFERROR(_xll.qlIndexFixing(Index1Y,$H1458,TRUE,_xll.ohTrigger(RecalcTrigger,Trigger1Y)),NA())</f>
        <v>2.1217605379133607E-2</v>
      </c>
      <c r="N1458" s="177">
        <f>IFERROR(_xll.qlIndexFixing(ONIndex1M,I1458,TRUE,_xll.ohTrigger(RecalcTrigger,Trigger1M)),NA())</f>
        <v>2.0737957729231038E-2</v>
      </c>
      <c r="O1458" s="44">
        <f>IFERROR(_xll.qlIndexFixing(ONIndex3M,I1458,TRUE,_xll.ohTrigger(RecalcTrigger,Trigger3M)),NA())</f>
        <v>2.1150704927326291E-2</v>
      </c>
      <c r="P1458" s="44">
        <f>IFERROR(_xll.qlIndexFixing(ONIndex6M,I1458,TRUE,_xll.ohTrigger(RecalcTrigger,Trigger6M)),NA())</f>
        <v>2.1116821454043588E-2</v>
      </c>
      <c r="Q1458" s="178">
        <f>IFERROR(_xll.qlIndexFixing(ONIndex1Y,I1458,TRUE,_xll.ohTrigger(RecalcTrigger,Trigger1Y)),NA())</f>
        <v>2.145610226973349E-2</v>
      </c>
    </row>
    <row r="1459" spans="2:17" x14ac:dyDescent="0.2">
      <c r="B1459" s="39" t="s">
        <v>42</v>
      </c>
      <c r="D1459" s="42">
        <f>_xll.qlCalendarAdvance(Calendar,$D1458,B1459,"f",FALSE)</f>
        <v>49698</v>
      </c>
      <c r="E1459" s="172">
        <f>_xll.qlInterestRateIndexValueDate(IndexON,D1459)</f>
        <v>49698</v>
      </c>
      <c r="F1459" s="188">
        <f>IFERROR(_xll.qlIndexFixing(IndexON,D1459,TRUE,_xll.ohTrigger(RecalcTrigger,TriggerON)),NA())</f>
        <v>2.0440869808400208E-2</v>
      </c>
      <c r="H1459" s="42">
        <f>_xll.qlCalendarAdvance(Calendar,$H1458,B1459,"f",FALSE)</f>
        <v>49698</v>
      </c>
      <c r="I1459" s="172">
        <f>_xll.qlInterestRateIndexValueDate(Index1M,$H1459)</f>
        <v>49698</v>
      </c>
      <c r="J1459" s="177">
        <f>IFERROR(_xll.qlIndexFixing(Index1M,$H1459,TRUE,_xll.ohTrigger(RecalcTrigger,Trigger1M)),NA())</f>
        <v>2.0716004615271184E-2</v>
      </c>
      <c r="K1459" s="44">
        <f>IFERROR(_xll.qlIndexFixing(Index3M,H1459,TRUE,_xll.ohTrigger(RecalcTrigger,Trigger3M)),NA())</f>
        <v>2.1103452154172718E-2</v>
      </c>
      <c r="L1459" s="44">
        <f>IFERROR(_xll.qlIndexFixing(Index6M,$H1459,TRUE,_xll.ohTrigger(RecalcTrigger,Trigger6M)),NA())</f>
        <v>2.1041926472256351E-2</v>
      </c>
      <c r="M1459" s="178">
        <f>IFERROR(_xll.qlIndexFixing(Index1Y,$H1459,TRUE,_xll.ohTrigger(RecalcTrigger,Trigger1Y)),NA())</f>
        <v>2.1200470639473355E-2</v>
      </c>
      <c r="N1459" s="177">
        <f>IFERROR(_xll.qlIndexFixing(ONIndex1M,I1459,TRUE,_xll.ohTrigger(RecalcTrigger,Trigger1M)),NA())</f>
        <v>2.0725396341937374E-2</v>
      </c>
      <c r="O1459" s="44">
        <f>IFERROR(_xll.qlIndexFixing(ONIndex3M,I1459,TRUE,_xll.ohTrigger(RecalcTrigger,Trigger3M)),NA())</f>
        <v>2.1136738836087243E-2</v>
      </c>
      <c r="P1459" s="44">
        <f>IFERROR(_xll.qlIndexFixing(ONIndex6M,I1459,TRUE,_xll.ohTrigger(RecalcTrigger,Trigger6M)),NA())</f>
        <v>2.1103131644713002E-2</v>
      </c>
      <c r="Q1459" s="178">
        <f>IFERROR(_xll.qlIndexFixing(ONIndex1Y,I1459,TRUE,_xll.ohTrigger(RecalcTrigger,Trigger1Y)),NA())</f>
        <v>2.1436953476883236E-2</v>
      </c>
    </row>
    <row r="1460" spans="2:17" x14ac:dyDescent="0.2">
      <c r="B1460" s="39" t="s">
        <v>42</v>
      </c>
      <c r="D1460" s="42">
        <f>_xll.qlCalendarAdvance(Calendar,$D1459,B1460,"f",FALSE)</f>
        <v>49705</v>
      </c>
      <c r="E1460" s="172">
        <f>_xll.qlInterestRateIndexValueDate(IndexON,D1460)</f>
        <v>49705</v>
      </c>
      <c r="F1460" s="188">
        <f>IFERROR(_xll.qlIndexFixing(IndexON,D1460,TRUE,_xll.ohTrigger(RecalcTrigger,TriggerON)),NA())</f>
        <v>2.0428337441429356E-2</v>
      </c>
      <c r="H1460" s="42">
        <f>_xll.qlCalendarAdvance(Calendar,$H1459,B1460,"f",FALSE)</f>
        <v>49705</v>
      </c>
      <c r="I1460" s="172">
        <f>_xll.qlInterestRateIndexValueDate(Index1M,$H1460)</f>
        <v>49705</v>
      </c>
      <c r="J1460" s="177">
        <f>IFERROR(_xll.qlIndexFixing(Index1M,$H1460,TRUE,_xll.ohTrigger(RecalcTrigger,Trigger1M)),NA())</f>
        <v>2.0704470614777194E-2</v>
      </c>
      <c r="K1460" s="44">
        <f>IFERROR(_xll.qlIndexFixing(Index3M,H1460,TRUE,_xll.ohTrigger(RecalcTrigger,Trigger3M)),NA())</f>
        <v>2.1090196111024584E-2</v>
      </c>
      <c r="L1460" s="44">
        <f>IFERROR(_xll.qlIndexFixing(Index6M,$H1460,TRUE,_xll.ohTrigger(RecalcTrigger,Trigger6M)),NA())</f>
        <v>2.1028899149247791E-2</v>
      </c>
      <c r="M1460" s="178">
        <f>IFERROR(_xll.qlIndexFixing(Index1Y,$H1460,TRUE,_xll.ohTrigger(RecalcTrigger,Trigger1Y)),NA())</f>
        <v>2.1185068240953564E-2</v>
      </c>
      <c r="N1460" s="177">
        <f>IFERROR(_xll.qlIndexFixing(ONIndex1M,I1460,TRUE,_xll.ohTrigger(RecalcTrigger,Trigger1M)),NA())</f>
        <v>2.0712884669729092E-2</v>
      </c>
      <c r="O1460" s="44">
        <f>IFERROR(_xll.qlIndexFixing(ONIndex3M,I1460,TRUE,_xll.ohTrigger(RecalcTrigger,Trigger3M)),NA())</f>
        <v>2.1122830291597783E-2</v>
      </c>
      <c r="P1460" s="44">
        <f>IFERROR(_xll.qlIndexFixing(ONIndex6M,I1460,TRUE,_xll.ohTrigger(RecalcTrigger,Trigger6M)),NA())</f>
        <v>2.108949905405666E-2</v>
      </c>
      <c r="Q1460" s="178">
        <f>IFERROR(_xll.qlIndexFixing(ONIndex1Y,I1460,TRUE,_xll.ohTrigger(RecalcTrigger,Trigger1Y)),NA())</f>
        <v>2.14178951622368E-2</v>
      </c>
    </row>
    <row r="1461" spans="2:17" x14ac:dyDescent="0.2">
      <c r="B1461" s="39" t="s">
        <v>42</v>
      </c>
      <c r="D1461" s="42">
        <f>_xll.qlCalendarAdvance(Calendar,$D1460,B1461,"f",FALSE)</f>
        <v>49712</v>
      </c>
      <c r="E1461" s="172">
        <f>_xll.qlInterestRateIndexValueDate(IndexON,D1461)</f>
        <v>49712</v>
      </c>
      <c r="F1461" s="188">
        <f>IFERROR(_xll.qlIndexFixing(IndexON,D1461,TRUE,_xll.ohTrigger(RecalcTrigger,TriggerON)),NA())</f>
        <v>2.0415855921274151E-2</v>
      </c>
      <c r="H1461" s="42">
        <f>_xll.qlCalendarAdvance(Calendar,$H1460,B1461,"f",FALSE)</f>
        <v>49712</v>
      </c>
      <c r="I1461" s="172">
        <f>_xll.qlInterestRateIndexValueDate(Index1M,$H1461)</f>
        <v>49712</v>
      </c>
      <c r="J1461" s="177">
        <f>IFERROR(_xll.qlIndexFixing(Index1M,$H1461,TRUE,_xll.ohTrigger(RecalcTrigger,Trigger1M)),NA())</f>
        <v>2.0692088459240286E-2</v>
      </c>
      <c r="K1461" s="44">
        <f>IFERROR(_xll.qlIndexFixing(Index3M,H1461,TRUE,_xll.ohTrigger(RecalcTrigger,Trigger3M)),NA())</f>
        <v>2.1076641623154382E-2</v>
      </c>
      <c r="L1461" s="44">
        <f>IFERROR(_xll.qlIndexFixing(Index6M,$H1461,TRUE,_xll.ohTrigger(RecalcTrigger,Trigger6M)),NA())</f>
        <v>2.1015929724195307E-2</v>
      </c>
      <c r="M1461" s="178">
        <f>IFERROR(_xll.qlIndexFixing(Index1Y,$H1461,TRUE,_xll.ohTrigger(RecalcTrigger,Trigger1Y)),NA())</f>
        <v>2.1166479237307134E-2</v>
      </c>
      <c r="N1461" s="177">
        <f>IFERROR(_xll.qlIndexFixing(ONIndex1M,I1461,TRUE,_xll.ohTrigger(RecalcTrigger,Trigger1M)),NA())</f>
        <v>2.0700422712849331E-2</v>
      </c>
      <c r="O1461" s="44">
        <f>IFERROR(_xll.qlIndexFixing(ONIndex3M,I1461,TRUE,_xll.ohTrigger(RecalcTrigger,Trigger3M)),NA())</f>
        <v>2.1108979294020003E-2</v>
      </c>
      <c r="P1461" s="44">
        <f>IFERROR(_xll.qlIndexFixing(ONIndex6M,I1461,TRUE,_xll.ohTrigger(RecalcTrigger,Trigger6M)),NA())</f>
        <v>2.1075923681750375E-2</v>
      </c>
      <c r="Q1461" s="178">
        <f>IFERROR(_xll.qlIndexFixing(ONIndex1Y,I1461,TRUE,_xll.ohTrigger(RecalcTrigger,Trigger1Y)),NA())</f>
        <v>2.1398927325794181E-2</v>
      </c>
    </row>
    <row r="1462" spans="2:17" x14ac:dyDescent="0.2">
      <c r="B1462" s="39" t="s">
        <v>42</v>
      </c>
      <c r="D1462" s="42">
        <f>_xll.qlCalendarAdvance(Calendar,$D1461,B1462,"f",FALSE)</f>
        <v>49719</v>
      </c>
      <c r="E1462" s="172">
        <f>_xll.qlInterestRateIndexValueDate(IndexON,D1462)</f>
        <v>49719</v>
      </c>
      <c r="F1462" s="188">
        <f>IFERROR(_xll.qlIndexFixing(IndexON,D1462,TRUE,_xll.ohTrigger(RecalcTrigger,TriggerON)),NA())</f>
        <v>2.0403425247853546E-2</v>
      </c>
      <c r="H1462" s="42">
        <f>_xll.qlCalendarAdvance(Calendar,$H1461,B1462,"f",FALSE)</f>
        <v>49719</v>
      </c>
      <c r="I1462" s="172">
        <f>_xll.qlInterestRateIndexValueDate(Index1M,$H1462)</f>
        <v>49719</v>
      </c>
      <c r="J1462" s="177">
        <f>IFERROR(_xll.qlIndexFixing(Index1M,$H1462,TRUE,_xll.ohTrigger(RecalcTrigger,Trigger1M)),NA())</f>
        <v>2.0679756109440419E-2</v>
      </c>
      <c r="K1462" s="44">
        <f>IFERROR(_xll.qlIndexFixing(Index3M,H1462,TRUE,_xll.ohTrigger(RecalcTrigger,Trigger3M)),NA())</f>
        <v>2.1063145022212022E-2</v>
      </c>
      <c r="L1462" s="44">
        <f>IFERROR(_xll.qlIndexFixing(Index6M,$H1462,TRUE,_xll.ohTrigger(RecalcTrigger,Trigger6M)),NA())</f>
        <v>2.1003018195987409E-2</v>
      </c>
      <c r="M1462" s="178">
        <f>IFERROR(_xll.qlIndexFixing(Index1Y,$H1462,TRUE,_xll.ohTrigger(RecalcTrigger,Trigger1Y)),NA())</f>
        <v>2.1149622565489867E-2</v>
      </c>
      <c r="N1462" s="177">
        <f>IFERROR(_xll.qlIndexFixing(ONIndex1M,I1462,TRUE,_xll.ohTrigger(RecalcTrigger,Trigger1M)),NA())</f>
        <v>2.0688010470973905E-2</v>
      </c>
      <c r="O1462" s="44">
        <f>IFERROR(_xll.qlIndexFixing(ONIndex3M,I1462,TRUE,_xll.ohTrigger(RecalcTrigger,Trigger3M)),NA())</f>
        <v>2.1095185843272857E-2</v>
      </c>
      <c r="P1462" s="44">
        <f>IFERROR(_xll.qlIndexFixing(ONIndex6M,I1462,TRUE,_xll.ohTrigger(RecalcTrigger,Trigger6M)),NA())</f>
        <v>2.1062405527875194E-2</v>
      </c>
      <c r="Q1462" s="178">
        <f>IFERROR(_xll.qlIndexFixing(ONIndex1Y,I1462,TRUE,_xll.ohTrigger(RecalcTrigger,Trigger1Y)),NA())</f>
        <v>2.1380049967474335E-2</v>
      </c>
    </row>
    <row r="1463" spans="2:17" x14ac:dyDescent="0.2">
      <c r="B1463" s="39" t="s">
        <v>42</v>
      </c>
      <c r="D1463" s="42">
        <f>_xll.qlCalendarAdvance(Calendar,$D1462,B1463,"f",FALSE)</f>
        <v>49726</v>
      </c>
      <c r="E1463" s="172">
        <f>_xll.qlInterestRateIndexValueDate(IndexON,D1463)</f>
        <v>49726</v>
      </c>
      <c r="F1463" s="188">
        <f>IFERROR(_xll.qlIndexFixing(IndexON,D1463,TRUE,_xll.ohTrigger(RecalcTrigger,TriggerON)),NA())</f>
        <v>2.0391045421167542E-2</v>
      </c>
      <c r="H1463" s="42">
        <f>_xll.qlCalendarAdvance(Calendar,$H1462,B1463,"f",FALSE)</f>
        <v>49726</v>
      </c>
      <c r="I1463" s="172">
        <f>_xll.qlInterestRateIndexValueDate(Index1M,$H1463)</f>
        <v>49726</v>
      </c>
      <c r="J1463" s="177">
        <f>IFERROR(_xll.qlIndexFixing(Index1M,$H1463,TRUE,_xll.ohTrigger(RecalcTrigger,Trigger1M)),NA())</f>
        <v>2.066747356522948E-2</v>
      </c>
      <c r="K1463" s="44">
        <f>IFERROR(_xll.qlIndexFixing(Index3M,H1463,TRUE,_xll.ohTrigger(RecalcTrigger,Trigger3M)),NA())</f>
        <v>2.1049706307623879E-2</v>
      </c>
      <c r="L1463" s="44">
        <f>IFERROR(_xll.qlIndexFixing(Index6M,$H1463,TRUE,_xll.ohTrigger(RecalcTrigger,Trigger6M)),NA())</f>
        <v>2.0990164563519282E-2</v>
      </c>
      <c r="M1463" s="178">
        <f>IFERROR(_xll.qlIndexFixing(Index1Y,$H1463,TRUE,_xll.ohTrigger(RecalcTrigger,Trigger1Y)),NA())</f>
        <v>2.1132858573684295E-2</v>
      </c>
      <c r="N1463" s="177">
        <f>IFERROR(_xll.qlIndexFixing(ONIndex1M,I1463,TRUE,_xll.ohTrigger(RecalcTrigger,Trigger1M)),NA())</f>
        <v>2.0675647944183861E-2</v>
      </c>
      <c r="O1463" s="44">
        <f>IFERROR(_xll.qlIndexFixing(ONIndex3M,I1463,TRUE,_xll.ohTrigger(RecalcTrigger,Trigger3M)),NA())</f>
        <v>2.1081449939437391E-2</v>
      </c>
      <c r="P1463" s="44">
        <f>IFERROR(_xll.qlIndexFixing(ONIndex6M,I1463,TRUE,_xll.ohTrigger(RecalcTrigger,Trigger6M)),NA())</f>
        <v>2.1048944592431118E-2</v>
      </c>
      <c r="Q1463" s="178">
        <f>IFERROR(_xll.qlIndexFixing(ONIndex1Y,I1463,TRUE,_xll.ohTrigger(RecalcTrigger,Trigger1Y)),NA())</f>
        <v>2.136126308727726E-2</v>
      </c>
    </row>
    <row r="1464" spans="2:17" x14ac:dyDescent="0.2">
      <c r="B1464" s="39" t="s">
        <v>42</v>
      </c>
      <c r="D1464" s="42">
        <f>_xll.qlCalendarAdvance(Calendar,$D1463,B1464,"f",FALSE)</f>
        <v>49733</v>
      </c>
      <c r="E1464" s="172">
        <f>_xll.qlInterestRateIndexValueDate(IndexON,D1464)</f>
        <v>49733</v>
      </c>
      <c r="F1464" s="188">
        <f>IFERROR(_xll.qlIndexFixing(IndexON,D1464,TRUE,_xll.ohTrigger(RecalcTrigger,TriggerON)),NA())</f>
        <v>2.0378716441135092E-2</v>
      </c>
      <c r="H1464" s="42">
        <f>_xll.qlCalendarAdvance(Calendar,$H1463,B1464,"f",FALSE)</f>
        <v>49733</v>
      </c>
      <c r="I1464" s="172">
        <f>_xll.qlInterestRateIndexValueDate(Index1M,$H1464)</f>
        <v>49733</v>
      </c>
      <c r="J1464" s="177">
        <f>IFERROR(_xll.qlIndexFixing(Index1M,$H1464,TRUE,_xll.ohTrigger(RecalcTrigger,Trigger1M)),NA())</f>
        <v>2.0655240826464936E-2</v>
      </c>
      <c r="K1464" s="44">
        <f>IFERROR(_xll.qlIndexFixing(Index3M,H1464,TRUE,_xll.ohTrigger(RecalcTrigger,Trigger3M)),NA())</f>
        <v>2.1036325478815423E-2</v>
      </c>
      <c r="L1464" s="44">
        <f>IFERROR(_xll.qlIndexFixing(Index6M,$H1464,TRUE,_xll.ohTrigger(RecalcTrigger,Trigger6M)),NA())</f>
        <v>2.097736882569012E-2</v>
      </c>
      <c r="M1464" s="178">
        <f>IFERROR(_xll.qlIndexFixing(Index1Y,$H1464,TRUE,_xll.ohTrigger(RecalcTrigger,Trigger1Y)),NA())</f>
        <v>2.1117759056012542E-2</v>
      </c>
      <c r="N1464" s="177">
        <f>IFERROR(_xll.qlIndexFixing(ONIndex1M,I1464,TRUE,_xll.ohTrigger(RecalcTrigger,Trigger1M)),NA())</f>
        <v>2.0663335132722338E-2</v>
      </c>
      <c r="O1464" s="44">
        <f>IFERROR(_xll.qlIndexFixing(ONIndex3M,I1464,TRUE,_xll.ohTrigger(RecalcTrigger,Trigger3M)),NA())</f>
        <v>2.1067771582351513E-2</v>
      </c>
      <c r="P1464" s="44">
        <f>IFERROR(_xll.qlIndexFixing(ONIndex6M,I1464,TRUE,_xll.ohTrigger(RecalcTrigger,Trigger6M)),NA())</f>
        <v>2.1035540875580239E-2</v>
      </c>
      <c r="Q1464" s="178">
        <f>IFERROR(_xll.qlIndexFixing(ONIndex1Y,I1464,TRUE,_xll.ohTrigger(RecalcTrigger,Trigger1Y)),NA())</f>
        <v>2.1342566685284003E-2</v>
      </c>
    </row>
    <row r="1465" spans="2:17" x14ac:dyDescent="0.2">
      <c r="B1465" s="39" t="s">
        <v>42</v>
      </c>
      <c r="D1465" s="42">
        <f>_xll.qlCalendarAdvance(Calendar,$D1464,B1465,"f",FALSE)</f>
        <v>49740</v>
      </c>
      <c r="E1465" s="172">
        <f>_xll.qlInterestRateIndexValueDate(IndexON,D1465)</f>
        <v>49740</v>
      </c>
      <c r="F1465" s="188">
        <f>IFERROR(_xll.qlIndexFixing(IndexON,D1465,TRUE,_xll.ohTrigger(RecalcTrigger,TriggerON)),NA())</f>
        <v>2.0366438307918289E-2</v>
      </c>
      <c r="H1465" s="42">
        <f>_xll.qlCalendarAdvance(Calendar,$H1464,B1465,"f",FALSE)</f>
        <v>49740</v>
      </c>
      <c r="I1465" s="172">
        <f>_xll.qlInterestRateIndexValueDate(Index1M,$H1465)</f>
        <v>49740</v>
      </c>
      <c r="J1465" s="177">
        <f>IFERROR(_xll.qlIndexFixing(Index1M,$H1465,TRUE,_xll.ohTrigger(RecalcTrigger,Trigger1M)),NA())</f>
        <v>2.0642211437913102E-2</v>
      </c>
      <c r="K1465" s="44">
        <f>IFERROR(_xll.qlIndexFixing(Index3M,H1465,TRUE,_xll.ohTrigger(RecalcTrigger,Trigger3M)),NA())</f>
        <v>2.1022330496955233E-2</v>
      </c>
      <c r="L1465" s="44">
        <f>IFERROR(_xll.qlIndexFixing(Index6M,$H1465,TRUE,_xll.ohTrigger(RecalcTrigger,Trigger6M)),NA())</f>
        <v>2.0963473922218291E-2</v>
      </c>
      <c r="M1465" s="178">
        <f>IFERROR(_xll.qlIndexFixing(Index1Y,$H1465,TRUE,_xll.ohTrigger(RecalcTrigger,Trigger1Y)),NA())</f>
        <v>2.1101163405314871E-2</v>
      </c>
      <c r="N1465" s="177">
        <f>IFERROR(_xll.qlIndexFixing(ONIndex1M,I1465,TRUE,_xll.ohTrigger(RecalcTrigger,Trigger1M)),NA())</f>
        <v>2.0651072036184104E-2</v>
      </c>
      <c r="O1465" s="44">
        <f>IFERROR(_xll.qlIndexFixing(ONIndex3M,I1465,TRUE,_xll.ohTrigger(RecalcTrigger,Trigger3M)),NA())</f>
        <v>2.105415077209627E-2</v>
      </c>
      <c r="P1465" s="44">
        <f>IFERROR(_xll.qlIndexFixing(ONIndex6M,I1465,TRUE,_xll.ohTrigger(RecalcTrigger,Trigger6M)),NA())</f>
        <v>2.1022194376917325E-2</v>
      </c>
      <c r="Q1465" s="178">
        <f>IFERROR(_xll.qlIndexFixing(ONIndex1Y,I1465,TRUE,_xll.ohTrigger(RecalcTrigger,Trigger1Y)),NA())</f>
        <v>2.1323960761332472E-2</v>
      </c>
    </row>
    <row r="1466" spans="2:17" x14ac:dyDescent="0.2">
      <c r="B1466" s="39" t="s">
        <v>42</v>
      </c>
      <c r="D1466" s="42">
        <f>_xll.qlCalendarAdvance(Calendar,$D1465,B1466,"f",FALSE)</f>
        <v>49747</v>
      </c>
      <c r="E1466" s="172">
        <f>_xll.qlInterestRateIndexValueDate(IndexON,D1466)</f>
        <v>49747</v>
      </c>
      <c r="F1466" s="188">
        <f>IFERROR(_xll.qlIndexFixing(IndexON,D1466,TRUE,_xll.ohTrigger(RecalcTrigger,TriggerON)),NA())</f>
        <v>2.035421102135504E-2</v>
      </c>
      <c r="H1466" s="42">
        <f>_xll.qlCalendarAdvance(Calendar,$H1465,B1466,"f",FALSE)</f>
        <v>49747</v>
      </c>
      <c r="I1466" s="172">
        <f>_xll.qlInterestRateIndexValueDate(Index1M,$H1466)</f>
        <v>49747</v>
      </c>
      <c r="J1466" s="177">
        <f>IFERROR(_xll.qlIndexFixing(Index1M,$H1466,TRUE,_xll.ohTrigger(RecalcTrigger,Trigger1M)),NA())</f>
        <v>2.0629808175577087E-2</v>
      </c>
      <c r="K1466" s="44">
        <f>IFERROR(_xll.qlIndexFixing(Index3M,H1466,TRUE,_xll.ohTrigger(RecalcTrigger,Trigger3M)),NA())</f>
        <v>2.1009072184494982E-2</v>
      </c>
      <c r="L1466" s="44">
        <f>IFERROR(_xll.qlIndexFixing(Index6M,$H1466,TRUE,_xll.ohTrigger(RecalcTrigger,Trigger6M)),NA())</f>
        <v>2.0950807617151585E-2</v>
      </c>
      <c r="M1466" s="178">
        <f>IFERROR(_xll.qlIndexFixing(Index1Y,$H1466,TRUE,_xll.ohTrigger(RecalcTrigger,Trigger1Y)),NA())</f>
        <v>2.1084660403777544E-2</v>
      </c>
      <c r="N1466" s="177">
        <f>IFERROR(_xll.qlIndexFixing(ONIndex1M,I1466,TRUE,_xll.ohTrigger(RecalcTrigger,Trigger1M)),NA())</f>
        <v>2.0638858654893344E-2</v>
      </c>
      <c r="O1466" s="44">
        <f>IFERROR(_xll.qlIndexFixing(ONIndex3M,I1466,TRUE,_xll.ohTrigger(RecalcTrigger,Trigger3M)),NA())</f>
        <v>2.1040587508752706E-2</v>
      </c>
      <c r="P1466" s="44">
        <f>IFERROR(_xll.qlIndexFixing(ONIndex6M,I1466,TRUE,_xll.ohTrigger(RecalcTrigger,Trigger6M)),NA())</f>
        <v>2.1008905096928654E-2</v>
      </c>
      <c r="Q1466" s="178">
        <f>IFERROR(_xll.qlIndexFixing(ONIndex1Y,I1466,TRUE,_xll.ohTrigger(RecalcTrigger,Trigger1Y)),NA())</f>
        <v>2.1305445315584759E-2</v>
      </c>
    </row>
    <row r="1467" spans="2:17" x14ac:dyDescent="0.2">
      <c r="B1467" s="39" t="s">
        <v>42</v>
      </c>
      <c r="D1467" s="42">
        <f>_xll.qlCalendarAdvance(Calendar,$D1466,B1467,"f",FALSE)</f>
        <v>49754</v>
      </c>
      <c r="E1467" s="172">
        <f>_xll.qlInterestRateIndexValueDate(IndexON,D1467)</f>
        <v>49754</v>
      </c>
      <c r="F1467" s="188">
        <f>IFERROR(_xll.qlIndexFixing(IndexON,D1467,TRUE,_xll.ohTrigger(RecalcTrigger,TriggerON)),NA())</f>
        <v>2.0342034581526391E-2</v>
      </c>
      <c r="H1467" s="42">
        <f>_xll.qlCalendarAdvance(Calendar,$H1466,B1467,"f",FALSE)</f>
        <v>49754</v>
      </c>
      <c r="I1467" s="172">
        <f>_xll.qlInterestRateIndexValueDate(Index1M,$H1467)</f>
        <v>49754</v>
      </c>
      <c r="J1467" s="177">
        <f>IFERROR(_xll.qlIndexFixing(Index1M,$H1467,TRUE,_xll.ohTrigger(RecalcTrigger,Trigger1M)),NA())</f>
        <v>2.0618012232069133E-2</v>
      </c>
      <c r="K1467" s="44">
        <f>IFERROR(_xll.qlIndexFixing(Index3M,H1467,TRUE,_xll.ohTrigger(RecalcTrigger,Trigger3M)),NA())</f>
        <v>2.0995871763635366E-2</v>
      </c>
      <c r="L1467" s="44">
        <f>IFERROR(_xll.qlIndexFixing(Index6M,$H1467,TRUE,_xll.ohTrigger(RecalcTrigger,Trigger6M)),NA())</f>
        <v>2.093819921809869E-2</v>
      </c>
      <c r="M1467" s="178">
        <f>IFERROR(_xll.qlIndexFixing(Index1Y,$H1467,TRUE,_xll.ohTrigger(RecalcTrigger,Trigger1Y)),NA())</f>
        <v>2.1068250046916592E-2</v>
      </c>
      <c r="N1467" s="177">
        <f>IFERROR(_xll.qlIndexFixing(ONIndex1M,I1467,TRUE,_xll.ohTrigger(RecalcTrigger,Trigger1M)),NA())</f>
        <v>2.0626694988687966E-2</v>
      </c>
      <c r="O1467" s="44">
        <f>IFERROR(_xll.qlIndexFixing(ONIndex3M,I1467,TRUE,_xll.ohTrigger(RecalcTrigger,Trigger3M)),NA())</f>
        <v>2.1027081792239777E-2</v>
      </c>
      <c r="P1467" s="44">
        <f>IFERROR(_xll.qlIndexFixing(ONIndex6M,I1467,TRUE,_xll.ohTrigger(RecalcTrigger,Trigger6M)),NA())</f>
        <v>2.0995673035208995E-2</v>
      </c>
      <c r="Q1467" s="178">
        <f>IFERROR(_xll.qlIndexFixing(ONIndex1Y,I1467,TRUE,_xll.ohTrigger(RecalcTrigger,Trigger1Y)),NA())</f>
        <v>2.1287020347797725E-2</v>
      </c>
    </row>
    <row r="1468" spans="2:17" x14ac:dyDescent="0.2">
      <c r="B1468" s="39" t="s">
        <v>42</v>
      </c>
      <c r="D1468" s="42">
        <f>_xll.qlCalendarAdvance(Calendar,$D1467,B1468,"f",FALSE)</f>
        <v>49761</v>
      </c>
      <c r="E1468" s="172">
        <f>_xll.qlInterestRateIndexValueDate(IndexON,D1468)</f>
        <v>49761</v>
      </c>
      <c r="F1468" s="188">
        <f>IFERROR(_xll.qlIndexFixing(IndexON,D1468,TRUE,_xll.ohTrigger(RecalcTrigger,TriggerON)),NA())</f>
        <v>2.032990898851339E-2</v>
      </c>
      <c r="H1468" s="42">
        <f>_xll.qlCalendarAdvance(Calendar,$H1467,B1468,"f",FALSE)</f>
        <v>49761</v>
      </c>
      <c r="I1468" s="172">
        <f>_xll.qlInterestRateIndexValueDate(Index1M,$H1468)</f>
        <v>49761</v>
      </c>
      <c r="J1468" s="177">
        <f>IFERROR(_xll.qlIndexFixing(Index1M,$H1468,TRUE,_xll.ohTrigger(RecalcTrigger,Trigger1M)),NA())</f>
        <v>2.0605987350920639E-2</v>
      </c>
      <c r="K1468" s="44">
        <f>IFERROR(_xll.qlIndexFixing(Index3M,H1468,TRUE,_xll.ohTrigger(RecalcTrigger,Trigger3M)),NA())</f>
        <v>2.0982729233799364E-2</v>
      </c>
      <c r="L1468" s="44">
        <f>IFERROR(_xll.qlIndexFixing(Index6M,$H1468,TRUE,_xll.ohTrigger(RecalcTrigger,Trigger6M)),NA())</f>
        <v>2.0925648723957194E-2</v>
      </c>
      <c r="M1468" s="178">
        <f>IFERROR(_xll.qlIndexFixing(Index1Y,$H1468,TRUE,_xll.ohTrigger(RecalcTrigger,Trigger1Y)),NA())</f>
        <v>2.105193233027336E-2</v>
      </c>
      <c r="N1468" s="177">
        <f>IFERROR(_xll.qlIndexFixing(ONIndex1M,I1468,TRUE,_xll.ohTrigger(RecalcTrigger,Trigger1M)),NA())</f>
        <v>2.0614581037486923E-2</v>
      </c>
      <c r="O1468" s="44">
        <f>IFERROR(_xll.qlIndexFixing(ONIndex3M,I1468,TRUE,_xll.ohTrigger(RecalcTrigger,Trigger3M)),NA())</f>
        <v>2.1013633622476435E-2</v>
      </c>
      <c r="P1468" s="44">
        <f>IFERROR(_xll.qlIndexFixing(ONIndex6M,I1468,TRUE,_xll.ohTrigger(RecalcTrigger,Trigger6M)),NA())</f>
        <v>2.0982498192001486E-2</v>
      </c>
      <c r="Q1468" s="178">
        <f>IFERROR(_xll.qlIndexFixing(ONIndex1Y,I1468,TRUE,_xll.ohTrigger(RecalcTrigger,Trigger1Y)),NA())</f>
        <v>2.1268685858214509E-2</v>
      </c>
    </row>
    <row r="1469" spans="2:17" x14ac:dyDescent="0.2">
      <c r="B1469" s="39" t="s">
        <v>42</v>
      </c>
      <c r="D1469" s="42">
        <f>_xll.qlCalendarAdvance(Calendar,$D1468,B1469,"f",FALSE)</f>
        <v>49768</v>
      </c>
      <c r="E1469" s="172">
        <f>_xll.qlInterestRateIndexValueDate(IndexON,D1469)</f>
        <v>49768</v>
      </c>
      <c r="F1469" s="188">
        <f>IFERROR(_xll.qlIndexFixing(IndexON,D1469,TRUE,_xll.ohTrigger(RecalcTrigger,TriggerON)),NA())</f>
        <v>2.0317834242153943E-2</v>
      </c>
      <c r="H1469" s="42">
        <f>_xll.qlCalendarAdvance(Calendar,$H1468,B1469,"f",FALSE)</f>
        <v>49768</v>
      </c>
      <c r="I1469" s="172">
        <f>_xll.qlInterestRateIndexValueDate(Index1M,$H1469)</f>
        <v>49768</v>
      </c>
      <c r="J1469" s="177">
        <f>IFERROR(_xll.qlIndexFixing(Index1M,$H1469,TRUE,_xll.ohTrigger(RecalcTrigger,Trigger1M)),NA())</f>
        <v>2.0593742171760843E-2</v>
      </c>
      <c r="K1469" s="44">
        <f>IFERROR(_xll.qlIndexFixing(Index3M,H1469,TRUE,_xll.ohTrigger(RecalcTrigger,Trigger3M)),NA())</f>
        <v>2.0969966942620551E-2</v>
      </c>
      <c r="L1469" s="44">
        <f>IFERROR(_xll.qlIndexFixing(Index6M,$H1469,TRUE,_xll.ohTrigger(RecalcTrigger,Trigger6M)),NA())</f>
        <v>2.0913982446513255E-2</v>
      </c>
      <c r="M1469" s="178">
        <f>IFERROR(_xll.qlIndexFixing(Index1Y,$H1469,TRUE,_xll.ohTrigger(RecalcTrigger,Trigger1Y)),NA())</f>
        <v>2.1033726168795813E-2</v>
      </c>
      <c r="N1469" s="177">
        <f>IFERROR(_xll.qlIndexFixing(ONIndex1M,I1469,TRUE,_xll.ohTrigger(RecalcTrigger,Trigger1M)),NA())</f>
        <v>2.0602516801452309E-2</v>
      </c>
      <c r="O1469" s="44">
        <f>IFERROR(_xll.qlIndexFixing(ONIndex3M,I1469,TRUE,_xll.ohTrigger(RecalcTrigger,Trigger3M)),NA())</f>
        <v>2.1000242999462682E-2</v>
      </c>
      <c r="P1469" s="44">
        <f>IFERROR(_xll.qlIndexFixing(ONIndex6M,I1469,TRUE,_xll.ohTrigger(RecalcTrigger,Trigger6M)),NA())</f>
        <v>2.0969380567144036E-2</v>
      </c>
      <c r="Q1469" s="178">
        <f>IFERROR(_xll.qlIndexFixing(ONIndex1Y,I1469,TRUE,_xll.ohTrigger(RecalcTrigger,Trigger1Y)),NA())</f>
        <v>2.1250441846673018E-2</v>
      </c>
    </row>
    <row r="1470" spans="2:17" x14ac:dyDescent="0.2">
      <c r="B1470" s="39" t="s">
        <v>42</v>
      </c>
      <c r="D1470" s="42">
        <f>_xll.qlCalendarAdvance(Calendar,$D1469,B1470,"f",FALSE)</f>
        <v>49775</v>
      </c>
      <c r="E1470" s="172">
        <f>_xll.qlInterestRateIndexValueDate(IndexON,D1470)</f>
        <v>49775</v>
      </c>
      <c r="F1470" s="188">
        <f>IFERROR(_xll.qlIndexFixing(IndexON,D1470,TRUE,_xll.ohTrigger(RecalcTrigger,TriggerON)),NA())</f>
        <v>2.0304644003086958E-2</v>
      </c>
      <c r="H1470" s="42">
        <f>_xll.qlCalendarAdvance(Calendar,$H1469,B1470,"f",FALSE)</f>
        <v>49775</v>
      </c>
      <c r="I1470" s="172">
        <f>_xll.qlInterestRateIndexValueDate(Index1M,$H1470)</f>
        <v>49775</v>
      </c>
      <c r="J1470" s="177">
        <f>IFERROR(_xll.qlIndexFixing(Index1M,$H1470,TRUE,_xll.ohTrigger(RecalcTrigger,Trigger1M)),NA())</f>
        <v>2.0582087031390563E-2</v>
      </c>
      <c r="K1470" s="44">
        <f>IFERROR(_xll.qlIndexFixing(Index3M,H1470,TRUE,_xll.ohTrigger(RecalcTrigger,Trigger3M)),NA())</f>
        <v>2.0956936804625285E-2</v>
      </c>
      <c r="L1470" s="44">
        <f>IFERROR(_xll.qlIndexFixing(Index6M,$H1470,TRUE,_xll.ohTrigger(RecalcTrigger,Trigger6M)),NA())</f>
        <v>2.090153747926126E-2</v>
      </c>
      <c r="M1470" s="178">
        <f>IFERROR(_xll.qlIndexFixing(Index1Y,$H1470,TRUE,_xll.ohTrigger(RecalcTrigger,Trigger1Y)),NA())</f>
        <v>2.1019574799934659E-2</v>
      </c>
      <c r="N1470" s="177">
        <f>IFERROR(_xll.qlIndexFixing(ONIndex1M,I1470,TRUE,_xll.ohTrigger(RecalcTrigger,Trigger1M)),NA())</f>
        <v>2.0589402181677485E-2</v>
      </c>
      <c r="O1470" s="44">
        <f>IFERROR(_xll.qlIndexFixing(ONIndex3M,I1470,TRUE,_xll.ohTrigger(RecalcTrigger,Trigger3M)),NA())</f>
        <v>2.0985524909382214E-2</v>
      </c>
      <c r="P1470" s="44">
        <f>IFERROR(_xll.qlIndexFixing(ONIndex6M,I1470,TRUE,_xll.ohTrigger(RecalcTrigger,Trigger6M)),NA())</f>
        <v>2.0955005973586571E-2</v>
      </c>
      <c r="Q1470" s="178">
        <f>IFERROR(_xll.qlIndexFixing(ONIndex1Y,I1470,TRUE,_xll.ohTrigger(RecalcTrigger,Trigger1Y)),NA())</f>
        <v>2.1229589187404363E-2</v>
      </c>
    </row>
    <row r="1471" spans="2:17" x14ac:dyDescent="0.2">
      <c r="B1471" s="39" t="s">
        <v>42</v>
      </c>
      <c r="D1471" s="42">
        <f>_xll.qlCalendarAdvance(Calendar,$D1470,B1471,"f",FALSE)</f>
        <v>49782</v>
      </c>
      <c r="E1471" s="172">
        <f>_xll.qlInterestRateIndexValueDate(IndexON,D1471)</f>
        <v>49782</v>
      </c>
      <c r="F1471" s="188">
        <f>IFERROR(_xll.qlIndexFixing(IndexON,D1471,TRUE,_xll.ohTrigger(RecalcTrigger,TriggerON)),NA())</f>
        <v>2.0293837289476757E-2</v>
      </c>
      <c r="H1471" s="42">
        <f>_xll.qlCalendarAdvance(Calendar,$H1470,B1471,"f",FALSE)</f>
        <v>49782</v>
      </c>
      <c r="I1471" s="172">
        <f>_xll.qlInterestRateIndexValueDate(Index1M,$H1471)</f>
        <v>49782</v>
      </c>
      <c r="J1471" s="177">
        <f>IFERROR(_xll.qlIndexFixing(Index1M,$H1471,TRUE,_xll.ohTrigger(RecalcTrigger,Trigger1M)),NA())</f>
        <v>2.0570211592692393E-2</v>
      </c>
      <c r="K1471" s="44">
        <f>IFERROR(_xll.qlIndexFixing(Index3M,H1471,TRUE,_xll.ohTrigger(RecalcTrigger,Trigger3M)),NA())</f>
        <v>2.0943964552210065E-2</v>
      </c>
      <c r="L1471" s="44">
        <f>IFERROR(_xll.qlIndexFixing(Index6M,$H1471,TRUE,_xll.ohTrigger(RecalcTrigger,Trigger6M)),NA())</f>
        <v>2.08891504027237E-2</v>
      </c>
      <c r="M1471" s="178">
        <f>IFERROR(_xll.qlIndexFixing(Index1Y,$H1471,TRUE,_xll.ohTrigger(RecalcTrigger,Trigger1Y)),NA())</f>
        <v>2.100353497744889E-2</v>
      </c>
      <c r="N1471" s="177">
        <f>IFERROR(_xll.qlIndexFixing(ONIndex1M,I1471,TRUE,_xll.ohTrigger(RecalcTrigger,Trigger1M)),NA())</f>
        <v>2.0578537474801317E-2</v>
      </c>
      <c r="O1471" s="44">
        <f>IFERROR(_xll.qlIndexFixing(ONIndex3M,I1471,TRUE,_xll.ohTrigger(RecalcTrigger,Trigger3M)),NA())</f>
        <v>2.0973634394008123E-2</v>
      </c>
      <c r="P1471" s="44">
        <f>IFERROR(_xll.qlIndexFixing(ONIndex6M,I1471,TRUE,_xll.ohTrigger(RecalcTrigger,Trigger6M)),NA())</f>
        <v>2.0943316972722448E-2</v>
      </c>
      <c r="Q1471" s="178">
        <f>IFERROR(_xll.qlIndexFixing(ONIndex1Y,I1471,TRUE,_xll.ohTrigger(RecalcTrigger,Trigger1Y)),NA())</f>
        <v>2.1214225257634167E-2</v>
      </c>
    </row>
    <row r="1472" spans="2:17" x14ac:dyDescent="0.2">
      <c r="B1472" s="39" t="s">
        <v>42</v>
      </c>
      <c r="D1472" s="42">
        <f>_xll.qlCalendarAdvance(Calendar,$D1471,B1472,"f",FALSE)</f>
        <v>49789</v>
      </c>
      <c r="E1472" s="172">
        <f>_xll.qlInterestRateIndexValueDate(IndexON,D1472)</f>
        <v>49789</v>
      </c>
      <c r="F1472" s="188">
        <f>IFERROR(_xll.qlIndexFixing(IndexON,D1472,TRUE,_xll.ohTrigger(RecalcTrigger,TriggerON)),NA())</f>
        <v>2.0281915083159019E-2</v>
      </c>
      <c r="H1472" s="42">
        <f>_xll.qlCalendarAdvance(Calendar,$H1471,B1472,"f",FALSE)</f>
        <v>49789</v>
      </c>
      <c r="I1472" s="172">
        <f>_xll.qlInterestRateIndexValueDate(Index1M,$H1472)</f>
        <v>49789</v>
      </c>
      <c r="J1472" s="177">
        <f>IFERROR(_xll.qlIndexFixing(Index1M,$H1472,TRUE,_xll.ohTrigger(RecalcTrigger,Trigger1M)),NA())</f>
        <v>2.0558124523981276E-2</v>
      </c>
      <c r="K1472" s="44">
        <f>IFERROR(_xll.qlIndexFixing(Index3M,H1472,TRUE,_xll.ohTrigger(RecalcTrigger,Trigger3M)),NA())</f>
        <v>2.0931050184816464E-2</v>
      </c>
      <c r="L1472" s="44">
        <f>IFERROR(_xll.qlIndexFixing(Index6M,$H1472,TRUE,_xll.ohTrigger(RecalcTrigger,Trigger6M)),NA())</f>
        <v>2.0876821215832796E-2</v>
      </c>
      <c r="M1472" s="178">
        <f>IFERROR(_xll.qlIndexFixing(Index1Y,$H1472,TRUE,_xll.ohTrigger(RecalcTrigger,Trigger1Y)),NA())</f>
        <v>2.0987587777599792E-2</v>
      </c>
      <c r="N1472" s="177">
        <f>IFERROR(_xll.qlIndexFixing(ONIndex1M,I1472,TRUE,_xll.ohTrigger(RecalcTrigger,Trigger1M)),NA())</f>
        <v>2.0566622384103894E-2</v>
      </c>
      <c r="O1472" s="44">
        <f>IFERROR(_xll.qlIndexFixing(ONIndex3M,I1472,TRUE,_xll.ohTrigger(RecalcTrigger,Trigger3M)),NA())</f>
        <v>2.0960416411405225E-2</v>
      </c>
      <c r="P1472" s="44">
        <f>IFERROR(_xll.qlIndexFixing(ONIndex6M,I1472,TRUE,_xll.ohTrigger(RecalcTrigger,Trigger6M)),NA())</f>
        <v>2.0930371002996218E-2</v>
      </c>
      <c r="Q1472" s="178">
        <f>IFERROR(_xll.qlIndexFixing(ONIndex1Y,I1472,TRUE,_xll.ohTrigger(RecalcTrigger,Trigger1Y)),NA())</f>
        <v>2.1196252680136807E-2</v>
      </c>
    </row>
    <row r="1473" spans="2:17" x14ac:dyDescent="0.2">
      <c r="B1473" s="39" t="s">
        <v>42</v>
      </c>
      <c r="D1473" s="42">
        <f>_xll.qlCalendarAdvance(Calendar,$D1472,B1473,"f",FALSE)</f>
        <v>49796</v>
      </c>
      <c r="E1473" s="172">
        <f>_xll.qlInterestRateIndexValueDate(IndexON,D1473)</f>
        <v>49796</v>
      </c>
      <c r="F1473" s="188">
        <f>IFERROR(_xll.qlIndexFixing(IndexON,D1473,TRUE,_xll.ohTrigger(RecalcTrigger,TriggerON)),NA())</f>
        <v>2.0270043723575881E-2</v>
      </c>
      <c r="H1473" s="42">
        <f>_xll.qlCalendarAdvance(Calendar,$H1472,B1473,"f",FALSE)</f>
        <v>49796</v>
      </c>
      <c r="I1473" s="172">
        <f>_xll.qlInterestRateIndexValueDate(Index1M,$H1473)</f>
        <v>49796</v>
      </c>
      <c r="J1473" s="177">
        <f>IFERROR(_xll.qlIndexFixing(Index1M,$H1473,TRUE,_xll.ohTrigger(RecalcTrigger,Trigger1M)),NA())</f>
        <v>2.0546610156654786E-2</v>
      </c>
      <c r="K1473" s="44">
        <f>IFERROR(_xll.qlIndexFixing(Index3M,H1473,TRUE,_xll.ohTrigger(RecalcTrigger,Trigger3M)),NA())</f>
        <v>2.0917884930061782E-2</v>
      </c>
      <c r="L1473" s="44">
        <f>IFERROR(_xll.qlIndexFixing(Index6M,$H1473,TRUE,_xll.ohTrigger(RecalcTrigger,Trigger6M)),NA())</f>
        <v>2.0863764788644705E-2</v>
      </c>
      <c r="M1473" s="178">
        <f>IFERROR(_xll.qlIndexFixing(Index1Y,$H1473,TRUE,_xll.ohTrigger(RecalcTrigger,Trigger1Y)),NA())</f>
        <v>2.0971733196056164E-2</v>
      </c>
      <c r="N1473" s="177">
        <f>IFERROR(_xll.qlIndexFixing(ONIndex1M,I1473,TRUE,_xll.ohTrigger(RecalcTrigger,Trigger1M)),NA())</f>
        <v>2.0554757008491853E-2</v>
      </c>
      <c r="O1473" s="44">
        <f>IFERROR(_xll.qlIndexFixing(ONIndex3M,I1473,TRUE,_xll.ohTrigger(RecalcTrigger,Trigger3M)),NA())</f>
        <v>2.0947255975795054E-2</v>
      </c>
      <c r="P1473" s="44">
        <f>IFERROR(_xll.qlIndexFixing(ONIndex6M,I1473,TRUE,_xll.ohTrigger(RecalcTrigger,Trigger6M)),NA())</f>
        <v>2.0917482251863184E-2</v>
      </c>
      <c r="Q1473" s="178">
        <f>IFERROR(_xll.qlIndexFixing(ONIndex1Y,I1473,TRUE,_xll.ohTrigger(RecalcTrigger,Trigger1Y)),NA())</f>
        <v>2.1178370580681172E-2</v>
      </c>
    </row>
    <row r="1474" spans="2:17" x14ac:dyDescent="0.2">
      <c r="B1474" s="39" t="s">
        <v>42</v>
      </c>
      <c r="D1474" s="42">
        <f>_xll.qlCalendarAdvance(Calendar,$D1473,B1474,"f",FALSE)</f>
        <v>49803</v>
      </c>
      <c r="E1474" s="172">
        <f>_xll.qlInterestRateIndexValueDate(IndexON,D1474)</f>
        <v>49803</v>
      </c>
      <c r="F1474" s="188">
        <f>IFERROR(_xll.qlIndexFixing(IndexON,D1474,TRUE,_xll.ohTrigger(RecalcTrigger,TriggerON)),NA())</f>
        <v>2.0258223210646298E-2</v>
      </c>
      <c r="H1474" s="42">
        <f>_xll.qlCalendarAdvance(Calendar,$H1473,B1474,"f",FALSE)</f>
        <v>49803</v>
      </c>
      <c r="I1474" s="172">
        <f>_xll.qlInterestRateIndexValueDate(Index1M,$H1474)</f>
        <v>49803</v>
      </c>
      <c r="J1474" s="177">
        <f>IFERROR(_xll.qlIndexFixing(Index1M,$H1474,TRUE,_xll.ohTrigger(RecalcTrigger,Trigger1M)),NA())</f>
        <v>2.0534884159008893E-2</v>
      </c>
      <c r="K1474" s="44">
        <f>IFERROR(_xll.qlIndexFixing(Index3M,H1474,TRUE,_xll.ohTrigger(RecalcTrigger,Trigger3M)),NA())</f>
        <v>2.090508973445104E-2</v>
      </c>
      <c r="L1474" s="44">
        <f>IFERROR(_xll.qlIndexFixing(Index6M,$H1474,TRUE,_xll.ohTrigger(RecalcTrigger,Trigger6M)),NA())</f>
        <v>2.0851561701080414E-2</v>
      </c>
      <c r="M1474" s="178">
        <f>IFERROR(_xll.qlIndexFixing(Index1Y,$H1474,TRUE,_xll.ohTrigger(RecalcTrigger,Trigger1Y)),NA())</f>
        <v>2.0955971228510117E-2</v>
      </c>
      <c r="N1474" s="177">
        <f>IFERROR(_xll.qlIndexFixing(ONIndex1M,I1474,TRUE,_xll.ohTrigger(RecalcTrigger,Trigger1M)),NA())</f>
        <v>2.0542941347884147E-2</v>
      </c>
      <c r="O1474" s="44">
        <f>IFERROR(_xll.qlIndexFixing(ONIndex3M,I1474,TRUE,_xll.ohTrigger(RecalcTrigger,Trigger3M)),NA())</f>
        <v>2.0934153086691332E-2</v>
      </c>
      <c r="P1474" s="44">
        <f>IFERROR(_xll.qlIndexFixing(ONIndex6M,I1474,TRUE,_xll.ohTrigger(RecalcTrigger,Trigger6M)),NA())</f>
        <v>2.0904650718999163E-2</v>
      </c>
      <c r="Q1474" s="178">
        <f>IFERROR(_xll.qlIndexFixing(ONIndex1Y,I1474,TRUE,_xll.ohTrigger(RecalcTrigger,Trigger1Y)),NA())</f>
        <v>2.1160578959186216E-2</v>
      </c>
    </row>
    <row r="1475" spans="2:17" x14ac:dyDescent="0.2">
      <c r="B1475" s="39" t="s">
        <v>42</v>
      </c>
      <c r="D1475" s="42">
        <f>_xll.qlCalendarAdvance(Calendar,$D1474,B1475,"f",FALSE)</f>
        <v>49810</v>
      </c>
      <c r="E1475" s="172">
        <f>_xll.qlInterestRateIndexValueDate(IndexON,D1475)</f>
        <v>49810</v>
      </c>
      <c r="F1475" s="188">
        <f>IFERROR(_xll.qlIndexFixing(IndexON,D1475,TRUE,_xll.ohTrigger(RecalcTrigger,TriggerON)),NA())</f>
        <v>2.0246453544370269E-2</v>
      </c>
      <c r="H1475" s="42">
        <f>_xll.qlCalendarAdvance(Calendar,$H1474,B1475,"f",FALSE)</f>
        <v>49810</v>
      </c>
      <c r="I1475" s="172">
        <f>_xll.qlInterestRateIndexValueDate(Index1M,$H1475)</f>
        <v>49810</v>
      </c>
      <c r="J1475" s="177">
        <f>IFERROR(_xll.qlIndexFixing(Index1M,$H1475,TRUE,_xll.ohTrigger(RecalcTrigger,Trigger1M)),NA())</f>
        <v>2.0523207974737258E-2</v>
      </c>
      <c r="K1475" s="44">
        <f>IFERROR(_xll.qlIndexFixing(Index3M,H1475,TRUE,_xll.ohTrigger(RecalcTrigger,Trigger3M)),NA())</f>
        <v>2.089235242591379E-2</v>
      </c>
      <c r="L1475" s="44">
        <f>IFERROR(_xll.qlIndexFixing(Index6M,$H1475,TRUE,_xll.ohTrigger(RecalcTrigger,Trigger6M)),NA())</f>
        <v>2.0839416510845341E-2</v>
      </c>
      <c r="M1475" s="178">
        <f>IFERROR(_xll.qlIndexFixing(Index1Y,$H1475,TRUE,_xll.ohTrigger(RecalcTrigger,Trigger1Y)),NA())</f>
        <v>2.0940301870680411E-2</v>
      </c>
      <c r="N1475" s="177">
        <f>IFERROR(_xll.qlIndexFixing(ONIndex1M,I1475,TRUE,_xll.ohTrigger(RecalcTrigger,Trigger1M)),NA())</f>
        <v>2.0531175402442869E-2</v>
      </c>
      <c r="O1475" s="44">
        <f>IFERROR(_xll.qlIndexFixing(ONIndex3M,I1475,TRUE,_xll.ohTrigger(RecalcTrigger,Trigger3M)),NA())</f>
        <v>2.092110774449929E-2</v>
      </c>
      <c r="P1475" s="44">
        <f>IFERROR(_xll.qlIndexFixing(ONIndex6M,I1475,TRUE,_xll.ohTrigger(RecalcTrigger,Trigger6M)),NA())</f>
        <v>2.0891876404485199E-2</v>
      </c>
      <c r="Q1475" s="178">
        <f>IFERROR(_xll.qlIndexFixing(ONIndex1Y,I1475,TRUE,_xll.ohTrigger(RecalcTrigger,Trigger1Y)),NA())</f>
        <v>2.1142877815651939E-2</v>
      </c>
    </row>
    <row r="1476" spans="2:17" x14ac:dyDescent="0.2">
      <c r="B1476" s="39" t="s">
        <v>42</v>
      </c>
      <c r="D1476" s="42">
        <f>_xll.qlCalendarAdvance(Calendar,$D1475,B1476,"f",FALSE)</f>
        <v>49817</v>
      </c>
      <c r="E1476" s="172">
        <f>_xll.qlInterestRateIndexValueDate(IndexON,D1476)</f>
        <v>49817</v>
      </c>
      <c r="F1476" s="188">
        <f>IFERROR(_xll.qlIndexFixing(IndexON,D1476,TRUE,_xll.ohTrigger(RecalcTrigger,TriggerON)),NA())</f>
        <v>2.023473472482884E-2</v>
      </c>
      <c r="H1476" s="42">
        <f>_xll.qlCalendarAdvance(Calendar,$H1475,B1476,"f",FALSE)</f>
        <v>49817</v>
      </c>
      <c r="I1476" s="172">
        <f>_xll.qlInterestRateIndexValueDate(Index1M,$H1476)</f>
        <v>49817</v>
      </c>
      <c r="J1476" s="177">
        <f>IFERROR(_xll.qlIndexFixing(Index1M,$H1476,TRUE,_xll.ohTrigger(RecalcTrigger,Trigger1M)),NA())</f>
        <v>2.0511581603692985E-2</v>
      </c>
      <c r="K1476" s="44">
        <f>IFERROR(_xll.qlIndexFixing(Index3M,H1476,TRUE,_xll.ohTrigger(RecalcTrigger,Trigger3M)),NA())</f>
        <v>2.0879673003896801E-2</v>
      </c>
      <c r="L1476" s="44">
        <f>IFERROR(_xll.qlIndexFixing(Index6M,$H1476,TRUE,_xll.ohTrigger(RecalcTrigger,Trigger6M)),NA())</f>
        <v>2.08273292168763E-2</v>
      </c>
      <c r="M1476" s="178">
        <f>IFERROR(_xll.qlIndexFixing(Index1Y,$H1476,TRUE,_xll.ohTrigger(RecalcTrigger,Trigger1Y)),NA())</f>
        <v>2.0924725118310228E-2</v>
      </c>
      <c r="N1476" s="177">
        <f>IFERROR(_xll.qlIndexFixing(ONIndex1M,I1476,TRUE,_xll.ohTrigger(RecalcTrigger,Trigger1M)),NA())</f>
        <v>2.0519459172005927E-2</v>
      </c>
      <c r="O1476" s="44">
        <f>IFERROR(_xll.qlIndexFixing(ONIndex3M,I1476,TRUE,_xll.ohTrigger(RecalcTrigger,Trigger3M)),NA())</f>
        <v>2.0908119949056836E-2</v>
      </c>
      <c r="P1476" s="44">
        <f>IFERROR(_xll.qlIndexFixing(ONIndex6M,I1476,TRUE,_xll.ohTrigger(RecalcTrigger,Trigger6M)),NA())</f>
        <v>2.087915930840234E-2</v>
      </c>
      <c r="Q1476" s="178">
        <f>IFERROR(_xll.qlIndexFixing(ONIndex1Y,I1476,TRUE,_xll.ohTrigger(RecalcTrigger,Trigger1Y)),NA())</f>
        <v>2.1125267150159388E-2</v>
      </c>
    </row>
    <row r="1477" spans="2:17" x14ac:dyDescent="0.2">
      <c r="B1477" s="39" t="s">
        <v>42</v>
      </c>
      <c r="D1477" s="42">
        <f>_xll.qlCalendarAdvance(Calendar,$D1476,B1477,"f",FALSE)</f>
        <v>49824</v>
      </c>
      <c r="E1477" s="172">
        <f>_xll.qlInterestRateIndexValueDate(IndexON,D1477)</f>
        <v>49824</v>
      </c>
      <c r="F1477" s="188">
        <f>IFERROR(_xll.qlIndexFixing(IndexON,D1477,TRUE,_xll.ohTrigger(RecalcTrigger,TriggerON)),NA())</f>
        <v>2.0223066751859919E-2</v>
      </c>
      <c r="H1477" s="42">
        <f>_xll.qlCalendarAdvance(Calendar,$H1476,B1477,"f",FALSE)</f>
        <v>49824</v>
      </c>
      <c r="I1477" s="172">
        <f>_xll.qlInterestRateIndexValueDate(Index1M,$H1477)</f>
        <v>49824</v>
      </c>
      <c r="J1477" s="177">
        <f>IFERROR(_xll.qlIndexFixing(Index1M,$H1477,TRUE,_xll.ohTrigger(RecalcTrigger,Trigger1M)),NA())</f>
        <v>2.0500005045716516E-2</v>
      </c>
      <c r="K1477" s="44">
        <f>IFERROR(_xll.qlIndexFixing(Index3M,H1477,TRUE,_xll.ohTrigger(RecalcTrigger,Trigger3M)),NA())</f>
        <v>2.0867051467846849E-2</v>
      </c>
      <c r="L1477" s="44">
        <f>IFERROR(_xll.qlIndexFixing(Index6M,$H1477,TRUE,_xll.ohTrigger(RecalcTrigger,Trigger6M)),NA())</f>
        <v>2.0816043589111315E-2</v>
      </c>
      <c r="M1477" s="178">
        <f>IFERROR(_xll.qlIndexFixing(Index1Y,$H1477,TRUE,_xll.ohTrigger(RecalcTrigger,Trigger1Y)),NA())</f>
        <v>2.0909240967168508E-2</v>
      </c>
      <c r="N1477" s="177">
        <f>IFERROR(_xll.qlIndexFixing(ONIndex1M,I1477,TRUE,_xll.ohTrigger(RecalcTrigger,Trigger1M)),NA())</f>
        <v>2.0507792656654367E-2</v>
      </c>
      <c r="O1477" s="44">
        <f>IFERROR(_xll.qlIndexFixing(ONIndex3M,I1477,TRUE,_xll.ohTrigger(RecalcTrigger,Trigger3M)),NA())</f>
        <v>2.089518970036397E-2</v>
      </c>
      <c r="P1477" s="44">
        <f>IFERROR(_xll.qlIndexFixing(ONIndex6M,I1477,TRUE,_xll.ohTrigger(RecalcTrigger,Trigger6M)),NA())</f>
        <v>2.0866499430669538E-2</v>
      </c>
      <c r="Q1477" s="178">
        <f>IFERROR(_xll.qlIndexFixing(ONIndex1Y,I1477,TRUE,_xll.ohTrigger(RecalcTrigger,Trigger1Y)),NA())</f>
        <v>2.1107746962708562E-2</v>
      </c>
    </row>
    <row r="1478" spans="2:17" x14ac:dyDescent="0.2">
      <c r="B1478" s="39" t="s">
        <v>42</v>
      </c>
      <c r="D1478" s="42">
        <f>_xll.qlCalendarAdvance(Calendar,$D1477,B1478,"f",FALSE)</f>
        <v>49831</v>
      </c>
      <c r="E1478" s="172">
        <f>_xll.qlInterestRateIndexValueDate(IndexON,D1478)</f>
        <v>49831</v>
      </c>
      <c r="F1478" s="188">
        <f>IFERROR(_xll.qlIndexFixing(IndexON,D1478,TRUE,_xll.ohTrigger(RecalcTrigger,TriggerON)),NA())</f>
        <v>2.0211449625706646E-2</v>
      </c>
      <c r="H1478" s="42">
        <f>_xll.qlCalendarAdvance(Calendar,$H1477,B1478,"f",FALSE)</f>
        <v>49831</v>
      </c>
      <c r="I1478" s="172">
        <f>_xll.qlInterestRateIndexValueDate(Index1M,$H1478)</f>
        <v>49831</v>
      </c>
      <c r="J1478" s="177">
        <f>IFERROR(_xll.qlIndexFixing(Index1M,$H1478,TRUE,_xll.ohTrigger(RecalcTrigger,Trigger1M)),NA())</f>
        <v>2.0488478300660952E-2</v>
      </c>
      <c r="K1478" s="44">
        <f>IFERROR(_xll.qlIndexFixing(Index3M,H1478,TRUE,_xll.ohTrigger(RecalcTrigger,Trigger3M)),NA())</f>
        <v>2.0854487817214225E-2</v>
      </c>
      <c r="L1478" s="44">
        <f>IFERROR(_xll.qlIndexFixing(Index6M,$H1478,TRUE,_xll.ohTrigger(RecalcTrigger,Trigger6M)),NA())</f>
        <v>2.0804061717988459E-2</v>
      </c>
      <c r="M1478" s="178">
        <f>IFERROR(_xll.qlIndexFixing(Index1Y,$H1478,TRUE,_xll.ohTrigger(RecalcTrigger,Trigger1Y)),NA())</f>
        <v>2.0893849413048393E-2</v>
      </c>
      <c r="N1478" s="177">
        <f>IFERROR(_xll.qlIndexFixing(ONIndex1M,I1478,TRUE,_xll.ohTrigger(RecalcTrigger,Trigger1M)),NA())</f>
        <v>2.0496175856388188E-2</v>
      </c>
      <c r="O1478" s="44">
        <f>IFERROR(_xll.qlIndexFixing(ONIndex3M,I1478,TRUE,_xll.ohTrigger(RecalcTrigger,Trigger3M)),NA())</f>
        <v>2.0882316998339645E-2</v>
      </c>
      <c r="P1478" s="44">
        <f>IFERROR(_xll.qlIndexFixing(ONIndex6M,I1478,TRUE,_xll.ohTrigger(RecalcTrigger,Trigger6M)),NA())</f>
        <v>2.0853896771205749E-2</v>
      </c>
      <c r="Q1478" s="178">
        <f>IFERROR(_xll.qlIndexFixing(ONIndex1Y,I1478,TRUE,_xll.ohTrigger(RecalcTrigger,Trigger1Y)),NA())</f>
        <v>2.1090317252975277E-2</v>
      </c>
    </row>
    <row r="1479" spans="2:17" x14ac:dyDescent="0.2">
      <c r="B1479" s="39" t="s">
        <v>42</v>
      </c>
      <c r="D1479" s="42">
        <f>_xll.qlCalendarAdvance(Calendar,$D1478,B1479,"f",FALSE)</f>
        <v>49838</v>
      </c>
      <c r="E1479" s="172">
        <f>_xll.qlInterestRateIndexValueDate(IndexON,D1479)</f>
        <v>49838</v>
      </c>
      <c r="F1479" s="188">
        <f>IFERROR(_xll.qlIndexFixing(IndexON,D1479,TRUE,_xll.ohTrigger(RecalcTrigger,TriggerON)),NA())</f>
        <v>2.0199883346044833E-2</v>
      </c>
      <c r="H1479" s="42">
        <f>_xll.qlCalendarAdvance(Calendar,$H1478,B1479,"f",FALSE)</f>
        <v>49838</v>
      </c>
      <c r="I1479" s="172">
        <f>_xll.qlInterestRateIndexValueDate(Index1M,$H1479)</f>
        <v>49838</v>
      </c>
      <c r="J1479" s="177">
        <f>IFERROR(_xll.qlIndexFixing(Index1M,$H1479,TRUE,_xll.ohTrigger(RecalcTrigger,Trigger1M)),NA())</f>
        <v>2.0477001368376865E-2</v>
      </c>
      <c r="K1479" s="44">
        <f>IFERROR(_xll.qlIndexFixing(Index3M,H1479,TRUE,_xll.ohTrigger(RecalcTrigger,Trigger3M)),NA())</f>
        <v>2.0841982051454509E-2</v>
      </c>
      <c r="L1479" s="44">
        <f>IFERROR(_xll.qlIndexFixing(Index6M,$H1479,TRUE,_xll.ohTrigger(RecalcTrigger,Trigger6M)),NA())</f>
        <v>2.0792137729186207E-2</v>
      </c>
      <c r="M1479" s="178">
        <f>IFERROR(_xll.qlIndexFixing(Index1Y,$H1479,TRUE,_xll.ohTrigger(RecalcTrigger,Trigger1Y)),NA())</f>
        <v>2.0878550451769673E-2</v>
      </c>
      <c r="N1479" s="177">
        <f>IFERROR(_xll.qlIndexFixing(ONIndex1M,I1479,TRUE,_xll.ohTrigger(RecalcTrigger,Trigger1M)),NA())</f>
        <v>2.0484608771207391E-2</v>
      </c>
      <c r="O1479" s="44">
        <f>IFERROR(_xll.qlIndexFixing(ONIndex3M,I1479,TRUE,_xll.ohTrigger(RecalcTrigger,Trigger3M)),NA())</f>
        <v>2.0869501843145954E-2</v>
      </c>
      <c r="P1479" s="44">
        <f>IFERROR(_xll.qlIndexFixing(ONIndex6M,I1479,TRUE,_xll.ohTrigger(RecalcTrigger,Trigger6M)),NA())</f>
        <v>2.0841351330173064E-2</v>
      </c>
      <c r="Q1479" s="178">
        <f>IFERROR(_xll.qlIndexFixing(ONIndex1Y,I1479,TRUE,_xll.ohTrigger(RecalcTrigger,Trigger1Y)),NA())</f>
        <v>2.1072978021283717E-2</v>
      </c>
    </row>
    <row r="1480" spans="2:17" x14ac:dyDescent="0.2">
      <c r="B1480" s="39" t="s">
        <v>42</v>
      </c>
      <c r="D1480" s="42">
        <f>_xll.qlCalendarAdvance(Calendar,$D1479,B1480,"f",FALSE)</f>
        <v>49845</v>
      </c>
      <c r="E1480" s="172">
        <f>_xll.qlInterestRateIndexValueDate(IndexON,D1480)</f>
        <v>49845</v>
      </c>
      <c r="F1480" s="188">
        <f>IFERROR(_xll.qlIndexFixing(IndexON,D1480,TRUE,_xll.ohTrigger(RecalcTrigger,TriggerON)),NA())</f>
        <v>2.0188367913198668E-2</v>
      </c>
      <c r="H1480" s="42">
        <f>_xll.qlCalendarAdvance(Calendar,$H1479,B1480,"f",FALSE)</f>
        <v>49845</v>
      </c>
      <c r="I1480" s="172">
        <f>_xll.qlInterestRateIndexValueDate(Index1M,$H1480)</f>
        <v>49845</v>
      </c>
      <c r="J1480" s="177">
        <f>IFERROR(_xll.qlIndexFixing(Index1M,$H1480,TRUE,_xll.ohTrigger(RecalcTrigger,Trigger1M)),NA())</f>
        <v>2.0465574248712294E-2</v>
      </c>
      <c r="K1480" s="44">
        <f>IFERROR(_xll.qlIndexFixing(Index3M,H1480,TRUE,_xll.ohTrigger(RecalcTrigger,Trigger3M)),NA())</f>
        <v>2.0829534170022403E-2</v>
      </c>
      <c r="L1480" s="44">
        <f>IFERROR(_xll.qlIndexFixing(Index6M,$H1480,TRUE,_xll.ohTrigger(RecalcTrigger,Trigger6M)),NA())</f>
        <v>2.0780271621679749E-2</v>
      </c>
      <c r="M1480" s="178">
        <f>IFERROR(_xll.qlIndexFixing(Index1Y,$H1480,TRUE,_xll.ohTrigger(RecalcTrigger,Trigger1Y)),NA())</f>
        <v>2.0863344079175672E-2</v>
      </c>
      <c r="N1480" s="177">
        <f>IFERROR(_xll.qlIndexFixing(ONIndex1M,I1480,TRUE,_xll.ohTrigger(RecalcTrigger,Trigger1M)),NA())</f>
        <v>2.047309140103093E-2</v>
      </c>
      <c r="O1480" s="44">
        <f>IFERROR(_xll.qlIndexFixing(ONIndex3M,I1480,TRUE,_xll.ohTrigger(RecalcTrigger,Trigger3M)),NA())</f>
        <v>2.0856744234782898E-2</v>
      </c>
      <c r="P1480" s="44">
        <f>IFERROR(_xll.qlIndexFixing(ONIndex6M,I1480,TRUE,_xll.ohTrigger(RecalcTrigger,Trigger6M)),NA())</f>
        <v>2.0828863107490436E-2</v>
      </c>
      <c r="Q1480" s="178">
        <f>IFERROR(_xll.qlIndexFixing(ONIndex1Y,I1480,TRUE,_xll.ohTrigger(RecalcTrigger,Trigger1Y)),NA())</f>
        <v>2.1055729267552836E-2</v>
      </c>
    </row>
    <row r="1481" spans="2:17" x14ac:dyDescent="0.2">
      <c r="B1481" s="39" t="s">
        <v>42</v>
      </c>
      <c r="D1481" s="42">
        <f>_xll.qlCalendarAdvance(Calendar,$D1480,B1481,"f",FALSE)</f>
        <v>49852</v>
      </c>
      <c r="E1481" s="172">
        <f>_xll.qlInterestRateIndexValueDate(IndexON,D1481)</f>
        <v>49852</v>
      </c>
      <c r="F1481" s="188">
        <f>IFERROR(_xll.qlIndexFixing(IndexON,D1481,TRUE,_xll.ohTrigger(RecalcTrigger,TriggerON)),NA())</f>
        <v>2.0176903326843965E-2</v>
      </c>
      <c r="H1481" s="42">
        <f>_xll.qlCalendarAdvance(Calendar,$H1480,B1481,"f",FALSE)</f>
        <v>49852</v>
      </c>
      <c r="I1481" s="172">
        <f>_xll.qlInterestRateIndexValueDate(Index1M,$H1481)</f>
        <v>49852</v>
      </c>
      <c r="J1481" s="177">
        <f>IFERROR(_xll.qlIndexFixing(Index1M,$H1481,TRUE,_xll.ohTrigger(RecalcTrigger,Trigger1M)),NA())</f>
        <v>2.0454196941515276E-2</v>
      </c>
      <c r="K1481" s="44">
        <f>IFERROR(_xll.qlIndexFixing(Index3M,H1481,TRUE,_xll.ohTrigger(RecalcTrigger,Trigger3M)),NA())</f>
        <v>2.0817144172374367E-2</v>
      </c>
      <c r="L1481" s="44">
        <f>IFERROR(_xll.qlIndexFixing(Index6M,$H1481,TRUE,_xll.ohTrigger(RecalcTrigger,Trigger6M)),NA())</f>
        <v>2.0767761154187766E-2</v>
      </c>
      <c r="M1481" s="178">
        <f>IFERROR(_xll.qlIndexFixing(Index1Y,$H1481,TRUE,_xll.ohTrigger(RecalcTrigger,Trigger1Y)),NA())</f>
        <v>2.0848230291136582E-2</v>
      </c>
      <c r="N1481" s="177">
        <f>IFERROR(_xll.qlIndexFixing(ONIndex1M,I1481,TRUE,_xll.ohTrigger(RecalcTrigger,Trigger1M)),NA())</f>
        <v>2.0461623745858804E-2</v>
      </c>
      <c r="O1481" s="44">
        <f>IFERROR(_xll.qlIndexFixing(ONIndex3M,I1481,TRUE,_xll.ohTrigger(RecalcTrigger,Trigger3M)),NA())</f>
        <v>2.0844044173007337E-2</v>
      </c>
      <c r="P1481" s="44">
        <f>IFERROR(_xll.qlIndexFixing(ONIndex6M,I1481,TRUE,_xll.ohTrigger(RecalcTrigger,Trigger6M)),NA())</f>
        <v>2.0816432103157867E-2</v>
      </c>
      <c r="Q1481" s="178">
        <f>IFERROR(_xll.qlIndexFixing(ONIndex1Y,I1481,TRUE,_xll.ohTrigger(RecalcTrigger,Trigger1Y)),NA())</f>
        <v>2.1038570991701588E-2</v>
      </c>
    </row>
    <row r="1482" spans="2:17" x14ac:dyDescent="0.2">
      <c r="B1482" s="39" t="s">
        <v>42</v>
      </c>
      <c r="D1482" s="42">
        <f>_xll.qlCalendarAdvance(Calendar,$D1481,B1482,"f",FALSE)</f>
        <v>49859</v>
      </c>
      <c r="E1482" s="172">
        <f>_xll.qlInterestRateIndexValueDate(IndexON,D1482)</f>
        <v>49859</v>
      </c>
      <c r="F1482" s="188">
        <f>IFERROR(_xll.qlIndexFixing(IndexON,D1482,TRUE,_xll.ohTrigger(RecalcTrigger,TriggerON)),NA())</f>
        <v>2.0165489587304908E-2</v>
      </c>
      <c r="H1482" s="42">
        <f>_xll.qlCalendarAdvance(Calendar,$H1481,B1482,"f",FALSE)</f>
        <v>49859</v>
      </c>
      <c r="I1482" s="172">
        <f>_xll.qlInterestRateIndexValueDate(Index1M,$H1482)</f>
        <v>49859</v>
      </c>
      <c r="J1482" s="177">
        <f>IFERROR(_xll.qlIndexFixing(Index1M,$H1482,TRUE,_xll.ohTrigger(RecalcTrigger,Trigger1M)),NA())</f>
        <v>2.0442869446638916E-2</v>
      </c>
      <c r="K1482" s="44">
        <f>IFERROR(_xll.qlIndexFixing(Index3M,H1482,TRUE,_xll.ohTrigger(RecalcTrigger,Trigger3M)),NA())</f>
        <v>2.0804812057973028E-2</v>
      </c>
      <c r="L1482" s="44">
        <f>IFERROR(_xll.qlIndexFixing(Index6M,$H1482,TRUE,_xll.ohTrigger(RecalcTrigger,Trigger6M)),NA())</f>
        <v>2.0756021215783831E-2</v>
      </c>
      <c r="M1482" s="178">
        <f>IFERROR(_xll.qlIndexFixing(Index1Y,$H1482,TRUE,_xll.ohTrigger(RecalcTrigger,Trigger1Y)),NA())</f>
        <v>2.0833209083546578E-2</v>
      </c>
      <c r="N1482" s="177">
        <f>IFERROR(_xll.qlIndexFixing(ONIndex1M,I1482,TRUE,_xll.ohTrigger(RecalcTrigger,Trigger1M)),NA())</f>
        <v>2.0450205805853106E-2</v>
      </c>
      <c r="O1482" s="44">
        <f>IFERROR(_xll.qlIndexFixing(ONIndex3M,I1482,TRUE,_xll.ohTrigger(RecalcTrigger,Trigger3M)),NA())</f>
        <v>2.083140165806241E-2</v>
      </c>
      <c r="P1482" s="44">
        <f>IFERROR(_xll.qlIndexFixing(ONIndex6M,I1482,TRUE,_xll.ohTrigger(RecalcTrigger,Trigger6M)),NA())</f>
        <v>2.0804058317094309E-2</v>
      </c>
      <c r="Q1482" s="178">
        <f>IFERROR(_xll.qlIndexFixing(ONIndex1Y,I1482,TRUE,_xll.ohTrigger(RecalcTrigger,Trigger1Y)),NA())</f>
        <v>2.1021503193892066E-2</v>
      </c>
    </row>
    <row r="1483" spans="2:17" x14ac:dyDescent="0.2">
      <c r="B1483" s="39" t="s">
        <v>42</v>
      </c>
      <c r="D1483" s="42">
        <f>_xll.qlCalendarAdvance(Calendar,$D1482,B1483,"f",FALSE)</f>
        <v>49866</v>
      </c>
      <c r="E1483" s="172">
        <f>_xll.qlInterestRateIndexValueDate(IndexON,D1483)</f>
        <v>49866</v>
      </c>
      <c r="F1483" s="188">
        <f>IFERROR(_xll.qlIndexFixing(IndexON,D1483,TRUE,_xll.ohTrigger(RecalcTrigger,TriggerON)),NA())</f>
        <v>2.0154126694176266E-2</v>
      </c>
      <c r="H1483" s="42">
        <f>_xll.qlCalendarAdvance(Calendar,$H1482,B1483,"f",FALSE)</f>
        <v>49866</v>
      </c>
      <c r="I1483" s="172">
        <f>_xll.qlInterestRateIndexValueDate(Index1M,$H1483)</f>
        <v>49866</v>
      </c>
      <c r="J1483" s="177">
        <f>IFERROR(_xll.qlIndexFixing(Index1M,$H1483,TRUE,_xll.ohTrigger(RecalcTrigger,Trigger1M)),NA())</f>
        <v>2.0431591763938849E-2</v>
      </c>
      <c r="K1483" s="44">
        <f>IFERROR(_xll.qlIndexFixing(Index3M,H1483,TRUE,_xll.ohTrigger(RecalcTrigger,Trigger3M)),NA())</f>
        <v>2.0792537826281019E-2</v>
      </c>
      <c r="L1483" s="44">
        <f>IFERROR(_xll.qlIndexFixing(Index6M,$H1483,TRUE,_xll.ohTrigger(RecalcTrigger,Trigger6M)),NA())</f>
        <v>2.074433916634871E-2</v>
      </c>
      <c r="M1483" s="178">
        <f>IFERROR(_xll.qlIndexFixing(Index1Y,$H1483,TRUE,_xll.ohTrigger(RecalcTrigger,Trigger1Y)),NA())</f>
        <v>2.0818280452325144E-2</v>
      </c>
      <c r="N1483" s="177">
        <f>IFERROR(_xll.qlIndexFixing(ONIndex1M,I1483,TRUE,_xll.ohTrigger(RecalcTrigger,Trigger1M)),NA())</f>
        <v>2.0438837580770697E-2</v>
      </c>
      <c r="O1483" s="44">
        <f>IFERROR(_xll.qlIndexFixing(ONIndex3M,I1483,TRUE,_xll.ohTrigger(RecalcTrigger,Trigger3M)),NA())</f>
        <v>2.0818816689704978E-2</v>
      </c>
      <c r="P1483" s="44">
        <f>IFERROR(_xll.qlIndexFixing(ONIndex6M,I1483,TRUE,_xll.ohTrigger(RecalcTrigger,Trigger6M)),NA())</f>
        <v>2.079174174938081E-2</v>
      </c>
      <c r="Q1483" s="178">
        <f>IFERROR(_xll.qlIndexFixing(ONIndex1Y,I1483,TRUE,_xll.ohTrigger(RecalcTrigger,Trigger1Y)),NA())</f>
        <v>2.1004525873719038E-2</v>
      </c>
    </row>
    <row r="1484" spans="2:17" x14ac:dyDescent="0.2">
      <c r="B1484" s="39" t="s">
        <v>42</v>
      </c>
      <c r="D1484" s="42">
        <f>_xll.qlCalendarAdvance(Calendar,$D1483,B1484,"f",FALSE)</f>
        <v>49873</v>
      </c>
      <c r="E1484" s="172">
        <f>_xll.qlInterestRateIndexValueDate(IndexON,D1484)</f>
        <v>49873</v>
      </c>
      <c r="F1484" s="188">
        <f>IFERROR(_xll.qlIndexFixing(IndexON,D1484,TRUE,_xll.ohTrigger(RecalcTrigger,TriggerON)),NA())</f>
        <v>2.0142814647944318E-2</v>
      </c>
      <c r="H1484" s="42">
        <f>_xll.qlCalendarAdvance(Calendar,$H1483,B1484,"f",FALSE)</f>
        <v>49873</v>
      </c>
      <c r="I1484" s="172">
        <f>_xll.qlInterestRateIndexValueDate(Index1M,$H1484)</f>
        <v>49873</v>
      </c>
      <c r="J1484" s="177">
        <f>IFERROR(_xll.qlIndexFixing(Index1M,$H1484,TRUE,_xll.ohTrigger(RecalcTrigger,Trigger1M)),NA())</f>
        <v>2.0420363893263113E-2</v>
      </c>
      <c r="K1484" s="44">
        <f>IFERROR(_xll.qlIndexFixing(Index3M,H1484,TRUE,_xll.ohTrigger(RecalcTrigger,Trigger3M)),NA())</f>
        <v>2.0780321476763602E-2</v>
      </c>
      <c r="L1484" s="44">
        <f>IFERROR(_xll.qlIndexFixing(Index6M,$H1484,TRUE,_xll.ohTrigger(RecalcTrigger,Trigger6M)),NA())</f>
        <v>2.0732715004860177E-2</v>
      </c>
      <c r="M1484" s="178">
        <f>IFERROR(_xll.qlIndexFixing(Index1Y,$H1484,TRUE,_xll.ohTrigger(RecalcTrigger,Trigger1Y)),NA())</f>
        <v>2.0803444393417747E-2</v>
      </c>
      <c r="N1484" s="177">
        <f>IFERROR(_xll.qlIndexFixing(ONIndex1M,I1484,TRUE,_xll.ohTrigger(RecalcTrigger,Trigger1M)),NA())</f>
        <v>2.0427519070854716E-2</v>
      </c>
      <c r="O1484" s="44">
        <f>IFERROR(_xll.qlIndexFixing(ONIndex3M,I1484,TRUE,_xll.ohTrigger(RecalcTrigger,Trigger3M)),NA())</f>
        <v>2.080628926817818E-2</v>
      </c>
      <c r="P1484" s="44">
        <f>IFERROR(_xll.qlIndexFixing(ONIndex6M,I1484,TRUE,_xll.ohTrigger(RecalcTrigger,Trigger6M)),NA())</f>
        <v>2.0779482400098415E-2</v>
      </c>
      <c r="Q1484" s="178">
        <f>IFERROR(_xll.qlIndexFixing(ONIndex1Y,I1484,TRUE,_xll.ohTrigger(RecalcTrigger,Trigger1Y)),NA())</f>
        <v>2.0987639031506689E-2</v>
      </c>
    </row>
    <row r="1485" spans="2:17" x14ac:dyDescent="0.2">
      <c r="B1485" s="39" t="s">
        <v>42</v>
      </c>
      <c r="D1485" s="42">
        <f>_xll.qlCalendarAdvance(Calendar,$D1484,B1485,"f",FALSE)</f>
        <v>49880</v>
      </c>
      <c r="E1485" s="172">
        <f>_xll.qlInterestRateIndexValueDate(IndexON,D1485)</f>
        <v>49880</v>
      </c>
      <c r="F1485" s="188">
        <f>IFERROR(_xll.qlIndexFixing(IndexON,D1485,TRUE,_xll.ohTrigger(RecalcTrigger,TriggerON)),NA())</f>
        <v>2.0131553448122785E-2</v>
      </c>
      <c r="H1485" s="42">
        <f>_xll.qlCalendarAdvance(Calendar,$H1484,B1485,"f",FALSE)</f>
        <v>49880</v>
      </c>
      <c r="I1485" s="172">
        <f>_xll.qlInterestRateIndexValueDate(Index1M,$H1485)</f>
        <v>49880</v>
      </c>
      <c r="J1485" s="177">
        <f>IFERROR(_xll.qlIndexFixing(Index1M,$H1485,TRUE,_xll.ohTrigger(RecalcTrigger,Trigger1M)),NA())</f>
        <v>2.0408962282321006E-2</v>
      </c>
      <c r="K1485" s="44">
        <f>IFERROR(_xll.qlIndexFixing(Index3M,H1485,TRUE,_xll.ohTrigger(RecalcTrigger,Trigger3M)),NA())</f>
        <v>2.076816300889046E-2</v>
      </c>
      <c r="L1485" s="44">
        <f>IFERROR(_xll.qlIndexFixing(Index6M,$H1485,TRUE,_xll.ohTrigger(RecalcTrigger,Trigger6M)),NA())</f>
        <v>2.0721148730301668E-2</v>
      </c>
      <c r="M1485" s="178">
        <f>IFERROR(_xll.qlIndexFixing(Index1Y,$H1485,TRUE,_xll.ohTrigger(RecalcTrigger,Trigger1Y)),NA())</f>
        <v>2.0788700902794277E-2</v>
      </c>
      <c r="N1485" s="177">
        <f>IFERROR(_xll.qlIndexFixing(ONIndex1M,I1485,TRUE,_xll.ohTrigger(RecalcTrigger,Trigger1M)),NA())</f>
        <v>2.0416250275780978E-2</v>
      </c>
      <c r="O1485" s="44">
        <f>IFERROR(_xll.qlIndexFixing(ONIndex3M,I1485,TRUE,_xll.ohTrigger(RecalcTrigger,Trigger3M)),NA())</f>
        <v>2.0793819393319923E-2</v>
      </c>
      <c r="P1485" s="44">
        <f>IFERROR(_xll.qlIndexFixing(ONIndex6M,I1485,TRUE,_xll.ohTrigger(RecalcTrigger,Trigger6M)),NA())</f>
        <v>2.0767280268922939E-2</v>
      </c>
      <c r="Q1485" s="178">
        <f>IFERROR(_xll.qlIndexFixing(ONIndex1Y,I1485,TRUE,_xll.ohTrigger(RecalcTrigger,Trigger1Y)),NA())</f>
        <v>2.0970842667092926E-2</v>
      </c>
    </row>
    <row r="1486" spans="2:17" x14ac:dyDescent="0.2">
      <c r="B1486" s="39" t="s">
        <v>42</v>
      </c>
      <c r="D1486" s="42">
        <f>_xll.qlCalendarAdvance(Calendar,$D1485,B1486,"f",FALSE)</f>
        <v>49887</v>
      </c>
      <c r="E1486" s="172">
        <f>_xll.qlInterestRateIndexValueDate(IndexON,D1486)</f>
        <v>49887</v>
      </c>
      <c r="F1486" s="188">
        <f>IFERROR(_xll.qlIndexFixing(IndexON,D1486,TRUE,_xll.ohTrigger(RecalcTrigger,TriggerON)),NA())</f>
        <v>2.0120343095035853E-2</v>
      </c>
      <c r="H1486" s="42">
        <f>_xll.qlCalendarAdvance(Calendar,$H1485,B1486,"f",FALSE)</f>
        <v>49887</v>
      </c>
      <c r="I1486" s="172">
        <f>_xll.qlInterestRateIndexValueDate(Index1M,$H1486)</f>
        <v>49887</v>
      </c>
      <c r="J1486" s="177">
        <f>IFERROR(_xll.qlIndexFixing(Index1M,$H1486,TRUE,_xll.ohTrigger(RecalcTrigger,Trigger1M)),NA())</f>
        <v>2.0398721064310267E-2</v>
      </c>
      <c r="K1486" s="44">
        <f>IFERROR(_xll.qlIndexFixing(Index3M,H1486,TRUE,_xll.ohTrigger(RecalcTrigger,Trigger3M)),NA())</f>
        <v>2.0756062422132147E-2</v>
      </c>
      <c r="L1486" s="44">
        <f>IFERROR(_xll.qlIndexFixing(Index6M,$H1486,TRUE,_xll.ohTrigger(RecalcTrigger,Trigger6M)),NA())</f>
        <v>2.0710290426976287E-2</v>
      </c>
      <c r="M1486" s="178">
        <f>IFERROR(_xll.qlIndexFixing(Index1Y,$H1486,TRUE,_xll.ohTrigger(RecalcTrigger,Trigger1Y)),NA())</f>
        <v>2.0774049976449938E-2</v>
      </c>
      <c r="N1486" s="177">
        <f>IFERROR(_xll.qlIndexFixing(ONIndex1M,I1486,TRUE,_xll.ohTrigger(RecalcTrigger,Trigger1M)),NA())</f>
        <v>2.0405031195792622E-2</v>
      </c>
      <c r="O1486" s="44">
        <f>IFERROR(_xll.qlIndexFixing(ONIndex3M,I1486,TRUE,_xll.ohTrigger(RecalcTrigger,Trigger3M)),NA())</f>
        <v>2.0781407065211255E-2</v>
      </c>
      <c r="P1486" s="44">
        <f>IFERROR(_xll.qlIndexFixing(ONIndex6M,I1486,TRUE,_xll.ohTrigger(RecalcTrigger,Trigger6M)),NA())</f>
        <v>2.0755135356259613E-2</v>
      </c>
      <c r="Q1486" s="178">
        <f>IFERROR(_xll.qlIndexFixing(ONIndex1Y,I1486,TRUE,_xll.ohTrigger(RecalcTrigger,Trigger1Y)),NA())</f>
        <v>2.0954136780639843E-2</v>
      </c>
    </row>
    <row r="1487" spans="2:17" x14ac:dyDescent="0.2">
      <c r="B1487" s="39" t="s">
        <v>42</v>
      </c>
      <c r="D1487" s="42">
        <f>_xll.qlCalendarAdvance(Calendar,$D1486,B1487,"f",FALSE)</f>
        <v>49894</v>
      </c>
      <c r="E1487" s="172">
        <f>_xll.qlInterestRateIndexValueDate(IndexON,D1487)</f>
        <v>49894</v>
      </c>
      <c r="F1487" s="188">
        <f>IFERROR(_xll.qlIndexFixing(IndexON,D1487,TRUE,_xll.ohTrigger(RecalcTrigger,TriggerON)),NA())</f>
        <v>2.0109183588602475E-2</v>
      </c>
      <c r="H1487" s="42">
        <f>_xll.qlCalendarAdvance(Calendar,$H1486,B1487,"f",FALSE)</f>
        <v>49894</v>
      </c>
      <c r="I1487" s="172">
        <f>_xll.qlInterestRateIndexValueDate(Index1M,$H1487)</f>
        <v>49894</v>
      </c>
      <c r="J1487" s="177">
        <f>IFERROR(_xll.qlIndexFixing(Index1M,$H1487,TRUE,_xll.ohTrigger(RecalcTrigger,Trigger1M)),NA())</f>
        <v>2.0386979151923064E-2</v>
      </c>
      <c r="K1487" s="44">
        <f>IFERROR(_xll.qlIndexFixing(Index3M,H1487,TRUE,_xll.ohTrigger(RecalcTrigger,Trigger3M)),NA())</f>
        <v>2.074401971596098E-2</v>
      </c>
      <c r="L1487" s="44">
        <f>IFERROR(_xll.qlIndexFixing(Index6M,$H1487,TRUE,_xll.ohTrigger(RecalcTrigger,Trigger6M)),NA())</f>
        <v>2.0698189837930241E-2</v>
      </c>
      <c r="M1487" s="178">
        <f>IFERROR(_xll.qlIndexFixing(Index1Y,$H1487,TRUE,_xll.ohTrigger(RecalcTrigger,Trigger1Y)),NA())</f>
        <v>2.0759491610405467E-2</v>
      </c>
      <c r="N1487" s="177">
        <f>IFERROR(_xll.qlIndexFixing(ONIndex1M,I1487,TRUE,_xll.ohTrigger(RecalcTrigger,Trigger1M)),NA())</f>
        <v>2.0393861830889648E-2</v>
      </c>
      <c r="O1487" s="44">
        <f>IFERROR(_xll.qlIndexFixing(ONIndex3M,I1487,TRUE,_xll.ohTrigger(RecalcTrigger,Trigger3M)),NA())</f>
        <v>2.0769052283771128E-2</v>
      </c>
      <c r="P1487" s="44">
        <f>IFERROR(_xll.qlIndexFixing(ONIndex6M,I1487,TRUE,_xll.ohTrigger(RecalcTrigger,Trigger6M)),NA())</f>
        <v>2.0743047661703207E-2</v>
      </c>
      <c r="Q1487" s="178">
        <f>IFERROR(_xll.qlIndexFixing(ONIndex1Y,I1487,TRUE,_xll.ohTrigger(RecalcTrigger,Trigger1Y)),NA())</f>
        <v>2.09375213719043E-2</v>
      </c>
    </row>
    <row r="1488" spans="2:17" x14ac:dyDescent="0.2">
      <c r="B1488" s="39" t="s">
        <v>42</v>
      </c>
      <c r="D1488" s="42">
        <f>_xll.qlCalendarAdvance(Calendar,$D1487,B1488,"f",FALSE)</f>
        <v>49901</v>
      </c>
      <c r="E1488" s="172">
        <f>_xll.qlInterestRateIndexValueDate(IndexON,D1488)</f>
        <v>49901</v>
      </c>
      <c r="F1488" s="188">
        <f>IFERROR(_xll.qlIndexFixing(IndexON,D1488,TRUE,_xll.ohTrigger(RecalcTrigger,TriggerON)),NA())</f>
        <v>2.0098074928660559E-2</v>
      </c>
      <c r="H1488" s="42">
        <f>_xll.qlCalendarAdvance(Calendar,$H1487,B1488,"f",FALSE)</f>
        <v>49901</v>
      </c>
      <c r="I1488" s="172">
        <f>_xll.qlInterestRateIndexValueDate(Index1M,$H1488)</f>
        <v>49901</v>
      </c>
      <c r="J1488" s="177">
        <f>IFERROR(_xll.qlIndexFixing(Index1M,$H1488,TRUE,_xll.ohTrigger(RecalcTrigger,Trigger1M)),NA())</f>
        <v>2.0375950527888355E-2</v>
      </c>
      <c r="K1488" s="44">
        <f>IFERROR(_xll.qlIndexFixing(Index3M,H1488,TRUE,_xll.ohTrigger(RecalcTrigger,Trigger3M)),NA())</f>
        <v>2.0732034889853684E-2</v>
      </c>
      <c r="L1488" s="44">
        <f>IFERROR(_xll.qlIndexFixing(Index6M,$H1488,TRUE,_xll.ohTrigger(RecalcTrigger,Trigger6M)),NA())</f>
        <v>2.06867972181086E-2</v>
      </c>
      <c r="M1488" s="178">
        <f>IFERROR(_xll.qlIndexFixing(Index1Y,$H1488,TRUE,_xll.ohTrigger(RecalcTrigger,Trigger1Y)),NA())</f>
        <v>2.0745025800706474E-2</v>
      </c>
      <c r="N1488" s="177">
        <f>IFERROR(_xll.qlIndexFixing(ONIndex1M,I1488,TRUE,_xll.ohTrigger(RecalcTrigger,Trigger1M)),NA())</f>
        <v>2.0382742180991009E-2</v>
      </c>
      <c r="O1488" s="44">
        <f>IFERROR(_xll.qlIndexFixing(ONIndex3M,I1488,TRUE,_xll.ohTrigger(RecalcTrigger,Trigger3M)),NA())</f>
        <v>2.0756755048918496E-2</v>
      </c>
      <c r="P1488" s="44">
        <f>IFERROR(_xll.qlIndexFixing(ONIndex6M,I1488,TRUE,_xll.ohTrigger(RecalcTrigger,Trigger6M)),NA())</f>
        <v>2.0731017185658951E-2</v>
      </c>
      <c r="Q1488" s="178">
        <f>IFERROR(_xll.qlIndexFixing(ONIndex1Y,I1488,TRUE,_xll.ohTrigger(RecalcTrigger,Trigger1Y)),NA())</f>
        <v>2.092099644104839E-2</v>
      </c>
    </row>
    <row r="1489" spans="2:17" x14ac:dyDescent="0.2">
      <c r="B1489" s="39" t="s">
        <v>42</v>
      </c>
      <c r="D1489" s="42">
        <f>_xll.qlCalendarAdvance(Calendar,$D1488,B1489,"f",FALSE)</f>
        <v>49908</v>
      </c>
      <c r="E1489" s="172">
        <f>_xll.qlInterestRateIndexValueDate(IndexON,D1489)</f>
        <v>49908</v>
      </c>
      <c r="F1489" s="188">
        <f>IFERROR(_xll.qlIndexFixing(IndexON,D1489,TRUE,_xll.ohTrigger(RecalcTrigger,TriggerON)),NA())</f>
        <v>2.0087017115453243E-2</v>
      </c>
      <c r="H1489" s="42">
        <f>_xll.qlCalendarAdvance(Calendar,$H1488,B1489,"f",FALSE)</f>
        <v>49908</v>
      </c>
      <c r="I1489" s="172">
        <f>_xll.qlInterestRateIndexValueDate(Index1M,$H1489)</f>
        <v>49908</v>
      </c>
      <c r="J1489" s="177">
        <f>IFERROR(_xll.qlIndexFixing(Index1M,$H1489,TRUE,_xll.ohTrigger(RecalcTrigger,Trigger1M)),NA())</f>
        <v>2.0364971715151094E-2</v>
      </c>
      <c r="K1489" s="44">
        <f>IFERROR(_xll.qlIndexFixing(Index3M,H1489,TRUE,_xll.ohTrigger(RecalcTrigger,Trigger3M)),NA())</f>
        <v>2.072010794328874E-2</v>
      </c>
      <c r="L1489" s="44">
        <f>IFERROR(_xll.qlIndexFixing(Index6M,$H1489,TRUE,_xll.ohTrigger(RecalcTrigger,Trigger6M)),NA())</f>
        <v>2.0675462481198652E-2</v>
      </c>
      <c r="M1489" s="178">
        <f>IFERROR(_xll.qlIndexFixing(Index1Y,$H1489,TRUE,_xll.ohTrigger(RecalcTrigger,Trigger1Y)),NA())</f>
        <v>2.0730652543423655E-2</v>
      </c>
      <c r="N1489" s="177">
        <f>IFERROR(_xll.qlIndexFixing(ONIndex1M,I1489,TRUE,_xll.ohTrigger(RecalcTrigger,Trigger1M)),NA())</f>
        <v>2.0371672246096706E-2</v>
      </c>
      <c r="O1489" s="44">
        <f>IFERROR(_xll.qlIndexFixing(ONIndex3M,I1489,TRUE,_xll.ohTrigger(RecalcTrigger,Trigger3M)),NA())</f>
        <v>2.0744515360896498E-2</v>
      </c>
      <c r="P1489" s="44">
        <f>IFERROR(_xll.qlIndexFixing(ONIndex6M,I1489,TRUE,_xll.ohTrigger(RecalcTrigger,Trigger6M)),NA())</f>
        <v>2.0719043927802661E-2</v>
      </c>
      <c r="Q1489" s="178">
        <f>IFERROR(_xll.qlIndexFixing(ONIndex1Y,I1489,TRUE,_xll.ohTrigger(RecalcTrigger,Trigger1Y)),NA())</f>
        <v>2.0904561987991066E-2</v>
      </c>
    </row>
    <row r="1490" spans="2:17" x14ac:dyDescent="0.2">
      <c r="B1490" s="39" t="s">
        <v>42</v>
      </c>
      <c r="D1490" s="42">
        <f>_xll.qlCalendarAdvance(Calendar,$D1489,B1490,"f",FALSE)</f>
        <v>49915</v>
      </c>
      <c r="E1490" s="172">
        <f>_xll.qlInterestRateIndexValueDate(IndexON,D1490)</f>
        <v>49915</v>
      </c>
      <c r="F1490" s="188">
        <f>IFERROR(_xll.qlIndexFixing(IndexON,D1490,TRUE,_xll.ohTrigger(RecalcTrigger,TriggerON)),NA())</f>
        <v>2.0076010148818435E-2</v>
      </c>
      <c r="H1490" s="42">
        <f>_xll.qlCalendarAdvance(Calendar,$H1489,B1490,"f",FALSE)</f>
        <v>49915</v>
      </c>
      <c r="I1490" s="172">
        <f>_xll.qlInterestRateIndexValueDate(Index1M,$H1490)</f>
        <v>49915</v>
      </c>
      <c r="J1490" s="177">
        <f>IFERROR(_xll.qlIndexFixing(Index1M,$H1490,TRUE,_xll.ohTrigger(RecalcTrigger,Trigger1M)),NA())</f>
        <v>2.0354042713569449E-2</v>
      </c>
      <c r="K1490" s="44">
        <f>IFERROR(_xll.qlIndexFixing(Index3M,H1490,TRUE,_xll.ohTrigger(RecalcTrigger,Trigger3M)),NA())</f>
        <v>2.0708238875746399E-2</v>
      </c>
      <c r="L1490" s="44">
        <f>IFERROR(_xll.qlIndexFixing(Index6M,$H1490,TRUE,_xll.ohTrigger(RecalcTrigger,Trigger6M)),NA())</f>
        <v>2.066479379556356E-2</v>
      </c>
      <c r="M1490" s="178">
        <f>IFERROR(_xll.qlIndexFixing(Index1Y,$H1490,TRUE,_xll.ohTrigger(RecalcTrigger,Trigger1Y)),NA())</f>
        <v>2.0716371834653025E-2</v>
      </c>
      <c r="N1490" s="177">
        <f>IFERROR(_xll.qlIndexFixing(ONIndex1M,I1490,TRUE,_xll.ohTrigger(RecalcTrigger,Trigger1M)),NA())</f>
        <v>2.0360652026125692E-2</v>
      </c>
      <c r="O1490" s="44">
        <f>IFERROR(_xll.qlIndexFixing(ONIndex3M,I1490,TRUE,_xll.ohTrigger(RecalcTrigger,Trigger3M)),NA())</f>
        <v>2.0732333219624088E-2</v>
      </c>
      <c r="P1490" s="44">
        <f>IFERROR(_xll.qlIndexFixing(ONIndex6M,I1490,TRUE,_xll.ohTrigger(RecalcTrigger,Trigger6M)),NA())</f>
        <v>2.0707127888296428E-2</v>
      </c>
      <c r="Q1490" s="178">
        <f>IFERROR(_xll.qlIndexFixing(ONIndex1Y,I1490,TRUE,_xll.ohTrigger(RecalcTrigger,Trigger1Y)),NA())</f>
        <v>2.0888218012732329E-2</v>
      </c>
    </row>
    <row r="1491" spans="2:17" x14ac:dyDescent="0.2">
      <c r="B1491" s="39" t="s">
        <v>42</v>
      </c>
      <c r="D1491" s="42">
        <f>_xll.qlCalendarAdvance(Calendar,$D1490,B1491,"f",FALSE)</f>
        <v>49922</v>
      </c>
      <c r="E1491" s="172">
        <f>_xll.qlInterestRateIndexValueDate(IndexON,D1491)</f>
        <v>49922</v>
      </c>
      <c r="F1491" s="188">
        <f>IFERROR(_xll.qlIndexFixing(IndexON,D1491,TRUE,_xll.ohTrigger(RecalcTrigger,TriggerON)),NA())</f>
        <v>2.0065054028756135E-2</v>
      </c>
      <c r="H1491" s="42">
        <f>_xll.qlCalendarAdvance(Calendar,$H1490,B1491,"f",FALSE)</f>
        <v>49922</v>
      </c>
      <c r="I1491" s="172">
        <f>_xll.qlInterestRateIndexValueDate(Index1M,$H1491)</f>
        <v>49922</v>
      </c>
      <c r="J1491" s="177">
        <f>IFERROR(_xll.qlIndexFixing(Index1M,$H1491,TRUE,_xll.ohTrigger(RecalcTrigger,Trigger1M)),NA())</f>
        <v>2.0343163522996525E-2</v>
      </c>
      <c r="K1491" s="44">
        <f>IFERROR(_xll.qlIndexFixing(Index3M,H1491,TRUE,_xll.ohTrigger(RecalcTrigger,Trigger3M)),NA())</f>
        <v>2.0696674634126108E-2</v>
      </c>
      <c r="L1491" s="44">
        <f>IFERROR(_xll.qlIndexFixing(Index6M,$H1491,TRUE,_xll.ohTrigger(RecalcTrigger,Trigger6M)),NA())</f>
        <v>2.0653964395498055E-2</v>
      </c>
      <c r="M1491" s="178">
        <f>IFERROR(_xll.qlIndexFixing(Index1Y,$H1491,TRUE,_xll.ohTrigger(RecalcTrigger,Trigger1Y)),NA())</f>
        <v>2.0702183670516128E-2</v>
      </c>
      <c r="N1491" s="177">
        <f>IFERROR(_xll.qlIndexFixing(ONIndex1M,I1491,TRUE,_xll.ohTrigger(RecalcTrigger,Trigger1M)),NA())</f>
        <v>2.0349681521240059E-2</v>
      </c>
      <c r="O1491" s="44">
        <f>IFERROR(_xll.qlIndexFixing(ONIndex3M,I1491,TRUE,_xll.ohTrigger(RecalcTrigger,Trigger3M)),NA())</f>
        <v>2.0720208624777081E-2</v>
      </c>
      <c r="P1491" s="44">
        <f>IFERROR(_xll.qlIndexFixing(ONIndex6M,I1491,TRUE,_xll.ohTrigger(RecalcTrigger,Trigger6M)),NA())</f>
        <v>2.0695269066978161E-2</v>
      </c>
      <c r="Q1491" s="178">
        <f>IFERROR(_xll.qlIndexFixing(ONIndex1Y,I1491,TRUE,_xll.ohTrigger(RecalcTrigger,Trigger1Y)),NA())</f>
        <v>2.0871964515272179E-2</v>
      </c>
    </row>
    <row r="1492" spans="2:17" x14ac:dyDescent="0.2">
      <c r="B1492" s="39" t="s">
        <v>42</v>
      </c>
      <c r="D1492" s="42">
        <f>_xll.qlCalendarAdvance(Calendar,$D1491,B1492,"f",FALSE)</f>
        <v>49929</v>
      </c>
      <c r="E1492" s="172">
        <f>_xll.qlInterestRateIndexValueDate(IndexON,D1492)</f>
        <v>49929</v>
      </c>
      <c r="F1492" s="188">
        <f>IFERROR(_xll.qlIndexFixing(IndexON,D1492,TRUE,_xll.ohTrigger(RecalcTrigger,TriggerON)),NA())</f>
        <v>2.005414875534739E-2</v>
      </c>
      <c r="H1492" s="42">
        <f>_xll.qlCalendarAdvance(Calendar,$H1491,B1492,"f",FALSE)</f>
        <v>49929</v>
      </c>
      <c r="I1492" s="172">
        <f>_xll.qlInterestRateIndexValueDate(Index1M,$H1492)</f>
        <v>49929</v>
      </c>
      <c r="J1492" s="177">
        <f>IFERROR(_xll.qlIndexFixing(Index1M,$H1492,TRUE,_xll.ohTrigger(RecalcTrigger,Trigger1M)),NA())</f>
        <v>2.0332334143295556E-2</v>
      </c>
      <c r="K1492" s="44">
        <f>IFERROR(_xll.qlIndexFixing(Index3M,H1492,TRUE,_xll.ohTrigger(RecalcTrigger,Trigger3M)),NA())</f>
        <v>2.0684917853747386E-2</v>
      </c>
      <c r="L1492" s="44">
        <f>IFERROR(_xll.qlIndexFixing(Index6M,$H1492,TRUE,_xll.ohTrigger(RecalcTrigger,Trigger6M)),NA())</f>
        <v>2.0642785776889251E-2</v>
      </c>
      <c r="M1492" s="178">
        <f>IFERROR(_xll.qlIndexFixing(Index1Y,$H1492,TRUE,_xll.ohTrigger(RecalcTrigger,Trigger1Y)),NA())</f>
        <v>2.0688088047158715E-2</v>
      </c>
      <c r="N1492" s="177">
        <f>IFERROR(_xll.qlIndexFixing(ONIndex1M,I1492,TRUE,_xll.ohTrigger(RecalcTrigger,Trigger1M)),NA())</f>
        <v>2.0338760731358763E-2</v>
      </c>
      <c r="O1492" s="44">
        <f>IFERROR(_xll.qlIndexFixing(ONIndex3M,I1492,TRUE,_xll.ohTrigger(RecalcTrigger,Trigger3M)),NA())</f>
        <v>2.0708141576760708E-2</v>
      </c>
      <c r="P1492" s="44">
        <f>IFERROR(_xll.qlIndexFixing(ONIndex6M,I1492,TRUE,_xll.ohTrigger(RecalcTrigger,Trigger6M)),NA())</f>
        <v>2.0683467463928906E-2</v>
      </c>
      <c r="Q1492" s="178">
        <f>IFERROR(_xll.qlIndexFixing(ONIndex1Y,I1492,TRUE,_xll.ohTrigger(RecalcTrigger,Trigger1Y)),NA())</f>
        <v>2.0855801495529569E-2</v>
      </c>
    </row>
    <row r="1493" spans="2:17" x14ac:dyDescent="0.2">
      <c r="B1493" s="39" t="s">
        <v>42</v>
      </c>
      <c r="D1493" s="42">
        <f>_xll.qlCalendarAdvance(Calendar,$D1492,B1493,"f",FALSE)</f>
        <v>49936</v>
      </c>
      <c r="E1493" s="172">
        <f>_xll.qlInterestRateIndexValueDate(IndexON,D1493)</f>
        <v>49936</v>
      </c>
      <c r="F1493" s="188">
        <f>IFERROR(_xll.qlIndexFixing(IndexON,D1493,TRUE,_xll.ohTrigger(RecalcTrigger,TriggerON)),NA())</f>
        <v>2.0043294328511152E-2</v>
      </c>
      <c r="H1493" s="42">
        <f>_xll.qlCalendarAdvance(Calendar,$H1492,B1493,"f",FALSE)</f>
        <v>49936</v>
      </c>
      <c r="I1493" s="172">
        <f>_xll.qlInterestRateIndexValueDate(Index1M,$H1493)</f>
        <v>49936</v>
      </c>
      <c r="J1493" s="177">
        <f>IFERROR(_xll.qlIndexFixing(Index1M,$H1493,TRUE,_xll.ohTrigger(RecalcTrigger,Trigger1M)),NA())</f>
        <v>2.0321554574322179E-2</v>
      </c>
      <c r="K1493" s="44">
        <f>IFERROR(_xll.qlIndexFixing(Index3M,H1493,TRUE,_xll.ohTrigger(RecalcTrigger,Trigger3M)),NA())</f>
        <v>2.0673218947240633E-2</v>
      </c>
      <c r="L1493" s="44">
        <f>IFERROR(_xll.qlIndexFixing(Index6M,$H1493,TRUE,_xll.ohTrigger(RecalcTrigger,Trigger6M)),NA())</f>
        <v>2.0631665019634232E-2</v>
      </c>
      <c r="M1493" s="178">
        <f>IFERROR(_xll.qlIndexFixing(Index1Y,$H1493,TRUE,_xll.ohTrigger(RecalcTrigger,Trigger1Y)),NA())</f>
        <v>2.0674084960752959E-2</v>
      </c>
      <c r="N1493" s="177">
        <f>IFERROR(_xll.qlIndexFixing(ONIndex1M,I1493,TRUE,_xll.ohTrigger(RecalcTrigger,Trigger1M)),NA())</f>
        <v>2.0327889656400755E-2</v>
      </c>
      <c r="O1493" s="44">
        <f>IFERROR(_xll.qlIndexFixing(ONIndex3M,I1493,TRUE,_xll.ohTrigger(RecalcTrigger,Trigger3M)),NA())</f>
        <v>2.0696132075493923E-2</v>
      </c>
      <c r="P1493" s="44">
        <f>IFERROR(_xll.qlIndexFixing(ONIndex6M,I1493,TRUE,_xll.ohTrigger(RecalcTrigger,Trigger6M)),NA())</f>
        <v>2.0671723079229709E-2</v>
      </c>
      <c r="Q1493" s="178">
        <f>IFERROR(_xll.qlIndexFixing(ONIndex1Y,I1493,TRUE,_xll.ohTrigger(RecalcTrigger,Trigger1Y)),NA())</f>
        <v>2.0839728953585546E-2</v>
      </c>
    </row>
    <row r="1494" spans="2:17" x14ac:dyDescent="0.2">
      <c r="B1494" s="39" t="s">
        <v>42</v>
      </c>
      <c r="D1494" s="42">
        <f>_xll.qlCalendarAdvance(Calendar,$D1493,B1494,"f",FALSE)</f>
        <v>49943</v>
      </c>
      <c r="E1494" s="172">
        <f>_xll.qlInterestRateIndexValueDate(IndexON,D1494)</f>
        <v>49943</v>
      </c>
      <c r="F1494" s="188">
        <f>IFERROR(_xll.qlIndexFixing(IndexON,D1494,TRUE,_xll.ohTrigger(RecalcTrigger,TriggerON)),NA())</f>
        <v>2.003249074808533E-2</v>
      </c>
      <c r="H1494" s="42">
        <f>_xll.qlCalendarAdvance(Calendar,$H1493,B1494,"f",FALSE)</f>
        <v>49943</v>
      </c>
      <c r="I1494" s="172">
        <f>_xll.qlInterestRateIndexValueDate(Index1M,$H1494)</f>
        <v>49943</v>
      </c>
      <c r="J1494" s="177">
        <f>IFERROR(_xll.qlIndexFixing(Index1M,$H1494,TRUE,_xll.ohTrigger(RecalcTrigger,Trigger1M)),NA())</f>
        <v>2.0310824815934561E-2</v>
      </c>
      <c r="K1494" s="44">
        <f>IFERROR(_xll.qlIndexFixing(Index3M,H1494,TRUE,_xll.ohTrigger(RecalcTrigger,Trigger3M)),NA())</f>
        <v>2.0660633738197612E-2</v>
      </c>
      <c r="L1494" s="44">
        <f>IFERROR(_xll.qlIndexFixing(Index6M,$H1494,TRUE,_xll.ohTrigger(RecalcTrigger,Trigger6M)),NA())</f>
        <v>2.062060212278552E-2</v>
      </c>
      <c r="M1494" s="178">
        <f>IFERROR(_xll.qlIndexFixing(Index1Y,$H1494,TRUE,_xll.ohTrigger(RecalcTrigger,Trigger1Y)),NA())</f>
        <v>2.0660174407495235E-2</v>
      </c>
      <c r="N1494" s="177">
        <f>IFERROR(_xll.qlIndexFixing(ONIndex1M,I1494,TRUE,_xll.ohTrigger(RecalcTrigger,Trigger1M)),NA())</f>
        <v>2.0317068296447083E-2</v>
      </c>
      <c r="O1494" s="44">
        <f>IFERROR(_xll.qlIndexFixing(ONIndex3M,I1494,TRUE,_xll.ohTrigger(RecalcTrigger,Trigger3M)),NA())</f>
        <v>2.0684180120733586E-2</v>
      </c>
      <c r="P1494" s="44">
        <f>IFERROR(_xll.qlIndexFixing(ONIndex6M,I1494,TRUE,_xll.ohTrigger(RecalcTrigger,Trigger6M)),NA())</f>
        <v>2.0660035912718477E-2</v>
      </c>
      <c r="Q1494" s="178">
        <f>IFERROR(_xll.qlIndexFixing(ONIndex1Y,I1494,TRUE,_xll.ohTrigger(RecalcTrigger,Trigger1Y)),NA())</f>
        <v>2.0823746889278016E-2</v>
      </c>
    </row>
    <row r="1495" spans="2:17" x14ac:dyDescent="0.2">
      <c r="B1495" s="39" t="s">
        <v>42</v>
      </c>
      <c r="D1495" s="42">
        <f>_xll.qlCalendarAdvance(Calendar,$D1494,B1495,"f",FALSE)</f>
        <v>49950</v>
      </c>
      <c r="E1495" s="172">
        <f>_xll.qlInterestRateIndexValueDate(IndexON,D1495)</f>
        <v>49950</v>
      </c>
      <c r="F1495" s="188">
        <f>IFERROR(_xll.qlIndexFixing(IndexON,D1495,TRUE,_xll.ohTrigger(RecalcTrigger,TriggerON)),NA())</f>
        <v>2.0021738014475154E-2</v>
      </c>
      <c r="H1495" s="42">
        <f>_xll.qlCalendarAdvance(Calendar,$H1494,B1495,"f",FALSE)</f>
        <v>49950</v>
      </c>
      <c r="I1495" s="172">
        <f>_xll.qlInterestRateIndexValueDate(Index1M,$H1495)</f>
        <v>49950</v>
      </c>
      <c r="J1495" s="177">
        <f>IFERROR(_xll.qlIndexFixing(Index1M,$H1495,TRUE,_xll.ohTrigger(RecalcTrigger,Trigger1M)),NA())</f>
        <v>2.0300144867995938E-2</v>
      </c>
      <c r="K1495" s="44">
        <f>IFERROR(_xll.qlIndexFixing(Index3M,H1495,TRUE,_xll.ohTrigger(RecalcTrigger,Trigger3M)),NA())</f>
        <v>2.0649761705391127E-2</v>
      </c>
      <c r="L1495" s="44">
        <f>IFERROR(_xll.qlIndexFixing(Index6M,$H1495,TRUE,_xll.ohTrigger(RecalcTrigger,Trigger6M)),NA())</f>
        <v>2.0609410918947156E-2</v>
      </c>
      <c r="M1495" s="178">
        <f>IFERROR(_xll.qlIndexFixing(Index1Y,$H1495,TRUE,_xll.ohTrigger(RecalcTrigger,Trigger1Y)),NA())</f>
        <v>2.0646356383607678E-2</v>
      </c>
      <c r="N1495" s="177">
        <f>IFERROR(_xll.qlIndexFixing(ONIndex1M,I1495,TRUE,_xll.ohTrigger(RecalcTrigger,Trigger1M)),NA())</f>
        <v>2.0306296651578792E-2</v>
      </c>
      <c r="O1495" s="44">
        <f>IFERROR(_xll.qlIndexFixing(ONIndex3M,I1495,TRUE,_xll.ohTrigger(RecalcTrigger,Trigger3M)),NA())</f>
        <v>2.0672285712722838E-2</v>
      </c>
      <c r="P1495" s="44">
        <f>IFERROR(_xll.qlIndexFixing(ONIndex6M,I1495,TRUE,_xll.ohTrigger(RecalcTrigger,Trigger6M)),NA())</f>
        <v>2.0648405964557304E-2</v>
      </c>
      <c r="Q1495" s="178">
        <f>IFERROR(_xll.qlIndexFixing(ONIndex1Y,I1495,TRUE,_xll.ohTrigger(RecalcTrigger,Trigger1Y)),NA())</f>
        <v>2.0807855302931166E-2</v>
      </c>
    </row>
    <row r="1496" spans="2:17" x14ac:dyDescent="0.2">
      <c r="B1496" s="39" t="s">
        <v>42</v>
      </c>
      <c r="D1496" s="42">
        <f>_xll.qlCalendarAdvance(Calendar,$D1495,B1496,"f",FALSE)</f>
        <v>49957</v>
      </c>
      <c r="E1496" s="172">
        <f>_xll.qlInterestRateIndexValueDate(IndexON,D1496)</f>
        <v>49957</v>
      </c>
      <c r="F1496" s="188">
        <f>IFERROR(_xll.qlIndexFixing(IndexON,D1496,TRUE,_xll.ohTrigger(RecalcTrigger,TriggerON)),NA())</f>
        <v>2.0011036127356441E-2</v>
      </c>
      <c r="H1496" s="42">
        <f>_xll.qlCalendarAdvance(Calendar,$H1495,B1496,"f",FALSE)</f>
        <v>49957</v>
      </c>
      <c r="I1496" s="172">
        <f>_xll.qlInterestRateIndexValueDate(Index1M,$H1496)</f>
        <v>49957</v>
      </c>
      <c r="J1496" s="177">
        <f>IFERROR(_xll.qlIndexFixing(Index1M,$H1496,TRUE,_xll.ohTrigger(RecalcTrigger,Trigger1M)),NA())</f>
        <v>2.0289514730361946E-2</v>
      </c>
      <c r="K1496" s="44">
        <f>IFERROR(_xll.qlIndexFixing(Index3M,H1496,TRUE,_xll.ohTrigger(RecalcTrigger,Trigger3M)),NA())</f>
        <v>2.063823990122814E-2</v>
      </c>
      <c r="L1496" s="44">
        <f>IFERROR(_xll.qlIndexFixing(Index6M,$H1496,TRUE,_xll.ohTrigger(RecalcTrigger,Trigger6M)),NA())</f>
        <v>2.0598467258119361E-2</v>
      </c>
      <c r="M1496" s="178">
        <f>IFERROR(_xll.qlIndexFixing(Index1Y,$H1496,TRUE,_xll.ohTrigger(RecalcTrigger,Trigger1Y)),NA())</f>
        <v>2.0632630885336845E-2</v>
      </c>
      <c r="N1496" s="177">
        <f>IFERROR(_xll.qlIndexFixing(ONIndex1M,I1496,TRUE,_xll.ohTrigger(RecalcTrigger,Trigger1M)),NA())</f>
        <v>2.0295574721552745E-2</v>
      </c>
      <c r="O1496" s="44">
        <f>IFERROR(_xll.qlIndexFixing(ONIndex3M,I1496,TRUE,_xll.ohTrigger(RecalcTrigger,Trigger3M)),NA())</f>
        <v>2.0660448851299584E-2</v>
      </c>
      <c r="P1496" s="44">
        <f>IFERROR(_xll.qlIndexFixing(ONIndex6M,I1496,TRUE,_xll.ohTrigger(RecalcTrigger,Trigger6M)),NA())</f>
        <v>2.0636833234584095E-2</v>
      </c>
      <c r="Q1496" s="178">
        <f>IFERROR(_xll.qlIndexFixing(ONIndex1Y,I1496,TRUE,_xll.ohTrigger(RecalcTrigger,Trigger1Y)),NA())</f>
        <v>2.0792054194058718E-2</v>
      </c>
    </row>
    <row r="1497" spans="2:17" x14ac:dyDescent="0.2">
      <c r="B1497" s="39" t="s">
        <v>42</v>
      </c>
      <c r="D1497" s="42">
        <f>_xll.qlCalendarAdvance(Calendar,$D1496,B1497,"f",FALSE)</f>
        <v>49964</v>
      </c>
      <c r="E1497" s="172">
        <f>_xll.qlInterestRateIndexValueDate(IndexON,D1497)</f>
        <v>49964</v>
      </c>
      <c r="F1497" s="188">
        <f>IFERROR(_xll.qlIndexFixing(IndexON,D1497,TRUE,_xll.ohTrigger(RecalcTrigger,TriggerON)),NA())</f>
        <v>2.0000385086891281E-2</v>
      </c>
      <c r="H1497" s="42">
        <f>_xll.qlCalendarAdvance(Calendar,$H1496,B1497,"f",FALSE)</f>
        <v>49964</v>
      </c>
      <c r="I1497" s="172">
        <f>_xll.qlInterestRateIndexValueDate(Index1M,$H1497)</f>
        <v>49964</v>
      </c>
      <c r="J1497" s="177">
        <f>IFERROR(_xll.qlIndexFixing(Index1M,$H1497,TRUE,_xll.ohTrigger(RecalcTrigger,Trigger1M)),NA())</f>
        <v>2.0278934402895819E-2</v>
      </c>
      <c r="K1497" s="44">
        <f>IFERROR(_xll.qlIndexFixing(Index3M,H1497,TRUE,_xll.ohTrigger(RecalcTrigger,Trigger3M)),NA())</f>
        <v>2.0626775972524363E-2</v>
      </c>
      <c r="L1497" s="44">
        <f>IFERROR(_xll.qlIndexFixing(Index6M,$H1497,TRUE,_xll.ohTrigger(RecalcTrigger,Trigger6M)),NA())</f>
        <v>2.0587581458393407E-2</v>
      </c>
      <c r="M1497" s="178">
        <f>IFERROR(_xll.qlIndexFixing(Index1Y,$H1497,TRUE,_xll.ohTrigger(RecalcTrigger,Trigger1Y)),NA())</f>
        <v>2.0618997908955272E-2</v>
      </c>
      <c r="N1497" s="177">
        <f>IFERROR(_xll.qlIndexFixing(ONIndex1M,I1497,TRUE,_xll.ohTrigger(RecalcTrigger,Trigger1M)),NA())</f>
        <v>2.0284902506612079E-2</v>
      </c>
      <c r="O1497" s="44">
        <f>IFERROR(_xll.qlIndexFixing(ONIndex3M,I1497,TRUE,_xll.ohTrigger(RecalcTrigger,Trigger3M)),NA())</f>
        <v>2.0648669536463826E-2</v>
      </c>
      <c r="P1497" s="44">
        <f>IFERROR(_xll.qlIndexFixing(ONIndex6M,I1497,TRUE,_xll.ohTrigger(RecalcTrigger,Trigger6M)),NA())</f>
        <v>2.0625317722960945E-2</v>
      </c>
      <c r="Q1497" s="178">
        <f>IFERROR(_xll.qlIndexFixing(ONIndex1Y,I1497,TRUE,_xll.ohTrigger(RecalcTrigger,Trigger1Y)),NA())</f>
        <v>2.0776343563065902E-2</v>
      </c>
    </row>
    <row r="1498" spans="2:17" x14ac:dyDescent="0.2">
      <c r="B1498" s="39" t="s">
        <v>42</v>
      </c>
      <c r="D1498" s="42">
        <f>_xll.qlCalendarAdvance(Calendar,$D1497,B1498,"f",FALSE)</f>
        <v>49971</v>
      </c>
      <c r="E1498" s="172">
        <f>_xll.qlInterestRateIndexValueDate(IndexON,D1498)</f>
        <v>49971</v>
      </c>
      <c r="F1498" s="188">
        <f>IFERROR(_xll.qlIndexFixing(IndexON,D1498,TRUE,_xll.ohTrigger(RecalcTrigger,TriggerON)),NA())</f>
        <v>1.9989784892917584E-2</v>
      </c>
      <c r="H1498" s="42">
        <f>_xll.qlCalendarAdvance(Calendar,$H1497,B1498,"f",FALSE)</f>
        <v>49971</v>
      </c>
      <c r="I1498" s="172">
        <f>_xll.qlInterestRateIndexValueDate(Index1M,$H1498)</f>
        <v>49971</v>
      </c>
      <c r="J1498" s="177">
        <f>IFERROR(_xll.qlIndexFixing(Index1M,$H1498,TRUE,_xll.ohTrigger(RecalcTrigger,Trigger1M)),NA())</f>
        <v>2.026840388545826E-2</v>
      </c>
      <c r="K1498" s="44">
        <f>IFERROR(_xll.qlIndexFixing(Index3M,H1498,TRUE,_xll.ohTrigger(RecalcTrigger,Trigger3M)),NA())</f>
        <v>2.0615369918782947E-2</v>
      </c>
      <c r="L1498" s="44">
        <f>IFERROR(_xll.qlIndexFixing(Index6M,$H1498,TRUE,_xll.ohTrigger(RecalcTrigger,Trigger6M)),NA())</f>
        <v>2.0576753518835918E-2</v>
      </c>
      <c r="M1498" s="178">
        <f>IFERROR(_xll.qlIndexFixing(Index1Y,$H1498,TRUE,_xll.ohTrigger(RecalcTrigger,Trigger1Y)),NA())</f>
        <v>2.0605457450760367E-2</v>
      </c>
      <c r="N1498" s="177">
        <f>IFERROR(_xll.qlIndexFixing(ONIndex1M,I1498,TRUE,_xll.ohTrigger(RecalcTrigger,Trigger1M)),NA())</f>
        <v>2.0274280006594703E-2</v>
      </c>
      <c r="O1498" s="44">
        <f>IFERROR(_xll.qlIndexFixing(ONIndex3M,I1498,TRUE,_xll.ohTrigger(RecalcTrigger,Trigger3M)),NA())</f>
        <v>2.0636947768377656E-2</v>
      </c>
      <c r="P1498" s="44">
        <f>IFERROR(_xll.qlIndexFixing(ONIndex6M,I1498,TRUE,_xll.ohTrigger(RecalcTrigger,Trigger6M)),NA())</f>
        <v>2.0613859429444714E-2</v>
      </c>
      <c r="Q1498" s="178">
        <f>IFERROR(_xll.qlIndexFixing(ONIndex1Y,I1498,TRUE,_xll.ohTrigger(RecalcTrigger,Trigger1Y)),NA())</f>
        <v>2.0760723409628534E-2</v>
      </c>
    </row>
    <row r="1499" spans="2:17" x14ac:dyDescent="0.2">
      <c r="B1499" s="39" t="s">
        <v>42</v>
      </c>
      <c r="D1499" s="42">
        <f>_xll.qlCalendarAdvance(Calendar,$D1498,B1499,"f",FALSE)</f>
        <v>49978</v>
      </c>
      <c r="E1499" s="172">
        <f>_xll.qlInterestRateIndexValueDate(IndexON,D1499)</f>
        <v>49978</v>
      </c>
      <c r="F1499" s="188">
        <f>IFERROR(_xll.qlIndexFixing(IndexON,D1499,TRUE,_xll.ohTrigger(RecalcTrigger,TriggerON)),NA())</f>
        <v>1.9979235545516394E-2</v>
      </c>
      <c r="H1499" s="42">
        <f>_xll.qlCalendarAdvance(Calendar,$H1498,B1499,"f",FALSE)</f>
        <v>49978</v>
      </c>
      <c r="I1499" s="172">
        <f>_xll.qlInterestRateIndexValueDate(Index1M,$H1499)</f>
        <v>49978</v>
      </c>
      <c r="J1499" s="177">
        <f>IFERROR(_xll.qlIndexFixing(Index1M,$H1499,TRUE,_xll.ohTrigger(RecalcTrigger,Trigger1M)),NA())</f>
        <v>2.0258471313196105E-2</v>
      </c>
      <c r="K1499" s="44">
        <f>IFERROR(_xll.qlIndexFixing(Index3M,H1499,TRUE,_xll.ohTrigger(RecalcTrigger,Trigger3M)),NA())</f>
        <v>2.0604021739505277E-2</v>
      </c>
      <c r="L1499" s="44">
        <f>IFERROR(_xll.qlIndexFixing(Index6M,$H1499,TRUE,_xll.ohTrigger(RecalcTrigger,Trigger6M)),NA())</f>
        <v>2.0565983438521101E-2</v>
      </c>
      <c r="M1499" s="178">
        <f>IFERROR(_xll.qlIndexFixing(Index1Y,$H1499,TRUE,_xll.ohTrigger(RecalcTrigger,Trigger1Y)),NA())</f>
        <v>2.0592009507074405E-2</v>
      </c>
      <c r="N1499" s="177">
        <f>IFERROR(_xll.qlIndexFixing(ONIndex1M,I1499,TRUE,_xll.ohTrigger(RecalcTrigger,Trigger1M)),NA())</f>
        <v>2.0263707221500615E-2</v>
      </c>
      <c r="O1499" s="44">
        <f>IFERROR(_xll.qlIndexFixing(ONIndex3M,I1499,TRUE,_xll.ohTrigger(RecalcTrigger,Trigger3M)),NA())</f>
        <v>2.0625283546878981E-2</v>
      </c>
      <c r="P1499" s="44">
        <f>IFERROR(_xll.qlIndexFixing(ONIndex6M,I1499,TRUE,_xll.ohTrigger(RecalcTrigger,Trigger6M)),NA())</f>
        <v>2.0602458354197495E-2</v>
      </c>
      <c r="Q1499" s="178">
        <f>IFERROR(_xll.qlIndexFixing(ONIndex1Y,I1499,TRUE,_xll.ohTrigger(RecalcTrigger,Trigger1Y)),NA())</f>
        <v>2.0745193733989753E-2</v>
      </c>
    </row>
    <row r="1500" spans="2:17" x14ac:dyDescent="0.2">
      <c r="B1500" s="39" t="s">
        <v>42</v>
      </c>
      <c r="D1500" s="42">
        <f>_xll.qlCalendarAdvance(Calendar,$D1499,B1500,"f",FALSE)</f>
        <v>49985</v>
      </c>
      <c r="E1500" s="172">
        <f>_xll.qlInterestRateIndexValueDate(IndexON,D1500)</f>
        <v>49985</v>
      </c>
      <c r="F1500" s="188">
        <f>IFERROR(_xll.qlIndexFixing(IndexON,D1500,TRUE,_xll.ohTrigger(RecalcTrigger,TriggerON)),NA())</f>
        <v>1.9968737044606666E-2</v>
      </c>
      <c r="H1500" s="42">
        <f>_xll.qlCalendarAdvance(Calendar,$H1499,B1500,"f",FALSE)</f>
        <v>49985</v>
      </c>
      <c r="I1500" s="172">
        <f>_xll.qlInterestRateIndexValueDate(Index1M,$H1500)</f>
        <v>49985</v>
      </c>
      <c r="J1500" s="177">
        <f>IFERROR(_xll.qlIndexFixing(Index1M,$H1500,TRUE,_xll.ohTrigger(RecalcTrigger,Trigger1M)),NA())</f>
        <v>2.0247492280126844E-2</v>
      </c>
      <c r="K1500" s="44">
        <f>IFERROR(_xll.qlIndexFixing(Index3M,H1500,TRUE,_xll.ohTrigger(RecalcTrigger,Trigger3M)),NA())</f>
        <v>2.0592731434198909E-2</v>
      </c>
      <c r="L1500" s="44">
        <f>IFERROR(_xll.qlIndexFixing(Index6M,$H1500,TRUE,_xll.ohTrigger(RecalcTrigger,Trigger6M)),NA())</f>
        <v>2.0555439757825013E-2</v>
      </c>
      <c r="M1500" s="178">
        <f>IFERROR(_xll.qlIndexFixing(Index1Y,$H1500,TRUE,_xll.ohTrigger(RecalcTrigger,Trigger1Y)),NA())</f>
        <v>2.0578654074245417E-2</v>
      </c>
      <c r="N1500" s="177">
        <f>IFERROR(_xll.qlIndexFixing(ONIndex1M,I1500,TRUE,_xll.ohTrigger(RecalcTrigger,Trigger1M)),NA())</f>
        <v>2.0253184151410863E-2</v>
      </c>
      <c r="O1500" s="44">
        <f>IFERROR(_xll.qlIndexFixing(ONIndex3M,I1500,TRUE,_xll.ohTrigger(RecalcTrigger,Trigger3M)),NA())</f>
        <v>2.0613676871967801E-2</v>
      </c>
      <c r="P1500" s="44">
        <f>IFERROR(_xll.qlIndexFixing(ONIndex6M,I1500,TRUE,_xll.ohTrigger(RecalcTrigger,Trigger6M)),NA())</f>
        <v>2.0591114497300333E-2</v>
      </c>
      <c r="Q1500" s="178">
        <f>IFERROR(_xll.qlIndexFixing(ONIndex1Y,I1500,TRUE,_xll.ohTrigger(RecalcTrigger,Trigger1Y)),NA())</f>
        <v>2.0729754535987466E-2</v>
      </c>
    </row>
    <row r="1501" spans="2:17" x14ac:dyDescent="0.2">
      <c r="B1501" s="39" t="s">
        <v>42</v>
      </c>
      <c r="D1501" s="42">
        <f>_xll.qlCalendarAdvance(Calendar,$D1500,B1501,"f",FALSE)</f>
        <v>49992</v>
      </c>
      <c r="E1501" s="172">
        <f>_xll.qlInterestRateIndexValueDate(IndexON,D1501)</f>
        <v>49992</v>
      </c>
      <c r="F1501" s="188">
        <f>IFERROR(_xll.qlIndexFixing(IndexON,D1501,TRUE,_xll.ohTrigger(RecalcTrigger,TriggerON)),NA())</f>
        <v>1.9958289390350492E-2</v>
      </c>
      <c r="H1501" s="42">
        <f>_xll.qlCalendarAdvance(Calendar,$H1500,B1501,"f",FALSE)</f>
        <v>49992</v>
      </c>
      <c r="I1501" s="172">
        <f>_xll.qlInterestRateIndexValueDate(Index1M,$H1501)</f>
        <v>49992</v>
      </c>
      <c r="J1501" s="177">
        <f>IFERROR(_xll.qlIndexFixing(Index1M,$H1501,TRUE,_xll.ohTrigger(RecalcTrigger,Trigger1M)),NA())</f>
        <v>2.0237111191956925E-2</v>
      </c>
      <c r="K1501" s="44">
        <f>IFERROR(_xll.qlIndexFixing(Index3M,H1501,TRUE,_xll.ohTrigger(RecalcTrigger,Trigger3M)),NA())</f>
        <v>2.0581499002373164E-2</v>
      </c>
      <c r="L1501" s="44">
        <f>IFERROR(_xll.qlIndexFixing(Index6M,$H1501,TRUE,_xll.ohTrigger(RecalcTrigger,Trigger6M)),NA())</f>
        <v>2.0544781857722648E-2</v>
      </c>
      <c r="M1501" s="178">
        <f>IFERROR(_xll.qlIndexFixing(Index1Y,$H1501,TRUE,_xll.ohTrigger(RecalcTrigger,Trigger1Y)),NA())</f>
        <v>2.0565391148646084E-2</v>
      </c>
      <c r="N1501" s="177">
        <f>IFERROR(_xll.qlIndexFixing(ONIndex1M,I1501,TRUE,_xll.ohTrigger(RecalcTrigger,Trigger1M)),NA())</f>
        <v>2.0242710796325447E-2</v>
      </c>
      <c r="O1501" s="44">
        <f>IFERROR(_xll.qlIndexFixing(ONIndex3M,I1501,TRUE,_xll.ohTrigger(RecalcTrigger,Trigger3M)),NA())</f>
        <v>2.0602127743725163E-2</v>
      </c>
      <c r="P1501" s="44">
        <f>IFERROR(_xll.qlIndexFixing(ONIndex6M,I1501,TRUE,_xll.ohTrigger(RecalcTrigger,Trigger6M)),NA())</f>
        <v>2.0579827858510091E-2</v>
      </c>
      <c r="Q1501" s="178">
        <f>IFERROR(_xll.qlIndexFixing(ONIndex1Y,I1501,TRUE,_xll.ohTrigger(RecalcTrigger,Trigger1Y)),NA())</f>
        <v>2.0714405815702719E-2</v>
      </c>
    </row>
    <row r="1502" spans="2:17" x14ac:dyDescent="0.2">
      <c r="B1502" s="39" t="s">
        <v>42</v>
      </c>
      <c r="D1502" s="42">
        <f>_xll.qlCalendarAdvance(Calendar,$D1501,B1502,"f",FALSE)</f>
        <v>49999</v>
      </c>
      <c r="E1502" s="172">
        <f>_xll.qlInterestRateIndexValueDate(IndexON,D1502)</f>
        <v>49999</v>
      </c>
      <c r="F1502" s="188">
        <f>IFERROR(_xll.qlIndexFixing(IndexON,D1502,TRUE,_xll.ohTrigger(RecalcTrigger,TriggerON)),NA())</f>
        <v>1.9947892582747873E-2</v>
      </c>
      <c r="H1502" s="42">
        <f>_xll.qlCalendarAdvance(Calendar,$H1501,B1502,"f",FALSE)</f>
        <v>49999</v>
      </c>
      <c r="I1502" s="172">
        <f>_xll.qlInterestRateIndexValueDate(Index1M,$H1502)</f>
        <v>49999</v>
      </c>
      <c r="J1502" s="177">
        <f>IFERROR(_xll.qlIndexFixing(Index1M,$H1502,TRUE,_xll.ohTrigger(RecalcTrigger,Trigger1M)),NA())</f>
        <v>2.022677991326851E-2</v>
      </c>
      <c r="K1502" s="44">
        <f>IFERROR(_xll.qlIndexFixing(Index3M,H1502,TRUE,_xll.ohTrigger(RecalcTrigger,Trigger3M)),NA())</f>
        <v>2.0570324443537357E-2</v>
      </c>
      <c r="L1502" s="44">
        <f>IFERROR(_xll.qlIndexFixing(Index6M,$H1502,TRUE,_xll.ohTrigger(RecalcTrigger,Trigger6M)),NA())</f>
        <v>2.0534181810629885E-2</v>
      </c>
      <c r="M1502" s="178">
        <f>IFERROR(_xll.qlIndexFixing(Index1Y,$H1502,TRUE,_xll.ohTrigger(RecalcTrigger,Trigger1Y)),NA())</f>
        <v>2.0552220726674175E-2</v>
      </c>
      <c r="N1502" s="177">
        <f>IFERROR(_xll.qlIndexFixing(ONIndex1M,I1502,TRUE,_xll.ohTrigger(RecalcTrigger,Trigger1M)),NA())</f>
        <v>2.023228715616332E-2</v>
      </c>
      <c r="O1502" s="44">
        <f>IFERROR(_xll.qlIndexFixing(ONIndex3M,I1502,TRUE,_xll.ohTrigger(RecalcTrigger,Trigger3M)),NA())</f>
        <v>2.059063616207002E-2</v>
      </c>
      <c r="P1502" s="44">
        <f>IFERROR(_xll.qlIndexFixing(ONIndex6M,I1502,TRUE,_xll.ohTrigger(RecalcTrigger,Trigger6M)),NA())</f>
        <v>2.0568598437988861E-2</v>
      </c>
      <c r="Q1502" s="178">
        <f>IFERROR(_xll.qlIndexFixing(ONIndex1Y,I1502,TRUE,_xll.ohTrigger(RecalcTrigger,Trigger1Y)),NA())</f>
        <v>2.0699147573054466E-2</v>
      </c>
    </row>
    <row r="1503" spans="2:17" x14ac:dyDescent="0.2">
      <c r="B1503" s="39" t="s">
        <v>42</v>
      </c>
      <c r="D1503" s="42">
        <f>_xll.qlCalendarAdvance(Calendar,$D1502,B1503,"f",FALSE)</f>
        <v>50006</v>
      </c>
      <c r="E1503" s="172">
        <f>_xll.qlInterestRateIndexValueDate(IndexON,D1503)</f>
        <v>50006</v>
      </c>
      <c r="F1503" s="188">
        <f>IFERROR(_xll.qlIndexFixing(IndexON,D1503,TRUE,_xll.ohTrigger(RecalcTrigger,TriggerON)),NA())</f>
        <v>1.9937546621474622E-2</v>
      </c>
      <c r="H1503" s="42">
        <f>_xll.qlCalendarAdvance(Calendar,$H1502,B1503,"f",FALSE)</f>
        <v>50006</v>
      </c>
      <c r="I1503" s="172">
        <f>_xll.qlInterestRateIndexValueDate(Index1M,$H1503)</f>
        <v>50006</v>
      </c>
      <c r="J1503" s="177">
        <f>IFERROR(_xll.qlIndexFixing(Index1M,$H1503,TRUE,_xll.ohTrigger(RecalcTrigger,Trigger1M)),NA())</f>
        <v>2.0216498443927367E-2</v>
      </c>
      <c r="K1503" s="44">
        <f>IFERROR(_xll.qlIndexFixing(Index3M,H1503,TRUE,_xll.ohTrigger(RecalcTrigger,Trigger3M)),NA())</f>
        <v>2.0559207757205211E-2</v>
      </c>
      <c r="L1503" s="44">
        <f>IFERROR(_xll.qlIndexFixing(Index6M,$H1503,TRUE,_xll.ohTrigger(RecalcTrigger,Trigger6M)),NA())</f>
        <v>2.0523639615643574E-2</v>
      </c>
      <c r="M1503" s="178">
        <f>IFERROR(_xll.qlIndexFixing(Index1Y,$H1503,TRUE,_xll.ohTrigger(RecalcTrigger,Trigger1Y)),NA())</f>
        <v>2.0539142804752997E-2</v>
      </c>
      <c r="N1503" s="177">
        <f>IFERROR(_xll.qlIndexFixing(ONIndex1M,I1503,TRUE,_xll.ohTrigger(RecalcTrigger,Trigger1M)),NA())</f>
        <v>2.0221913230843436E-2</v>
      </c>
      <c r="O1503" s="44">
        <f>IFERROR(_xll.qlIndexFixing(ONIndex3M,I1503,TRUE,_xll.ohTrigger(RecalcTrigger,Trigger3M)),NA())</f>
        <v>2.0579202127002372E-2</v>
      </c>
      <c r="P1503" s="44">
        <f>IFERROR(_xll.qlIndexFixing(ONIndex6M,I1503,TRUE,_xll.ohTrigger(RecalcTrigger,Trigger6M)),NA())</f>
        <v>2.0557426235655596E-2</v>
      </c>
      <c r="Q1503" s="178">
        <f>IFERROR(_xll.qlIndexFixing(ONIndex1Y,I1503,TRUE,_xll.ohTrigger(RecalcTrigger,Trigger1Y)),NA())</f>
        <v>2.0683979807961661E-2</v>
      </c>
    </row>
    <row r="1504" spans="2:17" x14ac:dyDescent="0.2">
      <c r="B1504" s="39" t="s">
        <v>42</v>
      </c>
      <c r="D1504" s="42">
        <f>_xll.qlCalendarAdvance(Calendar,$D1503,B1504,"f",FALSE)</f>
        <v>50013</v>
      </c>
      <c r="E1504" s="172">
        <f>_xll.qlInterestRateIndexValueDate(IndexON,D1504)</f>
        <v>50013</v>
      </c>
      <c r="F1504" s="188">
        <f>IFERROR(_xll.qlIndexFixing(IndexON,D1504,TRUE,_xll.ohTrigger(RecalcTrigger,TriggerON)),NA())</f>
        <v>1.9927251506854926E-2</v>
      </c>
      <c r="H1504" s="42">
        <f>_xll.qlCalendarAdvance(Calendar,$H1503,B1504,"f",FALSE)</f>
        <v>50013</v>
      </c>
      <c r="I1504" s="172">
        <f>_xll.qlInterestRateIndexValueDate(Index1M,$H1504)</f>
        <v>50013</v>
      </c>
      <c r="J1504" s="177">
        <f>IFERROR(_xll.qlIndexFixing(Index1M,$H1504,TRUE,_xll.ohTrigger(RecalcTrigger,Trigger1M)),NA())</f>
        <v>2.0206266783799262E-2</v>
      </c>
      <c r="K1504" s="44">
        <f>IFERROR(_xll.qlIndexFixing(Index3M,H1504,TRUE,_xll.ohTrigger(RecalcTrigger,Trigger3M)),NA())</f>
        <v>2.0548552402613503E-2</v>
      </c>
      <c r="L1504" s="44">
        <f>IFERROR(_xll.qlIndexFixing(Index6M,$H1504,TRUE,_xll.ohTrigger(RecalcTrigger,Trigger6M)),NA())</f>
        <v>2.0513000893479412E-2</v>
      </c>
      <c r="M1504" s="178">
        <f>IFERROR(_xll.qlIndexFixing(Index1Y,$H1504,TRUE,_xll.ohTrigger(RecalcTrigger,Trigger1Y)),NA())</f>
        <v>2.0526157379331167E-2</v>
      </c>
      <c r="N1504" s="177">
        <f>IFERROR(_xll.qlIndexFixing(ONIndex1M,I1504,TRUE,_xll.ohTrigger(RecalcTrigger,Trigger1M)),NA())</f>
        <v>2.0211589020608933E-2</v>
      </c>
      <c r="O1504" s="44">
        <f>IFERROR(_xll.qlIndexFixing(ONIndex3M,I1504,TRUE,_xll.ohTrigger(RecalcTrigger,Trigger3M)),NA())</f>
        <v>2.0567825638603265E-2</v>
      </c>
      <c r="P1504" s="44">
        <f>IFERROR(_xll.qlIndexFixing(ONIndex6M,I1504,TRUE,_xll.ohTrigger(RecalcTrigger,Trigger6M)),NA())</f>
        <v>2.0546311251591343E-2</v>
      </c>
      <c r="Q1504" s="178">
        <f>IFERROR(_xll.qlIndexFixing(ONIndex1Y,I1504,TRUE,_xll.ohTrigger(RecalcTrigger,Trigger1Y)),NA())</f>
        <v>2.0668902520586396E-2</v>
      </c>
    </row>
    <row r="1505" spans="2:17" x14ac:dyDescent="0.2">
      <c r="B1505" s="39" t="s">
        <v>42</v>
      </c>
      <c r="D1505" s="42">
        <f>_xll.qlCalendarAdvance(Calendar,$D1504,B1505,"f",FALSE)</f>
        <v>50020</v>
      </c>
      <c r="E1505" s="172">
        <f>_xll.qlInterestRateIndexValueDate(IndexON,D1505)</f>
        <v>50020</v>
      </c>
      <c r="F1505" s="188">
        <f>IFERROR(_xll.qlIndexFixing(IndexON,D1505,TRUE,_xll.ohTrigger(RecalcTrigger,TriggerON)),NA())</f>
        <v>1.9917007238726692E-2</v>
      </c>
      <c r="H1505" s="42">
        <f>_xll.qlCalendarAdvance(Calendar,$H1504,B1505,"f",FALSE)</f>
        <v>50020</v>
      </c>
      <c r="I1505" s="172">
        <f>_xll.qlInterestRateIndexValueDate(Index1M,$H1505)</f>
        <v>50020</v>
      </c>
      <c r="J1505" s="177">
        <f>IFERROR(_xll.qlIndexFixing(Index1M,$H1505,TRUE,_xll.ohTrigger(RecalcTrigger,Trigger1M)),NA())</f>
        <v>2.0196084932749964E-2</v>
      </c>
      <c r="K1505" s="44">
        <f>IFERROR(_xll.qlIndexFixing(Index3M,H1505,TRUE,_xll.ohTrigger(RecalcTrigger,Trigger3M)),NA())</f>
        <v>2.0537544428608546E-2</v>
      </c>
      <c r="L1505" s="44">
        <f>IFERROR(_xll.qlIndexFixing(Index6M,$H1505,TRUE,_xll.ohTrigger(RecalcTrigger,Trigger6M)),NA())</f>
        <v>2.050257794942691E-2</v>
      </c>
      <c r="M1505" s="178">
        <f>IFERROR(_xll.qlIndexFixing(Index1Y,$H1505,TRUE,_xll.ohTrigger(RecalcTrigger,Trigger1Y)),NA())</f>
        <v>2.0513264446881729E-2</v>
      </c>
      <c r="N1505" s="177">
        <f>IFERROR(_xll.qlIndexFixing(ONIndex1M,I1505,TRUE,_xll.ohTrigger(RecalcTrigger,Trigger1M)),NA())</f>
        <v>2.020131452529772E-2</v>
      </c>
      <c r="O1505" s="44">
        <f>IFERROR(_xll.qlIndexFixing(ONIndex3M,I1505,TRUE,_xll.ohTrigger(RecalcTrigger,Trigger3M)),NA())</f>
        <v>2.0556506696791654E-2</v>
      </c>
      <c r="P1505" s="44">
        <f>IFERROR(_xll.qlIndexFixing(ONIndex6M,I1505,TRUE,_xll.ohTrigger(RecalcTrigger,Trigger6M)),NA())</f>
        <v>2.0535253485634009E-2</v>
      </c>
      <c r="Q1505" s="178">
        <f>IFERROR(_xll.qlIndexFixing(ONIndex1Y,I1505,TRUE,_xll.ohTrigger(RecalcTrigger,Trigger1Y)),NA())</f>
        <v>2.0653915710685533E-2</v>
      </c>
    </row>
    <row r="1506" spans="2:17" x14ac:dyDescent="0.2">
      <c r="B1506" s="39" t="s">
        <v>42</v>
      </c>
      <c r="D1506" s="42">
        <f>_xll.qlCalendarAdvance(Calendar,$D1505,B1506,"f",FALSE)</f>
        <v>50027</v>
      </c>
      <c r="E1506" s="172">
        <f>_xll.qlInterestRateIndexValueDate(IndexON,D1506)</f>
        <v>50027</v>
      </c>
      <c r="F1506" s="188">
        <f>IFERROR(_xll.qlIndexFixing(IndexON,D1506,TRUE,_xll.ohTrigger(RecalcTrigger,TriggerON)),NA())</f>
        <v>1.9906813817170965E-2</v>
      </c>
      <c r="H1506" s="42">
        <f>_xll.qlCalendarAdvance(Calendar,$H1505,B1506,"f",FALSE)</f>
        <v>50027</v>
      </c>
      <c r="I1506" s="172">
        <f>_xll.qlInterestRateIndexValueDate(Index1M,$H1506)</f>
        <v>50027</v>
      </c>
      <c r="J1506" s="177">
        <f>IFERROR(_xll.qlIndexFixing(Index1M,$H1506,TRUE,_xll.ohTrigger(RecalcTrigger,Trigger1M)),NA())</f>
        <v>2.0185952890645238E-2</v>
      </c>
      <c r="K1506" s="44">
        <f>IFERROR(_xll.qlIndexFixing(Index3M,H1506,TRUE,_xll.ohTrigger(RecalcTrigger,Trigger3M)),NA())</f>
        <v>2.0526594318580026E-2</v>
      </c>
      <c r="L1506" s="44">
        <f>IFERROR(_xll.qlIndexFixing(Index6M,$H1506,TRUE,_xll.ohTrigger(RecalcTrigger,Trigger6M)),NA())</f>
        <v>2.0492212858266075E-2</v>
      </c>
      <c r="M1506" s="178">
        <f>IFERROR(_xll.qlIndexFixing(Index1Y,$H1506,TRUE,_xll.ohTrigger(RecalcTrigger,Trigger1Y)),NA())</f>
        <v>2.0500464003903263E-2</v>
      </c>
      <c r="N1506" s="177">
        <f>IFERROR(_xll.qlIndexFixing(ONIndex1M,I1506,TRUE,_xll.ohTrigger(RecalcTrigger,Trigger1M)),NA())</f>
        <v>2.019108974482875E-2</v>
      </c>
      <c r="O1506" s="44">
        <f>IFERROR(_xll.qlIndexFixing(ONIndex3M,I1506,TRUE,_xll.ohTrigger(RecalcTrigger,Trigger3M)),NA())</f>
        <v>2.0545245301486492E-2</v>
      </c>
      <c r="P1506" s="44">
        <f>IFERROR(_xll.qlIndexFixing(ONIndex6M,I1506,TRUE,_xll.ohTrigger(RecalcTrigger,Trigger6M)),NA())</f>
        <v>2.0524252938026732E-2</v>
      </c>
      <c r="Q1506" s="178">
        <f>IFERROR(_xll.qlIndexFixing(ONIndex1Y,I1506,TRUE,_xll.ohTrigger(RecalcTrigger,Trigger1Y)),NA())</f>
        <v>2.0639019378583257E-2</v>
      </c>
    </row>
    <row r="1507" spans="2:17" x14ac:dyDescent="0.2">
      <c r="B1507" s="39" t="s">
        <v>42</v>
      </c>
      <c r="D1507" s="42">
        <f>_xll.qlCalendarAdvance(Calendar,$D1506,B1507,"f",FALSE)</f>
        <v>50038</v>
      </c>
      <c r="E1507" s="172">
        <f>_xll.qlInterestRateIndexValueDate(IndexON,D1507)</f>
        <v>50038</v>
      </c>
      <c r="F1507" s="188">
        <f>IFERROR(_xll.qlIndexFixing(IndexON,D1507,TRUE,_xll.ohTrigger(RecalcTrigger,TriggerON)),NA())</f>
        <v>1.9890898314066652E-2</v>
      </c>
      <c r="H1507" s="42">
        <f>_xll.qlCalendarAdvance(Calendar,$H1506,B1507,"f",FALSE)</f>
        <v>50038</v>
      </c>
      <c r="I1507" s="172">
        <f>_xll.qlInterestRateIndexValueDate(Index1M,$H1507)</f>
        <v>50038</v>
      </c>
      <c r="J1507" s="177">
        <f>IFERROR(_xll.qlIndexFixing(Index1M,$H1507,TRUE,_xll.ohTrigger(RecalcTrigger,Trigger1M)),NA())</f>
        <v>2.0170288543043258E-2</v>
      </c>
      <c r="K1507" s="44">
        <f>IFERROR(_xll.qlIndexFixing(Index3M,H1507,TRUE,_xll.ohTrigger(RecalcTrigger,Trigger3M)),NA())</f>
        <v>2.0509314588009205E-2</v>
      </c>
      <c r="L1507" s="44">
        <f>IFERROR(_xll.qlIndexFixing(Index6M,$H1507,TRUE,_xll.ohTrigger(RecalcTrigger,Trigger6M)),NA())</f>
        <v>2.0476041742192832E-2</v>
      </c>
      <c r="M1507" s="178">
        <f>IFERROR(_xll.qlIndexFixing(Index1Y,$H1507,TRUE,_xll.ohTrigger(RecalcTrigger,Trigger1Y)),NA())</f>
        <v>2.0480535880210038E-2</v>
      </c>
      <c r="N1507" s="177">
        <f>IFERROR(_xll.qlIndexFixing(ONIndex1M,I1507,TRUE,_xll.ohTrigger(RecalcTrigger,Trigger1M)),NA())</f>
        <v>2.0175122677162927E-2</v>
      </c>
      <c r="O1507" s="44">
        <f>IFERROR(_xll.qlIndexFixing(ONIndex3M,I1507,TRUE,_xll.ohTrigger(RecalcTrigger,Trigger3M)),NA())</f>
        <v>2.0527665090835923E-2</v>
      </c>
      <c r="P1507" s="44">
        <f>IFERROR(_xll.qlIndexFixing(ONIndex6M,I1507,TRUE,_xll.ohTrigger(RecalcTrigger,Trigger6M)),NA())</f>
        <v>2.0507081967167107E-2</v>
      </c>
      <c r="Q1507" s="178">
        <f>IFERROR(_xll.qlIndexFixing(ONIndex1Y,I1507,TRUE,_xll.ohTrigger(RecalcTrigger,Trigger1Y)),NA())</f>
        <v>2.0615793658261827E-2</v>
      </c>
    </row>
    <row r="1508" spans="2:17" x14ac:dyDescent="0.2">
      <c r="B1508" s="39" t="s">
        <v>42</v>
      </c>
      <c r="D1508" s="42">
        <f>_xll.qlCalendarAdvance(Calendar,$D1507,B1508,"f",FALSE)</f>
        <v>50045</v>
      </c>
      <c r="E1508" s="172">
        <f>_xll.qlInterestRateIndexValueDate(IndexON,D1508)</f>
        <v>50045</v>
      </c>
      <c r="F1508" s="188">
        <f>IFERROR(_xll.qlIndexFixing(IndexON,D1508,TRUE,_xll.ohTrigger(RecalcTrigger,TriggerON)),NA())</f>
        <v>1.9880835640747607E-2</v>
      </c>
      <c r="H1508" s="42">
        <f>_xll.qlCalendarAdvance(Calendar,$H1507,B1508,"f",FALSE)</f>
        <v>50045</v>
      </c>
      <c r="I1508" s="172">
        <f>_xll.qlInterestRateIndexValueDate(Index1M,$H1508)</f>
        <v>50045</v>
      </c>
      <c r="J1508" s="177">
        <f>IFERROR(_xll.qlIndexFixing(Index1M,$H1508,TRUE,_xll.ohTrigger(RecalcTrigger,Trigger1M)),NA())</f>
        <v>2.0160281575128447E-2</v>
      </c>
      <c r="K1508" s="44">
        <f>IFERROR(_xll.qlIndexFixing(Index3M,H1508,TRUE,_xll.ohTrigger(RecalcTrigger,Trigger3M)),NA())</f>
        <v>2.0498331332292341E-2</v>
      </c>
      <c r="L1508" s="44">
        <f>IFERROR(_xll.qlIndexFixing(Index6M,$H1508,TRUE,_xll.ohTrigger(RecalcTrigger,Trigger6M)),NA())</f>
        <v>2.0465825411548091E-2</v>
      </c>
      <c r="M1508" s="178">
        <f>IFERROR(_xll.qlIndexFixing(Index1Y,$H1508,TRUE,_xll.ohTrigger(RecalcTrigger,Trigger1Y)),NA())</f>
        <v>2.0467973251398375E-2</v>
      </c>
      <c r="N1508" s="177">
        <f>IFERROR(_xll.qlIndexFixing(ONIndex1M,I1508,TRUE,_xll.ohTrigger(RecalcTrigger,Trigger1M)),NA())</f>
        <v>2.0165025735126019E-2</v>
      </c>
      <c r="O1508" s="44">
        <f>IFERROR(_xll.qlIndexFixing(ONIndex3M,I1508,TRUE,_xll.ohTrigger(RecalcTrigger,Trigger3M)),NA())</f>
        <v>2.0516551672585814E-2</v>
      </c>
      <c r="P1508" s="44">
        <f>IFERROR(_xll.qlIndexFixing(ONIndex6M,I1508,TRUE,_xll.ohTrigger(RecalcTrigger,Trigger6M)),NA())</f>
        <v>2.0496228551950546E-2</v>
      </c>
      <c r="Q1508" s="178">
        <f>IFERROR(_xll.qlIndexFixing(ONIndex1Y,I1508,TRUE,_xll.ohTrigger(RecalcTrigger,Trigger1Y)),NA())</f>
        <v>2.0601129982719124E-2</v>
      </c>
    </row>
    <row r="1509" spans="2:17" x14ac:dyDescent="0.2">
      <c r="B1509" s="39" t="s">
        <v>42</v>
      </c>
      <c r="D1509" s="42">
        <f>_xll.qlCalendarAdvance(Calendar,$D1508,B1509,"f",FALSE)</f>
        <v>50052</v>
      </c>
      <c r="E1509" s="172">
        <f>_xll.qlInterestRateIndexValueDate(IndexON,D1509)</f>
        <v>50052</v>
      </c>
      <c r="F1509" s="188">
        <f>IFERROR(_xll.qlIndexFixing(IndexON,D1509,TRUE,_xll.ohTrigger(RecalcTrigger,TriggerON)),NA())</f>
        <v>1.9870823813920024E-2</v>
      </c>
      <c r="H1509" s="42">
        <f>_xll.qlCalendarAdvance(Calendar,$H1508,B1509,"f",FALSE)</f>
        <v>50052</v>
      </c>
      <c r="I1509" s="172">
        <f>_xll.qlInterestRateIndexValueDate(Index1M,$H1509)</f>
        <v>50052</v>
      </c>
      <c r="J1509" s="177">
        <f>IFERROR(_xll.qlIndexFixing(Index1M,$H1509,TRUE,_xll.ohTrigger(RecalcTrigger,Trigger1M)),NA())</f>
        <v>2.0150324412683919E-2</v>
      </c>
      <c r="K1509" s="44">
        <f>IFERROR(_xll.qlIndexFixing(Index3M,H1509,TRUE,_xll.ohTrigger(RecalcTrigger,Trigger3M)),NA())</f>
        <v>2.0487776871707792E-2</v>
      </c>
      <c r="L1509" s="44">
        <f>IFERROR(_xll.qlIndexFixing(Index6M,$H1509,TRUE,_xll.ohTrigger(RecalcTrigger,Trigger6M)),NA())</f>
        <v>2.0455666930648465E-2</v>
      </c>
      <c r="M1509" s="178">
        <f>IFERROR(_xll.qlIndexFixing(Index1Y,$H1509,TRUE,_xll.ohTrigger(RecalcTrigger,Trigger1Y)),NA())</f>
        <v>2.0455503099758188E-2</v>
      </c>
      <c r="N1509" s="177">
        <f>IFERROR(_xll.qlIndexFixing(ONIndex1M,I1509,TRUE,_xll.ohTrigger(RecalcTrigger,Trigger1M)),NA())</f>
        <v>2.0154978508093446E-2</v>
      </c>
      <c r="O1509" s="44">
        <f>IFERROR(_xll.qlIndexFixing(ONIndex3M,I1509,TRUE,_xll.ohTrigger(RecalcTrigger,Trigger3M)),NA())</f>
        <v>2.0505495800842155E-2</v>
      </c>
      <c r="P1509" s="44">
        <f>IFERROR(_xll.qlIndexFixing(ONIndex6M,I1509,TRUE,_xll.ohTrigger(RecalcTrigger,Trigger6M)),NA())</f>
        <v>2.0485432354921951E-2</v>
      </c>
      <c r="Q1509" s="178">
        <f>IFERROR(_xll.qlIndexFixing(ONIndex1Y,I1509,TRUE,_xll.ohTrigger(RecalcTrigger,Trigger1Y)),NA())</f>
        <v>2.0586556784731869E-2</v>
      </c>
    </row>
    <row r="1510" spans="2:17" x14ac:dyDescent="0.2">
      <c r="B1510" s="39" t="s">
        <v>42</v>
      </c>
      <c r="D1510" s="42">
        <f>_xll.qlCalendarAdvance(Calendar,$D1509,B1510,"f",FALSE)</f>
        <v>50059</v>
      </c>
      <c r="E1510" s="172">
        <f>_xll.qlInterestRateIndexValueDate(IndexON,D1510)</f>
        <v>50059</v>
      </c>
      <c r="F1510" s="188">
        <f>IFERROR(_xll.qlIndexFixing(IndexON,D1510,TRUE,_xll.ohTrigger(RecalcTrigger,TriggerON)),NA())</f>
        <v>1.9860862833583903E-2</v>
      </c>
      <c r="H1510" s="42">
        <f>_xll.qlCalendarAdvance(Calendar,$H1509,B1510,"f",FALSE)</f>
        <v>50059</v>
      </c>
      <c r="I1510" s="172">
        <f>_xll.qlInterestRateIndexValueDate(Index1M,$H1510)</f>
        <v>50059</v>
      </c>
      <c r="J1510" s="177">
        <f>IFERROR(_xll.qlIndexFixing(Index1M,$H1510,TRUE,_xll.ohTrigger(RecalcTrigger,Trigger1M)),NA())</f>
        <v>2.0140417055576343E-2</v>
      </c>
      <c r="K1510" s="44">
        <f>IFERROR(_xll.qlIndexFixing(Index3M,H1510,TRUE,_xll.ohTrigger(RecalcTrigger,Trigger3M)),NA())</f>
        <v>2.047709481186432E-2</v>
      </c>
      <c r="L1510" s="44">
        <f>IFERROR(_xll.qlIndexFixing(Index6M,$H1510,TRUE,_xll.ohTrigger(RecalcTrigger,Trigger6M)),NA())</f>
        <v>2.0445566298624266E-2</v>
      </c>
      <c r="M1510" s="178">
        <f>IFERROR(_xll.qlIndexFixing(Index1Y,$H1510,TRUE,_xll.ohTrigger(RecalcTrigger,Trigger1Y)),NA())</f>
        <v>2.0443125421902852E-2</v>
      </c>
      <c r="N1510" s="177">
        <f>IFERROR(_xll.qlIndexFixing(ONIndex1M,I1510,TRUE,_xll.ohTrigger(RecalcTrigger,Trigger1M)),NA())</f>
        <v>2.0144980995903117E-2</v>
      </c>
      <c r="O1510" s="44">
        <f>IFERROR(_xll.qlIndexFixing(ONIndex3M,I1510,TRUE,_xll.ohTrigger(RecalcTrigger,Trigger3M)),NA())</f>
        <v>2.0494497475604945E-2</v>
      </c>
      <c r="P1510" s="44">
        <f>IFERROR(_xll.qlIndexFixing(ONIndex6M,I1510,TRUE,_xll.ohTrigger(RecalcTrigger,Trigger6M)),NA())</f>
        <v>2.0474693376081321E-2</v>
      </c>
      <c r="Q1510" s="178">
        <f>IFERROR(_xll.qlIndexFixing(ONIndex1Y,I1510,TRUE,_xll.ohTrigger(RecalcTrigger,Trigger1Y)),NA())</f>
        <v>2.0572074064300061E-2</v>
      </c>
    </row>
    <row r="1511" spans="2:17" x14ac:dyDescent="0.2">
      <c r="B1511" s="39" t="s">
        <v>42</v>
      </c>
      <c r="D1511" s="42">
        <f>_xll.qlCalendarAdvance(Calendar,$D1510,B1511,"f",FALSE)</f>
        <v>50066</v>
      </c>
      <c r="E1511" s="172">
        <f>_xll.qlInterestRateIndexValueDate(IndexON,D1511)</f>
        <v>50066</v>
      </c>
      <c r="F1511" s="188">
        <f>IFERROR(_xll.qlIndexFixing(IndexON,D1511,TRUE,_xll.ohTrigger(RecalcTrigger,TriggerON)),NA())</f>
        <v>1.985095269982029E-2</v>
      </c>
      <c r="H1511" s="42">
        <f>_xll.qlCalendarAdvance(Calendar,$H1510,B1511,"f",FALSE)</f>
        <v>50066</v>
      </c>
      <c r="I1511" s="172">
        <f>_xll.qlInterestRateIndexValueDate(Index1M,$H1511)</f>
        <v>50066</v>
      </c>
      <c r="J1511" s="177">
        <f>IFERROR(_xll.qlIndexFixing(Index1M,$H1511,TRUE,_xll.ohTrigger(RecalcTrigger,Trigger1M)),NA())</f>
        <v>2.0130559503677613E-2</v>
      </c>
      <c r="K1511" s="44">
        <f>IFERROR(_xll.qlIndexFixing(Index3M,H1511,TRUE,_xll.ohTrigger(RecalcTrigger,Trigger3M)),NA())</f>
        <v>2.0466470616947448E-2</v>
      </c>
      <c r="L1511" s="44">
        <f>IFERROR(_xll.qlIndexFixing(Index6M,$H1511,TRUE,_xll.ohTrigger(RecalcTrigger,Trigger6M)),NA())</f>
        <v>2.0435523514611153E-2</v>
      </c>
      <c r="M1511" s="178">
        <f>IFERROR(_xll.qlIndexFixing(Index1Y,$H1511,TRUE,_xll.ohTrigger(RecalcTrigger,Trigger1Y)),NA())</f>
        <v>2.0430840214471058E-2</v>
      </c>
      <c r="N1511" s="177">
        <f>IFERROR(_xll.qlIndexFixing(ONIndex1M,I1511,TRUE,_xll.ohTrigger(RecalcTrigger,Trigger1M)),NA())</f>
        <v>2.013503319855503E-2</v>
      </c>
      <c r="O1511" s="44">
        <f>IFERROR(_xll.qlIndexFixing(ONIndex3M,I1511,TRUE,_xll.ohTrigger(RecalcTrigger,Trigger3M)),NA())</f>
        <v>2.0483556697036276E-2</v>
      </c>
      <c r="P1511" s="44">
        <f>IFERROR(_xll.qlIndexFixing(ONIndex6M,I1511,TRUE,_xll.ohTrigger(RecalcTrigger,Trigger6M)),NA())</f>
        <v>2.0464011615428657E-2</v>
      </c>
      <c r="Q1511" s="178">
        <f>IFERROR(_xll.qlIndexFixing(ONIndex1Y,I1511,TRUE,_xll.ohTrigger(RecalcTrigger,Trigger1Y)),NA())</f>
        <v>2.0557681821423701E-2</v>
      </c>
    </row>
    <row r="1512" spans="2:17" x14ac:dyDescent="0.2">
      <c r="B1512" s="39" t="s">
        <v>42</v>
      </c>
      <c r="D1512" s="42">
        <f>_xll.qlCalendarAdvance(Calendar,$D1511,B1512,"f",FALSE)</f>
        <v>50073</v>
      </c>
      <c r="E1512" s="172">
        <f>_xll.qlInterestRateIndexValueDate(IndexON,D1512)</f>
        <v>50073</v>
      </c>
      <c r="F1512" s="188">
        <f>IFERROR(_xll.qlIndexFixing(IndexON,D1512,TRUE,_xll.ohTrigger(RecalcTrigger,TriggerON)),NA())</f>
        <v>1.9841093412548139E-2</v>
      </c>
      <c r="H1512" s="42">
        <f>_xll.qlCalendarAdvance(Calendar,$H1511,B1512,"f",FALSE)</f>
        <v>50073</v>
      </c>
      <c r="I1512" s="172">
        <f>_xll.qlInterestRateIndexValueDate(Index1M,$H1512)</f>
        <v>50073</v>
      </c>
      <c r="J1512" s="177">
        <f>IFERROR(_xll.qlIndexFixing(Index1M,$H1512,TRUE,_xll.ohTrigger(RecalcTrigger,Trigger1M)),NA())</f>
        <v>2.0121178677229686E-2</v>
      </c>
      <c r="K1512" s="44">
        <f>IFERROR(_xll.qlIndexFixing(Index3M,H1512,TRUE,_xll.ohTrigger(RecalcTrigger,Trigger3M)),NA())</f>
        <v>2.0455732970973924E-2</v>
      </c>
      <c r="L1512" s="44">
        <f>IFERROR(_xll.qlIndexFixing(Index6M,$H1512,TRUE,_xll.ohTrigger(RecalcTrigger,Trigger6M)),NA())</f>
        <v>2.0425538577748335E-2</v>
      </c>
      <c r="M1512" s="178">
        <f>IFERROR(_xll.qlIndexFixing(Index1Y,$H1512,TRUE,_xll.ohTrigger(RecalcTrigger,Trigger1Y)),NA())</f>
        <v>2.0418647474126805E-2</v>
      </c>
      <c r="N1512" s="177">
        <f>IFERROR(_xll.qlIndexFixing(ONIndex1M,I1512,TRUE,_xll.ohTrigger(RecalcTrigger,Trigger1M)),NA())</f>
        <v>2.0125135116292325E-2</v>
      </c>
      <c r="O1512" s="44">
        <f>IFERROR(_xll.qlIndexFixing(ONIndex3M,I1512,TRUE,_xll.ohTrigger(RecalcTrigger,Trigger3M)),NA())</f>
        <v>2.0472673464974056E-2</v>
      </c>
      <c r="P1512" s="44">
        <f>IFERROR(_xll.qlIndexFixing(ONIndex6M,I1512,TRUE,_xll.ohTrigger(RecalcTrigger,Trigger6M)),NA())</f>
        <v>2.0453387072963958E-2</v>
      </c>
      <c r="Q1512" s="178">
        <f>IFERROR(_xll.qlIndexFixing(ONIndex1Y,I1512,TRUE,_xll.ohTrigger(RecalcTrigger,Trigger1Y)),NA())</f>
        <v>2.0543380056102789E-2</v>
      </c>
    </row>
    <row r="1513" spans="2:17" x14ac:dyDescent="0.2">
      <c r="B1513" s="39" t="s">
        <v>42</v>
      </c>
      <c r="D1513" s="42">
        <f>_xll.qlCalendarAdvance(Calendar,$D1512,B1513,"f",FALSE)</f>
        <v>50080</v>
      </c>
      <c r="E1513" s="172">
        <f>_xll.qlInterestRateIndexValueDate(IndexON,D1513)</f>
        <v>50080</v>
      </c>
      <c r="F1513" s="188">
        <f>IFERROR(_xll.qlIndexFixing(IndexON,D1513,TRUE,_xll.ohTrigger(RecalcTrigger,TriggerON)),NA())</f>
        <v>1.9831284971767449E-2</v>
      </c>
      <c r="H1513" s="42">
        <f>_xll.qlCalendarAdvance(Calendar,$H1512,B1513,"f",FALSE)</f>
        <v>50080</v>
      </c>
      <c r="I1513" s="172">
        <f>_xll.qlInterestRateIndexValueDate(Index1M,$H1513)</f>
        <v>50080</v>
      </c>
      <c r="J1513" s="177">
        <f>IFERROR(_xll.qlIndexFixing(Index1M,$H1513,TRUE,_xll.ohTrigger(RecalcTrigger,Trigger1M)),NA())</f>
        <v>2.0111411676665691E-2</v>
      </c>
      <c r="K1513" s="44">
        <f>IFERROR(_xll.qlIndexFixing(Index3M,H1513,TRUE,_xll.ohTrigger(RecalcTrigger,Trigger3M)),NA())</f>
        <v>2.0445395820059716E-2</v>
      </c>
      <c r="L1513" s="44">
        <f>IFERROR(_xll.qlIndexFixing(Index6M,$H1513,TRUE,_xll.ohTrigger(RecalcTrigger,Trigger6M)),NA())</f>
        <v>2.0415611487182159E-2</v>
      </c>
      <c r="M1513" s="178">
        <f>IFERROR(_xll.qlIndexFixing(Index1Y,$H1513,TRUE,_xll.ohTrigger(RecalcTrigger,Trigger1Y)),NA())</f>
        <v>2.0406547197558966E-2</v>
      </c>
      <c r="N1513" s="177">
        <f>IFERROR(_xll.qlIndexFixing(ONIndex1M,I1513,TRUE,_xll.ohTrigger(RecalcTrigger,Trigger1M)),NA())</f>
        <v>2.0115286748790817E-2</v>
      </c>
      <c r="O1513" s="44">
        <f>IFERROR(_xll.qlIndexFixing(ONIndex3M,I1513,TRUE,_xll.ohTrigger(RecalcTrigger,Trigger3M)),NA())</f>
        <v>2.0461847779499331E-2</v>
      </c>
      <c r="P1513" s="44">
        <f>IFERROR(_xll.qlIndexFixing(ONIndex6M,I1513,TRUE,_xll.ohTrigger(RecalcTrigger,Trigger6M)),NA())</f>
        <v>2.0442819748606178E-2</v>
      </c>
      <c r="Q1513" s="178">
        <f>IFERROR(_xll.qlIndexFixing(ONIndex1Y,I1513,TRUE,_xll.ohTrigger(RecalcTrigger,Trigger1Y)),NA())</f>
        <v>2.0529168768256278E-2</v>
      </c>
    </row>
    <row r="1514" spans="2:17" x14ac:dyDescent="0.2">
      <c r="B1514" s="39" t="s">
        <v>42</v>
      </c>
      <c r="D1514" s="42">
        <f>_xll.qlCalendarAdvance(Calendar,$D1513,B1514,"f",FALSE)</f>
        <v>50087</v>
      </c>
      <c r="E1514" s="172">
        <f>_xll.qlInterestRateIndexValueDate(IndexON,D1514)</f>
        <v>50087</v>
      </c>
      <c r="F1514" s="188">
        <f>IFERROR(_xll.qlIndexFixing(IndexON,D1514,TRUE,_xll.ohTrigger(RecalcTrigger,TriggerON)),NA())</f>
        <v>1.9821527377478221E-2</v>
      </c>
      <c r="H1514" s="42">
        <f>_xll.qlCalendarAdvance(Calendar,$H1513,B1514,"f",FALSE)</f>
        <v>50087</v>
      </c>
      <c r="I1514" s="172">
        <f>_xll.qlInterestRateIndexValueDate(Index1M,$H1514)</f>
        <v>50087</v>
      </c>
      <c r="J1514" s="177">
        <f>IFERROR(_xll.qlIndexFixing(Index1M,$H1514,TRUE,_xll.ohTrigger(RecalcTrigger,Trigger1M)),NA())</f>
        <v>2.0101694471964169E-2</v>
      </c>
      <c r="K1514" s="44">
        <f>IFERROR(_xll.qlIndexFixing(Index3M,H1514,TRUE,_xll.ohTrigger(RecalcTrigger,Trigger3M)),NA())</f>
        <v>2.0434945217182209E-2</v>
      </c>
      <c r="L1514" s="44">
        <f>IFERROR(_xll.qlIndexFixing(Index6M,$H1514,TRUE,_xll.ohTrigger(RecalcTrigger,Trigger6M)),NA())</f>
        <v>2.0405742242062087E-2</v>
      </c>
      <c r="M1514" s="178">
        <f>IFERROR(_xll.qlIndexFixing(Index1Y,$H1514,TRUE,_xll.ohTrigger(RecalcTrigger,Trigger1Y)),NA())</f>
        <v>2.0394539381481502E-2</v>
      </c>
      <c r="N1514" s="177">
        <f>IFERROR(_xll.qlIndexFixing(ONIndex1M,I1514,TRUE,_xll.ohTrigger(RecalcTrigger,Trigger1M)),NA())</f>
        <v>2.0105488096293644E-2</v>
      </c>
      <c r="O1514" s="44">
        <f>IFERROR(_xll.qlIndexFixing(ONIndex3M,I1514,TRUE,_xll.ohTrigger(RecalcTrigger,Trigger3M)),NA())</f>
        <v>2.0451079640531056E-2</v>
      </c>
      <c r="P1514" s="44">
        <f>IFERROR(_xll.qlIndexFixing(ONIndex6M,I1514,TRUE,_xll.ohTrigger(RecalcTrigger,Trigger6M)),NA())</f>
        <v>2.0432309642436364E-2</v>
      </c>
      <c r="Q1514" s="178">
        <f>IFERROR(_xll.qlIndexFixing(ONIndex1Y,I1514,TRUE,_xll.ohTrigger(RecalcTrigger,Trigger1Y)),NA())</f>
        <v>2.0515047957965216E-2</v>
      </c>
    </row>
    <row r="1515" spans="2:17" x14ac:dyDescent="0.2">
      <c r="B1515" s="39" t="s">
        <v>42</v>
      </c>
      <c r="D1515" s="42">
        <f>_xll.qlCalendarAdvance(Calendar,$D1514,B1515,"f",FALSE)</f>
        <v>50094</v>
      </c>
      <c r="E1515" s="172">
        <f>_xll.qlInterestRateIndexValueDate(IndexON,D1515)</f>
        <v>50094</v>
      </c>
      <c r="F1515" s="188">
        <f>IFERROR(_xll.qlIndexFixing(IndexON,D1515,TRUE,_xll.ohTrigger(RecalcTrigger,TriggerON)),NA())</f>
        <v>1.9811820629680454E-2</v>
      </c>
      <c r="H1515" s="42">
        <f>_xll.qlCalendarAdvance(Calendar,$H1514,B1515,"f",FALSE)</f>
        <v>50094</v>
      </c>
      <c r="I1515" s="172">
        <f>_xll.qlInterestRateIndexValueDate(Index1M,$H1515)</f>
        <v>50094</v>
      </c>
      <c r="J1515" s="177">
        <f>IFERROR(_xll.qlIndexFixing(Index1M,$H1515,TRUE,_xll.ohTrigger(RecalcTrigger,Trigger1M)),NA())</f>
        <v>2.0092027063012233E-2</v>
      </c>
      <c r="K1515" s="44">
        <f>IFERROR(_xll.qlIndexFixing(Index3M,H1515,TRUE,_xll.ohTrigger(RecalcTrigger,Trigger3M)),NA())</f>
        <v>2.0424391810548712E-2</v>
      </c>
      <c r="L1515" s="44">
        <f>IFERROR(_xll.qlIndexFixing(Index6M,$H1515,TRUE,_xll.ohTrigger(RecalcTrigger,Trigger6M)),NA())</f>
        <v>2.0395930841543806E-2</v>
      </c>
      <c r="M1515" s="178">
        <f>IFERROR(_xll.qlIndexFixing(Index1Y,$H1515,TRUE,_xll.ohTrigger(RecalcTrigger,Trigger1Y)),NA())</f>
        <v>2.0382624022633689E-2</v>
      </c>
      <c r="N1515" s="177">
        <f>IFERROR(_xll.qlIndexFixing(ONIndex1M,I1515,TRUE,_xll.ohTrigger(RecalcTrigger,Trigger1M)),NA())</f>
        <v>2.0095739158638715E-2</v>
      </c>
      <c r="O1515" s="44">
        <f>IFERROR(_xll.qlIndexFixing(ONIndex3M,I1515,TRUE,_xll.ohTrigger(RecalcTrigger,Trigger3M)),NA())</f>
        <v>2.0440369048150275E-2</v>
      </c>
      <c r="P1515" s="44">
        <f>IFERROR(_xll.qlIndexFixing(ONIndex6M,I1515,TRUE,_xll.ohTrigger(RecalcTrigger,Trigger6M)),NA())</f>
        <v>2.0421856754535561E-2</v>
      </c>
      <c r="Q1515" s="178">
        <f>IFERROR(_xll.qlIndexFixing(ONIndex1Y,I1515,TRUE,_xll.ohTrigger(RecalcTrigger,Trigger1Y)),NA())</f>
        <v>2.0501017625229601E-2</v>
      </c>
    </row>
    <row r="1516" spans="2:17" x14ac:dyDescent="0.2">
      <c r="B1516" s="39" t="s">
        <v>42</v>
      </c>
      <c r="D1516" s="42">
        <f>_xll.qlCalendarAdvance(Calendar,$D1515,B1516,"f",FALSE)</f>
        <v>50101</v>
      </c>
      <c r="E1516" s="172">
        <f>_xll.qlInterestRateIndexValueDate(IndexON,D1516)</f>
        <v>50101</v>
      </c>
      <c r="F1516" s="188">
        <f>IFERROR(_xll.qlIndexFixing(IndexON,D1516,TRUE,_xll.ohTrigger(RecalcTrigger,TriggerON)),NA())</f>
        <v>1.980216472837415E-2</v>
      </c>
      <c r="H1516" s="42">
        <f>_xll.qlCalendarAdvance(Calendar,$H1515,B1516,"f",FALSE)</f>
        <v>50101</v>
      </c>
      <c r="I1516" s="172">
        <f>_xll.qlInterestRateIndexValueDate(Index1M,$H1516)</f>
        <v>50101</v>
      </c>
      <c r="J1516" s="177">
        <f>IFERROR(_xll.qlIndexFixing(Index1M,$H1516,TRUE,_xll.ohTrigger(RecalcTrigger,Trigger1M)),NA())</f>
        <v>2.008201881803166E-2</v>
      </c>
      <c r="K1516" s="44">
        <f>IFERROR(_xll.qlIndexFixing(Index3M,H1516,TRUE,_xll.ohTrigger(RecalcTrigger,Trigger3M)),NA())</f>
        <v>2.0414060489984807E-2</v>
      </c>
      <c r="L1516" s="44">
        <f>IFERROR(_xll.qlIndexFixing(Index6M,$H1516,TRUE,_xll.ohTrigger(RecalcTrigger,Trigger6M)),NA())</f>
        <v>2.0385959289550993E-2</v>
      </c>
      <c r="M1516" s="178">
        <f>IFERROR(_xll.qlIndexFixing(Index1Y,$H1516,TRUE,_xll.ohTrigger(RecalcTrigger,Trigger1Y)),NA())</f>
        <v>2.0370801117780113E-2</v>
      </c>
      <c r="N1516" s="177">
        <f>IFERROR(_xll.qlIndexFixing(ONIndex1M,I1516,TRUE,_xll.ohTrigger(RecalcTrigger,Trigger1M)),NA())</f>
        <v>2.0086039935744981E-2</v>
      </c>
      <c r="O1516" s="44">
        <f>IFERROR(_xll.qlIndexFixing(ONIndex3M,I1516,TRUE,_xll.ohTrigger(RecalcTrigger,Trigger3M)),NA())</f>
        <v>2.0429716002275944E-2</v>
      </c>
      <c r="P1516" s="44">
        <f>IFERROR(_xll.qlIndexFixing(ONIndex6M,I1516,TRUE,_xll.ohTrigger(RecalcTrigger,Trigger6M)),NA())</f>
        <v>2.0411461084660631E-2</v>
      </c>
      <c r="Q1516" s="178">
        <f>IFERROR(_xll.qlIndexFixing(ONIndex1Y,I1516,TRUE,_xll.ohTrigger(RecalcTrigger,Trigger1Y)),NA())</f>
        <v>2.0487077769887341E-2</v>
      </c>
    </row>
    <row r="1517" spans="2:17" x14ac:dyDescent="0.2">
      <c r="B1517" s="39" t="s">
        <v>42</v>
      </c>
      <c r="D1517" s="42">
        <f>_xll.qlCalendarAdvance(Calendar,$D1516,B1517,"f",FALSE)</f>
        <v>50108</v>
      </c>
      <c r="E1517" s="172">
        <f>_xll.qlInterestRateIndexValueDate(IndexON,D1517)</f>
        <v>50108</v>
      </c>
      <c r="F1517" s="188">
        <f>IFERROR(_xll.qlIndexFixing(IndexON,D1517,TRUE,_xll.ohTrigger(RecalcTrigger,TriggerON)),NA())</f>
        <v>1.9792559673478261E-2</v>
      </c>
      <c r="H1517" s="42">
        <f>_xll.qlCalendarAdvance(Calendar,$H1516,B1517,"f",FALSE)</f>
        <v>50108</v>
      </c>
      <c r="I1517" s="172">
        <f>_xll.qlInterestRateIndexValueDate(Index1M,$H1517)</f>
        <v>50108</v>
      </c>
      <c r="J1517" s="177">
        <f>IFERROR(_xll.qlIndexFixing(Index1M,$H1517,TRUE,_xll.ohTrigger(RecalcTrigger,Trigger1M)),NA())</f>
        <v>2.007246009481083E-2</v>
      </c>
      <c r="K1517" s="44">
        <f>IFERROR(_xll.qlIndexFixing(Index3M,H1517,TRUE,_xll.ohTrigger(RecalcTrigger,Trigger3M)),NA())</f>
        <v>2.0403787035124604E-2</v>
      </c>
      <c r="L1517" s="44">
        <f>IFERROR(_xll.qlIndexFixing(Index6M,$H1517,TRUE,_xll.ohTrigger(RecalcTrigger,Trigger6M)),NA())</f>
        <v>2.037627076234683E-2</v>
      </c>
      <c r="M1517" s="178">
        <f>IFERROR(_xll.qlIndexFixing(Index1Y,$H1517,TRUE,_xll.ohTrigger(RecalcTrigger,Trigger1Y)),NA())</f>
        <v>2.0359070663710011E-2</v>
      </c>
      <c r="N1517" s="177">
        <f>IFERROR(_xll.qlIndexFixing(ONIndex1M,I1517,TRUE,_xll.ohTrigger(RecalcTrigger,Trigger1M)),NA())</f>
        <v>2.007639042793663E-2</v>
      </c>
      <c r="O1517" s="44">
        <f>IFERROR(_xll.qlIndexFixing(ONIndex3M,I1517,TRUE,_xll.ohTrigger(RecalcTrigger,Trigger3M)),NA())</f>
        <v>2.0419120502908061E-2</v>
      </c>
      <c r="P1517" s="44">
        <f>IFERROR(_xll.qlIndexFixing(ONIndex6M,I1517,TRUE,_xll.ohTrigger(RecalcTrigger,Trigger6M)),NA())</f>
        <v>2.0401122632892621E-2</v>
      </c>
      <c r="Q1517" s="178">
        <f>IFERROR(_xll.qlIndexFixing(ONIndex1Y,I1517,TRUE,_xll.ohTrigger(RecalcTrigger,Trigger1Y)),NA())</f>
        <v>2.0473228392100529E-2</v>
      </c>
    </row>
    <row r="1518" spans="2:17" x14ac:dyDescent="0.2">
      <c r="B1518" s="39" t="s">
        <v>42</v>
      </c>
      <c r="D1518" s="42">
        <f>_xll.qlCalendarAdvance(Calendar,$D1517,B1518,"f",FALSE)</f>
        <v>50115</v>
      </c>
      <c r="E1518" s="172">
        <f>_xll.qlInterestRateIndexValueDate(IndexON,D1518)</f>
        <v>50115</v>
      </c>
      <c r="F1518" s="188">
        <f>IFERROR(_xll.qlIndexFixing(IndexON,D1518,TRUE,_xll.ohTrigger(RecalcTrigger,TriggerON)),NA())</f>
        <v>1.9783005465154879E-2</v>
      </c>
      <c r="H1518" s="42">
        <f>_xll.qlCalendarAdvance(Calendar,$H1517,B1518,"f",FALSE)</f>
        <v>50115</v>
      </c>
      <c r="I1518" s="172">
        <f>_xll.qlInterestRateIndexValueDate(Index1M,$H1518)</f>
        <v>50115</v>
      </c>
      <c r="J1518" s="177">
        <f>IFERROR(_xll.qlIndexFixing(Index1M,$H1518,TRUE,_xll.ohTrigger(RecalcTrigger,Trigger1M)),NA())</f>
        <v>2.006295117594132E-2</v>
      </c>
      <c r="K1518" s="44">
        <f>IFERROR(_xll.qlIndexFixing(Index3M,H1518,TRUE,_xll.ohTrigger(RecalcTrigger,Trigger3M)),NA())</f>
        <v>2.0393571445521466E-2</v>
      </c>
      <c r="L1518" s="44">
        <f>IFERROR(_xll.qlIndexFixing(Index6M,$H1518,TRUE,_xll.ohTrigger(RecalcTrigger,Trigger6M)),NA())</f>
        <v>2.0366640084053929E-2</v>
      </c>
      <c r="M1518" s="178">
        <f>IFERROR(_xll.qlIndexFixing(Index1Y,$H1518,TRUE,_xll.ohTrigger(RecalcTrigger,Trigger1Y)),NA())</f>
        <v>2.0347432657238151E-2</v>
      </c>
      <c r="N1518" s="177">
        <f>IFERROR(_xll.qlIndexFixing(ONIndex1M,I1518,TRUE,_xll.ohTrigger(RecalcTrigger,Trigger1M)),NA())</f>
        <v>2.0066790634970522E-2</v>
      </c>
      <c r="O1518" s="44">
        <f>IFERROR(_xll.qlIndexFixing(ONIndex3M,I1518,TRUE,_xll.ohTrigger(RecalcTrigger,Trigger3M)),NA())</f>
        <v>2.0408582550046628E-2</v>
      </c>
      <c r="P1518" s="44">
        <f>IFERROR(_xll.qlIndexFixing(ONIndex6M,I1518,TRUE,_xll.ohTrigger(RecalcTrigger,Trigger6M)),NA())</f>
        <v>2.0390841399312576E-2</v>
      </c>
      <c r="Q1518" s="178">
        <f>IFERROR(_xll.qlIndexFixing(ONIndex1Y,I1518,TRUE,_xll.ohTrigger(RecalcTrigger,Trigger1Y)),NA())</f>
        <v>2.0459469491707072E-2</v>
      </c>
    </row>
    <row r="1519" spans="2:17" x14ac:dyDescent="0.2">
      <c r="B1519" s="39" t="s">
        <v>42</v>
      </c>
      <c r="D1519" s="42">
        <f>_xll.qlCalendarAdvance(Calendar,$D1518,B1519,"f",FALSE)</f>
        <v>50122</v>
      </c>
      <c r="E1519" s="172">
        <f>_xll.qlInterestRateIndexValueDate(IndexON,D1519)</f>
        <v>50122</v>
      </c>
      <c r="F1519" s="188">
        <f>IFERROR(_xll.qlIndexFixing(IndexON,D1519,TRUE,_xll.ohTrigger(RecalcTrigger,TriggerON)),NA())</f>
        <v>1.977350210332296E-2</v>
      </c>
      <c r="H1519" s="42">
        <f>_xll.qlCalendarAdvance(Calendar,$H1518,B1519,"f",FALSE)</f>
        <v>50122</v>
      </c>
      <c r="I1519" s="172">
        <f>_xll.qlInterestRateIndexValueDate(Index1M,$H1519)</f>
        <v>50122</v>
      </c>
      <c r="J1519" s="177">
        <f>IFERROR(_xll.qlIndexFixing(Index1M,$H1519,TRUE,_xll.ohTrigger(RecalcTrigger,Trigger1M)),NA())</f>
        <v>2.0053492061302872E-2</v>
      </c>
      <c r="K1519" s="44">
        <f>IFERROR(_xll.qlIndexFixing(Index3M,H1519,TRUE,_xll.ohTrigger(RecalcTrigger,Trigger3M)),NA())</f>
        <v>2.0383413720729642E-2</v>
      </c>
      <c r="L1519" s="44">
        <f>IFERROR(_xll.qlIndexFixing(Index6M,$H1519,TRUE,_xll.ohTrigger(RecalcTrigger,Trigger6M)),NA())</f>
        <v>2.0357067253837166E-2</v>
      </c>
      <c r="M1519" s="178">
        <f>IFERROR(_xll.qlIndexFixing(Index1Y,$H1519,TRUE,_xll.ohTrigger(RecalcTrigger,Trigger1Y)),NA())</f>
        <v>2.0335887095203953E-2</v>
      </c>
      <c r="N1519" s="177">
        <f>IFERROR(_xll.qlIndexFixing(ONIndex1M,I1519,TRUE,_xll.ohTrigger(RecalcTrigger,Trigger1M)),NA())</f>
        <v>2.0057240556846656E-2</v>
      </c>
      <c r="O1519" s="44">
        <f>IFERROR(_xll.qlIndexFixing(ONIndex3M,I1519,TRUE,_xll.ohTrigger(RecalcTrigger,Trigger3M)),NA())</f>
        <v>2.0398102143853736E-2</v>
      </c>
      <c r="P1519" s="44">
        <f>IFERROR(_xll.qlIndexFixing(ONIndex6M,I1519,TRUE,_xll.ohTrigger(RecalcTrigger,Trigger6M)),NA())</f>
        <v>2.0380617383758404E-2</v>
      </c>
      <c r="Q1519" s="178">
        <f>IFERROR(_xll.qlIndexFixing(ONIndex1Y,I1519,TRUE,_xll.ohTrigger(RecalcTrigger,Trigger1Y)),NA())</f>
        <v>2.0445801068869063E-2</v>
      </c>
    </row>
    <row r="1520" spans="2:17" x14ac:dyDescent="0.2">
      <c r="B1520" s="39" t="s">
        <v>42</v>
      </c>
      <c r="D1520" s="42">
        <f>_xll.qlCalendarAdvance(Calendar,$D1519,B1520,"f",FALSE)</f>
        <v>50129</v>
      </c>
      <c r="E1520" s="172">
        <f>_xll.qlInterestRateIndexValueDate(IndexON,D1520)</f>
        <v>50129</v>
      </c>
      <c r="F1520" s="188">
        <f>IFERROR(_xll.qlIndexFixing(IndexON,D1520,TRUE,_xll.ohTrigger(RecalcTrigger,TriggerON)),NA())</f>
        <v>1.9764049587982502E-2</v>
      </c>
      <c r="H1520" s="42">
        <f>_xll.qlCalendarAdvance(Calendar,$H1519,B1520,"f",FALSE)</f>
        <v>50129</v>
      </c>
      <c r="I1520" s="172">
        <f>_xll.qlInterestRateIndexValueDate(Index1M,$H1520)</f>
        <v>50129</v>
      </c>
      <c r="J1520" s="177">
        <f>IFERROR(_xll.qlIndexFixing(Index1M,$H1520,TRUE,_xll.ohTrigger(RecalcTrigger,Trigger1M)),NA())</f>
        <v>2.0044082750775221E-2</v>
      </c>
      <c r="K1520" s="44">
        <f>IFERROR(_xll.qlIndexFixing(Index3M,H1520,TRUE,_xll.ohTrigger(RecalcTrigger,Trigger3M)),NA())</f>
        <v>2.0373313860309543E-2</v>
      </c>
      <c r="L1520" s="44">
        <f>IFERROR(_xll.qlIndexFixing(Index6M,$H1520,TRUE,_xll.ohTrigger(RecalcTrigger,Trigger6M)),NA())</f>
        <v>2.0347552270871101E-2</v>
      </c>
      <c r="M1520" s="178">
        <f>IFERROR(_xll.qlIndexFixing(Index1Y,$H1520,TRUE,_xll.ohTrigger(RecalcTrigger,Trigger1Y)),NA())</f>
        <v>2.0324433974473033E-2</v>
      </c>
      <c r="N1520" s="177">
        <f>IFERROR(_xll.qlIndexFixing(ONIndex1M,I1520,TRUE,_xll.ohTrigger(RecalcTrigger,Trigger1M)),NA())</f>
        <v>2.0047740193565033E-2</v>
      </c>
      <c r="O1520" s="44">
        <f>IFERROR(_xll.qlIndexFixing(ONIndex3M,I1520,TRUE,_xll.ohTrigger(RecalcTrigger,Trigger3M)),NA())</f>
        <v>2.0387679284086246E-2</v>
      </c>
      <c r="P1520" s="44">
        <f>IFERROR(_xll.qlIndexFixing(ONIndex6M,I1520,TRUE,_xll.ohTrigger(RecalcTrigger,Trigger6M)),NA())</f>
        <v>2.0370450586473243E-2</v>
      </c>
      <c r="Q1520" s="178">
        <f>IFERROR(_xll.qlIndexFixing(ONIndex1Y,I1520,TRUE,_xll.ohTrigger(RecalcTrigger,Trigger1Y)),NA())</f>
        <v>2.0432223123424409E-2</v>
      </c>
    </row>
    <row r="1521" spans="2:17" x14ac:dyDescent="0.2">
      <c r="B1521" s="39" t="s">
        <v>42</v>
      </c>
      <c r="D1521" s="42">
        <f>_xll.qlCalendarAdvance(Calendar,$D1520,B1521,"f",FALSE)</f>
        <v>50137</v>
      </c>
      <c r="E1521" s="172">
        <f>_xll.qlInterestRateIndexValueDate(IndexON,D1521)</f>
        <v>50137</v>
      </c>
      <c r="F1521" s="188">
        <f>IFERROR(_xll.qlIndexFixing(IndexON,D1521,TRUE,_xll.ohTrigger(RecalcTrigger,TriggerON)),NA())</f>
        <v>1.9753308974195249E-2</v>
      </c>
      <c r="H1521" s="42">
        <f>_xll.qlCalendarAdvance(Calendar,$H1520,B1521,"f",FALSE)</f>
        <v>50137</v>
      </c>
      <c r="I1521" s="172">
        <f>_xll.qlInterestRateIndexValueDate(Index1M,$H1521)</f>
        <v>50137</v>
      </c>
      <c r="J1521" s="177">
        <f>IFERROR(_xll.qlIndexFixing(Index1M,$H1521,TRUE,_xll.ohTrigger(RecalcTrigger,Trigger1M)),NA())</f>
        <v>2.0033504539691809E-2</v>
      </c>
      <c r="K1521" s="44">
        <f>IFERROR(_xll.qlIndexFixing(Index3M,H1521,TRUE,_xll.ohTrigger(RecalcTrigger,Trigger3M)),NA())</f>
        <v>2.0361980781045595E-2</v>
      </c>
      <c r="L1521" s="44">
        <f>IFERROR(_xll.qlIndexFixing(Index6M,$H1521,TRUE,_xll.ohTrigger(RecalcTrigger,Trigger6M)),NA())</f>
        <v>2.033683914757857E-2</v>
      </c>
      <c r="M1521" s="178">
        <f>IFERROR(_xll.qlIndexFixing(Index1Y,$H1521,TRUE,_xll.ohTrigger(RecalcTrigger,Trigger1Y)),NA())</f>
        <v>2.0311457883080974E-2</v>
      </c>
      <c r="N1521" s="177">
        <f>IFERROR(_xll.qlIndexFixing(ONIndex1M,I1521,TRUE,_xll.ohTrigger(RecalcTrigger,Trigger1M)),NA())</f>
        <v>2.003694351098817E-2</v>
      </c>
      <c r="O1521" s="44">
        <f>IFERROR(_xll.qlIndexFixing(ONIndex3M,I1521,TRUE,_xll.ohTrigger(RecalcTrigger,Trigger3M)),NA())</f>
        <v>2.0375837909357708E-2</v>
      </c>
      <c r="P1521" s="44">
        <f>IFERROR(_xll.qlIndexFixing(ONIndex6M,I1521,TRUE,_xll.ohTrigger(RecalcTrigger,Trigger6M)),NA())</f>
        <v>2.0358901452557365E-2</v>
      </c>
      <c r="Q1521" s="178">
        <f>IFERROR(_xll.qlIndexFixing(ONIndex1Y,I1521,TRUE,_xll.ohTrigger(RecalcTrigger,Trigger1Y)),NA())</f>
        <v>2.0416816260213633E-2</v>
      </c>
    </row>
    <row r="1522" spans="2:17" x14ac:dyDescent="0.2">
      <c r="B1522" s="39" t="s">
        <v>42</v>
      </c>
      <c r="D1522" s="42">
        <f>_xll.qlCalendarAdvance(Calendar,$D1521,B1522,"f",FALSE)</f>
        <v>50144</v>
      </c>
      <c r="E1522" s="172">
        <f>_xll.qlInterestRateIndexValueDate(IndexON,D1522)</f>
        <v>50144</v>
      </c>
      <c r="F1522" s="188">
        <f>IFERROR(_xll.qlIndexFixing(IndexON,D1522,TRUE,_xll.ohTrigger(RecalcTrigger,TriggerON)),NA())</f>
        <v>1.9743965415610631E-2</v>
      </c>
      <c r="H1522" s="42">
        <f>_xll.qlCalendarAdvance(Calendar,$H1521,B1522,"f",FALSE)</f>
        <v>50144</v>
      </c>
      <c r="I1522" s="172">
        <f>_xll.qlInterestRateIndexValueDate(Index1M,$H1522)</f>
        <v>50144</v>
      </c>
      <c r="J1522" s="177">
        <f>IFERROR(_xll.qlIndexFixing(Index1M,$H1522,TRUE,_xll.ohTrigger(RecalcTrigger,Trigger1M)),NA())</f>
        <v>2.0024198904671924E-2</v>
      </c>
      <c r="K1522" s="44">
        <f>IFERROR(_xll.qlIndexFixing(Index3M,H1522,TRUE,_xll.ohTrigger(RecalcTrigger,Trigger3M)),NA())</f>
        <v>2.0352001336349457E-2</v>
      </c>
      <c r="L1522" s="44">
        <f>IFERROR(_xll.qlIndexFixing(Index6M,$H1522,TRUE,_xll.ohTrigger(RecalcTrigger,Trigger6M)),NA())</f>
        <v>2.0327444509214539E-2</v>
      </c>
      <c r="M1522" s="178">
        <f>IFERROR(_xll.qlIndexFixing(Index1Y,$H1522,TRUE,_xll.ohTrigger(RecalcTrigger,Trigger1Y)),NA())</f>
        <v>2.0300202840415782E-2</v>
      </c>
      <c r="N1522" s="177">
        <f>IFERROR(_xll.qlIndexFixing(ONIndex1M,I1522,TRUE,_xll.ohTrigger(RecalcTrigger,Trigger1M)),NA())</f>
        <v>2.0027549679557666E-2</v>
      </c>
      <c r="O1522" s="44">
        <f>IFERROR(_xll.qlIndexFixing(ONIndex3M,I1522,TRUE,_xll.ohTrigger(RecalcTrigger,Trigger3M)),NA())</f>
        <v>2.0365538363613656E-2</v>
      </c>
      <c r="P1522" s="44">
        <f>IFERROR(_xll.qlIndexFixing(ONIndex6M,I1522,TRUE,_xll.ohTrigger(RecalcTrigger,Trigger6M)),NA())</f>
        <v>2.0348857265489739E-2</v>
      </c>
      <c r="Q1522" s="178">
        <f>IFERROR(_xll.qlIndexFixing(ONIndex1Y,I1522,TRUE,_xll.ohTrigger(RecalcTrigger,Trigger1Y)),NA())</f>
        <v>2.040343219505969E-2</v>
      </c>
    </row>
    <row r="1523" spans="2:17" x14ac:dyDescent="0.2">
      <c r="B1523" s="39" t="s">
        <v>42</v>
      </c>
      <c r="D1523" s="42">
        <f>_xll.qlCalendarAdvance(Calendar,$D1522,B1523,"f",FALSE)</f>
        <v>50151</v>
      </c>
      <c r="E1523" s="172">
        <f>_xll.qlInterestRateIndexValueDate(IndexON,D1523)</f>
        <v>50151</v>
      </c>
      <c r="F1523" s="188">
        <f>IFERROR(_xll.qlIndexFixing(IndexON,D1523,TRUE,_xll.ohTrigger(RecalcTrigger,TriggerON)),NA())</f>
        <v>1.9734672703436429E-2</v>
      </c>
      <c r="H1523" s="42">
        <f>_xll.qlCalendarAdvance(Calendar,$H1522,B1523,"f",FALSE)</f>
        <v>50151</v>
      </c>
      <c r="I1523" s="172">
        <f>_xll.qlInterestRateIndexValueDate(Index1M,$H1523)</f>
        <v>50151</v>
      </c>
      <c r="J1523" s="177">
        <f>IFERROR(_xll.qlIndexFixing(Index1M,$H1523,TRUE,_xll.ohTrigger(RecalcTrigger,Trigger1M)),NA())</f>
        <v>2.0014943070438461E-2</v>
      </c>
      <c r="K1523" s="44">
        <f>IFERROR(_xll.qlIndexFixing(Index3M,H1523,TRUE,_xll.ohTrigger(RecalcTrigger,Trigger3M)),NA())</f>
        <v>2.0342079751193457E-2</v>
      </c>
      <c r="L1523" s="44">
        <f>IFERROR(_xll.qlIndexFixing(Index6M,$H1523,TRUE,_xll.ohTrigger(RecalcTrigger,Trigger6M)),NA())</f>
        <v>2.0318107712142645E-2</v>
      </c>
      <c r="M1523" s="178">
        <f>IFERROR(_xll.qlIndexFixing(Index1Y,$H1523,TRUE,_xll.ohTrigger(RecalcTrigger,Trigger1Y)),NA())</f>
        <v>2.0289040229363398E-2</v>
      </c>
      <c r="N1523" s="177">
        <f>IFERROR(_xll.qlIndexFixing(ONIndex1M,I1523,TRUE,_xll.ohTrigger(RecalcTrigger,Trigger1M)),NA())</f>
        <v>2.0018205563050451E-2</v>
      </c>
      <c r="O1523" s="44">
        <f>IFERROR(_xll.qlIndexFixing(ONIndex3M,I1523,TRUE,_xll.ohTrigger(RecalcTrigger,Trigger3M)),NA())</f>
        <v>2.0355296364213959E-2</v>
      </c>
      <c r="P1523" s="44">
        <f>IFERROR(_xll.qlIndexFixing(ONIndex6M,I1523,TRUE,_xll.ohTrigger(RecalcTrigger,Trigger6M)),NA())</f>
        <v>2.0338870296529032E-2</v>
      </c>
      <c r="Q1523" s="178">
        <f>IFERROR(_xll.qlIndexFixing(ONIndex1Y,I1523,TRUE,_xll.ohTrigger(RecalcTrigger,Trigger1Y)),NA())</f>
        <v>2.0390138607218056E-2</v>
      </c>
    </row>
    <row r="1524" spans="2:17" x14ac:dyDescent="0.2">
      <c r="B1524" s="39" t="s">
        <v>42</v>
      </c>
      <c r="D1524" s="42">
        <f>_xll.qlCalendarAdvance(Calendar,$D1523,B1524,"f",FALSE)</f>
        <v>50158</v>
      </c>
      <c r="E1524" s="172">
        <f>_xll.qlInterestRateIndexValueDate(IndexON,D1524)</f>
        <v>50158</v>
      </c>
      <c r="F1524" s="188">
        <f>IFERROR(_xll.qlIndexFixing(IndexON,D1524,TRUE,_xll.ohTrigger(RecalcTrigger,TriggerON)),NA())</f>
        <v>1.9725430837753688E-2</v>
      </c>
      <c r="H1524" s="42">
        <f>_xll.qlCalendarAdvance(Calendar,$H1523,B1524,"f",FALSE)</f>
        <v>50158</v>
      </c>
      <c r="I1524" s="172">
        <f>_xll.qlInterestRateIndexValueDate(Index1M,$H1524)</f>
        <v>50158</v>
      </c>
      <c r="J1524" s="177">
        <f>IFERROR(_xll.qlIndexFixing(Index1M,$H1524,TRUE,_xll.ohTrigger(RecalcTrigger,Trigger1M)),NA())</f>
        <v>2.0005737036872549E-2</v>
      </c>
      <c r="K1524" s="44">
        <f>IFERROR(_xll.qlIndexFixing(Index3M,H1524,TRUE,_xll.ohTrigger(RecalcTrigger,Trigger3M)),NA())</f>
        <v>2.0332216025149209E-2</v>
      </c>
      <c r="L1524" s="44">
        <f>IFERROR(_xll.qlIndexFixing(Index6M,$H1524,TRUE,_xll.ohTrigger(RecalcTrigger,Trigger6M)),NA())</f>
        <v>2.0308828755558197E-2</v>
      </c>
      <c r="M1524" s="178">
        <f>IFERROR(_xll.qlIndexFixing(Index1Y,$H1524,TRUE,_xll.ohTrigger(RecalcTrigger,Trigger1Y)),NA())</f>
        <v>2.0277970046893579E-2</v>
      </c>
      <c r="N1524" s="177">
        <f>IFERROR(_xll.qlIndexFixing(ONIndex1M,I1524,TRUE,_xll.ohTrigger(RecalcTrigger,Trigger1M)),NA())</f>
        <v>2.0008911161466525E-2</v>
      </c>
      <c r="O1524" s="44">
        <f>IFERROR(_xll.qlIndexFixing(ONIndex3M,I1524,TRUE,_xll.ohTrigger(RecalcTrigger,Trigger3M)),NA())</f>
        <v>2.0345111911401759E-2</v>
      </c>
      <c r="P1524" s="44">
        <f>IFERROR(_xll.qlIndexFixing(ONIndex6M,I1524,TRUE,_xll.ohTrigger(RecalcTrigger,Trigger6M)),NA())</f>
        <v>2.0328940545675245E-2</v>
      </c>
      <c r="Q1524" s="178">
        <f>IFERROR(_xll.qlIndexFixing(ONIndex1Y,I1524,TRUE,_xll.ohTrigger(RecalcTrigger,Trigger1Y)),NA())</f>
        <v>2.0376935496850823E-2</v>
      </c>
    </row>
    <row r="1525" spans="2:17" x14ac:dyDescent="0.2">
      <c r="B1525" s="39" t="s">
        <v>42</v>
      </c>
      <c r="D1525" s="42">
        <f>_xll.qlCalendarAdvance(Calendar,$D1524,B1525,"f",FALSE)</f>
        <v>50165</v>
      </c>
      <c r="E1525" s="172">
        <f>_xll.qlInterestRateIndexValueDate(IndexON,D1525)</f>
        <v>50165</v>
      </c>
      <c r="F1525" s="188">
        <f>IFERROR(_xll.qlIndexFixing(IndexON,D1525,TRUE,_xll.ohTrigger(RecalcTrigger,TriggerON)),NA())</f>
        <v>1.9716239818400316E-2</v>
      </c>
      <c r="H1525" s="42">
        <f>_xll.qlCalendarAdvance(Calendar,$H1524,B1525,"f",FALSE)</f>
        <v>50165</v>
      </c>
      <c r="I1525" s="172">
        <f>_xll.qlInterestRateIndexValueDate(Index1M,$H1525)</f>
        <v>50165</v>
      </c>
      <c r="J1525" s="177">
        <f>IFERROR(_xll.qlIndexFixing(Index1M,$H1525,TRUE,_xll.ohTrigger(RecalcTrigger,Trigger1M)),NA())</f>
        <v>1.9996478708138875E-2</v>
      </c>
      <c r="K1525" s="44">
        <f>IFERROR(_xll.qlIndexFixing(Index3M,H1525,TRUE,_xll.ohTrigger(RecalcTrigger,Trigger3M)),NA())</f>
        <v>2.0322285725439076E-2</v>
      </c>
      <c r="L1525" s="44">
        <f>IFERROR(_xll.qlIndexFixing(Index6M,$H1525,TRUE,_xll.ohTrigger(RecalcTrigger,Trigger6M)),NA())</f>
        <v>2.0299531792396498E-2</v>
      </c>
      <c r="M1525" s="178">
        <f>IFERROR(_xll.qlIndexFixing(Index1Y,$H1525,TRUE,_xll.ohTrigger(RecalcTrigger,Trigger1Y)),NA())</f>
        <v>2.0266992289999397E-2</v>
      </c>
      <c r="N1525" s="177">
        <f>IFERROR(_xll.qlIndexFixing(ONIndex1M,I1525,TRUE,_xll.ohTrigger(RecalcTrigger,Trigger1M)),NA())</f>
        <v>1.9999666474643796E-2</v>
      </c>
      <c r="O1525" s="44">
        <f>IFERROR(_xll.qlIndexFixing(ONIndex3M,I1525,TRUE,_xll.ohTrigger(RecalcTrigger,Trigger3M)),NA())</f>
        <v>2.0334985005096007E-2</v>
      </c>
      <c r="P1525" s="44">
        <f>IFERROR(_xll.qlIndexFixing(ONIndex6M,I1525,TRUE,_xll.ohTrigger(RecalcTrigger,Trigger6M)),NA())</f>
        <v>2.0319068012928376E-2</v>
      </c>
      <c r="Q1525" s="178">
        <f>IFERROR(_xll.qlIndexFixing(ONIndex1Y,I1525,TRUE,_xll.ohTrigger(RecalcTrigger,Trigger1Y)),NA())</f>
        <v>2.03638228637959E-2</v>
      </c>
    </row>
    <row r="1526" spans="2:17" x14ac:dyDescent="0.2">
      <c r="B1526" s="39" t="s">
        <v>42</v>
      </c>
      <c r="D1526" s="42">
        <f>_xll.qlCalendarAdvance(Calendar,$D1525,B1526,"f",FALSE)</f>
        <v>50172</v>
      </c>
      <c r="E1526" s="172">
        <f>_xll.qlInterestRateIndexValueDate(IndexON,D1526)</f>
        <v>50172</v>
      </c>
      <c r="F1526" s="188">
        <f>IFERROR(_xll.qlIndexFixing(IndexON,D1526,TRUE,_xll.ohTrigger(RecalcTrigger,TriggerON)),NA())</f>
        <v>1.9707099645619452E-2</v>
      </c>
      <c r="H1526" s="42">
        <f>_xll.qlCalendarAdvance(Calendar,$H1525,B1526,"f",FALSE)</f>
        <v>50172</v>
      </c>
      <c r="I1526" s="172">
        <f>_xll.qlInterestRateIndexValueDate(Index1M,$H1526)</f>
        <v>50172</v>
      </c>
      <c r="J1526" s="177">
        <f>IFERROR(_xll.qlIndexFixing(Index1M,$H1526,TRUE,_xll.ohTrigger(RecalcTrigger,Trigger1M)),NA())</f>
        <v>1.9987375334562983E-2</v>
      </c>
      <c r="K1526" s="44">
        <f>IFERROR(_xll.qlIndexFixing(Index3M,H1526,TRUE,_xll.ohTrigger(RecalcTrigger,Trigger3M)),NA())</f>
        <v>2.031254130802946E-2</v>
      </c>
      <c r="L1526" s="44">
        <f>IFERROR(_xll.qlIndexFixing(Index6M,$H1526,TRUE,_xll.ohTrigger(RecalcTrigger,Trigger6M)),NA())</f>
        <v>2.0290372138936481E-2</v>
      </c>
      <c r="M1526" s="178">
        <f>IFERROR(_xll.qlIndexFixing(Index1Y,$H1526,TRUE,_xll.ohTrigger(RecalcTrigger,Trigger1Y)),NA())</f>
        <v>2.0256106955700792E-2</v>
      </c>
      <c r="N1526" s="177">
        <f>IFERROR(_xll.qlIndexFixing(ONIndex1M,I1526,TRUE,_xll.ohTrigger(RecalcTrigger,Trigger1M)),NA())</f>
        <v>1.9990471502744356E-2</v>
      </c>
      <c r="O1526" s="44">
        <f>IFERROR(_xll.qlIndexFixing(ONIndex3M,I1526,TRUE,_xll.ohTrigger(RecalcTrigger,Trigger3M)),NA())</f>
        <v>2.0324915645296704E-2</v>
      </c>
      <c r="P1526" s="44">
        <f>IFERROR(_xll.qlIndexFixing(ONIndex6M,I1526,TRUE,_xll.ohTrigger(RecalcTrigger,Trigger6M)),NA())</f>
        <v>2.0309252698288427E-2</v>
      </c>
      <c r="Q1526" s="178">
        <f>IFERROR(_xll.qlIndexFixing(ONIndex1Y,I1526,TRUE,_xll.ohTrigger(RecalcTrigger,Trigger1Y)),NA())</f>
        <v>2.0350800708296424E-2</v>
      </c>
    </row>
    <row r="1527" spans="2:17" x14ac:dyDescent="0.2">
      <c r="B1527" s="39" t="s">
        <v>42</v>
      </c>
      <c r="D1527" s="42">
        <f>_xll.qlCalendarAdvance(Calendar,$D1526,B1527,"f",FALSE)</f>
        <v>50179</v>
      </c>
      <c r="E1527" s="172">
        <f>_xll.qlInterestRateIndexValueDate(IndexON,D1527)</f>
        <v>50179</v>
      </c>
      <c r="F1527" s="188">
        <f>IFERROR(_xll.qlIndexFixing(IndexON,D1527,TRUE,_xll.ohTrigger(RecalcTrigger,TriggerON)),NA())</f>
        <v>1.9698010319249004E-2</v>
      </c>
      <c r="H1527" s="42">
        <f>_xll.qlCalendarAdvance(Calendar,$H1526,B1527,"f",FALSE)</f>
        <v>50179</v>
      </c>
      <c r="I1527" s="172">
        <f>_xll.qlInterestRateIndexValueDate(Index1M,$H1527)</f>
        <v>50179</v>
      </c>
      <c r="J1527" s="177">
        <f>IFERROR(_xll.qlIndexFixing(Index1M,$H1527,TRUE,_xll.ohTrigger(RecalcTrigger,Trigger1M)),NA())</f>
        <v>1.9978321764261286E-2</v>
      </c>
      <c r="K1527" s="44">
        <f>IFERROR(_xll.qlIndexFixing(Index3M,H1527,TRUE,_xll.ohTrigger(RecalcTrigger,Trigger3M)),NA())</f>
        <v>2.0302854751906525E-2</v>
      </c>
      <c r="L1527" s="44">
        <f>IFERROR(_xll.qlIndexFixing(Index6M,$H1527,TRUE,_xll.ohTrigger(RecalcTrigger,Trigger6M)),NA())</f>
        <v>2.0281270326952174E-2</v>
      </c>
      <c r="M1527" s="178">
        <f>IFERROR(_xll.qlIndexFixing(Index1Y,$H1527,TRUE,_xll.ohTrigger(RecalcTrigger,Trigger1Y)),NA())</f>
        <v>2.0245314041041906E-2</v>
      </c>
      <c r="N1527" s="177">
        <f>IFERROR(_xll.qlIndexFixing(ONIndex1M,I1527,TRUE,_xll.ohTrigger(RecalcTrigger,Trigger1M)),NA())</f>
        <v>1.9981326245687159E-2</v>
      </c>
      <c r="O1527" s="44">
        <f>IFERROR(_xll.qlIndexFixing(ONIndex3M,I1527,TRUE,_xll.ohTrigger(RecalcTrigger,Trigger3M)),NA())</f>
        <v>2.0314903831922804E-2</v>
      </c>
      <c r="P1527" s="44">
        <f>IFERROR(_xll.qlIndexFixing(ONIndex6M,I1527,TRUE,_xll.ohTrigger(RecalcTrigger,Trigger6M)),NA())</f>
        <v>2.0299494601836443E-2</v>
      </c>
      <c r="Q1527" s="178">
        <f>IFERROR(_xll.qlIndexFixing(ONIndex1Y,I1527,TRUE,_xll.ohTrigger(RecalcTrigger,Trigger1Y)),NA())</f>
        <v>2.0337869030109257E-2</v>
      </c>
    </row>
    <row r="1528" spans="2:17" x14ac:dyDescent="0.2">
      <c r="B1528" s="39" t="s">
        <v>42</v>
      </c>
      <c r="D1528" s="42">
        <f>_xll.qlCalendarAdvance(Calendar,$D1527,B1528,"f",FALSE)</f>
        <v>50186</v>
      </c>
      <c r="E1528" s="172">
        <f>_xll.qlInterestRateIndexValueDate(IndexON,D1528)</f>
        <v>50186</v>
      </c>
      <c r="F1528" s="188">
        <f>IFERROR(_xll.qlIndexFixing(IndexON,D1528,TRUE,_xll.ohTrigger(RecalcTrigger,TriggerON)),NA())</f>
        <v>1.9688971839288971E-2</v>
      </c>
      <c r="H1528" s="42">
        <f>_xll.qlCalendarAdvance(Calendar,$H1527,B1528,"f",FALSE)</f>
        <v>50186</v>
      </c>
      <c r="I1528" s="172">
        <f>_xll.qlInterestRateIndexValueDate(Index1M,$H1528)</f>
        <v>50186</v>
      </c>
      <c r="J1528" s="177">
        <f>IFERROR(_xll.qlIndexFixing(Index1M,$H1528,TRUE,_xll.ohTrigger(RecalcTrigger,Trigger1M)),NA())</f>
        <v>1.9969317997116133E-2</v>
      </c>
      <c r="K1528" s="44">
        <f>IFERROR(_xll.qlIndexFixing(Index3M,H1528,TRUE,_xll.ohTrigger(RecalcTrigger,Trigger3M)),NA())</f>
        <v>2.0293226056648298E-2</v>
      </c>
      <c r="L1528" s="44">
        <f>IFERROR(_xll.qlIndexFixing(Index6M,$H1528,TRUE,_xll.ohTrigger(RecalcTrigger,Trigger6M)),NA())</f>
        <v>2.0272226355656901E-2</v>
      </c>
      <c r="M1528" s="178">
        <f>IFERROR(_xll.qlIndexFixing(Index1Y,$H1528,TRUE,_xll.ohTrigger(RecalcTrigger,Trigger1Y)),NA())</f>
        <v>2.0234613543091973E-2</v>
      </c>
      <c r="N1528" s="177">
        <f>IFERROR(_xll.qlIndexFixing(ONIndex1M,I1528,TRUE,_xll.ohTrigger(RecalcTrigger,Trigger1M)),NA())</f>
        <v>1.9972230703391158E-2</v>
      </c>
      <c r="O1528" s="44">
        <f>IFERROR(_xll.qlIndexFixing(ONIndex3M,I1528,TRUE,_xll.ohTrigger(RecalcTrigger,Trigger3M)),NA())</f>
        <v>2.0304949565055352E-2</v>
      </c>
      <c r="P1528" s="44">
        <f>IFERROR(_xll.qlIndexFixing(ONIndex6M,I1528,TRUE,_xll.ohTrigger(RecalcTrigger,Trigger6M)),NA())</f>
        <v>2.0289793723329286E-2</v>
      </c>
      <c r="Q1528" s="178">
        <f>IFERROR(_xll.qlIndexFixing(ONIndex1Y,I1528,TRUE,_xll.ohTrigger(RecalcTrigger,Trigger1Y)),NA())</f>
        <v>2.0325027829234399E-2</v>
      </c>
    </row>
    <row r="1529" spans="2:17" x14ac:dyDescent="0.2">
      <c r="B1529" s="39" t="s">
        <v>42</v>
      </c>
      <c r="D1529" s="42">
        <f>_xll.qlCalendarAdvance(Calendar,$D1528,B1529,"f",FALSE)</f>
        <v>50193</v>
      </c>
      <c r="E1529" s="172">
        <f>_xll.qlInterestRateIndexValueDate(IndexON,D1529)</f>
        <v>50193</v>
      </c>
      <c r="F1529" s="188">
        <f>IFERROR(_xll.qlIndexFixing(IndexON,D1529,TRUE,_xll.ohTrigger(RecalcTrigger,TriggerON)),NA())</f>
        <v>1.96799842058204E-2</v>
      </c>
      <c r="H1529" s="42">
        <f>_xll.qlCalendarAdvance(Calendar,$H1528,B1529,"f",FALSE)</f>
        <v>50193</v>
      </c>
      <c r="I1529" s="172">
        <f>_xll.qlInterestRateIndexValueDate(Index1M,$H1529)</f>
        <v>50193</v>
      </c>
      <c r="J1529" s="177">
        <f>IFERROR(_xll.qlIndexFixing(Index1M,$H1529,TRUE,_xll.ohTrigger(RecalcTrigger,Trigger1M)),NA())</f>
        <v>1.9960453875136341E-2</v>
      </c>
      <c r="K1529" s="44">
        <f>IFERROR(_xll.qlIndexFixing(Index3M,H1529,TRUE,_xll.ohTrigger(RecalcTrigger,Trigger3M)),NA())</f>
        <v>2.0283655221834576E-2</v>
      </c>
      <c r="L1529" s="44">
        <f>IFERROR(_xll.qlIndexFixing(Index6M,$H1529,TRUE,_xll.ohTrigger(RecalcTrigger,Trigger6M)),NA())</f>
        <v>2.0263301552179654E-2</v>
      </c>
      <c r="M1529" s="178">
        <f>IFERROR(_xll.qlIndexFixing(Index1Y,$H1529,TRUE,_xll.ohTrigger(RecalcTrigger,Trigger1Y)),NA())</f>
        <v>2.022400545894576E-2</v>
      </c>
      <c r="N1529" s="177">
        <f>IFERROR(_xll.qlIndexFixing(ONIndex1M,I1529,TRUE,_xll.ohTrigger(RecalcTrigger,Trigger1M)),NA())</f>
        <v>1.9963184876018447E-2</v>
      </c>
      <c r="O1529" s="44">
        <f>IFERROR(_xll.qlIndexFixing(ONIndex3M,I1529,TRUE,_xll.ohTrigger(RecalcTrigger,Trigger3M)),NA())</f>
        <v>2.0295052844613304E-2</v>
      </c>
      <c r="P1529" s="44">
        <f>IFERROR(_xll.qlIndexFixing(ONIndex6M,I1529,TRUE,_xll.ohTrigger(RecalcTrigger,Trigger6M)),NA())</f>
        <v>2.0280150063010094E-2</v>
      </c>
      <c r="Q1529" s="178">
        <f>IFERROR(_xll.qlIndexFixing(ONIndex1Y,I1529,TRUE,_xll.ohTrigger(RecalcTrigger,Trigger1Y)),NA())</f>
        <v>2.0312277105833942E-2</v>
      </c>
    </row>
    <row r="1530" spans="2:17" x14ac:dyDescent="0.2">
      <c r="B1530" s="39" t="s">
        <v>42</v>
      </c>
      <c r="D1530" s="42">
        <f>_xll.qlCalendarAdvance(Calendar,$D1529,B1530,"f",FALSE)</f>
        <v>50200</v>
      </c>
      <c r="E1530" s="172">
        <f>_xll.qlInterestRateIndexValueDate(IndexON,D1530)</f>
        <v>50200</v>
      </c>
      <c r="F1530" s="188">
        <f>IFERROR(_xll.qlIndexFixing(IndexON,D1530,TRUE,_xll.ohTrigger(RecalcTrigger,TriggerON)),NA())</f>
        <v>1.9671047418762244E-2</v>
      </c>
      <c r="H1530" s="42">
        <f>_xll.qlCalendarAdvance(Calendar,$H1529,B1530,"f",FALSE)</f>
        <v>50200</v>
      </c>
      <c r="I1530" s="172">
        <f>_xll.qlInterestRateIndexValueDate(Index1M,$H1530)</f>
        <v>50200</v>
      </c>
      <c r="J1530" s="177">
        <f>IFERROR(_xll.qlIndexFixing(Index1M,$H1530,TRUE,_xll.ohTrigger(RecalcTrigger,Trigger1M)),NA())</f>
        <v>1.9951546643230809E-2</v>
      </c>
      <c r="K1530" s="44">
        <f>IFERROR(_xll.qlIndexFixing(Index3M,H1530,TRUE,_xll.ohTrigger(RecalcTrigger,Trigger3M)),NA())</f>
        <v>2.0274142247050434E-2</v>
      </c>
      <c r="L1530" s="44">
        <f>IFERROR(_xll.qlIndexFixing(Index6M,$H1530,TRUE,_xll.ohTrigger(RecalcTrigger,Trigger6M)),NA())</f>
        <v>2.0254369621925724E-2</v>
      </c>
      <c r="M1530" s="178">
        <f>IFERROR(_xll.qlIndexFixing(Index1Y,$H1530,TRUE,_xll.ohTrigger(RecalcTrigger,Trigger1Y)),NA())</f>
        <v>2.0213489785722905E-2</v>
      </c>
      <c r="N1530" s="177">
        <f>IFERROR(_xll.qlIndexFixing(ONIndex1M,I1530,TRUE,_xll.ohTrigger(RecalcTrigger,Trigger1M)),NA())</f>
        <v>1.9954188763487979E-2</v>
      </c>
      <c r="O1530" s="44">
        <f>IFERROR(_xll.qlIndexFixing(ONIndex3M,I1530,TRUE,_xll.ohTrigger(RecalcTrigger,Trigger3M)),NA())</f>
        <v>2.0285213670677704E-2</v>
      </c>
      <c r="P1530" s="44">
        <f>IFERROR(_xll.qlIndexFixing(ONIndex6M,I1530,TRUE,_xll.ohTrigger(RecalcTrigger,Trigger6M)),NA())</f>
        <v>2.0270563620716775E-2</v>
      </c>
      <c r="Q1530" s="178">
        <f>IFERROR(_xll.qlIndexFixing(ONIndex1Y,I1530,TRUE,_xll.ohTrigger(RecalcTrigger,Trigger1Y)),NA())</f>
        <v>2.0299616859664749E-2</v>
      </c>
    </row>
    <row r="1531" spans="2:17" x14ac:dyDescent="0.2">
      <c r="B1531" s="39" t="s">
        <v>42</v>
      </c>
      <c r="D1531" s="42">
        <f>_xll.qlCalendarAdvance(Calendar,$D1530,B1531,"f",FALSE)</f>
        <v>50207</v>
      </c>
      <c r="E1531" s="172">
        <f>_xll.qlInterestRateIndexValueDate(IndexON,D1531)</f>
        <v>50207</v>
      </c>
      <c r="F1531" s="188">
        <f>IFERROR(_xll.qlIndexFixing(IndexON,D1531,TRUE,_xll.ohTrigger(RecalcTrigger,TriggerON)),NA())</f>
        <v>1.966216147819555E-2</v>
      </c>
      <c r="H1531" s="42">
        <f>_xll.qlCalendarAdvance(Calendar,$H1530,B1531,"f",FALSE)</f>
        <v>50207</v>
      </c>
      <c r="I1531" s="172">
        <f>_xll.qlInterestRateIndexValueDate(Index1M,$H1531)</f>
        <v>50207</v>
      </c>
      <c r="J1531" s="177">
        <f>IFERROR(_xll.qlIndexFixing(Index1M,$H1531,TRUE,_xll.ohTrigger(RecalcTrigger,Trigger1M)),NA())</f>
        <v>1.9942689211217484E-2</v>
      </c>
      <c r="K1531" s="44">
        <f>IFERROR(_xll.qlIndexFixing(Index3M,H1531,TRUE,_xll.ohTrigger(RecalcTrigger,Trigger3M)),NA())</f>
        <v>2.0264687131881832E-2</v>
      </c>
      <c r="L1531" s="44">
        <f>IFERROR(_xll.qlIndexFixing(Index6M,$H1531,TRUE,_xll.ohTrigger(RecalcTrigger,Trigger6M)),NA())</f>
        <v>2.0245495526673329E-2</v>
      </c>
      <c r="M1531" s="178">
        <f>IFERROR(_xll.qlIndexFixing(Index1Y,$H1531,TRUE,_xll.ohTrigger(RecalcTrigger,Trigger1Y)),NA())</f>
        <v>2.0203066520567914E-2</v>
      </c>
      <c r="N1531" s="177">
        <f>IFERROR(_xll.qlIndexFixing(ONIndex1M,I1531,TRUE,_xll.ohTrigger(RecalcTrigger,Trigger1M)),NA())</f>
        <v>1.9945242365718707E-2</v>
      </c>
      <c r="O1531" s="44">
        <f>IFERROR(_xll.qlIndexFixing(ONIndex3M,I1531,TRUE,_xll.ohTrigger(RecalcTrigger,Trigger3M)),NA())</f>
        <v>2.0275432043248554E-2</v>
      </c>
      <c r="P1531" s="44">
        <f>IFERROR(_xll.qlIndexFixing(ONIndex6M,I1531,TRUE,_xll.ohTrigger(RecalcTrigger,Trigger6M)),NA())</f>
        <v>2.0261034396530375E-2</v>
      </c>
      <c r="Q1531" s="178">
        <f>IFERROR(_xll.qlIndexFixing(ONIndex1Y,I1531,TRUE,_xll.ohTrigger(RecalcTrigger,Trigger1Y)),NA())</f>
        <v>2.0287047090807864E-2</v>
      </c>
    </row>
    <row r="1532" spans="2:17" x14ac:dyDescent="0.2">
      <c r="B1532" s="39" t="s">
        <v>42</v>
      </c>
      <c r="D1532" s="42">
        <f>_xll.qlCalendarAdvance(Calendar,$D1531,B1532,"f",FALSE)</f>
        <v>50214</v>
      </c>
      <c r="E1532" s="172">
        <f>_xll.qlInterestRateIndexValueDate(IndexON,D1532)</f>
        <v>50214</v>
      </c>
      <c r="F1532" s="188">
        <f>IFERROR(_xll.qlIndexFixing(IndexON,D1532,TRUE,_xll.ohTrigger(RecalcTrigger,TriggerON)),NA())</f>
        <v>1.9653326383958225E-2</v>
      </c>
      <c r="H1532" s="42">
        <f>_xll.qlCalendarAdvance(Calendar,$H1531,B1532,"f",FALSE)</f>
        <v>50214</v>
      </c>
      <c r="I1532" s="172">
        <f>_xll.qlInterestRateIndexValueDate(Index1M,$H1532)</f>
        <v>50214</v>
      </c>
      <c r="J1532" s="177">
        <f>IFERROR(_xll.qlIndexFixing(Index1M,$H1532,TRUE,_xll.ohTrigger(RecalcTrigger,Trigger1M)),NA())</f>
        <v>1.9933881578985607E-2</v>
      </c>
      <c r="K1532" s="44">
        <f>IFERROR(_xll.qlIndexFixing(Index3M,H1532,TRUE,_xll.ohTrigger(RecalcTrigger,Trigger3M)),NA())</f>
        <v>2.0255289875916495E-2</v>
      </c>
      <c r="L1532" s="44">
        <f>IFERROR(_xll.qlIndexFixing(Index6M,$H1532,TRUE,_xll.ohTrigger(RecalcTrigger,Trigger6M)),NA())</f>
        <v>2.023667926565895E-2</v>
      </c>
      <c r="M1532" s="178">
        <f>IFERROR(_xll.qlIndexFixing(Index1Y,$H1532,TRUE,_xll.ohTrigger(RecalcTrigger,Trigger1Y)),NA())</f>
        <v>2.0192735660650829E-2</v>
      </c>
      <c r="N1532" s="177">
        <f>IFERROR(_xll.qlIndexFixing(ONIndex1M,I1532,TRUE,_xll.ohTrigger(RecalcTrigger,Trigger1M)),NA())</f>
        <v>1.9936345682791679E-2</v>
      </c>
      <c r="O1532" s="44">
        <f>IFERROR(_xll.qlIndexFixing(ONIndex3M,I1532,TRUE,_xll.ohTrigger(RecalcTrigger,Trigger3M)),NA())</f>
        <v>2.0265707962163759E-2</v>
      </c>
      <c r="P1532" s="44">
        <f>IFERROR(_xll.qlIndexFixing(ONIndex6M,I1532,TRUE,_xll.ohTrigger(RecalcTrigger,Trigger6M)),NA())</f>
        <v>2.0251562390369848E-2</v>
      </c>
      <c r="Q1532" s="178">
        <f>IFERROR(_xll.qlIndexFixing(ONIndex1Y,I1532,TRUE,_xll.ohTrigger(RecalcTrigger,Trigger1Y)),NA())</f>
        <v>2.027456779942538E-2</v>
      </c>
    </row>
    <row r="1533" spans="2:17" x14ac:dyDescent="0.2">
      <c r="B1533" s="39" t="s">
        <v>42</v>
      </c>
      <c r="D1533" s="42">
        <f>_xll.qlCalendarAdvance(Calendar,$D1532,B1533,"f",FALSE)</f>
        <v>50221</v>
      </c>
      <c r="E1533" s="172">
        <f>_xll.qlInterestRateIndexValueDate(IndexON,D1533)</f>
        <v>50221</v>
      </c>
      <c r="F1533" s="188">
        <f>IFERROR(_xll.qlIndexFixing(IndexON,D1533,TRUE,_xll.ohTrigger(RecalcTrigger,TriggerON)),NA())</f>
        <v>1.9644542136212362E-2</v>
      </c>
      <c r="H1533" s="42">
        <f>_xll.qlCalendarAdvance(Calendar,$H1532,B1533,"f",FALSE)</f>
        <v>50221</v>
      </c>
      <c r="I1533" s="172">
        <f>_xll.qlInterestRateIndexValueDate(Index1M,$H1533)</f>
        <v>50221</v>
      </c>
      <c r="J1533" s="177">
        <f>IFERROR(_xll.qlIndexFixing(Index1M,$H1533,TRUE,_xll.ohTrigger(RecalcTrigger,Trigger1M)),NA())</f>
        <v>1.9925046204816953E-2</v>
      </c>
      <c r="K1533" s="44">
        <f>IFERROR(_xll.qlIndexFixing(Index3M,H1533,TRUE,_xll.ohTrigger(RecalcTrigger,Trigger3M)),NA())</f>
        <v>2.0245950478744782E-2</v>
      </c>
      <c r="L1533" s="44">
        <f>IFERROR(_xll.qlIndexFixing(Index6M,$H1533,TRUE,_xll.ohTrigger(RecalcTrigger,Trigger6M)),NA())</f>
        <v>2.0227874082288412E-2</v>
      </c>
      <c r="M1533" s="178">
        <f>IFERROR(_xll.qlIndexFixing(Index1Y,$H1533,TRUE,_xll.ohTrigger(RecalcTrigger,Trigger1Y)),NA())</f>
        <v>2.0182497203167005E-2</v>
      </c>
      <c r="N1533" s="177">
        <f>IFERROR(_xll.qlIndexFixing(ONIndex1M,I1533,TRUE,_xll.ohTrigger(RecalcTrigger,Trigger1M)),NA())</f>
        <v>1.9927498714787939E-2</v>
      </c>
      <c r="O1533" s="44">
        <f>IFERROR(_xll.qlIndexFixing(ONIndex3M,I1533,TRUE,_xll.ohTrigger(RecalcTrigger,Trigger3M)),NA())</f>
        <v>2.0256041427585414E-2</v>
      </c>
      <c r="P1533" s="44">
        <f>IFERROR(_xll.qlIndexFixing(ONIndex6M,I1533,TRUE,_xll.ohTrigger(RecalcTrigger,Trigger6M)),NA())</f>
        <v>2.0242147602316241E-2</v>
      </c>
      <c r="Q1533" s="178">
        <f>IFERROR(_xll.qlIndexFixing(ONIndex1Y,I1533,TRUE,_xll.ohTrigger(RecalcTrigger,Trigger1Y)),NA())</f>
        <v>2.0262178985355206E-2</v>
      </c>
    </row>
    <row r="1534" spans="2:17" x14ac:dyDescent="0.2">
      <c r="B1534" s="39" t="s">
        <v>42</v>
      </c>
      <c r="D1534" s="42">
        <f>_xll.qlCalendarAdvance(Calendar,$D1533,B1534,"f",FALSE)</f>
        <v>50228</v>
      </c>
      <c r="E1534" s="172">
        <f>_xll.qlInterestRateIndexValueDate(IndexON,D1534)</f>
        <v>50228</v>
      </c>
      <c r="F1534" s="188">
        <f>IFERROR(_xll.qlIndexFixing(IndexON,D1534,TRUE,_xll.ohTrigger(RecalcTrigger,TriggerON)),NA())</f>
        <v>1.9635808734876914E-2</v>
      </c>
      <c r="H1534" s="42">
        <f>_xll.qlCalendarAdvance(Calendar,$H1533,B1534,"f",FALSE)</f>
        <v>50228</v>
      </c>
      <c r="I1534" s="172">
        <f>_xll.qlInterestRateIndexValueDate(Index1M,$H1534)</f>
        <v>50228</v>
      </c>
      <c r="J1534" s="177">
        <f>IFERROR(_xll.qlIndexFixing(Index1M,$H1534,TRUE,_xll.ohTrigger(RecalcTrigger,Trigger1M)),NA())</f>
        <v>1.9916341254260731E-2</v>
      </c>
      <c r="K1534" s="44">
        <f>IFERROR(_xll.qlIndexFixing(Index3M,H1534,TRUE,_xll.ohTrigger(RecalcTrigger,Trigger3M)),NA())</f>
        <v>2.0236668939962343E-2</v>
      </c>
      <c r="L1534" s="44">
        <f>IFERROR(_xll.qlIndexFixing(Index6M,$H1534,TRUE,_xll.ohTrigger(RecalcTrigger,Trigger6M)),NA())</f>
        <v>2.0219177138863013E-2</v>
      </c>
      <c r="M1534" s="178">
        <f>IFERROR(_xll.qlIndexFixing(Index1Y,$H1534,TRUE,_xll.ohTrigger(RecalcTrigger,Trigger1Y)),NA())</f>
        <v>2.0172351145335776E-2</v>
      </c>
      <c r="N1534" s="177">
        <f>IFERROR(_xll.qlIndexFixing(ONIndex1M,I1534,TRUE,_xll.ohTrigger(RecalcTrigger,Trigger1M)),NA())</f>
        <v>1.9918701461626442E-2</v>
      </c>
      <c r="O1534" s="44">
        <f>IFERROR(_xll.qlIndexFixing(ONIndex3M,I1534,TRUE,_xll.ohTrigger(RecalcTrigger,Trigger3M)),NA())</f>
        <v>2.0246432439432471E-2</v>
      </c>
      <c r="P1534" s="44">
        <f>IFERROR(_xll.qlIndexFixing(ONIndex6M,I1534,TRUE,_xll.ohTrigger(RecalcTrigger,Trigger6M)),NA())</f>
        <v>2.0232790032288506E-2</v>
      </c>
      <c r="Q1534" s="178">
        <f>IFERROR(_xll.qlIndexFixing(ONIndex1Y,I1534,TRUE,_xll.ohTrigger(RecalcTrigger,Trigger1Y)),NA())</f>
        <v>2.0249880648516294E-2</v>
      </c>
    </row>
    <row r="1535" spans="2:17" x14ac:dyDescent="0.2">
      <c r="B1535" s="39" t="s">
        <v>42</v>
      </c>
      <c r="D1535" s="42">
        <f>_xll.qlCalendarAdvance(Calendar,$D1534,B1535,"f",FALSE)</f>
        <v>50235</v>
      </c>
      <c r="E1535" s="172">
        <f>_xll.qlInterestRateIndexValueDate(IndexON,D1535)</f>
        <v>50235</v>
      </c>
      <c r="F1535" s="188">
        <f>IFERROR(_xll.qlIndexFixing(IndexON,D1535,TRUE,_xll.ohTrigger(RecalcTrigger,TriggerON)),NA())</f>
        <v>1.9627126179870835E-2</v>
      </c>
      <c r="H1535" s="42">
        <f>_xll.qlCalendarAdvance(Calendar,$H1534,B1535,"f",FALSE)</f>
        <v>50235</v>
      </c>
      <c r="I1535" s="172">
        <f>_xll.qlInterestRateIndexValueDate(Index1M,$H1535)</f>
        <v>50235</v>
      </c>
      <c r="J1535" s="177">
        <f>IFERROR(_xll.qlIndexFixing(Index1M,$H1535,TRUE,_xll.ohTrigger(RecalcTrigger,Trigger1M)),NA())</f>
        <v>1.9907686106068887E-2</v>
      </c>
      <c r="K1535" s="44">
        <f>IFERROR(_xll.qlIndexFixing(Index3M,H1535,TRUE,_xll.ohTrigger(RecalcTrigger,Trigger3M)),NA())</f>
        <v>2.022744525916307E-2</v>
      </c>
      <c r="L1535" s="44">
        <f>IFERROR(_xll.qlIndexFixing(Index6M,$H1535,TRUE,_xll.ohTrigger(RecalcTrigger,Trigger6M)),NA())</f>
        <v>2.0210538030751603E-2</v>
      </c>
      <c r="M1535" s="178">
        <f>IFERROR(_xll.qlIndexFixing(Index1Y,$H1535,TRUE,_xll.ohTrigger(RecalcTrigger,Trigger1Y)),NA())</f>
        <v>2.0162297484403124E-2</v>
      </c>
      <c r="N1535" s="177">
        <f>IFERROR(_xll.qlIndexFixing(ONIndex1M,I1535,TRUE,_xll.ohTrigger(RecalcTrigger,Trigger1M)),NA())</f>
        <v>1.9909953923145096E-2</v>
      </c>
      <c r="O1535" s="44">
        <f>IFERROR(_xll.qlIndexFixing(ONIndex3M,I1535,TRUE,_xll.ohTrigger(RecalcTrigger,Trigger3M)),NA())</f>
        <v>2.0236880997867024E-2</v>
      </c>
      <c r="P1535" s="44">
        <f>IFERROR(_xll.qlIndexFixing(ONIndex6M,I1535,TRUE,_xll.ohTrigger(RecalcTrigger,Trigger6M)),NA())</f>
        <v>2.022348968036769E-2</v>
      </c>
      <c r="Q1535" s="178">
        <f>IFERROR(_xll.qlIndexFixing(ONIndex1Y,I1535,TRUE,_xll.ohTrigger(RecalcTrigger,Trigger1Y)),NA())</f>
        <v>2.0237672789070738E-2</v>
      </c>
    </row>
    <row r="1536" spans="2:17" x14ac:dyDescent="0.2">
      <c r="B1536" s="39" t="s">
        <v>42</v>
      </c>
      <c r="D1536" s="42">
        <f>_xll.qlCalendarAdvance(Calendar,$D1535,B1536,"f",FALSE)</f>
        <v>50242</v>
      </c>
      <c r="E1536" s="172">
        <f>_xll.qlInterestRateIndexValueDate(IndexON,D1536)</f>
        <v>50242</v>
      </c>
      <c r="F1536" s="188">
        <f>IFERROR(_xll.qlIndexFixing(IndexON,D1536,TRUE,_xll.ohTrigger(RecalcTrigger,TriggerON)),NA())</f>
        <v>1.9618494471437264E-2</v>
      </c>
      <c r="H1536" s="42">
        <f>_xll.qlCalendarAdvance(Calendar,$H1535,B1536,"f",FALSE)</f>
        <v>50242</v>
      </c>
      <c r="I1536" s="172">
        <f>_xll.qlInterestRateIndexValueDate(Index1M,$H1536)</f>
        <v>50242</v>
      </c>
      <c r="J1536" s="177">
        <f>IFERROR(_xll.qlIndexFixing(Index1M,$H1536,TRUE,_xll.ohTrigger(RecalcTrigger,Trigger1M)),NA())</f>
        <v>1.9899080760147313E-2</v>
      </c>
      <c r="K1536" s="44">
        <f>IFERROR(_xll.qlIndexFixing(Index3M,H1536,TRUE,_xll.ohTrigger(RecalcTrigger,Trigger3M)),NA())</f>
        <v>2.0218279435947013E-2</v>
      </c>
      <c r="L1536" s="44">
        <f>IFERROR(_xll.qlIndexFixing(Index6M,$H1536,TRUE,_xll.ohTrigger(RecalcTrigger,Trigger6M)),NA())</f>
        <v>2.0201956757207588E-2</v>
      </c>
      <c r="M1536" s="178">
        <f>IFERROR(_xll.qlIndexFixing(Index1Y,$H1536,TRUE,_xll.ohTrigger(RecalcTrigger,Trigger1Y)),NA())</f>
        <v>2.0152336217638567E-2</v>
      </c>
      <c r="N1536" s="177">
        <f>IFERROR(_xll.qlIndexFixing(ONIndex1M,I1536,TRUE,_xll.ohTrigger(RecalcTrigger,Trigger1M)),NA())</f>
        <v>1.9901256099587039E-2</v>
      </c>
      <c r="O1536" s="44">
        <f>IFERROR(_xll.qlIndexFixing(ONIndex3M,I1536,TRUE,_xll.ohTrigger(RecalcTrigger,Trigger3M)),NA())</f>
        <v>2.0227387102645933E-2</v>
      </c>
      <c r="P1536" s="44">
        <f>IFERROR(_xll.qlIndexFixing(ONIndex6M,I1536,TRUE,_xll.ohTrigger(RecalcTrigger,Trigger6M)),NA())</f>
        <v>2.0214246546472747E-2</v>
      </c>
      <c r="Q1536" s="178">
        <f>IFERROR(_xll.qlIndexFixing(ONIndex1Y,I1536,TRUE,_xll.ohTrigger(RecalcTrigger,Trigger1Y)),NA())</f>
        <v>2.0225555406775397E-2</v>
      </c>
    </row>
    <row r="1537" spans="2:17" x14ac:dyDescent="0.2">
      <c r="B1537" s="39" t="s">
        <v>42</v>
      </c>
      <c r="D1537" s="42">
        <f>_xll.qlCalendarAdvance(Calendar,$D1536,B1537,"f",FALSE)</f>
        <v>50249</v>
      </c>
      <c r="E1537" s="172">
        <f>_xll.qlInterestRateIndexValueDate(IndexON,D1537)</f>
        <v>50249</v>
      </c>
      <c r="F1537" s="188">
        <f>IFERROR(_xll.qlIndexFixing(IndexON,D1537,TRUE,_xll.ohTrigger(RecalcTrigger,TriggerON)),NA())</f>
        <v>1.9609913609252017E-2</v>
      </c>
      <c r="H1537" s="42">
        <f>_xll.qlCalendarAdvance(Calendar,$H1536,B1537,"f",FALSE)</f>
        <v>50249</v>
      </c>
      <c r="I1537" s="172">
        <f>_xll.qlInterestRateIndexValueDate(Index1M,$H1537)</f>
        <v>50249</v>
      </c>
      <c r="J1537" s="177">
        <f>IFERROR(_xll.qlIndexFixing(Index1M,$H1537,TRUE,_xll.ohTrigger(RecalcTrigger,Trigger1M)),NA())</f>
        <v>1.989052521638358E-2</v>
      </c>
      <c r="K1537" s="44">
        <f>IFERROR(_xll.qlIndexFixing(Index3M,H1537,TRUE,_xll.ohTrigger(RecalcTrigger,Trigger3M)),NA())</f>
        <v>2.020917146991599E-2</v>
      </c>
      <c r="L1537" s="44">
        <f>IFERROR(_xll.qlIndexFixing(Index6M,$H1537,TRUE,_xll.ohTrigger(RecalcTrigger,Trigger6M)),NA())</f>
        <v>2.0193433317487457E-2</v>
      </c>
      <c r="M1537" s="178">
        <f>IFERROR(_xll.qlIndexFixing(Index1Y,$H1537,TRUE,_xll.ohTrigger(RecalcTrigger,Trigger1Y)),NA())</f>
        <v>2.0142467342338044E-2</v>
      </c>
      <c r="N1537" s="177">
        <f>IFERROR(_xll.qlIndexFixing(ONIndex1M,I1537,TRUE,_xll.ohTrigger(RecalcTrigger,Trigger1M)),NA())</f>
        <v>1.9892607990790179E-2</v>
      </c>
      <c r="O1537" s="44">
        <f>IFERROR(_xll.qlIndexFixing(ONIndex3M,I1537,TRUE,_xll.ohTrigger(RecalcTrigger,Trigger3M)),NA())</f>
        <v>2.0217950753850245E-2</v>
      </c>
      <c r="P1537" s="44">
        <f>IFERROR(_xll.qlIndexFixing(ONIndex6M,I1537,TRUE,_xll.ohTrigger(RecalcTrigger,Trigger6M)),NA())</f>
        <v>2.0205060630684724E-2</v>
      </c>
      <c r="Q1537" s="178">
        <f>IFERROR(_xll.qlIndexFixing(ONIndex1Y,I1537,TRUE,_xll.ohTrigger(RecalcTrigger,Trigger1Y)),NA())</f>
        <v>2.0213528501873412E-2</v>
      </c>
    </row>
    <row r="1538" spans="2:17" x14ac:dyDescent="0.2">
      <c r="B1538" s="39" t="s">
        <v>42</v>
      </c>
      <c r="D1538" s="42">
        <f>_xll.qlCalendarAdvance(Calendar,$D1537,B1538,"f",FALSE)</f>
        <v>50256</v>
      </c>
      <c r="E1538" s="172">
        <f>_xll.qlInterestRateIndexValueDate(IndexON,D1538)</f>
        <v>50256</v>
      </c>
      <c r="F1538" s="188">
        <f>IFERROR(_xll.qlIndexFixing(IndexON,D1538,TRUE,_xll.ohTrigger(RecalcTrigger,TriggerON)),NA())</f>
        <v>1.960138359355823E-2</v>
      </c>
      <c r="H1538" s="42">
        <f>_xll.qlCalendarAdvance(Calendar,$H1537,B1538,"f",FALSE)</f>
        <v>50256</v>
      </c>
      <c r="I1538" s="172">
        <f>_xll.qlInterestRateIndexValueDate(Index1M,$H1538)</f>
        <v>50256</v>
      </c>
      <c r="J1538" s="177">
        <f>IFERROR(_xll.qlIndexFixing(Index1M,$H1538,TRUE,_xll.ohTrigger(RecalcTrigger,Trigger1M)),NA())</f>
        <v>1.9882019474662664E-2</v>
      </c>
      <c r="K1538" s="44">
        <f>IFERROR(_xll.qlIndexFixing(Index3M,H1538,TRUE,_xll.ohTrigger(RecalcTrigger,Trigger3M)),NA())</f>
        <v>2.0200121360670932E-2</v>
      </c>
      <c r="L1538" s="44">
        <f>IFERROR(_xll.qlIndexFixing(Index6M,$H1538,TRUE,_xll.ohTrigger(RecalcTrigger,Trigger6M)),NA())</f>
        <v>2.0184967710853863E-2</v>
      </c>
      <c r="M1538" s="178">
        <f>IFERROR(_xll.qlIndexFixing(Index1Y,$H1538,TRUE,_xll.ohTrigger(RecalcTrigger,Trigger1Y)),NA())</f>
        <v>2.0132690855822144E-2</v>
      </c>
      <c r="N1538" s="177">
        <f>IFERROR(_xll.qlIndexFixing(ONIndex1M,I1538,TRUE,_xll.ohTrigger(RecalcTrigger,Trigger1M)),NA())</f>
        <v>1.9884009596835561E-2</v>
      </c>
      <c r="O1538" s="44">
        <f>IFERROR(_xll.qlIndexFixing(ONIndex3M,I1538,TRUE,_xll.ohTrigger(RecalcTrigger,Trigger3M)),NA())</f>
        <v>2.0208571951479959E-2</v>
      </c>
      <c r="P1538" s="44">
        <f>IFERROR(_xll.qlIndexFixing(ONIndex6M,I1538,TRUE,_xll.ohTrigger(RecalcTrigger,Trigger6M)),NA())</f>
        <v>2.0195931932922573E-2</v>
      </c>
      <c r="Q1538" s="178">
        <f>IFERROR(_xll.qlIndexFixing(ONIndex1Y,I1538,TRUE,_xll.ohTrigger(RecalcTrigger,Trigger1Y)),NA())</f>
        <v>2.0201592074364783E-2</v>
      </c>
    </row>
    <row r="1539" spans="2:17" x14ac:dyDescent="0.2">
      <c r="B1539" s="39" t="s">
        <v>42</v>
      </c>
      <c r="D1539" s="42">
        <f>_xll.qlCalendarAdvance(Calendar,$D1538,B1539,"f",FALSE)</f>
        <v>50263</v>
      </c>
      <c r="E1539" s="172">
        <f>_xll.qlInterestRateIndexValueDate(IndexON,D1539)</f>
        <v>50263</v>
      </c>
      <c r="F1539" s="188">
        <f>IFERROR(_xll.qlIndexFixing(IndexON,D1539,TRUE,_xll.ohTrigger(RecalcTrigger,TriggerON)),NA())</f>
        <v>1.9592904424355906E-2</v>
      </c>
      <c r="H1539" s="42">
        <f>_xll.qlCalendarAdvance(Calendar,$H1538,B1539,"f",FALSE)</f>
        <v>50263</v>
      </c>
      <c r="I1539" s="172">
        <f>_xll.qlInterestRateIndexValueDate(Index1M,$H1539)</f>
        <v>50263</v>
      </c>
      <c r="J1539" s="177">
        <f>IFERROR(_xll.qlIndexFixing(Index1M,$H1539,TRUE,_xll.ohTrigger(RecalcTrigger,Trigger1M)),NA())</f>
        <v>1.9873563534885209E-2</v>
      </c>
      <c r="K1539" s="44">
        <f>IFERROR(_xll.qlIndexFixing(Index3M,H1539,TRUE,_xll.ohTrigger(RecalcTrigger,Trigger3M)),NA())</f>
        <v>2.0191129107820709E-2</v>
      </c>
      <c r="L1539" s="44">
        <f>IFERROR(_xll.qlIndexFixing(Index6M,$H1539,TRUE,_xll.ohTrigger(RecalcTrigger,Trigger6M)),NA())</f>
        <v>2.0176559936575189E-2</v>
      </c>
      <c r="M1539" s="178">
        <f>IFERROR(_xll.qlIndexFixing(Index1Y,$H1539,TRUE,_xll.ohTrigger(RecalcTrigger,Trigger1Y)),NA())</f>
        <v>2.0123006755436101E-2</v>
      </c>
      <c r="N1539" s="177">
        <f>IFERROR(_xll.qlIndexFixing(ONIndex1M,I1539,TRUE,_xll.ohTrigger(RecalcTrigger,Trigger1M)),NA())</f>
        <v>1.9875460917723187E-2</v>
      </c>
      <c r="O1539" s="44">
        <f>IFERROR(_xll.qlIndexFixing(ONIndex3M,I1539,TRUE,_xll.ohTrigger(RecalcTrigger,Trigger3M)),NA())</f>
        <v>2.0199250695535076E-2</v>
      </c>
      <c r="P1539" s="44">
        <f>IFERROR(_xll.qlIndexFixing(ONIndex6M,I1539,TRUE,_xll.ohTrigger(RecalcTrigger,Trigger6M)),NA())</f>
        <v>2.0186860453186295E-2</v>
      </c>
      <c r="Q1539" s="178">
        <f>IFERROR(_xll.qlIndexFixing(ONIndex1Y,I1539,TRUE,_xll.ohTrigger(RecalcTrigger,Trigger1Y)),NA())</f>
        <v>2.0189746123844277E-2</v>
      </c>
    </row>
    <row r="1540" spans="2:17" x14ac:dyDescent="0.2">
      <c r="B1540" s="39" t="s">
        <v>42</v>
      </c>
      <c r="D1540" s="42">
        <f>_xll.qlCalendarAdvance(Calendar,$D1539,B1540,"f",FALSE)</f>
        <v>50270</v>
      </c>
      <c r="E1540" s="172">
        <f>_xll.qlInterestRateIndexValueDate(IndexON,D1540)</f>
        <v>50270</v>
      </c>
      <c r="F1540" s="188">
        <f>IFERROR(_xll.qlIndexFixing(IndexON,D1540,TRUE,_xll.ohTrigger(RecalcTrigger,TriggerON)),NA())</f>
        <v>1.9584476101401904E-2</v>
      </c>
      <c r="H1540" s="42">
        <f>_xll.qlCalendarAdvance(Calendar,$H1539,B1540,"f",FALSE)</f>
        <v>50270</v>
      </c>
      <c r="I1540" s="172">
        <f>_xll.qlInterestRateIndexValueDate(Index1M,$H1540)</f>
        <v>50270</v>
      </c>
      <c r="J1540" s="177">
        <f>IFERROR(_xll.qlIndexFixing(Index1M,$H1540,TRUE,_xll.ohTrigger(RecalcTrigger,Trigger1M)),NA())</f>
        <v>1.9865157396936187E-2</v>
      </c>
      <c r="K1540" s="44">
        <f>IFERROR(_xll.qlIndexFixing(Index3M,H1540,TRUE,_xll.ohTrigger(RecalcTrigger,Trigger3M)),NA())</f>
        <v>2.0182194710972417E-2</v>
      </c>
      <c r="L1540" s="44">
        <f>IFERROR(_xll.qlIndexFixing(Index6M,$H1540,TRUE,_xll.ohTrigger(RecalcTrigger,Trigger6M)),NA())</f>
        <v>2.0168209993921576E-2</v>
      </c>
      <c r="M1540" s="178">
        <f>IFERROR(_xll.qlIndexFixing(Index1Y,$H1540,TRUE,_xll.ohTrigger(RecalcTrigger,Trigger1Y)),NA())</f>
        <v>2.0113415038550908E-2</v>
      </c>
      <c r="N1540" s="177">
        <f>IFERROR(_xll.qlIndexFixing(ONIndex1M,I1540,TRUE,_xll.ohTrigger(RecalcTrigger,Trigger1M)),NA())</f>
        <v>1.9866961953372009E-2</v>
      </c>
      <c r="O1540" s="44">
        <f>IFERROR(_xll.qlIndexFixing(ONIndex3M,I1540,TRUE,_xll.ohTrigger(RecalcTrigger,Trigger3M)),NA())</f>
        <v>2.0189986986096642E-2</v>
      </c>
      <c r="P1540" s="44">
        <f>IFERROR(_xll.qlIndexFixing(ONIndex6M,I1540,TRUE,_xll.ohTrigger(RecalcTrigger,Trigger6M)),NA())</f>
        <v>2.0177846191394844E-2</v>
      </c>
      <c r="Q1540" s="178">
        <f>IFERROR(_xll.qlIndexFixing(ONIndex1Y,I1540,TRUE,_xll.ohTrigger(RecalcTrigger,Trigger1Y)),NA())</f>
        <v>2.0177990650879218E-2</v>
      </c>
    </row>
    <row r="1541" spans="2:17" x14ac:dyDescent="0.2">
      <c r="B1541" s="39" t="s">
        <v>42</v>
      </c>
      <c r="D1541" s="42">
        <f>_xll.qlCalendarAdvance(Calendar,$D1540,B1541,"f",FALSE)</f>
        <v>50277</v>
      </c>
      <c r="E1541" s="172">
        <f>_xll.qlInterestRateIndexValueDate(IndexON,D1541)</f>
        <v>50277</v>
      </c>
      <c r="F1541" s="188">
        <f>IFERROR(_xll.qlIndexFixing(IndexON,D1541,TRUE,_xll.ohTrigger(RecalcTrigger,TriggerON)),NA())</f>
        <v>1.9576098624939364E-2</v>
      </c>
      <c r="H1541" s="42">
        <f>_xll.qlCalendarAdvance(Calendar,$H1540,B1541,"f",FALSE)</f>
        <v>50277</v>
      </c>
      <c r="I1541" s="172">
        <f>_xll.qlInterestRateIndexValueDate(Index1M,$H1541)</f>
        <v>50277</v>
      </c>
      <c r="J1541" s="177">
        <f>IFERROR(_xll.qlIndexFixing(Index1M,$H1541,TRUE,_xll.ohTrigger(RecalcTrigger,Trigger1M)),NA())</f>
        <v>1.9856801060713636E-2</v>
      </c>
      <c r="K1541" s="44">
        <f>IFERROR(_xll.qlIndexFixing(Index3M,H1541,TRUE,_xll.ohTrigger(RecalcTrigger,Trigger3M)),NA())</f>
        <v>2.0173318169738448E-2</v>
      </c>
      <c r="L1541" s="44">
        <f>IFERROR(_xll.qlIndexFixing(Index6M,$H1541,TRUE,_xll.ohTrigger(RecalcTrigger,Trigger6M)),NA())</f>
        <v>2.0159917882172862E-2</v>
      </c>
      <c r="M1541" s="178">
        <f>IFERROR(_xll.qlIndexFixing(Index1Y,$H1541,TRUE,_xll.ohTrigger(RecalcTrigger,Trigger1Y)),NA())</f>
        <v>2.0103915702561981E-2</v>
      </c>
      <c r="N1541" s="177">
        <f>IFERROR(_xll.qlIndexFixing(ONIndex1M,I1541,TRUE,_xll.ohTrigger(RecalcTrigger,Trigger1M)),NA())</f>
        <v>1.9858512703700981E-2</v>
      </c>
      <c r="O1541" s="44">
        <f>IFERROR(_xll.qlIndexFixing(ONIndex3M,I1541,TRUE,_xll.ohTrigger(RecalcTrigger,Trigger3M)),NA())</f>
        <v>2.0180780823002564E-2</v>
      </c>
      <c r="P1541" s="44">
        <f>IFERROR(_xll.qlIndexFixing(ONIndex6M,I1541,TRUE,_xll.ohTrigger(RecalcTrigger,Trigger6M)),NA())</f>
        <v>2.0168889147710312E-2</v>
      </c>
      <c r="Q1541" s="178">
        <f>IFERROR(_xll.qlIndexFixing(ONIndex1Y,I1541,TRUE,_xll.ohTrigger(RecalcTrigger,Trigger1Y)),NA())</f>
        <v>2.016632565498333E-2</v>
      </c>
    </row>
    <row r="1542" spans="2:17" x14ac:dyDescent="0.2">
      <c r="B1542" s="39" t="s">
        <v>42</v>
      </c>
      <c r="D1542" s="42">
        <f>_xll.qlCalendarAdvance(Calendar,$D1541,B1542,"f",FALSE)</f>
        <v>50284</v>
      </c>
      <c r="E1542" s="172">
        <f>_xll.qlInterestRateIndexValueDate(IndexON,D1542)</f>
        <v>50284</v>
      </c>
      <c r="F1542" s="188">
        <f>IFERROR(_xll.qlIndexFixing(IndexON,D1542,TRUE,_xll.ohTrigger(RecalcTrigger,TriggerON)),NA())</f>
        <v>1.9567771994806193E-2</v>
      </c>
      <c r="H1542" s="42">
        <f>_xll.qlCalendarAdvance(Calendar,$H1541,B1542,"f",FALSE)</f>
        <v>50284</v>
      </c>
      <c r="I1542" s="172">
        <f>_xll.qlInterestRateIndexValueDate(Index1M,$H1542)</f>
        <v>50284</v>
      </c>
      <c r="J1542" s="177">
        <f>IFERROR(_xll.qlIndexFixing(Index1M,$H1542,TRUE,_xll.ohTrigger(RecalcTrigger,Trigger1M)),NA())</f>
        <v>1.9848544221272656E-2</v>
      </c>
      <c r="K1542" s="44">
        <f>IFERROR(_xll.qlIndexFixing(Index3M,H1542,TRUE,_xll.ohTrigger(RecalcTrigger,Trigger3M)),NA())</f>
        <v>2.0164562392733579E-2</v>
      </c>
      <c r="L1542" s="44">
        <f>IFERROR(_xll.qlIndexFixing(Index6M,$H1542,TRUE,_xll.ohTrigger(RecalcTrigger,Trigger6M)),NA())</f>
        <v>2.0151725974603962E-2</v>
      </c>
      <c r="M1542" s="178">
        <f>IFERROR(_xll.qlIndexFixing(Index1Y,$H1542,TRUE,_xll.ohTrigger(RecalcTrigger,Trigger1Y)),NA())</f>
        <v>2.0094508744890716E-2</v>
      </c>
      <c r="N1542" s="177">
        <f>IFERROR(_xll.qlIndexFixing(ONIndex1M,I1542,TRUE,_xll.ohTrigger(RecalcTrigger,Trigger1M)),NA())</f>
        <v>1.9850113169034289E-2</v>
      </c>
      <c r="O1542" s="44">
        <f>IFERROR(_xll.qlIndexFixing(ONIndex3M,I1542,TRUE,_xll.ohTrigger(RecalcTrigger,Trigger3M)),NA())</f>
        <v>2.0171632206252843E-2</v>
      </c>
      <c r="P1542" s="44">
        <f>IFERROR(_xll.qlIndexFixing(ONIndex6M,I1542,TRUE,_xll.ohTrigger(RecalcTrigger,Trigger6M)),NA())</f>
        <v>2.0159989322132699E-2</v>
      </c>
      <c r="Q1542" s="178">
        <f>IFERROR(_xll.qlIndexFixing(ONIndex1Y,I1542,TRUE,_xll.ohTrigger(RecalcTrigger,Trigger1Y)),NA())</f>
        <v>2.0154751136399751E-2</v>
      </c>
    </row>
    <row r="1543" spans="2:17" x14ac:dyDescent="0.2">
      <c r="B1543" s="39" t="s">
        <v>42</v>
      </c>
      <c r="D1543" s="42">
        <f>_xll.qlCalendarAdvance(Calendar,$D1542,B1543,"f",FALSE)</f>
        <v>50291</v>
      </c>
      <c r="E1543" s="172">
        <f>_xll.qlInterestRateIndexValueDate(IndexON,D1543)</f>
        <v>50291</v>
      </c>
      <c r="F1543" s="188">
        <f>IFERROR(_xll.qlIndexFixing(IndexON,D1543,TRUE,_xll.ohTrigger(RecalcTrigger,TriggerON)),NA())</f>
        <v>1.9559496211083438E-2</v>
      </c>
      <c r="H1543" s="42">
        <f>_xll.qlCalendarAdvance(Calendar,$H1542,B1543,"f",FALSE)</f>
        <v>50291</v>
      </c>
      <c r="I1543" s="172">
        <f>_xll.qlInterestRateIndexValueDate(Index1M,$H1543)</f>
        <v>50291</v>
      </c>
      <c r="J1543" s="177">
        <f>IFERROR(_xll.qlIndexFixing(Index1M,$H1543,TRUE,_xll.ohTrigger(RecalcTrigger,Trigger1M)),NA())</f>
        <v>1.9840284379661309E-2</v>
      </c>
      <c r="K1543" s="44">
        <f>IFERROR(_xll.qlIndexFixing(Index3M,H1543,TRUE,_xll.ohTrigger(RecalcTrigger,Trigger3M)),NA())</f>
        <v>2.0155797912006387E-2</v>
      </c>
      <c r="L1543" s="44">
        <f>IFERROR(_xll.qlIndexFixing(Index6M,$H1543,TRUE,_xll.ohTrigger(RecalcTrigger,Trigger6M)),NA())</f>
        <v>2.0143538479970802E-2</v>
      </c>
      <c r="M1543" s="178">
        <f>IFERROR(_xll.qlIndexFixing(Index1Y,$H1543,TRUE,_xll.ohTrigger(RecalcTrigger,Trigger1Y)),NA())</f>
        <v>2.0085194162982933E-2</v>
      </c>
      <c r="N1543" s="177">
        <f>IFERROR(_xll.qlIndexFixing(ONIndex1M,I1543,TRUE,_xll.ohTrigger(RecalcTrigger,Trigger1M)),NA())</f>
        <v>1.9841763348966701E-2</v>
      </c>
      <c r="O1543" s="44">
        <f>IFERROR(_xll.qlIndexFixing(ONIndex3M,I1543,TRUE,_xll.ohTrigger(RecalcTrigger,Trigger3M)),NA())</f>
        <v>2.0162541136009571E-2</v>
      </c>
      <c r="P1543" s="44">
        <f>IFERROR(_xll.qlIndexFixing(ONIndex6M,I1543,TRUE,_xll.ohTrigger(RecalcTrigger,Trigger6M)),NA())</f>
        <v>2.0151146714580959E-2</v>
      </c>
      <c r="Q1543" s="178">
        <f>IFERROR(_xll.qlIndexFixing(ONIndex1Y,I1543,TRUE,_xll.ohTrigger(RecalcTrigger,Trigger1Y)),NA())</f>
        <v>2.0143267094966388E-2</v>
      </c>
    </row>
    <row r="1544" spans="2:17" x14ac:dyDescent="0.2">
      <c r="B1544" s="39" t="s">
        <v>42</v>
      </c>
      <c r="D1544" s="42">
        <f>_xll.qlCalendarAdvance(Calendar,$D1543,B1544,"f",FALSE)</f>
        <v>50298</v>
      </c>
      <c r="E1544" s="172">
        <f>_xll.qlInterestRateIndexValueDate(IndexON,D1544)</f>
        <v>50298</v>
      </c>
      <c r="F1544" s="188">
        <f>IFERROR(_xll.qlIndexFixing(IndexON,D1544,TRUE,_xll.ohTrigger(RecalcTrigger,TriggerON)),NA())</f>
        <v>1.9551271273771098E-2</v>
      </c>
      <c r="H1544" s="42">
        <f>_xll.qlCalendarAdvance(Calendar,$H1543,B1544,"f",FALSE)</f>
        <v>50298</v>
      </c>
      <c r="I1544" s="172">
        <f>_xll.qlInterestRateIndexValueDate(Index1M,$H1544)</f>
        <v>50298</v>
      </c>
      <c r="J1544" s="177">
        <f>IFERROR(_xll.qlIndexFixing(Index1M,$H1544,TRUE,_xll.ohTrigger(RecalcTrigger,Trigger1M)),NA())</f>
        <v>1.9832074336569788E-2</v>
      </c>
      <c r="K1544" s="44">
        <f>IFERROR(_xll.qlIndexFixing(Index3M,H1544,TRUE,_xll.ohTrigger(RecalcTrigger,Trigger3M)),NA())</f>
        <v>2.0147091282373596E-2</v>
      </c>
      <c r="L1544" s="44">
        <f>IFERROR(_xll.qlIndexFixing(Index6M,$H1544,TRUE,_xll.ohTrigger(RecalcTrigger,Trigger6M)),NA())</f>
        <v>2.0135408804185115E-2</v>
      </c>
      <c r="M1544" s="178">
        <f>IFERROR(_xll.qlIndexFixing(Index1Y,$H1544,TRUE,_xll.ohTrigger(RecalcTrigger,Trigger1Y)),NA())</f>
        <v>2.0075971954309546E-2</v>
      </c>
      <c r="N1544" s="177">
        <f>IFERROR(_xll.qlIndexFixing(ONIndex1M,I1544,TRUE,_xll.ohTrigger(RecalcTrigger,Trigger1M)),NA())</f>
        <v>1.9833463243741356E-2</v>
      </c>
      <c r="O1544" s="44">
        <f>IFERROR(_xll.qlIndexFixing(ONIndex3M,I1544,TRUE,_xll.ohTrigger(RecalcTrigger,Trigger3M)),NA())</f>
        <v>2.0153507612191701E-2</v>
      </c>
      <c r="P1544" s="44">
        <f>IFERROR(_xll.qlIndexFixing(ONIndex6M,I1544,TRUE,_xll.ohTrigger(RecalcTrigger,Trigger6M)),NA())</f>
        <v>2.0142361324892999E-2</v>
      </c>
      <c r="Q1544" s="178">
        <f>IFERROR(_xll.qlIndexFixing(ONIndex1Y,I1544,TRUE,_xll.ohTrigger(RecalcTrigger,Trigger1Y)),NA())</f>
        <v>2.0131873530845334E-2</v>
      </c>
    </row>
    <row r="1545" spans="2:17" x14ac:dyDescent="0.2">
      <c r="B1545" s="39" t="s">
        <v>42</v>
      </c>
      <c r="D1545" s="42">
        <f>_xll.qlCalendarAdvance(Calendar,$D1544,B1545,"f",FALSE)</f>
        <v>50305</v>
      </c>
      <c r="E1545" s="172">
        <f>_xll.qlInterestRateIndexValueDate(IndexON,D1545)</f>
        <v>50305</v>
      </c>
      <c r="F1545" s="188">
        <f>IFERROR(_xll.qlIndexFixing(IndexON,D1545,TRUE,_xll.ohTrigger(RecalcTrigger,TriggerON)),NA())</f>
        <v>1.9543097182788127E-2</v>
      </c>
      <c r="H1545" s="42">
        <f>_xll.qlCalendarAdvance(Calendar,$H1544,B1545,"f",FALSE)</f>
        <v>50305</v>
      </c>
      <c r="I1545" s="172">
        <f>_xll.qlInterestRateIndexValueDate(Index1M,$H1545)</f>
        <v>50305</v>
      </c>
      <c r="J1545" s="177">
        <f>IFERROR(_xll.qlIndexFixing(Index1M,$H1545,TRUE,_xll.ohTrigger(RecalcTrigger,Trigger1M)),NA())</f>
        <v>1.9823914091911643E-2</v>
      </c>
      <c r="K1545" s="44">
        <f>IFERROR(_xll.qlIndexFixing(Index3M,H1545,TRUE,_xll.ohTrigger(RecalcTrigger,Trigger3M)),NA())</f>
        <v>2.0138442503461147E-2</v>
      </c>
      <c r="L1545" s="44">
        <f>IFERROR(_xll.qlIndexFixing(Index6M,$H1545,TRUE,_xll.ohTrigger(RecalcTrigger,Trigger6M)),NA())</f>
        <v>2.0127336946555996E-2</v>
      </c>
      <c r="M1545" s="178">
        <f>IFERROR(_xll.qlIndexFixing(Index1Y,$H1545,TRUE,_xll.ohTrigger(RecalcTrigger,Trigger1Y)),NA())</f>
        <v>2.0066842116367223E-2</v>
      </c>
      <c r="N1545" s="177">
        <f>IFERROR(_xll.qlIndexFixing(ONIndex1M,I1545,TRUE,_xll.ohTrigger(RecalcTrigger,Trigger1M)),NA())</f>
        <v>1.9825212853358254E-2</v>
      </c>
      <c r="O1545" s="44">
        <f>IFERROR(_xll.qlIndexFixing(ONIndex3M,I1545,TRUE,_xll.ohTrigger(RecalcTrigger,Trigger3M)),NA())</f>
        <v>2.0144531634718188E-2</v>
      </c>
      <c r="P1545" s="44">
        <f>IFERROR(_xll.qlIndexFixing(ONIndex6M,I1545,TRUE,_xll.ohTrigger(RecalcTrigger,Trigger6M)),NA())</f>
        <v>2.0133633153311958E-2</v>
      </c>
      <c r="Q1545" s="178">
        <f>IFERROR(_xll.qlIndexFixing(ONIndex1Y,I1545,TRUE,_xll.ohTrigger(RecalcTrigger,Trigger1Y)),NA())</f>
        <v>2.0120570443874497E-2</v>
      </c>
    </row>
    <row r="1546" spans="2:17" x14ac:dyDescent="0.2">
      <c r="B1546" s="39" t="s">
        <v>42</v>
      </c>
      <c r="D1546" s="42">
        <f>_xll.qlCalendarAdvance(Calendar,$D1545,B1546,"f",FALSE)</f>
        <v>50312</v>
      </c>
      <c r="E1546" s="172">
        <f>_xll.qlInterestRateIndexValueDate(IndexON,D1546)</f>
        <v>50312</v>
      </c>
      <c r="F1546" s="188">
        <f>IFERROR(_xll.qlIndexFixing(IndexON,D1546,TRUE,_xll.ohTrigger(RecalcTrigger,TriggerON)),NA())</f>
        <v>1.9534973938215572E-2</v>
      </c>
      <c r="H1546" s="42">
        <f>_xll.qlCalendarAdvance(Calendar,$H1545,B1546,"f",FALSE)</f>
        <v>50312</v>
      </c>
      <c r="I1546" s="172">
        <f>_xll.qlInterestRateIndexValueDate(Index1M,$H1546)</f>
        <v>50312</v>
      </c>
      <c r="J1546" s="177">
        <f>IFERROR(_xll.qlIndexFixing(Index1M,$H1546,TRUE,_xll.ohTrigger(RecalcTrigger,Trigger1M)),NA())</f>
        <v>1.9815803645578816E-2</v>
      </c>
      <c r="K1546" s="44">
        <f>IFERROR(_xll.qlIndexFixing(Index3M,H1546,TRUE,_xll.ohTrigger(RecalcTrigger,Trigger3M)),NA())</f>
        <v>2.0129851574895875E-2</v>
      </c>
      <c r="L1546" s="44">
        <f>IFERROR(_xll.qlIndexFixing(Index6M,$H1546,TRUE,_xll.ohTrigger(RecalcTrigger,Trigger6M)),NA())</f>
        <v>2.0119322906394774E-2</v>
      </c>
      <c r="M1546" s="178">
        <f>IFERROR(_xll.qlIndexFixing(Index1Y,$H1546,TRUE,_xll.ohTrigger(RecalcTrigger,Trigger1Y)),NA())</f>
        <v>2.0057804646676836E-2</v>
      </c>
      <c r="N1546" s="177">
        <f>IFERROR(_xll.qlIndexFixing(ONIndex1M,I1546,TRUE,_xll.ohTrigger(RecalcTrigger,Trigger1M)),NA())</f>
        <v>1.9817012177817395E-2</v>
      </c>
      <c r="O1546" s="44">
        <f>IFERROR(_xll.qlIndexFixing(ONIndex3M,I1546,TRUE,_xll.ohTrigger(RecalcTrigger,Trigger3M)),NA())</f>
        <v>2.0135613203589031E-2</v>
      </c>
      <c r="P1546" s="44">
        <f>IFERROR(_xll.qlIndexFixing(ONIndex6M,I1546,TRUE,_xll.ohTrigger(RecalcTrigger,Trigger6M)),NA())</f>
        <v>2.0124962199837837E-2</v>
      </c>
      <c r="Q1546" s="178">
        <f>IFERROR(_xll.qlIndexFixing(ONIndex1Y,I1546,TRUE,_xll.ohTrigger(RecalcTrigger,Trigger1Y)),NA())</f>
        <v>2.0109357834297015E-2</v>
      </c>
    </row>
    <row r="1547" spans="2:17" x14ac:dyDescent="0.2">
      <c r="B1547" s="39" t="s">
        <v>42</v>
      </c>
      <c r="D1547" s="42">
        <f>_xll.qlCalendarAdvance(Calendar,$D1546,B1547,"f",FALSE)</f>
        <v>50319</v>
      </c>
      <c r="E1547" s="172">
        <f>_xll.qlInterestRateIndexValueDate(IndexON,D1547)</f>
        <v>50319</v>
      </c>
      <c r="F1547" s="188">
        <f>IFERROR(_xll.qlIndexFixing(IndexON,D1547,TRUE,_xll.ohTrigger(RecalcTrigger,TriggerON)),NA())</f>
        <v>1.9526901540053432E-2</v>
      </c>
      <c r="H1547" s="42">
        <f>_xll.qlCalendarAdvance(Calendar,$H1546,B1547,"f",FALSE)</f>
        <v>50319</v>
      </c>
      <c r="I1547" s="172">
        <f>_xll.qlInterestRateIndexValueDate(Index1M,$H1547)</f>
        <v>50319</v>
      </c>
      <c r="J1547" s="177">
        <f>IFERROR(_xll.qlIndexFixing(Index1M,$H1547,TRUE,_xll.ohTrigger(RecalcTrigger,Trigger1M)),NA())</f>
        <v>1.9807708873741357E-2</v>
      </c>
      <c r="K1547" s="44">
        <f>IFERROR(_xll.qlIndexFixing(Index3M,H1547,TRUE,_xll.ohTrigger(RecalcTrigger,Trigger3M)),NA())</f>
        <v>2.0121273868760756E-2</v>
      </c>
      <c r="L1547" s="44">
        <f>IFERROR(_xll.qlIndexFixing(Index6M,$H1547,TRUE,_xll.ohTrigger(RecalcTrigger,Trigger6M)),NA())</f>
        <v>2.0111370642228132E-2</v>
      </c>
      <c r="M1547" s="178">
        <f>IFERROR(_xll.qlIndexFixing(Index1Y,$H1547,TRUE,_xll.ohTrigger(RecalcTrigger,Trigger1Y)),NA())</f>
        <v>2.0048859542784569E-2</v>
      </c>
      <c r="N1547" s="177">
        <f>IFERROR(_xll.qlIndexFixing(ONIndex1M,I1547,TRUE,_xll.ohTrigger(RecalcTrigger,Trigger1M)),NA())</f>
        <v>1.9808861216956686E-2</v>
      </c>
      <c r="O1547" s="44">
        <f>IFERROR(_xll.qlIndexFixing(ONIndex3M,I1547,TRUE,_xll.ohTrigger(RecalcTrigger,Trigger3M)),NA())</f>
        <v>2.012675231904737E-2</v>
      </c>
      <c r="P1547" s="44">
        <f>IFERROR(_xll.qlIndexFixing(ONIndex6M,I1547,TRUE,_xll.ohTrigger(RecalcTrigger,Trigger6M)),NA())</f>
        <v>2.0116348464227496E-2</v>
      </c>
      <c r="Q1547" s="178">
        <f>IFERROR(_xll.qlIndexFixing(ONIndex1Y,I1547,TRUE,_xll.ohTrigger(RecalcTrigger,Trigger1Y)),NA())</f>
        <v>2.0098235701707656E-2</v>
      </c>
    </row>
    <row r="1548" spans="2:17" x14ac:dyDescent="0.2">
      <c r="B1548" s="39" t="s">
        <v>42</v>
      </c>
      <c r="D1548" s="42">
        <f>_xll.qlCalendarAdvance(Calendar,$D1547,B1548,"f",FALSE)</f>
        <v>50326</v>
      </c>
      <c r="E1548" s="172">
        <f>_xll.qlInterestRateIndexValueDate(IndexON,D1548)</f>
        <v>50326</v>
      </c>
      <c r="F1548" s="188">
        <f>IFERROR(_xll.qlIndexFixing(IndexON,D1548,TRUE,_xll.ohTrigger(RecalcTrigger,TriggerON)),NA())</f>
        <v>1.9518879988220661E-2</v>
      </c>
      <c r="H1548" s="42">
        <f>_xll.qlCalendarAdvance(Calendar,$H1547,B1548,"f",FALSE)</f>
        <v>50326</v>
      </c>
      <c r="I1548" s="172">
        <f>_xll.qlInterestRateIndexValueDate(Index1M,$H1548)</f>
        <v>50326</v>
      </c>
      <c r="J1548" s="177">
        <f>IFERROR(_xll.qlIndexFixing(Index1M,$H1548,TRUE,_xll.ohTrigger(RecalcTrigger,Trigger1M)),NA())</f>
        <v>1.9799701146670744E-2</v>
      </c>
      <c r="K1548" s="44">
        <f>IFERROR(_xll.qlIndexFixing(Index3M,H1548,TRUE,_xll.ohTrigger(RecalcTrigger,Trigger3M)),NA())</f>
        <v>2.0112802306146545E-2</v>
      </c>
      <c r="L1548" s="44">
        <f>IFERROR(_xll.qlIndexFixing(Index6M,$H1548,TRUE,_xll.ohTrigger(RecalcTrigger,Trigger6M)),NA())</f>
        <v>2.0103475931856192E-2</v>
      </c>
      <c r="M1548" s="178">
        <f>IFERROR(_xll.qlIndexFixing(Index1Y,$H1548,TRUE,_xll.ohTrigger(RecalcTrigger,Trigger1Y)),NA())</f>
        <v>2.0040006802262811E-2</v>
      </c>
      <c r="N1548" s="177">
        <f>IFERROR(_xll.qlIndexFixing(ONIndex1M,I1548,TRUE,_xll.ohTrigger(RecalcTrigger,Trigger1M)),NA())</f>
        <v>1.9800759970857174E-2</v>
      </c>
      <c r="O1548" s="44">
        <f>IFERROR(_xll.qlIndexFixing(ONIndex3M,I1548,TRUE,_xll.ohTrigger(RecalcTrigger,Trigger3M)),NA())</f>
        <v>2.0117948980687972E-2</v>
      </c>
      <c r="P1548" s="44">
        <f>IFERROR(_xll.qlIndexFixing(ONIndex6M,I1548,TRUE,_xll.ohTrigger(RecalcTrigger,Trigger6M)),NA())</f>
        <v>2.0107791946643028E-2</v>
      </c>
      <c r="Q1548" s="178">
        <f>IFERROR(_xll.qlIndexFixing(ONIndex1Y,I1548,TRUE,_xll.ohTrigger(RecalcTrigger,Trigger1Y)),NA())</f>
        <v>2.008720404634956E-2</v>
      </c>
    </row>
    <row r="1549" spans="2:17" x14ac:dyDescent="0.2">
      <c r="B1549" s="39" t="s">
        <v>42</v>
      </c>
      <c r="D1549" s="42">
        <f>_xll.qlCalendarAdvance(Calendar,$D1548,B1549,"f",FALSE)</f>
        <v>50333</v>
      </c>
      <c r="E1549" s="172">
        <f>_xll.qlInterestRateIndexValueDate(IndexON,D1549)</f>
        <v>50333</v>
      </c>
      <c r="F1549" s="188">
        <f>IFERROR(_xll.qlIndexFixing(IndexON,D1549,TRUE,_xll.ohTrigger(RecalcTrigger,TriggerON)),NA())</f>
        <v>1.9510909282798305E-2</v>
      </c>
      <c r="H1549" s="42">
        <f>_xll.qlCalendarAdvance(Calendar,$H1548,B1549,"f",FALSE)</f>
        <v>50333</v>
      </c>
      <c r="I1549" s="172">
        <f>_xll.qlInterestRateIndexValueDate(Index1M,$H1549)</f>
        <v>50333</v>
      </c>
      <c r="J1549" s="177">
        <f>IFERROR(_xll.qlIndexFixing(Index1M,$H1549,TRUE,_xll.ohTrigger(RecalcTrigger,Trigger1M)),NA())</f>
        <v>1.9791743220500455E-2</v>
      </c>
      <c r="K1549" s="44">
        <f>IFERROR(_xll.qlIndexFixing(Index3M,H1549,TRUE,_xll.ohTrigger(RecalcTrigger,Trigger3M)),NA())</f>
        <v>2.0104388596127683E-2</v>
      </c>
      <c r="L1549" s="44">
        <f>IFERROR(_xll.qlIndexFixing(Index6M,$H1549,TRUE,_xll.ohTrigger(RecalcTrigger,Trigger6M)),NA())</f>
        <v>2.0095639040210465E-2</v>
      </c>
      <c r="M1549" s="178">
        <f>IFERROR(_xll.qlIndexFixing(Index1Y,$H1549,TRUE,_xll.ohTrigger(RecalcTrigger,Trigger1Y)),NA())</f>
        <v>2.0031246422707039E-2</v>
      </c>
      <c r="N1549" s="177">
        <f>IFERROR(_xll.qlIndexFixing(ONIndex1M,I1549,TRUE,_xll.ohTrigger(RecalcTrigger,Trigger1M)),NA())</f>
        <v>1.9792708439599904E-2</v>
      </c>
      <c r="O1549" s="44">
        <f>IFERROR(_xll.qlIndexFixing(ONIndex3M,I1549,TRUE,_xll.ohTrigger(RecalcTrigger,Trigger3M)),NA())</f>
        <v>2.0109203188916069E-2</v>
      </c>
      <c r="P1549" s="44">
        <f>IFERROR(_xll.qlIndexFixing(ONIndex6M,I1549,TRUE,_xll.ohTrigger(RecalcTrigger,Trigger6M)),NA())</f>
        <v>2.0099292647165479E-2</v>
      </c>
      <c r="Q1549" s="178">
        <f>IFERROR(_xll.qlIndexFixing(ONIndex1Y,I1549,TRUE,_xll.ohTrigger(RecalcTrigger,Trigger1Y)),NA())</f>
        <v>2.0076262868303774E-2</v>
      </c>
    </row>
    <row r="1550" spans="2:17" x14ac:dyDescent="0.2">
      <c r="B1550" s="39" t="s">
        <v>42</v>
      </c>
      <c r="D1550" s="42">
        <f>_xll.qlCalendarAdvance(Calendar,$D1549,B1550,"f",FALSE)</f>
        <v>50340</v>
      </c>
      <c r="E1550" s="172">
        <f>_xll.qlInterestRateIndexValueDate(IndexON,D1550)</f>
        <v>50340</v>
      </c>
      <c r="F1550" s="188">
        <f>IFERROR(_xll.qlIndexFixing(IndexON,D1550,TRUE,_xll.ohTrigger(RecalcTrigger,TriggerON)),NA())</f>
        <v>1.9502989423705319E-2</v>
      </c>
      <c r="H1550" s="42">
        <f>_xll.qlCalendarAdvance(Calendar,$H1549,B1550,"f",FALSE)</f>
        <v>50340</v>
      </c>
      <c r="I1550" s="172">
        <f>_xll.qlInterestRateIndexValueDate(Index1M,$H1550)</f>
        <v>50340</v>
      </c>
      <c r="J1550" s="177">
        <f>IFERROR(_xll.qlIndexFixing(Index1M,$H1550,TRUE,_xll.ohTrigger(RecalcTrigger,Trigger1M)),NA())</f>
        <v>1.9783835095123294E-2</v>
      </c>
      <c r="K1550" s="44">
        <f>IFERROR(_xll.qlIndexFixing(Index3M,H1550,TRUE,_xll.ohTrigger(RecalcTrigger,Trigger3M)),NA())</f>
        <v>2.0096032738334171E-2</v>
      </c>
      <c r="L1550" s="44">
        <f>IFERROR(_xll.qlIndexFixing(Index6M,$H1550,TRUE,_xll.ohTrigger(RecalcTrigger,Trigger6M)),NA())</f>
        <v>2.0087859966618531E-2</v>
      </c>
      <c r="M1550" s="178">
        <f>IFERROR(_xll.qlIndexFixing(Index1Y,$H1550,TRUE,_xll.ohTrigger(RecalcTrigger,Trigger1Y)),NA())</f>
        <v>2.0022578401739377E-2</v>
      </c>
      <c r="N1550" s="177">
        <f>IFERROR(_xll.qlIndexFixing(ONIndex1M,I1550,TRUE,_xll.ohTrigger(RecalcTrigger,Trigger1M)),NA())</f>
        <v>1.9784706623103832E-2</v>
      </c>
      <c r="O1550" s="44">
        <f>IFERROR(_xll.qlIndexFixing(ONIndex3M,I1550,TRUE,_xll.ohTrigger(RecalcTrigger,Trigger3M)),NA())</f>
        <v>2.0100514943326431E-2</v>
      </c>
      <c r="P1550" s="44">
        <f>IFERROR(_xll.qlIndexFixing(ONIndex6M,I1550,TRUE,_xll.ohTrigger(RecalcTrigger,Trigger6M)),NA())</f>
        <v>2.0090850565632756E-2</v>
      </c>
      <c r="Q1550" s="178">
        <f>IFERROR(_xll.qlIndexFixing(ONIndex1Y,I1550,TRUE,_xll.ohTrigger(RecalcTrigger,Trigger1Y)),NA())</f>
        <v>2.0065412167327157E-2</v>
      </c>
    </row>
    <row r="1551" spans="2:17" x14ac:dyDescent="0.2">
      <c r="B1551" s="39" t="s">
        <v>42</v>
      </c>
      <c r="D1551" s="42">
        <f>_xll.qlCalendarAdvance(Calendar,$D1550,B1551,"f",FALSE)</f>
        <v>50347</v>
      </c>
      <c r="E1551" s="172">
        <f>_xll.qlInterestRateIndexValueDate(IndexON,D1551)</f>
        <v>50347</v>
      </c>
      <c r="F1551" s="188">
        <f>IFERROR(_xll.qlIndexFixing(IndexON,D1551,TRUE,_xll.ohTrigger(RecalcTrigger,TriggerON)),NA())</f>
        <v>1.9495120411022748E-2</v>
      </c>
      <c r="H1551" s="42">
        <f>_xll.qlCalendarAdvance(Calendar,$H1550,B1551,"f",FALSE)</f>
        <v>50347</v>
      </c>
      <c r="I1551" s="172">
        <f>_xll.qlInterestRateIndexValueDate(Index1M,$H1551)</f>
        <v>50347</v>
      </c>
      <c r="J1551" s="177">
        <f>IFERROR(_xll.qlIndexFixing(Index1M,$H1551,TRUE,_xll.ohTrigger(RecalcTrigger,Trigger1M)),NA())</f>
        <v>1.977599838535804E-2</v>
      </c>
      <c r="K1551" s="44">
        <f>IFERROR(_xll.qlIndexFixing(Index3M,H1551,TRUE,_xll.ohTrigger(RecalcTrigger,Trigger3M)),NA())</f>
        <v>2.0087734732407471E-2</v>
      </c>
      <c r="L1551" s="44">
        <f>IFERROR(_xll.qlIndexFixing(Index6M,$H1551,TRUE,_xll.ohTrigger(RecalcTrigger,Trigger6M)),NA())</f>
        <v>2.0080138710415547E-2</v>
      </c>
      <c r="M1551" s="178">
        <f>IFERROR(_xll.qlIndexFixing(Index1Y,$H1551,TRUE,_xll.ohTrigger(RecalcTrigger,Trigger1Y)),NA())</f>
        <v>2.0014002737006598E-2</v>
      </c>
      <c r="N1551" s="177">
        <f>IFERROR(_xll.qlIndexFixing(ONIndex1M,I1551,TRUE,_xll.ohTrigger(RecalcTrigger,Trigger1M)),NA())</f>
        <v>1.9776754521368956E-2</v>
      </c>
      <c r="O1551" s="44">
        <f>IFERROR(_xll.qlIndexFixing(ONIndex3M,I1551,TRUE,_xll.ohTrigger(RecalcTrigger,Trigger3M)),NA())</f>
        <v>2.0091884244243241E-2</v>
      </c>
      <c r="P1551" s="44">
        <f>IFERROR(_xll.qlIndexFixing(ONIndex6M,I1551,TRUE,_xll.ohTrigger(RecalcTrigger,Trigger6M)),NA())</f>
        <v>2.0082465701963814E-2</v>
      </c>
      <c r="Q1551" s="178">
        <f>IFERROR(_xll.qlIndexFixing(ONIndex1Y,I1551,TRUE,_xll.ohTrigger(RecalcTrigger,Trigger1Y)),NA())</f>
        <v>2.0054651943500756E-2</v>
      </c>
    </row>
    <row r="1552" spans="2:17" x14ac:dyDescent="0.2">
      <c r="B1552" s="39" t="s">
        <v>42</v>
      </c>
      <c r="D1552" s="42">
        <f>_xll.qlCalendarAdvance(Calendar,$D1551,B1552,"f",FALSE)</f>
        <v>50354</v>
      </c>
      <c r="E1552" s="172">
        <f>_xll.qlInterestRateIndexValueDate(IndexON,D1552)</f>
        <v>50354</v>
      </c>
      <c r="F1552" s="188">
        <f>IFERROR(_xll.qlIndexFixing(IndexON,D1552,TRUE,_xll.ohTrigger(RecalcTrigger,TriggerON)),NA())</f>
        <v>1.94873022445885E-2</v>
      </c>
      <c r="H1552" s="42">
        <f>_xll.qlCalendarAdvance(Calendar,$H1551,B1552,"f",FALSE)</f>
        <v>50354</v>
      </c>
      <c r="I1552" s="172">
        <f>_xll.qlInterestRateIndexValueDate(Index1M,$H1552)</f>
        <v>50354</v>
      </c>
      <c r="J1552" s="177">
        <f>IFERROR(_xll.qlIndexFixing(Index1M,$H1552,TRUE,_xll.ohTrigger(RecalcTrigger,Trigger1M)),NA())</f>
        <v>1.9768186726921232E-2</v>
      </c>
      <c r="K1552" s="44">
        <f>IFERROR(_xll.qlIndexFixing(Index3M,H1552,TRUE,_xll.ohTrigger(RecalcTrigger,Trigger3M)),NA())</f>
        <v>2.0079494577982873E-2</v>
      </c>
      <c r="L1552" s="44">
        <f>IFERROR(_xll.qlIndexFixing(Index6M,$H1552,TRUE,_xll.ohTrigger(RecalcTrigger,Trigger6M)),NA())</f>
        <v>2.0072452794402434E-2</v>
      </c>
      <c r="M1552" s="178">
        <f>IFERROR(_xll.qlIndexFixing(Index1Y,$H1552,TRUE,_xll.ohTrigger(RecalcTrigger,Trigger1Y)),NA())</f>
        <v>2.0005519426180562E-2</v>
      </c>
      <c r="N1552" s="177">
        <f>IFERROR(_xll.qlIndexFixing(ONIndex1M,I1552,TRUE,_xll.ohTrigger(RecalcTrigger,Trigger1M)),NA())</f>
        <v>1.976885213431423E-2</v>
      </c>
      <c r="O1552" s="44">
        <f>IFERROR(_xll.qlIndexFixing(ONIndex3M,I1552,TRUE,_xll.ohTrigger(RecalcTrigger,Trigger3M)),NA())</f>
        <v>2.0083311091504408E-2</v>
      </c>
      <c r="P1552" s="44">
        <f>IFERROR(_xll.qlIndexFixing(ONIndex6M,I1552,TRUE,_xll.ohTrigger(RecalcTrigger,Trigger6M)),NA())</f>
        <v>2.0074138056401791E-2</v>
      </c>
      <c r="Q1552" s="178">
        <f>IFERROR(_xll.qlIndexFixing(ONIndex1Y,I1552,TRUE,_xll.ohTrigger(RecalcTrigger,Trigger1Y)),NA())</f>
        <v>2.0043982196905619E-2</v>
      </c>
    </row>
    <row r="1553" spans="2:17" x14ac:dyDescent="0.2">
      <c r="B1553" s="39" t="s">
        <v>42</v>
      </c>
      <c r="D1553" s="42">
        <f>_xll.qlCalendarAdvance(Calendar,$D1552,B1553,"f",FALSE)</f>
        <v>50361</v>
      </c>
      <c r="E1553" s="172">
        <f>_xll.qlInterestRateIndexValueDate(IndexON,D1553)</f>
        <v>50361</v>
      </c>
      <c r="F1553" s="188">
        <f>IFERROR(_xll.qlIndexFixing(IndexON,D1553,TRUE,_xll.ohTrigger(RecalcTrigger,TriggerON)),NA())</f>
        <v>1.9479534924645714E-2</v>
      </c>
      <c r="H1553" s="42">
        <f>_xll.qlCalendarAdvance(Calendar,$H1552,B1553,"f",FALSE)</f>
        <v>50361</v>
      </c>
      <c r="I1553" s="172">
        <f>_xll.qlInterestRateIndexValueDate(Index1M,$H1553)</f>
        <v>50361</v>
      </c>
      <c r="J1553" s="177">
        <f>IFERROR(_xll.qlIndexFixing(Index1M,$H1553,TRUE,_xll.ohTrigger(RecalcTrigger,Trigger1M)),NA())</f>
        <v>1.9760424866123543E-2</v>
      </c>
      <c r="K1553" s="44">
        <f>IFERROR(_xll.qlIndexFixing(Index3M,H1553,TRUE,_xll.ohTrigger(RecalcTrigger,Trigger3M)),NA())</f>
        <v>2.007131227470272E-2</v>
      </c>
      <c r="L1553" s="44">
        <f>IFERROR(_xll.qlIndexFixing(Index6M,$H1553,TRUE,_xll.ohTrigger(RecalcTrigger,Trigger6M)),NA())</f>
        <v>2.006484345769316E-2</v>
      </c>
      <c r="M1553" s="178">
        <f>IFERROR(_xll.qlIndexFixing(Index1Y,$H1553,TRUE,_xll.ohTrigger(RecalcTrigger,Trigger1Y)),NA())</f>
        <v>1.9997128466958003E-2</v>
      </c>
      <c r="N1553" s="177">
        <f>IFERROR(_xll.qlIndexFixing(ONIndex1M,I1553,TRUE,_xll.ohTrigger(RecalcTrigger,Trigger1M)),NA())</f>
        <v>1.9760999462101747E-2</v>
      </c>
      <c r="O1553" s="44">
        <f>IFERROR(_xll.qlIndexFixing(ONIndex3M,I1553,TRUE,_xll.ohTrigger(RecalcTrigger,Trigger3M)),NA())</f>
        <v>2.0074795485109931E-2</v>
      </c>
      <c r="P1553" s="44">
        <f>IFERROR(_xll.qlIndexFixing(ONIndex6M,I1553,TRUE,_xll.ohTrigger(RecalcTrigger,Trigger6M)),NA())</f>
        <v>2.0065867628784595E-2</v>
      </c>
      <c r="Q1553" s="178">
        <f>IFERROR(_xll.qlIndexFixing(ONIndex1Y,I1553,TRUE,_xll.ohTrigger(RecalcTrigger,Trigger1Y)),NA())</f>
        <v>2.0033402927460697E-2</v>
      </c>
    </row>
    <row r="1554" spans="2:17" x14ac:dyDescent="0.2">
      <c r="B1554" s="39" t="s">
        <v>42</v>
      </c>
      <c r="D1554" s="42">
        <f>_xll.qlCalendarAdvance(Calendar,$D1553,B1554,"f",FALSE)</f>
        <v>50368</v>
      </c>
      <c r="E1554" s="172">
        <f>_xll.qlInterestRateIndexValueDate(IndexON,D1554)</f>
        <v>50368</v>
      </c>
      <c r="F1554" s="188">
        <f>IFERROR(_xll.qlIndexFixing(IndexON,D1554,TRUE,_xll.ohTrigger(RecalcTrigger,TriggerON)),NA())</f>
        <v>1.9471818451032297E-2</v>
      </c>
      <c r="H1554" s="42">
        <f>_xll.qlCalendarAdvance(Calendar,$H1553,B1554,"f",FALSE)</f>
        <v>50368</v>
      </c>
      <c r="I1554" s="172">
        <f>_xll.qlInterestRateIndexValueDate(Index1M,$H1554)</f>
        <v>50368</v>
      </c>
      <c r="J1554" s="177">
        <f>IFERROR(_xll.qlIndexFixing(Index1M,$H1554,TRUE,_xll.ohTrigger(RecalcTrigger,Trigger1M)),NA())</f>
        <v>1.975271280287853E-2</v>
      </c>
      <c r="K1554" s="44">
        <f>IFERROR(_xll.qlIndexFixing(Index3M,H1554,TRUE,_xll.ohTrigger(RecalcTrigger,Trigger3M)),NA())</f>
        <v>2.006318782221023E-2</v>
      </c>
      <c r="L1554" s="44">
        <f>IFERROR(_xll.qlIndexFixing(Index6M,$H1554,TRUE,_xll.ohTrigger(RecalcTrigger,Trigger6M)),NA())</f>
        <v>2.0057291933131834E-2</v>
      </c>
      <c r="M1554" s="178">
        <f>IFERROR(_xll.qlIndexFixing(Index1Y,$H1554,TRUE,_xll.ohTrigger(RecalcTrigger,Trigger1Y)),NA())</f>
        <v>1.9988829857061186E-2</v>
      </c>
      <c r="N1554" s="177">
        <f>IFERROR(_xll.qlIndexFixing(ONIndex1M,I1554,TRUE,_xll.ohTrigger(RecalcTrigger,Trigger1M)),NA())</f>
        <v>1.9753196504569415E-2</v>
      </c>
      <c r="O1554" s="44">
        <f>IFERROR(_xll.qlIndexFixing(ONIndex3M,I1554,TRUE,_xll.ohTrigger(RecalcTrigger,Trigger3M)),NA())</f>
        <v>2.006633742505981E-2</v>
      </c>
      <c r="P1554" s="44">
        <f>IFERROR(_xll.qlIndexFixing(ONIndex6M,I1554,TRUE,_xll.ohTrigger(RecalcTrigger,Trigger6M)),NA())</f>
        <v>2.0057654419193272E-2</v>
      </c>
      <c r="Q1554" s="178">
        <f>IFERROR(_xll.qlIndexFixing(ONIndex1Y,I1554,TRUE,_xll.ohTrigger(RecalcTrigger,Trigger1Y)),NA())</f>
        <v>2.0022914135084946E-2</v>
      </c>
    </row>
    <row r="1555" spans="2:17" x14ac:dyDescent="0.2">
      <c r="B1555" s="39" t="s">
        <v>42</v>
      </c>
      <c r="D1555" s="42">
        <f>_xll.qlCalendarAdvance(Calendar,$D1554,B1555,"f",FALSE)</f>
        <v>50375</v>
      </c>
      <c r="E1555" s="172">
        <f>_xll.qlInterestRateIndexValueDate(IndexON,D1555)</f>
        <v>50375</v>
      </c>
      <c r="F1555" s="188">
        <f>IFERROR(_xll.qlIndexFixing(IndexON,D1555,TRUE,_xll.ohTrigger(RecalcTrigger,TriggerON)),NA())</f>
        <v>1.9464152823667202E-2</v>
      </c>
      <c r="H1555" s="42">
        <f>_xll.qlCalendarAdvance(Calendar,$H1554,B1555,"f",FALSE)</f>
        <v>50375</v>
      </c>
      <c r="I1555" s="172">
        <f>_xll.qlInterestRateIndexValueDate(Index1M,$H1555)</f>
        <v>50375</v>
      </c>
      <c r="J1555" s="177">
        <f>IFERROR(_xll.qlIndexFixing(Index1M,$H1555,TRUE,_xll.ohTrigger(RecalcTrigger,Trigger1M)),NA())</f>
        <v>1.9745016091771542E-2</v>
      </c>
      <c r="K1555" s="44">
        <f>IFERROR(_xll.qlIndexFixing(Index3M,H1555,TRUE,_xll.ohTrigger(RecalcTrigger,Trigger3M)),NA())</f>
        <v>2.005515197797314E-2</v>
      </c>
      <c r="L1555" s="44">
        <f>IFERROR(_xll.qlIndexFixing(Index6M,$H1555,TRUE,_xll.ohTrigger(RecalcTrigger,Trigger6M)),NA())</f>
        <v>2.0049831846347104E-2</v>
      </c>
      <c r="M1555" s="178">
        <f>IFERROR(_xll.qlIndexFixing(Index1Y,$H1555,TRUE,_xll.ohTrigger(RecalcTrigger,Trigger1Y)),NA())</f>
        <v>1.9980623594236802E-2</v>
      </c>
      <c r="N1555" s="177">
        <f>IFERROR(_xll.qlIndexFixing(ONIndex1M,I1555,TRUE,_xll.ohTrigger(RecalcTrigger,Trigger1M)),NA())</f>
        <v>1.9745443261879325E-2</v>
      </c>
      <c r="O1555" s="44">
        <f>IFERROR(_xll.qlIndexFixing(ONIndex3M,I1555,TRUE,_xll.ohTrigger(RecalcTrigger,Trigger3M)),NA())</f>
        <v>2.0057936911354046E-2</v>
      </c>
      <c r="P1555" s="44">
        <f>IFERROR(_xll.qlIndexFixing(ONIndex6M,I1555,TRUE,_xll.ohTrigger(RecalcTrigger,Trigger6M)),NA())</f>
        <v>2.0049498427546775E-2</v>
      </c>
      <c r="Q1555" s="178">
        <f>IFERROR(_xll.qlIndexFixing(ONIndex1Y,I1555,TRUE,_xll.ohTrigger(RecalcTrigger,Trigger1Y)),NA())</f>
        <v>2.0012515819940457E-2</v>
      </c>
    </row>
    <row r="1556" spans="2:17" x14ac:dyDescent="0.2">
      <c r="B1556" s="39" t="s">
        <v>42</v>
      </c>
      <c r="D1556" s="42">
        <f>_xll.qlCalendarAdvance(Calendar,$D1555,B1556,"f",FALSE)</f>
        <v>50382</v>
      </c>
      <c r="E1556" s="172">
        <f>_xll.qlInterestRateIndexValueDate(IndexON,D1556)</f>
        <v>50382</v>
      </c>
      <c r="F1556" s="188">
        <f>IFERROR(_xll.qlIndexFixing(IndexON,D1556,TRUE,_xll.ohTrigger(RecalcTrigger,TriggerON)),NA())</f>
        <v>1.9456538042712523E-2</v>
      </c>
      <c r="H1556" s="42">
        <f>_xll.qlCalendarAdvance(Calendar,$H1555,B1556,"f",FALSE)</f>
        <v>50382</v>
      </c>
      <c r="I1556" s="172">
        <f>_xll.qlInterestRateIndexValueDate(Index1M,$H1556)</f>
        <v>50382</v>
      </c>
      <c r="J1556" s="177">
        <f>IFERROR(_xll.qlIndexFixing(Index1M,$H1556,TRUE,_xll.ohTrigger(RecalcTrigger,Trigger1M)),NA())</f>
        <v>1.9737432154010168E-2</v>
      </c>
      <c r="K1556" s="44">
        <f>IFERROR(_xll.qlIndexFixing(Index3M,H1556,TRUE,_xll.ohTrigger(RecalcTrigger,Trigger3M)),NA())</f>
        <v>2.0047135840365118E-2</v>
      </c>
      <c r="L1556" s="44">
        <f>IFERROR(_xll.qlIndexFixing(Index6M,$H1556,TRUE,_xll.ohTrigger(RecalcTrigger,Trigger6M)),NA())</f>
        <v>2.0042399667272903E-2</v>
      </c>
      <c r="M1556" s="178">
        <f>IFERROR(_xll.qlIndexFixing(Index1Y,$H1556,TRUE,_xll.ohTrigger(RecalcTrigger,Trigger1Y)),NA())</f>
        <v>1.99725096762573E-2</v>
      </c>
      <c r="N1556" s="177">
        <f>IFERROR(_xll.qlIndexFixing(ONIndex1M,I1556,TRUE,_xll.ohTrigger(RecalcTrigger,Trigger1M)),NA())</f>
        <v>1.9737739733950432E-2</v>
      </c>
      <c r="O1556" s="44">
        <f>IFERROR(_xll.qlIndexFixing(ONIndex3M,I1556,TRUE,_xll.ohTrigger(RecalcTrigger,Trigger3M)),NA())</f>
        <v>2.0049593944073685E-2</v>
      </c>
      <c r="P1556" s="44">
        <f>IFERROR(_xll.qlIndexFixing(ONIndex6M,I1556,TRUE,_xll.ohTrigger(RecalcTrigger,Trigger6M)),NA())</f>
        <v>2.0041399653926151E-2</v>
      </c>
      <c r="Q1556" s="178">
        <f>IFERROR(_xll.qlIndexFixing(ONIndex1Y,I1556,TRUE,_xll.ohTrigger(RecalcTrigger,Trigger1Y)),NA())</f>
        <v>2.0002207981784093E-2</v>
      </c>
    </row>
    <row r="1557" spans="2:17" x14ac:dyDescent="0.2">
      <c r="B1557" s="39" t="s">
        <v>42</v>
      </c>
      <c r="D1557" s="42">
        <f>_xll.qlCalendarAdvance(Calendar,$D1556,B1557,"f",FALSE)</f>
        <v>50389</v>
      </c>
      <c r="E1557" s="172">
        <f>_xll.qlInterestRateIndexValueDate(IndexON,D1557)</f>
        <v>50389</v>
      </c>
      <c r="F1557" s="188">
        <f>IFERROR(_xll.qlIndexFixing(IndexON,D1557,TRUE,_xll.ohTrigger(RecalcTrigger,TriggerON)),NA())</f>
        <v>1.9448974108087214E-2</v>
      </c>
      <c r="H1557" s="42">
        <f>_xll.qlCalendarAdvance(Calendar,$H1556,B1557,"f",FALSE)</f>
        <v>50389</v>
      </c>
      <c r="I1557" s="172">
        <f>_xll.qlInterestRateIndexValueDate(Index1M,$H1557)</f>
        <v>50389</v>
      </c>
      <c r="J1557" s="177">
        <f>IFERROR(_xll.qlIndexFixing(Index1M,$H1557,TRUE,_xll.ohTrigger(RecalcTrigger,Trigger1M)),NA())</f>
        <v>1.9729872631437197E-2</v>
      </c>
      <c r="K1557" s="44">
        <f>IFERROR(_xll.qlIndexFixing(Index3M,H1557,TRUE,_xll.ohTrigger(RecalcTrigger,Trigger3M)),NA())</f>
        <v>2.0039177545854211E-2</v>
      </c>
      <c r="L1557" s="44">
        <f>IFERROR(_xll.qlIndexFixing(Index6M,$H1557,TRUE,_xll.ohTrigger(RecalcTrigger,Trigger6M)),NA())</f>
        <v>2.0035025301696537E-2</v>
      </c>
      <c r="M1557" s="178">
        <f>IFERROR(_xll.qlIndexFixing(Index1Y,$H1557,TRUE,_xll.ohTrigger(RecalcTrigger,Trigger1Y)),NA())</f>
        <v>1.9964488100919775E-2</v>
      </c>
      <c r="N1557" s="177">
        <f>IFERROR(_xll.qlIndexFixing(ONIndex1M,I1557,TRUE,_xll.ohTrigger(RecalcTrigger,Trigger1M)),NA())</f>
        <v>1.973008592070169E-2</v>
      </c>
      <c r="O1557" s="44">
        <f>IFERROR(_xll.qlIndexFixing(ONIndex3M,I1557,TRUE,_xll.ohTrigger(RecalcTrigger,Trigger3M)),NA())</f>
        <v>2.004130852313768E-2</v>
      </c>
      <c r="P1557" s="44">
        <f>IFERROR(_xll.qlIndexFixing(ONIndex6M,I1557,TRUE,_xll.ohTrigger(RecalcTrigger,Trigger6M)),NA())</f>
        <v>2.0033358098250353E-2</v>
      </c>
      <c r="Q1557" s="178">
        <f>IFERROR(_xll.qlIndexFixing(ONIndex1Y,I1557,TRUE,_xll.ohTrigger(RecalcTrigger,Trigger1Y)),NA())</f>
        <v>1.9991990620940037E-2</v>
      </c>
    </row>
    <row r="1558" spans="2:17" x14ac:dyDescent="0.2">
      <c r="B1558" s="39" t="s">
        <v>42</v>
      </c>
      <c r="D1558" s="42">
        <f>_xll.qlCalendarAdvance(Calendar,$D1557,B1558,"f",FALSE)</f>
        <v>50396</v>
      </c>
      <c r="E1558" s="172">
        <f>_xll.qlInterestRateIndexValueDate(IndexON,D1558)</f>
        <v>50396</v>
      </c>
      <c r="F1558" s="188">
        <f>IFERROR(_xll.qlIndexFixing(IndexON,D1558,TRUE,_xll.ohTrigger(RecalcTrigger,TriggerON)),NA())</f>
        <v>1.9441461019872319E-2</v>
      </c>
      <c r="H1558" s="42">
        <f>_xll.qlCalendarAdvance(Calendar,$H1557,B1558,"f",FALSE)</f>
        <v>50396</v>
      </c>
      <c r="I1558" s="172">
        <f>_xll.qlInterestRateIndexValueDate(Index1M,$H1558)</f>
        <v>50396</v>
      </c>
      <c r="J1558" s="177">
        <f>IFERROR(_xll.qlIndexFixing(Index1M,$H1558,TRUE,_xll.ohTrigger(RecalcTrigger,Trigger1M)),NA())</f>
        <v>1.9722362908873036E-2</v>
      </c>
      <c r="K1558" s="44">
        <f>IFERROR(_xll.qlIndexFixing(Index3M,H1558,TRUE,_xll.ohTrigger(RecalcTrigger,Trigger3M)),NA())</f>
        <v>2.0031277094104523E-2</v>
      </c>
      <c r="L1558" s="44">
        <f>IFERROR(_xll.qlIndexFixing(Index6M,$H1558,TRUE,_xll.ohTrigger(RecalcTrigger,Trigger6M)),NA())</f>
        <v>2.0027708748985667E-2</v>
      </c>
      <c r="M1558" s="178">
        <f>IFERROR(_xll.qlIndexFixing(Index1Y,$H1558,TRUE,_xll.ohTrigger(RecalcTrigger,Trigger1Y)),NA())</f>
        <v>1.9956558866046636E-2</v>
      </c>
      <c r="N1558" s="177">
        <f>IFERROR(_xll.qlIndexFixing(ONIndex1M,I1558,TRUE,_xll.ohTrigger(RecalcTrigger,Trigger1M)),NA())</f>
        <v>1.9722481822214144E-2</v>
      </c>
      <c r="O1558" s="44">
        <f>IFERROR(_xll.qlIndexFixing(ONIndex3M,I1558,TRUE,_xll.ohTrigger(RecalcTrigger,Trigger3M)),NA())</f>
        <v>2.0033080648546031E-2</v>
      </c>
      <c r="P1558" s="44">
        <f>IFERROR(_xll.qlIndexFixing(ONIndex6M,I1558,TRUE,_xll.ohTrigger(RecalcTrigger,Trigger6M)),NA())</f>
        <v>2.0025373760519383E-2</v>
      </c>
      <c r="Q1558" s="178">
        <f>IFERROR(_xll.qlIndexFixing(ONIndex1Y,I1558,TRUE,_xll.ohTrigger(RecalcTrigger,Trigger1Y)),NA())</f>
        <v>1.9981863737003058E-2</v>
      </c>
    </row>
    <row r="1559" spans="2:17" x14ac:dyDescent="0.2">
      <c r="B1559" s="39" t="s">
        <v>42</v>
      </c>
      <c r="D1559" s="42">
        <f>_xll.qlCalendarAdvance(Calendar,$D1558,B1559,"f",FALSE)</f>
        <v>50403</v>
      </c>
      <c r="E1559" s="172">
        <f>_xll.qlInterestRateIndexValueDate(IndexON,D1559)</f>
        <v>50403</v>
      </c>
      <c r="F1559" s="188">
        <f>IFERROR(_xll.qlIndexFixing(IndexON,D1559,TRUE,_xll.ohTrigger(RecalcTrigger,TriggerON)),NA())</f>
        <v>1.9433998777905748E-2</v>
      </c>
      <c r="H1559" s="42">
        <f>_xll.qlCalendarAdvance(Calendar,$H1558,B1559,"f",FALSE)</f>
        <v>50403</v>
      </c>
      <c r="I1559" s="172">
        <f>_xll.qlInterestRateIndexValueDate(Index1M,$H1559)</f>
        <v>50403</v>
      </c>
      <c r="J1559" s="177">
        <f>IFERROR(_xll.qlIndexFixing(Index1M,$H1559,TRUE,_xll.ohTrigger(RecalcTrigger,Trigger1M)),NA())</f>
        <v>1.9714902986228796E-2</v>
      </c>
      <c r="K1559" s="44">
        <f>IFERROR(_xll.qlIndexFixing(Index3M,H1559,TRUE,_xll.ohTrigger(RecalcTrigger,Trigger3M)),NA())</f>
        <v>2.0023434484776566E-2</v>
      </c>
      <c r="L1559" s="44">
        <f>IFERROR(_xll.qlIndexFixing(Index6M,$H1559,TRUE,_xll.ohTrigger(RecalcTrigger,Trigger6M)),NA())</f>
        <v>2.0020450008514636E-2</v>
      </c>
      <c r="M1559" s="178">
        <f>IFERROR(_xll.qlIndexFixing(Index1Y,$H1559,TRUE,_xll.ohTrigger(RecalcTrigger,Trigger1Y)),NA())</f>
        <v>1.9948721969485605E-2</v>
      </c>
      <c r="N1559" s="177">
        <f>IFERROR(_xll.qlIndexFixing(ONIndex1M,I1559,TRUE,_xll.ohTrigger(RecalcTrigger,Trigger1M)),NA())</f>
        <v>1.9714927438487795E-2</v>
      </c>
      <c r="O1559" s="44">
        <f>IFERROR(_xll.qlIndexFixing(ONIndex3M,I1559,TRUE,_xll.ohTrigger(RecalcTrigger,Trigger3M)),NA())</f>
        <v>2.0024910320298739E-2</v>
      </c>
      <c r="P1559" s="44">
        <f>IFERROR(_xll.qlIndexFixing(ONIndex6M,I1559,TRUE,_xll.ohTrigger(RecalcTrigger,Trigger6M)),NA())</f>
        <v>2.0017446640814285E-2</v>
      </c>
      <c r="Q1559" s="178">
        <f>IFERROR(_xll.qlIndexFixing(ONIndex1Y,I1559,TRUE,_xll.ohTrigger(RecalcTrigger,Trigger1Y)),NA())</f>
        <v>1.9971827330378389E-2</v>
      </c>
    </row>
    <row r="1560" spans="2:17" x14ac:dyDescent="0.2">
      <c r="B1560" s="39" t="s">
        <v>42</v>
      </c>
      <c r="D1560" s="42">
        <f>_xll.qlCalendarAdvance(Calendar,$D1559,B1560,"f",FALSE)</f>
        <v>50410</v>
      </c>
      <c r="E1560" s="172">
        <f>_xll.qlInterestRateIndexValueDate(IndexON,D1560)</f>
        <v>50410</v>
      </c>
      <c r="F1560" s="188">
        <f>IFERROR(_xll.qlIndexFixing(IndexON,D1560,TRUE,_xll.ohTrigger(RecalcTrigger,TriggerON)),NA())</f>
        <v>1.9426587382268545E-2</v>
      </c>
      <c r="H1560" s="42">
        <f>_xll.qlCalendarAdvance(Calendar,$H1559,B1560,"f",FALSE)</f>
        <v>50410</v>
      </c>
      <c r="I1560" s="172">
        <f>_xll.qlInterestRateIndexValueDate(Index1M,$H1560)</f>
        <v>50410</v>
      </c>
      <c r="J1560" s="177">
        <f>IFERROR(_xll.qlIndexFixing(Index1M,$H1560,TRUE,_xll.ohTrigger(RecalcTrigger,Trigger1M)),NA())</f>
        <v>1.9707492863405132E-2</v>
      </c>
      <c r="K1560" s="44">
        <f>IFERROR(_xll.qlIndexFixing(Index3M,H1560,TRUE,_xll.ohTrigger(RecalcTrigger,Trigger3M)),NA())</f>
        <v>2.0015649717538948E-2</v>
      </c>
      <c r="L1560" s="44">
        <f>IFERROR(_xll.qlIndexFixing(Index6M,$H1560,TRUE,_xll.ohTrigger(RecalcTrigger,Trigger6M)),NA())</f>
        <v>2.001319680522206E-2</v>
      </c>
      <c r="M1560" s="178">
        <f>IFERROR(_xll.qlIndexFixing(Index1Y,$H1560,TRUE,_xll.ohTrigger(RecalcTrigger,Trigger1Y)),NA())</f>
        <v>1.9940977409108607E-2</v>
      </c>
      <c r="N1560" s="177">
        <f>IFERROR(_xll.qlIndexFixing(ONIndex1M,I1560,TRUE,_xll.ohTrigger(RecalcTrigger,Trigger1M)),NA())</f>
        <v>1.9707422769441596E-2</v>
      </c>
      <c r="O1560" s="44">
        <f>IFERROR(_xll.qlIndexFixing(ONIndex3M,I1560,TRUE,_xll.ohTrigger(RecalcTrigger,Trigger3M)),NA())</f>
        <v>2.0016797538314757E-2</v>
      </c>
      <c r="P1560" s="44">
        <f>IFERROR(_xll.qlIndexFixing(ONIndex6M,I1560,TRUE,_xll.ohTrigger(RecalcTrigger,Trigger6M)),NA())</f>
        <v>2.0009576739054014E-2</v>
      </c>
      <c r="Q1560" s="178">
        <f>IFERROR(_xll.qlIndexFixing(ONIndex1Y,I1560,TRUE,_xll.ohTrigger(RecalcTrigger,Trigger1Y)),NA())</f>
        <v>1.9961881400741843E-2</v>
      </c>
    </row>
    <row r="1561" spans="2:17" x14ac:dyDescent="0.2">
      <c r="B1561" s="39" t="s">
        <v>42</v>
      </c>
      <c r="D1561" s="42">
        <f>_xll.qlCalendarAdvance(Calendar,$D1560,B1561,"f",FALSE)</f>
        <v>50417</v>
      </c>
      <c r="E1561" s="172">
        <f>_xll.qlInterestRateIndexValueDate(IndexON,D1561)</f>
        <v>50417</v>
      </c>
      <c r="F1561" s="188">
        <f>IFERROR(_xll.qlIndexFixing(IndexON,D1561,TRUE,_xll.ohTrigger(RecalcTrigger,TriggerON)),NA())</f>
        <v>1.9419226832960712E-2</v>
      </c>
      <c r="H1561" s="42">
        <f>_xll.qlCalendarAdvance(Calendar,$H1560,B1561,"f",FALSE)</f>
        <v>50417</v>
      </c>
      <c r="I1561" s="172">
        <f>_xll.qlInterestRateIndexValueDate(Index1M,$H1561)</f>
        <v>50417</v>
      </c>
      <c r="J1561" s="177">
        <f>IFERROR(_xll.qlIndexFixing(Index1M,$H1561,TRUE,_xll.ohTrigger(RecalcTrigger,Trigger1M)),NA())</f>
        <v>1.9700132540310542E-2</v>
      </c>
      <c r="K1561" s="44">
        <f>IFERROR(_xll.qlIndexFixing(Index3M,H1561,TRUE,_xll.ohTrigger(RecalcTrigger,Trigger3M)),NA())</f>
        <v>2.0007922792058482E-2</v>
      </c>
      <c r="L1561" s="44">
        <f>IFERROR(_xll.qlIndexFixing(Index6M,$H1561,TRUE,_xll.ohTrigger(RecalcTrigger,Trigger6M)),NA())</f>
        <v>2.00060499479741E-2</v>
      </c>
      <c r="M1561" s="178">
        <f>IFERROR(_xll.qlIndexFixing(Index1Y,$H1561,TRUE,_xll.ohTrigger(RecalcTrigger,Trigger1Y)),NA())</f>
        <v>1.9933325182813322E-2</v>
      </c>
      <c r="N1561" s="177">
        <f>IFERROR(_xll.qlIndexFixing(ONIndex1M,I1561,TRUE,_xll.ohTrigger(RecalcTrigger,Trigger1M)),NA())</f>
        <v>1.9699967815156594E-2</v>
      </c>
      <c r="O1561" s="44">
        <f>IFERROR(_xll.qlIndexFixing(ONIndex3M,I1561,TRUE,_xll.ohTrigger(RecalcTrigger,Trigger3M)),NA())</f>
        <v>2.0008742302756177E-2</v>
      </c>
      <c r="P1561" s="44">
        <f>IFERROR(_xll.qlIndexFixing(ONIndex6M,I1561,TRUE,_xll.ohTrigger(RecalcTrigger,Trigger6M)),NA())</f>
        <v>2.0001764055076476E-2</v>
      </c>
      <c r="Q1561" s="178">
        <f>IFERROR(_xll.qlIndexFixing(ONIndex1Y,I1561,TRUE,_xll.ohTrigger(RecalcTrigger,Trigger1Y)),NA())</f>
        <v>1.9952025948174468E-2</v>
      </c>
    </row>
    <row r="1562" spans="2:17" x14ac:dyDescent="0.2">
      <c r="B1562" s="39" t="s">
        <v>42</v>
      </c>
      <c r="D1562" s="42">
        <f>_xll.qlCalendarAdvance(Calendar,$D1561,B1562,"f",FALSE)</f>
        <v>50424</v>
      </c>
      <c r="E1562" s="172">
        <f>_xll.qlInterestRateIndexValueDate(IndexON,D1562)</f>
        <v>50424</v>
      </c>
      <c r="F1562" s="188">
        <f>IFERROR(_xll.qlIndexFixing(IndexON,D1562,TRUE,_xll.ohTrigger(RecalcTrigger,TriggerON)),NA())</f>
        <v>1.9411917130063294E-2</v>
      </c>
      <c r="H1562" s="42">
        <f>_xll.qlCalendarAdvance(Calendar,$H1561,B1562,"f",FALSE)</f>
        <v>50424</v>
      </c>
      <c r="I1562" s="172">
        <f>_xll.qlInterestRateIndexValueDate(Index1M,$H1562)</f>
        <v>50424</v>
      </c>
      <c r="J1562" s="177">
        <f>IFERROR(_xll.qlIndexFixing(Index1M,$H1562,TRUE,_xll.ohTrigger(RecalcTrigger,Trigger1M)),NA())</f>
        <v>1.9692822016850905E-2</v>
      </c>
      <c r="K1562" s="44">
        <f>IFERROR(_xll.qlIndexFixing(Index3M,H1562,TRUE,_xll.ohTrigger(RecalcTrigger,Trigger3M)),NA())</f>
        <v>2.0000253708007374E-2</v>
      </c>
      <c r="L1562" s="44">
        <f>IFERROR(_xll.qlIndexFixing(Index6M,$H1562,TRUE,_xll.ohTrigger(RecalcTrigger,Trigger6M)),NA())</f>
        <v>1.9998960897869813E-2</v>
      </c>
      <c r="M1562" s="178">
        <f>IFERROR(_xll.qlIndexFixing(Index1Y,$H1562,TRUE,_xll.ohTrigger(RecalcTrigger,Trigger1Y)),NA())</f>
        <v>1.9925765288522523E-2</v>
      </c>
      <c r="N1562" s="177">
        <f>IFERROR(_xll.qlIndexFixing(ONIndex1M,I1562,TRUE,_xll.ohTrigger(RecalcTrigger,Trigger1M)),NA())</f>
        <v>1.9692562575632788E-2</v>
      </c>
      <c r="O1562" s="44">
        <f>IFERROR(_xll.qlIndexFixing(ONIndex3M,I1562,TRUE,_xll.ohTrigger(RecalcTrigger,Trigger3M)),NA())</f>
        <v>2.0000744613541954E-2</v>
      </c>
      <c r="P1562" s="44">
        <f>IFERROR(_xll.qlIndexFixing(ONIndex6M,I1562,TRUE,_xll.ohTrigger(RecalcTrigger,Trigger6M)),NA())</f>
        <v>1.9994008589286905E-2</v>
      </c>
      <c r="Q1562" s="178">
        <f>IFERROR(_xll.qlIndexFixing(ONIndex1Y,I1562,TRUE,_xll.ohTrigger(RecalcTrigger,Trigger1Y)),NA())</f>
        <v>1.9942260972757309E-2</v>
      </c>
    </row>
    <row r="1563" spans="2:17" x14ac:dyDescent="0.2">
      <c r="B1563" s="39" t="s">
        <v>42</v>
      </c>
      <c r="D1563" s="42">
        <f>_xll.qlCalendarAdvance(Calendar,$D1562,B1563,"f",FALSE)</f>
        <v>50431</v>
      </c>
      <c r="E1563" s="172">
        <f>_xll.qlInterestRateIndexValueDate(IndexON,D1563)</f>
        <v>50431</v>
      </c>
      <c r="F1563" s="188">
        <f>IFERROR(_xll.qlIndexFixing(IndexON,D1563,TRUE,_xll.ohTrigger(RecalcTrigger,TriggerON)),NA())</f>
        <v>1.9404658273414199E-2</v>
      </c>
      <c r="H1563" s="42">
        <f>_xll.qlCalendarAdvance(Calendar,$H1562,B1563,"f",FALSE)</f>
        <v>50431</v>
      </c>
      <c r="I1563" s="172">
        <f>_xll.qlInterestRateIndexValueDate(Index1M,$H1563)</f>
        <v>50431</v>
      </c>
      <c r="J1563" s="177">
        <f>IFERROR(_xll.qlIndexFixing(Index1M,$H1563,TRUE,_xll.ohTrigger(RecalcTrigger,Trigger1M)),NA())</f>
        <v>1.9685561292937328E-2</v>
      </c>
      <c r="K1563" s="44">
        <f>IFERROR(_xll.qlIndexFixing(Index3M,H1563,TRUE,_xll.ohTrigger(RecalcTrigger,Trigger3M)),NA())</f>
        <v>1.9992656543799822E-2</v>
      </c>
      <c r="L1563" s="44">
        <f>IFERROR(_xll.qlIndexFixing(Index6M,$H1563,TRUE,_xll.ohTrigger(RecalcTrigger,Trigger6M)),NA())</f>
        <v>1.9991929654304269E-2</v>
      </c>
      <c r="M1563" s="178">
        <f>IFERROR(_xll.qlIndexFixing(Index1Y,$H1563,TRUE,_xll.ohTrigger(RecalcTrigger,Trigger1Y)),NA())</f>
        <v>1.9918297724184075E-2</v>
      </c>
      <c r="N1563" s="177">
        <f>IFERROR(_xll.qlIndexFixing(ONIndex1M,I1563,TRUE,_xll.ohTrigger(RecalcTrigger,Trigger1M)),NA())</f>
        <v>1.9685207050870179E-2</v>
      </c>
      <c r="O1563" s="44">
        <f>IFERROR(_xll.qlIndexFixing(ONIndex3M,I1563,TRUE,_xll.ohTrigger(RecalcTrigger,Trigger3M)),NA())</f>
        <v>1.9992804470591041E-2</v>
      </c>
      <c r="P1563" s="44">
        <f>IFERROR(_xll.qlIndexFixing(ONIndex6M,I1563,TRUE,_xll.ohTrigger(RecalcTrigger,Trigger6M)),NA())</f>
        <v>1.9986310341280067E-2</v>
      </c>
      <c r="Q1563" s="178">
        <f>IFERROR(_xll.qlIndexFixing(ONIndex1Y,I1563,TRUE,_xll.ohTrigger(RecalcTrigger,Trigger1Y)),NA())</f>
        <v>1.9932586474490366E-2</v>
      </c>
    </row>
    <row r="1564" spans="2:17" x14ac:dyDescent="0.2">
      <c r="B1564" s="39" t="s">
        <v>42</v>
      </c>
      <c r="D1564" s="42">
        <f>_xll.qlCalendarAdvance(Calendar,$D1563,B1564,"f",FALSE)</f>
        <v>50438</v>
      </c>
      <c r="E1564" s="172">
        <f>_xll.qlInterestRateIndexValueDate(IndexON,D1564)</f>
        <v>50438</v>
      </c>
      <c r="F1564" s="188">
        <f>IFERROR(_xll.qlIndexFixing(IndexON,D1564,TRUE,_xll.ohTrigger(RecalcTrigger,TriggerON)),NA())</f>
        <v>1.9397450263094473E-2</v>
      </c>
      <c r="H1564" s="42">
        <f>_xll.qlCalendarAdvance(Calendar,$H1563,B1564,"f",FALSE)</f>
        <v>50438</v>
      </c>
      <c r="I1564" s="172">
        <f>_xll.qlInterestRateIndexValueDate(Index1M,$H1564)</f>
        <v>50438</v>
      </c>
      <c r="J1564" s="177">
        <f>IFERROR(_xll.qlIndexFixing(Index1M,$H1564,TRUE,_xll.ohTrigger(RecalcTrigger,Trigger1M)),NA())</f>
        <v>1.9678293216444376E-2</v>
      </c>
      <c r="K1564" s="44">
        <f>IFERROR(_xll.qlIndexFixing(Index3M,H1564,TRUE,_xll.ohTrigger(RecalcTrigger,Trigger3M)),NA())</f>
        <v>1.998510686067137E-2</v>
      </c>
      <c r="L1564" s="44">
        <f>IFERROR(_xll.qlIndexFixing(Index6M,$H1564,TRUE,_xll.ohTrigger(RecalcTrigger,Trigger6M)),NA())</f>
        <v>1.9984956216680585E-2</v>
      </c>
      <c r="M1564" s="178">
        <f>IFERROR(_xll.qlIndexFixing(Index1Y,$H1564,TRUE,_xll.ohTrigger(RecalcTrigger,Trigger1Y)),NA())</f>
        <v>1.9910922487770488E-2</v>
      </c>
      <c r="N1564" s="177">
        <f>IFERROR(_xll.qlIndexFixing(ONIndex1M,I1564,TRUE,_xll.ohTrigger(RecalcTrigger,Trigger1M)),NA())</f>
        <v>1.9677901240787721E-2</v>
      </c>
      <c r="O1564" s="44">
        <f>IFERROR(_xll.qlIndexFixing(ONIndex3M,I1564,TRUE,_xll.ohTrigger(RecalcTrigger,Trigger3M)),NA())</f>
        <v>1.9984921873984485E-2</v>
      </c>
      <c r="P1564" s="44">
        <f>IFERROR(_xll.qlIndexFixing(ONIndex6M,I1564,TRUE,_xll.ohTrigger(RecalcTrigger,Trigger6M)),NA())</f>
        <v>1.9978669311218056E-2</v>
      </c>
      <c r="Q1564" s="178">
        <f>IFERROR(_xll.qlIndexFixing(ONIndex1Y,I1564,TRUE,_xll.ohTrigger(RecalcTrigger,Trigger1Y)),NA())</f>
        <v>1.9923002453130501E-2</v>
      </c>
    </row>
    <row r="1565" spans="2:17" x14ac:dyDescent="0.2">
      <c r="B1565" s="39" t="s">
        <v>42</v>
      </c>
      <c r="D1565" s="42">
        <f>_xll.qlCalendarAdvance(Calendar,$D1564,B1565,"f",FALSE)</f>
        <v>50445</v>
      </c>
      <c r="E1565" s="172">
        <f>_xll.qlInterestRateIndexValueDate(IndexON,D1565)</f>
        <v>50445</v>
      </c>
      <c r="F1565" s="188">
        <f>IFERROR(_xll.qlIndexFixing(IndexON,D1565,TRUE,_xll.ohTrigger(RecalcTrigger,TriggerON)),NA())</f>
        <v>1.9390293099104117E-2</v>
      </c>
      <c r="H1565" s="42">
        <f>_xll.qlCalendarAdvance(Calendar,$H1564,B1565,"f",FALSE)</f>
        <v>50445</v>
      </c>
      <c r="I1565" s="172">
        <f>_xll.qlInterestRateIndexValueDate(Index1M,$H1565)</f>
        <v>50445</v>
      </c>
      <c r="J1565" s="177">
        <f>IFERROR(_xll.qlIndexFixing(Index1M,$H1565,TRUE,_xll.ohTrigger(RecalcTrigger,Trigger1M)),NA())</f>
        <v>1.9671122578845599E-2</v>
      </c>
      <c r="K1565" s="44">
        <f>IFERROR(_xll.qlIndexFixing(Index3M,H1565,TRUE,_xll.ohTrigger(RecalcTrigger,Trigger3M)),NA())</f>
        <v>1.997759350117307E-2</v>
      </c>
      <c r="L1565" s="44">
        <f>IFERROR(_xll.qlIndexFixing(Index6M,$H1565,TRUE,_xll.ohTrigger(RecalcTrigger,Trigger6M)),NA())</f>
        <v>1.9978040584404576E-2</v>
      </c>
      <c r="M1565" s="178">
        <f>IFERROR(_xll.qlIndexFixing(Index1Y,$H1565,TRUE,_xll.ohTrigger(RecalcTrigger,Trigger1Y)),NA())</f>
        <v>1.9903639577279586E-2</v>
      </c>
      <c r="N1565" s="177">
        <f>IFERROR(_xll.qlIndexFixing(ONIndex1M,I1565,TRUE,_xll.ohTrigger(RecalcTrigger,Trigger1M)),NA())</f>
        <v>1.9670645145466459E-2</v>
      </c>
      <c r="O1565" s="44">
        <f>IFERROR(_xll.qlIndexFixing(ONIndex3M,I1565,TRUE,_xll.ohTrigger(RecalcTrigger,Trigger3M)),NA())</f>
        <v>1.9977096823722285E-2</v>
      </c>
      <c r="P1565" s="44">
        <f>IFERROR(_xll.qlIndexFixing(ONIndex6M,I1565,TRUE,_xll.ohTrigger(RecalcTrigger,Trigger6M)),NA())</f>
        <v>1.9971085499262964E-2</v>
      </c>
      <c r="Q1565" s="178">
        <f>IFERROR(_xll.qlIndexFixing(ONIndex1Y,I1565,TRUE,_xll.ohTrigger(RecalcTrigger,Trigger1Y)),NA())</f>
        <v>1.9913508908920852E-2</v>
      </c>
    </row>
    <row r="1566" spans="2:17" x14ac:dyDescent="0.2">
      <c r="B1566" s="39" t="s">
        <v>42</v>
      </c>
      <c r="D1566" s="42">
        <f>_xll.qlCalendarAdvance(Calendar,$D1565,B1566,"f",FALSE)</f>
        <v>50452</v>
      </c>
      <c r="E1566" s="172">
        <f>_xll.qlInterestRateIndexValueDate(IndexON,D1566)</f>
        <v>50452</v>
      </c>
      <c r="F1566" s="188">
        <f>IFERROR(_xll.qlIndexFixing(IndexON,D1566,TRUE,_xll.ohTrigger(RecalcTrigger,TriggerON)),NA())</f>
        <v>1.9383186781443129E-2</v>
      </c>
      <c r="H1566" s="42">
        <f>_xll.qlCalendarAdvance(Calendar,$H1565,B1566,"f",FALSE)</f>
        <v>50452</v>
      </c>
      <c r="I1566" s="172">
        <f>_xll.qlInterestRateIndexValueDate(Index1M,$H1566)</f>
        <v>50452</v>
      </c>
      <c r="J1566" s="177">
        <f>IFERROR(_xll.qlIndexFixing(Index1M,$H1566,TRUE,_xll.ohTrigger(RecalcTrigger,Trigger1M)),NA())</f>
        <v>1.966400173206706E-2</v>
      </c>
      <c r="K1566" s="44">
        <f>IFERROR(_xll.qlIndexFixing(Index3M,H1566,TRUE,_xll.ohTrigger(RecalcTrigger,Trigger3M)),NA())</f>
        <v>1.9970155779598462E-2</v>
      </c>
      <c r="L1566" s="44">
        <f>IFERROR(_xll.qlIndexFixing(Index6M,$H1566,TRUE,_xll.ohTrigger(RecalcTrigger,Trigger6M)),NA())</f>
        <v>1.9971182756886974E-2</v>
      </c>
      <c r="M1566" s="178">
        <f>IFERROR(_xll.qlIndexFixing(Index1Y,$H1566,TRUE,_xll.ohTrigger(RecalcTrigger,Trigger1Y)),NA())</f>
        <v>1.9896448990734505E-2</v>
      </c>
      <c r="N1566" s="177">
        <f>IFERROR(_xll.qlIndexFixing(ONIndex1M,I1566,TRUE,_xll.ohTrigger(RecalcTrigger,Trigger1M)),NA())</f>
        <v>1.9663438764744301E-2</v>
      </c>
      <c r="O1566" s="44">
        <f>IFERROR(_xll.qlIndexFixing(ONIndex3M,I1566,TRUE,_xll.ohTrigger(RecalcTrigger,Trigger3M)),NA())</f>
        <v>1.9969329319885487E-2</v>
      </c>
      <c r="P1566" s="44">
        <f>IFERROR(_xll.qlIndexFixing(ONIndex6M,I1566,TRUE,_xll.ohTrigger(RecalcTrigger,Trigger6M)),NA())</f>
        <v>1.9963558905090606E-2</v>
      </c>
      <c r="Q1566" s="178">
        <f>IFERROR(_xll.qlIndexFixing(ONIndex1Y,I1566,TRUE,_xll.ohTrigger(RecalcTrigger,Trigger1Y)),NA())</f>
        <v>1.9904105841699327E-2</v>
      </c>
    </row>
    <row r="1567" spans="2:17" x14ac:dyDescent="0.2">
      <c r="B1567" s="39" t="s">
        <v>42</v>
      </c>
      <c r="D1567" s="42">
        <f>_xll.qlCalendarAdvance(Calendar,$D1566,B1567,"f",FALSE)</f>
        <v>50459</v>
      </c>
      <c r="E1567" s="172">
        <f>_xll.qlInterestRateIndexValueDate(IndexON,D1567)</f>
        <v>50459</v>
      </c>
      <c r="F1567" s="188">
        <f>IFERROR(_xll.qlIndexFixing(IndexON,D1567,TRUE,_xll.ohTrigger(RecalcTrigger,TriggerON)),NA())</f>
        <v>1.9376131310111511E-2</v>
      </c>
      <c r="H1567" s="42">
        <f>_xll.qlCalendarAdvance(Calendar,$H1566,B1567,"f",FALSE)</f>
        <v>50459</v>
      </c>
      <c r="I1567" s="172">
        <f>_xll.qlInterestRateIndexValueDate(Index1M,$H1567)</f>
        <v>50459</v>
      </c>
      <c r="J1567" s="177">
        <f>IFERROR(_xll.qlIndexFixing(Index1M,$H1567,TRUE,_xll.ohTrigger(RecalcTrigger,Trigger1M)),NA())</f>
        <v>1.96569306760335E-2</v>
      </c>
      <c r="K1567" s="44">
        <f>IFERROR(_xll.qlIndexFixing(Index3M,H1567,TRUE,_xll.ohTrigger(RecalcTrigger,Trigger3M)),NA())</f>
        <v>1.9962775897843097E-2</v>
      </c>
      <c r="L1567" s="44">
        <f>IFERROR(_xll.qlIndexFixing(Index6M,$H1567,TRUE,_xll.ohTrigger(RecalcTrigger,Trigger6M)),NA())</f>
        <v>1.9964382733544783E-2</v>
      </c>
      <c r="M1567" s="178">
        <f>IFERROR(_xll.qlIndexFixing(Index1Y,$H1567,TRUE,_xll.ohTrigger(RecalcTrigger,Trigger1Y)),NA())</f>
        <v>1.9889350726183253E-2</v>
      </c>
      <c r="N1567" s="177">
        <f>IFERROR(_xll.qlIndexFixing(ONIndex1M,I1567,TRUE,_xll.ohTrigger(RecalcTrigger,Trigger1M)),NA())</f>
        <v>1.9656282098864386E-2</v>
      </c>
      <c r="O1567" s="44">
        <f>IFERROR(_xll.qlIndexFixing(ONIndex3M,I1567,TRUE,_xll.ohTrigger(RecalcTrigger,Trigger3M)),NA())</f>
        <v>1.9961619362149907E-2</v>
      </c>
      <c r="P1567" s="44">
        <f>IFERROR(_xll.qlIndexFixing(ONIndex6M,I1567,TRUE,_xll.ohTrigger(RecalcTrigger,Trigger6M)),NA())</f>
        <v>1.9956089528944121E-2</v>
      </c>
      <c r="Q1567" s="178">
        <f>IFERROR(_xll.qlIndexFixing(ONIndex1Y,I1567,TRUE,_xll.ohTrigger(RecalcTrigger,Trigger1Y)),NA())</f>
        <v>1.9894793251628018E-2</v>
      </c>
    </row>
    <row r="1568" spans="2:17" x14ac:dyDescent="0.2">
      <c r="B1568" s="39" t="s">
        <v>42</v>
      </c>
      <c r="D1568" s="42">
        <f>_xll.qlCalendarAdvance(Calendar,$D1567,B1568,"f",FALSE)</f>
        <v>50466</v>
      </c>
      <c r="E1568" s="172">
        <f>_xll.qlInterestRateIndexValueDate(IndexON,D1568)</f>
        <v>50466</v>
      </c>
      <c r="F1568" s="188">
        <f>IFERROR(_xll.qlIndexFixing(IndexON,D1568,TRUE,_xll.ohTrigger(RecalcTrigger,TriggerON)),NA())</f>
        <v>1.9369126685109261E-2</v>
      </c>
      <c r="H1568" s="42">
        <f>_xll.qlCalendarAdvance(Calendar,$H1567,B1568,"f",FALSE)</f>
        <v>50466</v>
      </c>
      <c r="I1568" s="172">
        <f>_xll.qlInterestRateIndexValueDate(Index1M,$H1568)</f>
        <v>50466</v>
      </c>
      <c r="J1568" s="177">
        <f>IFERROR(_xll.qlIndexFixing(Index1M,$H1568,TRUE,_xll.ohTrigger(RecalcTrigger,Trigger1M)),NA())</f>
        <v>1.965000466330288E-2</v>
      </c>
      <c r="K1568" s="44">
        <f>IFERROR(_xll.qlIndexFixing(Index3M,H1568,TRUE,_xll.ohTrigger(RecalcTrigger,Trigger3M)),NA())</f>
        <v>1.9955519626702539E-2</v>
      </c>
      <c r="L1568" s="44">
        <f>IFERROR(_xll.qlIndexFixing(Index6M,$H1568,TRUE,_xll.ohTrigger(RecalcTrigger,Trigger6M)),NA())</f>
        <v>1.9957888443192975E-2</v>
      </c>
      <c r="M1568" s="178">
        <f>IFERROR(_xll.qlIndexFixing(Index1Y,$H1568,TRUE,_xll.ohTrigger(RecalcTrigger,Trigger1Y)),NA())</f>
        <v>1.9882344781698924E-2</v>
      </c>
      <c r="N1568" s="177">
        <f>IFERROR(_xll.qlIndexFixing(ONIndex1M,I1568,TRUE,_xll.ohTrigger(RecalcTrigger,Trigger1M)),NA())</f>
        <v>1.9649175147583575E-2</v>
      </c>
      <c r="O1568" s="44">
        <f>IFERROR(_xll.qlIndexFixing(ONIndex3M,I1568,TRUE,_xll.ohTrigger(RecalcTrigger,Trigger3M)),NA())</f>
        <v>1.995396695083973E-2</v>
      </c>
      <c r="P1568" s="44">
        <f>IFERROR(_xll.qlIndexFixing(ONIndex6M,I1568,TRUE,_xll.ohTrigger(RecalcTrigger,Trigger6M)),NA())</f>
        <v>1.9948677370661416E-2</v>
      </c>
      <c r="Q1568" s="178">
        <f>IFERROR(_xll.qlIndexFixing(ONIndex1Y,I1568,TRUE,_xll.ohTrigger(RecalcTrigger,Trigger1Y)),NA())</f>
        <v>1.9885571138544833E-2</v>
      </c>
    </row>
    <row r="1569" spans="2:17" x14ac:dyDescent="0.2">
      <c r="B1569" s="39" t="s">
        <v>42</v>
      </c>
      <c r="D1569" s="42">
        <f>_xll.qlCalendarAdvance(Calendar,$D1568,B1569,"f",FALSE)</f>
        <v>50473</v>
      </c>
      <c r="E1569" s="172">
        <f>_xll.qlInterestRateIndexValueDate(IndexON,D1569)</f>
        <v>50473</v>
      </c>
      <c r="F1569" s="188">
        <f>IFERROR(_xll.qlIndexFixing(IndexON,D1569,TRUE,_xll.ohTrigger(RecalcTrigger,TriggerON)),NA())</f>
        <v>1.9362172906355335E-2</v>
      </c>
      <c r="H1569" s="42">
        <f>_xll.qlCalendarAdvance(Calendar,$H1568,B1569,"f",FALSE)</f>
        <v>50473</v>
      </c>
      <c r="I1569" s="172">
        <f>_xll.qlInterestRateIndexValueDate(Index1M,$H1569)</f>
        <v>50473</v>
      </c>
      <c r="J1569" s="177">
        <f>IFERROR(_xll.qlIndexFixing(Index1M,$H1569,TRUE,_xll.ohTrigger(RecalcTrigger,Trigger1M)),NA())</f>
        <v>1.9643042734736264E-2</v>
      </c>
      <c r="K1569" s="44">
        <f>IFERROR(_xll.qlIndexFixing(Index3M,H1569,TRUE,_xll.ohTrigger(RecalcTrigger,Trigger3M)),NA())</f>
        <v>1.9948262895021735E-2</v>
      </c>
      <c r="L1569" s="44">
        <f>IFERROR(_xll.qlIndexFixing(Index6M,$H1569,TRUE,_xll.ohTrigger(RecalcTrigger,Trigger6M)),NA())</f>
        <v>1.9951215323678721E-2</v>
      </c>
      <c r="M1569" s="178">
        <f>IFERROR(_xll.qlIndexFixing(Index1Y,$H1569,TRUE,_xll.ohTrigger(RecalcTrigger,Trigger1Y)),NA())</f>
        <v>1.9875431155379042E-2</v>
      </c>
      <c r="N1569" s="177">
        <f>IFERROR(_xll.qlIndexFixing(ONIndex1M,I1569,TRUE,_xll.ohTrigger(RecalcTrigger,Trigger1M)),NA())</f>
        <v>1.9642117911145007E-2</v>
      </c>
      <c r="O1569" s="44">
        <f>IFERROR(_xll.qlIndexFixing(ONIndex3M,I1569,TRUE,_xll.ohTrigger(RecalcTrigger,Trigger3M)),NA())</f>
        <v>1.9946372085792863E-2</v>
      </c>
      <c r="P1569" s="44">
        <f>IFERROR(_xll.qlIndexFixing(ONIndex6M,I1569,TRUE,_xll.ohTrigger(RecalcTrigger,Trigger6M)),NA())</f>
        <v>1.9941322430323538E-2</v>
      </c>
      <c r="Q1569" s="178">
        <f>IFERROR(_xll.qlIndexFixing(ONIndex1Y,I1569,TRUE,_xll.ohTrigger(RecalcTrigger,Trigger1Y)),NA())</f>
        <v>1.9876439502449772E-2</v>
      </c>
    </row>
    <row r="1570" spans="2:17" x14ac:dyDescent="0.2">
      <c r="B1570" s="39" t="s">
        <v>42</v>
      </c>
      <c r="D1570" s="42">
        <f>_xll.qlCalendarAdvance(Calendar,$D1569,B1570,"f",FALSE)</f>
        <v>50480</v>
      </c>
      <c r="E1570" s="172">
        <f>_xll.qlInterestRateIndexValueDate(IndexON,D1570)</f>
        <v>50480</v>
      </c>
      <c r="F1570" s="188">
        <f>IFERROR(_xll.qlIndexFixing(IndexON,D1570,TRUE,_xll.ohTrigger(RecalcTrigger,TriggerON)),NA())</f>
        <v>1.9355269973930778E-2</v>
      </c>
      <c r="H1570" s="42">
        <f>_xll.qlCalendarAdvance(Calendar,$H1569,B1570,"f",FALSE)</f>
        <v>50480</v>
      </c>
      <c r="I1570" s="172">
        <f>_xll.qlInterestRateIndexValueDate(Index1M,$H1570)</f>
        <v>50480</v>
      </c>
      <c r="J1570" s="177">
        <f>IFERROR(_xll.qlIndexFixing(Index1M,$H1570,TRUE,_xll.ohTrigger(RecalcTrigger,Trigger1M)),NA())</f>
        <v>1.9636130605080414E-2</v>
      </c>
      <c r="K1570" s="44">
        <f>IFERROR(_xll.qlIndexFixing(Index3M,H1570,TRUE,_xll.ohTrigger(RecalcTrigger,Trigger3M)),NA())</f>
        <v>1.9941064008774257E-2</v>
      </c>
      <c r="L1570" s="44">
        <f>IFERROR(_xll.qlIndexFixing(Index6M,$H1570,TRUE,_xll.ohTrigger(RecalcTrigger,Trigger6M)),NA())</f>
        <v>1.9944600016289088E-2</v>
      </c>
      <c r="M1570" s="178">
        <f>IFERROR(_xll.qlIndexFixing(Index1Y,$H1570,TRUE,_xll.ohTrigger(RecalcTrigger,Trigger1Y)),NA())</f>
        <v>1.9868609845347995E-2</v>
      </c>
      <c r="N1570" s="177">
        <f>IFERROR(_xll.qlIndexFixing(ONIndex1M,I1570,TRUE,_xll.ohTrigger(RecalcTrigger,Trigger1M)),NA())</f>
        <v>1.9635110389305543E-2</v>
      </c>
      <c r="O1570" s="44">
        <f>IFERROR(_xll.qlIndexFixing(ONIndex3M,I1570,TRUE,_xll.ohTrigger(RecalcTrigger,Trigger3M)),NA())</f>
        <v>1.9938834767090352E-2</v>
      </c>
      <c r="P1570" s="44">
        <f>IFERROR(_xll.qlIndexFixing(ONIndex6M,I1570,TRUE,_xll.ohTrigger(RecalcTrigger,Trigger6M)),NA())</f>
        <v>1.9934024707930487E-2</v>
      </c>
      <c r="Q1570" s="178">
        <f>IFERROR(_xll.qlIndexFixing(ONIndex1Y,I1570,TRUE,_xll.ohTrigger(RecalcTrigger,Trigger1Y)),NA())</f>
        <v>1.9867398343423881E-2</v>
      </c>
    </row>
    <row r="1571" spans="2:17" x14ac:dyDescent="0.2">
      <c r="B1571" s="39" t="s">
        <v>42</v>
      </c>
      <c r="D1571" s="42">
        <f>_xll.qlCalendarAdvance(Calendar,$D1570,B1571,"f",FALSE)</f>
        <v>50487</v>
      </c>
      <c r="E1571" s="172">
        <f>_xll.qlInterestRateIndexValueDate(IndexON,D1571)</f>
        <v>50487</v>
      </c>
      <c r="F1571" s="188">
        <f>IFERROR(_xll.qlIndexFixing(IndexON,D1571,TRUE,_xll.ohTrigger(RecalcTrigger,TriggerON)),NA())</f>
        <v>1.9348417887754543E-2</v>
      </c>
      <c r="H1571" s="42">
        <f>_xll.qlCalendarAdvance(Calendar,$H1570,B1571,"f",FALSE)</f>
        <v>50487</v>
      </c>
      <c r="I1571" s="172">
        <f>_xll.qlInterestRateIndexValueDate(Index1M,$H1571)</f>
        <v>50487</v>
      </c>
      <c r="J1571" s="177">
        <f>IFERROR(_xll.qlIndexFixing(Index1M,$H1571,TRUE,_xll.ohTrigger(RecalcTrigger,Trigger1M)),NA())</f>
        <v>1.9629437772930344E-2</v>
      </c>
      <c r="K1571" s="44">
        <f>IFERROR(_xll.qlIndexFixing(Index3M,H1571,TRUE,_xll.ohTrigger(RecalcTrigger,Trigger3M)),NA())</f>
        <v>1.9933922967648246E-2</v>
      </c>
      <c r="L1571" s="44">
        <f>IFERROR(_xll.qlIndexFixing(Index6M,$H1571,TRUE,_xll.ohTrigger(RecalcTrigger,Trigger6M)),NA())</f>
        <v>1.9938042520451907E-2</v>
      </c>
      <c r="M1571" s="178">
        <f>IFERROR(_xll.qlIndexFixing(Index1Y,$H1571,TRUE,_xll.ohTrigger(RecalcTrigger,Trigger1Y)),NA())</f>
        <v>1.9861880849752822E-2</v>
      </c>
      <c r="N1571" s="177">
        <f>IFERROR(_xll.qlIndexFixing(ONIndex1M,I1571,TRUE,_xll.ohTrigger(RecalcTrigger,Trigger1M)),NA())</f>
        <v>1.962815258214623E-2</v>
      </c>
      <c r="O1571" s="44">
        <f>IFERROR(_xll.qlIndexFixing(ONIndex3M,I1571,TRUE,_xll.ohTrigger(RecalcTrigger,Trigger3M)),NA())</f>
        <v>1.9931354994732198E-2</v>
      </c>
      <c r="P1571" s="44">
        <f>IFERROR(_xll.qlIndexFixing(ONIndex6M,I1571,TRUE,_xll.ohTrigger(RecalcTrigger,Trigger6M)),NA())</f>
        <v>1.9926784203401215E-2</v>
      </c>
      <c r="Q1571" s="178">
        <f>IFERROR(_xll.qlIndexFixing(ONIndex1Y,I1571,TRUE,_xll.ohTrigger(RecalcTrigger,Trigger1Y)),NA())</f>
        <v>1.9858447661386114E-2</v>
      </c>
    </row>
    <row r="1572" spans="2:17" x14ac:dyDescent="0.2">
      <c r="B1572" s="39" t="s">
        <v>42</v>
      </c>
      <c r="D1572" s="42">
        <f>_xll.qlCalendarAdvance(Calendar,$D1571,B1572,"f",FALSE)</f>
        <v>50494</v>
      </c>
      <c r="E1572" s="172">
        <f>_xll.qlInterestRateIndexValueDate(IndexON,D1572)</f>
        <v>50494</v>
      </c>
      <c r="F1572" s="188">
        <f>IFERROR(_xll.qlIndexFixing(IndexON,D1572,TRUE,_xll.ohTrigger(RecalcTrigger,TriggerON)),NA())</f>
        <v>1.9341616647907678E-2</v>
      </c>
      <c r="H1572" s="42">
        <f>_xll.qlCalendarAdvance(Calendar,$H1571,B1572,"f",FALSE)</f>
        <v>50494</v>
      </c>
      <c r="I1572" s="172">
        <f>_xll.qlInterestRateIndexValueDate(Index1M,$H1572)</f>
        <v>50494</v>
      </c>
      <c r="J1572" s="177">
        <f>IFERROR(_xll.qlIndexFixing(Index1M,$H1572,TRUE,_xll.ohTrigger(RecalcTrigger,Trigger1M)),NA())</f>
        <v>1.962245574215853E-2</v>
      </c>
      <c r="K1572" s="44">
        <f>IFERROR(_xll.qlIndexFixing(Index3M,H1572,TRUE,_xll.ohTrigger(RecalcTrigger,Trigger3M)),NA())</f>
        <v>1.9926839771330977E-2</v>
      </c>
      <c r="L1572" s="44">
        <f>IFERROR(_xll.qlIndexFixing(Index6M,$H1572,TRUE,_xll.ohTrigger(RecalcTrigger,Trigger6M)),NA())</f>
        <v>1.9931542835599416E-2</v>
      </c>
      <c r="M1572" s="178">
        <f>IFERROR(_xll.qlIndexFixing(Index1Y,$H1572,TRUE,_xll.ohTrigger(RecalcTrigger,Trigger1Y)),NA())</f>
        <v>1.9855244166768093E-2</v>
      </c>
      <c r="N1572" s="177">
        <f>IFERROR(_xll.qlIndexFixing(ONIndex1M,I1572,TRUE,_xll.ohTrigger(RecalcTrigger,Trigger1M)),NA())</f>
        <v>1.9621244489829159E-2</v>
      </c>
      <c r="O1572" s="44">
        <f>IFERROR(_xll.qlIndexFixing(ONIndex3M,I1572,TRUE,_xll.ohTrigger(RecalcTrigger,Trigger3M)),NA())</f>
        <v>1.9923932768637354E-2</v>
      </c>
      <c r="P1572" s="44">
        <f>IFERROR(_xll.qlIndexFixing(ONIndex6M,I1572,TRUE,_xll.ohTrigger(RecalcTrigger,Trigger6M)),NA())</f>
        <v>1.9919600916816771E-2</v>
      </c>
      <c r="Q1572" s="178">
        <f>IFERROR(_xll.qlIndexFixing(ONIndex1Y,I1572,TRUE,_xll.ohTrigger(RecalcTrigger,Trigger1Y)),NA())</f>
        <v>1.9849587456417517E-2</v>
      </c>
    </row>
    <row r="1573" spans="2:17" x14ac:dyDescent="0.2">
      <c r="B1573" s="39" t="s">
        <v>42</v>
      </c>
      <c r="D1573" s="42">
        <f>_xll.qlCalendarAdvance(Calendar,$D1572,B1573,"f",FALSE)</f>
        <v>50501</v>
      </c>
      <c r="E1573" s="172">
        <f>_xll.qlInterestRateIndexValueDate(IndexON,D1573)</f>
        <v>50501</v>
      </c>
      <c r="F1573" s="188">
        <f>IFERROR(_xll.qlIndexFixing(IndexON,D1573,TRUE,_xll.ohTrigger(RecalcTrigger,TriggerON)),NA())</f>
        <v>1.9334866254390182E-2</v>
      </c>
      <c r="H1573" s="42">
        <f>_xll.qlCalendarAdvance(Calendar,$H1572,B1573,"f",FALSE)</f>
        <v>50501</v>
      </c>
      <c r="I1573" s="172">
        <f>_xll.qlInterestRateIndexValueDate(Index1M,$H1573)</f>
        <v>50501</v>
      </c>
      <c r="J1573" s="177">
        <f>IFERROR(_xll.qlIndexFixing(Index1M,$H1573,TRUE,_xll.ohTrigger(RecalcTrigger,Trigger1M)),NA())</f>
        <v>1.9615645013308446E-2</v>
      </c>
      <c r="K1573" s="44">
        <f>IFERROR(_xll.qlIndexFixing(Index3M,H1573,TRUE,_xll.ohTrigger(RecalcTrigger,Trigger3M)),NA())</f>
        <v>1.9919762642984163E-2</v>
      </c>
      <c r="L1573" s="44">
        <f>IFERROR(_xll.qlIndexFixing(Index6M,$H1573,TRUE,_xll.ohTrigger(RecalcTrigger,Trigger6M)),NA())</f>
        <v>1.9924999092158734E-2</v>
      </c>
      <c r="M1573" s="178">
        <f>IFERROR(_xll.qlIndexFixing(Index1Y,$H1573,TRUE,_xll.ohTrigger(RecalcTrigger,Trigger1Y)),NA())</f>
        <v>1.9848699794591251E-2</v>
      </c>
      <c r="N1573" s="177">
        <f>IFERROR(_xll.qlIndexFixing(ONIndex1M,I1573,TRUE,_xll.ohTrigger(RecalcTrigger,Trigger1M)),NA())</f>
        <v>1.9614386112111193E-2</v>
      </c>
      <c r="O1573" s="44">
        <f>IFERROR(_xll.qlIndexFixing(ONIndex3M,I1573,TRUE,_xll.ohTrigger(RecalcTrigger,Trigger3M)),NA())</f>
        <v>1.9916568088805819E-2</v>
      </c>
      <c r="P1573" s="44">
        <f>IFERROR(_xll.qlIndexFixing(ONIndex6M,I1573,TRUE,_xll.ohTrigger(RecalcTrigger,Trigger6M)),NA())</f>
        <v>1.9912474848177153E-2</v>
      </c>
      <c r="Q1573" s="178">
        <f>IFERROR(_xll.qlIndexFixing(ONIndex1Y,I1573,TRUE,_xll.ohTrigger(RecalcTrigger,Trigger1Y)),NA())</f>
        <v>1.984081772851809E-2</v>
      </c>
    </row>
    <row r="1574" spans="2:17" x14ac:dyDescent="0.2">
      <c r="B1574" s="39" t="s">
        <v>42</v>
      </c>
      <c r="D1574" s="42">
        <f>_xll.qlCalendarAdvance(Calendar,$D1573,B1574,"f",FALSE)</f>
        <v>50508</v>
      </c>
      <c r="E1574" s="172">
        <f>_xll.qlInterestRateIndexValueDate(IndexON,D1574)</f>
        <v>50508</v>
      </c>
      <c r="F1574" s="188">
        <f>IFERROR(_xll.qlIndexFixing(IndexON,D1574,TRUE,_xll.ohTrigger(RecalcTrigger,TriggerON)),NA())</f>
        <v>1.9328166707202055E-2</v>
      </c>
      <c r="H1574" s="42">
        <f>_xll.qlCalendarAdvance(Calendar,$H1573,B1574,"f",FALSE)</f>
        <v>50508</v>
      </c>
      <c r="I1574" s="172">
        <f>_xll.qlInterestRateIndexValueDate(Index1M,$H1574)</f>
        <v>50508</v>
      </c>
      <c r="J1574" s="177">
        <f>IFERROR(_xll.qlIndexFixing(Index1M,$H1574,TRUE,_xll.ohTrigger(RecalcTrigger,Trigger1M)),NA())</f>
        <v>1.9608928881992692E-2</v>
      </c>
      <c r="K1574" s="44">
        <f>IFERROR(_xll.qlIndexFixing(Index3M,H1574,TRUE,_xll.ohTrigger(RecalcTrigger,Trigger3M)),NA())</f>
        <v>1.9912791383119244E-2</v>
      </c>
      <c r="L1574" s="44">
        <f>IFERROR(_xll.qlIndexFixing(Index6M,$H1574,TRUE,_xll.ohTrigger(RecalcTrigger,Trigger6M)),NA())</f>
        <v>1.9918611245323459E-2</v>
      </c>
      <c r="M1574" s="178">
        <f>IFERROR(_xll.qlIndexFixing(Index1Y,$H1574,TRUE,_xll.ohTrigger(RecalcTrigger,Trigger1Y)),NA())</f>
        <v>1.9842247731446161E-2</v>
      </c>
      <c r="N1574" s="177">
        <f>IFERROR(_xll.qlIndexFixing(ONIndex1M,I1574,TRUE,_xll.ohTrigger(RecalcTrigger,Trigger1M)),NA())</f>
        <v>1.9607577449154423E-2</v>
      </c>
      <c r="O1574" s="44">
        <f>IFERROR(_xll.qlIndexFixing(ONIndex3M,I1574,TRUE,_xll.ohTrigger(RecalcTrigger,Trigger3M)),NA())</f>
        <v>1.9909260955237595E-2</v>
      </c>
      <c r="P1574" s="44">
        <f>IFERROR(_xll.qlIndexFixing(ONIndex6M,I1574,TRUE,_xll.ohTrigger(RecalcTrigger,Trigger6M)),NA())</f>
        <v>1.9905405997401315E-2</v>
      </c>
      <c r="Q1574" s="178">
        <f>IFERROR(_xll.qlIndexFixing(ONIndex1Y,I1574,TRUE,_xll.ohTrigger(RecalcTrigger,Trigger1Y)),NA())</f>
        <v>1.983213847752574E-2</v>
      </c>
    </row>
    <row r="1575" spans="2:17" x14ac:dyDescent="0.2">
      <c r="B1575" s="39" t="s">
        <v>42</v>
      </c>
      <c r="D1575" s="42">
        <f>_xll.qlCalendarAdvance(Calendar,$D1574,B1575,"f",FALSE)</f>
        <v>50515</v>
      </c>
      <c r="E1575" s="172">
        <f>_xll.qlInterestRateIndexValueDate(IndexON,D1575)</f>
        <v>50515</v>
      </c>
      <c r="F1575" s="188">
        <f>IFERROR(_xll.qlIndexFixing(IndexON,D1575,TRUE,_xll.ohTrigger(RecalcTrigger,TriggerON)),NA())</f>
        <v>1.9321518006181204E-2</v>
      </c>
      <c r="H1575" s="42">
        <f>_xll.qlCalendarAdvance(Calendar,$H1574,B1575,"f",FALSE)</f>
        <v>50515</v>
      </c>
      <c r="I1575" s="172">
        <f>_xll.qlInterestRateIndexValueDate(Index1M,$H1575)</f>
        <v>50515</v>
      </c>
      <c r="J1575" s="177">
        <f>IFERROR(_xll.qlIndexFixing(Index1M,$H1575,TRUE,_xll.ohTrigger(RecalcTrigger,Trigger1M)),NA())</f>
        <v>1.9602262546365545E-2</v>
      </c>
      <c r="K1575" s="44">
        <f>IFERROR(_xll.qlIndexFixing(Index3M,H1575,TRUE,_xll.ohTrigger(RecalcTrigger,Trigger3M)),NA())</f>
        <v>1.9905877963889308E-2</v>
      </c>
      <c r="L1575" s="44">
        <f>IFERROR(_xll.qlIndexFixing(Index6M,$H1575,TRUE,_xll.ohTrigger(RecalcTrigger,Trigger6M)),NA())</f>
        <v>1.9912281204589412E-2</v>
      </c>
      <c r="M1575" s="178">
        <f>IFERROR(_xll.qlIndexFixing(Index1Y,$H1575,TRUE,_xll.ohTrigger(RecalcTrigger,Trigger1Y)),NA())</f>
        <v>1.9835887975581334E-2</v>
      </c>
      <c r="N1575" s="177">
        <f>IFERROR(_xll.qlIndexFixing(ONIndex1M,I1575,TRUE,_xll.ohTrigger(RecalcTrigger,Trigger1M)),NA())</f>
        <v>1.9600818500877804E-2</v>
      </c>
      <c r="O1575" s="44">
        <f>IFERROR(_xll.qlIndexFixing(ONIndex3M,I1575,TRUE,_xll.ohTrigger(RecalcTrigger,Trigger3M)),NA())</f>
        <v>1.9902011368013728E-2</v>
      </c>
      <c r="P1575" s="44">
        <f>IFERROR(_xll.qlIndexFixing(ONIndex6M,I1575,TRUE,_xll.ohTrigger(RecalcTrigger,Trigger6M)),NA())</f>
        <v>1.9898394364570304E-2</v>
      </c>
      <c r="Q1575" s="178">
        <f>IFERROR(_xll.qlIndexFixing(ONIndex1Y,I1575,TRUE,_xll.ohTrigger(RecalcTrigger,Trigger1Y)),NA())</f>
        <v>1.9823549703521515E-2</v>
      </c>
    </row>
    <row r="1576" spans="2:17" x14ac:dyDescent="0.2">
      <c r="B1576" s="39" t="s">
        <v>42</v>
      </c>
      <c r="D1576" s="42">
        <f>_xll.qlCalendarAdvance(Calendar,$D1575,B1576,"f",FALSE)</f>
        <v>50522</v>
      </c>
      <c r="E1576" s="172">
        <f>_xll.qlInterestRateIndexValueDate(IndexON,D1576)</f>
        <v>50522</v>
      </c>
      <c r="F1576" s="188">
        <f>IFERROR(_xll.qlIndexFixing(IndexON,D1576,TRUE,_xll.ohTrigger(RecalcTrigger,TriggerON)),NA())</f>
        <v>1.9314920151489723E-2</v>
      </c>
      <c r="H1576" s="42">
        <f>_xll.qlCalendarAdvance(Calendar,$H1575,B1576,"f",FALSE)</f>
        <v>50522</v>
      </c>
      <c r="I1576" s="172">
        <f>_xll.qlInterestRateIndexValueDate(Index1M,$H1576)</f>
        <v>50522</v>
      </c>
      <c r="J1576" s="177">
        <f>IFERROR(_xll.qlIndexFixing(Index1M,$H1576,TRUE,_xll.ohTrigger(RecalcTrigger,Trigger1M)),NA())</f>
        <v>1.9595646006345967E-2</v>
      </c>
      <c r="K1576" s="44">
        <f>IFERROR(_xll.qlIndexFixing(Index3M,H1576,TRUE,_xll.ohTrigger(RecalcTrigger,Trigger3M)),NA())</f>
        <v>1.9899022384995992E-2</v>
      </c>
      <c r="L1576" s="44">
        <f>IFERROR(_xll.qlIndexFixing(Index6M,$H1576,TRUE,_xll.ohTrigger(RecalcTrigger,Trigger6M)),NA())</f>
        <v>1.9906008969414069E-2</v>
      </c>
      <c r="M1576" s="178">
        <f>IFERROR(_xll.qlIndexFixing(Index1Y,$H1576,TRUE,_xll.ohTrigger(RecalcTrigger,Trigger1Y)),NA())</f>
        <v>1.9829620525270153E-2</v>
      </c>
      <c r="N1576" s="177">
        <f>IFERROR(_xll.qlIndexFixing(ONIndex1M,I1576,TRUE,_xll.ohTrigger(RecalcTrigger,Trigger1M)),NA())</f>
        <v>1.9594109267281334E-2</v>
      </c>
      <c r="O1576" s="44">
        <f>IFERROR(_xll.qlIndexFixing(ONIndex3M,I1576,TRUE,_xll.ohTrigger(RecalcTrigger,Trigger3M)),NA())</f>
        <v>1.989481932705317E-2</v>
      </c>
      <c r="P1576" s="44">
        <f>IFERROR(_xll.qlIndexFixing(ONIndex6M,I1576,TRUE,_xll.ohTrigger(RecalcTrigger,Trigger6M)),NA())</f>
        <v>1.9891439949603074E-2</v>
      </c>
      <c r="Q1576" s="178">
        <f>IFERROR(_xll.qlIndexFixing(ONIndex1Y,I1576,TRUE,_xll.ohTrigger(RecalcTrigger,Trigger1Y)),NA())</f>
        <v>1.9815051406586459E-2</v>
      </c>
    </row>
    <row r="1577" spans="2:17" x14ac:dyDescent="0.2">
      <c r="B1577" s="39" t="s">
        <v>42</v>
      </c>
      <c r="D1577" s="42">
        <f>_xll.qlCalendarAdvance(Calendar,$D1576,B1577,"f",FALSE)</f>
        <v>50529</v>
      </c>
      <c r="E1577" s="172">
        <f>_xll.qlInterestRateIndexValueDate(IndexON,D1577)</f>
        <v>50529</v>
      </c>
      <c r="F1577" s="188">
        <f>IFERROR(_xll.qlIndexFixing(IndexON,D1577,TRUE,_xll.ohTrigger(RecalcTrigger,TriggerON)),NA())</f>
        <v>1.9308373143127611E-2</v>
      </c>
      <c r="H1577" s="42">
        <f>_xll.qlCalendarAdvance(Calendar,$H1576,B1577,"f",FALSE)</f>
        <v>50529</v>
      </c>
      <c r="I1577" s="172">
        <f>_xll.qlInterestRateIndexValueDate(Index1M,$H1577)</f>
        <v>50529</v>
      </c>
      <c r="J1577" s="177">
        <f>IFERROR(_xll.qlIndexFixing(Index1M,$H1577,TRUE,_xll.ohTrigger(RecalcTrigger,Trigger1M)),NA())</f>
        <v>1.9589140059762103E-2</v>
      </c>
      <c r="K1577" s="44">
        <f>IFERROR(_xll.qlIndexFixing(Index3M,H1577,TRUE,_xll.ohTrigger(RecalcTrigger,Trigger3M)),NA())</f>
        <v>1.9892291451194314E-2</v>
      </c>
      <c r="L1577" s="44">
        <f>IFERROR(_xll.qlIndexFixing(Index6M,$H1577,TRUE,_xll.ohTrigger(RecalcTrigger,Trigger6M)),NA())</f>
        <v>1.9899911556594967E-2</v>
      </c>
      <c r="M1577" s="178">
        <f>IFERROR(_xll.qlIndexFixing(Index1Y,$H1577,TRUE,_xll.ohTrigger(RecalcTrigger,Trigger1Y)),NA())</f>
        <v>1.9823445378811755E-2</v>
      </c>
      <c r="N1577" s="177">
        <f>IFERROR(_xll.qlIndexFixing(ONIndex1M,I1577,TRUE,_xll.ohTrigger(RecalcTrigger,Trigger1M)),NA())</f>
        <v>1.9587449748283969E-2</v>
      </c>
      <c r="O1577" s="44">
        <f>IFERROR(_xll.qlIndexFixing(ONIndex3M,I1577,TRUE,_xll.ohTrigger(RecalcTrigger,Trigger3M)),NA())</f>
        <v>1.9887684832355923E-2</v>
      </c>
      <c r="P1577" s="44">
        <f>IFERROR(_xll.qlIndexFixing(ONIndex6M,I1577,TRUE,_xll.ohTrigger(RecalcTrigger,Trigger6M)),NA())</f>
        <v>1.9884542752499623E-2</v>
      </c>
      <c r="Q1577" s="178">
        <f>IFERROR(_xll.qlIndexFixing(ONIndex1Y,I1577,TRUE,_xll.ohTrigger(RecalcTrigger,Trigger1Y)),NA())</f>
        <v>1.9806643586558481E-2</v>
      </c>
    </row>
    <row r="1578" spans="2:17" x14ac:dyDescent="0.2">
      <c r="B1578" s="39" t="s">
        <v>42</v>
      </c>
      <c r="D1578" s="42">
        <f>_xll.qlCalendarAdvance(Calendar,$D1577,B1578,"f",FALSE)</f>
        <v>50536</v>
      </c>
      <c r="E1578" s="172">
        <f>_xll.qlInterestRateIndexValueDate(IndexON,D1578)</f>
        <v>50536</v>
      </c>
      <c r="F1578" s="188">
        <f>IFERROR(_xll.qlIndexFixing(IndexON,D1578,TRUE,_xll.ohTrigger(RecalcTrigger,TriggerON)),NA())</f>
        <v>1.9301876981013821E-2</v>
      </c>
      <c r="H1578" s="42">
        <f>_xll.qlCalendarAdvance(Calendar,$H1577,B1578,"f",FALSE)</f>
        <v>50536</v>
      </c>
      <c r="I1578" s="172">
        <f>_xll.qlInterestRateIndexValueDate(Index1M,$H1578)</f>
        <v>50536</v>
      </c>
      <c r="J1578" s="177">
        <f>IFERROR(_xll.qlIndexFixing(Index1M,$H1578,TRUE,_xll.ohTrigger(RecalcTrigger,Trigger1M)),NA())</f>
        <v>1.9582626318310006E-2</v>
      </c>
      <c r="K1578" s="44">
        <f>IFERROR(_xll.qlIndexFixing(Index3M,H1578,TRUE,_xll.ohTrigger(RecalcTrigger,Trigger3M)),NA())</f>
        <v>1.9885555317352359E-2</v>
      </c>
      <c r="L1578" s="44">
        <f>IFERROR(_xll.qlIndexFixing(Index6M,$H1578,TRUE,_xll.ohTrigger(RecalcTrigger,Trigger6M)),NA())</f>
        <v>1.9893758726013861E-2</v>
      </c>
      <c r="M1578" s="178">
        <f>IFERROR(_xll.qlIndexFixing(Index1Y,$H1578,TRUE,_xll.ohTrigger(RecalcTrigger,Trigger1Y)),NA())</f>
        <v>1.9817362534529925E-2</v>
      </c>
      <c r="N1578" s="177">
        <f>IFERROR(_xll.qlIndexFixing(ONIndex1M,I1578,TRUE,_xll.ohTrigger(RecalcTrigger,Trigger1M)),NA())</f>
        <v>1.9580839944128847E-2</v>
      </c>
      <c r="O1578" s="44">
        <f>IFERROR(_xll.qlIndexFixing(ONIndex3M,I1578,TRUE,_xll.ohTrigger(RecalcTrigger,Trigger3M)),NA())</f>
        <v>1.9880607883921986E-2</v>
      </c>
      <c r="P1578" s="44">
        <f>IFERROR(_xll.qlIndexFixing(ONIndex6M,I1578,TRUE,_xll.ohTrigger(RecalcTrigger,Trigger6M)),NA())</f>
        <v>1.9877702773340999E-2</v>
      </c>
      <c r="Q1578" s="178">
        <f>IFERROR(_xll.qlIndexFixing(ONIndex1Y,I1578,TRUE,_xll.ohTrigger(RecalcTrigger,Trigger1Y)),NA())</f>
        <v>1.9798326243518627E-2</v>
      </c>
    </row>
    <row r="1579" spans="2:17" x14ac:dyDescent="0.2">
      <c r="B1579" s="39" t="s">
        <v>42</v>
      </c>
      <c r="D1579" s="42">
        <f>_xll.qlCalendarAdvance(Calendar,$D1578,B1579,"f",FALSE)</f>
        <v>50543</v>
      </c>
      <c r="E1579" s="172">
        <f>_xll.qlInterestRateIndexValueDate(IndexON,D1579)</f>
        <v>50543</v>
      </c>
      <c r="F1579" s="188">
        <f>IFERROR(_xll.qlIndexFixing(IndexON,D1579,TRUE,_xll.ohTrigger(RecalcTrigger,TriggerON)),NA())</f>
        <v>1.9295431665229401E-2</v>
      </c>
      <c r="H1579" s="42">
        <f>_xll.qlCalendarAdvance(Calendar,$H1578,B1579,"f",FALSE)</f>
        <v>50543</v>
      </c>
      <c r="I1579" s="172">
        <f>_xll.qlInterestRateIndexValueDate(Index1M,$H1579)</f>
        <v>50543</v>
      </c>
      <c r="J1579" s="177">
        <f>IFERROR(_xll.qlIndexFixing(Index1M,$H1579,TRUE,_xll.ohTrigger(RecalcTrigger,Trigger1M)),NA())</f>
        <v>1.9576162375000043E-2</v>
      </c>
      <c r="K1579" s="44">
        <f>IFERROR(_xll.qlIndexFixing(Index3M,H1579,TRUE,_xll.ohTrigger(RecalcTrigger,Trigger3M)),NA())</f>
        <v>1.9878877026213701E-2</v>
      </c>
      <c r="L1579" s="44">
        <f>IFERROR(_xll.qlIndexFixing(Index6M,$H1579,TRUE,_xll.ohTrigger(RecalcTrigger,Trigger6M)),NA())</f>
        <v>1.9887663702585368E-2</v>
      </c>
      <c r="M1579" s="178">
        <f>IFERROR(_xll.qlIndexFixing(Index1Y,$H1579,TRUE,_xll.ohTrigger(RecalcTrigger,Trigger1Y)),NA())</f>
        <v>1.9811371990773097E-2</v>
      </c>
      <c r="N1579" s="177">
        <f>IFERROR(_xll.qlIndexFixing(ONIndex1M,I1579,TRUE,_xll.ohTrigger(RecalcTrigger,Trigger1M)),NA())</f>
        <v>1.9574279854491783E-2</v>
      </c>
      <c r="O1579" s="44">
        <f>IFERROR(_xll.qlIndexFixing(ONIndex3M,I1579,TRUE,_xll.ohTrigger(RecalcTrigger,Trigger3M)),NA())</f>
        <v>1.9873588481751359E-2</v>
      </c>
      <c r="P1579" s="44">
        <f>IFERROR(_xll.qlIndexFixing(ONIndex6M,I1579,TRUE,_xll.ohTrigger(RecalcTrigger,Trigger6M)),NA())</f>
        <v>1.9870920012208249E-2</v>
      </c>
      <c r="Q1579" s="178">
        <f>IFERROR(_xll.qlIndexFixing(ONIndex1Y,I1579,TRUE,_xll.ohTrigger(RecalcTrigger,Trigger1Y)),NA())</f>
        <v>1.9790099377466897E-2</v>
      </c>
    </row>
    <row r="1580" spans="2:17" x14ac:dyDescent="0.2">
      <c r="B1580" s="39" t="s">
        <v>42</v>
      </c>
      <c r="D1580" s="42">
        <f>_xll.qlCalendarAdvance(Calendar,$D1579,B1580,"f",FALSE)</f>
        <v>50550</v>
      </c>
      <c r="E1580" s="172">
        <f>_xll.qlInterestRateIndexValueDate(IndexON,D1580)</f>
        <v>50550</v>
      </c>
      <c r="F1580" s="188">
        <f>IFERROR(_xll.qlIndexFixing(IndexON,D1580,TRUE,_xll.ohTrigger(RecalcTrigger,TriggerON)),NA())</f>
        <v>1.9289037195612257E-2</v>
      </c>
      <c r="H1580" s="42">
        <f>_xll.qlCalendarAdvance(Calendar,$H1579,B1580,"f",FALSE)</f>
        <v>50550</v>
      </c>
      <c r="I1580" s="172">
        <f>_xll.qlInterestRateIndexValueDate(Index1M,$H1580)</f>
        <v>50550</v>
      </c>
      <c r="J1580" s="177">
        <f>IFERROR(_xll.qlIndexFixing(Index1M,$H1580,TRUE,_xll.ohTrigger(RecalcTrigger,Trigger1M)),NA())</f>
        <v>1.9569748229756396E-2</v>
      </c>
      <c r="K1580" s="44">
        <f>IFERROR(_xll.qlIndexFixing(Index3M,H1580,TRUE,_xll.ohTrigger(RecalcTrigger,Trigger3M)),NA())</f>
        <v>1.9872256577492035E-2</v>
      </c>
      <c r="L1580" s="44">
        <f>IFERROR(_xll.qlIndexFixing(Index6M,$H1580,TRUE,_xll.ohTrigger(RecalcTrigger,Trigger6M)),NA())</f>
        <v>1.9881626485781359E-2</v>
      </c>
      <c r="M1580" s="178">
        <f>IFERROR(_xll.qlIndexFixing(Index1Y,$H1580,TRUE,_xll.ohTrigger(RecalcTrigger,Trigger1Y)),NA())</f>
        <v>1.9805473745915014E-2</v>
      </c>
      <c r="N1580" s="177">
        <f>IFERROR(_xll.qlIndexFixing(ONIndex1M,I1580,TRUE,_xll.ohTrigger(RecalcTrigger,Trigger1M)),NA())</f>
        <v>1.9567769479696961E-2</v>
      </c>
      <c r="O1580" s="44">
        <f>IFERROR(_xll.qlIndexFixing(ONIndex3M,I1580,TRUE,_xll.ohTrigger(RecalcTrigger,Trigger3M)),NA())</f>
        <v>1.9866626625925088E-2</v>
      </c>
      <c r="P1580" s="44">
        <f>IFERROR(_xll.qlIndexFixing(ONIndex6M,I1580,TRUE,_xll.ohTrigger(RecalcTrigger,Trigger6M)),NA())</f>
        <v>1.9864194468696139E-2</v>
      </c>
      <c r="Q1580" s="178">
        <f>IFERROR(_xll.qlIndexFixing(ONIndex1Y,I1580,TRUE,_xll.ohTrigger(RecalcTrigger,Trigger1Y)),NA())</f>
        <v>1.9781962988322244E-2</v>
      </c>
    </row>
    <row r="1581" spans="2:17" x14ac:dyDescent="0.2">
      <c r="B1581" s="39" t="s">
        <v>42</v>
      </c>
      <c r="D1581" s="42">
        <f>_xll.qlCalendarAdvance(Calendar,$D1580,B1581,"f",FALSE)</f>
        <v>50557</v>
      </c>
      <c r="E1581" s="172">
        <f>_xll.qlInterestRateIndexValueDate(IndexON,D1581)</f>
        <v>50557</v>
      </c>
      <c r="F1581" s="188">
        <f>IFERROR(_xll.qlIndexFixing(IndexON,D1581,TRUE,_xll.ohTrigger(RecalcTrigger,TriggerON)),NA())</f>
        <v>1.9282693572324483E-2</v>
      </c>
      <c r="H1581" s="42">
        <f>_xll.qlCalendarAdvance(Calendar,$H1580,B1581,"f",FALSE)</f>
        <v>50557</v>
      </c>
      <c r="I1581" s="172">
        <f>_xll.qlInterestRateIndexValueDate(Index1M,$H1581)</f>
        <v>50557</v>
      </c>
      <c r="J1581" s="177">
        <f>IFERROR(_xll.qlIndexFixing(Index1M,$H1581,TRUE,_xll.ohTrigger(RecalcTrigger,Trigger1M)),NA())</f>
        <v>1.9563310237587027E-2</v>
      </c>
      <c r="K1581" s="44">
        <f>IFERROR(_xll.qlIndexFixing(Index3M,H1581,TRUE,_xll.ohTrigger(RecalcTrigger,Trigger3M)),NA())</f>
        <v>1.986569397089577E-2</v>
      </c>
      <c r="L1581" s="44">
        <f>IFERROR(_xll.qlIndexFixing(Index6M,$H1581,TRUE,_xll.ohTrigger(RecalcTrigger,Trigger6M)),NA())</f>
        <v>1.9875514858179445E-2</v>
      </c>
      <c r="M1581" s="178">
        <f>IFERROR(_xll.qlIndexFixing(Index1Y,$H1581,TRUE,_xll.ohTrigger(RecalcTrigger,Trigger1Y)),NA())</f>
        <v>1.9799667798355181E-2</v>
      </c>
      <c r="N1581" s="177">
        <f>IFERROR(_xll.qlIndexFixing(ONIndex1M,I1581,TRUE,_xll.ohTrigger(RecalcTrigger,Trigger1M)),NA())</f>
        <v>1.9561308819501244E-2</v>
      </c>
      <c r="O1581" s="44">
        <f>IFERROR(_xll.qlIndexFixing(ONIndex3M,I1581,TRUE,_xll.ohTrigger(RecalcTrigger,Trigger3M)),NA())</f>
        <v>1.9859722316281081E-2</v>
      </c>
      <c r="P1581" s="44">
        <f>IFERROR(_xll.qlIndexFixing(ONIndex6M,I1581,TRUE,_xll.ohTrigger(RecalcTrigger,Trigger6M)),NA())</f>
        <v>1.9857526143290949E-2</v>
      </c>
      <c r="Q1581" s="178">
        <f>IFERROR(_xll.qlIndexFixing(ONIndex1Y,I1581,TRUE,_xll.ohTrigger(RecalcTrigger,Trigger1Y)),NA())</f>
        <v>1.9773917076246761E-2</v>
      </c>
    </row>
    <row r="1582" spans="2:17" x14ac:dyDescent="0.2">
      <c r="B1582" s="39" t="s">
        <v>42</v>
      </c>
      <c r="D1582" s="42">
        <f>_xll.qlCalendarAdvance(Calendar,$D1581,B1582,"f",FALSE)</f>
        <v>50564</v>
      </c>
      <c r="E1582" s="172">
        <f>_xll.qlInterestRateIndexValueDate(IndexON,D1582)</f>
        <v>50564</v>
      </c>
      <c r="F1582" s="188">
        <f>IFERROR(_xll.qlIndexFixing(IndexON,D1582,TRUE,_xll.ohTrigger(RecalcTrigger,TriggerON)),NA())</f>
        <v>1.9276400795366078E-2</v>
      </c>
      <c r="H1582" s="42">
        <f>_xll.qlCalendarAdvance(Calendar,$H1581,B1582,"f",FALSE)</f>
        <v>50564</v>
      </c>
      <c r="I1582" s="172">
        <f>_xll.qlInterestRateIndexValueDate(Index1M,$H1582)</f>
        <v>50564</v>
      </c>
      <c r="J1582" s="177">
        <f>IFERROR(_xll.qlIndexFixing(Index1M,$H1582,TRUE,_xll.ohTrigger(RecalcTrigger,Trigger1M)),NA())</f>
        <v>1.9556992469543271E-2</v>
      </c>
      <c r="K1582" s="44">
        <f>IFERROR(_xll.qlIndexFixing(Index3M,H1582,TRUE,_xll.ohTrigger(RecalcTrigger,Trigger3M)),NA())</f>
        <v>1.985918920613948E-2</v>
      </c>
      <c r="L1582" s="44">
        <f>IFERROR(_xll.qlIndexFixing(Index6M,$H1582,TRUE,_xll.ohTrigger(RecalcTrigger,Trigger6M)),NA())</f>
        <v>1.9869589445187016E-2</v>
      </c>
      <c r="M1582" s="178">
        <f>IFERROR(_xll.qlIndexFixing(Index1Y,$H1582,TRUE,_xll.ohTrigger(RecalcTrigger,Trigger1Y)),NA())</f>
        <v>1.9793954146516857E-2</v>
      </c>
      <c r="N1582" s="177">
        <f>IFERROR(_xll.qlIndexFixing(ONIndex1M,I1582,TRUE,_xll.ohTrigger(RecalcTrigger,Trigger1M)),NA())</f>
        <v>1.9554897873985677E-2</v>
      </c>
      <c r="O1582" s="44">
        <f>IFERROR(_xll.qlIndexFixing(ONIndex3M,I1582,TRUE,_xll.ohTrigger(RecalcTrigger,Trigger3M)),NA())</f>
        <v>1.985287555298143E-2</v>
      </c>
      <c r="P1582" s="44">
        <f>IFERROR(_xll.qlIndexFixing(ONIndex6M,I1582,TRUE,_xll.ohTrigger(RecalcTrigger,Trigger6M)),NA())</f>
        <v>1.9850915035668493E-2</v>
      </c>
      <c r="Q1582" s="178">
        <f>IFERROR(_xll.qlIndexFixing(ONIndex1Y,I1582,TRUE,_xll.ohTrigger(RecalcTrigger,Trigger1Y)),NA())</f>
        <v>1.9765961640997309E-2</v>
      </c>
    </row>
    <row r="1583" spans="2:17" x14ac:dyDescent="0.2">
      <c r="B1583" s="39" t="s">
        <v>42</v>
      </c>
      <c r="D1583" s="42">
        <f>_xll.qlCalendarAdvance(Calendar,$D1582,B1583,"f",FALSE)</f>
        <v>50571</v>
      </c>
      <c r="E1583" s="172">
        <f>_xll.qlInterestRateIndexValueDate(IndexON,D1583)</f>
        <v>50571</v>
      </c>
      <c r="F1583" s="188">
        <f>IFERROR(_xll.qlIndexFixing(IndexON,D1583,TRUE,_xll.ohTrigger(RecalcTrigger,TriggerON)),NA())</f>
        <v>1.9270158864574949E-2</v>
      </c>
      <c r="H1583" s="42">
        <f>_xll.qlCalendarAdvance(Calendar,$H1582,B1583,"f",FALSE)</f>
        <v>50571</v>
      </c>
      <c r="I1583" s="172">
        <f>_xll.qlInterestRateIndexValueDate(Index1M,$H1583)</f>
        <v>50571</v>
      </c>
      <c r="J1583" s="177">
        <f>IFERROR(_xll.qlIndexFixing(Index1M,$H1583,TRUE,_xll.ohTrigger(RecalcTrigger,Trigger1M)),NA())</f>
        <v>1.9550724496553262E-2</v>
      </c>
      <c r="K1583" s="44">
        <f>IFERROR(_xll.qlIndexFixing(Index3M,H1583,TRUE,_xll.ohTrigger(RecalcTrigger,Trigger3M)),NA())</f>
        <v>1.9852742282942148E-2</v>
      </c>
      <c r="L1583" s="44">
        <f>IFERROR(_xll.qlIndexFixing(Index6M,$H1583,TRUE,_xll.ohTrigger(RecalcTrigger,Trigger6M)),NA())</f>
        <v>1.9863721834077423E-2</v>
      </c>
      <c r="M1583" s="178">
        <f>IFERROR(_xll.qlIndexFixing(Index1Y,$H1583,TRUE,_xll.ohTrigger(RecalcTrigger,Trigger1Y)),NA())</f>
        <v>1.9788332788849727E-2</v>
      </c>
      <c r="N1583" s="177">
        <f>IFERROR(_xll.qlIndexFixing(ONIndex1M,I1583,TRUE,_xll.ohTrigger(RecalcTrigger,Trigger1M)),NA())</f>
        <v>1.9548536643069214E-2</v>
      </c>
      <c r="O1583" s="44">
        <f>IFERROR(_xll.qlIndexFixing(ONIndex3M,I1583,TRUE,_xll.ohTrigger(RecalcTrigger,Trigger3M)),NA())</f>
        <v>1.9846086335864044E-2</v>
      </c>
      <c r="P1583" s="44">
        <f>IFERROR(_xll.qlIndexFixing(ONIndex6M,I1583,TRUE,_xll.ohTrigger(RecalcTrigger,Trigger6M)),NA())</f>
        <v>1.9844361145909817E-2</v>
      </c>
      <c r="Q1583" s="178">
        <f>IFERROR(_xll.qlIndexFixing(ONIndex1Y,I1583,TRUE,_xll.ohTrigger(RecalcTrigger,Trigger1Y)),NA())</f>
        <v>1.9758096682735982E-2</v>
      </c>
    </row>
    <row r="1584" spans="2:17" x14ac:dyDescent="0.2">
      <c r="B1584" s="39" t="s">
        <v>42</v>
      </c>
      <c r="D1584" s="42">
        <f>_xll.qlCalendarAdvance(Calendar,$D1583,B1584,"f",FALSE)</f>
        <v>50578</v>
      </c>
      <c r="E1584" s="172">
        <f>_xll.qlInterestRateIndexValueDate(IndexON,D1584)</f>
        <v>50578</v>
      </c>
      <c r="F1584" s="188">
        <f>IFERROR(_xll.qlIndexFixing(IndexON,D1584,TRUE,_xll.ohTrigger(RecalcTrigger,TriggerON)),NA())</f>
        <v>1.9263967780032143E-2</v>
      </c>
      <c r="H1584" s="42">
        <f>_xll.qlCalendarAdvance(Calendar,$H1583,B1584,"f",FALSE)</f>
        <v>50578</v>
      </c>
      <c r="I1584" s="172">
        <f>_xll.qlInterestRateIndexValueDate(Index1M,$H1584)</f>
        <v>50578</v>
      </c>
      <c r="J1584" s="177">
        <f>IFERROR(_xll.qlIndexFixing(Index1M,$H1584,TRUE,_xll.ohTrigger(RecalcTrigger,Trigger1M)),NA())</f>
        <v>1.9544506318546762E-2</v>
      </c>
      <c r="K1584" s="44">
        <f>IFERROR(_xll.qlIndexFixing(Index3M,H1584,TRUE,_xll.ohTrigger(RecalcTrigger,Trigger3M)),NA())</f>
        <v>1.9846353201020996E-2</v>
      </c>
      <c r="L1584" s="44">
        <f>IFERROR(_xll.qlIndexFixing(Index6M,$H1584,TRUE,_xll.ohTrigger(RecalcTrigger,Trigger6M)),NA())</f>
        <v>1.9857912024346228E-2</v>
      </c>
      <c r="M1584" s="178">
        <f>IFERROR(_xll.qlIndexFixing(Index1Y,$H1584,TRUE,_xll.ohTrigger(RecalcTrigger,Trigger1Y)),NA())</f>
        <v>1.978280372382768E-2</v>
      </c>
      <c r="N1584" s="177">
        <f>IFERROR(_xll.qlIndexFixing(ONIndex1M,I1584,TRUE,_xll.ohTrigger(RecalcTrigger,Trigger1M)),NA())</f>
        <v>1.9542225126913948E-2</v>
      </c>
      <c r="O1584" s="44">
        <f>IFERROR(_xll.qlIndexFixing(ONIndex3M,I1584,TRUE,_xll.ohTrigger(RecalcTrigger,Trigger3M)),NA())</f>
        <v>1.9839354665091014E-2</v>
      </c>
      <c r="P1584" s="44">
        <f>IFERROR(_xll.qlIndexFixing(ONIndex6M,I1584,TRUE,_xll.ohTrigger(RecalcTrigger,Trigger6M)),NA())</f>
        <v>1.9837864474014921E-2</v>
      </c>
      <c r="Q1584" s="178">
        <f>IFERROR(_xll.qlIndexFixing(ONIndex1Y,I1584,TRUE,_xll.ohTrigger(RecalcTrigger,Trigger1Y)),NA())</f>
        <v>1.9750322201462778E-2</v>
      </c>
    </row>
    <row r="1585" spans="2:17" x14ac:dyDescent="0.2">
      <c r="B1585" s="39" t="s">
        <v>42</v>
      </c>
      <c r="D1585" s="42">
        <f>_xll.qlCalendarAdvance(Calendar,$D1584,B1585,"f",FALSE)</f>
        <v>50585</v>
      </c>
      <c r="E1585" s="172">
        <f>_xll.qlInterestRateIndexValueDate(IndexON,D1585)</f>
        <v>50585</v>
      </c>
      <c r="F1585" s="188">
        <f>IFERROR(_xll.qlIndexFixing(IndexON,D1585,TRUE,_xll.ohTrigger(RecalcTrigger,TriggerON)),NA())</f>
        <v>1.9257827541899752E-2</v>
      </c>
      <c r="H1585" s="42">
        <f>_xll.qlCalendarAdvance(Calendar,$H1584,B1585,"f",FALSE)</f>
        <v>50585</v>
      </c>
      <c r="I1585" s="172">
        <f>_xll.qlInterestRateIndexValueDate(Index1M,$H1585)</f>
        <v>50585</v>
      </c>
      <c r="J1585" s="177">
        <f>IFERROR(_xll.qlIndexFixing(Index1M,$H1585,TRUE,_xll.ohTrigger(RecalcTrigger,Trigger1M)),NA())</f>
        <v>1.953833793544002E-2</v>
      </c>
      <c r="K1585" s="44">
        <f>IFERROR(_xll.qlIndexFixing(Index3M,H1585,TRUE,_xll.ohTrigger(RecalcTrigger,Trigger3M)),NA())</f>
        <v>1.9840021960101165E-2</v>
      </c>
      <c r="L1585" s="44">
        <f>IFERROR(_xll.qlIndexFixing(Index6M,$H1585,TRUE,_xll.ohTrigger(RecalcTrigger,Trigger6M)),NA())</f>
        <v>1.985216001549343E-2</v>
      </c>
      <c r="M1585" s="178">
        <f>IFERROR(_xll.qlIndexFixing(Index1Y,$H1585,TRUE,_xll.ohTrigger(RecalcTrigger,Trigger1Y)),NA())</f>
        <v>1.9777366949949915E-2</v>
      </c>
      <c r="N1585" s="177">
        <f>IFERROR(_xll.qlIndexFixing(ONIndex1M,I1585,TRUE,_xll.ohTrigger(RecalcTrigger,Trigger1M)),NA())</f>
        <v>1.9535963325438832E-2</v>
      </c>
      <c r="O1585" s="44">
        <f>IFERROR(_xll.qlIndexFixing(ONIndex3M,I1585,TRUE,_xll.ohTrigger(RecalcTrigger,Trigger3M)),NA())</f>
        <v>1.9832680540500247E-2</v>
      </c>
      <c r="P1585" s="44">
        <f>IFERROR(_xll.qlIndexFixing(ONIndex6M,I1585,TRUE,_xll.ohTrigger(RecalcTrigger,Trigger6M)),NA())</f>
        <v>1.9831425020145899E-2</v>
      </c>
      <c r="Q1585" s="178">
        <f>IFERROR(_xll.qlIndexFixing(ONIndex1Y,I1585,TRUE,_xll.ohTrigger(RecalcTrigger,Trigger1Y)),NA())</f>
        <v>1.9742638197177698E-2</v>
      </c>
    </row>
    <row r="1586" spans="2:17" x14ac:dyDescent="0.2">
      <c r="B1586" s="39" t="s">
        <v>42</v>
      </c>
      <c r="D1586" s="42">
        <f>_xll.qlCalendarAdvance(Calendar,$D1585,B1586,"f",FALSE)</f>
        <v>50592</v>
      </c>
      <c r="E1586" s="172">
        <f>_xll.qlInterestRateIndexValueDate(IndexON,D1586)</f>
        <v>50592</v>
      </c>
      <c r="F1586" s="188">
        <f>IFERROR(_xll.qlIndexFixing(IndexON,D1586,TRUE,_xll.ohTrigger(RecalcTrigger,TriggerON)),NA())</f>
        <v>1.9251738149934638E-2</v>
      </c>
      <c r="H1586" s="42">
        <f>_xll.qlCalendarAdvance(Calendar,$H1585,B1586,"f",FALSE)</f>
        <v>50592</v>
      </c>
      <c r="I1586" s="172">
        <f>_xll.qlInterestRateIndexValueDate(Index1M,$H1586)</f>
        <v>50592</v>
      </c>
      <c r="J1586" s="177">
        <f>IFERROR(_xll.qlIndexFixing(Index1M,$H1586,TRUE,_xll.ohTrigger(RecalcTrigger,Trigger1M)),NA())</f>
        <v>1.9532309113164233E-2</v>
      </c>
      <c r="K1586" s="44">
        <f>IFERROR(_xll.qlIndexFixing(Index3M,H1586,TRUE,_xll.ohTrigger(RecalcTrigger,Trigger3M)),NA())</f>
        <v>1.9833748559903403E-2</v>
      </c>
      <c r="L1586" s="44">
        <f>IFERROR(_xll.qlIndexFixing(Index6M,$H1586,TRUE,_xll.ohTrigger(RecalcTrigger,Trigger6M)),NA())</f>
        <v>1.9846617095178983E-2</v>
      </c>
      <c r="M1586" s="178">
        <f>IFERROR(_xll.qlIndexFixing(Index1Y,$H1586,TRUE,_xll.ohTrigger(RecalcTrigger,Trigger1Y)),NA())</f>
        <v>1.977202246574028E-2</v>
      </c>
      <c r="N1586" s="177">
        <f>IFERROR(_xll.qlIndexFixing(ONIndex1M,I1586,TRUE,_xll.ohTrigger(RecalcTrigger,Trigger1M)),NA())</f>
        <v>1.952975123856282E-2</v>
      </c>
      <c r="O1586" s="44">
        <f>IFERROR(_xll.qlIndexFixing(ONIndex3M,I1586,TRUE,_xll.ohTrigger(RecalcTrigger,Trigger3M)),NA())</f>
        <v>1.9826063962172791E-2</v>
      </c>
      <c r="P1586" s="44">
        <f>IFERROR(_xll.qlIndexFixing(ONIndex6M,I1586,TRUE,_xll.ohTrigger(RecalcTrigger,Trigger6M)),NA())</f>
        <v>1.9825042783978564E-2</v>
      </c>
      <c r="Q1586" s="178">
        <f>IFERROR(_xll.qlIndexFixing(ONIndex1Y,I1586,TRUE,_xll.ohTrigger(RecalcTrigger,Trigger1Y)),NA())</f>
        <v>1.9735044669718649E-2</v>
      </c>
    </row>
    <row r="1587" spans="2:17" x14ac:dyDescent="0.2">
      <c r="B1587" s="39" t="s">
        <v>42</v>
      </c>
      <c r="D1587" s="42">
        <f>_xll.qlCalendarAdvance(Calendar,$D1586,B1587,"f",FALSE)</f>
        <v>50599</v>
      </c>
      <c r="E1587" s="172">
        <f>_xll.qlInterestRateIndexValueDate(IndexON,D1587)</f>
        <v>50599</v>
      </c>
      <c r="F1587" s="188">
        <f>IFERROR(_xll.qlIndexFixing(IndexON,D1587,TRUE,_xll.ohTrigger(RecalcTrigger,TriggerON)),NA())</f>
        <v>1.9245699604298894E-2</v>
      </c>
      <c r="H1587" s="42">
        <f>_xll.qlCalendarAdvance(Calendar,$H1586,B1587,"f",FALSE)</f>
        <v>50599</v>
      </c>
      <c r="I1587" s="172">
        <f>_xll.qlInterestRateIndexValueDate(Index1M,$H1587)</f>
        <v>50599</v>
      </c>
      <c r="J1587" s="177">
        <f>IFERROR(_xll.qlIndexFixing(Index1M,$H1587,TRUE,_xll.ohTrigger(RecalcTrigger,Trigger1M)),NA())</f>
        <v>1.9526243552136412E-2</v>
      </c>
      <c r="K1587" s="44">
        <f>IFERROR(_xll.qlIndexFixing(Index3M,H1587,TRUE,_xll.ohTrigger(RecalcTrigger,Trigger3M)),NA())</f>
        <v>1.982753300015638E-2</v>
      </c>
      <c r="L1587" s="44">
        <f>IFERROR(_xll.qlIndexFixing(Index6M,$H1587,TRUE,_xll.ohTrigger(RecalcTrigger,Trigger6M)),NA())</f>
        <v>1.9840984510402514E-2</v>
      </c>
      <c r="M1587" s="178">
        <f>IFERROR(_xll.qlIndexFixing(Index1Y,$H1587,TRUE,_xll.ohTrigger(RecalcTrigger,Trigger1Y)),NA())</f>
        <v>1.9766770269748823E-2</v>
      </c>
      <c r="N1587" s="177">
        <f>IFERROR(_xll.qlIndexFixing(ONIndex1M,I1587,TRUE,_xll.ohTrigger(RecalcTrigger,Trigger1M)),NA())</f>
        <v>1.9523588866448005E-2</v>
      </c>
      <c r="O1587" s="44">
        <f>IFERROR(_xll.qlIndexFixing(ONIndex3M,I1587,TRUE,_xll.ohTrigger(RecalcTrigger,Trigger3M)),NA())</f>
        <v>1.9819504930108645E-2</v>
      </c>
      <c r="P1587" s="44">
        <f>IFERROR(_xll.qlIndexFixing(ONIndex6M,I1587,TRUE,_xll.ohTrigger(RecalcTrigger,Trigger6M)),NA())</f>
        <v>1.9818717765756055E-2</v>
      </c>
      <c r="Q1587" s="178">
        <f>IFERROR(_xll.qlIndexFixing(ONIndex1Y,I1587,TRUE,_xll.ohTrigger(RecalcTrigger,Trigger1Y)),NA())</f>
        <v>1.972754161932877E-2</v>
      </c>
    </row>
    <row r="1588" spans="2:17" x14ac:dyDescent="0.2">
      <c r="B1588" s="39" t="s">
        <v>42</v>
      </c>
      <c r="D1588" s="42">
        <f>_xll.qlCalendarAdvance(Calendar,$D1587,B1588,"f",FALSE)</f>
        <v>50606</v>
      </c>
      <c r="E1588" s="172">
        <f>_xll.qlInterestRateIndexValueDate(IndexON,D1588)</f>
        <v>50606</v>
      </c>
      <c r="F1588" s="188">
        <f>IFERROR(_xll.qlIndexFixing(IndexON,D1588,TRUE,_xll.ohTrigger(RecalcTrigger,TriggerON)),NA())</f>
        <v>1.9239711904830425E-2</v>
      </c>
      <c r="H1588" s="42">
        <f>_xll.qlCalendarAdvance(Calendar,$H1587,B1588,"f",FALSE)</f>
        <v>50606</v>
      </c>
      <c r="I1588" s="172">
        <f>_xll.qlInterestRateIndexValueDate(Index1M,$H1588)</f>
        <v>50606</v>
      </c>
      <c r="J1588" s="177">
        <f>IFERROR(_xll.qlIndexFixing(Index1M,$H1588,TRUE,_xll.ohTrigger(RecalcTrigger,Trigger1M)),NA())</f>
        <v>1.9520227788542226E-2</v>
      </c>
      <c r="K1588" s="44">
        <f>IFERROR(_xll.qlIndexFixing(Index3M,H1588,TRUE,_xll.ohTrigger(RecalcTrigger,Trigger3M)),NA())</f>
        <v>1.9821375280589644E-2</v>
      </c>
      <c r="L1588" s="44">
        <f>IFERROR(_xll.qlIndexFixing(Index6M,$H1588,TRUE,_xll.ohTrigger(RecalcTrigger,Trigger6M)),NA())</f>
        <v>1.9835409728211875E-2</v>
      </c>
      <c r="M1588" s="178">
        <f>IFERROR(_xll.qlIndexFixing(Index1Y,$H1588,TRUE,_xll.ohTrigger(RecalcTrigger,Trigger1Y)),NA())</f>
        <v>1.9761610360548909E-2</v>
      </c>
      <c r="N1588" s="177">
        <f>IFERROR(_xll.qlIndexFixing(ONIndex1M,I1588,TRUE,_xll.ohTrigger(RecalcTrigger,Trigger1M)),NA())</f>
        <v>1.9517476208851248E-2</v>
      </c>
      <c r="O1588" s="44">
        <f>IFERROR(_xll.qlIndexFixing(ONIndex3M,I1588,TRUE,_xll.ohTrigger(RecalcTrigger,Trigger3M)),NA())</f>
        <v>1.9813003444307808E-2</v>
      </c>
      <c r="P1588" s="44">
        <f>IFERROR(_xll.qlIndexFixing(ONIndex6M,I1588,TRUE,_xll.ohTrigger(RecalcTrigger,Trigger6M)),NA())</f>
        <v>1.9812449965478374E-2</v>
      </c>
      <c r="Q1588" s="178">
        <f>IFERROR(_xll.qlIndexFixing(ONIndex1Y,I1588,TRUE,_xll.ohTrigger(RecalcTrigger,Trigger1Y)),NA())</f>
        <v>1.972012904560283E-2</v>
      </c>
    </row>
    <row r="1589" spans="2:17" x14ac:dyDescent="0.2">
      <c r="B1589" s="39" t="s">
        <v>42</v>
      </c>
      <c r="D1589" s="42">
        <f>_xll.qlCalendarAdvance(Calendar,$D1588,B1589,"f",FALSE)</f>
        <v>50613</v>
      </c>
      <c r="E1589" s="172">
        <f>_xll.qlInterestRateIndexValueDate(IndexON,D1589)</f>
        <v>50613</v>
      </c>
      <c r="F1589" s="188">
        <f>IFERROR(_xll.qlIndexFixing(IndexON,D1589,TRUE,_xll.ohTrigger(RecalcTrigger,TriggerON)),NA())</f>
        <v>1.923377505161028E-2</v>
      </c>
      <c r="H1589" s="42">
        <f>_xll.qlCalendarAdvance(Calendar,$H1588,B1589,"f",FALSE)</f>
        <v>50613</v>
      </c>
      <c r="I1589" s="172">
        <f>_xll.qlInterestRateIndexValueDate(Index1M,$H1589)</f>
        <v>50613</v>
      </c>
      <c r="J1589" s="177">
        <f>IFERROR(_xll.qlIndexFixing(Index1M,$H1589,TRUE,_xll.ohTrigger(RecalcTrigger,Trigger1M)),NA())</f>
        <v>1.9514261822308469E-2</v>
      </c>
      <c r="K1589" s="44">
        <f>IFERROR(_xll.qlIndexFixing(Index3M,H1589,TRUE,_xll.ohTrigger(RecalcTrigger,Trigger3M)),NA())</f>
        <v>1.9815275400935396E-2</v>
      </c>
      <c r="L1589" s="44">
        <f>IFERROR(_xll.qlIndexFixing(Index6M,$H1589,TRUE,_xll.ohTrigger(RecalcTrigger,Trigger6M)),NA())</f>
        <v>1.9829892748123867E-2</v>
      </c>
      <c r="M1589" s="178">
        <f>IFERROR(_xll.qlIndexFixing(Index1Y,$H1589,TRUE,_xll.ohTrigger(RecalcTrigger,Trigger1Y)),NA())</f>
        <v>1.9756542736740768E-2</v>
      </c>
      <c r="N1589" s="177">
        <f>IFERROR(_xll.qlIndexFixing(ONIndex1M,I1589,TRUE,_xll.ohTrigger(RecalcTrigger,Trigger1M)),NA())</f>
        <v>1.9511413266015687E-2</v>
      </c>
      <c r="O1589" s="44">
        <f>IFERROR(_xll.qlIndexFixing(ONIndex3M,I1589,TRUE,_xll.ohTrigger(RecalcTrigger,Trigger3M)),NA())</f>
        <v>1.9806559504689236E-2</v>
      </c>
      <c r="P1589" s="44">
        <f>IFERROR(_xll.qlIndexFixing(ONIndex6M,I1589,TRUE,_xll.ohTrigger(RecalcTrigger,Trigger6M)),NA())</f>
        <v>1.980623938290238E-2</v>
      </c>
      <c r="Q1589" s="178">
        <f>IFERROR(_xll.qlIndexFixing(ONIndex1Y,I1589,TRUE,_xll.ohTrigger(RecalcTrigger,Trigger1Y)),NA())</f>
        <v>1.971280694894606E-2</v>
      </c>
    </row>
    <row r="1590" spans="2:17" x14ac:dyDescent="0.2">
      <c r="B1590" s="39" t="s">
        <v>42</v>
      </c>
      <c r="D1590" s="42">
        <f>_xll.qlCalendarAdvance(Calendar,$D1589,B1590,"f",FALSE)</f>
        <v>50620</v>
      </c>
      <c r="E1590" s="172">
        <f>_xll.qlInterestRateIndexValueDate(IndexON,D1590)</f>
        <v>50620</v>
      </c>
      <c r="F1590" s="188">
        <f>IFERROR(_xll.qlIndexFixing(IndexON,D1590,TRUE,_xll.ohTrigger(RecalcTrigger,TriggerON)),NA())</f>
        <v>1.9227889044638458E-2</v>
      </c>
      <c r="H1590" s="42">
        <f>_xll.qlCalendarAdvance(Calendar,$H1589,B1590,"f",FALSE)</f>
        <v>50620</v>
      </c>
      <c r="I1590" s="172">
        <f>_xll.qlInterestRateIndexValueDate(Index1M,$H1590)</f>
        <v>50620</v>
      </c>
      <c r="J1590" s="177">
        <f>IFERROR(_xll.qlIndexFixing(Index1M,$H1590,TRUE,_xll.ohTrigger(RecalcTrigger,Trigger1M)),NA())</f>
        <v>1.9508345653354093E-2</v>
      </c>
      <c r="K1590" s="44">
        <f>IFERROR(_xll.qlIndexFixing(Index3M,H1590,TRUE,_xll.ohTrigger(RecalcTrigger,Trigger3M)),NA())</f>
        <v>1.9809233360929351E-2</v>
      </c>
      <c r="L1590" s="44">
        <f>IFERROR(_xll.qlIndexFixing(Index6M,$H1590,TRUE,_xll.ohTrigger(RecalcTrigger,Trigger6M)),NA())</f>
        <v>1.9824433569661907E-2</v>
      </c>
      <c r="M1590" s="178">
        <f>IFERROR(_xll.qlIndexFixing(Index1Y,$H1590,TRUE,_xll.ohTrigger(RecalcTrigger,Trigger1Y)),NA())</f>
        <v>1.9751567396948166E-2</v>
      </c>
      <c r="N1590" s="177">
        <f>IFERROR(_xll.qlIndexFixing(ONIndex1M,I1590,TRUE,_xll.ohTrigger(RecalcTrigger,Trigger1M)),NA())</f>
        <v>1.950540003777923E-2</v>
      </c>
      <c r="O1590" s="44">
        <f>IFERROR(_xll.qlIndexFixing(ONIndex3M,I1590,TRUE,_xll.ohTrigger(RecalcTrigger,Trigger3M)),NA())</f>
        <v>1.9800173111333974E-2</v>
      </c>
      <c r="P1590" s="44">
        <f>IFERROR(_xll.qlIndexFixing(ONIndex6M,I1590,TRUE,_xll.ohTrigger(RecalcTrigger,Trigger6M)),NA())</f>
        <v>1.9800086018190166E-2</v>
      </c>
      <c r="Q1590" s="178">
        <f>IFERROR(_xll.qlIndexFixing(ONIndex1Y,I1590,TRUE,_xll.ohTrigger(RecalcTrigger,Trigger1Y)),NA())</f>
        <v>1.9705575329196368E-2</v>
      </c>
    </row>
    <row r="1591" spans="2:17" x14ac:dyDescent="0.2">
      <c r="B1591" s="39" t="s">
        <v>42</v>
      </c>
      <c r="D1591" s="42">
        <f>_xll.qlCalendarAdvance(Calendar,$D1590,B1591,"f",FALSE)</f>
        <v>50627</v>
      </c>
      <c r="E1591" s="172">
        <f>_xll.qlInterestRateIndexValueDate(IndexON,D1591)</f>
        <v>50627</v>
      </c>
      <c r="F1591" s="188">
        <f>IFERROR(_xll.qlIndexFixing(IndexON,D1591,TRUE,_xll.ohTrigger(RecalcTrigger,TriggerON)),NA())</f>
        <v>1.9222053883914958E-2</v>
      </c>
      <c r="H1591" s="42">
        <f>_xll.qlCalendarAdvance(Calendar,$H1590,B1591,"f",FALSE)</f>
        <v>50627</v>
      </c>
      <c r="I1591" s="172">
        <f>_xll.qlInterestRateIndexValueDate(Index1M,$H1591)</f>
        <v>50627</v>
      </c>
      <c r="J1591" s="177">
        <f>IFERROR(_xll.qlIndexFixing(Index1M,$H1591,TRUE,_xll.ohTrigger(RecalcTrigger,Trigger1M)),NA())</f>
        <v>1.9502479281605895E-2</v>
      </c>
      <c r="K1591" s="44">
        <f>IFERROR(_xll.qlIndexFixing(Index3M,H1591,TRUE,_xll.ohTrigger(RecalcTrigger,Trigger3M)),NA())</f>
        <v>1.9803249160305465E-2</v>
      </c>
      <c r="L1591" s="44">
        <f>IFERROR(_xll.qlIndexFixing(Index6M,$H1591,TRUE,_xll.ohTrigger(RecalcTrigger,Trigger6M)),NA())</f>
        <v>1.9819032192353807E-2</v>
      </c>
      <c r="M1591" s="178">
        <f>IFERROR(_xll.qlIndexFixing(Index1Y,$H1591,TRUE,_xll.ohTrigger(RecalcTrigger,Trigger1Y)),NA())</f>
        <v>1.9746684339821297E-2</v>
      </c>
      <c r="N1591" s="177">
        <f>IFERROR(_xll.qlIndexFixing(ONIndex1M,I1591,TRUE,_xll.ohTrigger(RecalcTrigger,Trigger1M)),NA())</f>
        <v>1.9499436524222924E-2</v>
      </c>
      <c r="O1591" s="44">
        <f>IFERROR(_xll.qlIndexFixing(ONIndex3M,I1591,TRUE,_xll.ohTrigger(RecalcTrigger,Trigger3M)),NA())</f>
        <v>1.9793844264242022E-2</v>
      </c>
      <c r="P1591" s="44">
        <f>IFERROR(_xll.qlIndexFixing(ONIndex6M,I1591,TRUE,_xll.ohTrigger(RecalcTrigger,Trigger6M)),NA())</f>
        <v>1.9793989871503825E-2</v>
      </c>
      <c r="Q1591" s="178">
        <f>IFERROR(_xll.qlIndexFixing(ONIndex1Y,I1591,TRUE,_xll.ohTrigger(RecalcTrigger,Trigger1Y)),NA())</f>
        <v>1.9698434186272706E-2</v>
      </c>
    </row>
    <row r="1592" spans="2:17" x14ac:dyDescent="0.2">
      <c r="B1592" s="39" t="s">
        <v>42</v>
      </c>
      <c r="D1592" s="42">
        <f>_xll.qlCalendarAdvance(Calendar,$D1591,B1592,"f",FALSE)</f>
        <v>50634</v>
      </c>
      <c r="E1592" s="172">
        <f>_xll.qlInterestRateIndexValueDate(IndexON,D1592)</f>
        <v>50634</v>
      </c>
      <c r="F1592" s="188">
        <f>IFERROR(_xll.qlIndexFixing(IndexON,D1592,TRUE,_xll.ohTrigger(RecalcTrigger,TriggerON)),NA())</f>
        <v>1.9216269569520827E-2</v>
      </c>
      <c r="H1592" s="42">
        <f>_xll.qlCalendarAdvance(Calendar,$H1591,B1592,"f",FALSE)</f>
        <v>50634</v>
      </c>
      <c r="I1592" s="172">
        <f>_xll.qlInterestRateIndexValueDate(Index1M,$H1592)</f>
        <v>50634</v>
      </c>
      <c r="J1592" s="177">
        <f>IFERROR(_xll.qlIndexFixing(Index1M,$H1592,TRUE,_xll.ohTrigger(RecalcTrigger,Trigger1M)),NA())</f>
        <v>1.9496662706985447E-2</v>
      </c>
      <c r="K1592" s="44">
        <f>IFERROR(_xll.qlIndexFixing(Index3M,H1592,TRUE,_xll.ohTrigger(RecalcTrigger,Trigger3M)),NA())</f>
        <v>1.979732279880651E-2</v>
      </c>
      <c r="L1592" s="44">
        <f>IFERROR(_xll.qlIndexFixing(Index6M,$H1592,TRUE,_xll.ohTrigger(RecalcTrigger,Trigger6M)),NA())</f>
        <v>1.9813688615730914E-2</v>
      </c>
      <c r="M1592" s="178">
        <f>IFERROR(_xll.qlIndexFixing(Index1Y,$H1592,TRUE,_xll.ohTrigger(RecalcTrigger,Trigger1Y)),NA())</f>
        <v>1.974189356403433E-2</v>
      </c>
      <c r="N1592" s="177">
        <f>IFERROR(_xll.qlIndexFixing(ONIndex1M,I1592,TRUE,_xll.ohTrigger(RecalcTrigger,Trigger1M)),NA())</f>
        <v>1.9493522725265722E-2</v>
      </c>
      <c r="O1592" s="44">
        <f>IFERROR(_xll.qlIndexFixing(ONIndex3M,I1592,TRUE,_xll.ohTrigger(RecalcTrigger,Trigger3M)),NA())</f>
        <v>1.9787572963332334E-2</v>
      </c>
      <c r="P1592" s="44">
        <f>IFERROR(_xll.qlIndexFixing(ONIndex6M,I1592,TRUE,_xll.ohTrigger(RecalcTrigger,Trigger6M)),NA())</f>
        <v>1.9787950942519172E-2</v>
      </c>
      <c r="Q1592" s="178">
        <f>IFERROR(_xll.qlIndexFixing(ONIndex1Y,I1592,TRUE,_xll.ohTrigger(RecalcTrigger,Trigger1Y)),NA())</f>
        <v>1.9691383520337169E-2</v>
      </c>
    </row>
    <row r="1593" spans="2:17" x14ac:dyDescent="0.2">
      <c r="B1593" s="39" t="s">
        <v>42</v>
      </c>
      <c r="D1593" s="42">
        <f>_xll.qlCalendarAdvance(Calendar,$D1592,B1593,"f",FALSE)</f>
        <v>50641</v>
      </c>
      <c r="E1593" s="172">
        <f>_xll.qlInterestRateIndexValueDate(IndexON,D1593)</f>
        <v>50641</v>
      </c>
      <c r="F1593" s="188">
        <f>IFERROR(_xll.qlIndexFixing(IndexON,D1593,TRUE,_xll.ohTrigger(RecalcTrigger,TriggerON)),NA())</f>
        <v>1.9210536101293973E-2</v>
      </c>
      <c r="H1593" s="42">
        <f>_xll.qlCalendarAdvance(Calendar,$H1592,B1593,"f",FALSE)</f>
        <v>50641</v>
      </c>
      <c r="I1593" s="172">
        <f>_xll.qlInterestRateIndexValueDate(Index1M,$H1593)</f>
        <v>50641</v>
      </c>
      <c r="J1593" s="177">
        <f>IFERROR(_xll.qlIndexFixing(Index1M,$H1593,TRUE,_xll.ohTrigger(RecalcTrigger,Trigger1M)),NA())</f>
        <v>1.9490895929427387E-2</v>
      </c>
      <c r="K1593" s="44">
        <f>IFERROR(_xll.qlIndexFixing(Index3M,H1593,TRUE,_xll.ohTrigger(RecalcTrigger,Trigger3M)),NA())</f>
        <v>1.9791454276171721E-2</v>
      </c>
      <c r="L1593" s="44">
        <f>IFERROR(_xll.qlIndexFixing(Index6M,$H1593,TRUE,_xll.ohTrigger(RecalcTrigger,Trigger6M)),NA())</f>
        <v>1.9808402839332055E-2</v>
      </c>
      <c r="M1593" s="178">
        <f>IFERROR(_xll.qlIndexFixing(Index1Y,$H1593,TRUE,_xll.ohTrigger(RecalcTrigger,Trigger1Y)),NA())</f>
        <v>1.973719506828675E-2</v>
      </c>
      <c r="N1593" s="177">
        <f>IFERROR(_xll.qlIndexFixing(ONIndex1M,I1593,TRUE,_xll.ohTrigger(RecalcTrigger,Trigger1M)),NA())</f>
        <v>1.948765864098867E-2</v>
      </c>
      <c r="O1593" s="44">
        <f>IFERROR(_xll.qlIndexFixing(ONIndex3M,I1593,TRUE,_xll.ohTrigger(RecalcTrigger,Trigger3M)),NA())</f>
        <v>1.9781359208685956E-2</v>
      </c>
      <c r="P1593" s="44">
        <f>IFERROR(_xll.qlIndexFixing(ONIndex6M,I1593,TRUE,_xll.ohTrigger(RecalcTrigger,Trigger6M)),NA())</f>
        <v>1.97819692313983E-2</v>
      </c>
      <c r="Q1593" s="178">
        <f>IFERROR(_xll.qlIndexFixing(ONIndex1Y,I1593,TRUE,_xll.ohTrigger(RecalcTrigger,Trigger1Y)),NA())</f>
        <v>1.9684423331227663E-2</v>
      </c>
    </row>
    <row r="1594" spans="2:17" x14ac:dyDescent="0.2">
      <c r="B1594" s="39" t="s">
        <v>42</v>
      </c>
      <c r="D1594" s="42">
        <f>_xll.qlCalendarAdvance(Calendar,$D1593,B1594,"f",FALSE)</f>
        <v>50648</v>
      </c>
      <c r="E1594" s="172">
        <f>_xll.qlInterestRateIndexValueDate(IndexON,D1594)</f>
        <v>50648</v>
      </c>
      <c r="F1594" s="188">
        <f>IFERROR(_xll.qlIndexFixing(IndexON,D1594,TRUE,_xll.ohTrigger(RecalcTrigger,TriggerON)),NA())</f>
        <v>1.9204853479315442E-2</v>
      </c>
      <c r="H1594" s="42">
        <f>_xll.qlCalendarAdvance(Calendar,$H1593,B1594,"f",FALSE)</f>
        <v>50648</v>
      </c>
      <c r="I1594" s="172">
        <f>_xll.qlInterestRateIndexValueDate(Index1M,$H1594)</f>
        <v>50648</v>
      </c>
      <c r="J1594" s="177">
        <f>IFERROR(_xll.qlIndexFixing(Index1M,$H1594,TRUE,_xll.ohTrigger(RecalcTrigger,Trigger1M)),NA())</f>
        <v>1.9485063245773742E-2</v>
      </c>
      <c r="K1594" s="44">
        <f>IFERROR(_xll.qlIndexFixing(Index3M,H1594,TRUE,_xll.ohTrigger(RecalcTrigger,Trigger3M)),NA())</f>
        <v>1.9785512338294599E-2</v>
      </c>
      <c r="L1594" s="44">
        <f>IFERROR(_xll.qlIndexFixing(Index6M,$H1594,TRUE,_xll.ohTrigger(RecalcTrigger,Trigger6M)),NA())</f>
        <v>1.9802630083156008E-2</v>
      </c>
      <c r="M1594" s="178">
        <f>IFERROR(_xll.qlIndexFixing(Index1Y,$H1594,TRUE,_xll.ohTrigger(RecalcTrigger,Trigger1Y)),NA())</f>
        <v>1.9732588851303134E-2</v>
      </c>
      <c r="N1594" s="177">
        <f>IFERROR(_xll.qlIndexFixing(ONIndex1M,I1594,TRUE,_xll.ohTrigger(RecalcTrigger,Trigger1M)),NA())</f>
        <v>1.9481844271391768E-2</v>
      </c>
      <c r="O1594" s="44">
        <f>IFERROR(_xll.qlIndexFixing(ONIndex3M,I1594,TRUE,_xll.ohTrigger(RecalcTrigger,Trigger3M)),NA())</f>
        <v>1.9775203000302888E-2</v>
      </c>
      <c r="P1594" s="44">
        <f>IFERROR(_xll.qlIndexFixing(ONIndex6M,I1594,TRUE,_xll.ohTrigger(RecalcTrigger,Trigger6M)),NA())</f>
        <v>1.9776044738222254E-2</v>
      </c>
      <c r="Q1594" s="178">
        <f>IFERROR(_xll.qlIndexFixing(ONIndex1Y,I1594,TRUE,_xll.ohTrigger(RecalcTrigger,Trigger1Y)),NA())</f>
        <v>1.9677553619025234E-2</v>
      </c>
    </row>
    <row r="1595" spans="2:17" x14ac:dyDescent="0.2">
      <c r="B1595" s="39" t="s">
        <v>42</v>
      </c>
      <c r="D1595" s="42">
        <f>_xll.qlCalendarAdvance(Calendar,$D1594,B1595,"f",FALSE)</f>
        <v>50655</v>
      </c>
      <c r="E1595" s="172">
        <f>_xll.qlInterestRateIndexValueDate(IndexON,D1595)</f>
        <v>50655</v>
      </c>
      <c r="F1595" s="188">
        <f>IFERROR(_xll.qlIndexFixing(IndexON,D1595,TRUE,_xll.ohTrigger(RecalcTrigger,TriggerON)),NA())</f>
        <v>1.9199221703585234E-2</v>
      </c>
      <c r="H1595" s="42">
        <f>_xll.qlCalendarAdvance(Calendar,$H1594,B1595,"f",FALSE)</f>
        <v>50655</v>
      </c>
      <c r="I1595" s="172">
        <f>_xll.qlInterestRateIndexValueDate(Index1M,$H1595)</f>
        <v>50655</v>
      </c>
      <c r="J1595" s="177">
        <f>IFERROR(_xll.qlIndexFixing(Index1M,$H1595,TRUE,_xll.ohTrigger(RecalcTrigger,Trigger1M)),NA())</f>
        <v>1.9479392807625784E-2</v>
      </c>
      <c r="K1595" s="44">
        <f>IFERROR(_xll.qlIndexFixing(Index3M,H1595,TRUE,_xll.ohTrigger(RecalcTrigger,Trigger3M)),NA())</f>
        <v>1.9779755672586229E-2</v>
      </c>
      <c r="L1595" s="44">
        <f>IFERROR(_xll.qlIndexFixing(Index6M,$H1595,TRUE,_xll.ohTrigger(RecalcTrigger,Trigger6M)),NA())</f>
        <v>1.9797448359675351E-2</v>
      </c>
      <c r="M1595" s="178">
        <f>IFERROR(_xll.qlIndexFixing(Index1Y,$H1595,TRUE,_xll.ohTrigger(RecalcTrigger,Trigger1Y)),NA())</f>
        <v>1.9728074911833593E-2</v>
      </c>
      <c r="N1595" s="177">
        <f>IFERROR(_xll.qlIndexFixing(ONIndex1M,I1595,TRUE,_xll.ohTrigger(RecalcTrigger,Trigger1M)),NA())</f>
        <v>1.9476079616393971E-2</v>
      </c>
      <c r="O1595" s="44">
        <f>IFERROR(_xll.qlIndexFixing(ONIndex3M,I1595,TRUE,_xll.ohTrigger(RecalcTrigger,Trigger3M)),NA())</f>
        <v>1.9769104338021037E-2</v>
      </c>
      <c r="P1595" s="44">
        <f>IFERROR(_xll.qlIndexFixing(ONIndex6M,I1595,TRUE,_xll.ohTrigger(RecalcTrigger,Trigger6M)),NA())</f>
        <v>1.9770177462747895E-2</v>
      </c>
      <c r="Q1595" s="178">
        <f>IFERROR(_xll.qlIndexFixing(ONIndex1Y,I1595,TRUE,_xll.ohTrigger(RecalcTrigger,Trigger1Y)),NA())</f>
        <v>1.9670774383729883E-2</v>
      </c>
    </row>
    <row r="1596" spans="2:17" x14ac:dyDescent="0.2">
      <c r="B1596" s="39" t="s">
        <v>42</v>
      </c>
      <c r="D1596" s="42">
        <f>_xll.qlCalendarAdvance(Calendar,$D1595,B1596,"f",FALSE)</f>
        <v>50662</v>
      </c>
      <c r="E1596" s="172">
        <f>_xll.qlInterestRateIndexValueDate(IndexON,D1596)</f>
        <v>50662</v>
      </c>
      <c r="F1596" s="188">
        <f>IFERROR(_xll.qlIndexFixing(IndexON,D1596,TRUE,_xll.ohTrigger(RecalcTrigger,TriggerON)),NA())</f>
        <v>1.9193640774103349E-2</v>
      </c>
      <c r="H1596" s="42">
        <f>_xll.qlCalendarAdvance(Calendar,$H1595,B1596,"f",FALSE)</f>
        <v>50662</v>
      </c>
      <c r="I1596" s="172">
        <f>_xll.qlInterestRateIndexValueDate(Index1M,$H1596)</f>
        <v>50662</v>
      </c>
      <c r="J1596" s="177">
        <f>IFERROR(_xll.qlIndexFixing(Index1M,$H1596,TRUE,_xll.ohTrigger(RecalcTrigger,Trigger1M)),NA())</f>
        <v>1.9473772163577929E-2</v>
      </c>
      <c r="K1596" s="44">
        <f>IFERROR(_xll.qlIndexFixing(Index3M,H1596,TRUE,_xll.ohTrigger(RecalcTrigger,Trigger3M)),NA())</f>
        <v>1.977405684178616E-2</v>
      </c>
      <c r="L1596" s="44">
        <f>IFERROR(_xll.qlIndexFixing(Index6M,$H1596,TRUE,_xll.ohTrigger(RecalcTrigger,Trigger6M)),NA())</f>
        <v>1.9792324425581174E-2</v>
      </c>
      <c r="M1596" s="178">
        <f>IFERROR(_xll.qlIndexFixing(Index1Y,$H1596,TRUE,_xll.ohTrigger(RecalcTrigger,Trigger1Y)),NA())</f>
        <v>1.9723653248652884E-2</v>
      </c>
      <c r="N1596" s="177">
        <f>IFERROR(_xll.qlIndexFixing(ONIndex1M,I1596,TRUE,_xll.ohTrigger(RecalcTrigger,Trigger1M)),NA())</f>
        <v>1.9470364676076324E-2</v>
      </c>
      <c r="O1596" s="44">
        <f>IFERROR(_xll.qlIndexFixing(ONIndex3M,I1596,TRUE,_xll.ohTrigger(RecalcTrigger,Trigger3M)),NA())</f>
        <v>1.9763063222083543E-2</v>
      </c>
      <c r="P1596" s="44">
        <f>IFERROR(_xll.qlIndexFixing(ONIndex6M,I1596,TRUE,_xll.ohTrigger(RecalcTrigger,Trigger6M)),NA())</f>
        <v>1.9764367405218364E-2</v>
      </c>
      <c r="Q1596" s="178">
        <f>IFERROR(_xll.qlIndexFixing(ONIndex1Y,I1596,TRUE,_xll.ohTrigger(RecalcTrigger,Trigger1Y)),NA())</f>
        <v>1.966408562534161E-2</v>
      </c>
    </row>
    <row r="1597" spans="2:17" x14ac:dyDescent="0.2">
      <c r="B1597" s="39" t="s">
        <v>42</v>
      </c>
      <c r="D1597" s="42">
        <f>_xll.qlCalendarAdvance(Calendar,$D1596,B1597,"f",FALSE)</f>
        <v>50669</v>
      </c>
      <c r="E1597" s="172">
        <f>_xll.qlInterestRateIndexValueDate(IndexON,D1597)</f>
        <v>50669</v>
      </c>
      <c r="F1597" s="188">
        <f>IFERROR(_xll.qlIndexFixing(IndexON,D1597,TRUE,_xll.ohTrigger(RecalcTrigger,TriggerON)),NA())</f>
        <v>1.9188110690869786E-2</v>
      </c>
      <c r="H1597" s="42">
        <f>_xll.qlCalendarAdvance(Calendar,$H1596,B1597,"f",FALSE)</f>
        <v>50669</v>
      </c>
      <c r="I1597" s="172">
        <f>_xll.qlInterestRateIndexValueDate(Index1M,$H1597)</f>
        <v>50669</v>
      </c>
      <c r="J1597" s="177">
        <f>IFERROR(_xll.qlIndexFixing(Index1M,$H1597,TRUE,_xll.ohTrigger(RecalcTrigger,Trigger1M)),NA())</f>
        <v>1.9468201313570743E-2</v>
      </c>
      <c r="K1597" s="44">
        <f>IFERROR(_xll.qlIndexFixing(Index3M,H1597,TRUE,_xll.ohTrigger(RecalcTrigger,Trigger3M)),NA())</f>
        <v>1.9768415845650363E-2</v>
      </c>
      <c r="L1597" s="44">
        <f>IFERROR(_xll.qlIndexFixing(Index6M,$H1597,TRUE,_xll.ohTrigger(RecalcTrigger,Trigger6M)),NA())</f>
        <v>1.9787258280435559E-2</v>
      </c>
      <c r="M1597" s="178">
        <f>IFERROR(_xll.qlIndexFixing(Index1Y,$H1597,TRUE,_xll.ohTrigger(RecalcTrigger,Trigger1Y)),NA())</f>
        <v>1.9719323860560412E-2</v>
      </c>
      <c r="N1597" s="177">
        <f>IFERROR(_xll.qlIndexFixing(ONIndex1M,I1597,TRUE,_xll.ohTrigger(RecalcTrigger,Trigger1M)),NA())</f>
        <v>1.9464699450357781E-2</v>
      </c>
      <c r="O1597" s="44">
        <f>IFERROR(_xll.qlIndexFixing(ONIndex3M,I1597,TRUE,_xll.ohTrigger(RecalcTrigger,Trigger3M)),NA())</f>
        <v>1.9757079652328313E-2</v>
      </c>
      <c r="P1597" s="44">
        <f>IFERROR(_xll.qlIndexFixing(ONIndex6M,I1597,TRUE,_xll.ohTrigger(RecalcTrigger,Trigger6M)),NA())</f>
        <v>1.9758614565471566E-2</v>
      </c>
      <c r="Q1597" s="178">
        <f>IFERROR(_xll.qlIndexFixing(ONIndex1Y,I1597,TRUE,_xll.ohTrigger(RecalcTrigger,Trigger1Y)),NA())</f>
        <v>1.9657487343779367E-2</v>
      </c>
    </row>
    <row r="1598" spans="2:17" x14ac:dyDescent="0.2">
      <c r="B1598" s="39" t="s">
        <v>42</v>
      </c>
      <c r="D1598" s="42">
        <f>_xll.qlCalendarAdvance(Calendar,$D1597,B1598,"f",FALSE)</f>
        <v>50676</v>
      </c>
      <c r="E1598" s="172">
        <f>_xll.qlInterestRateIndexValueDate(IndexON,D1598)</f>
        <v>50676</v>
      </c>
      <c r="F1598" s="188">
        <f>IFERROR(_xll.qlIndexFixing(IndexON,D1598,TRUE,_xll.ohTrigger(RecalcTrigger,TriggerON)),NA())</f>
        <v>1.91826314538035E-2</v>
      </c>
      <c r="H1598" s="42">
        <f>_xll.qlCalendarAdvance(Calendar,$H1597,B1598,"f",FALSE)</f>
        <v>50676</v>
      </c>
      <c r="I1598" s="172">
        <f>_xll.qlInterestRateIndexValueDate(Index1M,$H1598)</f>
        <v>50676</v>
      </c>
      <c r="J1598" s="177">
        <f>IFERROR(_xll.qlIndexFixing(Index1M,$H1598,TRUE,_xll.ohTrigger(RecalcTrigger,Trigger1M)),NA())</f>
        <v>1.9462680257525882E-2</v>
      </c>
      <c r="K1598" s="44">
        <f>IFERROR(_xll.qlIndexFixing(Index3M,H1598,TRUE,_xll.ohTrigger(RecalcTrigger,Trigger3M)),NA())</f>
        <v>1.9762979237140363E-2</v>
      </c>
      <c r="L1598" s="44">
        <f>IFERROR(_xll.qlIndexFixing(Index6M,$H1598,TRUE,_xll.ohTrigger(RecalcTrigger,Trigger6M)),NA())</f>
        <v>1.9782249923809093E-2</v>
      </c>
      <c r="M1598" s="178">
        <f>IFERROR(_xll.qlIndexFixing(Index1Y,$H1598,TRUE,_xll.ohTrigger(RecalcTrigger,Trigger1Y)),NA())</f>
        <v>1.9715086746381116E-2</v>
      </c>
      <c r="N1598" s="177">
        <f>IFERROR(_xll.qlIndexFixing(ONIndex1M,I1598,TRUE,_xll.ohTrigger(RecalcTrigger,Trigger1M)),NA())</f>
        <v>1.9459083939319388E-2</v>
      </c>
      <c r="O1598" s="44">
        <f>IFERROR(_xll.qlIndexFixing(ONIndex3M,I1598,TRUE,_xll.ohTrigger(RecalcTrigger,Trigger3M)),NA())</f>
        <v>1.9751153628836393E-2</v>
      </c>
      <c r="P1598" s="44">
        <f>IFERROR(_xll.qlIndexFixing(ONIndex6M,I1598,TRUE,_xll.ohTrigger(RecalcTrigger,Trigger6M)),NA())</f>
        <v>1.9752918943588549E-2</v>
      </c>
      <c r="Q1598" s="178">
        <f>IFERROR(_xll.qlIndexFixing(ONIndex1Y,I1598,TRUE,_xll.ohTrigger(RecalcTrigger,Trigger1Y)),NA())</f>
        <v>1.9650979539043156E-2</v>
      </c>
    </row>
    <row r="1599" spans="2:17" x14ac:dyDescent="0.2">
      <c r="B1599" s="39" t="s">
        <v>42</v>
      </c>
      <c r="D1599" s="42">
        <f>_xll.qlCalendarAdvance(Calendar,$D1598,B1599,"f",FALSE)</f>
        <v>50683</v>
      </c>
      <c r="E1599" s="172">
        <f>_xll.qlInterestRateIndexValueDate(IndexON,D1599)</f>
        <v>50683</v>
      </c>
      <c r="F1599" s="188">
        <f>IFERROR(_xll.qlIndexFixing(IndexON,D1599,TRUE,_xll.ohTrigger(RecalcTrigger,TriggerON)),NA())</f>
        <v>1.9177203063066584E-2</v>
      </c>
      <c r="H1599" s="42">
        <f>_xll.qlCalendarAdvance(Calendar,$H1598,B1599,"f",FALSE)</f>
        <v>50683</v>
      </c>
      <c r="I1599" s="172">
        <f>_xll.qlInterestRateIndexValueDate(Index1M,$H1599)</f>
        <v>50683</v>
      </c>
      <c r="J1599" s="177">
        <f>IFERROR(_xll.qlIndexFixing(Index1M,$H1599,TRUE,_xll.ohTrigger(RecalcTrigger,Trigger1M)),NA())</f>
        <v>1.9457340998250569E-2</v>
      </c>
      <c r="K1599" s="44">
        <f>IFERROR(_xll.qlIndexFixing(Index3M,H1599,TRUE,_xll.ohTrigger(RecalcTrigger,Trigger3M)),NA())</f>
        <v>1.9757457742425225E-2</v>
      </c>
      <c r="L1599" s="44">
        <f>IFERROR(_xll.qlIndexFixing(Index6M,$H1599,TRUE,_xll.ohTrigger(RecalcTrigger,Trigger6M)),NA())</f>
        <v>1.9777499847249438E-2</v>
      </c>
      <c r="M1599" s="178">
        <f>IFERROR(_xll.qlIndexFixing(Index1Y,$H1599,TRUE,_xll.ohTrigger(RecalcTrigger,Trigger1Y)),NA())</f>
        <v>1.9710941904965251E-2</v>
      </c>
      <c r="N1599" s="177">
        <f>IFERROR(_xll.qlIndexFixing(ONIndex1M,I1599,TRUE,_xll.ohTrigger(RecalcTrigger,Trigger1M)),NA())</f>
        <v>1.94535181428801E-2</v>
      </c>
      <c r="O1599" s="44">
        <f>IFERROR(_xll.qlIndexFixing(ONIndex3M,I1599,TRUE,_xll.ohTrigger(RecalcTrigger,Trigger3M)),NA())</f>
        <v>1.9745285151445691E-2</v>
      </c>
      <c r="P1599" s="44">
        <f>IFERROR(_xll.qlIndexFixing(ONIndex6M,I1599,TRUE,_xll.ohTrigger(RecalcTrigger,Trigger6M)),NA())</f>
        <v>1.9747280539569312E-2</v>
      </c>
      <c r="Q1599" s="178">
        <f>IFERROR(_xll.qlIndexFixing(ONIndex1Y,I1599,TRUE,_xll.ohTrigger(RecalcTrigger,Trigger1Y)),NA())</f>
        <v>1.9644562211132977E-2</v>
      </c>
    </row>
    <row r="1600" spans="2:17" x14ac:dyDescent="0.2">
      <c r="B1600" s="39" t="s">
        <v>42</v>
      </c>
      <c r="D1600" s="42">
        <f>_xll.qlCalendarAdvance(Calendar,$D1599,B1600,"f",FALSE)</f>
        <v>50690</v>
      </c>
      <c r="E1600" s="172">
        <f>_xll.qlInterestRateIndexValueDate(IndexON,D1600)</f>
        <v>50690</v>
      </c>
      <c r="F1600" s="188">
        <f>IFERROR(_xll.qlIndexFixing(IndexON,D1600,TRUE,_xll.ohTrigger(RecalcTrigger,TriggerON)),NA())</f>
        <v>1.9171825518415897E-2</v>
      </c>
      <c r="H1600" s="42">
        <f>_xll.qlCalendarAdvance(Calendar,$H1599,B1600,"f",FALSE)</f>
        <v>50690</v>
      </c>
      <c r="I1600" s="172">
        <f>_xll.qlInterestRateIndexValueDate(Index1M,$H1600)</f>
        <v>50690</v>
      </c>
      <c r="J1600" s="177">
        <f>IFERROR(_xll.qlIndexFixing(Index1M,$H1600,TRUE,_xll.ohTrigger(RecalcTrigger,Trigger1M)),NA())</f>
        <v>1.9451922798089993E-2</v>
      </c>
      <c r="K1600" s="44">
        <f>IFERROR(_xll.qlIndexFixing(Index3M,H1600,TRUE,_xll.ohTrigger(RecalcTrigger,Trigger3M)),NA())</f>
        <v>1.9751994084842329E-2</v>
      </c>
      <c r="L1600" s="44">
        <f>IFERROR(_xll.qlIndexFixing(Index6M,$H1600,TRUE,_xll.ohTrigger(RecalcTrigger,Trigger6M)),NA())</f>
        <v>1.9772610930448891E-2</v>
      </c>
      <c r="M1600" s="178">
        <f>IFERROR(_xll.qlIndexFixing(Index1Y,$H1600,TRUE,_xll.ohTrigger(RecalcTrigger,Trigger1Y)),NA())</f>
        <v>1.9706889335187494E-2</v>
      </c>
      <c r="N1600" s="177">
        <f>IFERROR(_xll.qlIndexFixing(ONIndex1M,I1600,TRUE,_xll.ohTrigger(RecalcTrigger,Trigger1M)),NA())</f>
        <v>1.9448002061039915E-2</v>
      </c>
      <c r="O1600" s="44">
        <f>IFERROR(_xll.qlIndexFixing(ONIndex3M,I1600,TRUE,_xll.ohTrigger(RecalcTrigger,Trigger3M)),NA())</f>
        <v>1.9739474220318298E-2</v>
      </c>
      <c r="P1600" s="44">
        <f>IFERROR(_xll.qlIndexFixing(ONIndex6M,I1600,TRUE,_xll.ohTrigger(RecalcTrigger,Trigger6M)),NA())</f>
        <v>1.9741699353413855E-2</v>
      </c>
      <c r="Q1600" s="178">
        <f>IFERROR(_xll.qlIndexFixing(ONIndex1Y,I1600,TRUE,_xll.ohTrigger(RecalcTrigger,Trigger1Y)),NA())</f>
        <v>1.9638235360210921E-2</v>
      </c>
    </row>
    <row r="1601" spans="2:17" x14ac:dyDescent="0.2">
      <c r="B1601" s="39" t="s">
        <v>42</v>
      </c>
      <c r="D1601" s="42">
        <f>_xll.qlCalendarAdvance(Calendar,$D1600,B1601,"f",FALSE)</f>
        <v>50697</v>
      </c>
      <c r="E1601" s="172">
        <f>_xll.qlInterestRateIndexValueDate(IndexON,D1601)</f>
        <v>50697</v>
      </c>
      <c r="F1601" s="188">
        <f>IFERROR(_xll.qlIndexFixing(IndexON,D1601,TRUE,_xll.ohTrigger(RecalcTrigger,TriggerON)),NA())</f>
        <v>1.9166498820013533E-2</v>
      </c>
      <c r="H1601" s="42">
        <f>_xll.qlCalendarAdvance(Calendar,$H1600,B1601,"f",FALSE)</f>
        <v>50697</v>
      </c>
      <c r="I1601" s="172">
        <f>_xll.qlInterestRateIndexValueDate(Index1M,$H1601)</f>
        <v>50697</v>
      </c>
      <c r="J1601" s="177">
        <f>IFERROR(_xll.qlIndexFixing(Index1M,$H1601,TRUE,_xll.ohTrigger(RecalcTrigger,Trigger1M)),NA())</f>
        <v>1.9446554394419249E-2</v>
      </c>
      <c r="K1601" s="44">
        <f>IFERROR(_xll.qlIndexFixing(Index3M,H1601,TRUE,_xll.ohTrigger(RecalcTrigger,Trigger3M)),NA())</f>
        <v>1.9746588264152945E-2</v>
      </c>
      <c r="L1601" s="44">
        <f>IFERROR(_xll.qlIndexFixing(Index6M,$H1601,TRUE,_xll.ohTrigger(RecalcTrigger,Trigger6M)),NA())</f>
        <v>1.9767779804052889E-2</v>
      </c>
      <c r="M1601" s="178">
        <f>IFERROR(_xll.qlIndexFixing(Index1Y,$H1601,TRUE,_xll.ohTrigger(RecalcTrigger,Trigger1Y)),NA())</f>
        <v>1.9702929035948058E-2</v>
      </c>
      <c r="N1601" s="177">
        <f>IFERROR(_xll.qlIndexFixing(ONIndex1M,I1601,TRUE,_xll.ohTrigger(RecalcTrigger,Trigger1M)),NA())</f>
        <v>1.9442535693960927E-2</v>
      </c>
      <c r="O1601" s="44">
        <f>IFERROR(_xll.qlIndexFixing(ONIndex3M,I1601,TRUE,_xll.ohTrigger(RecalcTrigger,Trigger3M)),NA())</f>
        <v>1.973372083537317E-2</v>
      </c>
      <c r="P1601" s="44">
        <f>IFERROR(_xll.qlIndexFixing(ONIndex6M,I1601,TRUE,_xll.ohTrigger(RecalcTrigger,Trigger6M)),NA())</f>
        <v>1.973617538487904E-2</v>
      </c>
      <c r="Q1601" s="178">
        <f>IFERROR(_xll.qlIndexFixing(ONIndex1Y,I1601,TRUE,_xll.ohTrigger(RecalcTrigger,Trigger1Y)),NA())</f>
        <v>1.9631998986114896E-2</v>
      </c>
    </row>
    <row r="1602" spans="2:17" x14ac:dyDescent="0.2">
      <c r="B1602" s="39" t="s">
        <v>42</v>
      </c>
      <c r="D1602" s="42">
        <f>_xll.qlCalendarAdvance(Calendar,$D1601,B1602,"f",FALSE)</f>
        <v>50704</v>
      </c>
      <c r="E1602" s="172">
        <f>_xll.qlInterestRateIndexValueDate(IndexON,D1602)</f>
        <v>50704</v>
      </c>
      <c r="F1602" s="188">
        <f>IFERROR(_xll.qlIndexFixing(IndexON,D1602,TRUE,_xll.ohTrigger(RecalcTrigger,TriggerON)),NA())</f>
        <v>1.9161222967940539E-2</v>
      </c>
      <c r="H1602" s="42">
        <f>_xll.qlCalendarAdvance(Calendar,$H1601,B1602,"f",FALSE)</f>
        <v>50704</v>
      </c>
      <c r="I1602" s="172">
        <f>_xll.qlInterestRateIndexValueDate(Index1M,$H1602)</f>
        <v>50704</v>
      </c>
      <c r="J1602" s="177">
        <f>IFERROR(_xll.qlIndexFixing(Index1M,$H1602,TRUE,_xll.ohTrigger(RecalcTrigger,Trigger1M)),NA())</f>
        <v>1.9441235787170368E-2</v>
      </c>
      <c r="K1602" s="44">
        <f>IFERROR(_xll.qlIndexFixing(Index3M,H1602,TRUE,_xll.ohTrigger(RecalcTrigger,Trigger3M)),NA())</f>
        <v>1.9741240280121863E-2</v>
      </c>
      <c r="L1602" s="44">
        <f>IFERROR(_xll.qlIndexFixing(Index6M,$H1602,TRUE,_xll.ohTrigger(RecalcTrigger,Trigger6M)),NA())</f>
        <v>1.9763006467648187E-2</v>
      </c>
      <c r="M1602" s="178">
        <f>IFERROR(_xll.qlIndexFixing(Index1Y,$H1602,TRUE,_xll.ohTrigger(RecalcTrigger,Trigger1Y)),NA())</f>
        <v>1.9699061006171581E-2</v>
      </c>
      <c r="N1602" s="177">
        <f>IFERROR(_xll.qlIndexFixing(ONIndex1M,I1602,TRUE,_xll.ohTrigger(RecalcTrigger,Trigger1M)),NA())</f>
        <v>1.9437119041237905E-2</v>
      </c>
      <c r="O1602" s="44">
        <f>IFERROR(_xll.qlIndexFixing(ONIndex3M,I1602,TRUE,_xll.ohTrigger(RecalcTrigger,Trigger3M)),NA())</f>
        <v>1.9728024996610305E-2</v>
      </c>
      <c r="P1602" s="44">
        <f>IFERROR(_xll.qlIndexFixing(ONIndex6M,I1602,TRUE,_xll.ohTrigger(RecalcTrigger,Trigger6M)),NA())</f>
        <v>1.9730708634370098E-2</v>
      </c>
      <c r="Q1602" s="178">
        <f>IFERROR(_xll.qlIndexFixing(ONIndex1Y,I1602,TRUE,_xll.ohTrigger(RecalcTrigger,Trigger1Y)),NA())</f>
        <v>1.9625853088763856E-2</v>
      </c>
    </row>
    <row r="1603" spans="2:17" x14ac:dyDescent="0.2">
      <c r="B1603" s="39" t="s">
        <v>42</v>
      </c>
      <c r="D1603" s="42">
        <f>_xll.qlCalendarAdvance(Calendar,$D1602,B1603,"f",FALSE)</f>
        <v>50711</v>
      </c>
      <c r="E1603" s="172">
        <f>_xll.qlInterestRateIndexValueDate(IndexON,D1603)</f>
        <v>50711</v>
      </c>
      <c r="F1603" s="188">
        <f>IFERROR(_xll.qlIndexFixing(IndexON,D1603,TRUE,_xll.ohTrigger(RecalcTrigger,TriggerON)),NA())</f>
        <v>1.9155997962034821E-2</v>
      </c>
      <c r="H1603" s="42">
        <f>_xll.qlCalendarAdvance(Calendar,$H1602,B1603,"f",FALSE)</f>
        <v>50711</v>
      </c>
      <c r="I1603" s="172">
        <f>_xll.qlInterestRateIndexValueDate(Index1M,$H1603)</f>
        <v>50711</v>
      </c>
      <c r="J1603" s="177">
        <f>IFERROR(_xll.qlIndexFixing(Index1M,$H1603,TRUE,_xll.ohTrigger(RecalcTrigger,Trigger1M)),NA())</f>
        <v>1.9435821884450921E-2</v>
      </c>
      <c r="K1603" s="44">
        <f>IFERROR(_xll.qlIndexFixing(Index3M,H1603,TRUE,_xll.ohTrigger(RecalcTrigger,Trigger3M)),NA())</f>
        <v>1.9735950132515636E-2</v>
      </c>
      <c r="L1603" s="44">
        <f>IFERROR(_xll.qlIndexFixing(Index6M,$H1603,TRUE,_xll.ohTrigger(RecalcTrigger,Trigger6M)),NA())</f>
        <v>1.9758290920825539E-2</v>
      </c>
      <c r="M1603" s="178">
        <f>IFERROR(_xll.qlIndexFixing(Index1Y,$H1603,TRUE,_xll.ohTrigger(RecalcTrigger,Trigger1Y)),NA())</f>
        <v>1.969528524480868E-2</v>
      </c>
      <c r="N1603" s="177">
        <f>IFERROR(_xll.qlIndexFixing(ONIndex1M,I1603,TRUE,_xll.ohTrigger(RecalcTrigger,Trigger1M)),NA())</f>
        <v>1.9431752103438171E-2</v>
      </c>
      <c r="O1603" s="44">
        <f>IFERROR(_xll.qlIndexFixing(ONIndex3M,I1603,TRUE,_xll.ohTrigger(RecalcTrigger,Trigger3M)),NA())</f>
        <v>1.972238670411075E-2</v>
      </c>
      <c r="P1603" s="44">
        <f>IFERROR(_xll.qlIndexFixing(ONIndex6M,I1603,TRUE,_xll.ohTrigger(RecalcTrigger,Trigger6M)),NA())</f>
        <v>1.9725299101643889E-2</v>
      </c>
      <c r="Q1603" s="178">
        <f>IFERROR(_xll.qlIndexFixing(ONIndex1Y,I1603,TRUE,_xll.ohTrigger(RecalcTrigger,Trigger1Y)),NA())</f>
        <v>1.9619797668319894E-2</v>
      </c>
    </row>
    <row r="1604" spans="2:17" x14ac:dyDescent="0.2">
      <c r="B1604" s="39" t="s">
        <v>42</v>
      </c>
      <c r="D1604" s="42">
        <f>_xll.qlCalendarAdvance(Calendar,$D1603,B1604,"f",FALSE)</f>
        <v>50718</v>
      </c>
      <c r="E1604" s="172">
        <f>_xll.qlInterestRateIndexValueDate(IndexON,D1604)</f>
        <v>50718</v>
      </c>
      <c r="F1604" s="188">
        <f>IFERROR(_xll.qlIndexFixing(IndexON,D1604,TRUE,_xll.ohTrigger(RecalcTrigger,TriggerON)),NA())</f>
        <v>1.9150823802377426E-2</v>
      </c>
      <c r="H1604" s="42">
        <f>_xll.qlCalendarAdvance(Calendar,$H1603,B1604,"f",FALSE)</f>
        <v>50718</v>
      </c>
      <c r="I1604" s="172">
        <f>_xll.qlInterestRateIndexValueDate(Index1M,$H1604)</f>
        <v>50718</v>
      </c>
      <c r="J1604" s="177">
        <f>IFERROR(_xll.qlIndexFixing(Index1M,$H1604,TRUE,_xll.ohTrigger(RecalcTrigger,Trigger1M)),NA())</f>
        <v>1.9430599590804919E-2</v>
      </c>
      <c r="K1604" s="44">
        <f>IFERROR(_xll.qlIndexFixing(Index3M,H1604,TRUE,_xll.ohTrigger(RecalcTrigger,Trigger3M)),NA())</f>
        <v>1.9730717821105213E-2</v>
      </c>
      <c r="L1604" s="44">
        <f>IFERROR(_xll.qlIndexFixing(Index6M,$H1604,TRUE,_xll.ohTrigger(RecalcTrigger,Trigger6M)),NA())</f>
        <v>1.9753413319406964E-2</v>
      </c>
      <c r="M1604" s="178">
        <f>IFERROR(_xll.qlIndexFixing(Index1Y,$H1604,TRUE,_xll.ohTrigger(RecalcTrigger,Trigger1Y)),NA())</f>
        <v>1.9691601750834398E-2</v>
      </c>
      <c r="N1604" s="177">
        <f>IFERROR(_xll.qlIndexFixing(ONIndex1M,I1604,TRUE,_xll.ohTrigger(RecalcTrigger,Trigger1M)),NA())</f>
        <v>1.9426434880075449E-2</v>
      </c>
      <c r="O1604" s="44">
        <f>IFERROR(_xll.qlIndexFixing(ONIndex3M,I1604,TRUE,_xll.ohTrigger(RecalcTrigger,Trigger3M)),NA())</f>
        <v>1.971680595779346E-2</v>
      </c>
      <c r="P1604" s="44">
        <f>IFERROR(_xll.qlIndexFixing(ONIndex6M,I1604,TRUE,_xll.ohTrigger(RecalcTrigger,Trigger6M)),NA())</f>
        <v>1.9719946786781462E-2</v>
      </c>
      <c r="Q1604" s="178">
        <f>IFERROR(_xll.qlIndexFixing(ONIndex1Y,I1604,TRUE,_xll.ohTrigger(RecalcTrigger,Trigger1Y)),NA())</f>
        <v>1.9613832724783009E-2</v>
      </c>
    </row>
    <row r="1605" spans="2:17" x14ac:dyDescent="0.2">
      <c r="B1605" s="39" t="s">
        <v>42</v>
      </c>
      <c r="D1605" s="42">
        <f>_xll.qlCalendarAdvance(Calendar,$D1604,B1605,"f",FALSE)</f>
        <v>50725</v>
      </c>
      <c r="E1605" s="172">
        <f>_xll.qlInterestRateIndexValueDate(IndexON,D1605)</f>
        <v>50725</v>
      </c>
      <c r="F1605" s="188">
        <f>IFERROR(_xll.qlIndexFixing(IndexON,D1605,TRUE,_xll.ohTrigger(RecalcTrigger,TriggerON)),NA())</f>
        <v>1.9145700488887307E-2</v>
      </c>
      <c r="H1605" s="42">
        <f>_xll.qlCalendarAdvance(Calendar,$H1604,B1605,"f",FALSE)</f>
        <v>50725</v>
      </c>
      <c r="I1605" s="172">
        <f>_xll.qlInterestRateIndexValueDate(Index1M,$H1605)</f>
        <v>50725</v>
      </c>
      <c r="J1605" s="177">
        <f>IFERROR(_xll.qlIndexFixing(Index1M,$H1605,TRUE,_xll.ohTrigger(RecalcTrigger,Trigger1M)),NA())</f>
        <v>1.9425427090664676E-2</v>
      </c>
      <c r="K1605" s="44">
        <f>IFERROR(_xll.qlIndexFixing(Index3M,H1605,TRUE,_xll.ohTrigger(RecalcTrigger,Trigger3M)),NA())</f>
        <v>1.9725543345660675E-2</v>
      </c>
      <c r="L1605" s="44">
        <f>IFERROR(_xll.qlIndexFixing(Index6M,$H1605,TRUE,_xll.ohTrigger(RecalcTrigger,Trigger6M)),NA())</f>
        <v>1.9748809470747475E-2</v>
      </c>
      <c r="M1605" s="178">
        <f>IFERROR(_xll.qlIndexFixing(Index1Y,$H1605,TRUE,_xll.ohTrigger(RecalcTrigger,Trigger1Y)),NA())</f>
        <v>1.9688010523248201E-2</v>
      </c>
      <c r="N1605" s="177">
        <f>IFERROR(_xll.qlIndexFixing(ONIndex1M,I1605,TRUE,_xll.ohTrigger(RecalcTrigger,Trigger1M)),NA())</f>
        <v>1.9421167371392878E-2</v>
      </c>
      <c r="O1605" s="44">
        <f>IFERROR(_xll.qlIndexFixing(ONIndex3M,I1605,TRUE,_xll.ohTrigger(RecalcTrigger,Trigger3M)),NA())</f>
        <v>1.9711282757658433E-2</v>
      </c>
      <c r="P1605" s="44">
        <f>IFERROR(_xll.qlIndexFixing(ONIndex6M,I1605,TRUE,_xll.ohTrigger(RecalcTrigger,Trigger6M)),NA())</f>
        <v>1.9714651689620721E-2</v>
      </c>
      <c r="Q1605" s="178">
        <f>IFERROR(_xll.qlIndexFixing(ONIndex1Y,I1605,TRUE,_xll.ohTrigger(RecalcTrigger,Trigger1Y)),NA())</f>
        <v>1.9607958257991109E-2</v>
      </c>
    </row>
    <row r="1606" spans="2:17" x14ac:dyDescent="0.2">
      <c r="B1606" s="39" t="s">
        <v>42</v>
      </c>
      <c r="D1606" s="42">
        <f>_xll.qlCalendarAdvance(Calendar,$D1605,B1606,"f",FALSE)</f>
        <v>50732</v>
      </c>
      <c r="E1606" s="172">
        <f>_xll.qlInterestRateIndexValueDate(IndexON,D1606)</f>
        <v>50732</v>
      </c>
      <c r="F1606" s="188">
        <f>IFERROR(_xll.qlIndexFixing(IndexON,D1606,TRUE,_xll.ohTrigger(RecalcTrigger,TriggerON)),NA())</f>
        <v>1.9140628021645512E-2</v>
      </c>
      <c r="H1606" s="42">
        <f>_xll.qlCalendarAdvance(Calendar,$H1605,B1606,"f",FALSE)</f>
        <v>50732</v>
      </c>
      <c r="I1606" s="172">
        <f>_xll.qlInterestRateIndexValueDate(Index1M,$H1606)</f>
        <v>50732</v>
      </c>
      <c r="J1606" s="177">
        <f>IFERROR(_xll.qlIndexFixing(Index1M,$H1606,TRUE,_xll.ohTrigger(RecalcTrigger,Trigger1M)),NA())</f>
        <v>1.9420304383968062E-2</v>
      </c>
      <c r="K1606" s="44">
        <f>IFERROR(_xll.qlIndexFixing(Index3M,H1606,TRUE,_xll.ohTrigger(RecalcTrigger,Trigger3M)),NA())</f>
        <v>1.9720426705960026E-2</v>
      </c>
      <c r="L1606" s="44">
        <f>IFERROR(_xll.qlIndexFixing(Index6M,$H1606,TRUE,_xll.ohTrigger(RecalcTrigger,Trigger6M)),NA())</f>
        <v>1.9744263407333942E-2</v>
      </c>
      <c r="M1606" s="178">
        <f>IFERROR(_xll.qlIndexFixing(Index1Y,$H1606,TRUE,_xll.ohTrigger(RecalcTrigger,Trigger1Y)),NA())</f>
        <v>1.9684511561076201E-2</v>
      </c>
      <c r="N1606" s="177">
        <f>IFERROR(_xll.qlIndexFixing(ONIndex1M,I1606,TRUE,_xll.ohTrigger(RecalcTrigger,Trigger1M)),NA())</f>
        <v>1.9415949577390457E-2</v>
      </c>
      <c r="O1606" s="44">
        <f>IFERROR(_xll.qlIndexFixing(ONIndex3M,I1606,TRUE,_xll.ohTrigger(RecalcTrigger,Trigger3M)),NA())</f>
        <v>1.970581710370567E-2</v>
      </c>
      <c r="P1606" s="44">
        <f>IFERROR(_xll.qlIndexFixing(ONIndex6M,I1606,TRUE,_xll.ohTrigger(RecalcTrigger,Trigger6M)),NA())</f>
        <v>1.9709413810323761E-2</v>
      </c>
      <c r="Q1606" s="178">
        <f>IFERROR(_xll.qlIndexFixing(ONIndex1Y,I1606,TRUE,_xll.ohTrigger(RecalcTrigger,Trigger1Y)),NA())</f>
        <v>1.9602174267944195E-2</v>
      </c>
    </row>
    <row r="1607" spans="2:17" x14ac:dyDescent="0.2">
      <c r="B1607" s="39" t="s">
        <v>42</v>
      </c>
      <c r="D1607" s="42">
        <f>_xll.qlCalendarAdvance(Calendar,$D1606,B1607,"f",FALSE)</f>
        <v>50739</v>
      </c>
      <c r="E1607" s="172">
        <f>_xll.qlInterestRateIndexValueDate(IndexON,D1607)</f>
        <v>50739</v>
      </c>
      <c r="F1607" s="188">
        <f>IFERROR(_xll.qlIndexFixing(IndexON,D1607,TRUE,_xll.ohTrigger(RecalcTrigger,TriggerON)),NA())</f>
        <v>1.9135606400570992E-2</v>
      </c>
      <c r="H1607" s="42">
        <f>_xll.qlCalendarAdvance(Calendar,$H1606,B1607,"f",FALSE)</f>
        <v>50739</v>
      </c>
      <c r="I1607" s="172">
        <f>_xll.qlInterestRateIndexValueDate(Index1M,$H1607)</f>
        <v>50739</v>
      </c>
      <c r="J1607" s="177">
        <f>IFERROR(_xll.qlIndexFixing(Index1M,$H1607,TRUE,_xll.ohTrigger(RecalcTrigger,Trigger1M)),NA())</f>
        <v>1.9415389694958429E-2</v>
      </c>
      <c r="K1607" s="44">
        <f>IFERROR(_xll.qlIndexFixing(Index3M,H1607,TRUE,_xll.ohTrigger(RecalcTrigger,Trigger3M)),NA())</f>
        <v>1.9715005950151521E-2</v>
      </c>
      <c r="L1607" s="44">
        <f>IFERROR(_xll.qlIndexFixing(Index6M,$H1607,TRUE,_xll.ohTrigger(RecalcTrigger,Trigger6M)),NA())</f>
        <v>1.974000662136044E-2</v>
      </c>
      <c r="M1607" s="178">
        <f>IFERROR(_xll.qlIndexFixing(Index1Y,$H1607,TRUE,_xll.ohTrigger(RecalcTrigger,Trigger1Y)),NA())</f>
        <v>1.9681104863368493E-2</v>
      </c>
      <c r="N1607" s="177">
        <f>IFERROR(_xll.qlIndexFixing(ONIndex1M,I1607,TRUE,_xll.ohTrigger(RecalcTrigger,Trigger1M)),NA())</f>
        <v>1.9410781497906093E-2</v>
      </c>
      <c r="O1607" s="44">
        <f>IFERROR(_xll.qlIndexFixing(ONIndex3M,I1607,TRUE,_xll.ohTrigger(RecalcTrigger,Trigger3M)),NA())</f>
        <v>1.970040899593517E-2</v>
      </c>
      <c r="P1607" s="44">
        <f>IFERROR(_xll.qlIndexFixing(ONIndex6M,I1607,TRUE,_xll.ohTrigger(RecalcTrigger,Trigger6M)),NA())</f>
        <v>1.9704233148971628E-2</v>
      </c>
      <c r="Q1607" s="178">
        <f>IFERROR(_xll.qlIndexFixing(ONIndex1Y,I1607,TRUE,_xll.ohTrigger(RecalcTrigger,Trigger1Y)),NA())</f>
        <v>1.9596480754804357E-2</v>
      </c>
    </row>
    <row r="1608" spans="2:17" x14ac:dyDescent="0.2">
      <c r="B1608" s="39" t="s">
        <v>42</v>
      </c>
      <c r="D1608" s="42">
        <f>_xll.qlCalendarAdvance(Calendar,$D1607,B1608,"f",FALSE)</f>
        <v>50746</v>
      </c>
      <c r="E1608" s="172">
        <f>_xll.qlInterestRateIndexValueDate(IndexON,D1608)</f>
        <v>50746</v>
      </c>
      <c r="F1608" s="188">
        <f>IFERROR(_xll.qlIndexFixing(IndexON,D1608,TRUE,_xll.ohTrigger(RecalcTrigger,TriggerON)),NA())</f>
        <v>1.9130635625744796E-2</v>
      </c>
      <c r="H1608" s="42">
        <f>_xll.qlCalendarAdvance(Calendar,$H1607,B1608,"f",FALSE)</f>
        <v>50746</v>
      </c>
      <c r="I1608" s="172">
        <f>_xll.qlInterestRateIndexValueDate(Index1M,$H1608)</f>
        <v>50746</v>
      </c>
      <c r="J1608" s="177">
        <f>IFERROR(_xll.qlIndexFixing(Index1M,$H1608,TRUE,_xll.ohTrigger(RecalcTrigger,Trigger1M)),NA())</f>
        <v>1.9410369864862921E-2</v>
      </c>
      <c r="K1608" s="44">
        <f>IFERROR(_xll.qlIndexFixing(Index3M,H1608,TRUE,_xll.ohTrigger(RecalcTrigger,Trigger3M)),NA())</f>
        <v>1.9709997258844938E-2</v>
      </c>
      <c r="L1608" s="44">
        <f>IFERROR(_xll.qlIndexFixing(Index6M,$H1608,TRUE,_xll.ohTrigger(RecalcTrigger,Trigger6M)),NA())</f>
        <v>1.9735580016493851E-2</v>
      </c>
      <c r="M1608" s="178">
        <f>IFERROR(_xll.qlIndexFixing(Index1Y,$H1608,TRUE,_xll.ohTrigger(RecalcTrigger,Trigger1Y)),NA())</f>
        <v>1.9677790429200481E-2</v>
      </c>
      <c r="N1608" s="177">
        <f>IFERROR(_xll.qlIndexFixing(ONIndex1M,I1608,TRUE,_xll.ohTrigger(RecalcTrigger,Trigger1M)),NA())</f>
        <v>1.9405663133020834E-2</v>
      </c>
      <c r="O1608" s="44">
        <f>IFERROR(_xll.qlIndexFixing(ONIndex3M,I1608,TRUE,_xll.ohTrigger(RecalcTrigger,Trigger3M)),NA())</f>
        <v>1.9695058434427981E-2</v>
      </c>
      <c r="P1608" s="44">
        <f>IFERROR(_xll.qlIndexFixing(ONIndex6M,I1608,TRUE,_xll.ohTrigger(RecalcTrigger,Trigger6M)),NA())</f>
        <v>1.9699109705240136E-2</v>
      </c>
      <c r="Q1608" s="178">
        <f>IFERROR(_xll.qlIndexFixing(ONIndex1Y,I1608,TRUE,_xll.ohTrigger(RecalcTrigger,Trigger1Y)),NA())</f>
        <v>1.9590877718490551E-2</v>
      </c>
    </row>
    <row r="1609" spans="2:17" x14ac:dyDescent="0.2">
      <c r="B1609" s="39" t="s">
        <v>42</v>
      </c>
      <c r="D1609" s="42">
        <f>_xll.qlCalendarAdvance(Calendar,$D1608,B1609,"f",FALSE)</f>
        <v>50753</v>
      </c>
      <c r="E1609" s="172">
        <f>_xll.qlInterestRateIndexValueDate(IndexON,D1609)</f>
        <v>50753</v>
      </c>
      <c r="F1609" s="188">
        <f>IFERROR(_xll.qlIndexFixing(IndexON,D1609,TRUE,_xll.ohTrigger(RecalcTrigger,TriggerON)),NA())</f>
        <v>1.9125715697085877E-2</v>
      </c>
      <c r="H1609" s="42">
        <f>_xll.qlCalendarAdvance(Calendar,$H1608,B1609,"f",FALSE)</f>
        <v>50753</v>
      </c>
      <c r="I1609" s="172">
        <f>_xll.qlInterestRateIndexValueDate(Index1M,$H1609)</f>
        <v>50753</v>
      </c>
      <c r="J1609" s="177">
        <f>IFERROR(_xll.qlIndexFixing(Index1M,$H1609,TRUE,_xll.ohTrigger(RecalcTrigger,Trigger1M)),NA())</f>
        <v>1.9405399830729145E-2</v>
      </c>
      <c r="K1609" s="44">
        <f>IFERROR(_xll.qlIndexFixing(Index3M,H1609,TRUE,_xll.ohTrigger(RecalcTrigger,Trigger3M)),NA())</f>
        <v>1.9705046396286674E-2</v>
      </c>
      <c r="L1609" s="44">
        <f>IFERROR(_xll.qlIndexFixing(Index6M,$H1609,TRUE,_xll.ohTrigger(RecalcTrigger,Trigger6M)),NA())</f>
        <v>1.9731211198862092E-2</v>
      </c>
      <c r="M1609" s="178">
        <f>IFERROR(_xll.qlIndexFixing(Index1Y,$H1609,TRUE,_xll.ohTrigger(RecalcTrigger,Trigger1Y)),NA())</f>
        <v>1.967456825767222E-2</v>
      </c>
      <c r="N1609" s="177">
        <f>IFERROR(_xll.qlIndexFixing(ONIndex1M,I1609,TRUE,_xll.ohTrigger(RecalcTrigger,Trigger1M)),NA())</f>
        <v>1.9400594482815725E-2</v>
      </c>
      <c r="O1609" s="44">
        <f>IFERROR(_xll.qlIndexFixing(ONIndex3M,I1609,TRUE,_xll.ohTrigger(RecalcTrigger,Trigger3M)),NA())</f>
        <v>1.9689765419022009E-2</v>
      </c>
      <c r="P1609" s="44">
        <f>IFERROR(_xll.qlIndexFixing(ONIndex6M,I1609,TRUE,_xll.ohTrigger(RecalcTrigger,Trigger6M)),NA())</f>
        <v>1.9694043479372425E-2</v>
      </c>
      <c r="Q1609" s="178">
        <f>IFERROR(_xll.qlIndexFixing(ONIndex1Y,I1609,TRUE,_xll.ohTrigger(RecalcTrigger,Trigger1Y)),NA())</f>
        <v>1.9585365159002777E-2</v>
      </c>
    </row>
    <row r="1610" spans="2:17" x14ac:dyDescent="0.2">
      <c r="B1610" s="39" t="s">
        <v>42</v>
      </c>
      <c r="D1610" s="42">
        <f>_xll.qlCalendarAdvance(Calendar,$D1609,B1610,"f",FALSE)</f>
        <v>50760</v>
      </c>
      <c r="E1610" s="172">
        <f>_xll.qlInterestRateIndexValueDate(IndexON,D1610)</f>
        <v>50760</v>
      </c>
      <c r="F1610" s="188">
        <f>IFERROR(_xll.qlIndexFixing(IndexON,D1610,TRUE,_xll.ohTrigger(RecalcTrigger,TriggerON)),NA())</f>
        <v>1.912084661467528E-2</v>
      </c>
      <c r="H1610" s="42">
        <f>_xll.qlCalendarAdvance(Calendar,$H1609,B1610,"f",FALSE)</f>
        <v>50760</v>
      </c>
      <c r="I1610" s="172">
        <f>_xll.qlInterestRateIndexValueDate(Index1M,$H1610)</f>
        <v>50760</v>
      </c>
      <c r="J1610" s="177">
        <f>IFERROR(_xll.qlIndexFixing(Index1M,$H1610,TRUE,_xll.ohTrigger(RecalcTrigger,Trigger1M)),NA())</f>
        <v>1.9400479592499575E-2</v>
      </c>
      <c r="K1610" s="44">
        <f>IFERROR(_xll.qlIndexFixing(Index3M,H1610,TRUE,_xll.ohTrigger(RecalcTrigger,Trigger3M)),NA())</f>
        <v>1.9700153362262409E-2</v>
      </c>
      <c r="L1610" s="44">
        <f>IFERROR(_xll.qlIndexFixing(Index6M,$H1610,TRUE,_xll.ohTrigger(RecalcTrigger,Trigger6M)),NA())</f>
        <v>1.9726900168091553E-2</v>
      </c>
      <c r="M1610" s="178">
        <f>IFERROR(_xll.qlIndexFixing(Index1Y,$H1610,TRUE,_xll.ohTrigger(RecalcTrigger,Trigger1Y)),NA())</f>
        <v>1.9671438347909076E-2</v>
      </c>
      <c r="N1610" s="177">
        <f>IFERROR(_xll.qlIndexFixing(ONIndex1M,I1610,TRUE,_xll.ohTrigger(RecalcTrigger,Trigger1M)),NA())</f>
        <v>1.939557554720972E-2</v>
      </c>
      <c r="O1610" s="44">
        <f>IFERROR(_xll.qlIndexFixing(ONIndex3M,I1610,TRUE,_xll.ohTrigger(RecalcTrigger,Trigger3M)),NA())</f>
        <v>1.9684529949879348E-2</v>
      </c>
      <c r="P1610" s="44">
        <f>IFERROR(_xll.qlIndexFixing(ONIndex6M,I1610,TRUE,_xll.ohTrigger(RecalcTrigger,Trigger6M)),NA())</f>
        <v>1.9689034471287448E-2</v>
      </c>
      <c r="Q1610" s="178">
        <f>IFERROR(_xll.qlIndexFixing(ONIndex1Y,I1610,TRUE,_xll.ohTrigger(RecalcTrigger,Trigger1Y)),NA())</f>
        <v>1.9579943076341033E-2</v>
      </c>
    </row>
    <row r="1611" spans="2:17" x14ac:dyDescent="0.2">
      <c r="B1611" s="39" t="s">
        <v>42</v>
      </c>
      <c r="D1611" s="42">
        <f>_xll.qlCalendarAdvance(Calendar,$D1610,B1611,"f",FALSE)</f>
        <v>50768</v>
      </c>
      <c r="E1611" s="172">
        <f>_xll.qlInterestRateIndexValueDate(IndexON,D1611)</f>
        <v>50768</v>
      </c>
      <c r="F1611" s="188">
        <f>IFERROR(_xll.qlIndexFixing(IndexON,D1611,TRUE,_xll.ohTrigger(RecalcTrigger,TriggerON)),NA())</f>
        <v>1.9115344209719165E-2</v>
      </c>
      <c r="H1611" s="42">
        <f>_xll.qlCalendarAdvance(Calendar,$H1610,B1611,"f",FALSE)</f>
        <v>50768</v>
      </c>
      <c r="I1611" s="172">
        <f>_xll.qlInterestRateIndexValueDate(Index1M,$H1611)</f>
        <v>50768</v>
      </c>
      <c r="J1611" s="177">
        <f>IFERROR(_xll.qlIndexFixing(Index1M,$H1611,TRUE,_xll.ohTrigger(RecalcTrigger,Trigger1M)),NA())</f>
        <v>1.9395262142398628E-2</v>
      </c>
      <c r="K1611" s="44">
        <f>IFERROR(_xll.qlIndexFixing(Index3M,H1611,TRUE,_xll.ohTrigger(RecalcTrigger,Trigger3M)),NA())</f>
        <v>1.9694632133563757E-2</v>
      </c>
      <c r="L1611" s="44">
        <f>IFERROR(_xll.qlIndexFixing(Index6M,$H1611,TRUE,_xll.ohTrigger(RecalcTrigger,Trigger6M)),NA())</f>
        <v>1.9722044034731125E-2</v>
      </c>
      <c r="M1611" s="178">
        <f>IFERROR(_xll.qlIndexFixing(Index1Y,$H1611,TRUE,_xll.ohTrigger(RecalcTrigger,Trigger1Y)),NA())</f>
        <v>1.9667974280681788E-2</v>
      </c>
      <c r="N1611" s="177">
        <f>IFERROR(_xll.qlIndexFixing(ONIndex1M,I1611,TRUE,_xll.ohTrigger(RecalcTrigger,Trigger1M)),NA())</f>
        <v>1.9389900495845325E-2</v>
      </c>
      <c r="O1611" s="44">
        <f>IFERROR(_xll.qlIndexFixing(ONIndex3M,I1611,TRUE,_xll.ohTrigger(RecalcTrigger,Trigger3M)),NA())</f>
        <v>1.9678617021197109E-2</v>
      </c>
      <c r="P1611" s="44">
        <f>IFERROR(_xll.qlIndexFixing(ONIndex6M,I1611,TRUE,_xll.ohTrigger(RecalcTrigger,Trigger6M)),NA())</f>
        <v>1.9683379953322477E-2</v>
      </c>
      <c r="Q1611" s="178">
        <f>IFERROR(_xll.qlIndexFixing(ONIndex1Y,I1611,TRUE,_xll.ohTrigger(RecalcTrigger,Trigger1Y)),NA())</f>
        <v>1.9573857198461608E-2</v>
      </c>
    </row>
    <row r="1612" spans="2:17" x14ac:dyDescent="0.2">
      <c r="B1612" s="39" t="s">
        <v>42</v>
      </c>
      <c r="D1612" s="42">
        <f>_xll.qlCalendarAdvance(Calendar,$D1611,B1612,"f",FALSE)</f>
        <v>50775</v>
      </c>
      <c r="E1612" s="172">
        <f>_xll.qlInterestRateIndexValueDate(IndexON,D1612)</f>
        <v>50775</v>
      </c>
      <c r="F1612" s="188">
        <f>IFERROR(_xll.qlIndexFixing(IndexON,D1612,TRUE,_xll.ohTrigger(RecalcTrigger,TriggerON)),NA())</f>
        <v>1.9110584083416038E-2</v>
      </c>
      <c r="H1612" s="42">
        <f>_xll.qlCalendarAdvance(Calendar,$H1611,B1612,"f",FALSE)</f>
        <v>50775</v>
      </c>
      <c r="I1612" s="172">
        <f>_xll.qlInterestRateIndexValueDate(Index1M,$H1612)</f>
        <v>50775</v>
      </c>
      <c r="J1612" s="177">
        <f>IFERROR(_xll.qlIndexFixing(Index1M,$H1612,TRUE,_xll.ohTrigger(RecalcTrigger,Trigger1M)),NA())</f>
        <v>1.9390455212816335E-2</v>
      </c>
      <c r="K1612" s="44">
        <f>IFERROR(_xll.qlIndexFixing(Index3M,H1612,TRUE,_xll.ohTrigger(RecalcTrigger,Trigger3M)),NA())</f>
        <v>1.9689863017133491E-2</v>
      </c>
      <c r="L1612" s="44">
        <f>IFERROR(_xll.qlIndexFixing(Index6M,$H1612,TRUE,_xll.ohTrigger(RecalcTrigger,Trigger6M)),NA())</f>
        <v>1.9717605304084451E-2</v>
      </c>
      <c r="M1612" s="178">
        <f>IFERROR(_xll.qlIndexFixing(Index1Y,$H1612,TRUE,_xll.ohTrigger(RecalcTrigger,Trigger1Y)),NA())</f>
        <v>1.9665042071872918E-2</v>
      </c>
      <c r="N1612" s="177">
        <f>IFERROR(_xll.qlIndexFixing(ONIndex1M,I1612,TRUE,_xll.ohTrigger(RecalcTrigger,Trigger1M)),NA())</f>
        <v>1.9384988091442068E-2</v>
      </c>
      <c r="O1612" s="44">
        <f>IFERROR(_xll.qlIndexFixing(ONIndex3M,I1612,TRUE,_xll.ohTrigger(RecalcTrigger,Trigger3M)),NA())</f>
        <v>1.9673504865267422E-2</v>
      </c>
      <c r="P1612" s="44">
        <f>IFERROR(_xll.qlIndexFixing(ONIndex6M,I1612,TRUE,_xll.ohTrigger(RecalcTrigger,Trigger6M)),NA())</f>
        <v>1.967849355488771E-2</v>
      </c>
      <c r="Q1612" s="178">
        <f>IFERROR(_xll.qlIndexFixing(ONIndex1Y,I1612,TRUE,_xll.ohTrigger(RecalcTrigger,Trigger1Y)),NA())</f>
        <v>1.9568628994550696E-2</v>
      </c>
    </row>
    <row r="1613" spans="2:17" x14ac:dyDescent="0.2">
      <c r="B1613" s="39" t="s">
        <v>42</v>
      </c>
      <c r="D1613" s="42">
        <f>_xll.qlCalendarAdvance(Calendar,$D1612,B1613,"f",FALSE)</f>
        <v>50782</v>
      </c>
      <c r="E1613" s="172">
        <f>_xll.qlInterestRateIndexValueDate(IndexON,D1613)</f>
        <v>50782</v>
      </c>
      <c r="F1613" s="188">
        <f>IFERROR(_xll.qlIndexFixing(IndexON,D1613,TRUE,_xll.ohTrigger(RecalcTrigger,TriggerON)),NA())</f>
        <v>1.9105874803280187E-2</v>
      </c>
      <c r="H1613" s="42">
        <f>_xll.qlCalendarAdvance(Calendar,$H1612,B1613,"f",FALSE)</f>
        <v>50782</v>
      </c>
      <c r="I1613" s="172">
        <f>_xll.qlInterestRateIndexValueDate(Index1M,$H1613)</f>
        <v>50782</v>
      </c>
      <c r="J1613" s="177">
        <f>IFERROR(_xll.qlIndexFixing(Index1M,$H1613,TRUE,_xll.ohTrigger(RecalcTrigger,Trigger1M)),NA())</f>
        <v>1.9385698084348823E-2</v>
      </c>
      <c r="K1613" s="44">
        <f>IFERROR(_xll.qlIndexFixing(Index3M,H1613,TRUE,_xll.ohTrigger(RecalcTrigger,Trigger3M)),NA())</f>
        <v>1.9685151728593361E-2</v>
      </c>
      <c r="L1613" s="44">
        <f>IFERROR(_xll.qlIndexFixing(Index6M,$H1613,TRUE,_xll.ohTrigger(RecalcTrigger,Trigger6M)),NA())</f>
        <v>1.9713471981463726E-2</v>
      </c>
      <c r="M1613" s="178">
        <f>IFERROR(_xll.qlIndexFixing(Index1Y,$H1613,TRUE,_xll.ohTrigger(RecalcTrigger,Trigger1Y)),NA())</f>
        <v>1.9662202122243899E-2</v>
      </c>
      <c r="N1613" s="177">
        <f>IFERROR(_xll.qlIndexFixing(ONIndex1M,I1613,TRUE,_xll.ohTrigger(RecalcTrigger,Trigger1M)),NA())</f>
        <v>1.9380125401800008E-2</v>
      </c>
      <c r="O1613" s="44">
        <f>IFERROR(_xll.qlIndexFixing(ONIndex3M,I1613,TRUE,_xll.ohTrigger(RecalcTrigger,Trigger3M)),NA())</f>
        <v>1.9668450255519998E-2</v>
      </c>
      <c r="P1613" s="44">
        <f>IFERROR(_xll.qlIndexFixing(ONIndex6M,I1613,TRUE,_xll.ohTrigger(RecalcTrigger,Trigger6M)),NA())</f>
        <v>1.9673664374235678E-2</v>
      </c>
      <c r="Q1613" s="178">
        <f>IFERROR(_xll.qlIndexFixing(ONIndex1Y,I1613,TRUE,_xll.ohTrigger(RecalcTrigger,Trigger1Y)),NA())</f>
        <v>1.9563491267627908E-2</v>
      </c>
    </row>
    <row r="1614" spans="2:17" x14ac:dyDescent="0.2">
      <c r="B1614" s="39" t="s">
        <v>42</v>
      </c>
      <c r="D1614" s="42">
        <f>_xll.qlCalendarAdvance(Calendar,$D1613,B1614,"f",FALSE)</f>
        <v>50789</v>
      </c>
      <c r="E1614" s="172">
        <f>_xll.qlInterestRateIndexValueDate(IndexON,D1614)</f>
        <v>50789</v>
      </c>
      <c r="F1614" s="188">
        <f>IFERROR(_xll.qlIndexFixing(IndexON,D1614,TRUE,_xll.ohTrigger(RecalcTrigger,TriggerON)),NA())</f>
        <v>1.910121636939266E-2</v>
      </c>
      <c r="H1614" s="42">
        <f>_xll.qlCalendarAdvance(Calendar,$H1613,B1614,"f",FALSE)</f>
        <v>50789</v>
      </c>
      <c r="I1614" s="172">
        <f>_xll.qlInterestRateIndexValueDate(Index1M,$H1614)</f>
        <v>50789</v>
      </c>
      <c r="J1614" s="177">
        <f>IFERROR(_xll.qlIndexFixing(Index1M,$H1614,TRUE,_xll.ohTrigger(RecalcTrigger,Trigger1M)),NA())</f>
        <v>1.9380990756927327E-2</v>
      </c>
      <c r="K1614" s="44">
        <f>IFERROR(_xll.qlIndexFixing(Index3M,H1614,TRUE,_xll.ohTrigger(RecalcTrigger,Trigger3M)),NA())</f>
        <v>1.968049826774074E-2</v>
      </c>
      <c r="L1614" s="44">
        <f>IFERROR(_xll.qlIndexFixing(Index6M,$H1614,TRUE,_xll.ohTrigger(RecalcTrigger,Trigger6M)),NA())</f>
        <v>1.9709396441080395E-2</v>
      </c>
      <c r="M1614" s="178">
        <f>IFERROR(_xll.qlIndexFixing(Index1Y,$H1614,TRUE,_xll.ohTrigger(RecalcTrigger,Trigger1Y)),NA())</f>
        <v>1.9659454431023793E-2</v>
      </c>
      <c r="N1614" s="177">
        <f>IFERROR(_xll.qlIndexFixing(ONIndex1M,I1614,TRUE,_xll.ohTrigger(RecalcTrigger,Trigger1M)),NA())</f>
        <v>1.9375312426676006E-2</v>
      </c>
      <c r="O1614" s="44">
        <f>IFERROR(_xll.qlIndexFixing(ONIndex3M,I1614,TRUE,_xll.ohTrigger(RecalcTrigger,Trigger3M)),NA())</f>
        <v>1.9663453191873792E-2</v>
      </c>
      <c r="P1614" s="44">
        <f>IFERROR(_xll.qlIndexFixing(ONIndex6M,I1614,TRUE,_xll.ohTrigger(RecalcTrigger,Trigger6M)),NA())</f>
        <v>1.9668892411285332E-2</v>
      </c>
      <c r="Q1614" s="178">
        <f>IFERROR(_xll.qlIndexFixing(ONIndex1Y,I1614,TRUE,_xll.ohTrigger(RecalcTrigger,Trigger1Y)),NA())</f>
        <v>1.9558444017369059E-2</v>
      </c>
    </row>
    <row r="1615" spans="2:17" x14ac:dyDescent="0.2">
      <c r="B1615" s="39" t="s">
        <v>42</v>
      </c>
      <c r="D1615" s="42">
        <f>_xll.qlCalendarAdvance(Calendar,$D1614,B1615,"f",FALSE)</f>
        <v>50796</v>
      </c>
      <c r="E1615" s="172">
        <f>_xll.qlInterestRateIndexValueDate(IndexON,D1615)</f>
        <v>50796</v>
      </c>
      <c r="F1615" s="188">
        <f>IFERROR(_xll.qlIndexFixing(IndexON,D1615,TRUE,_xll.ohTrigger(RecalcTrigger,TriggerON)),NA())</f>
        <v>1.9096608781753455E-2</v>
      </c>
      <c r="H1615" s="42">
        <f>_xll.qlCalendarAdvance(Calendar,$H1614,B1615,"f",FALSE)</f>
        <v>50796</v>
      </c>
      <c r="I1615" s="172">
        <f>_xll.qlInterestRateIndexValueDate(Index1M,$H1615)</f>
        <v>50796</v>
      </c>
      <c r="J1615" s="177">
        <f>IFERROR(_xll.qlIndexFixing(Index1M,$H1615,TRUE,_xll.ohTrigger(RecalcTrigger,Trigger1M)),NA())</f>
        <v>1.9376333230487989E-2</v>
      </c>
      <c r="K1615" s="44">
        <f>IFERROR(_xll.qlIndexFixing(Index3M,H1615,TRUE,_xll.ohTrigger(RecalcTrigger,Trigger3M)),NA())</f>
        <v>1.9675902634380227E-2</v>
      </c>
      <c r="L1615" s="44">
        <f>IFERROR(_xll.qlIndexFixing(Index6M,$H1615,TRUE,_xll.ohTrigger(RecalcTrigger,Trigger6M)),NA())</f>
        <v>1.9705378682588776E-2</v>
      </c>
      <c r="M1615" s="178">
        <f>IFERROR(_xll.qlIndexFixing(Index1Y,$H1615,TRUE,_xll.ohTrigger(RecalcTrigger,Trigger1Y)),NA())</f>
        <v>1.9656798997466973E-2</v>
      </c>
      <c r="N1615" s="177">
        <f>IFERROR(_xll.qlIndexFixing(ONIndex1M,I1615,TRUE,_xll.ohTrigger(RecalcTrigger,Trigger1M)),NA())</f>
        <v>1.9370549166151108E-2</v>
      </c>
      <c r="O1615" s="44">
        <f>IFERROR(_xll.qlIndexFixing(ONIndex3M,I1615,TRUE,_xll.ohTrigger(RecalcTrigger,Trigger3M)),NA())</f>
        <v>1.965851367440985E-2</v>
      </c>
      <c r="P1615" s="44">
        <f>IFERROR(_xll.qlIndexFixing(ONIndex6M,I1615,TRUE,_xll.ohTrigger(RecalcTrigger,Trigger6M)),NA())</f>
        <v>1.9664177666279814E-2</v>
      </c>
      <c r="Q1615" s="178">
        <f>IFERROR(_xll.qlIndexFixing(ONIndex1Y,I1615,TRUE,_xll.ohTrigger(RecalcTrigger,Trigger1Y)),NA())</f>
        <v>1.9553487243936241E-2</v>
      </c>
    </row>
    <row r="1616" spans="2:17" x14ac:dyDescent="0.2">
      <c r="B1616" s="39" t="s">
        <v>42</v>
      </c>
      <c r="D1616" s="42">
        <f>_xll.qlCalendarAdvance(Calendar,$D1615,B1616,"f",FALSE)</f>
        <v>50803</v>
      </c>
      <c r="E1616" s="172">
        <f>_xll.qlInterestRateIndexValueDate(IndexON,D1616)</f>
        <v>50803</v>
      </c>
      <c r="F1616" s="188">
        <f>IFERROR(_xll.qlIndexFixing(IndexON,D1616,TRUE,_xll.ohTrigger(RecalcTrigger,TriggerON)),NA())</f>
        <v>1.909205204020048E-2</v>
      </c>
      <c r="H1616" s="42">
        <f>_xll.qlCalendarAdvance(Calendar,$H1615,B1616,"f",FALSE)</f>
        <v>50803</v>
      </c>
      <c r="I1616" s="172">
        <f>_xll.qlInterestRateIndexValueDate(Index1M,$H1616)</f>
        <v>50803</v>
      </c>
      <c r="J1616" s="177">
        <f>IFERROR(_xll.qlIndexFixing(Index1M,$H1616,TRUE,_xll.ohTrigger(RecalcTrigger,Trigger1M)),NA())</f>
        <v>1.9370783484043655E-2</v>
      </c>
      <c r="K1616" s="44">
        <f>IFERROR(_xll.qlIndexFixing(Index3M,H1616,TRUE,_xll.ohTrigger(RecalcTrigger,Trigger3M)),NA())</f>
        <v>1.9671364828314605E-2</v>
      </c>
      <c r="L1616" s="44">
        <f>IFERROR(_xll.qlIndexFixing(Index6M,$H1616,TRUE,_xll.ohTrigger(RecalcTrigger,Trigger6M)),NA())</f>
        <v>1.9701418705644985E-2</v>
      </c>
      <c r="M1616" s="178">
        <f>IFERROR(_xll.qlIndexFixing(Index1Y,$H1616,TRUE,_xll.ohTrigger(RecalcTrigger,Trigger1Y)),NA())</f>
        <v>1.9654235820852017E-2</v>
      </c>
      <c r="N1616" s="177">
        <f>IFERROR(_xll.qlIndexFixing(ONIndex1M,I1616,TRUE,_xll.ohTrigger(RecalcTrigger,Trigger1M)),NA())</f>
        <v>1.9365835620225313E-2</v>
      </c>
      <c r="O1616" s="44">
        <f>IFERROR(_xll.qlIndexFixing(ONIndex3M,I1616,TRUE,_xll.ohTrigger(RecalcTrigger,Trigger3M)),NA())</f>
        <v>1.9653631703209218E-2</v>
      </c>
      <c r="P1616" s="44">
        <f>IFERROR(_xll.qlIndexFixing(ONIndex6M,I1616,TRUE,_xll.ohTrigger(RecalcTrigger,Trigger6M)),NA())</f>
        <v>1.965952013905703E-2</v>
      </c>
      <c r="Q1616" s="178">
        <f>IFERROR(_xll.qlIndexFixing(ONIndex1Y,I1616,TRUE,_xll.ohTrigger(RecalcTrigger,Trigger1Y)),NA())</f>
        <v>1.9548620947248407E-2</v>
      </c>
    </row>
    <row r="1617" spans="2:17" x14ac:dyDescent="0.2">
      <c r="B1617" s="39" t="s">
        <v>42</v>
      </c>
      <c r="D1617" s="42">
        <f>_xll.qlCalendarAdvance(Calendar,$D1616,B1617,"f",FALSE)</f>
        <v>50810</v>
      </c>
      <c r="E1617" s="172">
        <f>_xll.qlInterestRateIndexValueDate(IndexON,D1617)</f>
        <v>50810</v>
      </c>
      <c r="F1617" s="188">
        <f>IFERROR(_xll.qlIndexFixing(IndexON,D1617,TRUE,_xll.ohTrigger(RecalcTrigger,TriggerON)),NA())</f>
        <v>1.9087546144976875E-2</v>
      </c>
      <c r="H1617" s="42">
        <f>_xll.qlCalendarAdvance(Calendar,$H1616,B1617,"f",FALSE)</f>
        <v>50810</v>
      </c>
      <c r="I1617" s="172">
        <f>_xll.qlInterestRateIndexValueDate(Index1M,$H1617)</f>
        <v>50810</v>
      </c>
      <c r="J1617" s="177">
        <f>IFERROR(_xll.qlIndexFixing(Index1M,$H1617,TRUE,_xll.ohTrigger(RecalcTrigger,Trigger1M)),NA())</f>
        <v>1.9366208986350473E-2</v>
      </c>
      <c r="K1617" s="44">
        <f>IFERROR(_xll.qlIndexFixing(Index3M,H1617,TRUE,_xll.ohTrigger(RecalcTrigger,Trigger3M)),NA())</f>
        <v>1.9666665131900313E-2</v>
      </c>
      <c r="L1617" s="44">
        <f>IFERROR(_xll.qlIndexFixing(Index6M,$H1617,TRUE,_xll.ohTrigger(RecalcTrigger,Trigger6M)),NA())</f>
        <v>1.9697516509913193E-2</v>
      </c>
      <c r="M1617" s="178">
        <f>IFERROR(_xll.qlIndexFixing(Index1Y,$H1617,TRUE,_xll.ohTrigger(RecalcTrigger,Trigger1Y)),NA())</f>
        <v>1.9651764900483926E-2</v>
      </c>
      <c r="N1617" s="177">
        <f>IFERROR(_xll.qlIndexFixing(ONIndex1M,I1617,TRUE,_xll.ohTrigger(RecalcTrigger,Trigger1M)),NA())</f>
        <v>1.9361171788898623E-2</v>
      </c>
      <c r="O1617" s="44">
        <f>IFERROR(_xll.qlIndexFixing(ONIndex3M,I1617,TRUE,_xll.ohTrigger(RecalcTrigger,Trigger3M)),NA())</f>
        <v>1.9648807278028757E-2</v>
      </c>
      <c r="P1617" s="44">
        <f>IFERROR(_xll.qlIndexFixing(ONIndex6M,I1617,TRUE,_xll.ohTrigger(RecalcTrigger,Trigger6M)),NA())</f>
        <v>1.9654919829535933E-2</v>
      </c>
      <c r="Q1617" s="178">
        <f>IFERROR(_xll.qlIndexFixing(ONIndex1Y,I1617,TRUE,_xll.ohTrigger(RecalcTrigger,Trigger1Y)),NA())</f>
        <v>1.9543845127467652E-2</v>
      </c>
    </row>
    <row r="1618" spans="2:17" x14ac:dyDescent="0.2">
      <c r="B1618" s="39" t="s">
        <v>42</v>
      </c>
      <c r="D1618" s="42">
        <f>_xll.qlCalendarAdvance(Calendar,$D1617,B1618,"f",FALSE)</f>
        <v>50817</v>
      </c>
      <c r="E1618" s="172">
        <f>_xll.qlInterestRateIndexValueDate(IndexON,D1618)</f>
        <v>50817</v>
      </c>
      <c r="F1618" s="188">
        <f>IFERROR(_xll.qlIndexFixing(IndexON,D1618,TRUE,_xll.ohTrigger(RecalcTrigger,TriggerON)),NA())</f>
        <v>1.9083091095758453E-2</v>
      </c>
      <c r="H1618" s="42">
        <f>_xll.qlCalendarAdvance(Calendar,$H1617,B1618,"f",FALSE)</f>
        <v>50817</v>
      </c>
      <c r="I1618" s="172">
        <f>_xll.qlInterestRateIndexValueDate(Index1M,$H1618)</f>
        <v>50817</v>
      </c>
      <c r="J1618" s="177">
        <f>IFERROR(_xll.qlIndexFixing(Index1M,$H1618,TRUE,_xll.ohTrigger(RecalcTrigger,Trigger1M)),NA())</f>
        <v>1.9361684275992535E-2</v>
      </c>
      <c r="K1618" s="44">
        <f>IFERROR(_xll.qlIndexFixing(Index3M,H1618,TRUE,_xll.ohTrigger(RecalcTrigger,Trigger3M)),NA())</f>
        <v>1.9662239087262601E-2</v>
      </c>
      <c r="L1618" s="44">
        <f>IFERROR(_xll.qlIndexFixing(Index6M,$H1618,TRUE,_xll.ohTrigger(RecalcTrigger,Trigger6M)),NA())</f>
        <v>1.9693672095060264E-2</v>
      </c>
      <c r="M1618" s="178">
        <f>IFERROR(_xll.qlIndexFixing(Index1Y,$H1618,TRUE,_xll.ohTrigger(RecalcTrigger,Trigger1Y)),NA())</f>
        <v>1.9649386235691679E-2</v>
      </c>
      <c r="N1618" s="177">
        <f>IFERROR(_xll.qlIndexFixing(ONIndex1M,I1618,TRUE,_xll.ohTrigger(RecalcTrigger,Trigger1M)),NA())</f>
        <v>1.9356557672171038E-2</v>
      </c>
      <c r="O1618" s="44">
        <f>IFERROR(_xll.qlIndexFixing(ONIndex3M,I1618,TRUE,_xll.ohTrigger(RecalcTrigger,Trigger3M)),NA())</f>
        <v>1.9644040399111606E-2</v>
      </c>
      <c r="P1618" s="44">
        <f>IFERROR(_xll.qlIndexFixing(ONIndex6M,I1618,TRUE,_xll.ohTrigger(RecalcTrigger,Trigger6M)),NA())</f>
        <v>1.9650376737716524E-2</v>
      </c>
      <c r="Q1618" s="178">
        <f>IFERROR(_xll.qlIndexFixing(ONIndex1Y,I1618,TRUE,_xll.ohTrigger(RecalcTrigger,Trigger1Y)),NA())</f>
        <v>1.9539159784431881E-2</v>
      </c>
    </row>
    <row r="1619" spans="2:17" x14ac:dyDescent="0.2">
      <c r="B1619" s="39" t="s">
        <v>42</v>
      </c>
      <c r="D1619" s="42">
        <f>_xll.qlCalendarAdvance(Calendar,$D1618,B1619,"f",FALSE)</f>
        <v>50824</v>
      </c>
      <c r="E1619" s="172">
        <f>_xll.qlInterestRateIndexValueDate(IndexON,D1619)</f>
        <v>50824</v>
      </c>
      <c r="F1619" s="188">
        <f>IFERROR(_xll.qlIndexFixing(IndexON,D1619,TRUE,_xll.ohTrigger(RecalcTrigger,TriggerON)),NA())</f>
        <v>1.9078686892869401E-2</v>
      </c>
      <c r="H1619" s="42">
        <f>_xll.qlCalendarAdvance(Calendar,$H1618,B1619,"f",FALSE)</f>
        <v>50824</v>
      </c>
      <c r="I1619" s="172">
        <f>_xll.qlInterestRateIndexValueDate(Index1M,$H1619)</f>
        <v>50824</v>
      </c>
      <c r="J1619" s="177">
        <f>IFERROR(_xll.qlIndexFixing(Index1M,$H1619,TRUE,_xll.ohTrigger(RecalcTrigger,Trigger1M)),NA())</f>
        <v>1.9357209352917744E-2</v>
      </c>
      <c r="K1619" s="44">
        <f>IFERROR(_xll.qlIndexFixing(Index3M,H1619,TRUE,_xll.ohTrigger(RecalcTrigger,Trigger3M)),NA())</f>
        <v>1.9657870866199433E-2</v>
      </c>
      <c r="L1619" s="44">
        <f>IFERROR(_xll.qlIndexFixing(Index6M,$H1619,TRUE,_xll.ohTrigger(RecalcTrigger,Trigger6M)),NA())</f>
        <v>1.9689885460760215E-2</v>
      </c>
      <c r="M1619" s="178">
        <f>IFERROR(_xll.qlIndexFixing(Index1Y,$H1619,TRUE,_xll.ohTrigger(RecalcTrigger,Trigger1Y)),NA())</f>
        <v>1.9647099825830017E-2</v>
      </c>
      <c r="N1619" s="177">
        <f>IFERROR(_xll.qlIndexFixing(ONIndex1M,I1619,TRUE,_xll.ohTrigger(RecalcTrigger,Trigger1M)),NA())</f>
        <v>1.9351993270042556E-2</v>
      </c>
      <c r="O1619" s="44">
        <f>IFERROR(_xll.qlIndexFixing(ONIndex3M,I1619,TRUE,_xll.ohTrigger(RecalcTrigger,Trigger3M)),NA())</f>
        <v>1.963933106637672E-2</v>
      </c>
      <c r="P1619" s="44">
        <f>IFERROR(_xll.qlIndexFixing(ONIndex6M,I1619,TRUE,_xll.ohTrigger(RecalcTrigger,Trigger6M)),NA())</f>
        <v>1.9645890863841942E-2</v>
      </c>
      <c r="Q1619" s="178">
        <f>IFERROR(_xll.qlIndexFixing(ONIndex1Y,I1619,TRUE,_xll.ohTrigger(RecalcTrigger,Trigger1Y)),NA())</f>
        <v>1.9534564918141095E-2</v>
      </c>
    </row>
    <row r="1620" spans="2:17" x14ac:dyDescent="0.2">
      <c r="B1620" s="39" t="s">
        <v>42</v>
      </c>
      <c r="D1620" s="42">
        <f>_xll.qlCalendarAdvance(Calendar,$D1619,B1620,"f",FALSE)</f>
        <v>50831</v>
      </c>
      <c r="E1620" s="172">
        <f>_xll.qlInterestRateIndexValueDate(IndexON,D1620)</f>
        <v>50831</v>
      </c>
      <c r="F1620" s="188">
        <f>IFERROR(_xll.qlIndexFixing(IndexON,D1620,TRUE,_xll.ohTrigger(RecalcTrigger,TriggerON)),NA())</f>
        <v>1.9074333536066579E-2</v>
      </c>
      <c r="H1620" s="42">
        <f>_xll.qlCalendarAdvance(Calendar,$H1619,B1620,"f",FALSE)</f>
        <v>50831</v>
      </c>
      <c r="I1620" s="172">
        <f>_xll.qlInterestRateIndexValueDate(Index1M,$H1620)</f>
        <v>50831</v>
      </c>
      <c r="J1620" s="177">
        <f>IFERROR(_xll.qlIndexFixing(Index1M,$H1620,TRUE,_xll.ohTrigger(RecalcTrigger,Trigger1M)),NA())</f>
        <v>1.9353792610874745E-2</v>
      </c>
      <c r="K1620" s="44">
        <f>IFERROR(_xll.qlIndexFixing(Index3M,H1620,TRUE,_xll.ohTrigger(RecalcTrigger,Trigger3M)),NA())</f>
        <v>1.965425582380494E-2</v>
      </c>
      <c r="L1620" s="44">
        <f>IFERROR(_xll.qlIndexFixing(Index6M,$H1620,TRUE,_xll.ohTrigger(RecalcTrigger,Trigger6M)),NA())</f>
        <v>1.9687006336482342E-2</v>
      </c>
      <c r="M1620" s="178">
        <f>IFERROR(_xll.qlIndexFixing(Index1Y,$H1620,TRUE,_xll.ohTrigger(RecalcTrigger,Trigger1Y)),NA())</f>
        <v>1.9645335053693428E-2</v>
      </c>
      <c r="N1620" s="177">
        <f>IFERROR(_xll.qlIndexFixing(ONIndex1M,I1620,TRUE,_xll.ohTrigger(RecalcTrigger,Trigger1M)),NA())</f>
        <v>1.9347478582432132E-2</v>
      </c>
      <c r="O1620" s="44">
        <f>IFERROR(_xll.qlIndexFixing(ONIndex3M,I1620,TRUE,_xll.ohTrigger(RecalcTrigger,Trigger3M)),NA())</f>
        <v>1.963467927974305E-2</v>
      </c>
      <c r="P1620" s="44">
        <f>IFERROR(_xll.qlIndexFixing(ONIndex6M,I1620,TRUE,_xll.ohTrigger(RecalcTrigger,Trigger6M)),NA())</f>
        <v>1.9641462207669047E-2</v>
      </c>
      <c r="Q1620" s="178">
        <f>IFERROR(_xll.qlIndexFixing(ONIndex1Y,I1620,TRUE,_xll.ohTrigger(RecalcTrigger,Trigger1Y)),NA())</f>
        <v>1.9530060528514248E-2</v>
      </c>
    </row>
    <row r="1621" spans="2:17" x14ac:dyDescent="0.2">
      <c r="B1621" s="39" t="s">
        <v>42</v>
      </c>
      <c r="D1621" s="42">
        <f>_xll.qlCalendarAdvance(Calendar,$D1620,B1621,"f",FALSE)</f>
        <v>50838</v>
      </c>
      <c r="E1621" s="172">
        <f>_xll.qlInterestRateIndexValueDate(IndexON,D1621)</f>
        <v>50838</v>
      </c>
      <c r="F1621" s="188">
        <f>IFERROR(_xll.qlIndexFixing(IndexON,D1621,TRUE,_xll.ohTrigger(RecalcTrigger,TriggerON)),NA())</f>
        <v>1.9070031025593126E-2</v>
      </c>
      <c r="H1621" s="42">
        <f>_xll.qlCalendarAdvance(Calendar,$H1620,B1621,"f",FALSE)</f>
        <v>50838</v>
      </c>
      <c r="I1621" s="172">
        <f>_xll.qlInterestRateIndexValueDate(Index1M,$H1621)</f>
        <v>50838</v>
      </c>
      <c r="J1621" s="177">
        <f>IFERROR(_xll.qlIndexFixing(Index1M,$H1621,TRUE,_xll.ohTrigger(RecalcTrigger,Trigger1M)),NA())</f>
        <v>1.9349639866104423E-2</v>
      </c>
      <c r="K1621" s="44">
        <f>IFERROR(_xll.qlIndexFixing(Index3M,H1621,TRUE,_xll.ohTrigger(RecalcTrigger,Trigger3M)),NA())</f>
        <v>1.9650014956724787E-2</v>
      </c>
      <c r="L1621" s="44">
        <f>IFERROR(_xll.qlIndexFixing(Index6M,$H1621,TRUE,_xll.ohTrigger(RecalcTrigger,Trigger6M)),NA())</f>
        <v>1.9683347054505671E-2</v>
      </c>
      <c r="M1621" s="178">
        <f>IFERROR(_xll.qlIndexFixing(Index1Y,$H1621,TRUE,_xll.ohTrigger(RecalcTrigger,Trigger1Y)),NA())</f>
        <v>1.9643239629590716E-2</v>
      </c>
      <c r="N1621" s="177">
        <f>IFERROR(_xll.qlIndexFixing(ONIndex1M,I1621,TRUE,_xll.ohTrigger(RecalcTrigger,Trigger1M)),NA())</f>
        <v>1.9343013609501858E-2</v>
      </c>
      <c r="O1621" s="44">
        <f>IFERROR(_xll.qlIndexFixing(ONIndex3M,I1621,TRUE,_xll.ohTrigger(RecalcTrigger,Trigger3M)),NA())</f>
        <v>1.9630085039291645E-2</v>
      </c>
      <c r="P1621" s="44">
        <f>IFERROR(_xll.qlIndexFixing(ONIndex6M,I1621,TRUE,_xll.ohTrigger(RecalcTrigger,Trigger6M)),NA())</f>
        <v>1.9637090769359933E-2</v>
      </c>
      <c r="Q1621" s="178">
        <f>IFERROR(_xll.qlIndexFixing(ONIndex1Y,I1621,TRUE,_xll.ohTrigger(RecalcTrigger,Trigger1Y)),NA())</f>
        <v>1.9525646615875525E-2</v>
      </c>
    </row>
    <row r="1622" spans="2:17" x14ac:dyDescent="0.2">
      <c r="B1622" s="39" t="s">
        <v>42</v>
      </c>
      <c r="D1622" s="42">
        <f>_xll.qlCalendarAdvance(Calendar,$D1621,B1622,"f",FALSE)</f>
        <v>50845</v>
      </c>
      <c r="E1622" s="172">
        <f>_xll.qlInterestRateIndexValueDate(IndexON,D1622)</f>
        <v>50845</v>
      </c>
      <c r="F1622" s="188">
        <f>IFERROR(_xll.qlIndexFixing(IndexON,D1622,TRUE,_xll.ohTrigger(RecalcTrigger,TriggerON)),NA())</f>
        <v>1.9065779361124857E-2</v>
      </c>
      <c r="H1622" s="42">
        <f>_xll.qlCalendarAdvance(Calendar,$H1621,B1622,"f",FALSE)</f>
        <v>50845</v>
      </c>
      <c r="I1622" s="172">
        <f>_xll.qlInterestRateIndexValueDate(Index1M,$H1622)</f>
        <v>50845</v>
      </c>
      <c r="J1622" s="177">
        <f>IFERROR(_xll.qlIndexFixing(Index1M,$H1622,TRUE,_xll.ohTrigger(RecalcTrigger,Trigger1M)),NA())</f>
        <v>1.9345124967767888E-2</v>
      </c>
      <c r="K1622" s="44">
        <f>IFERROR(_xll.qlIndexFixing(Index3M,H1622,TRUE,_xll.ohTrigger(RecalcTrigger,Trigger3M)),NA())</f>
        <v>1.9645831922100863E-2</v>
      </c>
      <c r="L1622" s="44">
        <f>IFERROR(_xll.qlIndexFixing(Index6M,$H1622,TRUE,_xll.ohTrigger(RecalcTrigger,Trigger6M)),NA())</f>
        <v>1.9679745561473505E-2</v>
      </c>
      <c r="M1622" s="178">
        <f>IFERROR(_xll.qlIndexFixing(Index1Y,$H1622,TRUE,_xll.ohTrigger(RecalcTrigger,Trigger1Y)),NA())</f>
        <v>1.9641236463524395E-2</v>
      </c>
      <c r="N1622" s="177">
        <f>IFERROR(_xll.qlIndexFixing(ONIndex1M,I1622,TRUE,_xll.ohTrigger(RecalcTrigger,Trigger1M)),NA())</f>
        <v>1.9338598351089642E-2</v>
      </c>
      <c r="O1622" s="44">
        <f>IFERROR(_xll.qlIndexFixing(ONIndex3M,I1622,TRUE,_xll.ohTrigger(RecalcTrigger,Trigger3M)),NA())</f>
        <v>1.9625548344941457E-2</v>
      </c>
      <c r="P1622" s="44">
        <f>IFERROR(_xll.qlIndexFixing(ONIndex6M,I1622,TRUE,_xll.ohTrigger(RecalcTrigger,Trigger6M)),NA())</f>
        <v>1.9632776548833553E-2</v>
      </c>
      <c r="Q1622" s="178">
        <f>IFERROR(_xll.qlIndexFixing(ONIndex1Y,I1622,TRUE,_xll.ohTrigger(RecalcTrigger,Trigger1Y)),NA())</f>
        <v>1.9521323179819694E-2</v>
      </c>
    </row>
    <row r="1623" spans="2:17" x14ac:dyDescent="0.2">
      <c r="B1623" s="39" t="s">
        <v>42</v>
      </c>
      <c r="D1623" s="42">
        <f>_xll.qlCalendarAdvance(Calendar,$D1622,B1623,"f",FALSE)</f>
        <v>50852</v>
      </c>
      <c r="E1623" s="172">
        <f>_xll.qlInterestRateIndexValueDate(IndexON,D1623)</f>
        <v>50852</v>
      </c>
      <c r="F1623" s="188">
        <f>IFERROR(_xll.qlIndexFixing(IndexON,D1623,TRUE,_xll.ohTrigger(RecalcTrigger,TriggerON)),NA())</f>
        <v>1.9061578542904911E-2</v>
      </c>
      <c r="H1623" s="42">
        <f>_xll.qlCalendarAdvance(Calendar,$H1622,B1623,"f",FALSE)</f>
        <v>50852</v>
      </c>
      <c r="I1623" s="172">
        <f>_xll.qlInterestRateIndexValueDate(Index1M,$H1623)</f>
        <v>50852</v>
      </c>
      <c r="J1623" s="177">
        <f>IFERROR(_xll.qlIndexFixing(Index1M,$H1623,TRUE,_xll.ohTrigger(RecalcTrigger,Trigger1M)),NA())</f>
        <v>1.9340865846997582E-2</v>
      </c>
      <c r="K1623" s="44">
        <f>IFERROR(_xll.qlIndexFixing(Index3M,H1623,TRUE,_xll.ohTrigger(RecalcTrigger,Trigger3M)),NA())</f>
        <v>1.9641706719750809E-2</v>
      </c>
      <c r="L1623" s="44">
        <f>IFERROR(_xll.qlIndexFixing(Index6M,$H1623,TRUE,_xll.ohTrigger(RecalcTrigger,Trigger6M)),NA())</f>
        <v>1.9676201857074433E-2</v>
      </c>
      <c r="M1623" s="178">
        <f>IFERROR(_xll.qlIndexFixing(Index1Y,$H1623,TRUE,_xll.ohTrigger(RecalcTrigger,Trigger1Y)),NA())</f>
        <v>1.963932555495039E-2</v>
      </c>
      <c r="N1623" s="177">
        <f>IFERROR(_xll.qlIndexFixing(ONIndex1M,I1623,TRUE,_xll.ohTrigger(RecalcTrigger,Trigger1M)),NA())</f>
        <v>1.9334232807357576E-2</v>
      </c>
      <c r="O1623" s="44">
        <f>IFERROR(_xll.qlIndexFixing(ONIndex3M,I1623,TRUE,_xll.ohTrigger(RecalcTrigger,Trigger3M)),NA())</f>
        <v>1.9621069196854579E-2</v>
      </c>
      <c r="P1623" s="44">
        <f>IFERROR(_xll.qlIndexFixing(ONIndex6M,I1623,TRUE,_xll.ohTrigger(RecalcTrigger,Trigger6M)),NA())</f>
        <v>1.962851954600886E-2</v>
      </c>
      <c r="Q1623" s="178">
        <f>IFERROR(_xll.qlIndexFixing(ONIndex1Y,I1623,TRUE,_xll.ohTrigger(RecalcTrigger,Trigger1Y)),NA())</f>
        <v>1.9517090220670941E-2</v>
      </c>
    </row>
    <row r="1624" spans="2:17" x14ac:dyDescent="0.2">
      <c r="B1624" s="39" t="s">
        <v>42</v>
      </c>
      <c r="D1624" s="42">
        <f>_xll.qlCalendarAdvance(Calendar,$D1623,B1624,"f",FALSE)</f>
        <v>50859</v>
      </c>
      <c r="E1624" s="172">
        <f>_xll.qlInterestRateIndexValueDate(IndexON,D1624)</f>
        <v>50859</v>
      </c>
      <c r="F1624" s="188">
        <f>IFERROR(_xll.qlIndexFixing(IndexON,D1624,TRUE,_xll.ohTrigger(RecalcTrigger,TriggerON)),NA())</f>
        <v>1.9057428570933288E-2</v>
      </c>
      <c r="H1624" s="42">
        <f>_xll.qlCalendarAdvance(Calendar,$H1623,B1624,"f",FALSE)</f>
        <v>50859</v>
      </c>
      <c r="I1624" s="172">
        <f>_xll.qlInterestRateIndexValueDate(Index1M,$H1624)</f>
        <v>50859</v>
      </c>
      <c r="J1624" s="177">
        <f>IFERROR(_xll.qlIndexFixing(Index1M,$H1624,TRUE,_xll.ohTrigger(RecalcTrigger,Trigger1M)),NA())</f>
        <v>1.9336010561622412E-2</v>
      </c>
      <c r="K1624" s="44">
        <f>IFERROR(_xll.qlIndexFixing(Index3M,H1624,TRUE,_xll.ohTrigger(RecalcTrigger,Trigger3M)),NA())</f>
        <v>1.9637639349494921E-2</v>
      </c>
      <c r="L1624" s="44">
        <f>IFERROR(_xll.qlIndexFixing(Index6M,$H1624,TRUE,_xll.ohTrigger(RecalcTrigger,Trigger6M)),NA())</f>
        <v>1.9672715941002332E-2</v>
      </c>
      <c r="M1624" s="178">
        <f>IFERROR(_xll.qlIndexFixing(Index1Y,$H1624,TRUE,_xll.ohTrigger(RecalcTrigger,Trigger1Y)),NA())</f>
        <v>1.9637051579632026E-2</v>
      </c>
      <c r="N1624" s="177">
        <f>IFERROR(_xll.qlIndexFixing(ONIndex1M,I1624,TRUE,_xll.ohTrigger(RecalcTrigger,Trigger1M)),NA())</f>
        <v>1.9329916978062522E-2</v>
      </c>
      <c r="O1624" s="44">
        <f>IFERROR(_xll.qlIndexFixing(ONIndex3M,I1624,TRUE,_xll.ohTrigger(RecalcTrigger,Trigger3M)),NA())</f>
        <v>1.9616647594706826E-2</v>
      </c>
      <c r="P1624" s="44">
        <f>IFERROR(_xll.qlIndexFixing(ONIndex6M,I1624,TRUE,_xll.ohTrigger(RecalcTrigger,Trigger6M)),NA())</f>
        <v>1.9624319760966902E-2</v>
      </c>
      <c r="Q1624" s="178">
        <f>IFERROR(_xll.qlIndexFixing(ONIndex1Y,I1624,TRUE,_xll.ohTrigger(RecalcTrigger,Trigger1Y)),NA())</f>
        <v>1.9512947738186126E-2</v>
      </c>
    </row>
    <row r="1625" spans="2:17" x14ac:dyDescent="0.2">
      <c r="B1625" s="39" t="s">
        <v>42</v>
      </c>
      <c r="D1625" s="42">
        <f>_xll.qlCalendarAdvance(Calendar,$D1624,B1625,"f",FALSE)</f>
        <v>50866</v>
      </c>
      <c r="E1625" s="172">
        <f>_xll.qlInterestRateIndexValueDate(IndexON,D1625)</f>
        <v>50866</v>
      </c>
      <c r="F1625" s="188">
        <f>IFERROR(_xll.qlIndexFixing(IndexON,D1625,TRUE,_xll.ohTrigger(RecalcTrigger,TriggerON)),NA())</f>
        <v>1.9053329445047895E-2</v>
      </c>
      <c r="H1625" s="42">
        <f>_xll.qlCalendarAdvance(Calendar,$H1624,B1625,"f",FALSE)</f>
        <v>50866</v>
      </c>
      <c r="I1625" s="172">
        <f>_xll.qlInterestRateIndexValueDate(Index1M,$H1625)</f>
        <v>50866</v>
      </c>
      <c r="J1625" s="177">
        <f>IFERROR(_xll.qlIndexFixing(Index1M,$H1625,TRUE,_xll.ohTrigger(RecalcTrigger,Trigger1M)),NA())</f>
        <v>1.9331841032278217E-2</v>
      </c>
      <c r="K1625" s="44">
        <f>IFERROR(_xll.qlIndexFixing(Index3M,H1625,TRUE,_xll.ohTrigger(RecalcTrigger,Trigger3M)),NA())</f>
        <v>1.9633378099723837E-2</v>
      </c>
      <c r="L1625" s="44">
        <f>IFERROR(_xll.qlIndexFixing(Index6M,$H1625,TRUE,_xll.ohTrigger(RecalcTrigger,Trigger6M)),NA())</f>
        <v>1.9668984497104129E-2</v>
      </c>
      <c r="M1625" s="178">
        <f>IFERROR(_xll.qlIndexFixing(Index1Y,$H1625,TRUE,_xll.ohTrigger(RecalcTrigger,Trigger1Y)),NA())</f>
        <v>1.9635780508222393E-2</v>
      </c>
      <c r="N1625" s="177">
        <f>IFERROR(_xll.qlIndexFixing(ONIndex1M,I1625,TRUE,_xll.ohTrigger(RecalcTrigger,Trigger1M)),NA())</f>
        <v>1.9325650863528665E-2</v>
      </c>
      <c r="O1625" s="44">
        <f>IFERROR(_xll.qlIndexFixing(ONIndex3M,I1625,TRUE,_xll.ohTrigger(RecalcTrigger,Trigger3M)),NA())</f>
        <v>1.9612283538984476E-2</v>
      </c>
      <c r="P1625" s="44">
        <f>IFERROR(_xll.qlIndexFixing(ONIndex6M,I1625,TRUE,_xll.ohTrigger(RecalcTrigger,Trigger6M)),NA())</f>
        <v>1.9620177193707677E-2</v>
      </c>
      <c r="Q1625" s="178">
        <f>IFERROR(_xll.qlIndexFixing(ONIndex1Y,I1625,TRUE,_xll.ohTrigger(RecalcTrigger,Trigger1Y)),NA())</f>
        <v>1.9508895732527343E-2</v>
      </c>
    </row>
    <row r="1626" spans="2:17" x14ac:dyDescent="0.2">
      <c r="B1626" s="39" t="s">
        <v>42</v>
      </c>
      <c r="D1626" s="42">
        <f>_xll.qlCalendarAdvance(Calendar,$D1625,B1626,"f",FALSE)</f>
        <v>50873</v>
      </c>
      <c r="E1626" s="172">
        <f>_xll.qlInterestRateIndexValueDate(IndexON,D1626)</f>
        <v>50873</v>
      </c>
      <c r="F1626" s="188">
        <f>IFERROR(_xll.qlIndexFixing(IndexON,D1626,TRUE,_xll.ohTrigger(RecalcTrigger,TriggerON)),NA())</f>
        <v>1.9049281165329779E-2</v>
      </c>
      <c r="H1626" s="42">
        <f>_xll.qlCalendarAdvance(Calendar,$H1625,B1626,"f",FALSE)</f>
        <v>50873</v>
      </c>
      <c r="I1626" s="172">
        <f>_xll.qlInterestRateIndexValueDate(Index1M,$H1626)</f>
        <v>50873</v>
      </c>
      <c r="J1626" s="177">
        <f>IFERROR(_xll.qlIndexFixing(Index1M,$H1626,TRUE,_xll.ohTrigger(RecalcTrigger,Trigger1M)),NA())</f>
        <v>1.9327721295224087E-2</v>
      </c>
      <c r="K1626" s="44">
        <f>IFERROR(_xll.qlIndexFixing(Index3M,H1626,TRUE,_xll.ohTrigger(RecalcTrigger,Trigger3M)),NA())</f>
        <v>1.9629422474542645E-2</v>
      </c>
      <c r="L1626" s="44">
        <f>IFERROR(_xll.qlIndexFixing(Index6M,$H1626,TRUE,_xll.ohTrigger(RecalcTrigger,Trigger6M)),NA())</f>
        <v>1.9665610210061097E-2</v>
      </c>
      <c r="M1626" s="178">
        <f>IFERROR(_xll.qlIndexFixing(Index1Y,$H1626,TRUE,_xll.ohTrigger(RecalcTrigger,Trigger1Y)),NA())</f>
        <v>1.9634146369104037E-2</v>
      </c>
      <c r="N1626" s="177">
        <f>IFERROR(_xll.qlIndexFixing(ONIndex1M,I1626,TRUE,_xll.ohTrigger(RecalcTrigger,Trigger1M)),NA())</f>
        <v>1.9321434463350773E-2</v>
      </c>
      <c r="O1626" s="44">
        <f>IFERROR(_xll.qlIndexFixing(ONIndex3M,I1626,TRUE,_xll.ohTrigger(RecalcTrigger,Trigger3M)),NA())</f>
        <v>1.9607977029282297E-2</v>
      </c>
      <c r="P1626" s="44">
        <f>IFERROR(_xll.qlIndexFixing(ONIndex6M,I1626,TRUE,_xll.ohTrigger(RecalcTrigger,Trigger6M)),NA())</f>
        <v>1.9616091844312233E-2</v>
      </c>
      <c r="Q1626" s="178">
        <f>IFERROR(_xll.qlIndexFixing(ONIndex1Y,I1626,TRUE,_xll.ohTrigger(RecalcTrigger,Trigger1Y)),NA())</f>
        <v>1.9504934203613544E-2</v>
      </c>
    </row>
    <row r="1627" spans="2:17" x14ac:dyDescent="0.2">
      <c r="B1627" s="39" t="s">
        <v>42</v>
      </c>
      <c r="D1627" s="42">
        <f>_xll.qlCalendarAdvance(Calendar,$D1626,B1627,"f",FALSE)</f>
        <v>50880</v>
      </c>
      <c r="E1627" s="172">
        <f>_xll.qlInterestRateIndexValueDate(IndexON,D1627)</f>
        <v>50880</v>
      </c>
      <c r="F1627" s="188">
        <f>IFERROR(_xll.qlIndexFixing(IndexON,D1627,TRUE,_xll.ohTrigger(RecalcTrigger,TriggerON)),NA())</f>
        <v>1.9045283731859985E-2</v>
      </c>
      <c r="H1627" s="42">
        <f>_xll.qlCalendarAdvance(Calendar,$H1626,B1627,"f",FALSE)</f>
        <v>50880</v>
      </c>
      <c r="I1627" s="172">
        <f>_xll.qlInterestRateIndexValueDate(Index1M,$H1627)</f>
        <v>50880</v>
      </c>
      <c r="J1627" s="177">
        <f>IFERROR(_xll.qlIndexFixing(Index1M,$H1627,TRUE,_xll.ohTrigger(RecalcTrigger,Trigger1M)),NA())</f>
        <v>1.9323651350419507E-2</v>
      </c>
      <c r="K1627" s="44">
        <f>IFERROR(_xll.qlIndexFixing(Index3M,H1627,TRUE,_xll.ohTrigger(RecalcTrigger,Trigger3M)),NA())</f>
        <v>1.9625524677799412E-2</v>
      </c>
      <c r="L1627" s="44">
        <f>IFERROR(_xll.qlIndexFixing(Index6M,$H1627,TRUE,_xll.ohTrigger(RecalcTrigger,Trigger6M)),NA())</f>
        <v>1.9662293707346189E-2</v>
      </c>
      <c r="M1627" s="178">
        <f>IFERROR(_xll.qlIndexFixing(Index1Y,$H1627,TRUE,_xll.ohTrigger(RecalcTrigger,Trigger1Y)),NA())</f>
        <v>1.9632604485547725E-2</v>
      </c>
      <c r="N1627" s="177">
        <f>IFERROR(_xll.qlIndexFixing(ONIndex1M,I1627,TRUE,_xll.ohTrigger(RecalcTrigger,Trigger1M)),NA())</f>
        <v>1.9317267777853031E-2</v>
      </c>
      <c r="O1627" s="44">
        <f>IFERROR(_xll.qlIndexFixing(ONIndex3M,I1627,TRUE,_xll.ohTrigger(RecalcTrigger,Trigger3M)),NA())</f>
        <v>1.960372806560029E-2</v>
      </c>
      <c r="P1627" s="44">
        <f>IFERROR(_xll.qlIndexFixing(ONIndex6M,I1627,TRUE,_xll.ohTrigger(RecalcTrigger,Trigger6M)),NA())</f>
        <v>1.9612063712456385E-2</v>
      </c>
      <c r="Q1627" s="178">
        <f>IFERROR(_xll.qlIndexFixing(ONIndex1Y,I1627,TRUE,_xll.ohTrigger(RecalcTrigger,Trigger1Y)),NA())</f>
        <v>1.9501063151363685E-2</v>
      </c>
    </row>
    <row r="1628" spans="2:17" x14ac:dyDescent="0.2">
      <c r="B1628" s="39" t="s">
        <v>42</v>
      </c>
      <c r="D1628" s="42">
        <f>_xll.qlCalendarAdvance(Calendar,$D1627,B1628,"f",FALSE)</f>
        <v>50887</v>
      </c>
      <c r="E1628" s="172">
        <f>_xll.qlInterestRateIndexValueDate(IndexON,D1628)</f>
        <v>50887</v>
      </c>
      <c r="F1628" s="188">
        <f>IFERROR(_xll.qlIndexFixing(IndexON,D1628,TRUE,_xll.ohTrigger(RecalcTrigger,TriggerON)),NA())</f>
        <v>1.9041337144557469E-2</v>
      </c>
      <c r="H1628" s="42">
        <f>_xll.qlCalendarAdvance(Calendar,$H1627,B1628,"f",FALSE)</f>
        <v>50887</v>
      </c>
      <c r="I1628" s="172">
        <f>_xll.qlInterestRateIndexValueDate(Index1M,$H1628)</f>
        <v>50887</v>
      </c>
      <c r="J1628" s="177">
        <f>IFERROR(_xll.qlIndexFixing(Index1M,$H1628,TRUE,_xll.ohTrigger(RecalcTrigger,Trigger1M)),NA())</f>
        <v>1.9319631197807739E-2</v>
      </c>
      <c r="K1628" s="44">
        <f>IFERROR(_xll.qlIndexFixing(Index3M,H1628,TRUE,_xll.ohTrigger(RecalcTrigger,Trigger3M)),NA())</f>
        <v>1.9621684709327597E-2</v>
      </c>
      <c r="L1628" s="44">
        <f>IFERROR(_xll.qlIndexFixing(Index6M,$H1628,TRUE,_xll.ohTrigger(RecalcTrigger,Trigger6M)),NA())</f>
        <v>1.965903498867419E-2</v>
      </c>
      <c r="M1628" s="178">
        <f>IFERROR(_xll.qlIndexFixing(Index1Y,$H1628,TRUE,_xll.ohTrigger(RecalcTrigger,Trigger1Y)),NA())</f>
        <v>1.9631154857134271E-2</v>
      </c>
      <c r="N1628" s="177">
        <f>IFERROR(_xll.qlIndexFixing(ONIndex1M,I1628,TRUE,_xll.ohTrigger(RecalcTrigger,Trigger1M)),NA())</f>
        <v>1.931315080703544E-2</v>
      </c>
      <c r="O1628" s="44">
        <f>IFERROR(_xll.qlIndexFixing(ONIndex3M,I1628,TRUE,_xll.ohTrigger(RecalcTrigger,Trigger3M)),NA())</f>
        <v>1.9599536648262639E-2</v>
      </c>
      <c r="P1628" s="44">
        <f>IFERROR(_xll.qlIndexFixing(ONIndex6M,I1628,TRUE,_xll.ohTrigger(RecalcTrigger,Trigger6M)),NA())</f>
        <v>1.9608092798626409E-2</v>
      </c>
      <c r="Q1628" s="178">
        <f>IFERROR(_xll.qlIndexFixing(ONIndex1Y,I1628,TRUE,_xll.ohTrigger(RecalcTrigger,Trigger1Y)),NA())</f>
        <v>1.9497282576020902E-2</v>
      </c>
    </row>
    <row r="1629" spans="2:17" x14ac:dyDescent="0.2">
      <c r="B1629" s="39" t="s">
        <v>42</v>
      </c>
      <c r="D1629" s="42">
        <f>_xll.qlCalendarAdvance(Calendar,$D1628,B1629,"f",FALSE)</f>
        <v>50894</v>
      </c>
      <c r="E1629" s="172">
        <f>_xll.qlInterestRateIndexValueDate(IndexON,D1629)</f>
        <v>50894</v>
      </c>
      <c r="F1629" s="188">
        <f>IFERROR(_xll.qlIndexFixing(IndexON,D1629,TRUE,_xll.ohTrigger(RecalcTrigger,TriggerON)),NA())</f>
        <v>1.9037441403341182E-2</v>
      </c>
      <c r="H1629" s="42">
        <f>_xll.qlCalendarAdvance(Calendar,$H1628,B1629,"f",FALSE)</f>
        <v>50894</v>
      </c>
      <c r="I1629" s="172">
        <f>_xll.qlInterestRateIndexValueDate(Index1M,$H1629)</f>
        <v>50894</v>
      </c>
      <c r="J1629" s="177">
        <f>IFERROR(_xll.qlIndexFixing(Index1M,$H1629,TRUE,_xll.ohTrigger(RecalcTrigger,Trigger1M)),NA())</f>
        <v>1.9316356929689839E-2</v>
      </c>
      <c r="K1629" s="44">
        <f>IFERROR(_xll.qlIndexFixing(Index3M,H1629,TRUE,_xll.ohTrigger(RecalcTrigger,Trigger3M)),NA())</f>
        <v>1.9618169973523881E-2</v>
      </c>
      <c r="L1629" s="44">
        <f>IFERROR(_xll.qlIndexFixing(Index6M,$H1629,TRUE,_xll.ohTrigger(RecalcTrigger,Trigger6M)),NA())</f>
        <v>1.965615317515523E-2</v>
      </c>
      <c r="M1629" s="178">
        <f>IFERROR(_xll.qlIndexFixing(Index1Y,$H1629,TRUE,_xll.ohTrigger(RecalcTrigger,Trigger1Y)),NA())</f>
        <v>1.9629797483468634E-2</v>
      </c>
      <c r="N1629" s="177">
        <f>IFERROR(_xll.qlIndexFixing(ONIndex1M,I1629,TRUE,_xll.ohTrigger(RecalcTrigger,Trigger1M)),NA())</f>
        <v>1.930908355065486E-2</v>
      </c>
      <c r="O1629" s="44">
        <f>IFERROR(_xll.qlIndexFixing(ONIndex3M,I1629,TRUE,_xll.ohTrigger(RecalcTrigger,Trigger3M)),NA())</f>
        <v>1.9595402776945159E-2</v>
      </c>
      <c r="P1629" s="44">
        <f>IFERROR(_xll.qlIndexFixing(ONIndex6M,I1629,TRUE,_xll.ohTrigger(RecalcTrigger,Trigger6M)),NA())</f>
        <v>1.9604179102417074E-2</v>
      </c>
      <c r="Q1629" s="178">
        <f>IFERROR(_xll.qlIndexFixing(ONIndex1Y,I1629,TRUE,_xll.ohTrigger(RecalcTrigger,Trigger1Y)),NA())</f>
        <v>1.9493592477342059E-2</v>
      </c>
    </row>
    <row r="1630" spans="2:17" x14ac:dyDescent="0.2">
      <c r="B1630" s="39" t="s">
        <v>42</v>
      </c>
      <c r="D1630" s="42">
        <f>_xll.qlCalendarAdvance(Calendar,$D1629,B1630,"f",FALSE)</f>
        <v>50901</v>
      </c>
      <c r="E1630" s="172">
        <f>_xll.qlInterestRateIndexValueDate(IndexON,D1630)</f>
        <v>50901</v>
      </c>
      <c r="F1630" s="188">
        <f>IFERROR(_xll.qlIndexFixing(IndexON,D1630,TRUE,_xll.ohTrigger(RecalcTrigger,TriggerON)),NA())</f>
        <v>1.9033596508292172E-2</v>
      </c>
      <c r="H1630" s="42">
        <f>_xll.qlCalendarAdvance(Calendar,$H1629,B1630,"f",FALSE)</f>
        <v>50901</v>
      </c>
      <c r="I1630" s="172">
        <f>_xll.qlInterestRateIndexValueDate(Index1M,$H1630)</f>
        <v>50901</v>
      </c>
      <c r="J1630" s="177">
        <f>IFERROR(_xll.qlIndexFixing(Index1M,$H1630,TRUE,_xll.ohTrigger(RecalcTrigger,Trigger1M)),NA())</f>
        <v>1.9312446410845913E-2</v>
      </c>
      <c r="K1630" s="44">
        <f>IFERROR(_xll.qlIndexFixing(Index3M,H1630,TRUE,_xll.ohTrigger(RecalcTrigger,Trigger3M)),NA())</f>
        <v>1.961444959220526E-2</v>
      </c>
      <c r="L1630" s="44">
        <f>IFERROR(_xll.qlIndexFixing(Index6M,$H1630,TRUE,_xll.ohTrigger(RecalcTrigger,Trigger6M)),NA())</f>
        <v>1.9653013982882335E-2</v>
      </c>
      <c r="M1630" s="178">
        <f>IFERROR(_xll.qlIndexFixing(Index1Y,$H1630,TRUE,_xll.ohTrigger(RecalcTrigger,Trigger1Y)),NA())</f>
        <v>1.9628532364181675E-2</v>
      </c>
      <c r="N1630" s="177">
        <f>IFERROR(_xll.qlIndexFixing(ONIndex1M,I1630,TRUE,_xll.ohTrigger(RecalcTrigger,Trigger1M)),NA())</f>
        <v>1.9305066008873384E-2</v>
      </c>
      <c r="O1630" s="44">
        <f>IFERROR(_xll.qlIndexFixing(ONIndex3M,I1630,TRUE,_xll.ohTrigger(RecalcTrigger,Trigger3M)),NA())</f>
        <v>1.9591326451728897E-2</v>
      </c>
      <c r="P1630" s="44">
        <f>IFERROR(_xll.qlIndexFixing(ONIndex6M,I1630,TRUE,_xll.ohTrigger(RecalcTrigger,Trigger6M)),NA())</f>
        <v>1.9600322623990474E-2</v>
      </c>
      <c r="Q1630" s="178">
        <f>IFERROR(_xll.qlIndexFixing(ONIndex1Y,I1630,TRUE,_xll.ohTrigger(RecalcTrigger,Trigger1Y)),NA())</f>
        <v>1.9489992855327154E-2</v>
      </c>
    </row>
    <row r="1631" spans="2:17" x14ac:dyDescent="0.2">
      <c r="B1631" s="39" t="s">
        <v>42</v>
      </c>
      <c r="D1631" s="42">
        <f>_xll.qlCalendarAdvance(Calendar,$D1630,B1631,"f",FALSE)</f>
        <v>50908</v>
      </c>
      <c r="E1631" s="172">
        <f>_xll.qlInterestRateIndexValueDate(IndexON,D1631)</f>
        <v>50908</v>
      </c>
      <c r="F1631" s="188">
        <f>IFERROR(_xll.qlIndexFixing(IndexON,D1631,TRUE,_xll.ohTrigger(RecalcTrigger,TriggerON)),NA())</f>
        <v>1.9029802459572531E-2</v>
      </c>
      <c r="H1631" s="42">
        <f>_xll.qlCalendarAdvance(Calendar,$H1630,B1631,"f",FALSE)</f>
        <v>50908</v>
      </c>
      <c r="I1631" s="172">
        <f>_xll.qlInterestRateIndexValueDate(Index1M,$H1631)</f>
        <v>50908</v>
      </c>
      <c r="J1631" s="177">
        <f>IFERROR(_xll.qlIndexFixing(Index1M,$H1631,TRUE,_xll.ohTrigger(RecalcTrigger,Trigger1M)),NA())</f>
        <v>1.9308585692063167E-2</v>
      </c>
      <c r="K1631" s="44">
        <f>IFERROR(_xll.qlIndexFixing(Index3M,H1631,TRUE,_xll.ohTrigger(RecalcTrigger,Trigger3M)),NA())</f>
        <v>1.9610787041795939E-2</v>
      </c>
      <c r="L1631" s="44">
        <f>IFERROR(_xll.qlIndexFixing(Index6M,$H1631,TRUE,_xll.ohTrigger(RecalcTrigger,Trigger6M)),NA())</f>
        <v>1.9649932576929627E-2</v>
      </c>
      <c r="M1631" s="178">
        <f>IFERROR(_xll.qlIndexFixing(Index1Y,$H1631,TRUE,_xll.ohTrigger(RecalcTrigger,Trigger1Y)),NA())</f>
        <v>1.9627359498928836E-2</v>
      </c>
      <c r="N1631" s="177">
        <f>IFERROR(_xll.qlIndexFixing(ONIndex1M,I1631,TRUE,_xll.ohTrigger(RecalcTrigger,Trigger1M)),NA())</f>
        <v>1.9301098181772058E-2</v>
      </c>
      <c r="O1631" s="44">
        <f>IFERROR(_xll.qlIndexFixing(ONIndex3M,I1631,TRUE,_xll.ohTrigger(RecalcTrigger,Trigger3M)),NA())</f>
        <v>1.9587307672775944E-2</v>
      </c>
      <c r="P1631" s="44">
        <f>IFERROR(_xll.qlIndexFixing(ONIndex6M,I1631,TRUE,_xll.ohTrigger(RecalcTrigger,Trigger6M)),NA())</f>
        <v>1.9596523363346607E-2</v>
      </c>
      <c r="Q1631" s="178">
        <f>IFERROR(_xll.qlIndexFixing(ONIndex1Y,I1631,TRUE,_xll.ohTrigger(RecalcTrigger,Trigger1Y)),NA())</f>
        <v>1.948648371013828E-2</v>
      </c>
    </row>
    <row r="1632" spans="2:17" x14ac:dyDescent="0.2">
      <c r="B1632" s="39" t="s">
        <v>42</v>
      </c>
      <c r="D1632" s="42">
        <f>_xll.qlCalendarAdvance(Calendar,$D1631,B1632,"f",FALSE)</f>
        <v>50915</v>
      </c>
      <c r="E1632" s="172">
        <f>_xll.qlInterestRateIndexValueDate(IndexON,D1632)</f>
        <v>50915</v>
      </c>
      <c r="F1632" s="188">
        <f>IFERROR(_xll.qlIndexFixing(IndexON,D1632,TRUE,_xll.ohTrigger(RecalcTrigger,TriggerON)),NA())</f>
        <v>1.9026059256858074E-2</v>
      </c>
      <c r="H1632" s="42">
        <f>_xll.qlCalendarAdvance(Calendar,$H1631,B1632,"f",FALSE)</f>
        <v>50915</v>
      </c>
      <c r="I1632" s="172">
        <f>_xll.qlInterestRateIndexValueDate(Index1M,$H1632)</f>
        <v>50915</v>
      </c>
      <c r="J1632" s="177">
        <f>IFERROR(_xll.qlIndexFixing(Index1M,$H1632,TRUE,_xll.ohTrigger(RecalcTrigger,Trigger1M)),NA())</f>
        <v>1.9304774773287566E-2</v>
      </c>
      <c r="K1632" s="44">
        <f>IFERROR(_xll.qlIndexFixing(Index3M,H1632,TRUE,_xll.ohTrigger(RecalcTrigger,Trigger3M)),NA())</f>
        <v>1.9607182322133827E-2</v>
      </c>
      <c r="L1632" s="44">
        <f>IFERROR(_xll.qlIndexFixing(Index6M,$H1632,TRUE,_xll.ohTrigger(RecalcTrigger,Trigger6M)),NA())</f>
        <v>1.9646908957030629E-2</v>
      </c>
      <c r="M1632" s="178">
        <f>IFERROR(_xll.qlIndexFixing(Index1Y,$H1632,TRUE,_xll.ohTrigger(RecalcTrigger,Trigger1Y)),NA())</f>
        <v>1.9626278887391688E-2</v>
      </c>
      <c r="N1632" s="177">
        <f>IFERROR(_xll.qlIndexFixing(ONIndex1M,I1632,TRUE,_xll.ohTrigger(RecalcTrigger,Trigger1M)),NA())</f>
        <v>1.9297180069107744E-2</v>
      </c>
      <c r="O1632" s="44">
        <f>IFERROR(_xll.qlIndexFixing(ONIndex3M,I1632,TRUE,_xll.ohTrigger(RecalcTrigger,Trigger3M)),NA())</f>
        <v>1.958334643992421E-2</v>
      </c>
      <c r="P1632" s="44">
        <f>IFERROR(_xll.qlIndexFixing(ONIndex6M,I1632,TRUE,_xll.ohTrigger(RecalcTrigger,Trigger6M)),NA())</f>
        <v>1.9592781320485475E-2</v>
      </c>
      <c r="Q1632" s="178">
        <f>IFERROR(_xll.qlIndexFixing(ONIndex1Y,I1632,TRUE,_xll.ohTrigger(RecalcTrigger,Trigger1Y)),NA())</f>
        <v>1.9483065041694392E-2</v>
      </c>
    </row>
    <row r="1633" spans="2:17" x14ac:dyDescent="0.2">
      <c r="B1633" s="39" t="s">
        <v>42</v>
      </c>
      <c r="D1633" s="42">
        <f>_xll.qlCalendarAdvance(Calendar,$D1632,B1633,"f",FALSE)</f>
        <v>50922</v>
      </c>
      <c r="E1633" s="172">
        <f>_xll.qlInterestRateIndexValueDate(IndexON,D1633)</f>
        <v>50922</v>
      </c>
      <c r="F1633" s="188">
        <f>IFERROR(_xll.qlIndexFixing(IndexON,D1633,TRUE,_xll.ohTrigger(RecalcTrigger,TriggerON)),NA())</f>
        <v>1.902236690039194E-2</v>
      </c>
      <c r="H1633" s="42">
        <f>_xll.qlCalendarAdvance(Calendar,$H1632,B1633,"f",FALSE)</f>
        <v>50922</v>
      </c>
      <c r="I1633" s="172">
        <f>_xll.qlInterestRateIndexValueDate(Index1M,$H1633)</f>
        <v>50922</v>
      </c>
      <c r="J1633" s="177">
        <f>IFERROR(_xll.qlIndexFixing(Index1M,$H1633,TRUE,_xll.ohTrigger(RecalcTrigger,Trigger1M)),NA())</f>
        <v>1.9300277315958035E-2</v>
      </c>
      <c r="K1633" s="44">
        <f>IFERROR(_xll.qlIndexFixing(Index3M,H1633,TRUE,_xll.ohTrigger(RecalcTrigger,Trigger3M)),NA())</f>
        <v>1.9603635433064759E-2</v>
      </c>
      <c r="L1633" s="44">
        <f>IFERROR(_xll.qlIndexFixing(Index6M,$H1633,TRUE,_xll.ohTrigger(RecalcTrigger,Trigger6M)),NA())</f>
        <v>1.9643608146314259E-2</v>
      </c>
      <c r="M1633" s="178">
        <f>IFERROR(_xll.qlIndexFixing(Index1Y,$H1633,TRUE,_xll.ohTrigger(RecalcTrigger,Trigger1Y)),NA())</f>
        <v>1.9625290529274836E-2</v>
      </c>
      <c r="N1633" s="177">
        <f>IFERROR(_xll.qlIndexFixing(ONIndex1M,I1633,TRUE,_xll.ohTrigger(RecalcTrigger,Trigger1M)),NA())</f>
        <v>1.9293311671042535E-2</v>
      </c>
      <c r="O1633" s="44">
        <f>IFERROR(_xll.qlIndexFixing(ONIndex3M,I1633,TRUE,_xll.ohTrigger(RecalcTrigger,Trigger3M)),NA())</f>
        <v>1.9579442753173693E-2</v>
      </c>
      <c r="P1633" s="44">
        <f>IFERROR(_xll.qlIndexFixing(ONIndex6M,I1633,TRUE,_xll.ohTrigger(RecalcTrigger,Trigger6M)),NA())</f>
        <v>1.958909649532603E-2</v>
      </c>
      <c r="Q1633" s="178">
        <f>IFERROR(_xll.qlIndexFixing(ONIndex1Y,I1633,TRUE,_xll.ohTrigger(RecalcTrigger,Trigger1Y)),NA())</f>
        <v>1.9479736849914442E-2</v>
      </c>
    </row>
    <row r="1634" spans="2:17" x14ac:dyDescent="0.2">
      <c r="B1634" s="39" t="s">
        <v>42</v>
      </c>
      <c r="D1634" s="42">
        <f>_xll.qlCalendarAdvance(Calendar,$D1633,B1634,"f",FALSE)</f>
        <v>50929</v>
      </c>
      <c r="E1634" s="172">
        <f>_xll.qlInterestRateIndexValueDate(IndexON,D1634)</f>
        <v>50929</v>
      </c>
      <c r="F1634" s="188">
        <f>IFERROR(_xll.qlIndexFixing(IndexON,D1634,TRUE,_xll.ohTrigger(RecalcTrigger,TriggerON)),NA())</f>
        <v>1.9018725390012037E-2</v>
      </c>
      <c r="H1634" s="42">
        <f>_xll.qlCalendarAdvance(Calendar,$H1633,B1634,"f",FALSE)</f>
        <v>50929</v>
      </c>
      <c r="I1634" s="172">
        <f>_xll.qlInterestRateIndexValueDate(Index1M,$H1634)</f>
        <v>50929</v>
      </c>
      <c r="J1634" s="177">
        <f>IFERROR(_xll.qlIndexFixing(Index1M,$H1634,TRUE,_xll.ohTrigger(RecalcTrigger,Trigger1M)),NA())</f>
        <v>1.929655591549817E-2</v>
      </c>
      <c r="K1634" s="44">
        <f>IFERROR(_xll.qlIndexFixing(Index3M,H1634,TRUE,_xll.ohTrigger(RecalcTrigger,Trigger3M)),NA())</f>
        <v>1.9600146374432807E-2</v>
      </c>
      <c r="L1634" s="44">
        <f>IFERROR(_xll.qlIndexFixing(Index6M,$H1634,TRUE,_xll.ohTrigger(RecalcTrigger,Trigger6M)),NA())</f>
        <v>1.9640696126183979E-2</v>
      </c>
      <c r="M1634" s="178">
        <f>IFERROR(_xll.qlIndexFixing(Index1Y,$H1634,TRUE,_xll.ohTrigger(RecalcTrigger,Trigger1Y)),NA())</f>
        <v>1.9624394424310562E-2</v>
      </c>
      <c r="N1634" s="177">
        <f>IFERROR(_xll.qlIndexFixing(ONIndex1M,I1634,TRUE,_xll.ohTrigger(RecalcTrigger,Trigger1M)),NA())</f>
        <v>1.9289492987576429E-2</v>
      </c>
      <c r="O1634" s="44">
        <f>IFERROR(_xll.qlIndexFixing(ONIndex3M,I1634,TRUE,_xll.ohTrigger(RecalcTrigger,Trigger3M)),NA())</f>
        <v>1.9575596612443347E-2</v>
      </c>
      <c r="P1634" s="44">
        <f>IFERROR(_xll.qlIndexFixing(ONIndex6M,I1634,TRUE,_xll.ohTrigger(RecalcTrigger,Trigger6M)),NA())</f>
        <v>1.958546888794932E-2</v>
      </c>
      <c r="Q1634" s="178">
        <f>IFERROR(_xll.qlIndexFixing(ONIndex1Y,I1634,TRUE,_xll.ohTrigger(RecalcTrigger,Trigger1Y)),NA())</f>
        <v>1.9476499134960523E-2</v>
      </c>
    </row>
    <row r="1635" spans="2:17" x14ac:dyDescent="0.2">
      <c r="B1635" s="39" t="s">
        <v>42</v>
      </c>
      <c r="D1635" s="42">
        <f>_xll.qlCalendarAdvance(Calendar,$D1634,B1635,"f",FALSE)</f>
        <v>50936</v>
      </c>
      <c r="E1635" s="172">
        <f>_xll.qlInterestRateIndexValueDate(IndexON,D1635)</f>
        <v>50936</v>
      </c>
      <c r="F1635" s="188">
        <f>IFERROR(_xll.qlIndexFixing(IndexON,D1635,TRUE,_xll.ohTrigger(RecalcTrigger,TriggerON)),NA())</f>
        <v>1.9015134725880456E-2</v>
      </c>
      <c r="H1635" s="42">
        <f>_xll.qlCalendarAdvance(Calendar,$H1634,B1635,"f",FALSE)</f>
        <v>50936</v>
      </c>
      <c r="I1635" s="172">
        <f>_xll.qlInterestRateIndexValueDate(Index1M,$H1635)</f>
        <v>50936</v>
      </c>
      <c r="J1635" s="177">
        <f>IFERROR(_xll.qlIndexFixing(Index1M,$H1635,TRUE,_xll.ohTrigger(RecalcTrigger,Trigger1M)),NA())</f>
        <v>1.9292884306904234E-2</v>
      </c>
      <c r="K1635" s="44">
        <f>IFERROR(_xll.qlIndexFixing(Index3M,H1635,TRUE,_xll.ohTrigger(RecalcTrigger,Trigger3M)),NA())</f>
        <v>1.9596715146088215E-2</v>
      </c>
      <c r="L1635" s="44">
        <f>IFERROR(_xll.qlIndexFixing(Index6M,$H1635,TRUE,_xll.ohTrigger(RecalcTrigger,Trigger6M)),NA())</f>
        <v>1.9637841888237414E-2</v>
      </c>
      <c r="M1635" s="178">
        <f>IFERROR(_xll.qlIndexFixing(Index1Y,$H1635,TRUE,_xll.ohTrigger(RecalcTrigger,Trigger1Y)),NA())</f>
        <v>1.9623590572253952E-2</v>
      </c>
      <c r="N1635" s="177">
        <f>IFERROR(_xll.qlIndexFixing(ONIndex1M,I1635,TRUE,_xll.ohTrigger(RecalcTrigger,Trigger1M)),NA())</f>
        <v>1.9285724018628381E-2</v>
      </c>
      <c r="O1635" s="44">
        <f>IFERROR(_xll.qlIndexFixing(ONIndex3M,I1635,TRUE,_xll.ohTrigger(RecalcTrigger,Trigger3M)),NA())</f>
        <v>1.9571808018057357E-2</v>
      </c>
      <c r="P1635" s="44">
        <f>IFERROR(_xll.qlIndexFixing(ONIndex6M,I1635,TRUE,_xll.ohTrigger(RecalcTrigger,Trigger6M)),NA())</f>
        <v>1.9581898498355343E-2</v>
      </c>
      <c r="Q1635" s="178">
        <f>IFERROR(_xll.qlIndexFixing(ONIndex1Y,I1635,TRUE,_xll.ohTrigger(RecalcTrigger,Trigger1Y)),NA())</f>
        <v>1.947335189675159E-2</v>
      </c>
    </row>
    <row r="1636" spans="2:17" x14ac:dyDescent="0.2">
      <c r="B1636" s="39" t="s">
        <v>42</v>
      </c>
      <c r="D1636" s="42">
        <f>_xll.qlCalendarAdvance(Calendar,$D1635,B1636,"f",FALSE)</f>
        <v>50943</v>
      </c>
      <c r="E1636" s="172">
        <f>_xll.qlInterestRateIndexValueDate(IndexON,D1636)</f>
        <v>50943</v>
      </c>
      <c r="F1636" s="188">
        <f>IFERROR(_xll.qlIndexFixing(IndexON,D1636,TRUE,_xll.ohTrigger(RecalcTrigger,TriggerON)),NA())</f>
        <v>1.9011594907754059E-2</v>
      </c>
      <c r="H1636" s="42">
        <f>_xll.qlCalendarAdvance(Calendar,$H1635,B1636,"f",FALSE)</f>
        <v>50943</v>
      </c>
      <c r="I1636" s="172">
        <f>_xll.qlInterestRateIndexValueDate(Index1M,$H1636)</f>
        <v>50943</v>
      </c>
      <c r="J1636" s="177">
        <f>IFERROR(_xll.qlIndexFixing(Index1M,$H1636,TRUE,_xll.ohTrigger(RecalcTrigger,Trigger1M)),NA())</f>
        <v>1.9289262490122194E-2</v>
      </c>
      <c r="K1636" s="44">
        <f>IFERROR(_xll.qlIndexFixing(Index3M,H1636,TRUE,_xll.ohTrigger(RecalcTrigger,Trigger3M)),NA())</f>
        <v>1.9593341747878579E-2</v>
      </c>
      <c r="L1636" s="44">
        <f>IFERROR(_xll.qlIndexFixing(Index6M,$H1636,TRUE,_xll.ohTrigger(RecalcTrigger,Trigger6M)),NA())</f>
        <v>1.9635045432229218E-2</v>
      </c>
      <c r="M1636" s="178">
        <f>IFERROR(_xll.qlIndexFixing(Index1Y,$H1636,TRUE,_xll.ohTrigger(RecalcTrigger,Trigger1Y)),NA())</f>
        <v>1.9622878972887114E-2</v>
      </c>
      <c r="N1636" s="177">
        <f>IFERROR(_xll.qlIndexFixing(ONIndex1M,I1636,TRUE,_xll.ohTrigger(RecalcTrigger,Trigger1M)),NA())</f>
        <v>1.928200476419839E-2</v>
      </c>
      <c r="O1636" s="44">
        <f>IFERROR(_xll.qlIndexFixing(ONIndex3M,I1636,TRUE,_xll.ohTrigger(RecalcTrigger,Trigger3M)),NA())</f>
        <v>1.9568076969691539E-2</v>
      </c>
      <c r="P1636" s="44">
        <f>IFERROR(_xll.qlIndexFixing(ONIndex6M,I1636,TRUE,_xll.ohTrigger(RecalcTrigger,Trigger6M)),NA())</f>
        <v>1.9578385326544101E-2</v>
      </c>
      <c r="Q1636" s="178">
        <f>IFERROR(_xll.qlIndexFixing(ONIndex1Y,I1636,TRUE,_xll.ohTrigger(RecalcTrigger,Trigger1Y)),NA())</f>
        <v>1.9470295135206594E-2</v>
      </c>
    </row>
    <row r="1637" spans="2:17" x14ac:dyDescent="0.2">
      <c r="B1637" s="39" t="s">
        <v>42</v>
      </c>
      <c r="D1637" s="42">
        <f>_xll.qlCalendarAdvance(Calendar,$D1636,B1637,"f",FALSE)</f>
        <v>50950</v>
      </c>
      <c r="E1637" s="172">
        <f>_xll.qlInterestRateIndexValueDate(IndexON,D1637)</f>
        <v>50950</v>
      </c>
      <c r="F1637" s="188">
        <f>IFERROR(_xll.qlIndexFixing(IndexON,D1637,TRUE,_xll.ohTrigger(RecalcTrigger,TriggerON)),NA())</f>
        <v>1.9008105935957031E-2</v>
      </c>
      <c r="H1637" s="42">
        <f>_xll.qlCalendarAdvance(Calendar,$H1636,B1637,"f",FALSE)</f>
        <v>50950</v>
      </c>
      <c r="I1637" s="172">
        <f>_xll.qlInterestRateIndexValueDate(Index1M,$H1637)</f>
        <v>50950</v>
      </c>
      <c r="J1637" s="177">
        <f>IFERROR(_xll.qlIndexFixing(Index1M,$H1637,TRUE,_xll.ohTrigger(RecalcTrigger,Trigger1M)),NA())</f>
        <v>1.9285690465116932E-2</v>
      </c>
      <c r="K1637" s="44">
        <f>IFERROR(_xll.qlIndexFixing(Index3M,H1637,TRUE,_xll.ohTrigger(RecalcTrigger,Trigger3M)),NA())</f>
        <v>1.9590026179659423E-2</v>
      </c>
      <c r="L1637" s="44">
        <f>IFERROR(_xll.qlIndexFixing(Index6M,$H1637,TRUE,_xll.ohTrigger(RecalcTrigger,Trigger6M)),NA())</f>
        <v>1.9632306757919347E-2</v>
      </c>
      <c r="M1637" s="178">
        <f>IFERROR(_xll.qlIndexFixing(Index1Y,$H1637,TRUE,_xll.ohTrigger(RecalcTrigger,Trigger1Y)),NA())</f>
        <v>1.9622259626015621E-2</v>
      </c>
      <c r="N1637" s="177">
        <f>IFERROR(_xll.qlIndexFixing(ONIndex1M,I1637,TRUE,_xll.ohTrigger(RecalcTrigger,Trigger1M)),NA())</f>
        <v>1.9278335224448551E-2</v>
      </c>
      <c r="O1637" s="44">
        <f>IFERROR(_xll.qlIndexFixing(ONIndex3M,I1637,TRUE,_xll.ohTrigger(RecalcTrigger,Trigger3M)),NA())</f>
        <v>1.9564403467426938E-2</v>
      </c>
      <c r="P1637" s="44">
        <f>IFERROR(_xll.qlIndexFixing(ONIndex6M,I1637,TRUE,_xll.ohTrigger(RecalcTrigger,Trigger6M)),NA())</f>
        <v>1.9574929372434546E-2</v>
      </c>
      <c r="Q1637" s="178">
        <f>IFERROR(_xll.qlIndexFixing(ONIndex1Y,I1637,TRUE,_xll.ohTrigger(RecalcTrigger,Trigger1Y)),NA())</f>
        <v>1.9467328850406584E-2</v>
      </c>
    </row>
    <row r="1638" spans="2:17" x14ac:dyDescent="0.2">
      <c r="B1638" s="39" t="s">
        <v>42</v>
      </c>
      <c r="D1638" s="42">
        <f>_xll.qlCalendarAdvance(Calendar,$D1637,B1638,"f",FALSE)</f>
        <v>50957</v>
      </c>
      <c r="E1638" s="172">
        <f>_xll.qlInterestRateIndexValueDate(IndexON,D1638)</f>
        <v>50957</v>
      </c>
      <c r="F1638" s="188">
        <f>IFERROR(_xll.qlIndexFixing(IndexON,D1638,TRUE,_xll.ohTrigger(RecalcTrigger,TriggerON)),NA())</f>
        <v>1.9004667810246234E-2</v>
      </c>
      <c r="H1638" s="42">
        <f>_xll.qlCalendarAdvance(Calendar,$H1637,B1638,"f",FALSE)</f>
        <v>50957</v>
      </c>
      <c r="I1638" s="172">
        <f>_xll.qlInterestRateIndexValueDate(Index1M,$H1638)</f>
        <v>50957</v>
      </c>
      <c r="J1638" s="177">
        <f>IFERROR(_xll.qlIndexFixing(Index1M,$H1638,TRUE,_xll.ohTrigger(RecalcTrigger,Trigger1M)),NA())</f>
        <v>1.9282955057954836E-2</v>
      </c>
      <c r="K1638" s="44">
        <f>IFERROR(_xll.qlIndexFixing(Index3M,H1638,TRUE,_xll.ohTrigger(RecalcTrigger,Trigger3M)),NA())</f>
        <v>1.9586768441285398E-2</v>
      </c>
      <c r="L1638" s="44">
        <f>IFERROR(_xll.qlIndexFixing(Index6M,$H1638,TRUE,_xll.ohTrigger(RecalcTrigger,Trigger6M)),NA())</f>
        <v>1.9629980730455437E-2</v>
      </c>
      <c r="M1638" s="178">
        <f>IFERROR(_xll.qlIndexFixing(Index1Y,$H1638,TRUE,_xll.ohTrigger(RecalcTrigger,Trigger1Y)),NA())</f>
        <v>1.962173253147163E-2</v>
      </c>
      <c r="N1638" s="177">
        <f>IFERROR(_xll.qlIndexFixing(ONIndex1M,I1638,TRUE,_xll.ohTrigger(RecalcTrigger,Trigger1M)),NA())</f>
        <v>1.9274715399216769E-2</v>
      </c>
      <c r="O1638" s="44">
        <f>IFERROR(_xll.qlIndexFixing(ONIndex3M,I1638,TRUE,_xll.ohTrigger(RecalcTrigger,Trigger3M)),NA())</f>
        <v>1.9560787511425648E-2</v>
      </c>
      <c r="P1638" s="44">
        <f>IFERROR(_xll.qlIndexFixing(ONIndex6M,I1638,TRUE,_xll.ohTrigger(RecalcTrigger,Trigger6M)),NA())</f>
        <v>1.9571530636026679E-2</v>
      </c>
      <c r="Q1638" s="178">
        <f>IFERROR(_xll.qlIndexFixing(ONIndex1Y,I1638,TRUE,_xll.ohTrigger(RecalcTrigger,Trigger1Y)),NA())</f>
        <v>1.9464453042270513E-2</v>
      </c>
    </row>
    <row r="1639" spans="2:17" x14ac:dyDescent="0.2">
      <c r="B1639" s="39" t="s">
        <v>42</v>
      </c>
      <c r="D1639" s="42">
        <f>_xll.qlCalendarAdvance(Calendar,$D1638,B1639,"f",FALSE)</f>
        <v>50964</v>
      </c>
      <c r="E1639" s="172">
        <f>_xll.qlInterestRateIndexValueDate(IndexON,D1639)</f>
        <v>50964</v>
      </c>
      <c r="F1639" s="188">
        <f>IFERROR(_xll.qlIndexFixing(IndexON,D1639,TRUE,_xll.ohTrigger(RecalcTrigger,TriggerON)),NA())</f>
        <v>1.9001280530702713E-2</v>
      </c>
      <c r="H1639" s="42">
        <f>_xll.qlCalendarAdvance(Calendar,$H1638,B1639,"f",FALSE)</f>
        <v>50964</v>
      </c>
      <c r="I1639" s="172">
        <f>_xll.qlInterestRateIndexValueDate(Index1M,$H1639)</f>
        <v>50964</v>
      </c>
      <c r="J1639" s="177">
        <f>IFERROR(_xll.qlIndexFixing(Index1M,$H1639,TRUE,_xll.ohTrigger(RecalcTrigger,Trigger1M)),NA())</f>
        <v>1.927949273783184E-2</v>
      </c>
      <c r="K1639" s="44">
        <f>IFERROR(_xll.qlIndexFixing(Index3M,H1639,TRUE,_xll.ohTrigger(RecalcTrigger,Trigger3M)),NA())</f>
        <v>1.9583568532616429E-2</v>
      </c>
      <c r="L1639" s="44">
        <f>IFERROR(_xll.qlIndexFixing(Index6M,$H1639,TRUE,_xll.ohTrigger(RecalcTrigger,Trigger6M)),NA())</f>
        <v>1.962736160588489E-2</v>
      </c>
      <c r="M1639" s="178">
        <f>IFERROR(_xll.qlIndexFixing(Index1Y,$H1639,TRUE,_xll.ohTrigger(RecalcTrigger,Trigger1Y)),NA())</f>
        <v>1.9621297689110979E-2</v>
      </c>
      <c r="N1639" s="177">
        <f>IFERROR(_xll.qlIndexFixing(ONIndex1M,I1639,TRUE,_xll.ohTrigger(RecalcTrigger,Trigger1M)),NA())</f>
        <v>1.9271145288584091E-2</v>
      </c>
      <c r="O1639" s="44">
        <f>IFERROR(_xll.qlIndexFixing(ONIndex3M,I1639,TRUE,_xll.ohTrigger(RecalcTrigger,Trigger3M)),NA())</f>
        <v>1.9557229101363482E-2</v>
      </c>
      <c r="P1639" s="44">
        <f>IFERROR(_xll.qlIndexFixing(ONIndex6M,I1639,TRUE,_xll.ohTrigger(RecalcTrigger,Trigger6M)),NA())</f>
        <v>1.9568189117482593E-2</v>
      </c>
      <c r="Q1639" s="178">
        <f>IFERROR(_xll.qlIndexFixing(ONIndex1Y,I1639,TRUE,_xll.ohTrigger(RecalcTrigger,Trigger1Y)),NA())</f>
        <v>1.9461667710960473E-2</v>
      </c>
    </row>
    <row r="1640" spans="2:17" x14ac:dyDescent="0.2">
      <c r="B1640" s="39" t="s">
        <v>42</v>
      </c>
      <c r="D1640" s="42">
        <f>_xll.qlCalendarAdvance(Calendar,$D1639,B1640,"f",FALSE)</f>
        <v>50971</v>
      </c>
      <c r="E1640" s="172">
        <f>_xll.qlInterestRateIndexValueDate(IndexON,D1640)</f>
        <v>50971</v>
      </c>
      <c r="F1640" s="188">
        <f>IFERROR(_xll.qlIndexFixing(IndexON,D1640,TRUE,_xll.ohTrigger(RecalcTrigger,TriggerON)),NA())</f>
        <v>1.8997944097326469E-2</v>
      </c>
      <c r="H1640" s="42">
        <f>_xll.qlCalendarAdvance(Calendar,$H1639,B1640,"f",FALSE)</f>
        <v>50971</v>
      </c>
      <c r="I1640" s="172">
        <f>_xll.qlInterestRateIndexValueDate(Index1M,$H1640)</f>
        <v>50971</v>
      </c>
      <c r="J1640" s="177">
        <f>IFERROR(_xll.qlIndexFixing(Index1M,$H1640,TRUE,_xll.ohTrigger(RecalcTrigger,Trigger1M)),NA())</f>
        <v>1.9276080217320586E-2</v>
      </c>
      <c r="K1640" s="44">
        <f>IFERROR(_xll.qlIndexFixing(Index3M,H1640,TRUE,_xll.ohTrigger(RecalcTrigger,Trigger3M)),NA())</f>
        <v>1.9580426453510689E-2</v>
      </c>
      <c r="L1640" s="44">
        <f>IFERROR(_xll.qlIndexFixing(Index6M,$H1640,TRUE,_xll.ohTrigger(RecalcTrigger,Trigger6M)),NA())</f>
        <v>1.9624800265414133E-2</v>
      </c>
      <c r="M1640" s="178">
        <f>IFERROR(_xll.qlIndexFixing(Index1Y,$H1640,TRUE,_xll.ohTrigger(RecalcTrigger,Trigger1Y)),NA())</f>
        <v>1.9620955098815868E-2</v>
      </c>
      <c r="N1640" s="177">
        <f>IFERROR(_xll.qlIndexFixing(ONIndex1M,I1640,TRUE,_xll.ohTrigger(RecalcTrigger,Trigger1M)),NA())</f>
        <v>1.9267624892388424E-2</v>
      </c>
      <c r="O1640" s="44">
        <f>IFERROR(_xll.qlIndexFixing(ONIndex3M,I1640,TRUE,_xll.ohTrigger(RecalcTrigger,Trigger3M)),NA())</f>
        <v>1.9553728237483581E-2</v>
      </c>
      <c r="P1640" s="44">
        <f>IFERROR(_xll.qlIndexFixing(ONIndex6M,I1640,TRUE,_xll.ohTrigger(RecalcTrigger,Trigger6M)),NA())</f>
        <v>1.9564904816478101E-2</v>
      </c>
      <c r="Q1640" s="178">
        <f>IFERROR(_xll.qlIndexFixing(ONIndex1Y,I1640,TRUE,_xll.ohTrigger(RecalcTrigger,Trigger1Y)),NA())</f>
        <v>1.9458972856314372E-2</v>
      </c>
    </row>
    <row r="1641" spans="2:17" x14ac:dyDescent="0.2">
      <c r="B1641" s="39" t="s">
        <v>42</v>
      </c>
      <c r="D1641" s="42">
        <f>_xll.qlCalendarAdvance(Calendar,$D1640,B1641,"f",FALSE)</f>
        <v>50978</v>
      </c>
      <c r="E1641" s="172">
        <f>_xll.qlInterestRateIndexValueDate(IndexON,D1641)</f>
        <v>50978</v>
      </c>
      <c r="F1641" s="188">
        <f>IFERROR(_xll.qlIndexFixing(IndexON,D1641,TRUE,_xll.ohTrigger(RecalcTrigger,TriggerON)),NA())</f>
        <v>1.8994658509955409E-2</v>
      </c>
      <c r="H1641" s="42">
        <f>_xll.qlCalendarAdvance(Calendar,$H1640,B1641,"f",FALSE)</f>
        <v>50978</v>
      </c>
      <c r="I1641" s="172">
        <f>_xll.qlInterestRateIndexValueDate(Index1M,$H1641)</f>
        <v>50978</v>
      </c>
      <c r="J1641" s="177">
        <f>IFERROR(_xll.qlIndexFixing(Index1M,$H1641,TRUE,_xll.ohTrigger(RecalcTrigger,Trigger1M)),NA())</f>
        <v>1.9272990564714841E-2</v>
      </c>
      <c r="K1641" s="44">
        <f>IFERROR(_xll.qlIndexFixing(Index3M,H1641,TRUE,_xll.ohTrigger(RecalcTrigger,Trigger3M)),NA())</f>
        <v>1.9577342203833392E-2</v>
      </c>
      <c r="L1641" s="44">
        <f>IFERROR(_xll.qlIndexFixing(Index6M,$H1641,TRUE,_xll.ohTrigger(RecalcTrigger,Trigger6M)),NA())</f>
        <v>1.9622296708822047E-2</v>
      </c>
      <c r="M1641" s="178">
        <f>IFERROR(_xll.qlIndexFixing(Index1Y,$H1641,TRUE,_xll.ohTrigger(RecalcTrigger,Trigger1Y)),NA())</f>
        <v>1.9620704760492623E-2</v>
      </c>
      <c r="N1641" s="177">
        <f>IFERROR(_xll.qlIndexFixing(ONIndex1M,I1641,TRUE,_xll.ohTrigger(RecalcTrigger,Trigger1M)),NA())</f>
        <v>1.9264154210791862E-2</v>
      </c>
      <c r="O1641" s="44">
        <f>IFERROR(_xll.qlIndexFixing(ONIndex3M,I1641,TRUE,_xll.ohTrigger(RecalcTrigger,Trigger3M)),NA())</f>
        <v>1.9550284919704897E-2</v>
      </c>
      <c r="P1641" s="44">
        <f>IFERROR(_xll.qlIndexFixing(ONIndex6M,I1641,TRUE,_xll.ohTrigger(RecalcTrigger,Trigger6M)),NA())</f>
        <v>1.956167773333739E-2</v>
      </c>
      <c r="Q1641" s="178">
        <f>IFERROR(_xll.qlIndexFixing(ONIndex1Y,I1641,TRUE,_xll.ohTrigger(RecalcTrigger,Trigger1Y)),NA())</f>
        <v>1.9456368478332209E-2</v>
      </c>
    </row>
    <row r="1642" spans="2:17" x14ac:dyDescent="0.2">
      <c r="B1642" s="39" t="s">
        <v>42</v>
      </c>
      <c r="D1642" s="42">
        <f>_xll.qlCalendarAdvance(Calendar,$D1641,B1642,"f",FALSE)</f>
        <v>50985</v>
      </c>
      <c r="E1642" s="172">
        <f>_xll.qlInterestRateIndexValueDate(IndexON,D1642)</f>
        <v>50985</v>
      </c>
      <c r="F1642" s="188">
        <f>IFERROR(_xll.qlIndexFixing(IndexON,D1642,TRUE,_xll.ohTrigger(RecalcTrigger,TriggerON)),NA())</f>
        <v>1.8991423768913718E-2</v>
      </c>
      <c r="H1642" s="42">
        <f>_xll.qlCalendarAdvance(Calendar,$H1641,B1642,"f",FALSE)</f>
        <v>50985</v>
      </c>
      <c r="I1642" s="172">
        <f>_xll.qlInterestRateIndexValueDate(Index1M,$H1642)</f>
        <v>50985</v>
      </c>
      <c r="J1642" s="177">
        <f>IFERROR(_xll.qlIndexFixing(Index1M,$H1642,TRUE,_xll.ohTrigger(RecalcTrigger,Trigger1M)),NA())</f>
        <v>1.9269404574961384E-2</v>
      </c>
      <c r="K1642" s="44">
        <f>IFERROR(_xll.qlIndexFixing(Index3M,H1642,TRUE,_xll.ohTrigger(RecalcTrigger,Trigger3M)),NA())</f>
        <v>1.9574315783448874E-2</v>
      </c>
      <c r="L1642" s="44">
        <f>IFERROR(_xll.qlIndexFixing(Index6M,$H1642,TRUE,_xll.ohTrigger(RecalcTrigger,Trigger6M)),NA())</f>
        <v>1.9619850935892805E-2</v>
      </c>
      <c r="M1642" s="178">
        <f>IFERROR(_xll.qlIndexFixing(Index1Y,$H1642,TRUE,_xll.ohTrigger(RecalcTrigger,Trigger1Y)),NA())</f>
        <v>1.9620546674073491E-2</v>
      </c>
      <c r="N1642" s="177">
        <f>IFERROR(_xll.qlIndexFixing(ONIndex1M,I1642,TRUE,_xll.ohTrigger(RecalcTrigger,Trigger1M)),NA())</f>
        <v>1.9260733243713357E-2</v>
      </c>
      <c r="O1642" s="44">
        <f>IFERROR(_xll.qlIndexFixing(ONIndex3M,I1642,TRUE,_xll.ohTrigger(RecalcTrigger,Trigger3M)),NA())</f>
        <v>1.9546899148108476E-2</v>
      </c>
      <c r="P1642" s="44">
        <f>IFERROR(_xll.qlIndexFixing(ONIndex6M,I1642,TRUE,_xll.ohTrigger(RecalcTrigger,Trigger6M)),NA())</f>
        <v>1.9558507867979413E-2</v>
      </c>
      <c r="Q1642" s="178">
        <f>IFERROR(_xll.qlIndexFixing(ONIndex1Y,I1642,TRUE,_xll.ohTrigger(RecalcTrigger,Trigger1Y)),NA())</f>
        <v>1.9453854577176077E-2</v>
      </c>
    </row>
    <row r="1643" spans="2:17" x14ac:dyDescent="0.2">
      <c r="B1643" s="39" t="s">
        <v>42</v>
      </c>
      <c r="D1643" s="42">
        <f>_xll.qlCalendarAdvance(Calendar,$D1642,B1643,"f",FALSE)</f>
        <v>50992</v>
      </c>
      <c r="E1643" s="172">
        <f>_xll.qlInterestRateIndexValueDate(IndexON,D1643)</f>
        <v>50992</v>
      </c>
      <c r="F1643" s="188">
        <f>IFERROR(_xll.qlIndexFixing(IndexON,D1643,TRUE,_xll.ohTrigger(RecalcTrigger,TriggerON)),NA())</f>
        <v>1.8988239873958257E-2</v>
      </c>
      <c r="H1643" s="42">
        <f>_xll.qlCalendarAdvance(Calendar,$H1642,B1643,"f",FALSE)</f>
        <v>50992</v>
      </c>
      <c r="I1643" s="172">
        <f>_xll.qlInterestRateIndexValueDate(Index1M,$H1643)</f>
        <v>50992</v>
      </c>
      <c r="J1643" s="177">
        <f>IFERROR(_xll.qlIndexFixing(Index1M,$H1643,TRUE,_xll.ohTrigger(RecalcTrigger,Trigger1M)),NA())</f>
        <v>1.9266141453027477E-2</v>
      </c>
      <c r="K1643" s="44">
        <f>IFERROR(_xll.qlIndexFixing(Index3M,H1643,TRUE,_xll.ohTrigger(RecalcTrigger,Trigger3M)),NA())</f>
        <v>1.9571347192226758E-2</v>
      </c>
      <c r="L1643" s="44">
        <f>IFERROR(_xll.qlIndexFixing(Index6M,$H1643,TRUE,_xll.ohTrigger(RecalcTrigger,Trigger6M)),NA())</f>
        <v>1.9617462946414099E-2</v>
      </c>
      <c r="M1643" s="178">
        <f>IFERROR(_xll.qlIndexFixing(Index1Y,$H1643,TRUE,_xll.ohTrigger(RecalcTrigger,Trigger1Y)),NA())</f>
        <v>1.9620480839515283E-2</v>
      </c>
      <c r="N1643" s="177">
        <f>IFERROR(_xll.qlIndexFixing(ONIndex1M,I1643,TRUE,_xll.ohTrigger(RecalcTrigger,Trigger1M)),NA())</f>
        <v>1.9257361991396049E-2</v>
      </c>
      <c r="O1643" s="44">
        <f>IFERROR(_xll.qlIndexFixing(ONIndex3M,I1643,TRUE,_xll.ohTrigger(RecalcTrigger,Trigger3M)),NA())</f>
        <v>1.9543570922532227E-2</v>
      </c>
      <c r="P1643" s="44">
        <f>IFERROR(_xll.qlIndexFixing(ONIndex6M,I1643,TRUE,_xll.ohTrigger(RecalcTrigger,Trigger6M)),NA())</f>
        <v>1.955539522040417E-2</v>
      </c>
      <c r="Q1643" s="178">
        <f>IFERROR(_xll.qlIndexFixing(ONIndex1Y,I1643,TRUE,_xll.ohTrigger(RecalcTrigger,Trigger1Y)),NA())</f>
        <v>1.9451431152602838E-2</v>
      </c>
    </row>
    <row r="1644" spans="2:17" x14ac:dyDescent="0.2">
      <c r="B1644" s="39" t="s">
        <v>42</v>
      </c>
      <c r="D1644" s="42">
        <f>_xll.qlCalendarAdvance(Calendar,$D1643,B1644,"f",FALSE)</f>
        <v>50999</v>
      </c>
      <c r="E1644" s="172">
        <f>_xll.qlInterestRateIndexValueDate(IndexON,D1644)</f>
        <v>50999</v>
      </c>
      <c r="F1644" s="188">
        <f>IFERROR(_xll.qlIndexFixing(IndexON,D1644,TRUE,_xll.ohTrigger(RecalcTrigger,TriggerON)),NA())</f>
        <v>1.8985106825170073E-2</v>
      </c>
      <c r="H1644" s="42">
        <f>_xll.qlCalendarAdvance(Calendar,$H1643,B1644,"f",FALSE)</f>
        <v>50999</v>
      </c>
      <c r="I1644" s="172">
        <f>_xll.qlInterestRateIndexValueDate(Index1M,$H1644)</f>
        <v>50999</v>
      </c>
      <c r="J1644" s="177">
        <f>IFERROR(_xll.qlIndexFixing(Index1M,$H1644,TRUE,_xll.ohTrigger(RecalcTrigger,Trigger1M)),NA())</f>
        <v>1.9262928130523573E-2</v>
      </c>
      <c r="K1644" s="44">
        <f>IFERROR(_xll.qlIndexFixing(Index3M,H1644,TRUE,_xll.ohTrigger(RecalcTrigger,Trigger3M)),NA())</f>
        <v>1.9568436430038423E-2</v>
      </c>
      <c r="L1644" s="44">
        <f>IFERROR(_xll.qlIndexFixing(Index6M,$H1644,TRUE,_xll.ohTrigger(RecalcTrigger,Trigger6M)),NA())</f>
        <v>1.9615132740178027E-2</v>
      </c>
      <c r="M1644" s="178">
        <f>IFERROR(_xll.qlIndexFixing(Index1Y,$H1644,TRUE,_xll.ohTrigger(RecalcTrigger,Trigger1Y)),NA())</f>
        <v>1.9620507256799848E-2</v>
      </c>
      <c r="N1644" s="177">
        <f>IFERROR(_xll.qlIndexFixing(ONIndex1M,I1644,TRUE,_xll.ohTrigger(RecalcTrigger,Trigger1M)),NA())</f>
        <v>1.9254040453434706E-2</v>
      </c>
      <c r="O1644" s="44">
        <f>IFERROR(_xll.qlIndexFixing(ONIndex3M,I1644,TRUE,_xll.ohTrigger(RecalcTrigger,Trigger3M)),NA())</f>
        <v>1.9540300243138242E-2</v>
      </c>
      <c r="P1644" s="44">
        <f>IFERROR(_xll.qlIndexFixing(ONIndex6M,I1644,TRUE,_xll.ohTrigger(RecalcTrigger,Trigger6M)),NA())</f>
        <v>1.9552339790449569E-2</v>
      </c>
      <c r="Q1644" s="178">
        <f>IFERROR(_xll.qlIndexFixing(ONIndex1Y,I1644,TRUE,_xll.ohTrigger(RecalcTrigger,Trigger1Y)),NA())</f>
        <v>1.944909820485563E-2</v>
      </c>
    </row>
    <row r="1645" spans="2:17" x14ac:dyDescent="0.2">
      <c r="B1645" s="39" t="s">
        <v>42</v>
      </c>
      <c r="D1645" s="42">
        <f>_xll.qlCalendarAdvance(Calendar,$D1644,B1645,"f",FALSE)</f>
        <v>51006</v>
      </c>
      <c r="E1645" s="172">
        <f>_xll.qlInterestRateIndexValueDate(IndexON,D1645)</f>
        <v>51006</v>
      </c>
      <c r="F1645" s="188">
        <f>IFERROR(_xll.qlIndexFixing(IndexON,D1645,TRUE,_xll.ohTrigger(RecalcTrigger,TriggerON)),NA())</f>
        <v>1.8982024622468119E-2</v>
      </c>
      <c r="H1645" s="42">
        <f>_xll.qlCalendarAdvance(Calendar,$H1644,B1645,"f",FALSE)</f>
        <v>51006</v>
      </c>
      <c r="I1645" s="172">
        <f>_xll.qlInterestRateIndexValueDate(Index1M,$H1645)</f>
        <v>51006</v>
      </c>
      <c r="J1645" s="177">
        <f>IFERROR(_xll.qlIndexFixing(Index1M,$H1645,TRUE,_xll.ohTrigger(RecalcTrigger,Trigger1M)),NA())</f>
        <v>1.9259764607412827E-2</v>
      </c>
      <c r="K1645" s="44">
        <f>IFERROR(_xll.qlIndexFixing(Index3M,H1645,TRUE,_xll.ohTrigger(RecalcTrigger,Trigger3M)),NA())</f>
        <v>1.9565583496754378E-2</v>
      </c>
      <c r="L1645" s="44">
        <f>IFERROR(_xll.qlIndexFixing(Index6M,$H1645,TRUE,_xll.ohTrigger(RecalcTrigger,Trigger6M)),NA())</f>
        <v>1.9612860316985059E-2</v>
      </c>
      <c r="M1645" s="178">
        <f>IFERROR(_xll.qlIndexFixing(Index1Y,$H1645,TRUE,_xll.ohTrigger(RecalcTrigger,Trigger1Y)),NA())</f>
        <v>1.9620625925934936E-2</v>
      </c>
      <c r="N1645" s="177">
        <f>IFERROR(_xll.qlIndexFixing(ONIndex1M,I1645,TRUE,_xll.ohTrigger(RecalcTrigger,Trigger1M)),NA())</f>
        <v>1.9250768630072468E-2</v>
      </c>
      <c r="O1645" s="44">
        <f>IFERROR(_xll.qlIndexFixing(ONIndex3M,I1645,TRUE,_xll.ohTrigger(RecalcTrigger,Trigger3M)),NA())</f>
        <v>1.9537087109845475E-2</v>
      </c>
      <c r="P1645" s="44">
        <f>IFERROR(_xll.qlIndexFixing(ONIndex6M,I1645,TRUE,_xll.ohTrigger(RecalcTrigger,Trigger6M)),NA())</f>
        <v>1.9549341578277701E-2</v>
      </c>
      <c r="Q1645" s="178">
        <f>IFERROR(_xll.qlIndexFixing(ONIndex1Y,I1645,TRUE,_xll.ohTrigger(RecalcTrigger,Trigger1Y)),NA())</f>
        <v>1.9446855733772361E-2</v>
      </c>
    </row>
    <row r="1646" spans="2:17" x14ac:dyDescent="0.2">
      <c r="B1646" s="39" t="s">
        <v>42</v>
      </c>
      <c r="D1646" s="42">
        <f>_xll.qlCalendarAdvance(Calendar,$D1645,B1646,"f",FALSE)</f>
        <v>51013</v>
      </c>
      <c r="E1646" s="172">
        <f>_xll.qlInterestRateIndexValueDate(IndexON,D1646)</f>
        <v>51013</v>
      </c>
      <c r="F1646" s="188">
        <f>IFERROR(_xll.qlIndexFixing(IndexON,D1646,TRUE,_xll.ohTrigger(RecalcTrigger,TriggerON)),NA())</f>
        <v>1.8978993265933441E-2</v>
      </c>
      <c r="H1646" s="42">
        <f>_xll.qlCalendarAdvance(Calendar,$H1645,B1646,"f",FALSE)</f>
        <v>51013</v>
      </c>
      <c r="I1646" s="172">
        <f>_xll.qlInterestRateIndexValueDate(Index1M,$H1646)</f>
        <v>51013</v>
      </c>
      <c r="J1646" s="177">
        <f>IFERROR(_xll.qlIndexFixing(Index1M,$H1646,TRUE,_xll.ohTrigger(RecalcTrigger,Trigger1M)),NA())</f>
        <v>1.9255782862816744E-2</v>
      </c>
      <c r="K1646" s="44">
        <f>IFERROR(_xll.qlIndexFixing(Index3M,H1646,TRUE,_xll.ohTrigger(RecalcTrigger,Trigger3M)),NA())</f>
        <v>1.9562453734775151E-2</v>
      </c>
      <c r="L1646" s="44">
        <f>IFERROR(_xll.qlIndexFixing(Index6M,$H1646,TRUE,_xll.ohTrigger(RecalcTrigger,Trigger6M)),NA())</f>
        <v>1.9609872376909903E-2</v>
      </c>
      <c r="M1646" s="178">
        <f>IFERROR(_xll.qlIndexFixing(Index1Y,$H1646,TRUE,_xll.ohTrigger(RecalcTrigger,Trigger1Y)),NA())</f>
        <v>1.962083684695265E-2</v>
      </c>
      <c r="N1646" s="177">
        <f>IFERROR(_xll.qlIndexFixing(ONIndex1M,I1646,TRUE,_xll.ohTrigger(RecalcTrigger,Trigger1M)),NA())</f>
        <v>1.9247546521228287E-2</v>
      </c>
      <c r="O1646" s="44">
        <f>IFERROR(_xll.qlIndexFixing(ONIndex3M,I1646,TRUE,_xll.ohTrigger(RecalcTrigger,Trigger3M)),NA())</f>
        <v>1.9533931522653925E-2</v>
      </c>
      <c r="P1646" s="44">
        <f>IFERROR(_xll.qlIndexFixing(ONIndex6M,I1646,TRUE,_xll.ohTrigger(RecalcTrigger,Trigger6M)),NA())</f>
        <v>1.9546400583969614E-2</v>
      </c>
      <c r="Q1646" s="178">
        <f>IFERROR(_xll.qlIndexFixing(ONIndex1Y,I1646,TRUE,_xll.ohTrigger(RecalcTrigger,Trigger1Y)),NA())</f>
        <v>1.9444703739434077E-2</v>
      </c>
    </row>
    <row r="1647" spans="2:17" x14ac:dyDescent="0.2">
      <c r="B1647" s="39" t="s">
        <v>42</v>
      </c>
      <c r="D1647" s="42">
        <f>_xll.qlCalendarAdvance(Calendar,$D1646,B1647,"f",FALSE)</f>
        <v>51020</v>
      </c>
      <c r="E1647" s="172">
        <f>_xll.qlInterestRateIndexValueDate(IndexON,D1647)</f>
        <v>51020</v>
      </c>
      <c r="F1647" s="188">
        <f>IFERROR(_xll.qlIndexFixing(IndexON,D1647,TRUE,_xll.ohTrigger(RecalcTrigger,TriggerON)),NA())</f>
        <v>1.8976012755647087E-2</v>
      </c>
      <c r="H1647" s="42">
        <f>_xll.qlCalendarAdvance(Calendar,$H1646,B1647,"f",FALSE)</f>
        <v>51020</v>
      </c>
      <c r="I1647" s="172">
        <f>_xll.qlInterestRateIndexValueDate(Index1M,$H1647)</f>
        <v>51020</v>
      </c>
      <c r="J1647" s="177">
        <f>IFERROR(_xll.qlIndexFixing(Index1M,$H1647,TRUE,_xll.ohTrigger(RecalcTrigger,Trigger1M)),NA())</f>
        <v>1.9252708753234298E-2</v>
      </c>
      <c r="K1647" s="44">
        <f>IFERROR(_xll.qlIndexFixing(Index3M,H1647,TRUE,_xll.ohTrigger(RecalcTrigger,Trigger3M)),NA())</f>
        <v>1.9559712474881152E-2</v>
      </c>
      <c r="L1647" s="44">
        <f>IFERROR(_xll.qlIndexFixing(Index6M,$H1647,TRUE,_xll.ohTrigger(RecalcTrigger,Trigger6M)),NA())</f>
        <v>1.9607707496090959E-2</v>
      </c>
      <c r="M1647" s="178">
        <f>IFERROR(_xll.qlIndexFixing(Index1Y,$H1647,TRUE,_xll.ohTrigger(RecalcTrigger,Trigger1Y)),NA())</f>
        <v>1.9621140019910128E-2</v>
      </c>
      <c r="N1647" s="177">
        <f>IFERROR(_xll.qlIndexFixing(ONIndex1M,I1647,TRUE,_xll.ohTrigger(RecalcTrigger,Trigger1M)),NA())</f>
        <v>1.9244374126902164E-2</v>
      </c>
      <c r="O1647" s="44">
        <f>IFERROR(_xll.qlIndexFixing(ONIndex3M,I1647,TRUE,_xll.ohTrigger(RecalcTrigger,Trigger3M)),NA())</f>
        <v>1.9530833481563592E-2</v>
      </c>
      <c r="P1647" s="44">
        <f>IFERROR(_xll.qlIndexFixing(ONIndex6M,I1647,TRUE,_xll.ohTrigger(RecalcTrigger,Trigger6M)),NA())</f>
        <v>1.9543516807282169E-2</v>
      </c>
      <c r="Q1647" s="178">
        <f>IFERROR(_xll.qlIndexFixing(ONIndex1Y,I1647,TRUE,_xll.ohTrigger(RecalcTrigger,Trigger1Y)),NA())</f>
        <v>1.9442642221759732E-2</v>
      </c>
    </row>
    <row r="1648" spans="2:17" x14ac:dyDescent="0.2">
      <c r="B1648" s="39" t="s">
        <v>42</v>
      </c>
      <c r="D1648" s="42">
        <f>_xll.qlCalendarAdvance(Calendar,$D1647,B1648,"f",FALSE)</f>
        <v>51027</v>
      </c>
      <c r="E1648" s="172">
        <f>_xll.qlInterestRateIndexValueDate(IndexON,D1648)</f>
        <v>51027</v>
      </c>
      <c r="F1648" s="188">
        <f>IFERROR(_xll.qlIndexFixing(IndexON,D1648,TRUE,_xll.ohTrigger(RecalcTrigger,TriggerON)),NA())</f>
        <v>1.8973083091446963E-2</v>
      </c>
      <c r="H1648" s="42">
        <f>_xll.qlCalendarAdvance(Calendar,$H1647,B1648,"f",FALSE)</f>
        <v>51027</v>
      </c>
      <c r="I1648" s="172">
        <f>_xll.qlInterestRateIndexValueDate(Index1M,$H1648)</f>
        <v>51027</v>
      </c>
      <c r="J1648" s="177">
        <f>IFERROR(_xll.qlIndexFixing(Index1M,$H1648,TRUE,_xll.ohTrigger(RecalcTrigger,Trigger1M)),NA())</f>
        <v>1.9249684434972068E-2</v>
      </c>
      <c r="K1648" s="44">
        <f>IFERROR(_xll.qlIndexFixing(Index3M,H1648,TRUE,_xll.ohTrigger(RecalcTrigger,Trigger3M)),NA())</f>
        <v>1.955702904042729E-2</v>
      </c>
      <c r="L1648" s="44">
        <f>IFERROR(_xll.qlIndexFixing(Index6M,$H1648,TRUE,_xll.ohTrigger(RecalcTrigger,Trigger6M)),NA())</f>
        <v>1.9605600391562478E-2</v>
      </c>
      <c r="M1648" s="178">
        <f>IFERROR(_xll.qlIndexFixing(Index1Y,$H1648,TRUE,_xll.ohTrigger(RecalcTrigger,Trigger1Y)),NA())</f>
        <v>1.9621535444889961E-2</v>
      </c>
      <c r="N1648" s="177">
        <f>IFERROR(_xll.qlIndexFixing(ONIndex1M,I1648,TRUE,_xll.ohTrigger(RecalcTrigger,Trigger1M)),NA())</f>
        <v>1.9241251447175145E-2</v>
      </c>
      <c r="O1648" s="44">
        <f>IFERROR(_xll.qlIndexFixing(ONIndex3M,I1648,TRUE,_xll.ohTrigger(RecalcTrigger,Trigger3M)),NA())</f>
        <v>1.9527792986574477E-2</v>
      </c>
      <c r="P1648" s="44">
        <f>IFERROR(_xll.qlIndexFixing(ONIndex6M,I1648,TRUE,_xll.ohTrigger(RecalcTrigger,Trigger6M)),NA())</f>
        <v>1.9540690248377457E-2</v>
      </c>
      <c r="Q1648" s="178">
        <f>IFERROR(_xll.qlIndexFixing(ONIndex1Y,I1648,TRUE,_xll.ohTrigger(RecalcTrigger,Trigger1Y)),NA())</f>
        <v>1.9440671180911417E-2</v>
      </c>
    </row>
    <row r="1649" spans="2:17" x14ac:dyDescent="0.2">
      <c r="B1649" s="39" t="s">
        <v>42</v>
      </c>
      <c r="D1649" s="42">
        <f>_xll.qlCalendarAdvance(Calendar,$D1648,B1649,"f",FALSE)</f>
        <v>51034</v>
      </c>
      <c r="E1649" s="172">
        <f>_xll.qlInterestRateIndexValueDate(IndexON,D1649)</f>
        <v>51034</v>
      </c>
      <c r="F1649" s="188">
        <f>IFERROR(_xll.qlIndexFixing(IndexON,D1649,TRUE,_xll.ohTrigger(RecalcTrigger,TriggerON)),NA())</f>
        <v>1.8970204273252023E-2</v>
      </c>
      <c r="H1649" s="42">
        <f>_xll.qlCalendarAdvance(Calendar,$H1648,B1649,"f",FALSE)</f>
        <v>51034</v>
      </c>
      <c r="I1649" s="172">
        <f>_xll.qlInterestRateIndexValueDate(Index1M,$H1649)</f>
        <v>51034</v>
      </c>
      <c r="J1649" s="177">
        <f>IFERROR(_xll.qlIndexFixing(Index1M,$H1649,TRUE,_xll.ohTrigger(RecalcTrigger,Trigger1M)),NA())</f>
        <v>1.9246709908000335E-2</v>
      </c>
      <c r="K1649" s="44">
        <f>IFERROR(_xll.qlIndexFixing(Index3M,H1649,TRUE,_xll.ohTrigger(RecalcTrigger,Trigger3M)),NA())</f>
        <v>1.9554403431296004E-2</v>
      </c>
      <c r="L1649" s="44">
        <f>IFERROR(_xll.qlIndexFixing(Index6M,$H1649,TRUE,_xll.ohTrigger(RecalcTrigger,Trigger6M)),NA())</f>
        <v>1.9603551063143671E-2</v>
      </c>
      <c r="M1649" s="178">
        <f>IFERROR(_xll.qlIndexFixing(Index1Y,$H1649,TRUE,_xll.ohTrigger(RecalcTrigger,Trigger1Y)),NA())</f>
        <v>1.9622023121999992E-2</v>
      </c>
      <c r="N1649" s="177">
        <f>IFERROR(_xll.qlIndexFixing(ONIndex1M,I1649,TRUE,_xll.ohTrigger(RecalcTrigger,Trigger1M)),NA())</f>
        <v>1.923817848204723E-2</v>
      </c>
      <c r="O1649" s="44">
        <f>IFERROR(_xll.qlIndexFixing(ONIndex3M,I1649,TRUE,_xll.ohTrigger(RecalcTrigger,Trigger3M)),NA())</f>
        <v>1.9524810037767626E-2</v>
      </c>
      <c r="P1649" s="44">
        <f>IFERROR(_xll.qlIndexFixing(ONIndex6M,I1649,TRUE,_xll.ohTrigger(RecalcTrigger,Trigger6M)),NA())</f>
        <v>1.9537920907093387E-2</v>
      </c>
      <c r="Q1649" s="178">
        <f>IFERROR(_xll.qlIndexFixing(ONIndex1Y,I1649,TRUE,_xll.ohTrigger(RecalcTrigger,Trigger1Y)),NA())</f>
        <v>1.9438790616645996E-2</v>
      </c>
    </row>
    <row r="1650" spans="2:17" x14ac:dyDescent="0.2">
      <c r="B1650" s="39" t="s">
        <v>42</v>
      </c>
      <c r="D1650" s="42">
        <f>_xll.qlCalendarAdvance(Calendar,$D1649,B1650,"f",FALSE)</f>
        <v>51041</v>
      </c>
      <c r="E1650" s="172">
        <f>_xll.qlInterestRateIndexValueDate(IndexON,D1650)</f>
        <v>51041</v>
      </c>
      <c r="F1650" s="188">
        <f>IFERROR(_xll.qlIndexFixing(IndexON,D1650,TRUE,_xll.ohTrigger(RecalcTrigger,TriggerON)),NA())</f>
        <v>1.8967376301305405E-2</v>
      </c>
      <c r="H1650" s="42">
        <f>_xll.qlCalendarAdvance(Calendar,$H1649,B1650,"f",FALSE)</f>
        <v>51041</v>
      </c>
      <c r="I1650" s="172">
        <f>_xll.qlInterestRateIndexValueDate(Index1M,$H1650)</f>
        <v>51041</v>
      </c>
      <c r="J1650" s="177">
        <f>IFERROR(_xll.qlIndexFixing(Index1M,$H1650,TRUE,_xll.ohTrigger(RecalcTrigger,Trigger1M)),NA())</f>
        <v>1.9243785172281279E-2</v>
      </c>
      <c r="K1650" s="44">
        <f>IFERROR(_xll.qlIndexFixing(Index3M,H1650,TRUE,_xll.ohTrigger(RecalcTrigger,Trigger3M)),NA())</f>
        <v>1.9551835647374189E-2</v>
      </c>
      <c r="L1650" s="44">
        <f>IFERROR(_xll.qlIndexFixing(Index6M,$H1650,TRUE,_xll.ohTrigger(RecalcTrigger,Trigger6M)),NA())</f>
        <v>1.9601559510659086E-2</v>
      </c>
      <c r="M1650" s="178">
        <f>IFERROR(_xll.qlIndexFixing(Index1Y,$H1650,TRUE,_xll.ohTrigger(RecalcTrigger,Trigger1Y)),NA())</f>
        <v>1.9622603051372419E-2</v>
      </c>
      <c r="N1650" s="177">
        <f>IFERROR(_xll.qlIndexFixing(ONIndex1M,I1650,TRUE,_xll.ohTrigger(RecalcTrigger,Trigger1M)),NA())</f>
        <v>1.9235155231356327E-2</v>
      </c>
      <c r="O1650" s="44">
        <f>IFERROR(_xll.qlIndexFixing(ONIndex3M,I1650,TRUE,_xll.ohTrigger(RecalcTrigger,Trigger3M)),NA())</f>
        <v>1.9521884634980946E-2</v>
      </c>
      <c r="P1650" s="44">
        <f>IFERROR(_xll.qlIndexFixing(ONIndex6M,I1650,TRUE,_xll.ohTrigger(RecalcTrigger,Trigger6M)),NA())</f>
        <v>1.9535208783673097E-2</v>
      </c>
      <c r="Q1650" s="178">
        <f>IFERROR(_xll.qlIndexFixing(ONIndex1Y,I1650,TRUE,_xll.ohTrigger(RecalcTrigger,Trigger1Y)),NA())</f>
        <v>1.9437000529044512E-2</v>
      </c>
    </row>
    <row r="1651" spans="2:17" x14ac:dyDescent="0.2">
      <c r="B1651" s="39" t="s">
        <v>42</v>
      </c>
      <c r="D1651" s="42">
        <f>_xll.qlCalendarAdvance(Calendar,$D1650,B1651,"f",FALSE)</f>
        <v>51048</v>
      </c>
      <c r="E1651" s="172">
        <f>_xll.qlInterestRateIndexValueDate(IndexON,D1651)</f>
        <v>51048</v>
      </c>
      <c r="F1651" s="188">
        <f>IFERROR(_xll.qlIndexFixing(IndexON,D1651,TRUE,_xll.ohTrigger(RecalcTrigger,TriggerON)),NA())</f>
        <v>1.8964599175526065E-2</v>
      </c>
      <c r="H1651" s="42">
        <f>_xll.qlCalendarAdvance(Calendar,$H1650,B1651,"f",FALSE)</f>
        <v>51048</v>
      </c>
      <c r="I1651" s="172">
        <f>_xll.qlInterestRateIndexValueDate(Index1M,$H1651)</f>
        <v>51048</v>
      </c>
      <c r="J1651" s="177">
        <f>IFERROR(_xll.qlIndexFixing(Index1M,$H1651,TRUE,_xll.ohTrigger(RecalcTrigger,Trigger1M)),NA())</f>
        <v>1.9241829253634758E-2</v>
      </c>
      <c r="K1651" s="44">
        <f>IFERROR(_xll.qlIndexFixing(Index3M,H1651,TRUE,_xll.ohTrigger(RecalcTrigger,Trigger3M)),NA())</f>
        <v>1.9549680297310617E-2</v>
      </c>
      <c r="L1651" s="44">
        <f>IFERROR(_xll.qlIndexFixing(Index6M,$H1651,TRUE,_xll.ohTrigger(RecalcTrigger,Trigger6M)),NA())</f>
        <v>1.9600032272915784E-2</v>
      </c>
      <c r="M1651" s="178">
        <f>IFERROR(_xll.qlIndexFixing(Index1Y,$H1651,TRUE,_xll.ohTrigger(RecalcTrigger,Trigger1Y)),NA())</f>
        <v>1.9623275233165788E-2</v>
      </c>
      <c r="N1651" s="177">
        <f>IFERROR(_xll.qlIndexFixing(ONIndex1M,I1651,TRUE,_xll.ohTrigger(RecalcTrigger,Trigger1M)),NA())</f>
        <v>1.9232181695264527E-2</v>
      </c>
      <c r="O1651" s="44">
        <f>IFERROR(_xll.qlIndexFixing(ONIndex3M,I1651,TRUE,_xll.ohTrigger(RecalcTrigger,Trigger3M)),NA())</f>
        <v>1.951901677837653E-2</v>
      </c>
      <c r="P1651" s="44">
        <f>IFERROR(_xll.qlIndexFixing(ONIndex6M,I1651,TRUE,_xll.ohTrigger(RecalcTrigger,Trigger6M)),NA())</f>
        <v>1.9532553877873449E-2</v>
      </c>
      <c r="Q1651" s="178">
        <f>IFERROR(_xll.qlIndexFixing(ONIndex1Y,I1651,TRUE,_xll.ohTrigger(RecalcTrigger,Trigger1Y)),NA())</f>
        <v>1.9435300918269061E-2</v>
      </c>
    </row>
    <row r="1652" spans="2:17" x14ac:dyDescent="0.2">
      <c r="B1652" s="39" t="s">
        <v>42</v>
      </c>
      <c r="D1652" s="42">
        <f>_xll.qlCalendarAdvance(Calendar,$D1651,B1652,"f",FALSE)</f>
        <v>51055</v>
      </c>
      <c r="E1652" s="172">
        <f>_xll.qlInterestRateIndexValueDate(IndexON,D1652)</f>
        <v>51055</v>
      </c>
      <c r="F1652" s="188">
        <f>IFERROR(_xll.qlIndexFixing(IndexON,D1652,TRUE,_xll.ohTrigger(RecalcTrigger,TriggerON)),NA())</f>
        <v>1.8961872895832954E-2</v>
      </c>
      <c r="H1652" s="42">
        <f>_xll.qlCalendarAdvance(Calendar,$H1651,B1652,"f",FALSE)</f>
        <v>51055</v>
      </c>
      <c r="I1652" s="172">
        <f>_xll.qlInterestRateIndexValueDate(Index1M,$H1652)</f>
        <v>51055</v>
      </c>
      <c r="J1652" s="177">
        <f>IFERROR(_xll.qlIndexFixing(Index1M,$H1652,TRUE,_xll.ohTrigger(RecalcTrigger,Trigger1M)),NA())</f>
        <v>1.923901432510957E-2</v>
      </c>
      <c r="K1652" s="44">
        <f>IFERROR(_xll.qlIndexFixing(Index3M,H1652,TRUE,_xll.ohTrigger(RecalcTrigger,Trigger3M)),NA())</f>
        <v>1.9547232163034556E-2</v>
      </c>
      <c r="L1652" s="44">
        <f>IFERROR(_xll.qlIndexFixing(Index6M,$H1652,TRUE,_xll.ohTrigger(RecalcTrigger,Trigger6M)),NA())</f>
        <v>1.9598160298575598E-2</v>
      </c>
      <c r="M1652" s="178">
        <f>IFERROR(_xll.qlIndexFixing(Index1Y,$H1652,TRUE,_xll.ohTrigger(RecalcTrigger,Trigger1Y)),NA())</f>
        <v>1.9624039667562349E-2</v>
      </c>
      <c r="N1652" s="177">
        <f>IFERROR(_xll.qlIndexFixing(ONIndex1M,I1652,TRUE,_xll.ohTrigger(RecalcTrigger,Trigger1M)),NA())</f>
        <v>1.9229257873690786E-2</v>
      </c>
      <c r="O1652" s="44">
        <f>IFERROR(_xll.qlIndexFixing(ONIndex3M,I1652,TRUE,_xll.ohTrigger(RecalcTrigger,Trigger3M)),NA())</f>
        <v>1.9516206467792285E-2</v>
      </c>
      <c r="P1652" s="44">
        <f>IFERROR(_xll.qlIndexFixing(ONIndex6M,I1652,TRUE,_xll.ohTrigger(RecalcTrigger,Trigger6M)),NA())</f>
        <v>1.9529956189937581E-2</v>
      </c>
      <c r="Q1652" s="178">
        <f>IFERROR(_xll.qlIndexFixing(ONIndex1Y,I1652,TRUE,_xll.ohTrigger(RecalcTrigger,Trigger1Y)),NA())</f>
        <v>1.9433691784076501E-2</v>
      </c>
    </row>
    <row r="1653" spans="2:17" x14ac:dyDescent="0.2">
      <c r="B1653" s="39" t="s">
        <v>42</v>
      </c>
      <c r="D1653" s="42">
        <f>_xll.qlCalendarAdvance(Calendar,$D1652,B1653,"f",FALSE)</f>
        <v>51062</v>
      </c>
      <c r="E1653" s="172">
        <f>_xll.qlInterestRateIndexValueDate(IndexON,D1653)</f>
        <v>51062</v>
      </c>
      <c r="F1653" s="188">
        <f>IFERROR(_xll.qlIndexFixing(IndexON,D1653,TRUE,_xll.ohTrigger(RecalcTrigger,TriggerON)),NA())</f>
        <v>1.8959197462388166E-2</v>
      </c>
      <c r="H1653" s="42">
        <f>_xll.qlCalendarAdvance(Calendar,$H1652,B1653,"f",FALSE)</f>
        <v>51062</v>
      </c>
      <c r="I1653" s="172">
        <f>_xll.qlInterestRateIndexValueDate(Index1M,$H1653)</f>
        <v>51062</v>
      </c>
      <c r="J1653" s="177">
        <f>IFERROR(_xll.qlIndexFixing(Index1M,$H1653,TRUE,_xll.ohTrigger(RecalcTrigger,Trigger1M)),NA())</f>
        <v>1.9236249195653355E-2</v>
      </c>
      <c r="K1653" s="44">
        <f>IFERROR(_xll.qlIndexFixing(Index3M,H1653,TRUE,_xll.ohTrigger(RecalcTrigger,Trigger3M)),NA())</f>
        <v>1.9544841856743083E-2</v>
      </c>
      <c r="L1653" s="44">
        <f>IFERROR(_xll.qlIndexFixing(Index6M,$H1653,TRUE,_xll.ohTrigger(RecalcTrigger,Trigger6M)),NA())</f>
        <v>1.9596346102758764E-2</v>
      </c>
      <c r="M1653" s="178">
        <f>IFERROR(_xll.qlIndexFixing(Index1Y,$H1653,TRUE,_xll.ohTrigger(RecalcTrigger,Trigger1Y)),NA())</f>
        <v>1.9624896354770469E-2</v>
      </c>
      <c r="N1653" s="177">
        <f>IFERROR(_xll.qlIndexFixing(ONIndex1M,I1653,TRUE,_xll.ohTrigger(RecalcTrigger,Trigger1M)),NA())</f>
        <v>1.9226383766635102E-2</v>
      </c>
      <c r="O1653" s="44">
        <f>IFERROR(_xll.qlIndexFixing(ONIndex3M,I1653,TRUE,_xll.ohTrigger(RecalcTrigger,Trigger3M)),NA())</f>
        <v>1.9513453703390304E-2</v>
      </c>
      <c r="P1653" s="44">
        <f>IFERROR(_xll.qlIndexFixing(ONIndex6M,I1653,TRUE,_xll.ohTrigger(RecalcTrigger,Trigger6M)),NA())</f>
        <v>1.9527415719541308E-2</v>
      </c>
      <c r="Q1653" s="178">
        <f>IFERROR(_xll.qlIndexFixing(ONIndex1Y,I1653,TRUE,_xll.ohTrigger(RecalcTrigger,Trigger1Y)),NA())</f>
        <v>1.9432173126628927E-2</v>
      </c>
    </row>
    <row r="1654" spans="2:17" x14ac:dyDescent="0.2">
      <c r="B1654" s="39" t="s">
        <v>42</v>
      </c>
      <c r="D1654" s="42">
        <f>_xll.qlCalendarAdvance(Calendar,$D1653,B1654,"f",FALSE)</f>
        <v>51069</v>
      </c>
      <c r="E1654" s="172">
        <f>_xll.qlInterestRateIndexValueDate(IndexON,D1654)</f>
        <v>51069</v>
      </c>
      <c r="F1654" s="188">
        <f>IFERROR(_xll.qlIndexFixing(IndexON,D1654,TRUE,_xll.ohTrigger(RecalcTrigger,TriggerON)),NA())</f>
        <v>1.8956572874867517E-2</v>
      </c>
      <c r="H1654" s="42">
        <f>_xll.qlCalendarAdvance(Calendar,$H1653,B1654,"f",FALSE)</f>
        <v>51069</v>
      </c>
      <c r="I1654" s="172">
        <f>_xll.qlInterestRateIndexValueDate(Index1M,$H1654)</f>
        <v>51069</v>
      </c>
      <c r="J1654" s="177">
        <f>IFERROR(_xll.qlIndexFixing(Index1M,$H1654,TRUE,_xll.ohTrigger(RecalcTrigger,Trigger1M)),NA())</f>
        <v>1.9233533865229278E-2</v>
      </c>
      <c r="K1654" s="44">
        <f>IFERROR(_xll.qlIndexFixing(Index3M,H1654,TRUE,_xll.ohTrigger(RecalcTrigger,Trigger3M)),NA())</f>
        <v>1.9542509378331362E-2</v>
      </c>
      <c r="L1654" s="44">
        <f>IFERROR(_xll.qlIndexFixing(Index6M,$H1654,TRUE,_xll.ohTrigger(RecalcTrigger,Trigger6M)),NA())</f>
        <v>1.9594589685309388E-2</v>
      </c>
      <c r="M1654" s="178">
        <f>IFERROR(_xll.qlIndexFixing(Index1Y,$H1654,TRUE,_xll.ohTrigger(RecalcTrigger,Trigger1Y)),NA())</f>
        <v>1.9625845295023772E-2</v>
      </c>
      <c r="N1654" s="177">
        <f>IFERROR(_xll.qlIndexFixing(ONIndex1M,I1654,TRUE,_xll.ohTrigger(RecalcTrigger,Trigger1M)),NA())</f>
        <v>1.9223559374178523E-2</v>
      </c>
      <c r="O1654" s="44">
        <f>IFERROR(_xll.qlIndexFixing(ONIndex3M,I1654,TRUE,_xll.ohTrigger(RecalcTrigger,Trigger3M)),NA())</f>
        <v>1.9510758485008495E-2</v>
      </c>
      <c r="P1654" s="44">
        <f>IFERROR(_xll.qlIndexFixing(ONIndex6M,I1654,TRUE,_xll.ohTrigger(RecalcTrigger,Trigger6M)),NA())</f>
        <v>1.9524932467089862E-2</v>
      </c>
      <c r="Q1654" s="178">
        <f>IFERROR(_xll.qlIndexFixing(ONIndex1Y,I1654,TRUE,_xll.ohTrigger(RecalcTrigger,Trigger1Y)),NA())</f>
        <v>1.9430744945926337E-2</v>
      </c>
    </row>
    <row r="1655" spans="2:17" x14ac:dyDescent="0.2">
      <c r="B1655" s="39" t="s">
        <v>42</v>
      </c>
      <c r="D1655" s="42">
        <f>_xll.qlCalendarAdvance(Calendar,$D1654,B1655,"f",FALSE)</f>
        <v>51076</v>
      </c>
      <c r="E1655" s="172">
        <f>_xll.qlInterestRateIndexValueDate(IndexON,D1655)</f>
        <v>51076</v>
      </c>
      <c r="F1655" s="188">
        <f>IFERROR(_xll.qlIndexFixing(IndexON,D1655,TRUE,_xll.ohTrigger(RecalcTrigger,TriggerON)),NA())</f>
        <v>1.895399913359519E-2</v>
      </c>
      <c r="H1655" s="42">
        <f>_xll.qlCalendarAdvance(Calendar,$H1654,B1655,"f",FALSE)</f>
        <v>51076</v>
      </c>
      <c r="I1655" s="172">
        <f>_xll.qlInterestRateIndexValueDate(Index1M,$H1655)</f>
        <v>51076</v>
      </c>
      <c r="J1655" s="177">
        <f>IFERROR(_xll.qlIndexFixing(Index1M,$H1655,TRUE,_xll.ohTrigger(RecalcTrigger,Trigger1M)),NA())</f>
        <v>1.9229908361214521E-2</v>
      </c>
      <c r="K1655" s="44">
        <f>IFERROR(_xll.qlIndexFixing(Index3M,H1655,TRUE,_xll.ohTrigger(RecalcTrigger,Trigger3M)),NA())</f>
        <v>1.9540234727697208E-2</v>
      </c>
      <c r="L1655" s="44">
        <f>IFERROR(_xll.qlIndexFixing(Index6M,$H1655,TRUE,_xll.ohTrigger(RecalcTrigger,Trigger6M)),NA())</f>
        <v>1.9592468381463998E-2</v>
      </c>
      <c r="M1655" s="178">
        <f>IFERROR(_xll.qlIndexFixing(Index1Y,$H1655,TRUE,_xll.ohTrigger(RecalcTrigger,Trigger1Y)),NA())</f>
        <v>1.9626886488579784E-2</v>
      </c>
      <c r="N1655" s="177">
        <f>IFERROR(_xll.qlIndexFixing(ONIndex1M,I1655,TRUE,_xll.ohTrigger(RecalcTrigger,Trigger1M)),NA())</f>
        <v>1.9220784696240001E-2</v>
      </c>
      <c r="O1655" s="44">
        <f>IFERROR(_xll.qlIndexFixing(ONIndex3M,I1655,TRUE,_xll.ohTrigger(RecalcTrigger,Trigger3M)),NA())</f>
        <v>1.9508120812727903E-2</v>
      </c>
      <c r="P1655" s="44">
        <f>IFERROR(_xll.qlIndexFixing(ONIndex6M,I1655,TRUE,_xll.ohTrigger(RecalcTrigger,Trigger6M)),NA())</f>
        <v>1.9522506432259057E-2</v>
      </c>
      <c r="Q1655" s="178">
        <f>IFERROR(_xll.qlIndexFixing(ONIndex1Y,I1655,TRUE,_xll.ohTrigger(RecalcTrigger,Trigger1Y)),NA())</f>
        <v>1.9429407241887686E-2</v>
      </c>
    </row>
    <row r="1656" spans="2:17" x14ac:dyDescent="0.2">
      <c r="B1656" s="39" t="s">
        <v>42</v>
      </c>
      <c r="D1656" s="42">
        <f>_xll.qlCalendarAdvance(Calendar,$D1655,B1656,"f",FALSE)</f>
        <v>51083</v>
      </c>
      <c r="E1656" s="172">
        <f>_xll.qlInterestRateIndexValueDate(IndexON,D1656)</f>
        <v>51083</v>
      </c>
      <c r="F1656" s="188">
        <f>IFERROR(_xll.qlIndexFixing(IndexON,D1656,TRUE,_xll.ohTrigger(RecalcTrigger,TriggerON)),NA())</f>
        <v>1.8951476238490139E-2</v>
      </c>
      <c r="H1656" s="42">
        <f>_xll.qlCalendarAdvance(Calendar,$H1655,B1656,"f",FALSE)</f>
        <v>51083</v>
      </c>
      <c r="I1656" s="172">
        <f>_xll.qlInterestRateIndexValueDate(Index1M,$H1656)</f>
        <v>51083</v>
      </c>
      <c r="J1656" s="177">
        <f>IFERROR(_xll.qlIndexFixing(Index1M,$H1656,TRUE,_xll.ohTrigger(RecalcTrigger,Trigger1M)),NA())</f>
        <v>1.92272823722686E-2</v>
      </c>
      <c r="K1656" s="44">
        <f>IFERROR(_xll.qlIndexFixing(Index3M,H1656,TRUE,_xll.ohTrigger(RecalcTrigger,Trigger3M)),NA())</f>
        <v>1.9538017904741078E-2</v>
      </c>
      <c r="L1656" s="44">
        <f>IFERROR(_xll.qlIndexFixing(Index6M,$H1656,TRUE,_xll.ohTrigger(RecalcTrigger,Trigger6M)),NA())</f>
        <v>1.9590823481179895E-2</v>
      </c>
      <c r="M1656" s="178">
        <f>IFERROR(_xll.qlIndexFixing(Index1Y,$H1656,TRUE,_xll.ohTrigger(RecalcTrigger,Trigger1Y)),NA())</f>
        <v>1.9628019935722166E-2</v>
      </c>
      <c r="N1656" s="177">
        <f>IFERROR(_xll.qlIndexFixing(ONIndex1M,I1656,TRUE,_xll.ohTrigger(RecalcTrigger,Trigger1M)),NA())</f>
        <v>1.9218059732738491E-2</v>
      </c>
      <c r="O1656" s="44">
        <f>IFERROR(_xll.qlIndexFixing(ONIndex3M,I1656,TRUE,_xll.ohTrigger(RecalcTrigger,Trigger3M)),NA())</f>
        <v>1.9505540686548528E-2</v>
      </c>
      <c r="P1656" s="44">
        <f>IFERROR(_xll.qlIndexFixing(ONIndex6M,I1656,TRUE,_xll.ohTrigger(RecalcTrigger,Trigger6M)),NA())</f>
        <v>1.9520137615048894E-2</v>
      </c>
      <c r="Q1656" s="178">
        <f>IFERROR(_xll.qlIndexFixing(ONIndex1Y,I1656,TRUE,_xll.ohTrigger(RecalcTrigger,Trigger1Y)),NA())</f>
        <v>1.9428160014512974E-2</v>
      </c>
    </row>
    <row r="1657" spans="2:17" x14ac:dyDescent="0.2">
      <c r="B1657" s="39" t="s">
        <v>42</v>
      </c>
      <c r="D1657" s="42">
        <f>_xll.qlCalendarAdvance(Calendar,$D1656,B1657,"f",FALSE)</f>
        <v>51090</v>
      </c>
      <c r="E1657" s="172">
        <f>_xll.qlInterestRateIndexValueDate(IndexON,D1657)</f>
        <v>51090</v>
      </c>
      <c r="F1657" s="188">
        <f>IFERROR(_xll.qlIndexFixing(IndexON,D1657,TRUE,_xll.ohTrigger(RecalcTrigger,TriggerON)),NA())</f>
        <v>1.8949004189471319E-2</v>
      </c>
      <c r="H1657" s="42">
        <f>_xll.qlCalendarAdvance(Calendar,$H1656,B1657,"f",FALSE)</f>
        <v>51090</v>
      </c>
      <c r="I1657" s="172">
        <f>_xll.qlInterestRateIndexValueDate(Index1M,$H1657)</f>
        <v>51090</v>
      </c>
      <c r="J1657" s="177">
        <f>IFERROR(_xll.qlIndexFixing(Index1M,$H1657,TRUE,_xll.ohTrigger(RecalcTrigger,Trigger1M)),NA())</f>
        <v>1.9224706174337618E-2</v>
      </c>
      <c r="K1657" s="44">
        <f>IFERROR(_xll.qlIndexFixing(Index3M,H1657,TRUE,_xll.ohTrigger(RecalcTrigger,Trigger3M)),NA())</f>
        <v>1.9535858909368705E-2</v>
      </c>
      <c r="L1657" s="44">
        <f>IFERROR(_xll.qlIndexFixing(Index6M,$H1657,TRUE,_xll.ohTrigger(RecalcTrigger,Trigger6M)),NA())</f>
        <v>1.9589236355742123E-2</v>
      </c>
      <c r="M1657" s="178">
        <f>IFERROR(_xll.qlIndexFixing(Index1Y,$H1657,TRUE,_xll.ohTrigger(RecalcTrigger,Trigger1Y)),NA())</f>
        <v>1.9629245636759832E-2</v>
      </c>
      <c r="N1657" s="177">
        <f>IFERROR(_xll.qlIndexFixing(ONIndex1M,I1657,TRUE,_xll.ohTrigger(RecalcTrigger,Trigger1M)),NA())</f>
        <v>1.9215384483917131E-2</v>
      </c>
      <c r="O1657" s="44">
        <f>IFERROR(_xll.qlIndexFixing(ONIndex3M,I1657,TRUE,_xll.ohTrigger(RecalcTrigger,Trigger3M)),NA())</f>
        <v>1.9503018106551417E-2</v>
      </c>
      <c r="P1657" s="44">
        <f>IFERROR(_xll.qlIndexFixing(ONIndex6M,I1657,TRUE,_xll.ohTrigger(RecalcTrigger,Trigger6M)),NA())</f>
        <v>1.9517826015783557E-2</v>
      </c>
      <c r="Q1657" s="178">
        <f>IFERROR(_xll.qlIndexFixing(ONIndex1Y,I1657,TRUE,_xll.ohTrigger(RecalcTrigger,Trigger1Y)),NA())</f>
        <v>1.9427003263883247E-2</v>
      </c>
    </row>
    <row r="1658" spans="2:17" x14ac:dyDescent="0.2">
      <c r="B1658" s="39" t="s">
        <v>42</v>
      </c>
      <c r="D1658" s="42">
        <f>_xll.qlCalendarAdvance(Calendar,$D1657,B1658,"f",FALSE)</f>
        <v>51097</v>
      </c>
      <c r="E1658" s="172">
        <f>_xll.qlInterestRateIndexValueDate(IndexON,D1658)</f>
        <v>51097</v>
      </c>
      <c r="F1658" s="188">
        <f>IFERROR(_xll.qlIndexFixing(IndexON,D1658,TRUE,_xll.ohTrigger(RecalcTrigger,TriggerON)),NA())</f>
        <v>1.8946582986619775E-2</v>
      </c>
      <c r="H1658" s="42">
        <f>_xll.qlCalendarAdvance(Calendar,$H1657,B1658,"f",FALSE)</f>
        <v>51097</v>
      </c>
      <c r="I1658" s="172">
        <f>_xll.qlInterestRateIndexValueDate(Index1M,$H1658)</f>
        <v>51097</v>
      </c>
      <c r="J1658" s="177">
        <f>IFERROR(_xll.qlIndexFixing(Index1M,$H1658,TRUE,_xll.ohTrigger(RecalcTrigger,Trigger1M)),NA())</f>
        <v>1.9222179767389158E-2</v>
      </c>
      <c r="K1658" s="44">
        <f>IFERROR(_xll.qlIndexFixing(Index3M,H1658,TRUE,_xll.ohTrigger(RecalcTrigger,Trigger3M)),NA())</f>
        <v>1.9533757741484071E-2</v>
      </c>
      <c r="L1658" s="44">
        <f>IFERROR(_xll.qlIndexFixing(Index6M,$H1658,TRUE,_xll.ohTrigger(RecalcTrigger,Trigger6M)),NA())</f>
        <v>1.9587707005012635E-2</v>
      </c>
      <c r="M1658" s="178">
        <f>IFERROR(_xll.qlIndexFixing(Index1Y,$H1658,TRUE,_xll.ohTrigger(RecalcTrigger,Trigger1Y)),NA())</f>
        <v>1.9630563592025595E-2</v>
      </c>
      <c r="N1658" s="177">
        <f>IFERROR(_xll.qlIndexFixing(ONIndex1M,I1658,TRUE,_xll.ohTrigger(RecalcTrigger,Trigger1M)),NA())</f>
        <v>1.9212758949613828E-2</v>
      </c>
      <c r="O1658" s="44">
        <f>IFERROR(_xll.qlIndexFixing(ONIndex3M,I1658,TRUE,_xll.ohTrigger(RecalcTrigger,Trigger3M)),NA())</f>
        <v>1.9500553072493432E-2</v>
      </c>
      <c r="P1658" s="44">
        <f>IFERROR(_xll.qlIndexFixing(ONIndex6M,I1658,TRUE,_xll.ohTrigger(RecalcTrigger,Trigger6M)),NA())</f>
        <v>1.9515571634057816E-2</v>
      </c>
      <c r="Q1658" s="178">
        <f>IFERROR(_xll.qlIndexFixing(ONIndex1Y,I1658,TRUE,_xll.ohTrigger(RecalcTrigger,Trigger1Y)),NA())</f>
        <v>1.9425936989917458E-2</v>
      </c>
    </row>
    <row r="1659" spans="2:17" x14ac:dyDescent="0.2">
      <c r="B1659" s="39" t="s">
        <v>42</v>
      </c>
      <c r="D1659" s="42">
        <f>_xll.qlCalendarAdvance(Calendar,$D1658,B1659,"f",FALSE)</f>
        <v>51104</v>
      </c>
      <c r="E1659" s="172">
        <f>_xll.qlInterestRateIndexValueDate(IndexON,D1659)</f>
        <v>51104</v>
      </c>
      <c r="F1659" s="188">
        <f>IFERROR(_xll.qlIndexFixing(IndexON,D1659,TRUE,_xll.ohTrigger(RecalcTrigger,TriggerON)),NA())</f>
        <v>1.8944212629854462E-2</v>
      </c>
      <c r="H1659" s="42">
        <f>_xll.qlCalendarAdvance(Calendar,$H1658,B1659,"f",FALSE)</f>
        <v>51104</v>
      </c>
      <c r="I1659" s="172">
        <f>_xll.qlInterestRateIndexValueDate(Index1M,$H1659)</f>
        <v>51104</v>
      </c>
      <c r="J1659" s="177">
        <f>IFERROR(_xll.qlIndexFixing(Index1M,$H1659,TRUE,_xll.ohTrigger(RecalcTrigger,Trigger1M)),NA())</f>
        <v>1.9219703151390804E-2</v>
      </c>
      <c r="K1659" s="44">
        <f>IFERROR(_xll.qlIndexFixing(Index3M,H1659,TRUE,_xll.ohTrigger(RecalcTrigger,Trigger3M)),NA())</f>
        <v>1.9531327709095873E-2</v>
      </c>
      <c r="L1659" s="44">
        <f>IFERROR(_xll.qlIndexFixing(Index6M,$H1659,TRUE,_xll.ohTrigger(RecalcTrigger,Trigger6M)),NA())</f>
        <v>1.9586674268457383E-2</v>
      </c>
      <c r="M1659" s="178">
        <f>IFERROR(_xll.qlIndexFixing(Index1Y,$H1659,TRUE,_xll.ohTrigger(RecalcTrigger,Trigger1Y)),NA())</f>
        <v>1.9631973801878408E-2</v>
      </c>
      <c r="N1659" s="177">
        <f>IFERROR(_xll.qlIndexFixing(ONIndex1M,I1659,TRUE,_xll.ohTrigger(RecalcTrigger,Trigger1M)),NA())</f>
        <v>1.9210183129747538E-2</v>
      </c>
      <c r="O1659" s="44">
        <f>IFERROR(_xll.qlIndexFixing(ONIndex3M,I1659,TRUE,_xll.ohTrigger(RecalcTrigger,Trigger3M)),NA())</f>
        <v>1.949814558461771E-2</v>
      </c>
      <c r="P1659" s="44">
        <f>IFERROR(_xll.qlIndexFixing(ONIndex6M,I1659,TRUE,_xll.ohTrigger(RecalcTrigger,Trigger6M)),NA())</f>
        <v>1.9513374470033762E-2</v>
      </c>
      <c r="Q1659" s="178">
        <f>IFERROR(_xll.qlIndexFixing(ONIndex1Y,I1659,TRUE,_xll.ohTrigger(RecalcTrigger,Trigger1Y)),NA())</f>
        <v>1.9424961192615608E-2</v>
      </c>
    </row>
    <row r="1660" spans="2:17" x14ac:dyDescent="0.2">
      <c r="B1660" s="39" t="s">
        <v>42</v>
      </c>
      <c r="D1660" s="42">
        <f>_xll.qlCalendarAdvance(Calendar,$D1659,B1660,"f",FALSE)</f>
        <v>51111</v>
      </c>
      <c r="E1660" s="172">
        <f>_xll.qlInterestRateIndexValueDate(IndexON,D1660)</f>
        <v>51111</v>
      </c>
      <c r="F1660" s="188">
        <f>IFERROR(_xll.qlIndexFixing(IndexON,D1660,TRUE,_xll.ohTrigger(RecalcTrigger,TriggerON)),NA())</f>
        <v>1.8941893119256425E-2</v>
      </c>
      <c r="H1660" s="42">
        <f>_xll.qlCalendarAdvance(Calendar,$H1659,B1660,"f",FALSE)</f>
        <v>51111</v>
      </c>
      <c r="I1660" s="172">
        <f>_xll.qlInterestRateIndexValueDate(Index1M,$H1660)</f>
        <v>51111</v>
      </c>
      <c r="J1660" s="177">
        <f>IFERROR(_xll.qlIndexFixing(Index1M,$H1660,TRUE,_xll.ohTrigger(RecalcTrigger,Trigger1M)),NA())</f>
        <v>1.9218287660360552E-2</v>
      </c>
      <c r="K1660" s="44">
        <f>IFERROR(_xll.qlIndexFixing(Index3M,H1660,TRUE,_xll.ohTrigger(RecalcTrigger,Trigger3M)),NA())</f>
        <v>1.9529338171602625E-2</v>
      </c>
      <c r="L1660" s="44">
        <f>IFERROR(_xll.qlIndexFixing(Index6M,$H1660,TRUE,_xll.ohTrigger(RecalcTrigger,Trigger6M)),NA())</f>
        <v>1.958526451821227E-2</v>
      </c>
      <c r="M1660" s="178">
        <f>IFERROR(_xll.qlIndexFixing(Index1Y,$H1660,TRUE,_xll.ohTrigger(RecalcTrigger,Trigger1Y)),NA())</f>
        <v>1.9633476266702025E-2</v>
      </c>
      <c r="N1660" s="177">
        <f>IFERROR(_xll.qlIndexFixing(ONIndex1M,I1660,TRUE,_xll.ohTrigger(RecalcTrigger,Trigger1M)),NA())</f>
        <v>1.9207657024480351E-2</v>
      </c>
      <c r="O1660" s="44">
        <f>IFERROR(_xll.qlIndexFixing(ONIndex3M,I1660,TRUE,_xll.ohTrigger(RecalcTrigger,Trigger3M)),NA())</f>
        <v>1.9495795642843206E-2</v>
      </c>
      <c r="P1660" s="44">
        <f>IFERROR(_xll.qlIndexFixing(ONIndex6M,I1660,TRUE,_xll.ohTrigger(RecalcTrigger,Trigger6M)),NA())</f>
        <v>1.9511234523954535E-2</v>
      </c>
      <c r="Q1660" s="178">
        <f>IFERROR(_xll.qlIndexFixing(ONIndex1Y,I1660,TRUE,_xll.ohTrigger(RecalcTrigger,Trigger1Y)),NA())</f>
        <v>1.9424075872058744E-2</v>
      </c>
    </row>
    <row r="1661" spans="2:17" x14ac:dyDescent="0.2">
      <c r="B1661" s="39" t="s">
        <v>42</v>
      </c>
      <c r="D1661" s="42">
        <f>_xll.qlCalendarAdvance(Calendar,$D1660,B1661,"f",FALSE)</f>
        <v>51118</v>
      </c>
      <c r="E1661" s="172">
        <f>_xll.qlInterestRateIndexValueDate(IndexON,D1661)</f>
        <v>51118</v>
      </c>
      <c r="F1661" s="188">
        <f>IFERROR(_xll.qlIndexFixing(IndexON,D1661,TRUE,_xll.ohTrigger(RecalcTrigger,TriggerON)),NA())</f>
        <v>1.8939624454825665E-2</v>
      </c>
      <c r="H1661" s="42">
        <f>_xll.qlCalendarAdvance(Calendar,$H1660,B1661,"f",FALSE)</f>
        <v>51118</v>
      </c>
      <c r="I1661" s="172">
        <f>_xll.qlInterestRateIndexValueDate(Index1M,$H1661)</f>
        <v>51118</v>
      </c>
      <c r="J1661" s="177">
        <f>IFERROR(_xll.qlIndexFixing(Index1M,$H1661,TRUE,_xll.ohTrigger(RecalcTrigger,Trigger1M)),NA())</f>
        <v>1.9215920922171687E-2</v>
      </c>
      <c r="K1661" s="44">
        <f>IFERROR(_xll.qlIndexFixing(Index3M,H1661,TRUE,_xll.ohTrigger(RecalcTrigger,Trigger3M)),NA())</f>
        <v>1.95274064582403E-2</v>
      </c>
      <c r="L1661" s="44">
        <f>IFERROR(_xll.qlIndexFixing(Index6M,$H1661,TRUE,_xll.ohTrigger(RecalcTrigger,Trigger6M)),NA())</f>
        <v>1.9583912545381103E-2</v>
      </c>
      <c r="M1661" s="178">
        <f>IFERROR(_xll.qlIndexFixing(Index1Y,$H1661,TRUE,_xll.ohTrigger(RecalcTrigger,Trigger1Y)),NA())</f>
        <v>1.9635070986905888E-2</v>
      </c>
      <c r="N1661" s="177">
        <f>IFERROR(_xll.qlIndexFixing(ONIndex1M,I1661,TRUE,_xll.ohTrigger(RecalcTrigger,Trigger1M)),NA())</f>
        <v>1.9205180633731223E-2</v>
      </c>
      <c r="O1661" s="44">
        <f>IFERROR(_xll.qlIndexFixing(ONIndex3M,I1661,TRUE,_xll.ohTrigger(RecalcTrigger,Trigger3M)),NA())</f>
        <v>1.9493503247169919E-2</v>
      </c>
      <c r="P1661" s="44">
        <f>IFERROR(_xll.qlIndexFixing(ONIndex6M,I1661,TRUE,_xll.ohTrigger(RecalcTrigger,Trigger6M)),NA())</f>
        <v>1.9509151795414903E-2</v>
      </c>
      <c r="Q1661" s="178">
        <f>IFERROR(_xll.qlIndexFixing(ONIndex1Y,I1661,TRUE,_xll.ohTrigger(RecalcTrigger,Trigger1Y)),NA())</f>
        <v>1.9423281028165817E-2</v>
      </c>
    </row>
    <row r="1662" spans="2:17" x14ac:dyDescent="0.2">
      <c r="B1662" s="39" t="s">
        <v>42</v>
      </c>
      <c r="D1662" s="42">
        <f>_xll.qlCalendarAdvance(Calendar,$D1661,B1662,"f",FALSE)</f>
        <v>51125</v>
      </c>
      <c r="E1662" s="172">
        <f>_xll.qlInterestRateIndexValueDate(IndexON,D1662)</f>
        <v>51125</v>
      </c>
      <c r="F1662" s="188">
        <f>IFERROR(_xll.qlIndexFixing(IndexON,D1662,TRUE,_xll.ohTrigger(RecalcTrigger,TriggerON)),NA())</f>
        <v>1.8937406636400089E-2</v>
      </c>
      <c r="H1662" s="42">
        <f>_xll.qlCalendarAdvance(Calendar,$H1661,B1662,"f",FALSE)</f>
        <v>51125</v>
      </c>
      <c r="I1662" s="172">
        <f>_xll.qlInterestRateIndexValueDate(Index1M,$H1662)</f>
        <v>51125</v>
      </c>
      <c r="J1662" s="177">
        <f>IFERROR(_xll.qlIndexFixing(Index1M,$H1662,TRUE,_xll.ohTrigger(RecalcTrigger,Trigger1M)),NA())</f>
        <v>1.9213603982744805E-2</v>
      </c>
      <c r="K1662" s="44">
        <f>IFERROR(_xll.qlIndexFixing(Index3M,H1662,TRUE,_xll.ohTrigger(RecalcTrigger,Trigger3M)),NA())</f>
        <v>1.9525532568926082E-2</v>
      </c>
      <c r="L1662" s="44">
        <f>IFERROR(_xll.qlIndexFixing(Index6M,$H1662,TRUE,_xll.ohTrigger(RecalcTrigger,Trigger6M)),NA())</f>
        <v>1.9582618349847404E-2</v>
      </c>
      <c r="M1662" s="178">
        <f>IFERROR(_xll.qlIndexFixing(Index1Y,$H1662,TRUE,_xll.ohTrigger(RecalcTrigger,Trigger1Y)),NA())</f>
        <v>1.9636757876872343E-2</v>
      </c>
      <c r="N1662" s="177">
        <f>IFERROR(_xll.qlIndexFixing(ONIndex1M,I1662,TRUE,_xll.ohTrigger(RecalcTrigger,Trigger1M)),NA())</f>
        <v>1.9202753957500152E-2</v>
      </c>
      <c r="O1662" s="44">
        <f>IFERROR(_xll.qlIndexFixing(ONIndex3M,I1662,TRUE,_xll.ohTrigger(RecalcTrigger,Trigger3M)),NA())</f>
        <v>1.949126839759785E-2</v>
      </c>
      <c r="P1662" s="44">
        <f>IFERROR(_xll.qlIndexFixing(ONIndex6M,I1662,TRUE,_xll.ohTrigger(RecalcTrigger,Trigger6M)),NA())</f>
        <v>1.9507126284658005E-2</v>
      </c>
      <c r="Q1662" s="178">
        <f>IFERROR(_xll.qlIndexFixing(ONIndex1Y,I1662,TRUE,_xll.ohTrigger(RecalcTrigger,Trigger1Y)),NA())</f>
        <v>1.9422576661017876E-2</v>
      </c>
    </row>
    <row r="1663" spans="2:17" x14ac:dyDescent="0.2">
      <c r="B1663" s="39" t="s">
        <v>42</v>
      </c>
      <c r="D1663" s="42">
        <f>_xll.qlCalendarAdvance(Calendar,$D1662,B1663,"f",FALSE)</f>
        <v>51132</v>
      </c>
      <c r="E1663" s="172">
        <f>_xll.qlInterestRateIndexValueDate(IndexON,D1663)</f>
        <v>51132</v>
      </c>
      <c r="F1663" s="188">
        <f>IFERROR(_xll.qlIndexFixing(IndexON,D1663,TRUE,_xll.ohTrigger(RecalcTrigger,TriggerON)),NA())</f>
        <v>1.893523966414179E-2</v>
      </c>
      <c r="H1663" s="42">
        <f>_xll.qlCalendarAdvance(Calendar,$H1662,B1663,"f",FALSE)</f>
        <v>51132</v>
      </c>
      <c r="I1663" s="172">
        <f>_xll.qlInterestRateIndexValueDate(Index1M,$H1663)</f>
        <v>51132</v>
      </c>
      <c r="J1663" s="177">
        <f>IFERROR(_xll.qlIndexFixing(Index1M,$H1663,TRUE,_xll.ohTrigger(RecalcTrigger,Trigger1M)),NA())</f>
        <v>1.9211336842043066E-2</v>
      </c>
      <c r="K1663" s="44">
        <f>IFERROR(_xll.qlIndexFixing(Index3M,H1663,TRUE,_xll.ohTrigger(RecalcTrigger,Trigger3M)),NA())</f>
        <v>1.9523716503578918E-2</v>
      </c>
      <c r="L1663" s="44">
        <f>IFERROR(_xll.qlIndexFixing(Index6M,$H1663,TRUE,_xll.ohTrigger(RecalcTrigger,Trigger6M)),NA())</f>
        <v>1.9581381931500014E-2</v>
      </c>
      <c r="M1663" s="178">
        <f>IFERROR(_xll.qlIndexFixing(Index1Y,$H1663,TRUE,_xll.ohTrigger(RecalcTrigger,Trigger1Y)),NA())</f>
        <v>1.9638535405614783E-2</v>
      </c>
      <c r="N1663" s="177">
        <f>IFERROR(_xll.qlIndexFixing(ONIndex1M,I1663,TRUE,_xll.ohTrigger(RecalcTrigger,Trigger1M)),NA())</f>
        <v>1.9200376995787138E-2</v>
      </c>
      <c r="O1663" s="44">
        <f>IFERROR(_xll.qlIndexFixing(ONIndex3M,I1663,TRUE,_xll.ohTrigger(RecalcTrigger,Trigger3M)),NA())</f>
        <v>1.9489091094045952E-2</v>
      </c>
      <c r="P1663" s="44">
        <f>IFERROR(_xll.qlIndexFixing(ONIndex6M,I1663,TRUE,_xll.ohTrigger(RecalcTrigger,Trigger6M)),NA())</f>
        <v>1.9505157991521749E-2</v>
      </c>
      <c r="Q1663" s="178">
        <f>IFERROR(_xll.qlIndexFixing(ONIndex1Y,I1663,TRUE,_xll.ohTrigger(RecalcTrigger,Trigger1Y)),NA())</f>
        <v>1.9421962770533874E-2</v>
      </c>
    </row>
    <row r="1664" spans="2:17" x14ac:dyDescent="0.2">
      <c r="B1664" s="39" t="s">
        <v>42</v>
      </c>
      <c r="D1664" s="42">
        <f>_xll.qlCalendarAdvance(Calendar,$D1663,B1664,"f",FALSE)</f>
        <v>51139</v>
      </c>
      <c r="E1664" s="172">
        <f>_xll.qlInterestRateIndexValueDate(IndexON,D1664)</f>
        <v>51139</v>
      </c>
      <c r="F1664" s="188">
        <f>IFERROR(_xll.qlIndexFixing(IndexON,D1664,TRUE,_xll.ohTrigger(RecalcTrigger,TriggerON)),NA())</f>
        <v>1.8933123538050767E-2</v>
      </c>
      <c r="H1664" s="42">
        <f>_xll.qlCalendarAdvance(Calendar,$H1663,B1664,"f",FALSE)</f>
        <v>51139</v>
      </c>
      <c r="I1664" s="172">
        <f>_xll.qlInterestRateIndexValueDate(Index1M,$H1664)</f>
        <v>51139</v>
      </c>
      <c r="J1664" s="177">
        <f>IFERROR(_xll.qlIndexFixing(Index1M,$H1664,TRUE,_xll.ohTrigger(RecalcTrigger,Trigger1M)),NA())</f>
        <v>1.9209119500039458E-2</v>
      </c>
      <c r="K1664" s="44">
        <f>IFERROR(_xll.qlIndexFixing(Index3M,H1664,TRUE,_xll.ohTrigger(RecalcTrigger,Trigger3M)),NA())</f>
        <v>1.9521958262120435E-2</v>
      </c>
      <c r="L1664" s="44">
        <f>IFERROR(_xll.qlIndexFixing(Index6M,$H1664,TRUE,_xll.ohTrigger(RecalcTrigger,Trigger6M)),NA())</f>
        <v>1.9579744162551711E-2</v>
      </c>
      <c r="M1664" s="178">
        <f>IFERROR(_xll.qlIndexFixing(Index1Y,$H1664,TRUE,_xll.ohTrigger(RecalcTrigger,Trigger1Y)),NA())</f>
        <v>1.9640400842818206E-2</v>
      </c>
      <c r="N1664" s="177">
        <f>IFERROR(_xll.qlIndexFixing(ONIndex1M,I1664,TRUE,_xll.ohTrigger(RecalcTrigger,Trigger1M)),NA())</f>
        <v>1.9198049748673229E-2</v>
      </c>
      <c r="O1664" s="44">
        <f>IFERROR(_xll.qlIndexFixing(ONIndex3M,I1664,TRUE,_xll.ohTrigger(RecalcTrigger,Trigger3M)),NA())</f>
        <v>1.9486971336595271E-2</v>
      </c>
      <c r="P1664" s="44">
        <f>IFERROR(_xll.qlIndexFixing(ONIndex6M,I1664,TRUE,_xll.ohTrigger(RecalcTrigger,Trigger6M)),NA())</f>
        <v>1.9503246916249273E-2</v>
      </c>
      <c r="Q1664" s="178">
        <f>IFERROR(_xll.qlIndexFixing(ONIndex1Y,I1664,TRUE,_xll.ohTrigger(RecalcTrigger,Trigger1Y)),NA())</f>
        <v>1.942143935671381E-2</v>
      </c>
    </row>
    <row r="1665" spans="2:17" x14ac:dyDescent="0.2">
      <c r="B1665" s="39" t="s">
        <v>42</v>
      </c>
      <c r="D1665" s="42">
        <f>_xll.qlCalendarAdvance(Calendar,$D1664,B1665,"f",FALSE)</f>
        <v>51146</v>
      </c>
      <c r="E1665" s="172">
        <f>_xll.qlInterestRateIndexValueDate(IndexON,D1665)</f>
        <v>51146</v>
      </c>
      <c r="F1665" s="188">
        <f>IFERROR(_xll.qlIndexFixing(IndexON,D1665,TRUE,_xll.ohTrigger(RecalcTrigger,TriggerON)),NA())</f>
        <v>1.893105825812702E-2</v>
      </c>
      <c r="H1665" s="42">
        <f>_xll.qlCalendarAdvance(Calendar,$H1664,B1665,"f",FALSE)</f>
        <v>51146</v>
      </c>
      <c r="I1665" s="172">
        <f>_xll.qlInterestRateIndexValueDate(Index1M,$H1665)</f>
        <v>51146</v>
      </c>
      <c r="J1665" s="177">
        <f>IFERROR(_xll.qlIndexFixing(Index1M,$H1665,TRUE,_xll.ohTrigger(RecalcTrigger,Trigger1M)),NA())</f>
        <v>1.9206951956699591E-2</v>
      </c>
      <c r="K1665" s="44">
        <f>IFERROR(_xll.qlIndexFixing(Index3M,H1665,TRUE,_xll.ohTrigger(RecalcTrigger,Trigger3M)),NA())</f>
        <v>1.952025784447493E-2</v>
      </c>
      <c r="L1665" s="44">
        <f>IFERROR(_xll.qlIndexFixing(Index6M,$H1665,TRUE,_xll.ohTrigger(RecalcTrigger,Trigger6M)),NA())</f>
        <v>1.9578619231399867E-2</v>
      </c>
      <c r="M1665" s="178">
        <f>IFERROR(_xll.qlIndexFixing(Index1Y,$H1665,TRUE,_xll.ohTrigger(RecalcTrigger,Trigger1Y)),NA())</f>
        <v>1.964235142186661E-2</v>
      </c>
      <c r="N1665" s="177">
        <f>IFERROR(_xll.qlIndexFixing(ONIndex1M,I1665,TRUE,_xll.ohTrigger(RecalcTrigger,Trigger1M)),NA())</f>
        <v>1.9195772215915285E-2</v>
      </c>
      <c r="O1665" s="44">
        <f>IFERROR(_xll.qlIndexFixing(ONIndex3M,I1665,TRUE,_xll.ohTrigger(RecalcTrigger,Trigger3M)),NA())</f>
        <v>1.9484909125245808E-2</v>
      </c>
      <c r="P1665" s="44">
        <f>IFERROR(_xll.qlIndexFixing(ONIndex6M,I1665,TRUE,_xll.ohTrigger(RecalcTrigger,Trigger6M)),NA())</f>
        <v>1.9501393058678484E-2</v>
      </c>
      <c r="Q1665" s="178">
        <f>IFERROR(_xll.qlIndexFixing(ONIndex1Y,I1665,TRUE,_xll.ohTrigger(RecalcTrigger,Trigger1Y)),NA())</f>
        <v>1.9421006419476639E-2</v>
      </c>
    </row>
    <row r="1666" spans="2:17" x14ac:dyDescent="0.2">
      <c r="B1666" s="39" t="s">
        <v>42</v>
      </c>
      <c r="D1666" s="42">
        <f>_xll.qlCalendarAdvance(Calendar,$D1665,B1666,"f",FALSE)</f>
        <v>51153</v>
      </c>
      <c r="E1666" s="172">
        <f>_xll.qlInterestRateIndexValueDate(IndexON,D1666)</f>
        <v>51153</v>
      </c>
      <c r="F1666" s="188">
        <f>IFERROR(_xll.qlIndexFixing(IndexON,D1666,TRUE,_xll.ohTrigger(RecalcTrigger,TriggerON)),NA())</f>
        <v>1.8929043824289504E-2</v>
      </c>
      <c r="H1666" s="42">
        <f>_xll.qlCalendarAdvance(Calendar,$H1665,B1666,"f",FALSE)</f>
        <v>51153</v>
      </c>
      <c r="I1666" s="172">
        <f>_xll.qlInterestRateIndexValueDate(Index1M,$H1666)</f>
        <v>51153</v>
      </c>
      <c r="J1666" s="177">
        <f>IFERROR(_xll.qlIndexFixing(Index1M,$H1666,TRUE,_xll.ohTrigger(RecalcTrigger,Trigger1M)),NA())</f>
        <v>1.9204834211998912E-2</v>
      </c>
      <c r="K1666" s="44">
        <f>IFERROR(_xll.qlIndexFixing(Index3M,H1666,TRUE,_xll.ohTrigger(RecalcTrigger,Trigger3M)),NA())</f>
        <v>1.9518615250570262E-2</v>
      </c>
      <c r="L1666" s="44">
        <f>IFERROR(_xll.qlIndexFixing(Index6M,$H1666,TRUE,_xll.ohTrigger(RecalcTrigger,Trigger6M)),NA())</f>
        <v>1.9577552074048765E-2</v>
      </c>
      <c r="M1666" s="178">
        <f>IFERROR(_xll.qlIndexFixing(Index1Y,$H1666,TRUE,_xll.ohTrigger(RecalcTrigger,Trigger1Y)),NA())</f>
        <v>1.9644384376146226E-2</v>
      </c>
      <c r="N1666" s="177">
        <f>IFERROR(_xll.qlIndexFixing(ONIndex1M,I1666,TRUE,_xll.ohTrigger(RecalcTrigger,Trigger1M)),NA())</f>
        <v>1.9193544397837492E-2</v>
      </c>
      <c r="O1666" s="44">
        <f>IFERROR(_xll.qlIndexFixing(ONIndex3M,I1666,TRUE,_xll.ohTrigger(RecalcTrigger,Trigger3M)),NA())</f>
        <v>1.9482904459997563E-2</v>
      </c>
      <c r="P1666" s="44">
        <f>IFERROR(_xll.qlIndexFixing(ONIndex6M,I1666,TRUE,_xll.ohTrigger(RecalcTrigger,Trigger6M)),NA())</f>
        <v>1.9499596418647291E-2</v>
      </c>
      <c r="Q1666" s="178">
        <f>IFERROR(_xll.qlIndexFixing(ONIndex1Y,I1666,TRUE,_xll.ohTrigger(RecalcTrigger,Trigger1Y)),NA())</f>
        <v>1.9420663959146545E-2</v>
      </c>
    </row>
    <row r="1667" spans="2:17" x14ac:dyDescent="0.2">
      <c r="B1667" s="39" t="s">
        <v>42</v>
      </c>
      <c r="D1667" s="42">
        <f>_xll.qlCalendarAdvance(Calendar,$D1666,B1667,"f",FALSE)</f>
        <v>51160</v>
      </c>
      <c r="E1667" s="172">
        <f>_xll.qlInterestRateIndexValueDate(IndexON,D1667)</f>
        <v>51160</v>
      </c>
      <c r="F1667" s="188">
        <f>IFERROR(_xll.qlIndexFixing(IndexON,D1667,TRUE,_xll.ohTrigger(RecalcTrigger,TriggerON)),NA())</f>
        <v>1.8927080236457172E-2</v>
      </c>
      <c r="H1667" s="42">
        <f>_xll.qlCalendarAdvance(Calendar,$H1666,B1667,"f",FALSE)</f>
        <v>51160</v>
      </c>
      <c r="I1667" s="172">
        <f>_xll.qlInterestRateIndexValueDate(Index1M,$H1667)</f>
        <v>51160</v>
      </c>
      <c r="J1667" s="177">
        <f>IFERROR(_xll.qlIndexFixing(Index1M,$H1667,TRUE,_xll.ohTrigger(RecalcTrigger,Trigger1M)),NA())</f>
        <v>1.9202766265903035E-2</v>
      </c>
      <c r="K1667" s="44">
        <f>IFERROR(_xll.qlIndexFixing(Index3M,H1667,TRUE,_xll.ohTrigger(RecalcTrigger,Trigger3M)),NA())</f>
        <v>1.9517030480333403E-2</v>
      </c>
      <c r="L1667" s="44">
        <f>IFERROR(_xll.qlIndexFixing(Index6M,$H1667,TRUE,_xll.ohTrigger(RecalcTrigger,Trigger6M)),NA())</f>
        <v>1.9576542690407119E-2</v>
      </c>
      <c r="M1667" s="178">
        <f>IFERROR(_xll.qlIndexFixing(Index1Y,$H1667,TRUE,_xll.ohTrigger(RecalcTrigger,Trigger1Y)),NA())</f>
        <v>1.9646496939039949E-2</v>
      </c>
      <c r="N1667" s="177">
        <f>IFERROR(_xll.qlIndexFixing(ONIndex1M,I1667,TRUE,_xll.ohTrigger(RecalcTrigger,Trigger1M)),NA())</f>
        <v>1.9191366294277756E-2</v>
      </c>
      <c r="O1667" s="44">
        <f>IFERROR(_xll.qlIndexFixing(ONIndex3M,I1667,TRUE,_xll.ohTrigger(RecalcTrigger,Trigger3M)),NA())</f>
        <v>1.9480957340850535E-2</v>
      </c>
      <c r="P1667" s="44">
        <f>IFERROR(_xll.qlIndexFixing(ONIndex6M,I1667,TRUE,_xll.ohTrigger(RecalcTrigger,Trigger6M)),NA())</f>
        <v>1.9497856996479879E-2</v>
      </c>
      <c r="Q1667" s="178">
        <f>IFERROR(_xll.qlIndexFixing(ONIndex1Y,I1667,TRUE,_xll.ohTrigger(RecalcTrigger,Trigger1Y)),NA())</f>
        <v>1.9420411975480389E-2</v>
      </c>
    </row>
    <row r="1668" spans="2:17" x14ac:dyDescent="0.2">
      <c r="B1668" s="39" t="s">
        <v>42</v>
      </c>
      <c r="D1668" s="42">
        <f>_xll.qlCalendarAdvance(Calendar,$D1667,B1668,"f",FALSE)</f>
        <v>51167</v>
      </c>
      <c r="E1668" s="172">
        <f>_xll.qlInterestRateIndexValueDate(IndexON,D1668)</f>
        <v>51167</v>
      </c>
      <c r="F1668" s="188">
        <f>IFERROR(_xll.qlIndexFixing(IndexON,D1668,TRUE,_xll.ohTrigger(RecalcTrigger,TriggerON)),NA())</f>
        <v>1.8925167494954209E-2</v>
      </c>
      <c r="H1668" s="42">
        <f>_xll.qlCalendarAdvance(Calendar,$H1667,B1668,"f",FALSE)</f>
        <v>51167</v>
      </c>
      <c r="I1668" s="172">
        <f>_xll.qlInterestRateIndexValueDate(Index1M,$H1668)</f>
        <v>51167</v>
      </c>
      <c r="J1668" s="177">
        <f>IFERROR(_xll.qlIndexFixing(Index1M,$H1668,TRUE,_xll.ohTrigger(RecalcTrigger,Trigger1M)),NA())</f>
        <v>1.9199290237681292E-2</v>
      </c>
      <c r="K1668" s="44">
        <f>IFERROR(_xll.qlIndexFixing(Index3M,H1668,TRUE,_xll.ohTrigger(RecalcTrigger,Trigger3M)),NA())</f>
        <v>1.9515080913176382E-2</v>
      </c>
      <c r="L1668" s="44">
        <f>IFERROR(_xll.qlIndexFixing(Index6M,$H1668,TRUE,_xll.ohTrigger(RecalcTrigger,Trigger6M)),NA())</f>
        <v>1.9575591080388983E-2</v>
      </c>
      <c r="M1668" s="178">
        <f>IFERROR(_xll.qlIndexFixing(Index1Y,$H1668,TRUE,_xll.ohTrigger(RecalcTrigger,Trigger1Y)),NA())</f>
        <v>1.9648686343927805E-2</v>
      </c>
      <c r="N1668" s="177">
        <f>IFERROR(_xll.qlIndexFixing(ONIndex1M,I1668,TRUE,_xll.ohTrigger(RecalcTrigger,Trigger1M)),NA())</f>
        <v>1.9189237905155032E-2</v>
      </c>
      <c r="O1668" s="44">
        <f>IFERROR(_xll.qlIndexFixing(ONIndex3M,I1668,TRUE,_xll.ohTrigger(RecalcTrigger,Trigger3M)),NA())</f>
        <v>1.9479067767723679E-2</v>
      </c>
      <c r="P1668" s="44">
        <f>IFERROR(_xll.qlIndexFixing(ONIndex6M,I1668,TRUE,_xll.ohTrigger(RecalcTrigger,Trigger6M)),NA())</f>
        <v>1.94961747920952E-2</v>
      </c>
      <c r="Q1668" s="178">
        <f>IFERROR(_xll.qlIndexFixing(ONIndex1Y,I1668,TRUE,_xll.ohTrigger(RecalcTrigger,Trigger1Y)),NA())</f>
        <v>1.9420250468397127E-2</v>
      </c>
    </row>
    <row r="1669" spans="2:17" x14ac:dyDescent="0.2">
      <c r="B1669" s="39" t="s">
        <v>42</v>
      </c>
      <c r="D1669" s="42">
        <f>_xll.qlCalendarAdvance(Calendar,$D1668,B1669,"f",FALSE)</f>
        <v>51174</v>
      </c>
      <c r="E1669" s="172">
        <f>_xll.qlInterestRateIndexValueDate(IndexON,D1669)</f>
        <v>51174</v>
      </c>
      <c r="F1669" s="188">
        <f>IFERROR(_xll.qlIndexFixing(IndexON,D1669,TRUE,_xll.ohTrigger(RecalcTrigger,TriggerON)),NA())</f>
        <v>1.8923305599375384E-2</v>
      </c>
      <c r="H1669" s="42">
        <f>_xll.qlCalendarAdvance(Calendar,$H1668,B1669,"f",FALSE)</f>
        <v>51174</v>
      </c>
      <c r="I1669" s="172">
        <f>_xll.qlInterestRateIndexValueDate(Index1M,$H1669)</f>
        <v>51174</v>
      </c>
      <c r="J1669" s="177">
        <f>IFERROR(_xll.qlIndexFixing(Index1M,$H1669,TRUE,_xll.ohTrigger(RecalcTrigger,Trigger1M)),NA())</f>
        <v>1.9197308077325174E-2</v>
      </c>
      <c r="K1669" s="44">
        <f>IFERROR(_xll.qlIndexFixing(Index3M,H1669,TRUE,_xll.ohTrigger(RecalcTrigger,Trigger3M)),NA())</f>
        <v>1.9513607738404506E-2</v>
      </c>
      <c r="L1669" s="44">
        <f>IFERROR(_xll.qlIndexFixing(Index6M,$H1669,TRUE,_xll.ohTrigger(RecalcTrigger,Trigger6M)),NA())</f>
        <v>1.9574697243911532E-2</v>
      </c>
      <c r="M1669" s="178">
        <f>IFERROR(_xll.qlIndexFixing(Index1Y,$H1669,TRUE,_xll.ohTrigger(RecalcTrigger,Trigger1Y)),NA())</f>
        <v>1.9650949824183611E-2</v>
      </c>
      <c r="N1669" s="177">
        <f>IFERROR(_xll.qlIndexFixing(ONIndex1M,I1669,TRUE,_xll.ohTrigger(RecalcTrigger,Trigger1M)),NA())</f>
        <v>1.9187159230631412E-2</v>
      </c>
      <c r="O1669" s="44">
        <f>IFERROR(_xll.qlIndexFixing(ONIndex3M,I1669,TRUE,_xll.ohTrigger(RecalcTrigger,Trigger3M)),NA())</f>
        <v>1.947723574069804E-2</v>
      </c>
      <c r="P1669" s="44">
        <f>IFERROR(_xll.qlIndexFixing(ONIndex6M,I1669,TRUE,_xll.ohTrigger(RecalcTrigger,Trigger6M)),NA())</f>
        <v>1.9494549805250116E-2</v>
      </c>
      <c r="Q1669" s="178">
        <f>IFERROR(_xll.qlIndexFixing(ONIndex1Y,I1669,TRUE,_xll.ohTrigger(RecalcTrigger,Trigger1Y)),NA())</f>
        <v>1.9420179437977803E-2</v>
      </c>
    </row>
    <row r="1670" spans="2:17" x14ac:dyDescent="0.2">
      <c r="B1670" s="39" t="s">
        <v>42</v>
      </c>
      <c r="D1670" s="42">
        <f>_xll.qlCalendarAdvance(Calendar,$D1669,B1670,"f",FALSE)</f>
        <v>51181</v>
      </c>
      <c r="E1670" s="172">
        <f>_xll.qlInterestRateIndexValueDate(IndexON,D1670)</f>
        <v>51181</v>
      </c>
      <c r="F1670" s="188">
        <f>IFERROR(_xll.qlIndexFixing(IndexON,D1670,TRUE,_xll.ohTrigger(RecalcTrigger,TriggerON)),NA())</f>
        <v>1.8921494550044882E-2</v>
      </c>
      <c r="H1670" s="42">
        <f>_xll.qlCalendarAdvance(Calendar,$H1669,B1670,"f",FALSE)</f>
        <v>51181</v>
      </c>
      <c r="I1670" s="172">
        <f>_xll.qlInterestRateIndexValueDate(Index1M,$H1670)</f>
        <v>51181</v>
      </c>
      <c r="J1670" s="177">
        <f>IFERROR(_xll.qlIndexFixing(Index1M,$H1670,TRUE,_xll.ohTrigger(RecalcTrigger,Trigger1M)),NA())</f>
        <v>1.9195375704993294E-2</v>
      </c>
      <c r="K1670" s="44">
        <f>IFERROR(_xll.qlIndexFixing(Index3M,H1670,TRUE,_xll.ohTrigger(RecalcTrigger,Trigger3M)),NA())</f>
        <v>1.9512192384020577E-2</v>
      </c>
      <c r="L1670" s="44">
        <f>IFERROR(_xll.qlIndexFixing(Index6M,$H1670,TRUE,_xll.ohTrigger(RecalcTrigger,Trigger6M)),NA())</f>
        <v>1.9573861180899505E-2</v>
      </c>
      <c r="M1670" s="178">
        <f>IFERROR(_xll.qlIndexFixing(Index1Y,$H1670,TRUE,_xll.ohTrigger(RecalcTrigger,Trigger1Y)),NA())</f>
        <v>1.9653284613172999E-2</v>
      </c>
      <c r="N1670" s="177">
        <f>IFERROR(_xll.qlIndexFixing(ONIndex1M,I1670,TRUE,_xll.ohTrigger(RecalcTrigger,Trigger1M)),NA())</f>
        <v>1.918513027062585E-2</v>
      </c>
      <c r="O1670" s="44">
        <f>IFERROR(_xll.qlIndexFixing(ONIndex3M,I1670,TRUE,_xll.ohTrigger(RecalcTrigger,Trigger3M)),NA())</f>
        <v>1.9475461259773619E-2</v>
      </c>
      <c r="P1670" s="44">
        <f>IFERROR(_xll.qlIndexFixing(ONIndex6M,I1670,TRUE,_xll.ohTrigger(RecalcTrigger,Trigger6M)),NA())</f>
        <v>1.9492982036268813E-2</v>
      </c>
      <c r="Q1670" s="178">
        <f>IFERROR(_xll.qlIndexFixing(ONIndex1Y,I1670,TRUE,_xll.ohTrigger(RecalcTrigger,Trigger1Y)),NA())</f>
        <v>1.9420198884303463E-2</v>
      </c>
    </row>
    <row r="1671" spans="2:17" x14ac:dyDescent="0.2">
      <c r="B1671" s="39" t="s">
        <v>42</v>
      </c>
      <c r="D1671" s="42">
        <f>_xll.qlCalendarAdvance(Calendar,$D1670,B1671,"f",FALSE)</f>
        <v>51188</v>
      </c>
      <c r="E1671" s="172">
        <f>_xll.qlInterestRateIndexValueDate(IndexON,D1671)</f>
        <v>51188</v>
      </c>
      <c r="F1671" s="188">
        <f>IFERROR(_xll.qlIndexFixing(IndexON,D1671,TRUE,_xll.ohTrigger(RecalcTrigger,TriggerON)),NA())</f>
        <v>1.891973434680061E-2</v>
      </c>
      <c r="H1671" s="42">
        <f>_xll.qlCalendarAdvance(Calendar,$H1670,B1671,"f",FALSE)</f>
        <v>51188</v>
      </c>
      <c r="I1671" s="172">
        <f>_xll.qlInterestRateIndexValueDate(Index1M,$H1671)</f>
        <v>51188</v>
      </c>
      <c r="J1671" s="177">
        <f>IFERROR(_xll.qlIndexFixing(Index1M,$H1671,TRUE,_xll.ohTrigger(RecalcTrigger,Trigger1M)),NA())</f>
        <v>1.9193493120666094E-2</v>
      </c>
      <c r="K1671" s="44">
        <f>IFERROR(_xll.qlIndexFixing(Index3M,H1671,TRUE,_xll.ohTrigger(RecalcTrigger,Trigger3M)),NA())</f>
        <v>1.9510834849962463E-2</v>
      </c>
      <c r="L1671" s="44">
        <f>IFERROR(_xll.qlIndexFixing(Index6M,$H1671,TRUE,_xll.ohTrigger(RecalcTrigger,Trigger6M)),NA())</f>
        <v>1.9573082891280763E-2</v>
      </c>
      <c r="M1671" s="178">
        <f>IFERROR(_xll.qlIndexFixing(Index1Y,$H1671,TRUE,_xll.ohTrigger(RecalcTrigger,Trigger1Y)),NA())</f>
        <v>1.9655687944251852E-2</v>
      </c>
      <c r="N1671" s="177">
        <f>IFERROR(_xll.qlIndexFixing(ONIndex1M,I1671,TRUE,_xll.ohTrigger(RecalcTrigger,Trigger1M)),NA())</f>
        <v>1.9183151025057299E-2</v>
      </c>
      <c r="O1671" s="44">
        <f>IFERROR(_xll.qlIndexFixing(ONIndex3M,I1671,TRUE,_xll.ohTrigger(RecalcTrigger,Trigger3M)),NA())</f>
        <v>1.9473744324950415E-2</v>
      </c>
      <c r="P1671" s="44">
        <f>IFERROR(_xll.qlIndexFixing(ONIndex6M,I1671,TRUE,_xll.ohTrigger(RecalcTrigger,Trigger6M)),NA())</f>
        <v>1.9491471484908152E-2</v>
      </c>
      <c r="Q1671" s="178">
        <f>IFERROR(_xll.qlIndexFixing(ONIndex1Y,I1671,TRUE,_xll.ohTrigger(RecalcTrigger,Trigger1Y)),NA())</f>
        <v>1.9420308807455156E-2</v>
      </c>
    </row>
    <row r="1672" spans="2:17" x14ac:dyDescent="0.2">
      <c r="B1672" s="39" t="s">
        <v>42</v>
      </c>
      <c r="D1672" s="42">
        <f>_xll.qlCalendarAdvance(Calendar,$D1671,B1672,"f",FALSE)</f>
        <v>51195</v>
      </c>
      <c r="E1672" s="172">
        <f>_xll.qlInterestRateIndexValueDate(IndexON,D1672)</f>
        <v>51195</v>
      </c>
      <c r="F1672" s="188">
        <f>IFERROR(_xll.qlIndexFixing(IndexON,D1672,TRUE,_xll.ohTrigger(RecalcTrigger,TriggerON)),NA())</f>
        <v>1.8918024989561522E-2</v>
      </c>
      <c r="H1672" s="42">
        <f>_xll.qlCalendarAdvance(Calendar,$H1671,B1672,"f",FALSE)</f>
        <v>51195</v>
      </c>
      <c r="I1672" s="172">
        <f>_xll.qlInterestRateIndexValueDate(Index1M,$H1672)</f>
        <v>51195</v>
      </c>
      <c r="J1672" s="177">
        <f>IFERROR(_xll.qlIndexFixing(Index1M,$H1672,TRUE,_xll.ohTrigger(RecalcTrigger,Trigger1M)),NA())</f>
        <v>1.9191660324315619E-2</v>
      </c>
      <c r="K1672" s="44">
        <f>IFERROR(_xll.qlIndexFixing(Index3M,H1672,TRUE,_xll.ohTrigger(RecalcTrigger,Trigger3M)),NA())</f>
        <v>1.9510413230790224E-2</v>
      </c>
      <c r="L1672" s="44">
        <f>IFERROR(_xll.qlIndexFixing(Index6M,$H1672,TRUE,_xll.ohTrigger(RecalcTrigger,Trigger6M)),NA())</f>
        <v>1.9573346281001523E-2</v>
      </c>
      <c r="M1672" s="178">
        <f>IFERROR(_xll.qlIndexFixing(Index1Y,$H1672,TRUE,_xll.ohTrigger(RecalcTrigger,Trigger1Y)),NA())</f>
        <v>1.9657404698293579E-2</v>
      </c>
      <c r="N1672" s="177">
        <f>IFERROR(_xll.qlIndexFixing(ONIndex1M,I1672,TRUE,_xll.ohTrigger(RecalcTrigger,Trigger1M)),NA())</f>
        <v>1.9181221494087852E-2</v>
      </c>
      <c r="O1672" s="44">
        <f>IFERROR(_xll.qlIndexFixing(ONIndex3M,I1672,TRUE,_xll.ohTrigger(RecalcTrigger,Trigger3M)),NA())</f>
        <v>1.9472084936228429E-2</v>
      </c>
      <c r="P1672" s="44">
        <f>IFERROR(_xll.qlIndexFixing(ONIndex6M,I1672,TRUE,_xll.ohTrigger(RecalcTrigger,Trigger6M)),NA())</f>
        <v>1.9490018151249178E-2</v>
      </c>
      <c r="Q1672" s="178">
        <f>IFERROR(_xll.qlIndexFixing(ONIndex1Y,I1672,TRUE,_xll.ohTrigger(RecalcTrigger,Trigger1Y)),NA())</f>
        <v>1.9420509207027647E-2</v>
      </c>
    </row>
    <row r="1673" spans="2:17" x14ac:dyDescent="0.2">
      <c r="B1673" s="39" t="s">
        <v>42</v>
      </c>
      <c r="D1673" s="42">
        <f>_xll.qlCalendarAdvance(Calendar,$D1672,B1673,"f",FALSE)</f>
        <v>51202</v>
      </c>
      <c r="E1673" s="172">
        <f>_xll.qlInterestRateIndexValueDate(IndexON,D1673)</f>
        <v>51202</v>
      </c>
      <c r="F1673" s="188">
        <f>IFERROR(_xll.qlIndexFixing(IndexON,D1673,TRUE,_xll.ohTrigger(RecalcTrigger,TriggerON)),NA())</f>
        <v>1.8916366478651803E-2</v>
      </c>
      <c r="H1673" s="42">
        <f>_xll.qlCalendarAdvance(Calendar,$H1672,B1673,"f",FALSE)</f>
        <v>51202</v>
      </c>
      <c r="I1673" s="172">
        <f>_xll.qlInterestRateIndexValueDate(Index1M,$H1673)</f>
        <v>51202</v>
      </c>
      <c r="J1673" s="177">
        <f>IFERROR(_xll.qlIndexFixing(Index1M,$H1673,TRUE,_xll.ohTrigger(RecalcTrigger,Trigger1M)),NA())</f>
        <v>1.9191404358606615E-2</v>
      </c>
      <c r="K1673" s="44">
        <f>IFERROR(_xll.qlIndexFixing(Index3M,H1673,TRUE,_xll.ohTrigger(RecalcTrigger,Trigger3M)),NA())</f>
        <v>1.9509179465673172E-2</v>
      </c>
      <c r="L1673" s="44">
        <f>IFERROR(_xll.qlIndexFixing(Index6M,$H1673,TRUE,_xll.ohTrigger(RecalcTrigger,Trigger6M)),NA())</f>
        <v>1.9572691721428184E-2</v>
      </c>
      <c r="M1673" s="178">
        <f>IFERROR(_xll.qlIndexFixing(Index1Y,$H1673,TRUE,_xll.ohTrigger(RecalcTrigger,Trigger1Y)),NA())</f>
        <v>1.965993398375443E-2</v>
      </c>
      <c r="N1673" s="177">
        <f>IFERROR(_xll.qlIndexFixing(ONIndex1M,I1673,TRUE,_xll.ohTrigger(RecalcTrigger,Trigger1M)),NA())</f>
        <v>1.9179341677636463E-2</v>
      </c>
      <c r="O1673" s="44">
        <f>IFERROR(_xll.qlIndexFixing(ONIndex3M,I1673,TRUE,_xll.ohTrigger(RecalcTrigger,Trigger3M)),NA())</f>
        <v>1.947048309360766E-2</v>
      </c>
      <c r="P1673" s="44">
        <f>IFERROR(_xll.qlIndexFixing(ONIndex6M,I1673,TRUE,_xll.ohTrigger(RecalcTrigger,Trigger6M)),NA())</f>
        <v>1.9488622035372938E-2</v>
      </c>
      <c r="Q1673" s="178">
        <f>IFERROR(_xll.qlIndexFixing(ONIndex1Y,I1673,TRUE,_xll.ohTrigger(RecalcTrigger,Trigger1Y)),NA())</f>
        <v>1.9420800083426171E-2</v>
      </c>
    </row>
    <row r="1674" spans="2:17" x14ac:dyDescent="0.2">
      <c r="B1674" s="39" t="s">
        <v>42</v>
      </c>
      <c r="D1674" s="42">
        <f>_xll.qlCalendarAdvance(Calendar,$D1673,B1674,"f",FALSE)</f>
        <v>51209</v>
      </c>
      <c r="E1674" s="172">
        <f>_xll.qlInterestRateIndexValueDate(IndexON,D1674)</f>
        <v>51209</v>
      </c>
      <c r="F1674" s="188">
        <f>IFERROR(_xll.qlIndexFixing(IndexON,D1674,TRUE,_xll.ohTrigger(RecalcTrigger,TriggerON)),NA())</f>
        <v>1.8914758813747268E-2</v>
      </c>
      <c r="H1674" s="42">
        <f>_xll.qlCalendarAdvance(Calendar,$H1673,B1674,"f",FALSE)</f>
        <v>51209</v>
      </c>
      <c r="I1674" s="172">
        <f>_xll.qlInterestRateIndexValueDate(Index1M,$H1674)</f>
        <v>51209</v>
      </c>
      <c r="J1674" s="177">
        <f>IFERROR(_xll.qlIndexFixing(Index1M,$H1674,TRUE,_xll.ohTrigger(RecalcTrigger,Trigger1M)),NA())</f>
        <v>1.9189685002029673E-2</v>
      </c>
      <c r="K1674" s="44">
        <f>IFERROR(_xll.qlIndexFixing(Index3M,H1674,TRUE,_xll.ohTrigger(RecalcTrigger,Trigger3M)),NA())</f>
        <v>1.9508003526883665E-2</v>
      </c>
      <c r="L1674" s="44">
        <f>IFERROR(_xll.qlIndexFixing(Index6M,$H1674,TRUE,_xll.ohTrigger(RecalcTrigger,Trigger6M)),NA())</f>
        <v>1.9572094941225322E-2</v>
      </c>
      <c r="M1674" s="178">
        <f>IFERROR(_xll.qlIndexFixing(Index1Y,$H1674,TRUE,_xll.ohTrigger(RecalcTrigger,Trigger1Y)),NA())</f>
        <v>1.9662523816683875E-2</v>
      </c>
      <c r="N1674" s="177">
        <f>IFERROR(_xll.qlIndexFixing(ONIndex1M,I1674,TRUE,_xll.ohTrigger(RecalcTrigger,Trigger1M)),NA())</f>
        <v>1.9177511575703132E-2</v>
      </c>
      <c r="O1674" s="44">
        <f>IFERROR(_xll.qlIndexFixing(ONIndex3M,I1674,TRUE,_xll.ohTrigger(RecalcTrigger,Trigger3M)),NA())</f>
        <v>1.9468938797007063E-2</v>
      </c>
      <c r="P1674" s="44">
        <f>IFERROR(_xll.qlIndexFixing(ONIndex6M,I1674,TRUE,_xll.ohTrigger(RecalcTrigger,Trigger6M)),NA())</f>
        <v>1.9487283137198386E-2</v>
      </c>
      <c r="Q1674" s="178">
        <f>IFERROR(_xll.qlIndexFixing(ONIndex1Y,I1674,TRUE,_xll.ohTrigger(RecalcTrigger,Trigger1Y)),NA())</f>
        <v>1.9421181436569679E-2</v>
      </c>
    </row>
    <row r="1675" spans="2:17" x14ac:dyDescent="0.2">
      <c r="B1675" s="39" t="s">
        <v>42</v>
      </c>
      <c r="D1675" s="42">
        <f>_xll.qlCalendarAdvance(Calendar,$D1674,B1675,"f",FALSE)</f>
        <v>51216</v>
      </c>
      <c r="E1675" s="172">
        <f>_xll.qlInterestRateIndexValueDate(IndexON,D1675)</f>
        <v>51216</v>
      </c>
      <c r="F1675" s="188">
        <f>IFERROR(_xll.qlIndexFixing(IndexON,D1675,TRUE,_xll.ohTrigger(RecalcTrigger,TriggerON)),NA())</f>
        <v>1.8913201994928963E-2</v>
      </c>
      <c r="H1675" s="42">
        <f>_xll.qlCalendarAdvance(Calendar,$H1674,B1675,"f",FALSE)</f>
        <v>51216</v>
      </c>
      <c r="I1675" s="172">
        <f>_xll.qlInterestRateIndexValueDate(Index1M,$H1675)</f>
        <v>51216</v>
      </c>
      <c r="J1675" s="177">
        <f>IFERROR(_xll.qlIndexFixing(Index1M,$H1675,TRUE,_xll.ohTrigger(RecalcTrigger,Trigger1M)),NA())</f>
        <v>1.9188015443856142E-2</v>
      </c>
      <c r="K1675" s="44">
        <f>IFERROR(_xll.qlIndexFixing(Index3M,H1675,TRUE,_xll.ohTrigger(RecalcTrigger,Trigger3M)),NA())</f>
        <v>1.9506885414370605E-2</v>
      </c>
      <c r="L1675" s="44">
        <f>IFERROR(_xll.qlIndexFixing(Index6M,$H1675,TRUE,_xll.ohTrigger(RecalcTrigger,Trigger6M)),NA())</f>
        <v>1.9571555940340515E-2</v>
      </c>
      <c r="M1675" s="178">
        <f>IFERROR(_xll.qlIndexFixing(Index1Y,$H1675,TRUE,_xll.ohTrigger(RecalcTrigger,Trigger1Y)),NA())</f>
        <v>1.9665171422947214E-2</v>
      </c>
      <c r="N1675" s="177">
        <f>IFERROR(_xll.qlIndexFixing(ONIndex1M,I1675,TRUE,_xll.ohTrigger(RecalcTrigger,Trigger1M)),NA())</f>
        <v>1.9175731188287859E-2</v>
      </c>
      <c r="O1675" s="44">
        <f>IFERROR(_xll.qlIndexFixing(ONIndex3M,I1675,TRUE,_xll.ohTrigger(RecalcTrigger,Trigger3M)),NA())</f>
        <v>1.9467452046426637E-2</v>
      </c>
      <c r="P1675" s="44">
        <f>IFERROR(_xll.qlIndexFixing(ONIndex6M,I1675,TRUE,_xll.ohTrigger(RecalcTrigger,Trigger6M)),NA())</f>
        <v>1.9486001456644475E-2</v>
      </c>
      <c r="Q1675" s="178">
        <f>IFERROR(_xll.qlIndexFixing(ONIndex1Y,I1675,TRUE,_xll.ohTrigger(RecalcTrigger,Trigger1Y)),NA())</f>
        <v>1.9421653266377126E-2</v>
      </c>
    </row>
    <row r="1676" spans="2:17" x14ac:dyDescent="0.2">
      <c r="B1676" s="39" t="s">
        <v>42</v>
      </c>
      <c r="D1676" s="42">
        <f>_xll.qlCalendarAdvance(Calendar,$D1675,B1676,"f",FALSE)</f>
        <v>51223</v>
      </c>
      <c r="E1676" s="172">
        <f>_xll.qlInterestRateIndexValueDate(IndexON,D1676)</f>
        <v>51223</v>
      </c>
      <c r="F1676" s="188">
        <f>IFERROR(_xll.qlIndexFixing(IndexON,D1676,TRUE,_xll.ohTrigger(RecalcTrigger,TriggerON)),NA())</f>
        <v>1.8911696022277935E-2</v>
      </c>
      <c r="H1676" s="42">
        <f>_xll.qlCalendarAdvance(Calendar,$H1675,B1676,"f",FALSE)</f>
        <v>51223</v>
      </c>
      <c r="I1676" s="172">
        <f>_xll.qlInterestRateIndexValueDate(Index1M,$H1676)</f>
        <v>51223</v>
      </c>
      <c r="J1676" s="177">
        <f>IFERROR(_xll.qlIndexFixing(Index1M,$H1676,TRUE,_xll.ohTrigger(RecalcTrigger,Trigger1M)),NA())</f>
        <v>1.9186395684063922E-2</v>
      </c>
      <c r="K1676" s="44">
        <f>IFERROR(_xll.qlIndexFixing(Index3M,H1676,TRUE,_xll.ohTrigger(RecalcTrigger,Trigger3M)),NA())</f>
        <v>1.9505825128084662E-2</v>
      </c>
      <c r="L1676" s="44">
        <f>IFERROR(_xll.qlIndexFixing(Index6M,$H1676,TRUE,_xll.ohTrigger(RecalcTrigger,Trigger6M)),NA())</f>
        <v>1.9571074718727516E-2</v>
      </c>
      <c r="M1676" s="178">
        <f>IFERROR(_xll.qlIndexFixing(Index1Y,$H1676,TRUE,_xll.ohTrigger(RecalcTrigger,Trigger1Y)),NA())</f>
        <v>1.9667874028391319E-2</v>
      </c>
      <c r="N1676" s="177">
        <f>IFERROR(_xll.qlIndexFixing(ONIndex1M,I1676,TRUE,_xll.ohTrigger(RecalcTrigger,Trigger1M)),NA())</f>
        <v>1.9174000515309597E-2</v>
      </c>
      <c r="O1676" s="44">
        <f>IFERROR(_xll.qlIndexFixing(ONIndex3M,I1676,TRUE,_xll.ohTrigger(RecalcTrigger,Trigger3M)),NA())</f>
        <v>1.9466022841866382E-2</v>
      </c>
      <c r="P1676" s="44">
        <f>IFERROR(_xll.qlIndexFixing(ONIndex6M,I1676,TRUE,_xll.ohTrigger(RecalcTrigger,Trigger6M)),NA())</f>
        <v>1.9484776993792252E-2</v>
      </c>
      <c r="Q1676" s="178">
        <f>IFERROR(_xll.qlIndexFixing(ONIndex1Y,I1676,TRUE,_xll.ohTrigger(RecalcTrigger,Trigger1Y)),NA())</f>
        <v>1.9422215572767465E-2</v>
      </c>
    </row>
    <row r="1677" spans="2:17" x14ac:dyDescent="0.2">
      <c r="B1677" s="39" t="s">
        <v>42</v>
      </c>
      <c r="D1677" s="42">
        <f>_xll.qlCalendarAdvance(Calendar,$D1676,B1677,"f",FALSE)</f>
        <v>51230</v>
      </c>
      <c r="E1677" s="172">
        <f>_xll.qlInterestRateIndexValueDate(IndexON,D1677)</f>
        <v>51230</v>
      </c>
      <c r="F1677" s="188">
        <f>IFERROR(_xll.qlIndexFixing(IndexON,D1677,TRUE,_xll.ohTrigger(RecalcTrigger,TriggerON)),NA())</f>
        <v>1.8910240895713137E-2</v>
      </c>
      <c r="H1677" s="42">
        <f>_xll.qlCalendarAdvance(Calendar,$H1676,B1677,"f",FALSE)</f>
        <v>51230</v>
      </c>
      <c r="I1677" s="172">
        <f>_xll.qlInterestRateIndexValueDate(Index1M,$H1677)</f>
        <v>51230</v>
      </c>
      <c r="J1677" s="177">
        <f>IFERROR(_xll.qlIndexFixing(Index1M,$H1677,TRUE,_xll.ohTrigger(RecalcTrigger,Trigger1M)),NA())</f>
        <v>1.9183638284320608E-2</v>
      </c>
      <c r="K1677" s="44">
        <f>IFERROR(_xll.qlIndexFixing(Index3M,H1677,TRUE,_xll.ohTrigger(RecalcTrigger,Trigger3M)),NA())</f>
        <v>1.9504363066017889E-2</v>
      </c>
      <c r="L1677" s="44">
        <f>IFERROR(_xll.qlIndexFixing(Index6M,$H1677,TRUE,_xll.ohTrigger(RecalcTrigger,Trigger6M)),NA())</f>
        <v>1.9570138628629993E-2</v>
      </c>
      <c r="M1677" s="178">
        <f>IFERROR(_xll.qlIndexFixing(Index1Y,$H1677,TRUE,_xll.ohTrigger(RecalcTrigger,Trigger1Y)),NA())</f>
        <v>1.9670628858842854E-2</v>
      </c>
      <c r="N1677" s="177">
        <f>IFERROR(_xll.qlIndexFixing(ONIndex1M,I1677,TRUE,_xll.ohTrigger(RecalcTrigger,Trigger1M)),NA())</f>
        <v>1.9172319556930439E-2</v>
      </c>
      <c r="O1677" s="44">
        <f>IFERROR(_xll.qlIndexFixing(ONIndex3M,I1677,TRUE,_xll.ohTrigger(RecalcTrigger,Trigger3M)),NA())</f>
        <v>1.9464651183569437E-2</v>
      </c>
      <c r="P1677" s="44">
        <f>IFERROR(_xll.qlIndexFixing(ONIndex6M,I1677,TRUE,_xll.ohTrigger(RecalcTrigger,Trigger6M)),NA())</f>
        <v>1.9483609748722763E-2</v>
      </c>
      <c r="Q1677" s="178">
        <f>IFERROR(_xll.qlIndexFixing(ONIndex1Y,I1677,TRUE,_xll.ohTrigger(RecalcTrigger,Trigger1Y)),NA())</f>
        <v>1.9422868355983836E-2</v>
      </c>
    </row>
    <row r="1678" spans="2:17" x14ac:dyDescent="0.2">
      <c r="B1678" s="39" t="s">
        <v>42</v>
      </c>
      <c r="D1678" s="42">
        <f>_xll.qlCalendarAdvance(Calendar,$D1677,B1678,"f",FALSE)</f>
        <v>51237</v>
      </c>
      <c r="E1678" s="172">
        <f>_xll.qlInterestRateIndexValueDate(IndexON,D1678)</f>
        <v>51237</v>
      </c>
      <c r="F1678" s="188">
        <f>IFERROR(_xll.qlIndexFixing(IndexON,D1678,TRUE,_xll.ohTrigger(RecalcTrigger,TriggerON)),NA())</f>
        <v>1.890883661523457E-2</v>
      </c>
      <c r="H1678" s="42">
        <f>_xll.qlCalendarAdvance(Calendar,$H1677,B1678,"f",FALSE)</f>
        <v>51237</v>
      </c>
      <c r="I1678" s="172">
        <f>_xll.qlInterestRateIndexValueDate(Index1M,$H1678)</f>
        <v>51237</v>
      </c>
      <c r="J1678" s="177">
        <f>IFERROR(_xll.qlIndexFixing(Index1M,$H1678,TRUE,_xll.ohTrigger(RecalcTrigger,Trigger1M)),NA())</f>
        <v>1.9182107691311533E-2</v>
      </c>
      <c r="K1678" s="44">
        <f>IFERROR(_xll.qlIndexFixing(Index3M,H1678,TRUE,_xll.ohTrigger(RecalcTrigger,Trigger3M)),NA())</f>
        <v>1.9503414352191269E-2</v>
      </c>
      <c r="L1678" s="44">
        <f>IFERROR(_xll.qlIndexFixing(Index6M,$H1678,TRUE,_xll.ohTrigger(RecalcTrigger,Trigger6M)),NA())</f>
        <v>1.9569768858088598E-2</v>
      </c>
      <c r="M1678" s="178">
        <f>IFERROR(_xll.qlIndexFixing(Index1Y,$H1678,TRUE,_xll.ohTrigger(RecalcTrigger,Trigger1Y)),NA())</f>
        <v>1.96734331401065E-2</v>
      </c>
      <c r="N1678" s="177">
        <f>IFERROR(_xll.qlIndexFixing(ONIndex1M,I1678,TRUE,_xll.ohTrigger(RecalcTrigger,Trigger1M)),NA())</f>
        <v>1.917068831306934E-2</v>
      </c>
      <c r="O1678" s="44">
        <f>IFERROR(_xll.qlIndexFixing(ONIndex3M,I1678,TRUE,_xll.ohTrigger(RecalcTrigger,Trigger3M)),NA())</f>
        <v>1.9463337071292663E-2</v>
      </c>
      <c r="P1678" s="44">
        <f>IFERROR(_xll.qlIndexFixing(ONIndex6M,I1678,TRUE,_xll.ohTrigger(RecalcTrigger,Trigger6M)),NA())</f>
        <v>1.9482499721354962E-2</v>
      </c>
      <c r="Q1678" s="178">
        <f>IFERROR(_xll.qlIndexFixing(ONIndex1Y,I1678,TRUE,_xll.ohTrigger(RecalcTrigger,Trigger1Y)),NA())</f>
        <v>1.9423611615783098E-2</v>
      </c>
    </row>
    <row r="1679" spans="2:17" x14ac:dyDescent="0.2">
      <c r="B1679" s="39" t="s">
        <v>42</v>
      </c>
      <c r="D1679" s="42">
        <f>_xll.qlCalendarAdvance(Calendar,$D1678,B1679,"f",FALSE)</f>
        <v>51244</v>
      </c>
      <c r="E1679" s="172">
        <f>_xll.qlInterestRateIndexValueDate(IndexON,D1679)</f>
        <v>51244</v>
      </c>
      <c r="F1679" s="188">
        <f>IFERROR(_xll.qlIndexFixing(IndexON,D1679,TRUE,_xll.ohTrigger(RecalcTrigger,TriggerON)),NA())</f>
        <v>1.8907483180923279E-2</v>
      </c>
      <c r="H1679" s="42">
        <f>_xll.qlCalendarAdvance(Calendar,$H1678,B1679,"f",FALSE)</f>
        <v>51244</v>
      </c>
      <c r="I1679" s="172">
        <f>_xll.qlInterestRateIndexValueDate(Index1M,$H1679)</f>
        <v>51244</v>
      </c>
      <c r="J1679" s="177">
        <f>IFERROR(_xll.qlIndexFixing(Index1M,$H1679,TRUE,_xll.ohTrigger(RecalcTrigger,Trigger1M)),NA())</f>
        <v>1.9180626888763579E-2</v>
      </c>
      <c r="K1679" s="44">
        <f>IFERROR(_xll.qlIndexFixing(Index3M,H1679,TRUE,_xll.ohTrigger(RecalcTrigger,Trigger3M)),NA())</f>
        <v>1.9502523461379637E-2</v>
      </c>
      <c r="L1679" s="44">
        <f>IFERROR(_xll.qlIndexFixing(Index6M,$H1679,TRUE,_xll.ohTrigger(RecalcTrigger,Trigger6M)),NA())</f>
        <v>1.9569456863627654E-2</v>
      </c>
      <c r="M1679" s="178">
        <f>IFERROR(_xll.qlIndexFixing(Index1Y,$H1679,TRUE,_xll.ohTrigger(RecalcTrigger,Trigger1Y)),NA())</f>
        <v>1.9676284097964292E-2</v>
      </c>
      <c r="N1679" s="177">
        <f>IFERROR(_xll.qlIndexFixing(ONIndex1M,I1679,TRUE,_xll.ohTrigger(RecalcTrigger,Trigger1M)),NA())</f>
        <v>1.9169106783645251E-2</v>
      </c>
      <c r="O1679" s="44">
        <f>IFERROR(_xll.qlIndexFixing(ONIndex3M,I1679,TRUE,_xll.ohTrigger(RecalcTrigger,Trigger3M)),NA())</f>
        <v>1.9462080505036061E-2</v>
      </c>
      <c r="P1679" s="44">
        <f>IFERROR(_xll.qlIndexFixing(ONIndex6M,I1679,TRUE,_xll.ohTrigger(RecalcTrigger,Trigger6M)),NA())</f>
        <v>1.9481446911607803E-2</v>
      </c>
      <c r="Q1679" s="178">
        <f>IFERROR(_xll.qlIndexFixing(ONIndex1Y,I1679,TRUE,_xll.ohTrigger(RecalcTrigger,Trigger1Y)),NA())</f>
        <v>1.9424445352408393E-2</v>
      </c>
    </row>
    <row r="1680" spans="2:17" x14ac:dyDescent="0.2">
      <c r="B1680" s="39" t="s">
        <v>42</v>
      </c>
      <c r="D1680" s="42">
        <f>_xll.qlCalendarAdvance(Calendar,$D1679,B1680,"f",FALSE)</f>
        <v>51251</v>
      </c>
      <c r="E1680" s="172">
        <f>_xll.qlInterestRateIndexValueDate(IndexON,D1680)</f>
        <v>51251</v>
      </c>
      <c r="F1680" s="188">
        <f>IFERROR(_xll.qlIndexFixing(IndexON,D1680,TRUE,_xll.ohTrigger(RecalcTrigger,TriggerON)),NA())</f>
        <v>1.8906180592698218E-2</v>
      </c>
      <c r="H1680" s="42">
        <f>_xll.qlCalendarAdvance(Calendar,$H1679,B1680,"f",FALSE)</f>
        <v>51251</v>
      </c>
      <c r="I1680" s="172">
        <f>_xll.qlInterestRateIndexValueDate(Index1M,$H1680)</f>
        <v>51251</v>
      </c>
      <c r="J1680" s="177">
        <f>IFERROR(_xll.qlIndexFixing(Index1M,$H1680,TRUE,_xll.ohTrigger(RecalcTrigger,Trigger1M)),NA())</f>
        <v>1.917919587665514E-2</v>
      </c>
      <c r="K1680" s="44">
        <f>IFERROR(_xll.qlIndexFixing(Index3M,H1680,TRUE,_xll.ohTrigger(RecalcTrigger,Trigger3M)),NA())</f>
        <v>1.9501690393544689E-2</v>
      </c>
      <c r="L1680" s="44">
        <f>IFERROR(_xll.qlIndexFixing(Index6M,$H1680,TRUE,_xll.ohTrigger(RecalcTrigger,Trigger6M)),NA())</f>
        <v>1.9569202645221023E-2</v>
      </c>
      <c r="M1680" s="178">
        <f>IFERROR(_xll.qlIndexFixing(Index1Y,$H1680,TRUE,_xll.ohTrigger(RecalcTrigger,Trigger1Y)),NA())</f>
        <v>1.9679178958173837E-2</v>
      </c>
      <c r="N1680" s="177">
        <f>IFERROR(_xll.qlIndexFixing(ONIndex1M,I1680,TRUE,_xll.ohTrigger(RecalcTrigger,Trigger1M)),NA())</f>
        <v>1.9167574968820267E-2</v>
      </c>
      <c r="O1680" s="44">
        <f>IFERROR(_xll.qlIndexFixing(ONIndex3M,I1680,TRUE,_xll.ohTrigger(RecalcTrigger,Trigger3M)),NA())</f>
        <v>1.9460881484961723E-2</v>
      </c>
      <c r="P1680" s="44">
        <f>IFERROR(_xll.qlIndexFixing(ONIndex6M,I1680,TRUE,_xll.ohTrigger(RecalcTrigger,Trigger6M)),NA())</f>
        <v>1.948045131980547E-2</v>
      </c>
      <c r="Q1680" s="178">
        <f>IFERROR(_xll.qlIndexFixing(ONIndex1Y,I1680,TRUE,_xll.ohTrigger(RecalcTrigger,Trigger1Y)),NA())</f>
        <v>1.9425369565616579E-2</v>
      </c>
    </row>
    <row r="1681" spans="2:17" x14ac:dyDescent="0.2">
      <c r="B1681" s="39" t="s">
        <v>42</v>
      </c>
      <c r="D1681" s="42">
        <f>_xll.qlCalendarAdvance(Calendar,$D1680,B1681,"f",FALSE)</f>
        <v>51258</v>
      </c>
      <c r="E1681" s="172">
        <f>_xll.qlInterestRateIndexValueDate(IndexON,D1681)</f>
        <v>51258</v>
      </c>
      <c r="F1681" s="188">
        <f>IFERROR(_xll.qlIndexFixing(IndexON,D1681,TRUE,_xll.ohTrigger(RecalcTrigger,TriggerON)),NA())</f>
        <v>1.8904928850559388E-2</v>
      </c>
      <c r="H1681" s="42">
        <f>_xll.qlCalendarAdvance(Calendar,$H1680,B1681,"f",FALSE)</f>
        <v>51258</v>
      </c>
      <c r="I1681" s="172">
        <f>_xll.qlInterestRateIndexValueDate(Index1M,$H1681)</f>
        <v>51258</v>
      </c>
      <c r="J1681" s="177">
        <f>IFERROR(_xll.qlIndexFixing(Index1M,$H1681,TRUE,_xll.ohTrigger(RecalcTrigger,Trigger1M)),NA())</f>
        <v>1.9179043860093076E-2</v>
      </c>
      <c r="K1681" s="44">
        <f>IFERROR(_xll.qlIndexFixing(Index3M,H1681,TRUE,_xll.ohTrigger(RecalcTrigger,Trigger3M)),NA())</f>
        <v>1.9501391088551753E-2</v>
      </c>
      <c r="L1681" s="44">
        <f>IFERROR(_xll.qlIndexFixing(Index6M,$H1681,TRUE,_xll.ohTrigger(RecalcTrigger,Trigger6M)),NA())</f>
        <v>1.9569535298453473E-2</v>
      </c>
      <c r="M1681" s="178">
        <f>IFERROR(_xll.qlIndexFixing(Index1Y,$H1681,TRUE,_xll.ohTrigger(RecalcTrigger,Trigger1Y)),NA())</f>
        <v>1.9682114946466989E-2</v>
      </c>
      <c r="N1681" s="177">
        <f>IFERROR(_xll.qlIndexFixing(ONIndex1M,I1681,TRUE,_xll.ohTrigger(RecalcTrigger,Trigger1M)),NA())</f>
        <v>1.916609286851334E-2</v>
      </c>
      <c r="O1681" s="44">
        <f>IFERROR(_xll.qlIndexFixing(ONIndex3M,I1681,TRUE,_xll.ohTrigger(RecalcTrigger,Trigger3M)),NA())</f>
        <v>1.945974001082651E-2</v>
      </c>
      <c r="P1681" s="44">
        <f>IFERROR(_xll.qlIndexFixing(ONIndex6M,I1681,TRUE,_xll.ohTrigger(RecalcTrigger,Trigger6M)),NA())</f>
        <v>1.9479512945461686E-2</v>
      </c>
      <c r="Q1681" s="178">
        <f>IFERROR(_xll.qlIndexFixing(ONIndex1Y,I1681,TRUE,_xll.ohTrigger(RecalcTrigger,Trigger1Y)),NA())</f>
        <v>1.9426384255488705E-2</v>
      </c>
    </row>
    <row r="1682" spans="2:17" x14ac:dyDescent="0.2">
      <c r="B1682" s="39" t="s">
        <v>42</v>
      </c>
      <c r="D1682" s="42">
        <f>_xll.qlCalendarAdvance(Calendar,$D1681,B1682,"f",FALSE)</f>
        <v>51265</v>
      </c>
      <c r="E1682" s="172">
        <f>_xll.qlInterestRateIndexValueDate(IndexON,D1682)</f>
        <v>51265</v>
      </c>
      <c r="F1682" s="188">
        <f>IFERROR(_xll.qlIndexFixing(IndexON,D1682,TRUE,_xll.ohTrigger(RecalcTrigger,TriggerON)),NA())</f>
        <v>1.8903727954668881E-2</v>
      </c>
      <c r="H1682" s="42">
        <f>_xll.qlCalendarAdvance(Calendar,$H1681,B1682,"f",FALSE)</f>
        <v>51265</v>
      </c>
      <c r="I1682" s="172">
        <f>_xll.qlInterestRateIndexValueDate(Index1M,$H1682)</f>
        <v>51265</v>
      </c>
      <c r="J1682" s="177">
        <f>IFERROR(_xll.qlIndexFixing(Index1M,$H1682,TRUE,_xll.ohTrigger(RecalcTrigger,Trigger1M)),NA())</f>
        <v>1.917772289015893E-2</v>
      </c>
      <c r="K1682" s="44">
        <f>IFERROR(_xll.qlIndexFixing(Index3M,H1682,TRUE,_xll.ohTrigger(RecalcTrigger,Trigger3M)),NA())</f>
        <v>1.950067775875285E-2</v>
      </c>
      <c r="L1682" s="44">
        <f>IFERROR(_xll.qlIndexFixing(Index6M,$H1682,TRUE,_xll.ohTrigger(RecalcTrigger,Trigger6M)),NA())</f>
        <v>1.9569400751770535E-2</v>
      </c>
      <c r="M1682" s="178">
        <f>IFERROR(_xll.qlIndexFixing(Index1Y,$H1682,TRUE,_xll.ohTrigger(RecalcTrigger,Trigger1Y)),NA())</f>
        <v>1.9685089288548507E-2</v>
      </c>
      <c r="N1682" s="177">
        <f>IFERROR(_xll.qlIndexFixing(ONIndex1M,I1682,TRUE,_xll.ohTrigger(RecalcTrigger,Trigger1M)),NA())</f>
        <v>1.9164660482724472E-2</v>
      </c>
      <c r="O1682" s="44">
        <f>IFERROR(_xll.qlIndexFixing(ONIndex3M,I1682,TRUE,_xll.ohTrigger(RecalcTrigger,Trigger3M)),NA())</f>
        <v>1.945865608287356E-2</v>
      </c>
      <c r="P1682" s="44">
        <f>IFERROR(_xll.qlIndexFixing(ONIndex6M,I1682,TRUE,_xll.ohTrigger(RecalcTrigger,Trigger6M)),NA())</f>
        <v>1.9478631788900636E-2</v>
      </c>
      <c r="Q1682" s="178">
        <f>IFERROR(_xll.qlIndexFixing(ONIndex1Y,I1682,TRUE,_xll.ohTrigger(RecalcTrigger,Trigger1Y)),NA())</f>
        <v>1.9427489422186861E-2</v>
      </c>
    </row>
    <row r="1683" spans="2:17" x14ac:dyDescent="0.2">
      <c r="B1683" s="39" t="s">
        <v>42</v>
      </c>
      <c r="D1683" s="42">
        <f>_xll.qlCalendarAdvance(Calendar,$D1682,B1683,"f",FALSE)</f>
        <v>51272</v>
      </c>
      <c r="E1683" s="172">
        <f>_xll.qlInterestRateIndexValueDate(IndexON,D1683)</f>
        <v>51272</v>
      </c>
      <c r="F1683" s="188">
        <f>IFERROR(_xll.qlIndexFixing(IndexON,D1683,TRUE,_xll.ohTrigger(RecalcTrigger,TriggerON)),NA())</f>
        <v>1.8902577904783557E-2</v>
      </c>
      <c r="H1683" s="42">
        <f>_xll.qlCalendarAdvance(Calendar,$H1682,B1683,"f",FALSE)</f>
        <v>51272</v>
      </c>
      <c r="I1683" s="172">
        <f>_xll.qlInterestRateIndexValueDate(Index1M,$H1683)</f>
        <v>51272</v>
      </c>
      <c r="J1683" s="177">
        <f>IFERROR(_xll.qlIndexFixing(Index1M,$H1683,TRUE,_xll.ohTrigger(RecalcTrigger,Trigger1M)),NA())</f>
        <v>1.9176451718466107E-2</v>
      </c>
      <c r="K1683" s="44">
        <f>IFERROR(_xll.qlIndexFixing(Index3M,H1683,TRUE,_xll.ohTrigger(RecalcTrigger,Trigger3M)),NA())</f>
        <v>1.95000222549115E-2</v>
      </c>
      <c r="L1683" s="44">
        <f>IFERROR(_xll.qlIndexFixing(Index6M,$H1683,TRUE,_xll.ohTrigger(RecalcTrigger,Trigger6M)),NA())</f>
        <v>1.9569323984173086E-2</v>
      </c>
      <c r="M1683" s="178">
        <f>IFERROR(_xll.qlIndexFixing(Index1Y,$H1683,TRUE,_xll.ohTrigger(RecalcTrigger,Trigger1Y)),NA())</f>
        <v>1.9688099210096288E-2</v>
      </c>
      <c r="N1683" s="177">
        <f>IFERROR(_xll.qlIndexFixing(ONIndex1M,I1683,TRUE,_xll.ohTrigger(RecalcTrigger,Trigger1M)),NA())</f>
        <v>1.9163277811372614E-2</v>
      </c>
      <c r="O1683" s="44">
        <f>IFERROR(_xll.qlIndexFixing(ONIndex3M,I1683,TRUE,_xll.ohTrigger(RecalcTrigger,Trigger3M)),NA())</f>
        <v>1.9457629700940782E-2</v>
      </c>
      <c r="P1683" s="44">
        <f>IFERROR(_xll.qlIndexFixing(ONIndex6M,I1683,TRUE,_xll.ohTrigger(RecalcTrigger,Trigger6M)),NA())</f>
        <v>1.9477807850041273E-2</v>
      </c>
      <c r="Q1683" s="178">
        <f>IFERROR(_xll.qlIndexFixing(ONIndex1Y,I1683,TRUE,_xll.ohTrigger(RecalcTrigger,Trigger1Y)),NA())</f>
        <v>1.9428685065386864E-2</v>
      </c>
    </row>
    <row r="1684" spans="2:17" x14ac:dyDescent="0.2">
      <c r="B1684" s="39" t="s">
        <v>42</v>
      </c>
      <c r="D1684" s="42">
        <f>_xll.qlCalendarAdvance(Calendar,$D1683,B1684,"f",FALSE)</f>
        <v>51279</v>
      </c>
      <c r="E1684" s="172">
        <f>_xll.qlInterestRateIndexValueDate(IndexON,D1684)</f>
        <v>51279</v>
      </c>
      <c r="F1684" s="188">
        <f>IFERROR(_xll.qlIndexFixing(IndexON,D1684,TRUE,_xll.ohTrigger(RecalcTrigger,TriggerON)),NA())</f>
        <v>1.8901478701065511E-2</v>
      </c>
      <c r="H1684" s="42">
        <f>_xll.qlCalendarAdvance(Calendar,$H1683,B1684,"f",FALSE)</f>
        <v>51279</v>
      </c>
      <c r="I1684" s="172">
        <f>_xll.qlInterestRateIndexValueDate(Index1M,$H1684)</f>
        <v>51279</v>
      </c>
      <c r="J1684" s="177">
        <f>IFERROR(_xll.qlIndexFixing(Index1M,$H1684,TRUE,_xll.ohTrigger(RecalcTrigger,Trigger1M)),NA())</f>
        <v>1.9175230344997414E-2</v>
      </c>
      <c r="K1684" s="44">
        <f>IFERROR(_xll.qlIndexFixing(Index3M,H1684,TRUE,_xll.ohTrigger(RecalcTrigger,Trigger3M)),NA())</f>
        <v>1.9499424577000386E-2</v>
      </c>
      <c r="L1684" s="44">
        <f>IFERROR(_xll.qlIndexFixing(Index6M,$H1684,TRUE,_xll.ohTrigger(RecalcTrigger,Trigger6M)),NA())</f>
        <v>1.9569304995653639E-2</v>
      </c>
      <c r="M1684" s="178">
        <f>IFERROR(_xll.qlIndexFixing(Index1Y,$H1684,TRUE,_xll.ohTrigger(RecalcTrigger,Trigger1Y)),NA())</f>
        <v>1.9691141936758472E-2</v>
      </c>
      <c r="N1684" s="177">
        <f>IFERROR(_xll.qlIndexFixing(ONIndex1M,I1684,TRUE,_xll.ohTrigger(RecalcTrigger,Trigger1M)),NA())</f>
        <v>1.9161944854538815E-2</v>
      </c>
      <c r="O1684" s="44">
        <f>IFERROR(_xll.qlIndexFixing(ONIndex3M,I1684,TRUE,_xll.ohTrigger(RecalcTrigger,Trigger3M)),NA())</f>
        <v>1.9456660865109221E-2</v>
      </c>
      <c r="P1684" s="44">
        <f>IFERROR(_xll.qlIndexFixing(ONIndex6M,I1684,TRUE,_xll.ohTrigger(RecalcTrigger,Trigger6M)),NA())</f>
        <v>1.9477041128883599E-2</v>
      </c>
      <c r="Q1684" s="178">
        <f>IFERROR(_xll.qlIndexFixing(ONIndex1Y,I1684,TRUE,_xll.ohTrigger(RecalcTrigger,Trigger1Y)),NA())</f>
        <v>1.9429971185493944E-2</v>
      </c>
    </row>
    <row r="1685" spans="2:17" x14ac:dyDescent="0.2">
      <c r="B1685" s="39" t="s">
        <v>42</v>
      </c>
      <c r="D1685" s="42">
        <f>_xll.qlCalendarAdvance(Calendar,$D1684,B1685,"f",FALSE)</f>
        <v>51286</v>
      </c>
      <c r="E1685" s="172">
        <f>_xll.qlInterestRateIndexValueDate(IndexON,D1685)</f>
        <v>51286</v>
      </c>
      <c r="F1685" s="188">
        <f>IFERROR(_xll.qlIndexFixing(IndexON,D1685,TRUE,_xll.ohTrigger(RecalcTrigger,TriggerON)),NA())</f>
        <v>1.8900430343352648E-2</v>
      </c>
      <c r="H1685" s="42">
        <f>_xll.qlCalendarAdvance(Calendar,$H1684,B1685,"f",FALSE)</f>
        <v>51286</v>
      </c>
      <c r="I1685" s="172">
        <f>_xll.qlInterestRateIndexValueDate(Index1M,$H1685)</f>
        <v>51286</v>
      </c>
      <c r="J1685" s="177">
        <f>IFERROR(_xll.qlIndexFixing(Index1M,$H1685,TRUE,_xll.ohTrigger(RecalcTrigger,Trigger1M)),NA())</f>
        <v>1.9172787672143699E-2</v>
      </c>
      <c r="K1685" s="44">
        <f>IFERROR(_xll.qlIndexFixing(Index3M,H1685,TRUE,_xll.ohTrigger(RecalcTrigger,Trigger3M)),NA())</f>
        <v>1.9498884724992206E-2</v>
      </c>
      <c r="L1685" s="44">
        <f>IFERROR(_xll.qlIndexFixing(Index6M,$H1685,TRUE,_xll.ohTrigger(RecalcTrigger,Trigger6M)),NA())</f>
        <v>1.9569343786211755E-2</v>
      </c>
      <c r="M1685" s="178">
        <f>IFERROR(_xll.qlIndexFixing(Index1Y,$H1685,TRUE,_xll.ohTrigger(RecalcTrigger,Trigger1Y)),NA())</f>
        <v>1.9694214694153889E-2</v>
      </c>
      <c r="N1685" s="177">
        <f>IFERROR(_xll.qlIndexFixing(ONIndex1M,I1685,TRUE,_xll.ohTrigger(RecalcTrigger,Trigger1M)),NA())</f>
        <v>1.916066161230412E-2</v>
      </c>
      <c r="O1685" s="44">
        <f>IFERROR(_xll.qlIndexFixing(ONIndex3M,I1685,TRUE,_xll.ohTrigger(RecalcTrigger,Trigger3M)),NA())</f>
        <v>1.9455749575297832E-2</v>
      </c>
      <c r="P1685" s="44">
        <f>IFERROR(_xll.qlIndexFixing(ONIndex6M,I1685,TRUE,_xll.ohTrigger(RecalcTrigger,Trigger6M)),NA())</f>
        <v>1.9476331625508658E-2</v>
      </c>
      <c r="Q1685" s="178">
        <f>IFERROR(_xll.qlIndexFixing(ONIndex1Y,I1685,TRUE,_xll.ohTrigger(RecalcTrigger,Trigger1Y)),NA())</f>
        <v>1.9431347782183916E-2</v>
      </c>
    </row>
    <row r="1686" spans="2:17" x14ac:dyDescent="0.2">
      <c r="B1686" s="39" t="s">
        <v>42</v>
      </c>
      <c r="D1686" s="42">
        <f>_xll.qlCalendarAdvance(Calendar,$D1685,B1686,"f",FALSE)</f>
        <v>51293</v>
      </c>
      <c r="E1686" s="172">
        <f>_xll.qlInterestRateIndexValueDate(IndexON,D1686)</f>
        <v>51293</v>
      </c>
      <c r="F1686" s="188">
        <f>IFERROR(_xll.qlIndexFixing(IndexON,D1686,TRUE,_xll.ohTrigger(RecalcTrigger,TriggerON)),NA())</f>
        <v>1.8899432831726015E-2</v>
      </c>
      <c r="H1686" s="42">
        <f>_xll.qlCalendarAdvance(Calendar,$H1685,B1686,"f",FALSE)</f>
        <v>51293</v>
      </c>
      <c r="I1686" s="172">
        <f>_xll.qlInterestRateIndexValueDate(Index1M,$H1686)</f>
        <v>51293</v>
      </c>
      <c r="J1686" s="177">
        <f>IFERROR(_xll.qlIndexFixing(Index1M,$H1686,TRUE,_xll.ohTrigger(RecalcTrigger,Trigger1M)),NA())</f>
        <v>1.9171655402334641E-2</v>
      </c>
      <c r="K1686" s="44">
        <f>IFERROR(_xll.qlIndexFixing(Index3M,H1686,TRUE,_xll.ohTrigger(RecalcTrigger,Trigger3M)),NA())</f>
        <v>1.9498402698864051E-2</v>
      </c>
      <c r="L1686" s="44">
        <f>IFERROR(_xll.qlIndexFixing(Index6M,$H1686,TRUE,_xll.ohTrigger(RecalcTrigger,Trigger6M)),NA())</f>
        <v>1.9568890631021543E-2</v>
      </c>
      <c r="M1686" s="178">
        <f>IFERROR(_xll.qlIndexFixing(Index1Y,$H1686,TRUE,_xll.ohTrigger(RecalcTrigger,Trigger1Y)),NA())</f>
        <v>1.969731470787095E-2</v>
      </c>
      <c r="N1686" s="177">
        <f>IFERROR(_xll.qlIndexFixing(ONIndex1M,I1686,TRUE,_xll.ohTrigger(RecalcTrigger,Trigger1M)),NA())</f>
        <v>1.9159428084506436E-2</v>
      </c>
      <c r="O1686" s="44">
        <f>IFERROR(_xll.qlIndexFixing(ONIndex3M,I1686,TRUE,_xll.ohTrigger(RecalcTrigger,Trigger3M)),NA())</f>
        <v>1.945489583158766E-2</v>
      </c>
      <c r="P1686" s="44">
        <f>IFERROR(_xll.qlIndexFixing(ONIndex6M,I1686,TRUE,_xll.ohTrigger(RecalcTrigger,Trigger6M)),NA())</f>
        <v>1.9475679339754359E-2</v>
      </c>
      <c r="Q1686" s="178">
        <f>IFERROR(_xll.qlIndexFixing(ONIndex1Y,I1686,TRUE,_xll.ohTrigger(RecalcTrigger,Trigger1Y)),NA())</f>
        <v>1.9432814855537828E-2</v>
      </c>
    </row>
    <row r="1687" spans="2:17" x14ac:dyDescent="0.2">
      <c r="B1687" s="39" t="s">
        <v>42</v>
      </c>
      <c r="D1687" s="42">
        <f>_xll.qlCalendarAdvance(Calendar,$D1686,B1687,"f",FALSE)</f>
        <v>51300</v>
      </c>
      <c r="E1687" s="172">
        <f>_xll.qlInterestRateIndexValueDate(IndexON,D1687)</f>
        <v>51300</v>
      </c>
      <c r="F1687" s="188">
        <f>IFERROR(_xll.qlIndexFixing(IndexON,D1687,TRUE,_xll.ohTrigger(RecalcTrigger,TriggerON)),NA())</f>
        <v>1.8898486166347706E-2</v>
      </c>
      <c r="H1687" s="42">
        <f>_xll.qlCalendarAdvance(Calendar,$H1686,B1687,"f",FALSE)</f>
        <v>51300</v>
      </c>
      <c r="I1687" s="172">
        <f>_xll.qlInterestRateIndexValueDate(Index1M,$H1687)</f>
        <v>51300</v>
      </c>
      <c r="J1687" s="177">
        <f>IFERROR(_xll.qlIndexFixing(Index1M,$H1687,TRUE,_xll.ohTrigger(RecalcTrigger,Trigger1M)),NA())</f>
        <v>1.917057292285973E-2</v>
      </c>
      <c r="K1687" s="44">
        <f>IFERROR(_xll.qlIndexFixing(Index3M,H1687,TRUE,_xll.ohTrigger(RecalcTrigger,Trigger3M)),NA())</f>
        <v>1.9497978498593898E-2</v>
      </c>
      <c r="L1687" s="44">
        <f>IFERROR(_xll.qlIndexFixing(Index6M,$H1687,TRUE,_xll.ohTrigger(RecalcTrigger,Trigger6M)),NA())</f>
        <v>1.956904084465412E-2</v>
      </c>
      <c r="M1687" s="178">
        <f>IFERROR(_xll.qlIndexFixing(Index1Y,$H1687,TRUE,_xll.ohTrigger(RecalcTrigger,Trigger1Y)),NA())</f>
        <v>1.9700439203465647E-2</v>
      </c>
      <c r="N1687" s="177">
        <f>IFERROR(_xll.qlIndexFixing(ONIndex1M,I1687,TRUE,_xll.ohTrigger(RecalcTrigger,Trigger1M)),NA())</f>
        <v>1.915824427122681E-2</v>
      </c>
      <c r="O1687" s="44">
        <f>IFERROR(_xll.qlIndexFixing(ONIndex3M,I1687,TRUE,_xll.ohTrigger(RecalcTrigger,Trigger3M)),NA())</f>
        <v>1.9454099633897659E-2</v>
      </c>
      <c r="P1687" s="44">
        <f>IFERROR(_xll.qlIndexFixing(ONIndex6M,I1687,TRUE,_xll.ohTrigger(RecalcTrigger,Trigger6M)),NA())</f>
        <v>1.9475084271701748E-2</v>
      </c>
      <c r="Q1687" s="178">
        <f>IFERROR(_xll.qlIndexFixing(ONIndex1Y,I1687,TRUE,_xll.ohTrigger(RecalcTrigger,Trigger1Y)),NA())</f>
        <v>1.9434372405636724E-2</v>
      </c>
    </row>
    <row r="1688" spans="2:17" x14ac:dyDescent="0.2">
      <c r="B1688" s="39" t="s">
        <v>42</v>
      </c>
      <c r="D1688" s="42">
        <f>_xll.qlCalendarAdvance(Calendar,$D1687,B1688,"f",FALSE)</f>
        <v>51307</v>
      </c>
      <c r="E1688" s="172">
        <f>_xll.qlInterestRateIndexValueDate(IndexON,D1688)</f>
        <v>51307</v>
      </c>
      <c r="F1688" s="188">
        <f>IFERROR(_xll.qlIndexFixing(IndexON,D1688,TRUE,_xll.ohTrigger(RecalcTrigger,TriggerON)),NA())</f>
        <v>1.889759034697458E-2</v>
      </c>
      <c r="H1688" s="42">
        <f>_xll.qlCalendarAdvance(Calendar,$H1687,B1688,"f",FALSE)</f>
        <v>51307</v>
      </c>
      <c r="I1688" s="172">
        <f>_xll.qlInterestRateIndexValueDate(Index1M,$H1688)</f>
        <v>51307</v>
      </c>
      <c r="J1688" s="177">
        <f>IFERROR(_xll.qlIndexFixing(Index1M,$H1688,TRUE,_xll.ohTrigger(RecalcTrigger,Trigger1M)),NA())</f>
        <v>1.9169540233702764E-2</v>
      </c>
      <c r="K1688" s="44">
        <f>IFERROR(_xll.qlIndexFixing(Index3M,H1688,TRUE,_xll.ohTrigger(RecalcTrigger,Trigger3M)),NA())</f>
        <v>1.9497612124164131E-2</v>
      </c>
      <c r="L1688" s="44">
        <f>IFERROR(_xll.qlIndexFixing(Index6M,$H1688,TRUE,_xll.ohTrigger(RecalcTrigger,Trigger6M)),NA())</f>
        <v>1.9569248786347887E-2</v>
      </c>
      <c r="M1688" s="178">
        <f>IFERROR(_xll.qlIndexFixing(Index1Y,$H1688,TRUE,_xll.ohTrigger(RecalcTrigger,Trigger1Y)),NA())</f>
        <v>1.9703585406463331E-2</v>
      </c>
      <c r="N1688" s="177">
        <f>IFERROR(_xll.qlIndexFixing(ONIndex1M,I1688,TRUE,_xll.ohTrigger(RecalcTrigger,Trigger1M)),NA())</f>
        <v>1.9157110172465242E-2</v>
      </c>
      <c r="O1688" s="44">
        <f>IFERROR(_xll.qlIndexFixing(ONIndex3M,I1688,TRUE,_xll.ohTrigger(RecalcTrigger,Trigger3M)),NA())</f>
        <v>1.9453360982308876E-2</v>
      </c>
      <c r="P1688" s="44">
        <f>IFERROR(_xll.qlIndexFixing(ONIndex6M,I1688,TRUE,_xll.ohTrigger(RecalcTrigger,Trigger6M)),NA())</f>
        <v>1.9474546421350825E-2</v>
      </c>
      <c r="Q1688" s="178">
        <f>IFERROR(_xll.qlIndexFixing(ONIndex1Y,I1688,TRUE,_xll.ohTrigger(RecalcTrigger,Trigger1Y)),NA())</f>
        <v>1.9436020432561651E-2</v>
      </c>
    </row>
    <row r="1689" spans="2:17" x14ac:dyDescent="0.2">
      <c r="B1689" s="39" t="s">
        <v>42</v>
      </c>
      <c r="D1689" s="42">
        <f>_xll.qlCalendarAdvance(Calendar,$D1688,B1689,"f",FALSE)</f>
        <v>51314</v>
      </c>
      <c r="E1689" s="172">
        <f>_xll.qlInterestRateIndexValueDate(IndexON,D1689)</f>
        <v>51314</v>
      </c>
      <c r="F1689" s="188">
        <f>IFERROR(_xll.qlIndexFixing(IndexON,D1689,TRUE,_xll.ohTrigger(RecalcTrigger,TriggerON)),NA())</f>
        <v>1.8896745373768731E-2</v>
      </c>
      <c r="H1689" s="42">
        <f>_xll.qlCalendarAdvance(Calendar,$H1688,B1689,"f",FALSE)</f>
        <v>51314</v>
      </c>
      <c r="I1689" s="172">
        <f>_xll.qlInterestRateIndexValueDate(Index1M,$H1689)</f>
        <v>51314</v>
      </c>
      <c r="J1689" s="177">
        <f>IFERROR(_xll.qlIndexFixing(Index1M,$H1689,TRUE,_xll.ohTrigger(RecalcTrigger,Trigger1M)),NA())</f>
        <v>1.9168557334850234E-2</v>
      </c>
      <c r="K1689" s="44">
        <f>IFERROR(_xll.qlIndexFixing(Index3M,H1689,TRUE,_xll.ohTrigger(RecalcTrigger,Trigger3M)),NA())</f>
        <v>1.9497303575559771E-2</v>
      </c>
      <c r="L1689" s="44">
        <f>IFERROR(_xll.qlIndexFixing(Index6M,$H1689,TRUE,_xll.ohTrigger(RecalcTrigger,Trigger6M)),NA())</f>
        <v>1.9569512823837391E-2</v>
      </c>
      <c r="M1689" s="178">
        <f>IFERROR(_xll.qlIndexFixing(Index1Y,$H1689,TRUE,_xll.ohTrigger(RecalcTrigger,Trigger1Y)),NA())</f>
        <v>1.9706750542355156E-2</v>
      </c>
      <c r="N1689" s="177">
        <f>IFERROR(_xll.qlIndexFixing(ONIndex1M,I1689,TRUE,_xll.ohTrigger(RecalcTrigger,Trigger1M)),NA())</f>
        <v>1.9156025788221731E-2</v>
      </c>
      <c r="O1689" s="44">
        <f>IFERROR(_xll.qlIndexFixing(ONIndex3M,I1689,TRUE,_xll.ohTrigger(RecalcTrigger,Trigger3M)),NA())</f>
        <v>1.9452679876821311E-2</v>
      </c>
      <c r="P1689" s="44">
        <f>IFERROR(_xll.qlIndexFixing(ONIndex6M,I1689,TRUE,_xll.ohTrigger(RecalcTrigger,Trigger6M)),NA())</f>
        <v>1.9474065788863681E-2</v>
      </c>
      <c r="Q1689" s="178">
        <f>IFERROR(_xll.qlIndexFixing(ONIndex1Y,I1689,TRUE,_xll.ohTrigger(RecalcTrigger,Trigger1Y)),NA())</f>
        <v>1.9437758935988425E-2</v>
      </c>
    </row>
    <row r="1690" spans="2:17" x14ac:dyDescent="0.2">
      <c r="B1690" s="39" t="s">
        <v>42</v>
      </c>
      <c r="D1690" s="42">
        <f>_xll.qlCalendarAdvance(Calendar,$D1689,B1690,"f",FALSE)</f>
        <v>51321</v>
      </c>
      <c r="E1690" s="172">
        <f>_xll.qlInterestRateIndexValueDate(IndexON,D1690)</f>
        <v>51321</v>
      </c>
      <c r="F1690" s="188">
        <f>IFERROR(_xll.qlIndexFixing(IndexON,D1690,TRUE,_xll.ohTrigger(RecalcTrigger,TriggerON)),NA())</f>
        <v>1.8895951246730158E-2</v>
      </c>
      <c r="H1690" s="42">
        <f>_xll.qlCalendarAdvance(Calendar,$H1689,B1690,"f",FALSE)</f>
        <v>51321</v>
      </c>
      <c r="I1690" s="172">
        <f>_xll.qlInterestRateIndexValueDate(Index1M,$H1690)</f>
        <v>51321</v>
      </c>
      <c r="J1690" s="177">
        <f>IFERROR(_xll.qlIndexFixing(Index1M,$H1690,TRUE,_xll.ohTrigger(RecalcTrigger,Trigger1M)),NA())</f>
        <v>1.9168947866056971E-2</v>
      </c>
      <c r="K1690" s="44">
        <f>IFERROR(_xll.qlIndexFixing(Index3M,H1690,TRUE,_xll.ohTrigger(RecalcTrigger,Trigger3M)),NA())</f>
        <v>1.9497052852766726E-2</v>
      </c>
      <c r="L1690" s="44">
        <f>IFERROR(_xll.qlIndexFixing(Index6M,$H1690,TRUE,_xll.ohTrigger(RecalcTrigger,Trigger6M)),NA())</f>
        <v>1.9570394122671326E-2</v>
      </c>
      <c r="M1690" s="178">
        <f>IFERROR(_xll.qlIndexFixing(Index1Y,$H1690,TRUE,_xll.ohTrigger(RecalcTrigger,Trigger1Y)),NA())</f>
        <v>1.9709931836600303E-2</v>
      </c>
      <c r="N1690" s="177">
        <f>IFERROR(_xll.qlIndexFixing(ONIndex1M,I1690,TRUE,_xll.ohTrigger(RecalcTrigger,Trigger1M)),NA())</f>
        <v>1.9154991118496278E-2</v>
      </c>
      <c r="O1690" s="44">
        <f>IFERROR(_xll.qlIndexFixing(ONIndex3M,I1690,TRUE,_xll.ohTrigger(RecalcTrigger,Trigger3M)),NA())</f>
        <v>1.9452056317434963E-2</v>
      </c>
      <c r="P1690" s="44">
        <f>IFERROR(_xll.qlIndexFixing(ONIndex6M,I1690,TRUE,_xll.ohTrigger(RecalcTrigger,Trigger6M)),NA())</f>
        <v>1.9473642373835087E-2</v>
      </c>
      <c r="Q1690" s="178">
        <f>IFERROR(_xll.qlIndexFixing(ONIndex1Y,I1690,TRUE,_xll.ohTrigger(RecalcTrigger,Trigger1Y)),NA())</f>
        <v>1.9439587916160184E-2</v>
      </c>
    </row>
    <row r="1691" spans="2:17" x14ac:dyDescent="0.2">
      <c r="B1691" s="39" t="s">
        <v>42</v>
      </c>
      <c r="D1691" s="42">
        <f>_xll.qlCalendarAdvance(Calendar,$D1690,B1691,"f",FALSE)</f>
        <v>51328</v>
      </c>
      <c r="E1691" s="172">
        <f>_xll.qlInterestRateIndexValueDate(IndexON,D1691)</f>
        <v>51328</v>
      </c>
      <c r="F1691" s="188">
        <f>IFERROR(_xll.qlIndexFixing(IndexON,D1691,TRUE,_xll.ohTrigger(RecalcTrigger,TriggerON)),NA())</f>
        <v>1.8895207965777816E-2</v>
      </c>
      <c r="H1691" s="42">
        <f>_xll.qlCalendarAdvance(Calendar,$H1690,B1691,"f",FALSE)</f>
        <v>51328</v>
      </c>
      <c r="I1691" s="172">
        <f>_xll.qlInterestRateIndexValueDate(Index1M,$H1691)</f>
        <v>51328</v>
      </c>
      <c r="J1691" s="177">
        <f>IFERROR(_xll.qlIndexFixing(Index1M,$H1691,TRUE,_xll.ohTrigger(RecalcTrigger,Trigger1M)),NA())</f>
        <v>1.9168075079749502E-2</v>
      </c>
      <c r="K1691" s="44">
        <f>IFERROR(_xll.qlIndexFixing(Index3M,H1691,TRUE,_xll.ohTrigger(RecalcTrigger,Trigger3M)),NA())</f>
        <v>1.9496859955772661E-2</v>
      </c>
      <c r="L1691" s="44">
        <f>IFERROR(_xll.qlIndexFixing(Index6M,$H1691,TRUE,_xll.ohTrigger(RecalcTrigger,Trigger6M)),NA())</f>
        <v>1.9570762287680801E-2</v>
      </c>
      <c r="M1691" s="178">
        <f>IFERROR(_xll.qlIndexFixing(Index1Y,$H1691,TRUE,_xll.ohTrigger(RecalcTrigger,Trigger1Y)),NA())</f>
        <v>1.9713126514623536E-2</v>
      </c>
      <c r="N1691" s="177">
        <f>IFERROR(_xll.qlIndexFixing(ONIndex1M,I1691,TRUE,_xll.ohTrigger(RecalcTrigger,Trigger1M)),NA())</f>
        <v>1.9154006163288884E-2</v>
      </c>
      <c r="O1691" s="44">
        <f>IFERROR(_xll.qlIndexFixing(ONIndex3M,I1691,TRUE,_xll.ohTrigger(RecalcTrigger,Trigger3M)),NA())</f>
        <v>1.9451490304068786E-2</v>
      </c>
      <c r="P1691" s="44">
        <f>IFERROR(_xll.qlIndexFixing(ONIndex6M,I1691,TRUE,_xll.ohTrigger(RecalcTrigger,Trigger6M)),NA())</f>
        <v>1.9473276176670273E-2</v>
      </c>
      <c r="Q1691" s="178">
        <f>IFERROR(_xll.qlIndexFixing(ONIndex1Y,I1691,TRUE,_xll.ohTrigger(RecalcTrigger,Trigger1Y)),NA())</f>
        <v>1.9441507373076927E-2</v>
      </c>
    </row>
    <row r="1692" spans="2:17" x14ac:dyDescent="0.2">
      <c r="B1692" s="39" t="s">
        <v>42</v>
      </c>
      <c r="D1692" s="42">
        <f>_xll.qlCalendarAdvance(Calendar,$D1691,B1692,"f",FALSE)</f>
        <v>51335</v>
      </c>
      <c r="E1692" s="172">
        <f>_xll.qlInterestRateIndexValueDate(IndexON,D1692)</f>
        <v>51335</v>
      </c>
      <c r="F1692" s="188">
        <f>IFERROR(_xll.qlIndexFixing(IndexON,D1692,TRUE,_xll.ohTrigger(RecalcTrigger,TriggerON)),NA())</f>
        <v>1.8894515530830658E-2</v>
      </c>
      <c r="H1692" s="42">
        <f>_xll.qlCalendarAdvance(Calendar,$H1691,B1692,"f",FALSE)</f>
        <v>51335</v>
      </c>
      <c r="I1692" s="172">
        <f>_xll.qlInterestRateIndexValueDate(Index1M,$H1692)</f>
        <v>51335</v>
      </c>
      <c r="J1692" s="177">
        <f>IFERROR(_xll.qlIndexFixing(Index1M,$H1692,TRUE,_xll.ohTrigger(RecalcTrigger,Trigger1M)),NA())</f>
        <v>1.9167252091550731E-2</v>
      </c>
      <c r="K1692" s="44">
        <f>IFERROR(_xll.qlIndexFixing(Index3M,H1692,TRUE,_xll.ohTrigger(RecalcTrigger,Trigger3M)),NA())</f>
        <v>1.9496724884569643E-2</v>
      </c>
      <c r="L1692" s="44">
        <f>IFERROR(_xll.qlIndexFixing(Index6M,$H1692,TRUE,_xll.ohTrigger(RecalcTrigger,Trigger6M)),NA())</f>
        <v>1.957117524741939E-2</v>
      </c>
      <c r="M1692" s="178">
        <f>IFERROR(_xll.qlIndexFixing(Index1Y,$H1692,TRUE,_xll.ohTrigger(RecalcTrigger,Trigger1Y)),NA())</f>
        <v>1.9716331801814979E-2</v>
      </c>
      <c r="N1692" s="177">
        <f>IFERROR(_xll.qlIndexFixing(ONIndex1M,I1692,TRUE,_xll.ohTrigger(RecalcTrigger,Trigger1M)),NA())</f>
        <v>1.91530709225185E-2</v>
      </c>
      <c r="O1692" s="44">
        <f>IFERROR(_xll.qlIndexFixing(ONIndex3M,I1692,TRUE,_xll.ohTrigger(RecalcTrigger,Trigger3M)),NA())</f>
        <v>1.9450981836803827E-2</v>
      </c>
      <c r="P1692" s="44">
        <f>IFERROR(_xll.qlIndexFixing(ONIndex6M,I1692,TRUE,_xll.ohTrigger(RecalcTrigger,Trigger6M)),NA())</f>
        <v>1.9472967197126101E-2</v>
      </c>
      <c r="Q1692" s="178">
        <f>IFERROR(_xll.qlIndexFixing(ONIndex1Y,I1692,TRUE,_xll.ohTrigger(RecalcTrigger,Trigger1Y)),NA())</f>
        <v>1.9443517306738656E-2</v>
      </c>
    </row>
    <row r="1693" spans="2:17" x14ac:dyDescent="0.2">
      <c r="B1693" s="39" t="s">
        <v>42</v>
      </c>
      <c r="D1693" s="42">
        <f>_xll.qlCalendarAdvance(Calendar,$D1692,B1693,"f",FALSE)</f>
        <v>51342</v>
      </c>
      <c r="E1693" s="172">
        <f>_xll.qlInterestRateIndexValueDate(IndexON,D1693)</f>
        <v>51342</v>
      </c>
      <c r="F1693" s="188">
        <f>IFERROR(_xll.qlIndexFixing(IndexON,D1693,TRUE,_xll.ohTrigger(RecalcTrigger,TriggerON)),NA())</f>
        <v>1.8893873942131822E-2</v>
      </c>
      <c r="H1693" s="42">
        <f>_xll.qlCalendarAdvance(Calendar,$H1692,B1693,"f",FALSE)</f>
        <v>51342</v>
      </c>
      <c r="I1693" s="172">
        <f>_xll.qlInterestRateIndexValueDate(Index1M,$H1693)</f>
        <v>51342</v>
      </c>
      <c r="J1693" s="177">
        <f>IFERROR(_xll.qlIndexFixing(Index1M,$H1693,TRUE,_xll.ohTrigger(RecalcTrigger,Trigger1M)),NA())</f>
        <v>1.916693135653167E-2</v>
      </c>
      <c r="K1693" s="44">
        <f>IFERROR(_xll.qlIndexFixing(Index3M,H1693,TRUE,_xll.ohTrigger(RecalcTrigger,Trigger3M)),NA())</f>
        <v>1.9496647639154159E-2</v>
      </c>
      <c r="L1693" s="44">
        <f>IFERROR(_xll.qlIndexFixing(Index6M,$H1693,TRUE,_xll.ohTrigger(RecalcTrigger,Trigger6M)),NA())</f>
        <v>1.9571629366265903E-2</v>
      </c>
      <c r="M1693" s="178">
        <f>IFERROR(_xll.qlIndexFixing(Index1Y,$H1693,TRUE,_xll.ohTrigger(RecalcTrigger,Trigger1Y)),NA())</f>
        <v>1.9719544923531451E-2</v>
      </c>
      <c r="N1693" s="177">
        <f>IFERROR(_xll.qlIndexFixing(ONIndex1M,I1693,TRUE,_xll.ohTrigger(RecalcTrigger,Trigger1M)),NA())</f>
        <v>1.9152185396347221E-2</v>
      </c>
      <c r="O1693" s="44">
        <f>IFERROR(_xll.qlIndexFixing(ONIndex3M,I1693,TRUE,_xll.ohTrigger(RecalcTrigger,Trigger3M)),NA())</f>
        <v>1.9450530915640085E-2</v>
      </c>
      <c r="P1693" s="44">
        <f>IFERROR(_xll.qlIndexFixing(ONIndex6M,I1693,TRUE,_xll.ohTrigger(RecalcTrigger,Trigger6M)),NA())</f>
        <v>1.9472715435364663E-2</v>
      </c>
      <c r="Q1693" s="178">
        <f>IFERROR(_xll.qlIndexFixing(ONIndex1Y,I1693,TRUE,_xll.ohTrigger(RecalcTrigger,Trigger1Y)),NA())</f>
        <v>1.9445617716983277E-2</v>
      </c>
    </row>
    <row r="1694" spans="2:17" x14ac:dyDescent="0.2">
      <c r="B1694" s="39" t="s">
        <v>42</v>
      </c>
      <c r="D1694" s="42">
        <f>_xll.qlCalendarAdvance(Calendar,$D1693,B1694,"f",FALSE)</f>
        <v>51349</v>
      </c>
      <c r="E1694" s="172">
        <f>_xll.qlInterestRateIndexValueDate(IndexON,D1694)</f>
        <v>51349</v>
      </c>
      <c r="F1694" s="188">
        <f>IFERROR(_xll.qlIndexFixing(IndexON,D1694,TRUE,_xll.ohTrigger(RecalcTrigger,TriggerON)),NA())</f>
        <v>1.8893283199357125E-2</v>
      </c>
      <c r="H1694" s="42">
        <f>_xll.qlCalendarAdvance(Calendar,$H1693,B1694,"f",FALSE)</f>
        <v>51349</v>
      </c>
      <c r="I1694" s="172">
        <f>_xll.qlInterestRateIndexValueDate(Index1M,$H1694)</f>
        <v>51349</v>
      </c>
      <c r="J1694" s="177">
        <f>IFERROR(_xll.qlIndexFixing(Index1M,$H1694,TRUE,_xll.ohTrigger(RecalcTrigger,Trigger1M)),NA())</f>
        <v>1.9165755509452282E-2</v>
      </c>
      <c r="K1694" s="44">
        <f>IFERROR(_xll.qlIndexFixing(Index3M,H1694,TRUE,_xll.ohTrigger(RecalcTrigger,Trigger3M)),NA())</f>
        <v>1.9496628219520033E-2</v>
      </c>
      <c r="L1694" s="44">
        <f>IFERROR(_xll.qlIndexFixing(Index6M,$H1694,TRUE,_xll.ohTrigger(RecalcTrigger,Trigger6M)),NA())</f>
        <v>1.9572121008592975E-2</v>
      </c>
      <c r="M1694" s="178">
        <f>IFERROR(_xll.qlIndexFixing(Index1Y,$H1694,TRUE,_xll.ohTrigger(RecalcTrigger,Trigger1Y)),NA())</f>
        <v>1.9722763105094243E-2</v>
      </c>
      <c r="N1694" s="177">
        <f>IFERROR(_xll.qlIndexFixing(ONIndex1M,I1694,TRUE,_xll.ohTrigger(RecalcTrigger,Trigger1M)),NA())</f>
        <v>1.9151349584612953E-2</v>
      </c>
      <c r="O1694" s="44">
        <f>IFERROR(_xll.qlIndexFixing(ONIndex3M,I1694,TRUE,_xll.ohTrigger(RecalcTrigger,Trigger3M)),NA())</f>
        <v>1.9450137540496515E-2</v>
      </c>
      <c r="P1694" s="44">
        <f>IFERROR(_xll.qlIndexFixing(ONIndex6M,I1694,TRUE,_xll.ohTrigger(RecalcTrigger,Trigger6M)),NA())</f>
        <v>1.9472520891142819E-2</v>
      </c>
      <c r="Q1694" s="178">
        <f>IFERROR(_xll.qlIndexFixing(ONIndex1Y,I1694,TRUE,_xll.ohTrigger(RecalcTrigger,Trigger1Y)),NA())</f>
        <v>1.9447808604053929E-2</v>
      </c>
    </row>
    <row r="1695" spans="2:17" x14ac:dyDescent="0.2">
      <c r="B1695" s="39" t="s">
        <v>42</v>
      </c>
      <c r="D1695" s="42">
        <f>_xll.qlCalendarAdvance(Calendar,$D1694,B1695,"f",FALSE)</f>
        <v>51356</v>
      </c>
      <c r="E1695" s="172">
        <f>_xll.qlInterestRateIndexValueDate(IndexON,D1695)</f>
        <v>51356</v>
      </c>
      <c r="F1695" s="188">
        <f>IFERROR(_xll.qlIndexFixing(IndexON,D1695,TRUE,_xll.ohTrigger(RecalcTrigger,TriggerON)),NA())</f>
        <v>1.889274330283075E-2</v>
      </c>
      <c r="H1695" s="42">
        <f>_xll.qlCalendarAdvance(Calendar,$H1694,B1695,"f",FALSE)</f>
        <v>51356</v>
      </c>
      <c r="I1695" s="172">
        <f>_xll.qlInterestRateIndexValueDate(Index1M,$H1695)</f>
        <v>51356</v>
      </c>
      <c r="J1695" s="177">
        <f>IFERROR(_xll.qlIndexFixing(Index1M,$H1695,TRUE,_xll.ohTrigger(RecalcTrigger,Trigger1M)),NA())</f>
        <v>1.9165081915530496E-2</v>
      </c>
      <c r="K1695" s="44">
        <f>IFERROR(_xll.qlIndexFixing(Index3M,H1695,TRUE,_xll.ohTrigger(RecalcTrigger,Trigger3M)),NA())</f>
        <v>1.9496666625668149E-2</v>
      </c>
      <c r="L1695" s="44">
        <f>IFERROR(_xll.qlIndexFixing(Index6M,$H1695,TRUE,_xll.ohTrigger(RecalcTrigger,Trigger6M)),NA())</f>
        <v>1.9572646538776772E-2</v>
      </c>
      <c r="M1695" s="178">
        <f>IFERROR(_xll.qlIndexFixing(Index1Y,$H1695,TRUE,_xll.ohTrigger(RecalcTrigger,Trigger1Y)),NA())</f>
        <v>1.9725983571789563E-2</v>
      </c>
      <c r="N1695" s="177">
        <f>IFERROR(_xll.qlIndexFixing(ONIndex1M,I1695,TRUE,_xll.ohTrigger(RecalcTrigger,Trigger1M)),NA())</f>
        <v>1.9150563487396743E-2</v>
      </c>
      <c r="O1695" s="44">
        <f>IFERROR(_xll.qlIndexFixing(ONIndex3M,I1695,TRUE,_xll.ohTrigger(RecalcTrigger,Trigger3M)),NA())</f>
        <v>1.9449801711454162E-2</v>
      </c>
      <c r="P1695" s="44">
        <f>IFERROR(_xll.qlIndexFixing(ONIndex6M,I1695,TRUE,_xll.ohTrigger(RecalcTrigger,Trigger6M)),NA())</f>
        <v>1.9472383564784757E-2</v>
      </c>
      <c r="Q1695" s="178">
        <f>IFERROR(_xll.qlIndexFixing(ONIndex1Y,I1695,TRUE,_xll.ohTrigger(RecalcTrigger,Trigger1Y)),NA())</f>
        <v>1.945008996778852E-2</v>
      </c>
    </row>
    <row r="1696" spans="2:17" x14ac:dyDescent="0.2">
      <c r="B1696" s="39" t="s">
        <v>42</v>
      </c>
      <c r="D1696" s="42">
        <f>_xll.qlCalendarAdvance(Calendar,$D1695,B1696,"f",FALSE)</f>
        <v>51363</v>
      </c>
      <c r="E1696" s="172">
        <f>_xll.qlInterestRateIndexValueDate(IndexON,D1696)</f>
        <v>51363</v>
      </c>
      <c r="F1696" s="188">
        <f>IFERROR(_xll.qlIndexFixing(IndexON,D1696,TRUE,_xll.ohTrigger(RecalcTrigger,TriggerON)),NA())</f>
        <v>1.8892254252309559E-2</v>
      </c>
      <c r="H1696" s="42">
        <f>_xll.qlCalendarAdvance(Calendar,$H1695,B1696,"f",FALSE)</f>
        <v>51363</v>
      </c>
      <c r="I1696" s="172">
        <f>_xll.qlInterestRateIndexValueDate(Index1M,$H1696)</f>
        <v>51363</v>
      </c>
      <c r="J1696" s="177">
        <f>IFERROR(_xll.qlIndexFixing(Index1M,$H1696,TRUE,_xll.ohTrigger(RecalcTrigger,Trigger1M)),NA())</f>
        <v>1.9164458119680573E-2</v>
      </c>
      <c r="K1696" s="44">
        <f>IFERROR(_xll.qlIndexFixing(Index3M,H1696,TRUE,_xll.ohTrigger(RecalcTrigger,Trigger3M)),NA())</f>
        <v>1.9496762857598507E-2</v>
      </c>
      <c r="L1696" s="44">
        <f>IFERROR(_xll.qlIndexFixing(Index6M,$H1696,TRUE,_xll.ohTrigger(RecalcTrigger,Trigger6M)),NA())</f>
        <v>1.9573202321188612E-2</v>
      </c>
      <c r="M1696" s="178">
        <f>IFERROR(_xll.qlIndexFixing(Index1Y,$H1696,TRUE,_xll.ohTrigger(RecalcTrigger,Trigger1Y)),NA())</f>
        <v>1.9729203548868979E-2</v>
      </c>
      <c r="N1696" s="177">
        <f>IFERROR(_xll.qlIndexFixing(ONIndex1M,I1696,TRUE,_xll.ohTrigger(RecalcTrigger,Trigger1M)),NA())</f>
        <v>1.9149827104779638E-2</v>
      </c>
      <c r="O1696" s="44">
        <f>IFERROR(_xll.qlIndexFixing(ONIndex3M,I1696,TRUE,_xll.ohTrigger(RecalcTrigger,Trigger3M)),NA())</f>
        <v>1.9449523428350934E-2</v>
      </c>
      <c r="P1696" s="44">
        <f>IFERROR(_xll.qlIndexFixing(ONIndex6M,I1696,TRUE,_xll.ohTrigger(RecalcTrigger,Trigger6M)),NA())</f>
        <v>1.9472303456047335E-2</v>
      </c>
      <c r="Q1696" s="178">
        <f>IFERROR(_xll.qlIndexFixing(ONIndex1Y,I1696,TRUE,_xll.ohTrigger(RecalcTrigger,Trigger1Y)),NA())</f>
        <v>1.9452461808268096E-2</v>
      </c>
    </row>
    <row r="1697" spans="2:17" x14ac:dyDescent="0.2">
      <c r="B1697" s="39" t="s">
        <v>42</v>
      </c>
      <c r="D1697" s="42">
        <f>_xll.qlCalendarAdvance(Calendar,$D1696,B1697,"f",FALSE)</f>
        <v>51370</v>
      </c>
      <c r="E1697" s="172">
        <f>_xll.qlInterestRateIndexValueDate(IndexON,D1697)</f>
        <v>51370</v>
      </c>
      <c r="F1697" s="188">
        <f>IFERROR(_xll.qlIndexFixing(IndexON,D1697,TRUE,_xll.ohTrigger(RecalcTrigger,TriggerON)),NA())</f>
        <v>1.8891816048036691E-2</v>
      </c>
      <c r="H1697" s="42">
        <f>_xll.qlCalendarAdvance(Calendar,$H1696,B1697,"f",FALSE)</f>
        <v>51370</v>
      </c>
      <c r="I1697" s="172">
        <f>_xll.qlInterestRateIndexValueDate(Index1M,$H1697)</f>
        <v>51370</v>
      </c>
      <c r="J1697" s="177">
        <f>IFERROR(_xll.qlIndexFixing(Index1M,$H1697,TRUE,_xll.ohTrigger(RecalcTrigger,Trigger1M)),NA())</f>
        <v>1.9163884121892686E-2</v>
      </c>
      <c r="K1697" s="44">
        <f>IFERROR(_xll.qlIndexFixing(Index3M,H1697,TRUE,_xll.ohTrigger(RecalcTrigger,Trigger3M)),NA())</f>
        <v>1.9496916915316395E-2</v>
      </c>
      <c r="L1697" s="44">
        <f>IFERROR(_xll.qlIndexFixing(Index6M,$H1697,TRUE,_xll.ohTrigger(RecalcTrigger,Trigger6M)),NA())</f>
        <v>1.9573784720198929E-2</v>
      </c>
      <c r="M1697" s="178">
        <f>IFERROR(_xll.qlIndexFixing(Index1Y,$H1697,TRUE,_xll.ohTrigger(RecalcTrigger,Trigger1Y)),NA())</f>
        <v>1.9732420261549199E-2</v>
      </c>
      <c r="N1697" s="177">
        <f>IFERROR(_xll.qlIndexFixing(ONIndex1M,I1697,TRUE,_xll.ohTrigger(RecalcTrigger,Trigger1M)),NA())</f>
        <v>1.9149140436518497E-2</v>
      </c>
      <c r="O1697" s="44">
        <f>IFERROR(_xll.qlIndexFixing(ONIndex3M,I1697,TRUE,_xll.ohTrigger(RecalcTrigger,Trigger3M)),NA())</f>
        <v>1.9449302691348924E-2</v>
      </c>
      <c r="P1697" s="44">
        <f>IFERROR(_xll.qlIndexFixing(ONIndex6M,I1697,TRUE,_xll.ohTrigger(RecalcTrigger,Trigger6M)),NA())</f>
        <v>1.9472280565092648E-2</v>
      </c>
      <c r="Q1697" s="178">
        <f>IFERROR(_xll.qlIndexFixing(ONIndex1Y,I1697,TRUE,_xll.ohTrigger(RecalcTrigger,Trigger1Y)),NA())</f>
        <v>1.945492412541161E-2</v>
      </c>
    </row>
    <row r="1698" spans="2:17" x14ac:dyDescent="0.2">
      <c r="B1698" s="39" t="s">
        <v>42</v>
      </c>
      <c r="D1698" s="42">
        <f>_xll.qlCalendarAdvance(Calendar,$D1697,B1698,"f",FALSE)</f>
        <v>51377</v>
      </c>
      <c r="E1698" s="172">
        <f>_xll.qlInterestRateIndexValueDate(IndexON,D1698)</f>
        <v>51377</v>
      </c>
      <c r="F1698" s="188">
        <f>IFERROR(_xll.qlIndexFixing(IndexON,D1698,TRUE,_xll.ohTrigger(RecalcTrigger,TriggerON)),NA())</f>
        <v>1.8891428689769008E-2</v>
      </c>
      <c r="H1698" s="42">
        <f>_xll.qlCalendarAdvance(Calendar,$H1697,B1698,"f",FALSE)</f>
        <v>51377</v>
      </c>
      <c r="I1698" s="172">
        <f>_xll.qlInterestRateIndexValueDate(Index1M,$H1698)</f>
        <v>51377</v>
      </c>
      <c r="J1698" s="177">
        <f>IFERROR(_xll.qlIndexFixing(Index1M,$H1698,TRUE,_xll.ohTrigger(RecalcTrigger,Trigger1M)),NA())</f>
        <v>1.9161951807134536E-2</v>
      </c>
      <c r="K1698" s="44">
        <f>IFERROR(_xll.qlIndexFixing(Index3M,H1698,TRUE,_xll.ohTrigger(RecalcTrigger,Trigger3M)),NA())</f>
        <v>1.9497128798828856E-2</v>
      </c>
      <c r="L1698" s="44">
        <f>IFERROR(_xll.qlIndexFixing(Index6M,$H1698,TRUE,_xll.ohTrigger(RecalcTrigger,Trigger6M)),NA())</f>
        <v>1.9573815463289138E-2</v>
      </c>
      <c r="M1698" s="178">
        <f>IFERROR(_xll.qlIndexFixing(Index1Y,$H1698,TRUE,_xll.ohTrigger(RecalcTrigger,Trigger1Y)),NA())</f>
        <v>1.9735630935011184E-2</v>
      </c>
      <c r="N1698" s="177">
        <f>IFERROR(_xll.qlIndexFixing(ONIndex1M,I1698,TRUE,_xll.ohTrigger(RecalcTrigger,Trigger1M)),NA())</f>
        <v>1.914850348285646E-2</v>
      </c>
      <c r="O1698" s="44">
        <f>IFERROR(_xll.qlIndexFixing(ONIndex3M,I1698,TRUE,_xll.ohTrigger(RecalcTrigger,Trigger3M)),NA())</f>
        <v>1.9449139500529178E-2</v>
      </c>
      <c r="P1698" s="44">
        <f>IFERROR(_xll.qlIndexFixing(ONIndex6M,I1698,TRUE,_xll.ohTrigger(RecalcTrigger,Trigger6M)),NA())</f>
        <v>1.9472314891677556E-2</v>
      </c>
      <c r="Q1698" s="178">
        <f>IFERROR(_xll.qlIndexFixing(ONIndex1Y,I1698,TRUE,_xll.ohTrigger(RecalcTrigger,Trigger1Y)),NA())</f>
        <v>1.945747691930011E-2</v>
      </c>
    </row>
    <row r="1699" spans="2:17" x14ac:dyDescent="0.2">
      <c r="B1699" s="39" t="s">
        <v>42</v>
      </c>
      <c r="D1699" s="42">
        <f>_xll.qlCalendarAdvance(Calendar,$D1698,B1699,"f",FALSE)</f>
        <v>51384</v>
      </c>
      <c r="E1699" s="172">
        <f>_xll.qlInterestRateIndexValueDate(IndexON,D1699)</f>
        <v>51384</v>
      </c>
      <c r="F1699" s="188">
        <f>IFERROR(_xll.qlIndexFixing(IndexON,D1699,TRUE,_xll.ohTrigger(RecalcTrigger,TriggerON)),NA())</f>
        <v>1.88910921776686E-2</v>
      </c>
      <c r="H1699" s="42">
        <f>_xll.qlCalendarAdvance(Calendar,$H1698,B1699,"f",FALSE)</f>
        <v>51384</v>
      </c>
      <c r="I1699" s="172">
        <f>_xll.qlInterestRateIndexValueDate(Index1M,$H1699)</f>
        <v>51384</v>
      </c>
      <c r="J1699" s="177">
        <f>IFERROR(_xll.qlIndexFixing(Index1M,$H1699,TRUE,_xll.ohTrigger(RecalcTrigger,Trigger1M)),NA())</f>
        <v>1.9161466810772541E-2</v>
      </c>
      <c r="K1699" s="44">
        <f>IFERROR(_xll.qlIndexFixing(Index3M,H1699,TRUE,_xll.ohTrigger(RecalcTrigger,Trigger3M)),NA())</f>
        <v>1.9496848437482804E-2</v>
      </c>
      <c r="L1699" s="44">
        <f>IFERROR(_xll.qlIndexFixing(Index6M,$H1699,TRUE,_xll.ohTrigger(RecalcTrigger,Trigger6M)),NA())</f>
        <v>1.9573291662136973E-2</v>
      </c>
      <c r="M1699" s="178">
        <f>IFERROR(_xll.qlIndexFixing(Index1Y,$H1699,TRUE,_xll.ohTrigger(RecalcTrigger,Trigger1Y)),NA())</f>
        <v>1.9738832794402139E-2</v>
      </c>
      <c r="N1699" s="177">
        <f>IFERROR(_xll.qlIndexFixing(ONIndex1M,I1699,TRUE,_xll.ohTrigger(RecalcTrigger,Trigger1M)),NA())</f>
        <v>1.9147916243712482E-2</v>
      </c>
      <c r="O1699" s="44">
        <f>IFERROR(_xll.qlIndexFixing(ONIndex3M,I1699,TRUE,_xll.ohTrigger(RecalcTrigger,Trigger3M)),NA())</f>
        <v>1.9449033855810649E-2</v>
      </c>
      <c r="P1699" s="44">
        <f>IFERROR(_xll.qlIndexFixing(ONIndex6M,I1699,TRUE,_xll.ohTrigger(RecalcTrigger,Trigger6M)),NA())</f>
        <v>1.9472406436126244E-2</v>
      </c>
      <c r="Q1699" s="178">
        <f>IFERROR(_xll.qlIndexFixing(ONIndex1Y,I1699,TRUE,_xll.ohTrigger(RecalcTrigger,Trigger1Y)),NA())</f>
        <v>1.9460120189933594E-2</v>
      </c>
    </row>
    <row r="1700" spans="2:17" x14ac:dyDescent="0.2">
      <c r="B1700" s="39" t="s">
        <v>42</v>
      </c>
      <c r="D1700" s="42">
        <f>_xll.qlCalendarAdvance(Calendar,$D1699,B1700,"f",FALSE)</f>
        <v>51391</v>
      </c>
      <c r="E1700" s="172">
        <f>_xll.qlInterestRateIndexValueDate(IndexON,D1700)</f>
        <v>51391</v>
      </c>
      <c r="F1700" s="188">
        <f>IFERROR(_xll.qlIndexFixing(IndexON,D1700,TRUE,_xll.ohTrigger(RecalcTrigger,TriggerON)),NA())</f>
        <v>1.8890806511573377E-2</v>
      </c>
      <c r="H1700" s="42">
        <f>_xll.qlCalendarAdvance(Calendar,$H1699,B1700,"f",FALSE)</f>
        <v>51391</v>
      </c>
      <c r="I1700" s="172">
        <f>_xll.qlInterestRateIndexValueDate(Index1M,$H1700)</f>
        <v>51391</v>
      </c>
      <c r="J1700" s="177">
        <f>IFERROR(_xll.qlIndexFixing(Index1M,$H1700,TRUE,_xll.ohTrigger(RecalcTrigger,Trigger1M)),NA())</f>
        <v>1.9161031604620425E-2</v>
      </c>
      <c r="K1700" s="44">
        <f>IFERROR(_xll.qlIndexFixing(Index3M,H1700,TRUE,_xll.ohTrigger(RecalcTrigger,Trigger3M)),NA())</f>
        <v>1.949717182496364E-2</v>
      </c>
      <c r="L1700" s="44">
        <f>IFERROR(_xll.qlIndexFixing(Index6M,$H1700,TRUE,_xll.ohTrigger(RecalcTrigger,Trigger6M)),NA())</f>
        <v>1.9573934001254966E-2</v>
      </c>
      <c r="M1700" s="178">
        <f>IFERROR(_xll.qlIndexFixing(Index1Y,$H1700,TRUE,_xll.ohTrigger(RecalcTrigger,Trigger1Y)),NA())</f>
        <v>1.9742023064833525E-2</v>
      </c>
      <c r="N1700" s="177">
        <f>IFERROR(_xll.qlIndexFixing(ONIndex1M,I1700,TRUE,_xll.ohTrigger(RecalcTrigger,Trigger1M)),NA())</f>
        <v>1.9147378719005514E-2</v>
      </c>
      <c r="O1700" s="44">
        <f>IFERROR(_xll.qlIndexFixing(ONIndex3M,I1700,TRUE,_xll.ohTrigger(RecalcTrigger,Trigger3M)),NA())</f>
        <v>1.9448985756950199E-2</v>
      </c>
      <c r="P1700" s="44">
        <f>IFERROR(_xll.qlIndexFixing(ONIndex6M,I1700,TRUE,_xll.ohTrigger(RecalcTrigger,Trigger6M)),NA())</f>
        <v>1.947255519827662E-2</v>
      </c>
      <c r="Q1700" s="178">
        <f>IFERROR(_xll.qlIndexFixing(ONIndex1Y,I1700,TRUE,_xll.ohTrigger(RecalcTrigger,Trigger1Y)),NA())</f>
        <v>1.9462853937231017E-2</v>
      </c>
    </row>
    <row r="1701" spans="2:17" x14ac:dyDescent="0.2">
      <c r="B1701" s="39" t="s">
        <v>42</v>
      </c>
      <c r="D1701" s="42">
        <f>_xll.qlCalendarAdvance(Calendar,$D1700,B1701,"f",FALSE)</f>
        <v>51398</v>
      </c>
      <c r="E1701" s="172">
        <f>_xll.qlInterestRateIndexValueDate(IndexON,D1701)</f>
        <v>51398</v>
      </c>
      <c r="F1701" s="188">
        <f>IFERROR(_xll.qlIndexFixing(IndexON,D1701,TRUE,_xll.ohTrigger(RecalcTrigger,TriggerON)),NA())</f>
        <v>1.889057169164543E-2</v>
      </c>
      <c r="H1701" s="42">
        <f>_xll.qlCalendarAdvance(Calendar,$H1700,B1701,"f",FALSE)</f>
        <v>51398</v>
      </c>
      <c r="I1701" s="172">
        <f>_xll.qlInterestRateIndexValueDate(Index1M,$H1701)</f>
        <v>51398</v>
      </c>
      <c r="J1701" s="177">
        <f>IFERROR(_xll.qlIndexFixing(Index1M,$H1701,TRUE,_xll.ohTrigger(RecalcTrigger,Trigger1M)),NA())</f>
        <v>1.9160646188667384E-2</v>
      </c>
      <c r="K1701" s="44">
        <f>IFERROR(_xll.qlIndexFixing(Index3M,H1701,TRUE,_xll.ohTrigger(RecalcTrigger,Trigger3M)),NA())</f>
        <v>1.9497553006707621E-2</v>
      </c>
      <c r="L1701" s="44">
        <f>IFERROR(_xll.qlIndexFixing(Index6M,$H1701,TRUE,_xll.ohTrigger(RecalcTrigger,Trigger6M)),NA())</f>
        <v>1.9574589238763169E-2</v>
      </c>
      <c r="M1701" s="178">
        <f>IFERROR(_xll.qlIndexFixing(Index1Y,$H1701,TRUE,_xll.ohTrigger(RecalcTrigger,Trigger1Y)),NA())</f>
        <v>1.9745198971383271E-2</v>
      </c>
      <c r="N1701" s="177">
        <f>IFERROR(_xll.qlIndexFixing(ONIndex1M,I1701,TRUE,_xll.ohTrigger(RecalcTrigger,Trigger1M)),NA())</f>
        <v>1.9146890908897651E-2</v>
      </c>
      <c r="O1701" s="44">
        <f>IFERROR(_xll.qlIndexFixing(ONIndex3M,I1701,TRUE,_xll.ohTrigger(RecalcTrigger,Trigger3M)),NA())</f>
        <v>1.9448995204272013E-2</v>
      </c>
      <c r="P1701" s="44">
        <f>IFERROR(_xll.qlIndexFixing(ONIndex6M,I1701,TRUE,_xll.ohTrigger(RecalcTrigger,Trigger6M)),NA())</f>
        <v>1.9472761178047637E-2</v>
      </c>
      <c r="Q1701" s="178">
        <f>IFERROR(_xll.qlIndexFixing(ONIndex1Y,I1701,TRUE,_xll.ohTrigger(RecalcTrigger,Trigger1Y)),NA())</f>
        <v>1.9465678161273425E-2</v>
      </c>
    </row>
    <row r="1702" spans="2:17" x14ac:dyDescent="0.2">
      <c r="B1702" s="39" t="s">
        <v>42</v>
      </c>
      <c r="D1702" s="42">
        <f>_xll.qlCalendarAdvance(Calendar,$D1701,B1702,"f",FALSE)</f>
        <v>51405</v>
      </c>
      <c r="E1702" s="172">
        <f>_xll.qlInterestRateIndexValueDate(IndexON,D1702)</f>
        <v>51405</v>
      </c>
      <c r="F1702" s="188">
        <f>IFERROR(_xll.qlIndexFixing(IndexON,D1702,TRUE,_xll.ohTrigger(RecalcTrigger,TriggerON)),NA())</f>
        <v>1.8890387717965806E-2</v>
      </c>
      <c r="H1702" s="42">
        <f>_xll.qlCalendarAdvance(Calendar,$H1701,B1702,"f",FALSE)</f>
        <v>51405</v>
      </c>
      <c r="I1702" s="172">
        <f>_xll.qlInterestRateIndexValueDate(Index1M,$H1702)</f>
        <v>51405</v>
      </c>
      <c r="J1702" s="177">
        <f>IFERROR(_xll.qlIndexFixing(Index1M,$H1702,TRUE,_xll.ohTrigger(RecalcTrigger,Trigger1M)),NA())</f>
        <v>1.9160310562910714E-2</v>
      </c>
      <c r="K1702" s="44">
        <f>IFERROR(_xll.qlIndexFixing(Index3M,H1702,TRUE,_xll.ohTrigger(RecalcTrigger,Trigger3M)),NA())</f>
        <v>1.9498551069026163E-2</v>
      </c>
      <c r="L1702" s="44">
        <f>IFERROR(_xll.qlIndexFixing(Index6M,$H1702,TRUE,_xll.ohTrigger(RecalcTrigger,Trigger6M)),NA())</f>
        <v>1.9575253679345667E-2</v>
      </c>
      <c r="M1702" s="178">
        <f>IFERROR(_xll.qlIndexFixing(Index1Y,$H1702,TRUE,_xll.ohTrigger(RecalcTrigger,Trigger1Y)),NA())</f>
        <v>1.9748357739094669E-2</v>
      </c>
      <c r="N1702" s="177">
        <f>IFERROR(_xll.qlIndexFixing(ONIndex1M,I1702,TRUE,_xll.ohTrigger(RecalcTrigger,Trigger1M)),NA())</f>
        <v>1.91464528132268E-2</v>
      </c>
      <c r="O1702" s="44">
        <f>IFERROR(_xll.qlIndexFixing(ONIndex3M,I1702,TRUE,_xll.ohTrigger(RecalcTrigger,Trigger3M)),NA())</f>
        <v>1.944906219777609E-2</v>
      </c>
      <c r="P1702" s="44">
        <f>IFERROR(_xll.qlIndexFixing(ONIndex6M,I1702,TRUE,_xll.ohTrigger(RecalcTrigger,Trigger6M)),NA())</f>
        <v>1.9473024375601389E-2</v>
      </c>
      <c r="Q1702" s="178">
        <f>IFERROR(_xll.qlIndexFixing(ONIndex1Y,I1702,TRUE,_xll.ohTrigger(RecalcTrigger,Trigger1Y)),NA())</f>
        <v>1.9468592862060818E-2</v>
      </c>
    </row>
    <row r="1703" spans="2:17" x14ac:dyDescent="0.2">
      <c r="B1703" s="39" t="s">
        <v>42</v>
      </c>
      <c r="D1703" s="42">
        <f>_xll.qlCalendarAdvance(Calendar,$D1702,B1703,"f",FALSE)</f>
        <v>51412</v>
      </c>
      <c r="E1703" s="172">
        <f>_xll.qlInterestRateIndexValueDate(IndexON,D1703)</f>
        <v>51412</v>
      </c>
      <c r="F1703" s="188">
        <f>IFERROR(_xll.qlIndexFixing(IndexON,D1703,TRUE,_xll.ohTrigger(RecalcTrigger,TriggerON)),NA())</f>
        <v>1.889025459021032E-2</v>
      </c>
      <c r="H1703" s="42">
        <f>_xll.qlCalendarAdvance(Calendar,$H1702,B1703,"f",FALSE)</f>
        <v>51412</v>
      </c>
      <c r="I1703" s="172">
        <f>_xll.qlInterestRateIndexValueDate(Index1M,$H1703)</f>
        <v>51412</v>
      </c>
      <c r="J1703" s="177">
        <f>IFERROR(_xll.qlIndexFixing(Index1M,$H1703,TRUE,_xll.ohTrigger(RecalcTrigger,Trigger1M)),NA())</f>
        <v>1.9161485894134151E-2</v>
      </c>
      <c r="K1703" s="44">
        <f>IFERROR(_xll.qlIndexFixing(Index3M,H1703,TRUE,_xll.ohTrigger(RecalcTrigger,Trigger3M)),NA())</f>
        <v>1.9499038300046016E-2</v>
      </c>
      <c r="L1703" s="44">
        <f>IFERROR(_xll.qlIndexFixing(Index6M,$H1703,TRUE,_xll.ohTrigger(RecalcTrigger,Trigger6M)),NA())</f>
        <v>1.9576494095609336E-2</v>
      </c>
      <c r="M1703" s="178">
        <f>IFERROR(_xll.qlIndexFixing(Index1Y,$H1703,TRUE,_xll.ohTrigger(RecalcTrigger,Trigger1Y)),NA())</f>
        <v>1.9751496592977924E-2</v>
      </c>
      <c r="N1703" s="177">
        <f>IFERROR(_xll.qlIndexFixing(ONIndex1M,I1703,TRUE,_xll.ohTrigger(RecalcTrigger,Trigger1M)),NA())</f>
        <v>1.914606443199296E-2</v>
      </c>
      <c r="O1703" s="44">
        <f>IFERROR(_xll.qlIndexFixing(ONIndex3M,I1703,TRUE,_xll.ohTrigger(RecalcTrigger,Trigger3M)),NA())</f>
        <v>1.9449186737219293E-2</v>
      </c>
      <c r="P1703" s="44">
        <f>IFERROR(_xll.qlIndexFixing(ONIndex6M,I1703,TRUE,_xll.ohTrigger(RecalcTrigger,Trigger6M)),NA())</f>
        <v>1.9473344790775782E-2</v>
      </c>
      <c r="Q1703" s="178">
        <f>IFERROR(_xll.qlIndexFixing(ONIndex1Y,I1703,TRUE,_xll.ohTrigger(RecalcTrigger,Trigger1Y)),NA())</f>
        <v>1.947159803951215E-2</v>
      </c>
    </row>
    <row r="1704" spans="2:17" x14ac:dyDescent="0.2">
      <c r="B1704" s="39" t="s">
        <v>42</v>
      </c>
      <c r="D1704" s="42">
        <f>_xll.qlCalendarAdvance(Calendar,$D1703,B1704,"f",FALSE)</f>
        <v>51419</v>
      </c>
      <c r="E1704" s="172">
        <f>_xll.qlInterestRateIndexValueDate(IndexON,D1704)</f>
        <v>51419</v>
      </c>
      <c r="F1704" s="188">
        <f>IFERROR(_xll.qlIndexFixing(IndexON,D1704,TRUE,_xll.ohTrigger(RecalcTrigger,TriggerON)),NA())</f>
        <v>1.8890172308622111E-2</v>
      </c>
      <c r="H1704" s="42">
        <f>_xll.qlCalendarAdvance(Calendar,$H1703,B1704,"f",FALSE)</f>
        <v>51419</v>
      </c>
      <c r="I1704" s="172">
        <f>_xll.qlInterestRateIndexValueDate(Index1M,$H1704)</f>
        <v>51419</v>
      </c>
      <c r="J1704" s="177">
        <f>IFERROR(_xll.qlIndexFixing(Index1M,$H1704,TRUE,_xll.ohTrigger(RecalcTrigger,Trigger1M)),NA())</f>
        <v>1.9161260482620891E-2</v>
      </c>
      <c r="K1704" s="44">
        <f>IFERROR(_xll.qlIndexFixing(Index3M,H1704,TRUE,_xll.ohTrigger(RecalcTrigger,Trigger3M)),NA())</f>
        <v>1.9499565753909535E-2</v>
      </c>
      <c r="L1704" s="44">
        <f>IFERROR(_xll.qlIndexFixing(Index6M,$H1704,TRUE,_xll.ohTrigger(RecalcTrigger,Trigger6M)),NA())</f>
        <v>1.9577164253560337E-2</v>
      </c>
      <c r="M1704" s="178">
        <f>IFERROR(_xll.qlIndexFixing(Index1Y,$H1704,TRUE,_xll.ohTrigger(RecalcTrigger,Trigger1Y)),NA())</f>
        <v>1.9754612758008827E-2</v>
      </c>
      <c r="N1704" s="177">
        <f>IFERROR(_xll.qlIndexFixing(ONIndex1M,I1704,TRUE,_xll.ohTrigger(RecalcTrigger,Trigger1M)),NA())</f>
        <v>1.914572576543927E-2</v>
      </c>
      <c r="O1704" s="44">
        <f>IFERROR(_xll.qlIndexFixing(ONIndex3M,I1704,TRUE,_xll.ohTrigger(RecalcTrigger,Trigger3M)),NA())</f>
        <v>1.9449368822763713E-2</v>
      </c>
      <c r="P1704" s="44">
        <f>IFERROR(_xll.qlIndexFixing(ONIndex6M,I1704,TRUE,_xll.ohTrigger(RecalcTrigger,Trigger6M)),NA())</f>
        <v>1.9473722423651862E-2</v>
      </c>
      <c r="Q1704" s="178">
        <f>IFERROR(_xll.qlIndexFixing(ONIndex1Y,I1704,TRUE,_xll.ohTrigger(RecalcTrigger,Trigger1Y)),NA())</f>
        <v>1.9474693693708467E-2</v>
      </c>
    </row>
    <row r="1705" spans="2:17" x14ac:dyDescent="0.2">
      <c r="B1705" s="39" t="s">
        <v>42</v>
      </c>
      <c r="D1705" s="42">
        <f>_xll.qlCalendarAdvance(Calendar,$D1704,B1705,"f",FALSE)</f>
        <v>51426</v>
      </c>
      <c r="E1705" s="172">
        <f>_xll.qlInterestRateIndexValueDate(IndexON,D1705)</f>
        <v>51426</v>
      </c>
      <c r="F1705" s="188">
        <f>IFERROR(_xll.qlIndexFixing(IndexON,D1705,TRUE,_xll.ohTrigger(RecalcTrigger,TriggerON)),NA())</f>
        <v>1.8890140873120131E-2</v>
      </c>
      <c r="H1705" s="42">
        <f>_xll.qlCalendarAdvance(Calendar,$H1704,B1705,"f",FALSE)</f>
        <v>51426</v>
      </c>
      <c r="I1705" s="172">
        <f>_xll.qlInterestRateIndexValueDate(Index1M,$H1705)</f>
        <v>51426</v>
      </c>
      <c r="J1705" s="177">
        <f>IFERROR(_xll.qlIndexFixing(Index1M,$H1705,TRUE,_xll.ohTrigger(RecalcTrigger,Trigger1M)),NA())</f>
        <v>1.9161084869125461E-2</v>
      </c>
      <c r="K1705" s="44">
        <f>IFERROR(_xll.qlIndexFixing(Index3M,H1705,TRUE,_xll.ohTrigger(RecalcTrigger,Trigger3M)),NA())</f>
        <v>1.9500126182319243E-2</v>
      </c>
      <c r="L1705" s="44">
        <f>IFERROR(_xll.qlIndexFixing(Index6M,$H1705,TRUE,_xll.ohTrigger(RecalcTrigger,Trigger6M)),NA())</f>
        <v>1.9577832331257261E-2</v>
      </c>
      <c r="M1705" s="178">
        <f>IFERROR(_xll.qlIndexFixing(Index1Y,$H1705,TRUE,_xll.ohTrigger(RecalcTrigger,Trigger1Y)),NA())</f>
        <v>1.9757703459133191E-2</v>
      </c>
      <c r="N1705" s="177">
        <f>IFERROR(_xll.qlIndexFixing(ONIndex1M,I1705,TRUE,_xll.ohTrigger(RecalcTrigger,Trigger1M)),NA())</f>
        <v>1.9145436813322592E-2</v>
      </c>
      <c r="O1705" s="44">
        <f>IFERROR(_xll.qlIndexFixing(ONIndex3M,I1705,TRUE,_xll.ohTrigger(RecalcTrigger,Trigger3M)),NA())</f>
        <v>1.9449608454409351E-2</v>
      </c>
      <c r="P1705" s="44">
        <f>IFERROR(_xll.qlIndexFixing(ONIndex6M,I1705,TRUE,_xll.ohTrigger(RecalcTrigger,Trigger6M)),NA())</f>
        <v>1.9474157274229631E-2</v>
      </c>
      <c r="Q1705" s="178">
        <f>IFERROR(_xll.qlIndexFixing(ONIndex1Y,I1705,TRUE,_xll.ohTrigger(RecalcTrigger,Trigger1Y)),NA())</f>
        <v>1.9477879824649769E-2</v>
      </c>
    </row>
    <row r="1706" spans="2:17" x14ac:dyDescent="0.2">
      <c r="B1706" s="39" t="s">
        <v>42</v>
      </c>
      <c r="D1706" s="42">
        <f>_xll.qlCalendarAdvance(Calendar,$D1705,B1706,"f",FALSE)</f>
        <v>51433</v>
      </c>
      <c r="E1706" s="172">
        <f>_xll.qlInterestRateIndexValueDate(IndexON,D1706)</f>
        <v>51433</v>
      </c>
      <c r="F1706" s="188">
        <f>IFERROR(_xll.qlIndexFixing(IndexON,D1706,TRUE,_xll.ohTrigger(RecalcTrigger,TriggerON)),NA())</f>
        <v>1.8890160283704382E-2</v>
      </c>
      <c r="H1706" s="42">
        <f>_xll.qlCalendarAdvance(Calendar,$H1705,B1706,"f",FALSE)</f>
        <v>51433</v>
      </c>
      <c r="I1706" s="172">
        <f>_xll.qlInterestRateIndexValueDate(Index1M,$H1706)</f>
        <v>51433</v>
      </c>
      <c r="J1706" s="177">
        <f>IFERROR(_xll.qlIndexFixing(Index1M,$H1706,TRUE,_xll.ohTrigger(RecalcTrigger,Trigger1M)),NA())</f>
        <v>1.9160959053645406E-2</v>
      </c>
      <c r="K1706" s="44">
        <f>IFERROR(_xll.qlIndexFixing(Index3M,H1706,TRUE,_xll.ohTrigger(RecalcTrigger,Trigger3M)),NA())</f>
        <v>1.950071233697501E-2</v>
      </c>
      <c r="L1706" s="44">
        <f>IFERROR(_xll.qlIndexFixing(Index6M,$H1706,TRUE,_xll.ohTrigger(RecalcTrigger,Trigger6M)),NA())</f>
        <v>1.9578494653471702E-2</v>
      </c>
      <c r="M1706" s="178">
        <f>IFERROR(_xll.qlIndexFixing(Index1Y,$H1706,TRUE,_xll.ohTrigger(RecalcTrigger,Trigger1Y)),NA())</f>
        <v>1.9760765921262191E-2</v>
      </c>
      <c r="N1706" s="177">
        <f>IFERROR(_xll.qlIndexFixing(ONIndex1M,I1706,TRUE,_xll.ohTrigger(RecalcTrigger,Trigger1M)),NA())</f>
        <v>1.9145197575642925E-2</v>
      </c>
      <c r="O1706" s="44">
        <f>IFERROR(_xll.qlIndexFixing(ONIndex3M,I1706,TRUE,_xll.ohTrigger(RecalcTrigger,Trigger3M)),NA())</f>
        <v>1.944990563207516E-2</v>
      </c>
      <c r="P1706" s="44">
        <f>IFERROR(_xll.qlIndexFixing(ONIndex6M,I1706,TRUE,_xll.ohTrigger(RecalcTrigger,Trigger6M)),NA())</f>
        <v>1.9474649342590133E-2</v>
      </c>
      <c r="Q1706" s="178">
        <f>IFERROR(_xll.qlIndexFixing(ONIndex1Y,I1706,TRUE,_xll.ohTrigger(RecalcTrigger,Trigger1Y)),NA())</f>
        <v>1.9481156432336055E-2</v>
      </c>
    </row>
    <row r="1707" spans="2:17" x14ac:dyDescent="0.2">
      <c r="B1707" s="39" t="s">
        <v>42</v>
      </c>
      <c r="D1707" s="42">
        <f>_xll.qlCalendarAdvance(Calendar,$D1706,B1707,"f",FALSE)</f>
        <v>51440</v>
      </c>
      <c r="E1707" s="172">
        <f>_xll.qlInterestRateIndexValueDate(IndexON,D1707)</f>
        <v>51440</v>
      </c>
      <c r="F1707" s="188">
        <f>IFERROR(_xll.qlIndexFixing(IndexON,D1707,TRUE,_xll.ohTrigger(RecalcTrigger,TriggerON)),NA())</f>
        <v>1.8890230540374864E-2</v>
      </c>
      <c r="H1707" s="42">
        <f>_xll.qlCalendarAdvance(Calendar,$H1706,B1707,"f",FALSE)</f>
        <v>51440</v>
      </c>
      <c r="I1707" s="172">
        <f>_xll.qlInterestRateIndexValueDate(Index1M,$H1707)</f>
        <v>51440</v>
      </c>
      <c r="J1707" s="177">
        <f>IFERROR(_xll.qlIndexFixing(Index1M,$H1707,TRUE,_xll.ohTrigger(RecalcTrigger,Trigger1M)),NA())</f>
        <v>1.9159379286951404E-2</v>
      </c>
      <c r="K1707" s="44">
        <f>IFERROR(_xll.qlIndexFixing(Index3M,H1707,TRUE,_xll.ohTrigger(RecalcTrigger,Trigger3M)),NA())</f>
        <v>1.9501316969574068E-2</v>
      </c>
      <c r="L1707" s="44">
        <f>IFERROR(_xll.qlIndexFixing(Index6M,$H1707,TRUE,_xll.ohTrigger(RecalcTrigger,Trigger6M)),NA())</f>
        <v>1.9578584591954492E-2</v>
      </c>
      <c r="M1707" s="178">
        <f>IFERROR(_xll.qlIndexFixing(Index1Y,$H1707,TRUE,_xll.ohTrigger(RecalcTrigger,Trigger1Y)),NA())</f>
        <v>1.9763797369277913E-2</v>
      </c>
      <c r="N1707" s="177">
        <f>IFERROR(_xll.qlIndexFixing(ONIndex1M,I1707,TRUE,_xll.ohTrigger(RecalcTrigger,Trigger1M)),NA())</f>
        <v>1.9145008052481316E-2</v>
      </c>
      <c r="O1707" s="44">
        <f>IFERROR(_xll.qlIndexFixing(ONIndex3M,I1707,TRUE,_xll.ohTrigger(RecalcTrigger,Trigger3M)),NA())</f>
        <v>1.9450260355842186E-2</v>
      </c>
      <c r="P1707" s="44">
        <f>IFERROR(_xll.qlIndexFixing(ONIndex6M,I1707,TRUE,_xll.ohTrigger(RecalcTrigger,Trigger6M)),NA())</f>
        <v>1.9475198628571277E-2</v>
      </c>
      <c r="Q1707" s="178">
        <f>IFERROR(_xll.qlIndexFixing(ONIndex1Y,I1707,TRUE,_xll.ohTrigger(RecalcTrigger,Trigger1Y)),NA())</f>
        <v>1.9484523516686281E-2</v>
      </c>
    </row>
    <row r="1708" spans="2:17" x14ac:dyDescent="0.2">
      <c r="B1708" s="39" t="s">
        <v>42</v>
      </c>
      <c r="D1708" s="42">
        <f>_xll.qlCalendarAdvance(Calendar,$D1707,B1708,"f",FALSE)</f>
        <v>51447</v>
      </c>
      <c r="E1708" s="172">
        <f>_xll.qlInterestRateIndexValueDate(IndexON,D1708)</f>
        <v>51447</v>
      </c>
      <c r="F1708" s="188">
        <f>IFERROR(_xll.qlIndexFixing(IndexON,D1708,TRUE,_xll.ohTrigger(RecalcTrigger,TriggerON)),NA())</f>
        <v>1.8890351643293668E-2</v>
      </c>
      <c r="H1708" s="42">
        <f>_xll.qlCalendarAdvance(Calendar,$H1707,B1708,"f",FALSE)</f>
        <v>51447</v>
      </c>
      <c r="I1708" s="172">
        <f>_xll.qlInterestRateIndexValueDate(Index1M,$H1708)</f>
        <v>51447</v>
      </c>
      <c r="J1708" s="177">
        <f>IFERROR(_xll.qlIndexFixing(Index1M,$H1708,TRUE,_xll.ohTrigger(RecalcTrigger,Trigger1M)),NA())</f>
        <v>1.9159342402308138E-2</v>
      </c>
      <c r="K1708" s="44">
        <f>IFERROR(_xll.qlIndexFixing(Index3M,H1708,TRUE,_xll.ohTrigger(RecalcTrigger,Trigger3M)),NA())</f>
        <v>1.9501932831811897E-2</v>
      </c>
      <c r="L1708" s="44">
        <f>IFERROR(_xll.qlIndexFixing(Index6M,$H1708,TRUE,_xll.ohTrigger(RecalcTrigger,Trigger6M)),NA())</f>
        <v>1.9579226649066798E-2</v>
      </c>
      <c r="M1708" s="178">
        <f>IFERROR(_xll.qlIndexFixing(Index1Y,$H1708,TRUE,_xll.ohTrigger(RecalcTrigger,Trigger1Y)),NA())</f>
        <v>1.9766795028030693E-2</v>
      </c>
      <c r="N1708" s="177">
        <f>IFERROR(_xll.qlIndexFixing(ONIndex1M,I1708,TRUE,_xll.ohTrigger(RecalcTrigger,Trigger1M)),NA())</f>
        <v>1.9144868243918811E-2</v>
      </c>
      <c r="O1708" s="44">
        <f>IFERROR(_xll.qlIndexFixing(ONIndex3M,I1708,TRUE,_xll.ohTrigger(RecalcTrigger,Trigger3M)),NA())</f>
        <v>1.945067262571043E-2</v>
      </c>
      <c r="P1708" s="44">
        <f>IFERROR(_xll.qlIndexFixing(ONIndex6M,I1708,TRUE,_xll.ohTrigger(RecalcTrigger,Trigger6M)),NA())</f>
        <v>1.9475805132335156E-2</v>
      </c>
      <c r="Q1708" s="178">
        <f>IFERROR(_xll.qlIndexFixing(ONIndex1Y,I1708,TRUE,_xll.ohTrigger(RecalcTrigger,Trigger1Y)),NA())</f>
        <v>1.9487981077862537E-2</v>
      </c>
    </row>
    <row r="1709" spans="2:17" x14ac:dyDescent="0.2">
      <c r="B1709" s="39" t="s">
        <v>42</v>
      </c>
      <c r="D1709" s="42">
        <f>_xll.qlCalendarAdvance(Calendar,$D1708,B1709,"f",FALSE)</f>
        <v>51454</v>
      </c>
      <c r="E1709" s="172">
        <f>_xll.qlInterestRateIndexValueDate(IndexON,D1709)</f>
        <v>51454</v>
      </c>
      <c r="F1709" s="188">
        <f>IFERROR(_xll.qlIndexFixing(IndexON,D1709,TRUE,_xll.ohTrigger(RecalcTrigger,TriggerON)),NA())</f>
        <v>1.889052359213661E-2</v>
      </c>
      <c r="H1709" s="42">
        <f>_xll.qlCalendarAdvance(Calendar,$H1708,B1709,"f",FALSE)</f>
        <v>51454</v>
      </c>
      <c r="I1709" s="172">
        <f>_xll.qlInterestRateIndexValueDate(Index1M,$H1709)</f>
        <v>51454</v>
      </c>
      <c r="J1709" s="177">
        <f>IFERROR(_xll.qlIndexFixing(Index1M,$H1709,TRUE,_xll.ohTrigger(RecalcTrigger,Trigger1M)),NA())</f>
        <v>1.9159355307845037E-2</v>
      </c>
      <c r="K1709" s="44">
        <f>IFERROR(_xll.qlIndexFixing(Index3M,H1709,TRUE,_xll.ohTrigger(RecalcTrigger,Trigger3M)),NA())</f>
        <v>1.9502552675375148E-2</v>
      </c>
      <c r="L1709" s="44">
        <f>IFERROR(_xll.qlIndexFixing(Index6M,$H1709,TRUE,_xll.ohTrigger(RecalcTrigger,Trigger6M)),NA())</f>
        <v>1.9579852041904499E-2</v>
      </c>
      <c r="M1709" s="178">
        <f>IFERROR(_xll.qlIndexFixing(Index1Y,$H1709,TRUE,_xll.ohTrigger(RecalcTrigger,Trigger1Y)),NA())</f>
        <v>1.9769756122342885E-2</v>
      </c>
      <c r="N1709" s="177">
        <f>IFERROR(_xll.qlIndexFixing(ONIndex1M,I1709,TRUE,_xll.ohTrigger(RecalcTrigger,Trigger1M)),NA())</f>
        <v>1.9144778149712272E-2</v>
      </c>
      <c r="O1709" s="44">
        <f>IFERROR(_xll.qlIndexFixing(ONIndex3M,I1709,TRUE,_xll.ohTrigger(RecalcTrigger,Trigger3M)),NA())</f>
        <v>1.9451142441517799E-2</v>
      </c>
      <c r="P1709" s="44">
        <f>IFERROR(_xll.qlIndexFixing(ONIndex6M,I1709,TRUE,_xll.ohTrigger(RecalcTrigger,Trigger6M)),NA())</f>
        <v>1.9476468853719675E-2</v>
      </c>
      <c r="Q1709" s="178">
        <f>IFERROR(_xll.qlIndexFixing(ONIndex1Y,I1709,TRUE,_xll.ohTrigger(RecalcTrigger,Trigger1Y)),NA())</f>
        <v>1.9491529115783779E-2</v>
      </c>
    </row>
    <row r="1710" spans="2:17" x14ac:dyDescent="0.2">
      <c r="B1710" s="39" t="s">
        <v>42</v>
      </c>
      <c r="D1710" s="42">
        <f>_xll.qlCalendarAdvance(Calendar,$D1709,B1710,"f",FALSE)</f>
        <v>51461</v>
      </c>
      <c r="E1710" s="172">
        <f>_xll.qlInterestRateIndexValueDate(IndexON,D1710)</f>
        <v>51461</v>
      </c>
      <c r="F1710" s="188">
        <f>IFERROR(_xll.qlIndexFixing(IndexON,D1710,TRUE,_xll.ohTrigger(RecalcTrigger,TriggerON)),NA())</f>
        <v>1.8890746387227875E-2</v>
      </c>
      <c r="H1710" s="42">
        <f>_xll.qlCalendarAdvance(Calendar,$H1709,B1710,"f",FALSE)</f>
        <v>51461</v>
      </c>
      <c r="I1710" s="172">
        <f>_xll.qlInterestRateIndexValueDate(Index1M,$H1710)</f>
        <v>51461</v>
      </c>
      <c r="J1710" s="177">
        <f>IFERROR(_xll.qlIndexFixing(Index1M,$H1710,TRUE,_xll.ohTrigger(RecalcTrigger,Trigger1M)),NA())</f>
        <v>1.9159417404108686E-2</v>
      </c>
      <c r="K1710" s="44">
        <f>IFERROR(_xll.qlIndexFixing(Index3M,H1710,TRUE,_xll.ohTrigger(RecalcTrigger,Trigger3M)),NA())</f>
        <v>1.9503169251947845E-2</v>
      </c>
      <c r="L1710" s="44">
        <f>IFERROR(_xll.qlIndexFixing(Index6M,$H1710,TRUE,_xll.ohTrigger(RecalcTrigger,Trigger6M)),NA())</f>
        <v>1.9580457075114507E-2</v>
      </c>
      <c r="M1710" s="178">
        <f>IFERROR(_xll.qlIndexFixing(Index1Y,$H1710,TRUE,_xll.ohTrigger(RecalcTrigger,Trigger1Y)),NA())</f>
        <v>1.977267787700665E-2</v>
      </c>
      <c r="N1710" s="177">
        <f>IFERROR(_xll.qlIndexFixing(ONIndex1M,I1710,TRUE,_xll.ohTrigger(RecalcTrigger,Trigger1M)),NA())</f>
        <v>1.9144737770185882E-2</v>
      </c>
      <c r="O1710" s="44">
        <f>IFERROR(_xll.qlIndexFixing(ONIndex3M,I1710,TRUE,_xll.ohTrigger(RecalcTrigger,Trigger3M)),NA())</f>
        <v>1.9451669803507432E-2</v>
      </c>
      <c r="P1710" s="44">
        <f>IFERROR(_xll.qlIndexFixing(ONIndex6M,I1710,TRUE,_xll.ohTrigger(RecalcTrigger,Trigger6M)),NA())</f>
        <v>1.9477189792805882E-2</v>
      </c>
      <c r="Q1710" s="178">
        <f>IFERROR(_xll.qlIndexFixing(ONIndex1Y,I1710,TRUE,_xll.ohTrigger(RecalcTrigger,Trigger1Y)),NA())</f>
        <v>1.9495167630450005E-2</v>
      </c>
    </row>
    <row r="1711" spans="2:17" x14ac:dyDescent="0.2">
      <c r="B1711" s="39" t="s">
        <v>42</v>
      </c>
      <c r="D1711" s="42">
        <f>_xll.qlCalendarAdvance(Calendar,$D1710,B1711,"f",FALSE)</f>
        <v>51468</v>
      </c>
      <c r="E1711" s="172">
        <f>_xll.qlInterestRateIndexValueDate(IndexON,D1711)</f>
        <v>51468</v>
      </c>
      <c r="F1711" s="188">
        <f>IFERROR(_xll.qlIndexFixing(IndexON,D1711,TRUE,_xll.ohTrigger(RecalcTrigger,TriggerON)),NA())</f>
        <v>1.889102002840537E-2</v>
      </c>
      <c r="H1711" s="42">
        <f>_xll.qlCalendarAdvance(Calendar,$H1710,B1711,"f",FALSE)</f>
        <v>51468</v>
      </c>
      <c r="I1711" s="172">
        <f>_xll.qlInterestRateIndexValueDate(Index1M,$H1711)</f>
        <v>51468</v>
      </c>
      <c r="J1711" s="177">
        <f>IFERROR(_xll.qlIndexFixing(Index1M,$H1711,TRUE,_xll.ohTrigger(RecalcTrigger,Trigger1M)),NA())</f>
        <v>1.9159518022647558E-2</v>
      </c>
      <c r="K1711" s="44">
        <f>IFERROR(_xll.qlIndexFixing(Index3M,H1711,TRUE,_xll.ohTrigger(RecalcTrigger,Trigger3M)),NA())</f>
        <v>1.9503775313211361E-2</v>
      </c>
      <c r="L1711" s="44">
        <f>IFERROR(_xll.qlIndexFixing(Index6M,$H1711,TRUE,_xll.ohTrigger(RecalcTrigger,Trigger6M)),NA())</f>
        <v>1.9581038053337919E-2</v>
      </c>
      <c r="M1711" s="178">
        <f>IFERROR(_xll.qlIndexFixing(Index1Y,$H1711,TRUE,_xll.ohTrigger(RecalcTrigger,Trigger1Y)),NA())</f>
        <v>1.9775557516788167E-2</v>
      </c>
      <c r="N1711" s="177">
        <f>IFERROR(_xll.qlIndexFixing(ONIndex1M,I1711,TRUE,_xll.ohTrigger(RecalcTrigger,Trigger1M)),NA())</f>
        <v>1.9144747105015458E-2</v>
      </c>
      <c r="O1711" s="44">
        <f>IFERROR(_xll.qlIndexFixing(ONIndex3M,I1711,TRUE,_xll.ohTrigger(RecalcTrigger,Trigger3M)),NA())</f>
        <v>1.9452254711517236E-2</v>
      </c>
      <c r="P1711" s="44">
        <f>IFERROR(_xll.qlIndexFixing(ONIndex6M,I1711,TRUE,_xll.ohTrigger(RecalcTrigger,Trigger6M)),NA())</f>
        <v>1.9477967949674824E-2</v>
      </c>
      <c r="Q1711" s="178">
        <f>IFERROR(_xll.qlIndexFixing(ONIndex1Y,I1711,TRUE,_xll.ohTrigger(RecalcTrigger,Trigger1Y)),NA())</f>
        <v>1.9498896621699124E-2</v>
      </c>
    </row>
    <row r="1712" spans="2:17" x14ac:dyDescent="0.2">
      <c r="B1712" s="39" t="s">
        <v>42</v>
      </c>
      <c r="D1712" s="42">
        <f>_xll.qlCalendarAdvance(Calendar,$D1711,B1712,"f",FALSE)</f>
        <v>51475</v>
      </c>
      <c r="E1712" s="172">
        <f>_xll.qlInterestRateIndexValueDate(IndexON,D1712)</f>
        <v>51475</v>
      </c>
      <c r="F1712" s="188">
        <f>IFERROR(_xll.qlIndexFixing(IndexON,D1712,TRUE,_xll.ohTrigger(RecalcTrigger,TriggerON)),NA())</f>
        <v>1.8891344515588049E-2</v>
      </c>
      <c r="H1712" s="42">
        <f>_xll.qlCalendarAdvance(Calendar,$H1711,B1712,"f",FALSE)</f>
        <v>51475</v>
      </c>
      <c r="I1712" s="172">
        <f>_xll.qlInterestRateIndexValueDate(Index1M,$H1712)</f>
        <v>51475</v>
      </c>
      <c r="J1712" s="177">
        <f>IFERROR(_xll.qlIndexFixing(Index1M,$H1712,TRUE,_xll.ohTrigger(RecalcTrigger,Trigger1M)),NA())</f>
        <v>1.9161171049278003E-2</v>
      </c>
      <c r="K1712" s="44">
        <f>IFERROR(_xll.qlIndexFixing(Index3M,H1712,TRUE,_xll.ohTrigger(RecalcTrigger,Trigger3M)),NA())</f>
        <v>1.9503250503274814E-2</v>
      </c>
      <c r="L1712" s="44">
        <f>IFERROR(_xll.qlIndexFixing(Index6M,$H1712,TRUE,_xll.ohTrigger(RecalcTrigger,Trigger6M)),NA())</f>
        <v>1.9582141908287748E-2</v>
      </c>
      <c r="M1712" s="178">
        <f>IFERROR(_xll.qlIndexFixing(Index1Y,$H1712,TRUE,_xll.ohTrigger(RecalcTrigger,Trigger1Y)),NA())</f>
        <v>1.9778392266426525E-2</v>
      </c>
      <c r="N1712" s="177">
        <f>IFERROR(_xll.qlIndexFixing(ONIndex1M,I1712,TRUE,_xll.ohTrigger(RecalcTrigger,Trigger1M)),NA())</f>
        <v>1.9144806154444138E-2</v>
      </c>
      <c r="O1712" s="44">
        <f>IFERROR(_xll.qlIndexFixing(ONIndex3M,I1712,TRUE,_xll.ohTrigger(RecalcTrigger,Trigger3M)),NA())</f>
        <v>1.9452897165547212E-2</v>
      </c>
      <c r="P1712" s="44">
        <f>IFERROR(_xll.qlIndexFixing(ONIndex6M,I1712,TRUE,_xll.ohTrigger(RecalcTrigger,Trigger6M)),NA())</f>
        <v>1.9478803324245453E-2</v>
      </c>
      <c r="Q1712" s="178">
        <f>IFERROR(_xll.qlIndexFixing(ONIndex1Y,I1712,TRUE,_xll.ohTrigger(RecalcTrigger,Trigger1Y)),NA())</f>
        <v>1.9502716089855321E-2</v>
      </c>
    </row>
    <row r="1713" spans="2:17" x14ac:dyDescent="0.2">
      <c r="B1713" s="39" t="s">
        <v>42</v>
      </c>
      <c r="D1713" s="42">
        <f>_xll.qlCalendarAdvance(Calendar,$D1712,B1713,"f",FALSE)</f>
        <v>51482</v>
      </c>
      <c r="E1713" s="172">
        <f>_xll.qlInterestRateIndexValueDate(IndexON,D1713)</f>
        <v>51482</v>
      </c>
      <c r="F1713" s="188">
        <f>IFERROR(_xll.qlIndexFixing(IndexON,D1713,TRUE,_xll.ohTrigger(RecalcTrigger,TriggerON)),NA())</f>
        <v>1.8891719849019051E-2</v>
      </c>
      <c r="H1713" s="42">
        <f>_xll.qlCalendarAdvance(Calendar,$H1712,B1713,"f",FALSE)</f>
        <v>51482</v>
      </c>
      <c r="I1713" s="172">
        <f>_xll.qlInterestRateIndexValueDate(Index1M,$H1713)</f>
        <v>51482</v>
      </c>
      <c r="J1713" s="177">
        <f>IFERROR(_xll.qlIndexFixing(Index1M,$H1713,TRUE,_xll.ohTrigger(RecalcTrigger,Trigger1M)),NA())</f>
        <v>1.9161285739007064E-2</v>
      </c>
      <c r="K1713" s="44">
        <f>IFERROR(_xll.qlIndexFixing(Index3M,H1713,TRUE,_xll.ohTrigger(RecalcTrigger,Trigger3M)),NA())</f>
        <v>1.9503818951110075E-2</v>
      </c>
      <c r="L1713" s="44">
        <f>IFERROR(_xll.qlIndexFixing(Index6M,$H1713,TRUE,_xll.ohTrigger(RecalcTrigger,Trigger6M)),NA())</f>
        <v>1.9582661035367852E-2</v>
      </c>
      <c r="M1713" s="178">
        <f>IFERROR(_xll.qlIndexFixing(Index1Y,$H1713,TRUE,_xll.ohTrigger(RecalcTrigger,Trigger1Y)),NA())</f>
        <v>1.9781179350635725E-2</v>
      </c>
      <c r="N1713" s="177">
        <f>IFERROR(_xll.qlIndexFixing(ONIndex1M,I1713,TRUE,_xll.ohTrigger(RecalcTrigger,Trigger1M)),NA())</f>
        <v>1.914491491830983E-2</v>
      </c>
      <c r="O1713" s="44">
        <f>IFERROR(_xll.qlIndexFixing(ONIndex3M,I1713,TRUE,_xll.ohTrigger(RecalcTrigger,Trigger3M)),NA())</f>
        <v>1.9453597165840497E-2</v>
      </c>
      <c r="P1713" s="44">
        <f>IFERROR(_xll.qlIndexFixing(ONIndex6M,I1713,TRUE,_xll.ohTrigger(RecalcTrigger,Trigger6M)),NA())</f>
        <v>1.947969591651777E-2</v>
      </c>
      <c r="Q1713" s="178">
        <f>IFERROR(_xll.qlIndexFixing(ONIndex1Y,I1713,TRUE,_xll.ohTrigger(RecalcTrigger,Trigger1Y)),NA())</f>
        <v>1.9506626034756502E-2</v>
      </c>
    </row>
    <row r="1714" spans="2:17" x14ac:dyDescent="0.2">
      <c r="B1714" s="39" t="s">
        <v>42</v>
      </c>
      <c r="D1714" s="42">
        <f>_xll.qlCalendarAdvance(Calendar,$D1713,B1714,"f",FALSE)</f>
        <v>51489</v>
      </c>
      <c r="E1714" s="172">
        <f>_xll.qlInterestRateIndexValueDate(IndexON,D1714)</f>
        <v>51489</v>
      </c>
      <c r="F1714" s="188">
        <f>IFERROR(_xll.qlIndexFixing(IndexON,D1714,TRUE,_xll.ohTrigger(RecalcTrigger,TriggerON)),NA())</f>
        <v>1.8892140469166652E-2</v>
      </c>
      <c r="H1714" s="42">
        <f>_xll.qlCalendarAdvance(Calendar,$H1713,B1714,"f",FALSE)</f>
        <v>51489</v>
      </c>
      <c r="I1714" s="172">
        <f>_xll.qlInterestRateIndexValueDate(Index1M,$H1714)</f>
        <v>51489</v>
      </c>
      <c r="J1714" s="177">
        <f>IFERROR(_xll.qlIndexFixing(Index1M,$H1714,TRUE,_xll.ohTrigger(RecalcTrigger,Trigger1M)),NA())</f>
        <v>1.9161380188350931E-2</v>
      </c>
      <c r="K1714" s="44">
        <f>IFERROR(_xll.qlIndexFixing(Index3M,H1714,TRUE,_xll.ohTrigger(RecalcTrigger,Trigger3M)),NA())</f>
        <v>1.9504355285928865E-2</v>
      </c>
      <c r="L1714" s="44">
        <f>IFERROR(_xll.qlIndexFixing(Index6M,$H1714,TRUE,_xll.ohTrigger(RecalcTrigger,Trigger6M)),NA())</f>
        <v>1.9583145019275452E-2</v>
      </c>
      <c r="M1714" s="178">
        <f>IFERROR(_xll.qlIndexFixing(Index1Y,$H1714,TRUE,_xll.ohTrigger(RecalcTrigger,Trigger1Y)),NA())</f>
        <v>1.9783916004892932E-2</v>
      </c>
      <c r="N1714" s="177">
        <f>IFERROR(_xll.qlIndexFixing(ONIndex1M,I1714,TRUE,_xll.ohTrigger(RecalcTrigger,Trigger1M)),NA())</f>
        <v>1.9145068065955506E-2</v>
      </c>
      <c r="O1714" s="44">
        <f>IFERROR(_xll.qlIndexFixing(ONIndex3M,I1714,TRUE,_xll.ohTrigger(RecalcTrigger,Trigger3M)),NA())</f>
        <v>1.9454348585298264E-2</v>
      </c>
      <c r="P1714" s="44">
        <f>IFERROR(_xll.qlIndexFixing(ONIndex6M,I1714,TRUE,_xll.ohTrigger(RecalcTrigger,Trigger6M)),NA())</f>
        <v>1.948063961041524E-2</v>
      </c>
      <c r="Q1714" s="178">
        <f>IFERROR(_xll.qlIndexFixing(ONIndex1Y,I1714,TRUE,_xll.ohTrigger(RecalcTrigger,Trigger1Y)),NA())</f>
        <v>1.9510617286502274E-2</v>
      </c>
    </row>
    <row r="1715" spans="2:17" x14ac:dyDescent="0.2">
      <c r="B1715" s="39" t="s">
        <v>42</v>
      </c>
      <c r="D1715" s="42">
        <f>_xll.qlCalendarAdvance(Calendar,$D1714,B1715,"f",FALSE)</f>
        <v>51497</v>
      </c>
      <c r="E1715" s="172">
        <f>_xll.qlInterestRateIndexValueDate(IndexON,D1715)</f>
        <v>51497</v>
      </c>
      <c r="F1715" s="188">
        <f>IFERROR(_xll.qlIndexFixing(IndexON,D1715,TRUE,_xll.ohTrigger(RecalcTrigger,TriggerON)),NA())</f>
        <v>1.8892598503357227E-2</v>
      </c>
      <c r="H1715" s="42">
        <f>_xll.qlCalendarAdvance(Calendar,$H1714,B1715,"f",FALSE)</f>
        <v>51497</v>
      </c>
      <c r="I1715" s="172">
        <f>_xll.qlInterestRateIndexValueDate(Index1M,$H1715)</f>
        <v>51497</v>
      </c>
      <c r="J1715" s="177">
        <f>IFERROR(_xll.qlIndexFixing(Index1M,$H1715,TRUE,_xll.ohTrigger(RecalcTrigger,Trigger1M)),NA())</f>
        <v>1.9160945249170162E-2</v>
      </c>
      <c r="K1715" s="44">
        <f>IFERROR(_xll.qlIndexFixing(Index3M,H1715,TRUE,_xll.ohTrigger(RecalcTrigger,Trigger3M)),NA())</f>
        <v>1.950492291710668E-2</v>
      </c>
      <c r="L1715" s="44">
        <f>IFERROR(_xll.qlIndexFixing(Index6M,$H1715,TRUE,_xll.ohTrigger(RecalcTrigger,Trigger6M)),NA())</f>
        <v>1.958365213438831E-2</v>
      </c>
      <c r="M1715" s="178">
        <f>IFERROR(_xll.qlIndexFixing(Index1Y,$H1715,TRUE,_xll.ohTrigger(RecalcTrigger,Trigger1Y)),NA())</f>
        <v>1.9786979610640243E-2</v>
      </c>
      <c r="N1715" s="177">
        <f>IFERROR(_xll.qlIndexFixing(ONIndex1M,I1715,TRUE,_xll.ohTrigger(RecalcTrigger,Trigger1M)),NA())</f>
        <v>1.9145222521850247E-2</v>
      </c>
      <c r="O1715" s="44">
        <f>IFERROR(_xll.qlIndexFixing(ONIndex3M,I1715,TRUE,_xll.ohTrigger(RecalcTrigger,Trigger3M)),NA())</f>
        <v>1.9455184210139809E-2</v>
      </c>
      <c r="P1715" s="44">
        <f>IFERROR(_xll.qlIndexFixing(ONIndex6M,I1715,TRUE,_xll.ohTrigger(RecalcTrigger,Trigger6M)),NA())</f>
        <v>1.9481694738896493E-2</v>
      </c>
      <c r="Q1715" s="178">
        <f>IFERROR(_xll.qlIndexFixing(ONIndex1Y,I1715,TRUE,_xll.ohTrigger(RecalcTrigger,Trigger1Y)),NA())</f>
        <v>1.9515149404655263E-2</v>
      </c>
    </row>
    <row r="1716" spans="2:17" x14ac:dyDescent="0.2">
      <c r="B1716" s="39" t="s">
        <v>42</v>
      </c>
      <c r="D1716" s="42">
        <f>_xll.qlCalendarAdvance(Calendar,$D1715,B1716,"f",FALSE)</f>
        <v>51504</v>
      </c>
      <c r="E1716" s="172">
        <f>_xll.qlInterestRateIndexValueDate(IndexON,D1716)</f>
        <v>51504</v>
      </c>
      <c r="F1716" s="188">
        <f>IFERROR(_xll.qlIndexFixing(IndexON,D1716,TRUE,_xll.ohTrigger(RecalcTrigger,TriggerON)),NA())</f>
        <v>1.88929615950717E-2</v>
      </c>
      <c r="H1716" s="42">
        <f>_xll.qlCalendarAdvance(Calendar,$H1715,B1716,"f",FALSE)</f>
        <v>51504</v>
      </c>
      <c r="I1716" s="172">
        <f>_xll.qlInterestRateIndexValueDate(Index1M,$H1716)</f>
        <v>51504</v>
      </c>
      <c r="J1716" s="177">
        <f>IFERROR(_xll.qlIndexFixing(Index1M,$H1716,TRUE,_xll.ohTrigger(RecalcTrigger,Trigger1M)),NA())</f>
        <v>1.9160972761700368E-2</v>
      </c>
      <c r="K1716" s="44">
        <f>IFERROR(_xll.qlIndexFixing(Index3M,H1716,TRUE,_xll.ohTrigger(RecalcTrigger,Trigger3M)),NA())</f>
        <v>1.9505379486847694E-2</v>
      </c>
      <c r="L1716" s="44">
        <f>IFERROR(_xll.qlIndexFixing(Index6M,$H1716,TRUE,_xll.ohTrigger(RecalcTrigger,Trigger6M)),NA())</f>
        <v>1.95835158123829E-2</v>
      </c>
      <c r="M1716" s="178">
        <f>IFERROR(_xll.qlIndexFixing(Index1Y,$H1716,TRUE,_xll.ohTrigger(RecalcTrigger,Trigger1Y)),NA())</f>
        <v>1.9789604097433022E-2</v>
      </c>
      <c r="N1716" s="177">
        <f>IFERROR(_xll.qlIndexFixing(ONIndex1M,I1716,TRUE,_xll.ohTrigger(RecalcTrigger,Trigger1M)),NA())</f>
        <v>1.9145322557274635E-2</v>
      </c>
      <c r="O1716" s="44">
        <f>IFERROR(_xll.qlIndexFixing(ONIndex3M,I1716,TRUE,_xll.ohTrigger(RecalcTrigger,Trigger3M)),NA())</f>
        <v>1.9455875464161609E-2</v>
      </c>
      <c r="P1716" s="44">
        <f>IFERROR(_xll.qlIndexFixing(ONIndex6M,I1716,TRUE,_xll.ohTrigger(RecalcTrigger,Trigger6M)),NA())</f>
        <v>1.9482577883928043E-2</v>
      </c>
      <c r="Q1716" s="178">
        <f>IFERROR(_xll.qlIndexFixing(ONIndex1Y,I1716,TRUE,_xll.ohTrigger(RecalcTrigger,Trigger1Y)),NA())</f>
        <v>1.9519059919554937E-2</v>
      </c>
    </row>
    <row r="1717" spans="2:17" x14ac:dyDescent="0.2">
      <c r="B1717" s="39" t="s">
        <v>42</v>
      </c>
      <c r="D1717" s="42">
        <f>_xll.qlCalendarAdvance(Calendar,$D1716,B1717,"f",FALSE)</f>
        <v>51511</v>
      </c>
      <c r="E1717" s="172">
        <f>_xll.qlInterestRateIndexValueDate(IndexON,D1717)</f>
        <v>51511</v>
      </c>
      <c r="F1717" s="188">
        <f>IFERROR(_xll.qlIndexFixing(IndexON,D1717,TRUE,_xll.ohTrigger(RecalcTrigger,TriggerON)),NA())</f>
        <v>1.8893289510836242E-2</v>
      </c>
      <c r="H1717" s="42">
        <f>_xll.qlCalendarAdvance(Calendar,$H1716,B1717,"f",FALSE)</f>
        <v>51511</v>
      </c>
      <c r="I1717" s="172">
        <f>_xll.qlInterestRateIndexValueDate(Index1M,$H1717)</f>
        <v>51511</v>
      </c>
      <c r="J1717" s="177">
        <f>IFERROR(_xll.qlIndexFixing(Index1M,$H1717,TRUE,_xll.ohTrigger(RecalcTrigger,Trigger1M)),NA())</f>
        <v>1.9160967448407507E-2</v>
      </c>
      <c r="K1717" s="44">
        <f>IFERROR(_xll.qlIndexFixing(Index3M,H1717,TRUE,_xll.ohTrigger(RecalcTrigger,Trigger3M)),NA())</f>
        <v>1.9505798622868598E-2</v>
      </c>
      <c r="L1717" s="44">
        <f>IFERROR(_xll.qlIndexFixing(Index6M,$H1717,TRUE,_xll.ohTrigger(RecalcTrigger,Trigger6M)),NA())</f>
        <v>1.9583883953072454E-2</v>
      </c>
      <c r="M1717" s="178">
        <f>IFERROR(_xll.qlIndexFixing(Index1Y,$H1717,TRUE,_xll.ohTrigger(RecalcTrigger,Trigger1Y)),NA())</f>
        <v>1.9792176160114083E-2</v>
      </c>
      <c r="N1717" s="177">
        <f>IFERROR(_xll.qlIndexFixing(ONIndex1M,I1717,TRUE,_xll.ohTrigger(RecalcTrigger,Trigger1M)),NA())</f>
        <v>1.9145389820257597E-2</v>
      </c>
      <c r="O1717" s="44">
        <f>IFERROR(_xll.qlIndexFixing(ONIndex3M,I1717,TRUE,_xll.ohTrigger(RecalcTrigger,Trigger3M)),NA())</f>
        <v>1.9456529461451266E-2</v>
      </c>
      <c r="P1717" s="44">
        <f>IFERROR(_xll.qlIndexFixing(ONIndex6M,I1717,TRUE,_xll.ohTrigger(RecalcTrigger,Trigger6M)),NA())</f>
        <v>1.9483423609648609E-2</v>
      </c>
      <c r="Q1717" s="178">
        <f>IFERROR(_xll.qlIndexFixing(ONIndex1Y,I1717,TRUE,_xll.ohTrigger(RecalcTrigger,Trigger1Y)),NA())</f>
        <v>1.9522919018531981E-2</v>
      </c>
    </row>
    <row r="1718" spans="2:17" x14ac:dyDescent="0.2">
      <c r="B1718" s="39" t="s">
        <v>42</v>
      </c>
      <c r="D1718" s="42">
        <f>_xll.qlCalendarAdvance(Calendar,$D1717,B1718,"f",FALSE)</f>
        <v>51518</v>
      </c>
      <c r="E1718" s="172">
        <f>_xll.qlInterestRateIndexValueDate(IndexON,D1718)</f>
        <v>51518</v>
      </c>
      <c r="F1718" s="188">
        <f>IFERROR(_xll.qlIndexFixing(IndexON,D1718,TRUE,_xll.ohTrigger(RecalcTrigger,TriggerON)),NA())</f>
        <v>1.88935822507319E-2</v>
      </c>
      <c r="H1718" s="42">
        <f>_xll.qlCalendarAdvance(Calendar,$H1717,B1718,"f",FALSE)</f>
        <v>51518</v>
      </c>
      <c r="I1718" s="172">
        <f>_xll.qlInterestRateIndexValueDate(Index1M,$H1718)</f>
        <v>51518</v>
      </c>
      <c r="J1718" s="177">
        <f>IFERROR(_xll.qlIndexFixing(Index1M,$H1718,TRUE,_xll.ohTrigger(RecalcTrigger,Trigger1M)),NA())</f>
        <v>1.9160929309296644E-2</v>
      </c>
      <c r="K1718" s="44">
        <f>IFERROR(_xll.qlIndexFixing(Index3M,H1718,TRUE,_xll.ohTrigger(RecalcTrigger,Trigger3M)),NA())</f>
        <v>1.9506180325161285E-2</v>
      </c>
      <c r="L1718" s="44">
        <f>IFERROR(_xll.qlIndexFixing(Index6M,$H1718,TRUE,_xll.ohTrigger(RecalcTrigger,Trigger6M)),NA())</f>
        <v>1.9584214313058047E-2</v>
      </c>
      <c r="M1718" s="178">
        <f>IFERROR(_xll.qlIndexFixing(Index1Y,$H1718,TRUE,_xll.ohTrigger(RecalcTrigger,Trigger1Y)),NA())</f>
        <v>1.9794695798286854E-2</v>
      </c>
      <c r="N1718" s="177">
        <f>IFERROR(_xll.qlIndexFixing(ONIndex1M,I1718,TRUE,_xll.ohTrigger(RecalcTrigger,Trigger1M)),NA())</f>
        <v>1.9145424310799131E-2</v>
      </c>
      <c r="O1718" s="44">
        <f>IFERROR(_xll.qlIndexFixing(ONIndex3M,I1718,TRUE,_xll.ohTrigger(RecalcTrigger,Trigger3M)),NA())</f>
        <v>1.9457146202251918E-2</v>
      </c>
      <c r="P1718" s="44">
        <f>IFERROR(_xll.qlIndexFixing(ONIndex6M,I1718,TRUE,_xll.ohTrigger(RecalcTrigger,Trigger6M)),NA())</f>
        <v>1.9484231916058192E-2</v>
      </c>
      <c r="Q1718" s="178">
        <f>IFERROR(_xll.qlIndexFixing(ONIndex1Y,I1718,TRUE,_xll.ohTrigger(RecalcTrigger,Trigger1Y)),NA())</f>
        <v>1.9526726701424302E-2</v>
      </c>
    </row>
    <row r="1719" spans="2:17" x14ac:dyDescent="0.2">
      <c r="B1719" s="39" t="s">
        <v>42</v>
      </c>
      <c r="D1719" s="42">
        <f>_xll.qlCalendarAdvance(Calendar,$D1718,B1719,"f",FALSE)</f>
        <v>51525</v>
      </c>
      <c r="E1719" s="172">
        <f>_xll.qlInterestRateIndexValueDate(IndexON,D1719)</f>
        <v>51525</v>
      </c>
      <c r="F1719" s="188">
        <f>IFERROR(_xll.qlIndexFixing(IndexON,D1719,TRUE,_xll.ohTrigger(RecalcTrigger,TriggerON)),NA())</f>
        <v>1.8893839814920765E-2</v>
      </c>
      <c r="H1719" s="42">
        <f>_xll.qlCalendarAdvance(Calendar,$H1718,B1719,"f",FALSE)</f>
        <v>51525</v>
      </c>
      <c r="I1719" s="172">
        <f>_xll.qlInterestRateIndexValueDate(Index1M,$H1719)</f>
        <v>51525</v>
      </c>
      <c r="J1719" s="177">
        <f>IFERROR(_xll.qlIndexFixing(Index1M,$H1719,TRUE,_xll.ohTrigger(RecalcTrigger,Trigger1M)),NA())</f>
        <v>1.9160858344357649E-2</v>
      </c>
      <c r="K1719" s="44">
        <f>IFERROR(_xll.qlIndexFixing(Index3M,H1719,TRUE,_xll.ohTrigger(RecalcTrigger,Trigger3M)),NA())</f>
        <v>1.9506524593713149E-2</v>
      </c>
      <c r="L1719" s="44">
        <f>IFERROR(_xll.qlIndexFixing(Index6M,$H1719,TRUE,_xll.ohTrigger(RecalcTrigger,Trigger6M)),NA())</f>
        <v>1.9584506892319529E-2</v>
      </c>
      <c r="M1719" s="178">
        <f>IFERROR(_xll.qlIndexFixing(Index1Y,$H1719,TRUE,_xll.ohTrigger(RecalcTrigger,Trigger1Y)),NA())</f>
        <v>1.9797163011562535E-2</v>
      </c>
      <c r="N1719" s="177">
        <f>IFERROR(_xll.qlIndexFixing(ONIndex1M,I1719,TRUE,_xll.ohTrigger(RecalcTrigger,Trigger1M)),NA())</f>
        <v>1.9145426028818191E-2</v>
      </c>
      <c r="O1719" s="44">
        <f>IFERROR(_xll.qlIndexFixing(ONIndex3M,I1719,TRUE,_xll.ohTrigger(RecalcTrigger,Trigger3M)),NA())</f>
        <v>1.9457725686482519E-2</v>
      </c>
      <c r="P1719" s="44">
        <f>IFERROR(_xll.qlIndexFixing(ONIndex6M,I1719,TRUE,_xll.ohTrigger(RecalcTrigger,Trigger6M)),NA())</f>
        <v>1.9485002803075746E-2</v>
      </c>
      <c r="Q1719" s="178">
        <f>IFERROR(_xll.qlIndexFixing(ONIndex1Y,I1719,TRUE,_xll.ohTrigger(RecalcTrigger,Trigger1Y)),NA())</f>
        <v>1.9530482968231899E-2</v>
      </c>
    </row>
    <row r="1720" spans="2:17" x14ac:dyDescent="0.2">
      <c r="B1720" s="39" t="s">
        <v>42</v>
      </c>
      <c r="D1720" s="42">
        <f>_xll.qlCalendarAdvance(Calendar,$D1719,B1720,"f",FALSE)</f>
        <v>51532</v>
      </c>
      <c r="E1720" s="172">
        <f>_xll.qlInterestRateIndexValueDate(IndexON,D1720)</f>
        <v>51532</v>
      </c>
      <c r="F1720" s="188">
        <f>IFERROR(_xll.qlIndexFixing(IndexON,D1720,TRUE,_xll.ohTrigger(RecalcTrigger,TriggerON)),NA())</f>
        <v>1.8894062203240747E-2</v>
      </c>
      <c r="H1720" s="42">
        <f>_xll.qlCalendarAdvance(Calendar,$H1719,B1720,"f",FALSE)</f>
        <v>51532</v>
      </c>
      <c r="I1720" s="172">
        <f>_xll.qlInterestRateIndexValueDate(Index1M,$H1720)</f>
        <v>51532</v>
      </c>
      <c r="J1720" s="177">
        <f>IFERROR(_xll.qlIndexFixing(Index1M,$H1720,TRUE,_xll.ohTrigger(RecalcTrigger,Trigger1M)),NA())</f>
        <v>1.915878381864633E-2</v>
      </c>
      <c r="K1720" s="44">
        <f>IFERROR(_xll.qlIndexFixing(Index3M,H1720,TRUE,_xll.ohTrigger(RecalcTrigger,Trigger3M)),NA())</f>
        <v>1.9506296039333466E-2</v>
      </c>
      <c r="L1720" s="44">
        <f>IFERROR(_xll.qlIndexFixing(Index6M,$H1720,TRUE,_xll.ohTrigger(RecalcTrigger,Trigger6M)),NA())</f>
        <v>1.9584761690843017E-2</v>
      </c>
      <c r="M1720" s="178">
        <f>IFERROR(_xll.qlIndexFixing(Index1Y,$H1720,TRUE,_xll.ohTrigger(RecalcTrigger,Trigger1Y)),NA())</f>
        <v>1.9799577799560764E-2</v>
      </c>
      <c r="N1720" s="177">
        <f>IFERROR(_xll.qlIndexFixing(ONIndex1M,I1720,TRUE,_xll.ohTrigger(RecalcTrigger,Trigger1M)),NA())</f>
        <v>1.9145394974314778E-2</v>
      </c>
      <c r="O1720" s="44">
        <f>IFERROR(_xll.qlIndexFixing(ONIndex3M,I1720,TRUE,_xll.ohTrigger(RecalcTrigger,Trigger3M)),NA())</f>
        <v>1.9458267914305161E-2</v>
      </c>
      <c r="P1720" s="44">
        <f>IFERROR(_xll.qlIndexFixing(ONIndex6M,I1720,TRUE,_xll.ohTrigger(RecalcTrigger,Trigger6M)),NA())</f>
        <v>1.948573627070127E-2</v>
      </c>
      <c r="Q1720" s="178">
        <f>IFERROR(_xll.qlIndexFixing(ONIndex1Y,I1720,TRUE,_xll.ohTrigger(RecalcTrigger,Trigger1Y)),NA())</f>
        <v>1.9534187819197912E-2</v>
      </c>
    </row>
    <row r="1721" spans="2:17" x14ac:dyDescent="0.2">
      <c r="B1721" s="39" t="s">
        <v>42</v>
      </c>
      <c r="D1721" s="42">
        <f>_xll.qlCalendarAdvance(Calendar,$D1720,B1721,"f",FALSE)</f>
        <v>51539</v>
      </c>
      <c r="E1721" s="172">
        <f>_xll.qlInterestRateIndexValueDate(IndexON,D1721)</f>
        <v>51539</v>
      </c>
      <c r="F1721" s="188">
        <f>IFERROR(_xll.qlIndexFixing(IndexON,D1721,TRUE,_xll.ohTrigger(RecalcTrigger,TriggerON)),NA())</f>
        <v>1.889424941577289E-2</v>
      </c>
      <c r="H1721" s="42">
        <f>_xll.qlCalendarAdvance(Calendar,$H1720,B1721,"f",FALSE)</f>
        <v>51539</v>
      </c>
      <c r="I1721" s="172">
        <f>_xll.qlInterestRateIndexValueDate(Index1M,$H1721)</f>
        <v>51539</v>
      </c>
      <c r="J1721" s="177">
        <f>IFERROR(_xll.qlIndexFixing(Index1M,$H1721,TRUE,_xll.ohTrigger(RecalcTrigger,Trigger1M)),NA())</f>
        <v>1.9158656607567475E-2</v>
      </c>
      <c r="K1721" s="44">
        <f>IFERROR(_xll.qlIndexFixing(Index3M,H1721,TRUE,_xll.ohTrigger(RecalcTrigger,Trigger3M)),NA())</f>
        <v>1.9506568099712362E-2</v>
      </c>
      <c r="L1721" s="44">
        <f>IFERROR(_xll.qlIndexFixing(Index6M,$H1721,TRUE,_xll.ohTrigger(RecalcTrigger,Trigger6M)),NA())</f>
        <v>1.9584978708612841E-2</v>
      </c>
      <c r="M1721" s="178">
        <f>IFERROR(_xll.qlIndexFixing(Index1Y,$H1721,TRUE,_xll.ohTrigger(RecalcTrigger,Trigger1Y)),NA())</f>
        <v>1.9801940161909393E-2</v>
      </c>
      <c r="N1721" s="177">
        <f>IFERROR(_xll.qlIndexFixing(ONIndex1M,I1721,TRUE,_xll.ohTrigger(RecalcTrigger,Trigger1M)),NA())</f>
        <v>1.9145331147369937E-2</v>
      </c>
      <c r="O1721" s="44">
        <f>IFERROR(_xll.qlIndexFixing(ONIndex3M,I1721,TRUE,_xll.ohTrigger(RecalcTrigger,Trigger3M)),NA())</f>
        <v>1.9458772885314612E-2</v>
      </c>
      <c r="P1721" s="44">
        <f>IFERROR(_xll.qlIndexFixing(ONIndex6M,I1721,TRUE,_xll.ohTrigger(RecalcTrigger,Trigger6M)),NA())</f>
        <v>1.9486432318853719E-2</v>
      </c>
      <c r="Q1721" s="178">
        <f>IFERROR(_xll.qlIndexFixing(ONIndex1Y,I1721,TRUE,_xll.ohTrigger(RecalcTrigger,Trigger1Y)),NA())</f>
        <v>1.9537841254160249E-2</v>
      </c>
    </row>
    <row r="1722" spans="2:17" x14ac:dyDescent="0.2">
      <c r="B1722" s="39" t="s">
        <v>42</v>
      </c>
      <c r="D1722" s="42">
        <f>_xll.qlCalendarAdvance(Calendar,$D1721,B1722,"f",FALSE)</f>
        <v>51546</v>
      </c>
      <c r="E1722" s="172">
        <f>_xll.qlInterestRateIndexValueDate(IndexON,D1722)</f>
        <v>51546</v>
      </c>
      <c r="F1722" s="188">
        <f>IFERROR(_xll.qlIndexFixing(IndexON,D1722,TRUE,_xll.ohTrigger(RecalcTrigger,TriggerON)),NA())</f>
        <v>1.8894401452517195E-2</v>
      </c>
      <c r="H1722" s="42">
        <f>_xll.qlCalendarAdvance(Calendar,$H1721,B1722,"f",FALSE)</f>
        <v>51546</v>
      </c>
      <c r="I1722" s="172">
        <f>_xll.qlInterestRateIndexValueDate(Index1M,$H1722)</f>
        <v>51546</v>
      </c>
      <c r="J1722" s="177">
        <f>IFERROR(_xll.qlIndexFixing(Index1M,$H1722,TRUE,_xll.ohTrigger(RecalcTrigger,Trigger1M)),NA())</f>
        <v>1.9158496577549786E-2</v>
      </c>
      <c r="K1722" s="44">
        <f>IFERROR(_xll.qlIndexFixing(Index3M,H1722,TRUE,_xll.ohTrigger(RecalcTrigger,Trigger3M)),NA())</f>
        <v>1.9506802728322822E-2</v>
      </c>
      <c r="L1722" s="44">
        <f>IFERROR(_xll.qlIndexFixing(Index6M,$H1722,TRUE,_xll.ohTrigger(RecalcTrigger,Trigger6M)),NA())</f>
        <v>1.9585157945617365E-2</v>
      </c>
      <c r="M1722" s="178">
        <f>IFERROR(_xll.qlIndexFixing(Index1Y,$H1722,TRUE,_xll.ohTrigger(RecalcTrigger,Trigger1Y)),NA())</f>
        <v>1.9804250098243381E-2</v>
      </c>
      <c r="N1722" s="177">
        <f>IFERROR(_xll.qlIndexFixing(ONIndex1M,I1722,TRUE,_xll.ohTrigger(RecalcTrigger,Trigger1M)),NA())</f>
        <v>1.9145234547902623E-2</v>
      </c>
      <c r="O1722" s="44">
        <f>IFERROR(_xll.qlIndexFixing(ONIndex3M,I1722,TRUE,_xll.ohTrigger(RecalcTrigger,Trigger3M)),NA())</f>
        <v>1.9459240599754013E-2</v>
      </c>
      <c r="P1722" s="44">
        <f>IFERROR(_xll.qlIndexFixing(ONIndex6M,I1722,TRUE,_xll.ohTrigger(RecalcTrigger,Trigger6M)),NA())</f>
        <v>1.9487090947776231E-2</v>
      </c>
      <c r="Q1722" s="178">
        <f>IFERROR(_xll.qlIndexFixing(ONIndex1Y,I1722,TRUE,_xll.ohTrigger(RecalcTrigger,Trigger1Y)),NA())</f>
        <v>1.9541443273037862E-2</v>
      </c>
    </row>
    <row r="1723" spans="2:17" x14ac:dyDescent="0.2">
      <c r="B1723" s="39" t="s">
        <v>42</v>
      </c>
      <c r="D1723" s="42">
        <f>_xll.qlCalendarAdvance(Calendar,$D1722,B1723,"f",FALSE)</f>
        <v>51553</v>
      </c>
      <c r="E1723" s="172">
        <f>_xll.qlInterestRateIndexValueDate(IndexON,D1723)</f>
        <v>51553</v>
      </c>
      <c r="F1723" s="188">
        <f>IFERROR(_xll.qlIndexFixing(IndexON,D1723,TRUE,_xll.ohTrigger(RecalcTrigger,TriggerON)),NA())</f>
        <v>1.8894518313392616E-2</v>
      </c>
      <c r="H1723" s="42">
        <f>_xll.qlCalendarAdvance(Calendar,$H1722,B1723,"f",FALSE)</f>
        <v>51553</v>
      </c>
      <c r="I1723" s="172">
        <f>_xll.qlInterestRateIndexValueDate(Index1M,$H1723)</f>
        <v>51553</v>
      </c>
      <c r="J1723" s="177">
        <f>IFERROR(_xll.qlIndexFixing(Index1M,$H1723,TRUE,_xll.ohTrigger(RecalcTrigger,Trigger1M)),NA())</f>
        <v>1.9158303728604838E-2</v>
      </c>
      <c r="K1723" s="44">
        <f>IFERROR(_xll.qlIndexFixing(Index3M,H1723,TRUE,_xll.ohTrigger(RecalcTrigger,Trigger3M)),NA())</f>
        <v>1.9506999925156653E-2</v>
      </c>
      <c r="L1723" s="44">
        <f>IFERROR(_xll.qlIndexFixing(Index6M,$H1723,TRUE,_xll.ohTrigger(RecalcTrigger,Trigger6M)),NA())</f>
        <v>1.9585299401845831E-2</v>
      </c>
      <c r="M1723" s="178">
        <f>IFERROR(_xll.qlIndexFixing(Index1Y,$H1723,TRUE,_xll.ohTrigger(RecalcTrigger,Trigger1Y)),NA())</f>
        <v>1.9806507608207014E-2</v>
      </c>
      <c r="N1723" s="177">
        <f>IFERROR(_xll.qlIndexFixing(ONIndex1M,I1723,TRUE,_xll.ohTrigger(RecalcTrigger,Trigger1M)),NA())</f>
        <v>1.9145105175993882E-2</v>
      </c>
      <c r="O1723" s="44">
        <f>IFERROR(_xll.qlIndexFixing(ONIndex3M,I1723,TRUE,_xll.ohTrigger(RecalcTrigger,Trigger3M)),NA())</f>
        <v>1.9459671057785455E-2</v>
      </c>
      <c r="P1723" s="44">
        <f>IFERROR(_xll.qlIndexFixing(ONIndex6M,I1723,TRUE,_xll.ohTrigger(RecalcTrigger,Trigger6M)),NA())</f>
        <v>1.9487712157144621E-2</v>
      </c>
      <c r="Q1723" s="178">
        <f>IFERROR(_xll.qlIndexFixing(ONIndex1Y,I1723,TRUE,_xll.ohTrigger(RecalcTrigger,Trigger1Y)),NA())</f>
        <v>1.9544993875992844E-2</v>
      </c>
    </row>
    <row r="1724" spans="2:17" x14ac:dyDescent="0.2">
      <c r="B1724" s="39" t="s">
        <v>42</v>
      </c>
      <c r="D1724" s="42">
        <f>_xll.qlCalendarAdvance(Calendar,$D1723,B1724,"f",FALSE)</f>
        <v>51560</v>
      </c>
      <c r="E1724" s="172">
        <f>_xll.qlInterestRateIndexValueDate(IndexON,D1724)</f>
        <v>51560</v>
      </c>
      <c r="F1724" s="188">
        <f>IFERROR(_xll.qlIndexFixing(IndexON,D1724,TRUE,_xll.ohTrigger(RecalcTrigger,TriggerON)),NA())</f>
        <v>1.8894599998480199E-2</v>
      </c>
      <c r="H1724" s="42">
        <f>_xll.qlCalendarAdvance(Calendar,$H1723,B1724,"f",FALSE)</f>
        <v>51560</v>
      </c>
      <c r="I1724" s="172">
        <f>_xll.qlInterestRateIndexValueDate(Index1M,$H1724)</f>
        <v>51560</v>
      </c>
      <c r="J1724" s="177">
        <f>IFERROR(_xll.qlIndexFixing(Index1M,$H1724,TRUE,_xll.ohTrigger(RecalcTrigger,Trigger1M)),NA())</f>
        <v>1.915856164021805E-2</v>
      </c>
      <c r="K1724" s="44">
        <f>IFERROR(_xll.qlIndexFixing(Index3M,H1724,TRUE,_xll.ohTrigger(RecalcTrigger,Trigger3M)),NA())</f>
        <v>1.9508733202665562E-2</v>
      </c>
      <c r="L1724" s="44">
        <f>IFERROR(_xll.qlIndexFixing(Index6M,$H1724,TRUE,_xll.ohTrigger(RecalcTrigger,Trigger6M)),NA())</f>
        <v>1.9586438992109999E-2</v>
      </c>
      <c r="M1724" s="178">
        <f>IFERROR(_xll.qlIndexFixing(Index1Y,$H1724,TRUE,_xll.ohTrigger(RecalcTrigger,Trigger1Y)),NA())</f>
        <v>1.9808712691452124E-2</v>
      </c>
      <c r="N1724" s="177">
        <f>IFERROR(_xll.qlIndexFixing(ONIndex1M,I1724,TRUE,_xll.ohTrigger(RecalcTrigger,Trigger1M)),NA())</f>
        <v>1.914494303148162E-2</v>
      </c>
      <c r="O1724" s="44">
        <f>IFERROR(_xll.qlIndexFixing(ONIndex3M,I1724,TRUE,_xll.ohTrigger(RecalcTrigger,Trigger3M)),NA())</f>
        <v>1.9460064259165799E-2</v>
      </c>
      <c r="P1724" s="44">
        <f>IFERROR(_xll.qlIndexFixing(ONIndex6M,I1724,TRUE,_xll.ohTrigger(RecalcTrigger,Trigger6M)),NA())</f>
        <v>1.9488295947283074E-2</v>
      </c>
      <c r="Q1724" s="178">
        <f>IFERROR(_xll.qlIndexFixing(ONIndex1Y,I1724,TRUE,_xll.ohTrigger(RecalcTrigger,Trigger1Y)),NA())</f>
        <v>1.954849306294415E-2</v>
      </c>
    </row>
    <row r="1725" spans="2:17" x14ac:dyDescent="0.2">
      <c r="B1725" s="39" t="s">
        <v>42</v>
      </c>
      <c r="D1725" s="42">
        <f>_xll.qlCalendarAdvance(Calendar,$D1724,B1725,"f",FALSE)</f>
        <v>51567</v>
      </c>
      <c r="E1725" s="172">
        <f>_xll.qlInterestRateIndexValueDate(IndexON,D1725)</f>
        <v>51567</v>
      </c>
      <c r="F1725" s="188">
        <f>IFERROR(_xll.qlIndexFixing(IndexON,D1725,TRUE,_xll.ohTrigger(RecalcTrigger,TriggerON)),NA())</f>
        <v>1.889464650786099E-2</v>
      </c>
      <c r="H1725" s="42">
        <f>_xll.qlCalendarAdvance(Calendar,$H1724,B1725,"f",FALSE)</f>
        <v>51567</v>
      </c>
      <c r="I1725" s="172">
        <f>_xll.qlInterestRateIndexValueDate(Index1M,$H1725)</f>
        <v>51567</v>
      </c>
      <c r="J1725" s="177">
        <f>IFERROR(_xll.qlIndexFixing(Index1M,$H1725,TRUE,_xll.ohTrigger(RecalcTrigger,Trigger1M)),NA())</f>
        <v>1.9159743212532991E-2</v>
      </c>
      <c r="K1725" s="44">
        <f>IFERROR(_xll.qlIndexFixing(Index3M,H1725,TRUE,_xll.ohTrigger(RecalcTrigger,Trigger3M)),NA())</f>
        <v>1.9508847533121931E-2</v>
      </c>
      <c r="L1725" s="44">
        <f>IFERROR(_xll.qlIndexFixing(Index6M,$H1725,TRUE,_xll.ohTrigger(RecalcTrigger,Trigger6M)),NA())</f>
        <v>1.9588043487039446E-2</v>
      </c>
      <c r="M1725" s="178">
        <f>IFERROR(_xll.qlIndexFixing(Index1Y,$H1725,TRUE,_xll.ohTrigger(RecalcTrigger,Trigger1Y)),NA())</f>
        <v>1.9810865347638096E-2</v>
      </c>
      <c r="N1725" s="177">
        <f>IFERROR(_xll.qlIndexFixing(ONIndex1M,I1725,TRUE,_xll.ohTrigger(RecalcTrigger,Trigger1M)),NA())</f>
        <v>1.9144748114608978E-2</v>
      </c>
      <c r="O1725" s="44">
        <f>IFERROR(_xll.qlIndexFixing(ONIndex3M,I1725,TRUE,_xll.ohTrigger(RecalcTrigger,Trigger3M)),NA())</f>
        <v>1.9460420204057138E-2</v>
      </c>
      <c r="P1725" s="44">
        <f>IFERROR(_xll.qlIndexFixing(ONIndex6M,I1725,TRUE,_xll.ohTrigger(RecalcTrigger,Trigger6M)),NA())</f>
        <v>1.9488842317948452E-2</v>
      </c>
      <c r="Q1725" s="178">
        <f>IFERROR(_xll.qlIndexFixing(ONIndex1Y,I1725,TRUE,_xll.ohTrigger(RecalcTrigger,Trigger1Y)),NA())</f>
        <v>1.9551940833810733E-2</v>
      </c>
    </row>
    <row r="1726" spans="2:17" x14ac:dyDescent="0.2">
      <c r="B1726" s="39" t="s">
        <v>42</v>
      </c>
      <c r="D1726" s="42">
        <f>_xll.qlCalendarAdvance(Calendar,$D1725,B1726,"f",FALSE)</f>
        <v>51574</v>
      </c>
      <c r="E1726" s="172">
        <f>_xll.qlInterestRateIndexValueDate(IndexON,D1726)</f>
        <v>51574</v>
      </c>
      <c r="F1726" s="188">
        <f>IFERROR(_xll.qlIndexFixing(IndexON,D1726,TRUE,_xll.ohTrigger(RecalcTrigger,TriggerON)),NA())</f>
        <v>1.8894657841372897E-2</v>
      </c>
      <c r="H1726" s="42">
        <f>_xll.qlCalendarAdvance(Calendar,$H1725,B1726,"f",FALSE)</f>
        <v>51574</v>
      </c>
      <c r="I1726" s="172">
        <f>_xll.qlInterestRateIndexValueDate(Index1M,$H1726)</f>
        <v>51574</v>
      </c>
      <c r="J1726" s="177">
        <f>IFERROR(_xll.qlIndexFixing(Index1M,$H1726,TRUE,_xll.ohTrigger(RecalcTrigger,Trigger1M)),NA())</f>
        <v>1.9159442466875586E-2</v>
      </c>
      <c r="K1726" s="44">
        <f>IFERROR(_xll.qlIndexFixing(Index3M,H1726,TRUE,_xll.ohTrigger(RecalcTrigger,Trigger3M)),NA())</f>
        <v>1.9508924425799337E-2</v>
      </c>
      <c r="L1726" s="44">
        <f>IFERROR(_xll.qlIndexFixing(Index6M,$H1726,TRUE,_xll.ohTrigger(RecalcTrigger,Trigger6M)),NA())</f>
        <v>1.9588058111666525E-2</v>
      </c>
      <c r="M1726" s="178">
        <f>IFERROR(_xll.qlIndexFixing(Index1Y,$H1726,TRUE,_xll.ohTrigger(RecalcTrigger,Trigger1Y)),NA())</f>
        <v>1.9812965576433417E-2</v>
      </c>
      <c r="N1726" s="177">
        <f>IFERROR(_xll.qlIndexFixing(ONIndex1M,I1726,TRUE,_xll.ohTrigger(RecalcTrigger,Trigger1M)),NA())</f>
        <v>1.9144520425213862E-2</v>
      </c>
      <c r="O1726" s="44">
        <f>IFERROR(_xll.qlIndexFixing(ONIndex3M,I1726,TRUE,_xll.ohTrigger(RecalcTrigger,Trigger3M)),NA())</f>
        <v>1.9460738892216334E-2</v>
      </c>
      <c r="P1726" s="44">
        <f>IFERROR(_xll.qlIndexFixing(ONIndex6M,I1726,TRUE,_xll.ohTrigger(RecalcTrigger,Trigger6M)),NA())</f>
        <v>1.9489351269302846E-2</v>
      </c>
      <c r="Q1726" s="178">
        <f>IFERROR(_xll.qlIndexFixing(ONIndex1Y,I1726,TRUE,_xll.ohTrigger(RecalcTrigger,Trigger1Y)),NA())</f>
        <v>1.9555337188754685E-2</v>
      </c>
    </row>
    <row r="1727" spans="2:17" x14ac:dyDescent="0.2">
      <c r="B1727" s="39" t="s">
        <v>42</v>
      </c>
      <c r="D1727" s="42">
        <f>_xll.qlCalendarAdvance(Calendar,$D1726,B1727,"f",FALSE)</f>
        <v>51581</v>
      </c>
      <c r="E1727" s="172">
        <f>_xll.qlInterestRateIndexValueDate(IndexON,D1727)</f>
        <v>51581</v>
      </c>
      <c r="F1727" s="188">
        <f>IFERROR(_xll.qlIndexFixing(IndexON,D1727,TRUE,_xll.ohTrigger(RecalcTrigger,TriggerON)),NA())</f>
        <v>1.889463399901592E-2</v>
      </c>
      <c r="H1727" s="42">
        <f>_xll.qlCalendarAdvance(Calendar,$H1726,B1727,"f",FALSE)</f>
        <v>51581</v>
      </c>
      <c r="I1727" s="172">
        <f>_xll.qlInterestRateIndexValueDate(Index1M,$H1727)</f>
        <v>51581</v>
      </c>
      <c r="J1727" s="177">
        <f>IFERROR(_xll.qlIndexFixing(Index1M,$H1727,TRUE,_xll.ohTrigger(RecalcTrigger,Trigger1M)),NA())</f>
        <v>1.9159584562115386E-2</v>
      </c>
      <c r="K1727" s="44">
        <f>IFERROR(_xll.qlIndexFixing(Index3M,H1727,TRUE,_xll.ohTrigger(RecalcTrigger,Trigger3M)),NA())</f>
        <v>1.9508963880699542E-2</v>
      </c>
      <c r="L1727" s="44">
        <f>IFERROR(_xll.qlIndexFixing(Index6M,$H1727,TRUE,_xll.ohTrigger(RecalcTrigger,Trigger6M)),NA())</f>
        <v>1.9588034945411129E-2</v>
      </c>
      <c r="M1727" s="178">
        <f>IFERROR(_xll.qlIndexFixing(Index1Y,$H1727,TRUE,_xll.ohTrigger(RecalcTrigger,Trigger1Y)),NA())</f>
        <v>1.9815013377514124E-2</v>
      </c>
      <c r="N1727" s="177">
        <f>IFERROR(_xll.qlIndexFixing(ONIndex1M,I1727,TRUE,_xll.ohTrigger(RecalcTrigger,Trigger1M)),NA())</f>
        <v>1.9144259963296273E-2</v>
      </c>
      <c r="O1727" s="44">
        <f>IFERROR(_xll.qlIndexFixing(ONIndex3M,I1727,TRUE,_xll.ohTrigger(RecalcTrigger,Trigger3M)),NA())</f>
        <v>1.9461020323967571E-2</v>
      </c>
      <c r="P1727" s="44">
        <f>IFERROR(_xll.qlIndexFixing(ONIndex6M,I1727,TRUE,_xll.ohTrigger(RecalcTrigger,Trigger6M)),NA())</f>
        <v>1.9489822801184165E-2</v>
      </c>
      <c r="Q1727" s="178">
        <f>IFERROR(_xll.qlIndexFixing(ONIndex1Y,I1727,TRUE,_xll.ohTrigger(RecalcTrigger,Trigger1Y)),NA())</f>
        <v>1.9558682127613913E-2</v>
      </c>
    </row>
    <row r="1728" spans="2:17" x14ac:dyDescent="0.2">
      <c r="B1728" s="39" t="s">
        <v>42</v>
      </c>
      <c r="D1728" s="42">
        <f>_xll.qlCalendarAdvance(Calendar,$D1727,B1728,"f",FALSE)</f>
        <v>51588</v>
      </c>
      <c r="E1728" s="172">
        <f>_xll.qlInterestRateIndexValueDate(IndexON,D1728)</f>
        <v>51588</v>
      </c>
      <c r="F1728" s="188">
        <f>IFERROR(_xll.qlIndexFixing(IndexON,D1728,TRUE,_xll.ohTrigger(RecalcTrigger,TriggerON)),NA())</f>
        <v>1.8894574980871104E-2</v>
      </c>
      <c r="H1728" s="42">
        <f>_xll.qlCalendarAdvance(Calendar,$H1727,B1728,"f",FALSE)</f>
        <v>51588</v>
      </c>
      <c r="I1728" s="172">
        <f>_xll.qlInterestRateIndexValueDate(Index1M,$H1728)</f>
        <v>51588</v>
      </c>
      <c r="J1728" s="177">
        <f>IFERROR(_xll.qlIndexFixing(Index1M,$H1728,TRUE,_xll.ohTrigger(RecalcTrigger,Trigger1M)),NA())</f>
        <v>1.9158742498137163E-2</v>
      </c>
      <c r="K1728" s="44">
        <f>IFERROR(_xll.qlIndexFixing(Index3M,H1728,TRUE,_xll.ohTrigger(RecalcTrigger,Trigger3M)),NA())</f>
        <v>1.9508965897817261E-2</v>
      </c>
      <c r="L1728" s="44">
        <f>IFERROR(_xll.qlIndexFixing(Index6M,$H1728,TRUE,_xll.ohTrigger(RecalcTrigger,Trigger6M)),NA())</f>
        <v>1.9587973988275005E-2</v>
      </c>
      <c r="M1728" s="178">
        <f>IFERROR(_xll.qlIndexFixing(Index1Y,$H1728,TRUE,_xll.ohTrigger(RecalcTrigger,Trigger1Y)),NA())</f>
        <v>1.9817008750563803E-2</v>
      </c>
      <c r="N1728" s="177">
        <f>IFERROR(_xll.qlIndexFixing(ONIndex1M,I1728,TRUE,_xll.ohTrigger(RecalcTrigger,Trigger1M)),NA())</f>
        <v>1.914396672885621E-2</v>
      </c>
      <c r="O1728" s="44">
        <f>IFERROR(_xll.qlIndexFixing(ONIndex3M,I1728,TRUE,_xll.ohTrigger(RecalcTrigger,Trigger3M)),NA())</f>
        <v>1.9461264498986663E-2</v>
      </c>
      <c r="P1728" s="44">
        <f>IFERROR(_xll.qlIndexFixing(ONIndex6M,I1728,TRUE,_xll.ohTrigger(RecalcTrigger,Trigger6M)),NA())</f>
        <v>1.94902569137545E-2</v>
      </c>
      <c r="Q1728" s="178">
        <f>IFERROR(_xll.qlIndexFixing(ONIndex1Y,I1728,TRUE,_xll.ohTrigger(RecalcTrigger,Trigger1Y)),NA())</f>
        <v>1.9561975650469465E-2</v>
      </c>
    </row>
    <row r="1729" spans="2:17" x14ac:dyDescent="0.2">
      <c r="B1729" s="39" t="s">
        <v>42</v>
      </c>
      <c r="D1729" s="42">
        <f>_xll.qlCalendarAdvance(Calendar,$D1728,B1729,"f",FALSE)</f>
        <v>51595</v>
      </c>
      <c r="E1729" s="172">
        <f>_xll.qlInterestRateIndexValueDate(IndexON,D1729)</f>
        <v>51595</v>
      </c>
      <c r="F1729" s="188">
        <f>IFERROR(_xll.qlIndexFixing(IndexON,D1729,TRUE,_xll.ohTrigger(RecalcTrigger,TriggerON)),NA())</f>
        <v>1.889448078693845E-2</v>
      </c>
      <c r="H1729" s="42">
        <f>_xll.qlCalendarAdvance(Calendar,$H1728,B1729,"f",FALSE)</f>
        <v>51595</v>
      </c>
      <c r="I1729" s="172">
        <f>_xll.qlInterestRateIndexValueDate(Index1M,$H1729)</f>
        <v>51595</v>
      </c>
      <c r="J1729" s="177">
        <f>IFERROR(_xll.qlIndexFixing(Index1M,$H1729,TRUE,_xll.ohTrigger(RecalcTrigger,Trigger1M)),NA())</f>
        <v>1.9158814211965587E-2</v>
      </c>
      <c r="K1729" s="44">
        <f>IFERROR(_xll.qlIndexFixing(Index3M,H1729,TRUE,_xll.ohTrigger(RecalcTrigger,Trigger3M)),NA())</f>
        <v>1.9508419568135909E-2</v>
      </c>
      <c r="L1729" s="44">
        <f>IFERROR(_xll.qlIndexFixing(Index6M,$H1729,TRUE,_xll.ohTrigger(RecalcTrigger,Trigger6M)),NA())</f>
        <v>1.9586363663135892E-2</v>
      </c>
      <c r="M1729" s="178">
        <f>IFERROR(_xll.qlIndexFixing(Index1Y,$H1729,TRUE,_xll.ohTrigger(RecalcTrigger,Trigger1Y)),NA())</f>
        <v>1.9821504732218741E-2</v>
      </c>
      <c r="N1729" s="177">
        <f>IFERROR(_xll.qlIndexFixing(ONIndex1M,I1729,TRUE,_xll.ohTrigger(RecalcTrigger,Trigger1M)),NA())</f>
        <v>1.9143640722055766E-2</v>
      </c>
      <c r="O1729" s="44">
        <f>IFERROR(_xll.qlIndexFixing(ONIndex3M,I1729,TRUE,_xll.ohTrigger(RecalcTrigger,Trigger3M)),NA())</f>
        <v>1.9461471417516751E-2</v>
      </c>
      <c r="P1729" s="44">
        <f>IFERROR(_xll.qlIndexFixing(ONIndex6M,I1729,TRUE,_xll.ohTrigger(RecalcTrigger,Trigger6M)),NA())</f>
        <v>1.949065360685176E-2</v>
      </c>
      <c r="Q1729" s="178">
        <f>IFERROR(_xll.qlIndexFixing(ONIndex1Y,I1729,TRUE,_xll.ohTrigger(RecalcTrigger,Trigger1Y)),NA())</f>
        <v>1.9565217757402387E-2</v>
      </c>
    </row>
    <row r="1730" spans="2:17" x14ac:dyDescent="0.2">
      <c r="B1730" s="39" t="s">
        <v>42</v>
      </c>
      <c r="D1730" s="42">
        <f>_xll.qlCalendarAdvance(Calendar,$D1729,B1730,"f",FALSE)</f>
        <v>51602</v>
      </c>
      <c r="E1730" s="172">
        <f>_xll.qlInterestRateIndexValueDate(IndexON,D1730)</f>
        <v>51602</v>
      </c>
      <c r="F1730" s="188">
        <f>IFERROR(_xll.qlIndexFixing(IndexON,D1730,TRUE,_xll.ohTrigger(RecalcTrigger,TriggerON)),NA())</f>
        <v>1.8894351417217958E-2</v>
      </c>
      <c r="H1730" s="42">
        <f>_xll.qlCalendarAdvance(Calendar,$H1729,B1730,"f",FALSE)</f>
        <v>51602</v>
      </c>
      <c r="I1730" s="172">
        <f>_xll.qlInterestRateIndexValueDate(Index1M,$H1730)</f>
        <v>51602</v>
      </c>
      <c r="J1730" s="177">
        <f>IFERROR(_xll.qlIndexFixing(Index1M,$H1730,TRUE,_xll.ohTrigger(RecalcTrigger,Trigger1M)),NA())</f>
        <v>1.9157911226182454E-2</v>
      </c>
      <c r="K1730" s="44">
        <f>IFERROR(_xll.qlIndexFixing(Index3M,H1730,TRUE,_xll.ohTrigger(RecalcTrigger,Trigger3M)),NA())</f>
        <v>1.9508349387562542E-2</v>
      </c>
      <c r="L1730" s="44">
        <f>IFERROR(_xll.qlIndexFixing(Index6M,$H1730,TRUE,_xll.ohTrigger(RecalcTrigger,Trigger6M)),NA())</f>
        <v>1.9586235242866377E-2</v>
      </c>
      <c r="M1730" s="178">
        <f>IFERROR(_xll.qlIndexFixing(Index1Y,$H1730,TRUE,_xll.ohTrigger(RecalcTrigger,Trigger1Y)),NA())</f>
        <v>1.9820842211349055E-2</v>
      </c>
      <c r="N1730" s="177">
        <f>IFERROR(_xll.qlIndexFixing(ONIndex1M,I1730,TRUE,_xll.ohTrigger(RecalcTrigger,Trigger1M)),NA())</f>
        <v>1.9143281942570756E-2</v>
      </c>
      <c r="O1730" s="44">
        <f>IFERROR(_xll.qlIndexFixing(ONIndex3M,I1730,TRUE,_xll.ohTrigger(RecalcTrigger,Trigger3M)),NA())</f>
        <v>1.9461641079395742E-2</v>
      </c>
      <c r="P1730" s="44">
        <f>IFERROR(_xll.qlIndexFixing(ONIndex6M,I1730,TRUE,_xll.ohTrigger(RecalcTrigger,Trigger6M)),NA())</f>
        <v>1.949101288055699E-2</v>
      </c>
      <c r="Q1730" s="178">
        <f>IFERROR(_xll.qlIndexFixing(ONIndex1Y,I1730,TRUE,_xll.ohTrigger(RecalcTrigger,Trigger1Y)),NA())</f>
        <v>1.9568408448331631E-2</v>
      </c>
    </row>
    <row r="1731" spans="2:17" x14ac:dyDescent="0.2">
      <c r="B1731" s="39" t="s">
        <v>42</v>
      </c>
      <c r="D1731" s="42">
        <f>_xll.qlCalendarAdvance(Calendar,$D1730,B1731,"f",FALSE)</f>
        <v>51609</v>
      </c>
      <c r="E1731" s="172">
        <f>_xll.qlInterestRateIndexValueDate(IndexON,D1731)</f>
        <v>51609</v>
      </c>
      <c r="F1731" s="188">
        <f>IFERROR(_xll.qlIndexFixing(IndexON,D1731,TRUE,_xll.ohTrigger(RecalcTrigger,TriggerON)),NA())</f>
        <v>1.8896088881145134E-2</v>
      </c>
      <c r="H1731" s="42">
        <f>_xll.qlCalendarAdvance(Calendar,$H1730,B1731,"f",FALSE)</f>
        <v>51609</v>
      </c>
      <c r="I1731" s="172">
        <f>_xll.qlInterestRateIndexValueDate(Index1M,$H1731)</f>
        <v>51609</v>
      </c>
      <c r="J1731" s="177">
        <f>IFERROR(_xll.qlIndexFixing(Index1M,$H1731,TRUE,_xll.ohTrigger(RecalcTrigger,Trigger1M)),NA())</f>
        <v>1.9157446351511023E-2</v>
      </c>
      <c r="K1731" s="44">
        <f>IFERROR(_xll.qlIndexFixing(Index3M,H1731,TRUE,_xll.ohTrigger(RecalcTrigger,Trigger3M)),NA())</f>
        <v>1.9508241771208874E-2</v>
      </c>
      <c r="L1731" s="44">
        <f>IFERROR(_xll.qlIndexFixing(Index6M,$H1731,TRUE,_xll.ohTrigger(RecalcTrigger,Trigger6M)),NA())</f>
        <v>1.9586069037783985E-2</v>
      </c>
      <c r="M1731" s="178">
        <f>IFERROR(_xll.qlIndexFixing(Index1Y,$H1731,TRUE,_xll.ohTrigger(RecalcTrigger,Trigger1Y)),NA())</f>
        <v>1.9822680298493101E-2</v>
      </c>
      <c r="N1731" s="177">
        <f>IFERROR(_xll.qlIndexFixing(ONIndex1M,I1731,TRUE,_xll.ohTrigger(RecalcTrigger,Trigger1M)),NA())</f>
        <v>1.914477985753571E-2</v>
      </c>
      <c r="O1731" s="44">
        <f>IFERROR(_xll.qlIndexFixing(ONIndex3M,I1731,TRUE,_xll.ohTrigger(RecalcTrigger,Trigger3M)),NA())</f>
        <v>1.9463879229318248E-2</v>
      </c>
      <c r="P1731" s="44">
        <f>IFERROR(_xll.qlIndexFixing(ONIndex6M,I1731,TRUE,_xll.ohTrigger(RecalcTrigger,Trigger6M)),NA())</f>
        <v>1.9493500896276661E-2</v>
      </c>
      <c r="Q1731" s="178">
        <f>IFERROR(_xll.qlIndexFixing(ONIndex1Y,I1731,TRUE,_xll.ohTrigger(RecalcTrigger,Trigger1Y)),NA())</f>
        <v>1.9574533347774592E-2</v>
      </c>
    </row>
    <row r="1732" spans="2:17" x14ac:dyDescent="0.2">
      <c r="B1732" s="39" t="s">
        <v>42</v>
      </c>
      <c r="D1732" s="42">
        <f>_xll.qlCalendarAdvance(Calendar,$D1731,B1732,"f",FALSE)</f>
        <v>51616</v>
      </c>
      <c r="E1732" s="172">
        <f>_xll.qlInterestRateIndexValueDate(IndexON,D1732)</f>
        <v>51616</v>
      </c>
      <c r="F1732" s="188">
        <f>IFERROR(_xll.qlIndexFixing(IndexON,D1732,TRUE,_xll.ohTrigger(RecalcTrigger,TriggerON)),NA())</f>
        <v>1.8893987150332414E-2</v>
      </c>
      <c r="H1732" s="42">
        <f>_xll.qlCalendarAdvance(Calendar,$H1731,B1732,"f",FALSE)</f>
        <v>51616</v>
      </c>
      <c r="I1732" s="172">
        <f>_xll.qlInterestRateIndexValueDate(Index1M,$H1732)</f>
        <v>51616</v>
      </c>
      <c r="J1732" s="177">
        <f>IFERROR(_xll.qlIndexFixing(Index1M,$H1732,TRUE,_xll.ohTrigger(RecalcTrigger,Trigger1M)),NA())</f>
        <v>1.9157412480343434E-2</v>
      </c>
      <c r="K1732" s="44">
        <f>IFERROR(_xll.qlIndexFixing(Index3M,H1732,TRUE,_xll.ohTrigger(RecalcTrigger,Trigger3M)),NA())</f>
        <v>1.9508096719075798E-2</v>
      </c>
      <c r="L1732" s="44">
        <f>IFERROR(_xll.qlIndexFixing(Index6M,$H1732,TRUE,_xll.ohTrigger(RecalcTrigger,Trigger6M)),NA())</f>
        <v>1.9585865047898457E-2</v>
      </c>
      <c r="M1732" s="178">
        <f>IFERROR(_xll.qlIndexFixing(Index1Y,$H1732,TRUE,_xll.ohTrigger(RecalcTrigger,Trigger1Y)),NA())</f>
        <v>1.9824465956423953E-2</v>
      </c>
      <c r="N1732" s="177">
        <f>IFERROR(_xll.qlIndexFixing(ONIndex1M,I1732,TRUE,_xll.ohTrigger(RecalcTrigger,Trigger1M)),NA())</f>
        <v>1.91424660663575E-2</v>
      </c>
      <c r="O1732" s="44">
        <f>IFERROR(_xll.qlIndexFixing(ONIndex3M,I1732,TRUE,_xll.ohTrigger(RecalcTrigger,Trigger3M)),NA())</f>
        <v>1.9461868633605661E-2</v>
      </c>
      <c r="P1732" s="44">
        <f>IFERROR(_xll.qlIndexFixing(ONIndex6M,I1732,TRUE,_xll.ohTrigger(RecalcTrigger,Trigger6M)),NA())</f>
        <v>1.9491619170034502E-2</v>
      </c>
      <c r="Q1732" s="178">
        <f>IFERROR(_xll.qlIndexFixing(ONIndex1Y,I1732,TRUE,_xll.ohTrigger(RecalcTrigger,Trigger1Y)),NA())</f>
        <v>1.9574635582016997E-2</v>
      </c>
    </row>
    <row r="1733" spans="2:17" x14ac:dyDescent="0.2">
      <c r="B1733" s="39" t="s">
        <v>42</v>
      </c>
      <c r="D1733" s="42">
        <f>_xll.qlCalendarAdvance(Calendar,$D1732,B1733,"f",FALSE)</f>
        <v>51623</v>
      </c>
      <c r="E1733" s="172">
        <f>_xll.qlInterestRateIndexValueDate(IndexON,D1733)</f>
        <v>51623</v>
      </c>
      <c r="F1733" s="188">
        <f>IFERROR(_xll.qlIndexFixing(IndexON,D1733,TRUE,_xll.ohTrigger(RecalcTrigger,TriggerON)),NA())</f>
        <v>1.8893752253086316E-2</v>
      </c>
      <c r="H1733" s="42">
        <f>_xll.qlCalendarAdvance(Calendar,$H1732,B1733,"f",FALSE)</f>
        <v>51623</v>
      </c>
      <c r="I1733" s="172">
        <f>_xll.qlInterestRateIndexValueDate(Index1M,$H1733)</f>
        <v>51623</v>
      </c>
      <c r="J1733" s="177">
        <f>IFERROR(_xll.qlIndexFixing(Index1M,$H1733,TRUE,_xll.ohTrigger(RecalcTrigger,Trigger1M)),NA())</f>
        <v>1.9156418124795203E-2</v>
      </c>
      <c r="K1733" s="44">
        <f>IFERROR(_xll.qlIndexFixing(Index3M,H1733,TRUE,_xll.ohTrigger(RecalcTrigger,Trigger3M)),NA())</f>
        <v>1.9508414416739006E-2</v>
      </c>
      <c r="L1733" s="44">
        <f>IFERROR(_xll.qlIndexFixing(Index6M,$H1733,TRUE,_xll.ohTrigger(RecalcTrigger,Trigger6M)),NA())</f>
        <v>1.9587102339583003E-2</v>
      </c>
      <c r="M1733" s="178">
        <f>IFERROR(_xll.qlIndexFixing(Index1Y,$H1733,TRUE,_xll.ohTrigger(RecalcTrigger,Trigger1Y)),NA())</f>
        <v>1.9826199184866056E-2</v>
      </c>
      <c r="N1733" s="177">
        <f>IFERROR(_xll.qlIndexFixing(ONIndex1M,I1733,TRUE,_xll.ohTrigger(RecalcTrigger,Trigger1M)),NA())</f>
        <v>1.9142008969467161E-2</v>
      </c>
      <c r="O1733" s="44">
        <f>IFERROR(_xll.qlIndexFixing(ONIndex3M,I1733,TRUE,_xll.ohTrigger(RecalcTrigger,Trigger3M)),NA())</f>
        <v>1.9461926525855544E-2</v>
      </c>
      <c r="P1733" s="44">
        <f>IFERROR(_xll.qlIndexFixing(ONIndex6M,I1733,TRUE,_xll.ohTrigger(RecalcTrigger,Trigger6M)),NA())</f>
        <v>1.9491866185644691E-2</v>
      </c>
      <c r="Q1733" s="178">
        <f>IFERROR(_xll.qlIndexFixing(ONIndex1Y,I1733,TRUE,_xll.ohTrigger(RecalcTrigger,Trigger1Y)),NA())</f>
        <v>1.9577672024773118E-2</v>
      </c>
    </row>
    <row r="1734" spans="2:17" x14ac:dyDescent="0.2">
      <c r="B1734" s="39" t="s">
        <v>42</v>
      </c>
      <c r="D1734" s="42">
        <f>_xll.qlCalendarAdvance(Calendar,$D1733,B1734,"f",FALSE)</f>
        <v>51630</v>
      </c>
      <c r="E1734" s="172">
        <f>_xll.qlInterestRateIndexValueDate(IndexON,D1734)</f>
        <v>51630</v>
      </c>
      <c r="F1734" s="188">
        <f>IFERROR(_xll.qlIndexFixing(IndexON,D1734,TRUE,_xll.ohTrigger(RecalcTrigger,TriggerON)),NA())</f>
        <v>1.8893482180133425E-2</v>
      </c>
      <c r="H1734" s="42">
        <f>_xll.qlCalendarAdvance(Calendar,$H1733,B1734,"f",FALSE)</f>
        <v>51630</v>
      </c>
      <c r="I1734" s="172">
        <f>_xll.qlInterestRateIndexValueDate(Index1M,$H1734)</f>
        <v>51630</v>
      </c>
      <c r="J1734" s="177">
        <f>IFERROR(_xll.qlIndexFixing(Index1M,$H1734,TRUE,_xll.ohTrigger(RecalcTrigger,Trigger1M)),NA())</f>
        <v>1.9155854772758413E-2</v>
      </c>
      <c r="K1734" s="44">
        <f>IFERROR(_xll.qlIndexFixing(Index3M,H1734,TRUE,_xll.ohTrigger(RecalcTrigger,Trigger3M)),NA())</f>
        <v>1.9508191807210248E-2</v>
      </c>
      <c r="L1734" s="44">
        <f>IFERROR(_xll.qlIndexFixing(Index6M,$H1734,TRUE,_xll.ohTrigger(RecalcTrigger,Trigger6M)),NA())</f>
        <v>1.9586814637311524E-2</v>
      </c>
      <c r="M1734" s="178">
        <f>IFERROR(_xll.qlIndexFixing(Index1Y,$H1734,TRUE,_xll.ohTrigger(RecalcTrigger,Trigger1Y)),NA())</f>
        <v>1.9827879983552288E-2</v>
      </c>
      <c r="N1734" s="177">
        <f>IFERROR(_xll.qlIndexFixing(ONIndex1M,I1734,TRUE,_xll.ohTrigger(RecalcTrigger,Trigger1M)),NA())</f>
        <v>1.9141519100216442E-2</v>
      </c>
      <c r="O1734" s="44">
        <f>IFERROR(_xll.qlIndexFixing(ONIndex3M,I1734,TRUE,_xll.ohTrigger(RecalcTrigger,Trigger3M)),NA())</f>
        <v>1.9461947161535376E-2</v>
      </c>
      <c r="P1734" s="44">
        <f>IFERROR(_xll.qlIndexFixing(ONIndex6M,I1734,TRUE,_xll.ohTrigger(RecalcTrigger,Trigger6M)),NA())</f>
        <v>1.949207578186285E-2</v>
      </c>
      <c r="Q1734" s="178">
        <f>IFERROR(_xll.qlIndexFixing(ONIndex1Y,I1734,TRUE,_xll.ohTrigger(RecalcTrigger,Trigger1Y)),NA())</f>
        <v>1.9580657051606609E-2</v>
      </c>
    </row>
    <row r="1735" spans="2:17" x14ac:dyDescent="0.2">
      <c r="B1735" s="39" t="s">
        <v>42</v>
      </c>
      <c r="D1735" s="42">
        <f>_xll.qlCalendarAdvance(Calendar,$D1734,B1735,"f",FALSE)</f>
        <v>51637</v>
      </c>
      <c r="E1735" s="172">
        <f>_xll.qlInterestRateIndexValueDate(IndexON,D1735)</f>
        <v>51637</v>
      </c>
      <c r="F1735" s="188">
        <f>IFERROR(_xll.qlIndexFixing(IndexON,D1735,TRUE,_xll.ohTrigger(RecalcTrigger,TriggerON)),NA())</f>
        <v>1.889317693131165E-2</v>
      </c>
      <c r="H1735" s="42">
        <f>_xll.qlCalendarAdvance(Calendar,$H1734,B1735,"f",FALSE)</f>
        <v>51637</v>
      </c>
      <c r="I1735" s="172">
        <f>_xll.qlInterestRateIndexValueDate(Index1M,$H1735)</f>
        <v>51637</v>
      </c>
      <c r="J1735" s="177">
        <f>IFERROR(_xll.qlIndexFixing(Index1M,$H1735,TRUE,_xll.ohTrigger(RecalcTrigger,Trigger1M)),NA())</f>
        <v>1.9155258594944144E-2</v>
      </c>
      <c r="K1735" s="44">
        <f>IFERROR(_xll.qlIndexFixing(Index3M,H1735,TRUE,_xll.ohTrigger(RecalcTrigger,Trigger3M)),NA())</f>
        <v>1.9507931759923668E-2</v>
      </c>
      <c r="L1735" s="44">
        <f>IFERROR(_xll.qlIndexFixing(Index6M,$H1735,TRUE,_xll.ohTrigger(RecalcTrigger,Trigger6M)),NA())</f>
        <v>1.9586489144229467E-2</v>
      </c>
      <c r="M1735" s="178">
        <f>IFERROR(_xll.qlIndexFixing(Index1Y,$H1735,TRUE,_xll.ohTrigger(RecalcTrigger,Trigger1Y)),NA())</f>
        <v>1.9829508352223524E-2</v>
      </c>
      <c r="N1735" s="177">
        <f>IFERROR(_xll.qlIndexFixing(ONIndex1M,I1735,TRUE,_xll.ohTrigger(RecalcTrigger,Trigger1M)),NA())</f>
        <v>1.9140996458362203E-2</v>
      </c>
      <c r="O1735" s="44">
        <f>IFERROR(_xll.qlIndexFixing(ONIndex3M,I1735,TRUE,_xll.ohTrigger(RecalcTrigger,Trigger3M)),NA())</f>
        <v>1.9461930540483063E-2</v>
      </c>
      <c r="P1735" s="44">
        <f>IFERROR(_xll.qlIndexFixing(ONIndex6M,I1735,TRUE,_xll.ohTrigger(RecalcTrigger,Trigger6M)),NA())</f>
        <v>1.949224795868898E-2</v>
      </c>
      <c r="Q1735" s="178">
        <f>IFERROR(_xll.qlIndexFixing(ONIndex1Y,I1735,TRUE,_xll.ohTrigger(RecalcTrigger,Trigger1Y)),NA())</f>
        <v>1.9583590662355377E-2</v>
      </c>
    </row>
    <row r="1736" spans="2:17" x14ac:dyDescent="0.2">
      <c r="B1736" s="39" t="s">
        <v>42</v>
      </c>
      <c r="D1736" s="42">
        <f>_xll.qlCalendarAdvance(Calendar,$D1735,B1736,"f",FALSE)</f>
        <v>51644</v>
      </c>
      <c r="E1736" s="172">
        <f>_xll.qlInterestRateIndexValueDate(IndexON,D1736)</f>
        <v>51644</v>
      </c>
      <c r="F1736" s="188">
        <f>IFERROR(_xll.qlIndexFixing(IndexON,D1736,TRUE,_xll.ohTrigger(RecalcTrigger,TriggerON)),NA())</f>
        <v>1.8892836506783084E-2</v>
      </c>
      <c r="H1736" s="42">
        <f>_xll.qlCalendarAdvance(Calendar,$H1735,B1736,"f",FALSE)</f>
        <v>51644</v>
      </c>
      <c r="I1736" s="172">
        <f>_xll.qlInterestRateIndexValueDate(Index1M,$H1736)</f>
        <v>51644</v>
      </c>
      <c r="J1736" s="177">
        <f>IFERROR(_xll.qlIndexFixing(Index1M,$H1736,TRUE,_xll.ohTrigger(RecalcTrigger,Trigger1M)),NA())</f>
        <v>1.9154629591357462E-2</v>
      </c>
      <c r="K1736" s="44">
        <f>IFERROR(_xll.qlIndexFixing(Index3M,H1736,TRUE,_xll.ohTrigger(RecalcTrigger,Trigger3M)),NA())</f>
        <v>1.9507634274885433E-2</v>
      </c>
      <c r="L1736" s="44">
        <f>IFERROR(_xll.qlIndexFixing(Index6M,$H1736,TRUE,_xll.ohTrigger(RecalcTrigger,Trigger6M)),NA())</f>
        <v>1.9586125860354697E-2</v>
      </c>
      <c r="M1736" s="178">
        <f>IFERROR(_xll.qlIndexFixing(Index1Y,$H1736,TRUE,_xll.ohTrigger(RecalcTrigger,Trigger1Y)),NA())</f>
        <v>1.9831084290628631E-2</v>
      </c>
      <c r="N1736" s="177">
        <f>IFERROR(_xll.qlIndexFixing(ONIndex1M,I1736,TRUE,_xll.ohTrigger(RecalcTrigger,Trigger1M)),NA())</f>
        <v>1.9140441044066536E-2</v>
      </c>
      <c r="O1736" s="44">
        <f>IFERROR(_xll.qlIndexFixing(ONIndex3M,I1736,TRUE,_xll.ohTrigger(RecalcTrigger,Trigger3M)),NA())</f>
        <v>1.9461876663022792E-2</v>
      </c>
      <c r="P1736" s="44">
        <f>IFERROR(_xll.qlIndexFixing(ONIndex6M,I1736,TRUE,_xll.ohTrigger(RecalcTrigger,Trigger6M)),NA())</f>
        <v>1.949238271612308E-2</v>
      </c>
      <c r="Q1736" s="178">
        <f>IFERROR(_xll.qlIndexFixing(ONIndex1Y,I1736,TRUE,_xll.ohTrigger(RecalcTrigger,Trigger1Y)),NA())</f>
        <v>1.9586472857181514E-2</v>
      </c>
    </row>
    <row r="1737" spans="2:17" x14ac:dyDescent="0.2">
      <c r="B1737" s="39" t="s">
        <v>42</v>
      </c>
      <c r="D1737" s="42">
        <f>_xll.qlCalendarAdvance(Calendar,$D1736,B1737,"f",FALSE)</f>
        <v>51651</v>
      </c>
      <c r="E1737" s="172">
        <f>_xll.qlInterestRateIndexValueDate(IndexON,D1737)</f>
        <v>51651</v>
      </c>
      <c r="F1737" s="188">
        <f>IFERROR(_xll.qlIndexFixing(IndexON,D1737,TRUE,_xll.ohTrigger(RecalcTrigger,TriggerON)),NA())</f>
        <v>1.8892460906385633E-2</v>
      </c>
      <c r="H1737" s="42">
        <f>_xll.qlCalendarAdvance(Calendar,$H1736,B1737,"f",FALSE)</f>
        <v>51651</v>
      </c>
      <c r="I1737" s="172">
        <f>_xll.qlInterestRateIndexValueDate(Index1M,$H1737)</f>
        <v>51651</v>
      </c>
      <c r="J1737" s="177">
        <f>IFERROR(_xll.qlIndexFixing(Index1M,$H1737,TRUE,_xll.ohTrigger(RecalcTrigger,Trigger1M)),NA())</f>
        <v>1.9152610649424417E-2</v>
      </c>
      <c r="K1737" s="44">
        <f>IFERROR(_xll.qlIndexFixing(Index3M,H1737,TRUE,_xll.ohTrigger(RecalcTrigger,Trigger3M)),NA())</f>
        <v>1.9507299352103474E-2</v>
      </c>
      <c r="L1737" s="44">
        <f>IFERROR(_xll.qlIndexFixing(Index6M,$H1737,TRUE,_xll.ohTrigger(RecalcTrigger,Trigger6M)),NA())</f>
        <v>1.9584278326890543E-2</v>
      </c>
      <c r="M1737" s="178">
        <f>IFERROR(_xll.qlIndexFixing(Index1Y,$H1737,TRUE,_xll.ohTrigger(RecalcTrigger,Trigger1Y)),NA())</f>
        <v>1.9832607798524471E-2</v>
      </c>
      <c r="N1737" s="177">
        <f>IFERROR(_xll.qlIndexFixing(ONIndex1M,I1737,TRUE,_xll.ohTrigger(RecalcTrigger,Trigger1M)),NA())</f>
        <v>1.913985285716735E-2</v>
      </c>
      <c r="O1737" s="44">
        <f>IFERROR(_xll.qlIndexFixing(ONIndex3M,I1737,TRUE,_xll.ohTrigger(RecalcTrigger,Trigger3M)),NA())</f>
        <v>1.9461785528911424E-2</v>
      </c>
      <c r="P1737" s="44">
        <f>IFERROR(_xll.qlIndexFixing(ONIndex6M,I1737,TRUE,_xll.ohTrigger(RecalcTrigger,Trigger6M)),NA())</f>
        <v>1.9492480054165151E-2</v>
      </c>
      <c r="Q1737" s="178">
        <f>IFERROR(_xll.qlIndexFixing(ONIndex1Y,I1737,TRUE,_xll.ohTrigger(RecalcTrigger,Trigger1Y)),NA())</f>
        <v>1.9589303635922928E-2</v>
      </c>
    </row>
    <row r="1738" spans="2:17" x14ac:dyDescent="0.2">
      <c r="B1738" s="39" t="s">
        <v>42</v>
      </c>
      <c r="D1738" s="42">
        <f>_xll.qlCalendarAdvance(Calendar,$D1737,B1738,"f",FALSE)</f>
        <v>51658</v>
      </c>
      <c r="E1738" s="172">
        <f>_xll.qlInterestRateIndexValueDate(IndexON,D1738)</f>
        <v>51658</v>
      </c>
      <c r="F1738" s="188">
        <f>IFERROR(_xll.qlIndexFixing(IndexON,D1738,TRUE,_xll.ohTrigger(RecalcTrigger,TriggerON)),NA())</f>
        <v>1.8892050130119298E-2</v>
      </c>
      <c r="H1738" s="42">
        <f>_xll.qlCalendarAdvance(Calendar,$H1737,B1738,"f",FALSE)</f>
        <v>51658</v>
      </c>
      <c r="I1738" s="172">
        <f>_xll.qlInterestRateIndexValueDate(Index1M,$H1738)</f>
        <v>51658</v>
      </c>
      <c r="J1738" s="177">
        <f>IFERROR(_xll.qlIndexFixing(Index1M,$H1738,TRUE,_xll.ohTrigger(RecalcTrigger,Trigger1M)),NA())</f>
        <v>1.915327310688459E-2</v>
      </c>
      <c r="K1738" s="44">
        <f>IFERROR(_xll.qlIndexFixing(Index3M,H1738,TRUE,_xll.ohTrigger(RecalcTrigger,Trigger3M)),NA())</f>
        <v>1.9506926991589242E-2</v>
      </c>
      <c r="L1738" s="44">
        <f>IFERROR(_xll.qlIndexFixing(Index6M,$H1738,TRUE,_xll.ohTrigger(RecalcTrigger,Trigger6M)),NA())</f>
        <v>1.9583847628498862E-2</v>
      </c>
      <c r="M1738" s="178">
        <f>IFERROR(_xll.qlIndexFixing(Index1Y,$H1738,TRUE,_xll.ohTrigger(RecalcTrigger,Trigger1Y)),NA())</f>
        <v>1.9834078875675454E-2</v>
      </c>
      <c r="N1738" s="177">
        <f>IFERROR(_xll.qlIndexFixing(ONIndex1M,I1738,TRUE,_xll.ohTrigger(RecalcTrigger,Trigger1M)),NA())</f>
        <v>1.9139231897826736E-2</v>
      </c>
      <c r="O1738" s="44">
        <f>IFERROR(_xll.qlIndexFixing(ONIndex3M,I1738,TRUE,_xll.ohTrigger(RecalcTrigger,Trigger3M)),NA())</f>
        <v>1.946165713831105E-2</v>
      </c>
      <c r="P1738" s="44">
        <f>IFERROR(_xll.qlIndexFixing(ONIndex6M,I1738,TRUE,_xll.ohTrigger(RecalcTrigger,Trigger6M)),NA())</f>
        <v>1.9492539972896239E-2</v>
      </c>
      <c r="Q1738" s="178">
        <f>IFERROR(_xll.qlIndexFixing(ONIndex1Y,I1738,TRUE,_xll.ohTrigger(RecalcTrigger,Trigger1Y)),NA())</f>
        <v>1.9592082998579619E-2</v>
      </c>
    </row>
    <row r="1739" spans="2:17" x14ac:dyDescent="0.2">
      <c r="B1739" s="39" t="s">
        <v>42</v>
      </c>
      <c r="D1739" s="42">
        <f>_xll.qlCalendarAdvance(Calendar,$D1738,B1739,"f",FALSE)</f>
        <v>51665</v>
      </c>
      <c r="E1739" s="172">
        <f>_xll.qlInterestRateIndexValueDate(IndexON,D1739)</f>
        <v>51665</v>
      </c>
      <c r="F1739" s="188">
        <f>IFERROR(_xll.qlIndexFixing(IndexON,D1739,TRUE,_xll.ohTrigger(RecalcTrigger,TriggerON)),NA())</f>
        <v>1.8891604178146171E-2</v>
      </c>
      <c r="H1739" s="42">
        <f>_xll.qlCalendarAdvance(Calendar,$H1738,B1739,"f",FALSE)</f>
        <v>51665</v>
      </c>
      <c r="I1739" s="172">
        <f>_xll.qlInterestRateIndexValueDate(Index1M,$H1739)</f>
        <v>51665</v>
      </c>
      <c r="J1739" s="177">
        <f>IFERROR(_xll.qlIndexFixing(Index1M,$H1739,TRUE,_xll.ohTrigger(RecalcTrigger,Trigger1M)),NA())</f>
        <v>1.9152545626016128E-2</v>
      </c>
      <c r="K1739" s="44">
        <f>IFERROR(_xll.qlIndexFixing(Index3M,H1739,TRUE,_xll.ohTrigger(RecalcTrigger,Trigger3M)),NA())</f>
        <v>1.9506517193351541E-2</v>
      </c>
      <c r="L1739" s="44">
        <f>IFERROR(_xll.qlIndexFixing(Index6M,$H1739,TRUE,_xll.ohTrigger(RecalcTrigger,Trigger6M)),NA())</f>
        <v>1.9583379145427609E-2</v>
      </c>
      <c r="M1739" s="178">
        <f>IFERROR(_xll.qlIndexFixing(Index1Y,$H1739,TRUE,_xll.ohTrigger(RecalcTrigger,Trigger1Y)),NA())</f>
        <v>1.9835497521855983E-2</v>
      </c>
      <c r="N1739" s="177">
        <f>IFERROR(_xll.qlIndexFixing(ONIndex1M,I1739,TRUE,_xll.ohTrigger(RecalcTrigger,Trigger1M)),NA())</f>
        <v>1.9138578166125741E-2</v>
      </c>
      <c r="O1739" s="44">
        <f>IFERROR(_xll.qlIndexFixing(ONIndex3M,I1739,TRUE,_xll.ohTrigger(RecalcTrigger,Trigger3M)),NA())</f>
        <v>1.9461491491059579E-2</v>
      </c>
      <c r="P1739" s="44">
        <f>IFERROR(_xll.qlIndexFixing(ONIndex6M,I1739,TRUE,_xll.ohTrigger(RecalcTrigger,Trigger6M)),NA())</f>
        <v>1.9492562472235297E-2</v>
      </c>
      <c r="Q1739" s="178">
        <f>IFERROR(_xll.qlIndexFixing(ONIndex1Y,I1739,TRUE,_xll.ohTrigger(RecalcTrigger,Trigger1Y)),NA())</f>
        <v>1.9594810945394725E-2</v>
      </c>
    </row>
    <row r="1740" spans="2:17" x14ac:dyDescent="0.2">
      <c r="B1740" s="39" t="s">
        <v>42</v>
      </c>
      <c r="D1740" s="42">
        <f>_xll.qlCalendarAdvance(Calendar,$D1739,B1740,"f",FALSE)</f>
        <v>51672</v>
      </c>
      <c r="E1740" s="172">
        <f>_xll.qlInterestRateIndexValueDate(IndexON,D1740)</f>
        <v>51672</v>
      </c>
      <c r="F1740" s="188">
        <f>IFERROR(_xll.qlIndexFixing(IndexON,D1740,TRUE,_xll.ohTrigger(RecalcTrigger,TriggerON)),NA())</f>
        <v>1.8891123050223113E-2</v>
      </c>
      <c r="H1740" s="42">
        <f>_xll.qlCalendarAdvance(Calendar,$H1739,B1740,"f",FALSE)</f>
        <v>51672</v>
      </c>
      <c r="I1740" s="172">
        <f>_xll.qlInterestRateIndexValueDate(Index1M,$H1740)</f>
        <v>51672</v>
      </c>
      <c r="J1740" s="177">
        <f>IFERROR(_xll.qlIndexFixing(Index1M,$H1740,TRUE,_xll.ohTrigger(RecalcTrigger,Trigger1M)),NA())</f>
        <v>1.9151785319390449E-2</v>
      </c>
      <c r="K1740" s="44">
        <f>IFERROR(_xll.qlIndexFixing(Index3M,H1740,TRUE,_xll.ohTrigger(RecalcTrigger,Trigger3M)),NA())</f>
        <v>1.9506069957401829E-2</v>
      </c>
      <c r="L1740" s="44">
        <f>IFERROR(_xll.qlIndexFixing(Index6M,$H1740,TRUE,_xll.ohTrigger(RecalcTrigger,Trigger6M)),NA())</f>
        <v>1.9582872877705122E-2</v>
      </c>
      <c r="M1740" s="178">
        <f>IFERROR(_xll.qlIndexFixing(Index1Y,$H1740,TRUE,_xll.ohTrigger(RecalcTrigger,Trigger1Y)),NA())</f>
        <v>1.9836863736846011E-2</v>
      </c>
      <c r="N1740" s="177">
        <f>IFERROR(_xll.qlIndexFixing(ONIndex1M,I1740,TRUE,_xll.ohTrigger(RecalcTrigger,Trigger1M)),NA())</f>
        <v>1.9137891661821227E-2</v>
      </c>
      <c r="O1740" s="44">
        <f>IFERROR(_xll.qlIndexFixing(ONIndex3M,I1740,TRUE,_xll.ohTrigger(RecalcTrigger,Trigger3M)),NA())</f>
        <v>1.9461288587238057E-2</v>
      </c>
      <c r="P1740" s="44">
        <f>IFERROR(_xll.qlIndexFixing(ONIndex6M,I1740,TRUE,_xll.ohTrigger(RecalcTrigger,Trigger6M)),NA())</f>
        <v>1.949254755210128E-2</v>
      </c>
      <c r="Q1740" s="178">
        <f>IFERROR(_xll.qlIndexFixing(ONIndex1Y,I1740,TRUE,_xll.ohTrigger(RecalcTrigger,Trigger1Y)),NA())</f>
        <v>1.9597487476044062E-2</v>
      </c>
    </row>
    <row r="1741" spans="2:17" x14ac:dyDescent="0.2">
      <c r="B1741" s="39" t="s">
        <v>42</v>
      </c>
      <c r="D1741" s="42">
        <f>_xll.qlCalendarAdvance(Calendar,$D1740,B1741,"f",FALSE)</f>
        <v>51679</v>
      </c>
      <c r="E1741" s="172">
        <f>_xll.qlInterestRateIndexValueDate(IndexON,D1741)</f>
        <v>51679</v>
      </c>
      <c r="F1741" s="188">
        <f>IFERROR(_xll.qlIndexFixing(IndexON,D1741,TRUE,_xll.ohTrigger(RecalcTrigger,TriggerON)),NA())</f>
        <v>1.889060674667431E-2</v>
      </c>
      <c r="H1741" s="42">
        <f>_xll.qlCalendarAdvance(Calendar,$H1740,B1741,"f",FALSE)</f>
        <v>51679</v>
      </c>
      <c r="I1741" s="172">
        <f>_xll.qlInterestRateIndexValueDate(Index1M,$H1741)</f>
        <v>51679</v>
      </c>
      <c r="J1741" s="177">
        <f>IFERROR(_xll.qlIndexFixing(Index1M,$H1741,TRUE,_xll.ohTrigger(RecalcTrigger,Trigger1M)),NA())</f>
        <v>1.9150992187027815E-2</v>
      </c>
      <c r="K1741" s="44">
        <f>IFERROR(_xll.qlIndexFixing(Index3M,H1741,TRUE,_xll.ohTrigger(RecalcTrigger,Trigger3M)),NA())</f>
        <v>1.9505585283753322E-2</v>
      </c>
      <c r="L1741" s="44">
        <f>IFERROR(_xll.qlIndexFixing(Index6M,$H1741,TRUE,_xll.ohTrigger(RecalcTrigger,Trigger6M)),NA())</f>
        <v>1.958232882535842E-2</v>
      </c>
      <c r="M1741" s="178">
        <f>IFERROR(_xll.qlIndexFixing(Index1Y,$H1741,TRUE,_xll.ohTrigger(RecalcTrigger,Trigger1Y)),NA())</f>
        <v>1.9838177520435263E-2</v>
      </c>
      <c r="N1741" s="177">
        <f>IFERROR(_xll.qlIndexFixing(ONIndex1M,I1741,TRUE,_xll.ohTrigger(RecalcTrigger,Trigger1M)),NA())</f>
        <v>1.9137172385156331E-2</v>
      </c>
      <c r="O1741" s="44">
        <f>IFERROR(_xll.qlIndexFixing(ONIndex3M,I1741,TRUE,_xll.ohTrigger(RecalcTrigger,Trigger3M)),NA())</f>
        <v>1.9461048426846483E-2</v>
      </c>
      <c r="P1741" s="44">
        <f>IFERROR(_xll.qlIndexFixing(ONIndex6M,I1741,TRUE,_xll.ohTrigger(RecalcTrigger,Trigger6M)),NA())</f>
        <v>1.9492495212737326E-2</v>
      </c>
      <c r="Q1741" s="178">
        <f>IFERROR(_xll.qlIndexFixing(ONIndex1Y,I1741,TRUE,_xll.ohTrigger(RecalcTrigger,Trigger1Y)),NA())</f>
        <v>1.9600112590689722E-2</v>
      </c>
    </row>
    <row r="1742" spans="2:17" x14ac:dyDescent="0.2">
      <c r="B1742" s="39" t="s">
        <v>42</v>
      </c>
      <c r="D1742" s="42">
        <f>_xll.qlCalendarAdvance(Calendar,$D1741,B1742,"f",FALSE)</f>
        <v>51686</v>
      </c>
      <c r="E1742" s="172">
        <f>_xll.qlInterestRateIndexValueDate(IndexON,D1742)</f>
        <v>51686</v>
      </c>
      <c r="F1742" s="188">
        <f>IFERROR(_xll.qlIndexFixing(IndexON,D1742,TRUE,_xll.ohTrigger(RecalcTrigger,TriggerON)),NA())</f>
        <v>1.8890055267256622E-2</v>
      </c>
      <c r="H1742" s="42">
        <f>_xll.qlCalendarAdvance(Calendar,$H1741,B1742,"f",FALSE)</f>
        <v>51686</v>
      </c>
      <c r="I1742" s="172">
        <f>_xll.qlInterestRateIndexValueDate(Index1M,$H1742)</f>
        <v>51686</v>
      </c>
      <c r="J1742" s="177">
        <f>IFERROR(_xll.qlIndexFixing(Index1M,$H1742,TRUE,_xll.ohTrigger(RecalcTrigger,Trigger1M)),NA())</f>
        <v>1.9150166228923161E-2</v>
      </c>
      <c r="K1742" s="44">
        <f>IFERROR(_xll.qlIndexFixing(Index3M,H1742,TRUE,_xll.ohTrigger(RecalcTrigger,Trigger3M)),NA())</f>
        <v>1.9505063172419224E-2</v>
      </c>
      <c r="L1742" s="44">
        <f>IFERROR(_xll.qlIndexFixing(Index6M,$H1742,TRUE,_xll.ohTrigger(RecalcTrigger,Trigger6M)),NA())</f>
        <v>1.9583152551784645E-2</v>
      </c>
      <c r="M1742" s="178">
        <f>IFERROR(_xll.qlIndexFixing(Index1Y,$H1742,TRUE,_xll.ohTrigger(RecalcTrigger,Trigger1Y)),NA())</f>
        <v>1.9839438872421455E-2</v>
      </c>
      <c r="N1742" s="177">
        <f>IFERROR(_xll.qlIndexFixing(ONIndex1M,I1742,TRUE,_xll.ohTrigger(RecalcTrigger,Trigger1M)),NA())</f>
        <v>1.913642033580687E-2</v>
      </c>
      <c r="O1742" s="44">
        <f>IFERROR(_xll.qlIndexFixing(ONIndex3M,I1742,TRUE,_xll.ohTrigger(RecalcTrigger,Trigger3M)),NA())</f>
        <v>1.9460771009884859E-2</v>
      </c>
      <c r="P1742" s="44">
        <f>IFERROR(_xll.qlIndexFixing(ONIndex6M,I1742,TRUE,_xll.ohTrigger(RecalcTrigger,Trigger6M)),NA())</f>
        <v>1.9492405453738204E-2</v>
      </c>
      <c r="Q1742" s="178">
        <f>IFERROR(_xll.qlIndexFixing(ONIndex1Y,I1742,TRUE,_xll.ohTrigger(RecalcTrigger,Trigger1Y)),NA())</f>
        <v>1.9602686289331706E-2</v>
      </c>
    </row>
    <row r="1743" spans="2:17" x14ac:dyDescent="0.2">
      <c r="B1743" s="39" t="s">
        <v>42</v>
      </c>
      <c r="D1743" s="42">
        <f>_xll.qlCalendarAdvance(Calendar,$D1742,B1743,"f",FALSE)</f>
        <v>51693</v>
      </c>
      <c r="E1743" s="172">
        <f>_xll.qlInterestRateIndexValueDate(IndexON,D1743)</f>
        <v>51693</v>
      </c>
      <c r="F1743" s="188">
        <f>IFERROR(_xll.qlIndexFixing(IndexON,D1743,TRUE,_xll.ohTrigger(RecalcTrigger,TriggerON)),NA())</f>
        <v>1.8889468611889004E-2</v>
      </c>
      <c r="H1743" s="42">
        <f>_xll.qlCalendarAdvance(Calendar,$H1742,B1743,"f",FALSE)</f>
        <v>51693</v>
      </c>
      <c r="I1743" s="172">
        <f>_xll.qlInterestRateIndexValueDate(Index1M,$H1743)</f>
        <v>51693</v>
      </c>
      <c r="J1743" s="177">
        <f>IFERROR(_xll.qlIndexFixing(Index1M,$H1743,TRUE,_xll.ohTrigger(RecalcTrigger,Trigger1M)),NA())</f>
        <v>1.9149307445091683E-2</v>
      </c>
      <c r="K1743" s="44">
        <f>IFERROR(_xll.qlIndexFixing(Index3M,H1743,TRUE,_xll.ohTrigger(RecalcTrigger,Trigger3M)),NA())</f>
        <v>1.9504503623417165E-2</v>
      </c>
      <c r="L1743" s="44">
        <f>IFERROR(_xll.qlIndexFixing(Index6M,$H1743,TRUE,_xll.ohTrigger(RecalcTrigger,Trigger6M)),NA())</f>
        <v>1.9582524733067218E-2</v>
      </c>
      <c r="M1743" s="178">
        <f>IFERROR(_xll.qlIndexFixing(Index1Y,$H1743,TRUE,_xll.ohTrigger(RecalcTrigger,Trigger1Y)),NA())</f>
        <v>1.9840647792609412E-2</v>
      </c>
      <c r="N1743" s="177">
        <f>IFERROR(_xll.qlIndexFixing(ONIndex1M,I1743,TRUE,_xll.ohTrigger(RecalcTrigger,Trigger1M)),NA())</f>
        <v>1.9135635514015981E-2</v>
      </c>
      <c r="O1743" s="44">
        <f>IFERROR(_xll.qlIndexFixing(ONIndex3M,I1743,TRUE,_xll.ohTrigger(RecalcTrigger,Trigger3M)),NA())</f>
        <v>1.9460456336434229E-2</v>
      </c>
      <c r="P1743" s="44">
        <f>IFERROR(_xll.qlIndexFixing(ONIndex6M,I1743,TRUE,_xll.ohTrigger(RecalcTrigger,Trigger6M)),NA())</f>
        <v>1.9492278275590191E-2</v>
      </c>
      <c r="Q1743" s="178">
        <f>IFERROR(_xll.qlIndexFixing(ONIndex1Y,I1743,TRUE,_xll.ohTrigger(RecalcTrigger,Trigger1Y)),NA())</f>
        <v>1.9605208571970012E-2</v>
      </c>
    </row>
    <row r="1744" spans="2:17" x14ac:dyDescent="0.2">
      <c r="B1744" s="39" t="s">
        <v>42</v>
      </c>
      <c r="D1744" s="42">
        <f>_xll.qlCalendarAdvance(Calendar,$D1743,B1744,"f",FALSE)</f>
        <v>51700</v>
      </c>
      <c r="E1744" s="172">
        <f>_xll.qlInterestRateIndexValueDate(IndexON,D1744)</f>
        <v>51700</v>
      </c>
      <c r="F1744" s="188">
        <f>IFERROR(_xll.qlIndexFixing(IndexON,D1744,TRUE,_xll.ohTrigger(RecalcTrigger,TriggerON)),NA())</f>
        <v>1.8888846780895641E-2</v>
      </c>
      <c r="H1744" s="42">
        <f>_xll.qlCalendarAdvance(Calendar,$H1743,B1744,"f",FALSE)</f>
        <v>51700</v>
      </c>
      <c r="I1744" s="172">
        <f>_xll.qlInterestRateIndexValueDate(Index1M,$H1744)</f>
        <v>51700</v>
      </c>
      <c r="J1744" s="177">
        <f>IFERROR(_xll.qlIndexFixing(Index1M,$H1744,TRUE,_xll.ohTrigger(RecalcTrigger,Trigger1M)),NA())</f>
        <v>1.9148415835538446E-2</v>
      </c>
      <c r="K1744" s="44">
        <f>IFERROR(_xll.qlIndexFixing(Index3M,H1744,TRUE,_xll.ohTrigger(RecalcTrigger,Trigger3M)),NA())</f>
        <v>1.9503906636756829E-2</v>
      </c>
      <c r="L1744" s="44">
        <f>IFERROR(_xll.qlIndexFixing(Index6M,$H1744,TRUE,_xll.ohTrigger(RecalcTrigger,Trigger6M)),NA())</f>
        <v>1.9581859123783664E-2</v>
      </c>
      <c r="M1744" s="178">
        <f>IFERROR(_xll.qlIndexFixing(Index1Y,$H1744,TRUE,_xll.ohTrigger(RecalcTrigger,Trigger1Y)),NA())</f>
        <v>1.984180428081328E-2</v>
      </c>
      <c r="N1744" s="177">
        <f>IFERROR(_xll.qlIndexFixing(ONIndex1M,I1744,TRUE,_xll.ohTrigger(RecalcTrigger,Trigger1M)),NA())</f>
        <v>1.9134817919864711E-2</v>
      </c>
      <c r="O1744" s="44">
        <f>IFERROR(_xll.qlIndexFixing(ONIndex3M,I1744,TRUE,_xll.ohTrigger(RecalcTrigger,Trigger3M)),NA())</f>
        <v>1.9460104406251455E-2</v>
      </c>
      <c r="P1744" s="44">
        <f>IFERROR(_xll.qlIndexFixing(ONIndex6M,I1744,TRUE,_xll.ohTrigger(RecalcTrigger,Trigger6M)),NA())</f>
        <v>1.9492113677969103E-2</v>
      </c>
      <c r="Q1744" s="178">
        <f>IFERROR(_xll.qlIndexFixing(ONIndex1Y,I1744,TRUE,_xll.ohTrigger(RecalcTrigger,Trigger1Y)),NA())</f>
        <v>1.9607679438604642E-2</v>
      </c>
    </row>
    <row r="1745" spans="2:17" x14ac:dyDescent="0.2">
      <c r="B1745" s="39" t="s">
        <v>42</v>
      </c>
      <c r="D1745" s="42">
        <f>_xll.qlCalendarAdvance(Calendar,$D1744,B1745,"f",FALSE)</f>
        <v>51707</v>
      </c>
      <c r="E1745" s="172">
        <f>_xll.qlInterestRateIndexValueDate(IndexON,D1745)</f>
        <v>51707</v>
      </c>
      <c r="F1745" s="188">
        <f>IFERROR(_xll.qlIndexFixing(IndexON,D1745,TRUE,_xll.ohTrigger(RecalcTrigger,TriggerON)),NA())</f>
        <v>1.8888189774033393E-2</v>
      </c>
      <c r="H1745" s="42">
        <f>_xll.qlCalendarAdvance(Calendar,$H1744,B1745,"f",FALSE)</f>
        <v>51707</v>
      </c>
      <c r="I1745" s="172">
        <f>_xll.qlInterestRateIndexValueDate(Index1M,$H1745)</f>
        <v>51707</v>
      </c>
      <c r="J1745" s="177">
        <f>IFERROR(_xll.qlIndexFixing(Index1M,$H1745,TRUE,_xll.ohTrigger(RecalcTrigger,Trigger1M)),NA())</f>
        <v>1.9147924251085024E-2</v>
      </c>
      <c r="K1745" s="44">
        <f>IFERROR(_xll.qlIndexFixing(Index3M,H1745,TRUE,_xll.ohTrigger(RecalcTrigger,Trigger3M)),NA())</f>
        <v>1.9503272212462005E-2</v>
      </c>
      <c r="L1745" s="44">
        <f>IFERROR(_xll.qlIndexFixing(Index6M,$H1745,TRUE,_xll.ohTrigger(RecalcTrigger,Trigger6M)),NA())</f>
        <v>1.9581155723973627E-2</v>
      </c>
      <c r="M1745" s="178">
        <f>IFERROR(_xll.qlIndexFixing(Index1Y,$H1745,TRUE,_xll.ohTrigger(RecalcTrigger,Trigger1Y)),NA())</f>
        <v>1.9842908336854093E-2</v>
      </c>
      <c r="N1745" s="177">
        <f>IFERROR(_xll.qlIndexFixing(ONIndex1M,I1745,TRUE,_xll.ohTrigger(RecalcTrigger,Trigger1M)),NA())</f>
        <v>1.9133967553190967E-2</v>
      </c>
      <c r="O1745" s="44">
        <f>IFERROR(_xll.qlIndexFixing(ONIndex3M,I1745,TRUE,_xll.ohTrigger(RecalcTrigger,Trigger3M)),NA())</f>
        <v>1.9459715219741769E-2</v>
      </c>
      <c r="P1745" s="44">
        <f>IFERROR(_xll.qlIndexFixing(ONIndex6M,I1745,TRUE,_xll.ohTrigger(RecalcTrigger,Trigger6M)),NA())</f>
        <v>1.9491911661037031E-2</v>
      </c>
      <c r="Q1745" s="178">
        <f>IFERROR(_xll.qlIndexFixing(ONIndex1Y,I1745,TRUE,_xll.ohTrigger(RecalcTrigger,Trigger1Y)),NA())</f>
        <v>1.9610098889073502E-2</v>
      </c>
    </row>
    <row r="1746" spans="2:17" x14ac:dyDescent="0.2">
      <c r="B1746" s="39" t="s">
        <v>42</v>
      </c>
      <c r="D1746" s="42">
        <f>_xll.qlCalendarAdvance(Calendar,$D1745,B1746,"f",FALSE)</f>
        <v>51714</v>
      </c>
      <c r="E1746" s="172">
        <f>_xll.qlInterestRateIndexValueDate(IndexON,D1746)</f>
        <v>51714</v>
      </c>
      <c r="F1746" s="188">
        <f>IFERROR(_xll.qlIndexFixing(IndexON,D1746,TRUE,_xll.ohTrigger(RecalcTrigger,TriggerON)),NA())</f>
        <v>1.8887497591383307E-2</v>
      </c>
      <c r="H1746" s="42">
        <f>_xll.qlCalendarAdvance(Calendar,$H1745,B1746,"f",FALSE)</f>
        <v>51714</v>
      </c>
      <c r="I1746" s="172">
        <f>_xll.qlInterestRateIndexValueDate(Index1M,$H1746)</f>
        <v>51714</v>
      </c>
      <c r="J1746" s="177">
        <f>IFERROR(_xll.qlIndexFixing(Index1M,$H1746,TRUE,_xll.ohTrigger(RecalcTrigger,Trigger1M)),NA())</f>
        <v>1.9146534139297088E-2</v>
      </c>
      <c r="K1746" s="44">
        <f>IFERROR(_xll.qlIndexFixing(Index3M,H1746,TRUE,_xll.ohTrigger(RecalcTrigger,Trigger3M)),NA())</f>
        <v>1.9502600350544141E-2</v>
      </c>
      <c r="L1746" s="44">
        <f>IFERROR(_xll.qlIndexFixing(Index6M,$H1746,TRUE,_xll.ohTrigger(RecalcTrigger,Trigger6M)),NA())</f>
        <v>1.9580414533675459E-2</v>
      </c>
      <c r="M1746" s="178">
        <f>IFERROR(_xll.qlIndexFixing(Index1Y,$H1746,TRUE,_xll.ohTrigger(RecalcTrigger,Trigger1Y)),NA())</f>
        <v>1.9843959960561985E-2</v>
      </c>
      <c r="N1746" s="177">
        <f>IFERROR(_xll.qlIndexFixing(ONIndex1M,I1746,TRUE,_xll.ohTrigger(RecalcTrigger,Trigger1M)),NA())</f>
        <v>1.9133084413832657E-2</v>
      </c>
      <c r="O1746" s="44">
        <f>IFERROR(_xll.qlIndexFixing(ONIndex3M,I1746,TRUE,_xll.ohTrigger(RecalcTrigger,Trigger3M)),NA())</f>
        <v>1.9459288776418893E-2</v>
      </c>
      <c r="P1746" s="44">
        <f>IFERROR(_xll.qlIndexFixing(ONIndex6M,I1746,TRUE,_xll.ohTrigger(RecalcTrigger,Trigger6M)),NA())</f>
        <v>1.9491672224469792E-2</v>
      </c>
      <c r="Q1746" s="178">
        <f>IFERROR(_xll.qlIndexFixing(ONIndex1Y,I1746,TRUE,_xll.ohTrigger(RecalcTrigger,Trigger1Y)),NA())</f>
        <v>1.9612466923619731E-2</v>
      </c>
    </row>
    <row r="1747" spans="2:17" x14ac:dyDescent="0.2">
      <c r="B1747" s="39" t="s">
        <v>42</v>
      </c>
      <c r="D1747" s="42">
        <f>_xll.qlCalendarAdvance(Calendar,$D1746,B1747,"f",FALSE)</f>
        <v>51721</v>
      </c>
      <c r="E1747" s="172">
        <f>_xll.qlInterestRateIndexValueDate(IndexON,D1747)</f>
        <v>51721</v>
      </c>
      <c r="F1747" s="188">
        <f>IFERROR(_xll.qlIndexFixing(IndexON,D1747,TRUE,_xll.ohTrigger(RecalcTrigger,TriggerON)),NA())</f>
        <v>1.8886770232864336E-2</v>
      </c>
      <c r="H1747" s="42">
        <f>_xll.qlCalendarAdvance(Calendar,$H1746,B1747,"f",FALSE)</f>
        <v>51721</v>
      </c>
      <c r="I1747" s="172">
        <f>_xll.qlInterestRateIndexValueDate(Index1M,$H1747)</f>
        <v>51721</v>
      </c>
      <c r="J1747" s="177">
        <f>IFERROR(_xll.qlIndexFixing(Index1M,$H1747,TRUE,_xll.ohTrigger(RecalcTrigger,Trigger1M)),NA())</f>
        <v>1.9145544052624162E-2</v>
      </c>
      <c r="K1747" s="44">
        <f>IFERROR(_xll.qlIndexFixing(Index3M,H1747,TRUE,_xll.ohTrigger(RecalcTrigger,Trigger3M)),NA())</f>
        <v>1.9501891051027023E-2</v>
      </c>
      <c r="L1747" s="44">
        <f>IFERROR(_xll.qlIndexFixing(Index6M,$H1747,TRUE,_xll.ohTrigger(RecalcTrigger,Trigger6M)),NA())</f>
        <v>1.9579635552933166E-2</v>
      </c>
      <c r="M1747" s="178">
        <f>IFERROR(_xll.qlIndexFixing(Index1Y,$H1747,TRUE,_xll.ohTrigger(RecalcTrigger,Trigger1Y)),NA())</f>
        <v>1.9844959151774422E-2</v>
      </c>
      <c r="N1747" s="177">
        <f>IFERROR(_xll.qlIndexFixing(ONIndex1M,I1747,TRUE,_xll.ohTrigger(RecalcTrigger,Trigger1M)),NA())</f>
        <v>1.9132168502276059E-2</v>
      </c>
      <c r="O1747" s="44">
        <f>IFERROR(_xll.qlIndexFixing(ONIndex3M,I1747,TRUE,_xll.ohTrigger(RecalcTrigger,Trigger3M)),NA())</f>
        <v>1.9458825076607011E-2</v>
      </c>
      <c r="P1747" s="44">
        <f>IFERROR(_xll.qlIndexFixing(ONIndex6M,I1747,TRUE,_xll.ohTrigger(RecalcTrigger,Trigger6M)),NA())</f>
        <v>1.9491395368753661E-2</v>
      </c>
      <c r="Q1747" s="178">
        <f>IFERROR(_xll.qlIndexFixing(ONIndex1Y,I1747,TRUE,_xll.ohTrigger(RecalcTrigger,Trigger1Y)),NA())</f>
        <v>1.9614783542081238E-2</v>
      </c>
    </row>
    <row r="1748" spans="2:17" x14ac:dyDescent="0.2">
      <c r="B1748" s="39" t="s">
        <v>42</v>
      </c>
      <c r="D1748" s="42">
        <f>_xll.qlCalendarAdvance(Calendar,$D1747,B1748,"f",FALSE)</f>
        <v>51728</v>
      </c>
      <c r="E1748" s="172">
        <f>_xll.qlInterestRateIndexValueDate(IndexON,D1748)</f>
        <v>51728</v>
      </c>
      <c r="F1748" s="188">
        <f>IFERROR(_xll.qlIndexFixing(IndexON,D1748,TRUE,_xll.ohTrigger(RecalcTrigger,TriggerON)),NA())</f>
        <v>1.8886007698557528E-2</v>
      </c>
      <c r="H1748" s="42">
        <f>_xll.qlCalendarAdvance(Calendar,$H1747,B1748,"f",FALSE)</f>
        <v>51728</v>
      </c>
      <c r="I1748" s="172">
        <f>_xll.qlInterestRateIndexValueDate(Index1M,$H1748)</f>
        <v>51728</v>
      </c>
      <c r="J1748" s="177">
        <f>IFERROR(_xll.qlIndexFixing(Index1M,$H1748,TRUE,_xll.ohTrigger(RecalcTrigger,Trigger1M)),NA())</f>
        <v>1.9144521140262404E-2</v>
      </c>
      <c r="K1748" s="44">
        <f>IFERROR(_xll.qlIndexFixing(Index3M,H1748,TRUE,_xll.ohTrigger(RecalcTrigger,Trigger3M)),NA())</f>
        <v>1.9501144313927393E-2</v>
      </c>
      <c r="L1748" s="44">
        <f>IFERROR(_xll.qlIndexFixing(Index6M,$H1748,TRUE,_xll.ohTrigger(RecalcTrigger,Trigger6M)),NA())</f>
        <v>1.9578818781790318E-2</v>
      </c>
      <c r="M1748" s="178">
        <f>IFERROR(_xll.qlIndexFixing(Index1Y,$H1748,TRUE,_xll.ohTrigger(RecalcTrigger,Trigger1Y)),NA())</f>
        <v>1.9845905910337747E-2</v>
      </c>
      <c r="N1748" s="177">
        <f>IFERROR(_xll.qlIndexFixing(ONIndex1M,I1748,TRUE,_xll.ohTrigger(RecalcTrigger,Trigger1M)),NA())</f>
        <v>1.9131219818034895E-2</v>
      </c>
      <c r="O1748" s="44">
        <f>IFERROR(_xll.qlIndexFixing(ONIndex3M,I1748,TRUE,_xll.ohTrigger(RecalcTrigger,Trigger3M)),NA())</f>
        <v>1.9458324120225079E-2</v>
      </c>
      <c r="P1748" s="44">
        <f>IFERROR(_xll.qlIndexFixing(ONIndex6M,I1748,TRUE,_xll.ohTrigger(RecalcTrigger,Trigger6M)),NA())</f>
        <v>1.9491081093564455E-2</v>
      </c>
      <c r="Q1748" s="178">
        <f>IFERROR(_xll.qlIndexFixing(ONIndex1Y,I1748,TRUE,_xll.ohTrigger(RecalcTrigger,Trigger1Y)),NA())</f>
        <v>1.9617048744539067E-2</v>
      </c>
    </row>
    <row r="1749" spans="2:17" x14ac:dyDescent="0.2">
      <c r="B1749" s="39" t="s">
        <v>42</v>
      </c>
      <c r="D1749" s="42">
        <f>_xll.qlCalendarAdvance(Calendar,$D1748,B1749,"f",FALSE)</f>
        <v>51735</v>
      </c>
      <c r="E1749" s="172">
        <f>_xll.qlInterestRateIndexValueDate(IndexON,D1749)</f>
        <v>51735</v>
      </c>
      <c r="F1749" s="188">
        <f>IFERROR(_xll.qlIndexFixing(IndexON,D1749,TRUE,_xll.ohTrigger(RecalcTrigger,TriggerON)),NA())</f>
        <v>1.8885209988543927E-2</v>
      </c>
      <c r="H1749" s="42">
        <f>_xll.qlCalendarAdvance(Calendar,$H1748,B1749,"f",FALSE)</f>
        <v>51735</v>
      </c>
      <c r="I1749" s="172">
        <f>_xll.qlInterestRateIndexValueDate(Index1M,$H1749)</f>
        <v>51735</v>
      </c>
      <c r="J1749" s="177">
        <f>IFERROR(_xll.qlIndexFixing(Index1M,$H1749,TRUE,_xll.ohTrigger(RecalcTrigger,Trigger1M)),NA())</f>
        <v>1.9143465402224474E-2</v>
      </c>
      <c r="K1749" s="44">
        <f>IFERROR(_xll.qlIndexFixing(Index3M,H1749,TRUE,_xll.ohTrigger(RecalcTrigger,Trigger3M)),NA())</f>
        <v>1.9500360139268154E-2</v>
      </c>
      <c r="L1749" s="44">
        <f>IFERROR(_xll.qlIndexFixing(Index6M,$H1749,TRUE,_xll.ohTrigger(RecalcTrigger,Trigger6M)),NA())</f>
        <v>1.9577964220293981E-2</v>
      </c>
      <c r="M1749" s="178">
        <f>IFERROR(_xll.qlIndexFixing(Index1Y,$H1749,TRUE,_xll.ohTrigger(RecalcTrigger,Trigger1Y)),NA())</f>
        <v>1.9846800236105855E-2</v>
      </c>
      <c r="N1749" s="177">
        <f>IFERROR(_xll.qlIndexFixing(ONIndex1M,I1749,TRUE,_xll.ohTrigger(RecalcTrigger,Trigger1M)),NA())</f>
        <v>1.9130238361352303E-2</v>
      </c>
      <c r="O1749" s="44">
        <f>IFERROR(_xll.qlIndexFixing(ONIndex3M,I1749,TRUE,_xll.ohTrigger(RecalcTrigger,Trigger3M)),NA())</f>
        <v>1.9457785907192049E-2</v>
      </c>
      <c r="P1749" s="44">
        <f>IFERROR(_xll.qlIndexFixing(ONIndex6M,I1749,TRUE,_xll.ohTrigger(RecalcTrigger,Trigger6M)),NA())</f>
        <v>1.9490729399064266E-2</v>
      </c>
      <c r="Q1749" s="178">
        <f>IFERROR(_xll.qlIndexFixing(ONIndex1Y,I1749,TRUE,_xll.ohTrigger(RecalcTrigger,Trigger1Y)),NA())</f>
        <v>1.9619262530912174E-2</v>
      </c>
    </row>
    <row r="1750" spans="2:17" x14ac:dyDescent="0.2">
      <c r="B1750" s="39" t="s">
        <v>42</v>
      </c>
      <c r="D1750" s="42">
        <f>_xll.qlCalendarAdvance(Calendar,$D1749,B1750,"f",FALSE)</f>
        <v>51742</v>
      </c>
      <c r="E1750" s="172">
        <f>_xll.qlInterestRateIndexValueDate(IndexON,D1750)</f>
        <v>51742</v>
      </c>
      <c r="F1750" s="188">
        <f>IFERROR(_xll.qlIndexFixing(IndexON,D1750,TRUE,_xll.ohTrigger(RecalcTrigger,TriggerON)),NA())</f>
        <v>1.8884377102661443E-2</v>
      </c>
      <c r="H1750" s="42">
        <f>_xll.qlCalendarAdvance(Calendar,$H1749,B1750,"f",FALSE)</f>
        <v>51742</v>
      </c>
      <c r="I1750" s="172">
        <f>_xll.qlInterestRateIndexValueDate(Index1M,$H1750)</f>
        <v>51742</v>
      </c>
      <c r="J1750" s="177">
        <f>IFERROR(_xll.qlIndexFixing(Index1M,$H1750,TRUE,_xll.ohTrigger(RecalcTrigger,Trigger1M)),NA())</f>
        <v>1.9142376838507842E-2</v>
      </c>
      <c r="K1750" s="44">
        <f>IFERROR(_xll.qlIndexFixing(Index3M,H1750,TRUE,_xll.ohTrigger(RecalcTrigger,Trigger3M)),NA())</f>
        <v>1.9499538527071324E-2</v>
      </c>
      <c r="L1750" s="44">
        <f>IFERROR(_xll.qlIndexFixing(Index6M,$H1750,TRUE,_xll.ohTrigger(RecalcTrigger,Trigger6M)),NA())</f>
        <v>1.9575732051924415E-2</v>
      </c>
      <c r="M1750" s="178">
        <f>IFERROR(_xll.qlIndexFixing(Index1Y,$H1750,TRUE,_xll.ohTrigger(RecalcTrigger,Trigger1Y)),NA())</f>
        <v>1.9847642128940413E-2</v>
      </c>
      <c r="N1750" s="177">
        <f>IFERROR(_xll.qlIndexFixing(ONIndex1M,I1750,TRUE,_xll.ohTrigger(RecalcTrigger,Trigger1M)),NA())</f>
        <v>1.9129224132147238E-2</v>
      </c>
      <c r="O1750" s="44">
        <f>IFERROR(_xll.qlIndexFixing(ONIndex3M,I1750,TRUE,_xll.ohTrigger(RecalcTrigger,Trigger3M)),NA())</f>
        <v>1.9457210437670014E-2</v>
      </c>
      <c r="P1750" s="44">
        <f>IFERROR(_xll.qlIndexFixing(ONIndex6M,I1750,TRUE,_xll.ohTrigger(RecalcTrigger,Trigger6M)),NA())</f>
        <v>1.9490340285091001E-2</v>
      </c>
      <c r="Q1750" s="178">
        <f>IFERROR(_xll.qlIndexFixing(ONIndex1Y,I1750,TRUE,_xll.ohTrigger(RecalcTrigger,Trigger1Y)),NA())</f>
        <v>1.9621424901443696E-2</v>
      </c>
    </row>
    <row r="1751" spans="2:17" x14ac:dyDescent="0.2">
      <c r="B1751" s="39" t="s">
        <v>42</v>
      </c>
      <c r="D1751" s="42">
        <f>_xll.qlCalendarAdvance(Calendar,$D1750,B1751,"f",FALSE)</f>
        <v>51749</v>
      </c>
      <c r="E1751" s="172">
        <f>_xll.qlInterestRateIndexValueDate(IndexON,D1751)</f>
        <v>51749</v>
      </c>
      <c r="F1751" s="188">
        <f>IFERROR(_xll.qlIndexFixing(IndexON,D1751,TRUE,_xll.ohTrigger(RecalcTrigger,TriggerON)),NA())</f>
        <v>1.8883509040910074E-2</v>
      </c>
      <c r="H1751" s="42">
        <f>_xll.qlCalendarAdvance(Calendar,$H1750,B1751,"f",FALSE)</f>
        <v>51749</v>
      </c>
      <c r="I1751" s="172">
        <f>_xll.qlInterestRateIndexValueDate(Index1M,$H1751)</f>
        <v>51749</v>
      </c>
      <c r="J1751" s="177">
        <f>IFERROR(_xll.qlIndexFixing(Index1M,$H1751,TRUE,_xll.ohTrigger(RecalcTrigger,Trigger1M)),NA())</f>
        <v>1.9141255449132769E-2</v>
      </c>
      <c r="K1751" s="44">
        <f>IFERROR(_xll.qlIndexFixing(Index3M,H1751,TRUE,_xll.ohTrigger(RecalcTrigger,Trigger3M)),NA())</f>
        <v>1.9498227942233565E-2</v>
      </c>
      <c r="L1751" s="44">
        <f>IFERROR(_xll.qlIndexFixing(Index6M,$H1751,TRUE,_xll.ohTrigger(RecalcTrigger,Trigger6M)),NA())</f>
        <v>1.9573921207098329E-2</v>
      </c>
      <c r="M1751" s="178">
        <f>IFERROR(_xll.qlIndexFixing(Index1Y,$H1751,TRUE,_xll.ohTrigger(RecalcTrigger,Trigger1Y)),NA())</f>
        <v>1.9848431588711746E-2</v>
      </c>
      <c r="N1751" s="177">
        <f>IFERROR(_xll.qlIndexFixing(ONIndex1M,I1751,TRUE,_xll.ohTrigger(RecalcTrigger,Trigger1M)),NA())</f>
        <v>1.9128177130581792E-2</v>
      </c>
      <c r="O1751" s="44">
        <f>IFERROR(_xll.qlIndexFixing(ONIndex3M,I1751,TRUE,_xll.ohTrigger(RecalcTrigger,Trigger3M)),NA())</f>
        <v>1.9456597711577928E-2</v>
      </c>
      <c r="P1751" s="44">
        <f>IFERROR(_xll.qlIndexFixing(ONIndex6M,I1751,TRUE,_xll.ohTrigger(RecalcTrigger,Trigger6M)),NA())</f>
        <v>1.9489913751725707E-2</v>
      </c>
      <c r="Q1751" s="178">
        <f>IFERROR(_xll.qlIndexFixing(ONIndex1Y,I1751,TRUE,_xll.ohTrigger(RecalcTrigger,Trigger1Y)),NA())</f>
        <v>1.9623535855728402E-2</v>
      </c>
    </row>
    <row r="1752" spans="2:17" x14ac:dyDescent="0.2">
      <c r="B1752" s="39" t="s">
        <v>42</v>
      </c>
      <c r="D1752" s="42">
        <f>_xll.qlCalendarAdvance(Calendar,$D1751,B1752,"f",FALSE)</f>
        <v>51756</v>
      </c>
      <c r="E1752" s="172">
        <f>_xll.qlInterestRateIndexValueDate(IndexON,D1752)</f>
        <v>51756</v>
      </c>
      <c r="F1752" s="188">
        <f>IFERROR(_xll.qlIndexFixing(IndexON,D1752,TRUE,_xll.ohTrigger(RecalcTrigger,TriggerON)),NA())</f>
        <v>1.8882605803370867E-2</v>
      </c>
      <c r="H1752" s="42">
        <f>_xll.qlCalendarAdvance(Calendar,$H1751,B1752,"f",FALSE)</f>
        <v>51756</v>
      </c>
      <c r="I1752" s="172">
        <f>_xll.qlInterestRateIndexValueDate(Index1M,$H1752)</f>
        <v>51756</v>
      </c>
      <c r="J1752" s="177">
        <f>IFERROR(_xll.qlIndexFixing(Index1M,$H1752,TRUE,_xll.ohTrigger(RecalcTrigger,Trigger1M)),NA())</f>
        <v>1.9140101234104319E-2</v>
      </c>
      <c r="K1752" s="44">
        <f>IFERROR(_xll.qlIndexFixing(Index3M,H1752,TRUE,_xll.ohTrigger(RecalcTrigger,Trigger3M)),NA())</f>
        <v>1.9497334176764677E-2</v>
      </c>
      <c r="L1752" s="44">
        <f>IFERROR(_xll.qlIndexFixing(Index6M,$H1752,TRUE,_xll.ohTrigger(RecalcTrigger,Trigger6M)),NA())</f>
        <v>1.957296702595317E-2</v>
      </c>
      <c r="M1752" s="178">
        <f>IFERROR(_xll.qlIndexFixing(Index1Y,$H1752,TRUE,_xll.ohTrigger(RecalcTrigger,Trigger1Y)),NA())</f>
        <v>1.9849168615297952E-2</v>
      </c>
      <c r="N1752" s="177">
        <f>IFERROR(_xll.qlIndexFixing(ONIndex1M,I1752,TRUE,_xll.ohTrigger(RecalcTrigger,Trigger1M)),NA())</f>
        <v>1.9127097356412825E-2</v>
      </c>
      <c r="O1752" s="44">
        <f>IFERROR(_xll.qlIndexFixing(ONIndex3M,I1752,TRUE,_xll.ohTrigger(RecalcTrigger,Trigger3M)),NA())</f>
        <v>1.945594772891579E-2</v>
      </c>
      <c r="P1752" s="44">
        <f>IFERROR(_xll.qlIndexFixing(ONIndex6M,I1752,TRUE,_xll.ohTrigger(RecalcTrigger,Trigger6M)),NA())</f>
        <v>1.9489449799130476E-2</v>
      </c>
      <c r="Q1752" s="178">
        <f>IFERROR(_xll.qlIndexFixing(ONIndex1Y,I1752,TRUE,_xll.ohTrigger(RecalcTrigger,Trigger1Y)),NA())</f>
        <v>1.9625595394090478E-2</v>
      </c>
    </row>
    <row r="1753" spans="2:17" x14ac:dyDescent="0.2">
      <c r="B1753" s="39" t="s">
        <v>42</v>
      </c>
      <c r="D1753" s="42">
        <f>_xll.qlCalendarAdvance(Calendar,$D1752,B1753,"f",FALSE)</f>
        <v>51763</v>
      </c>
      <c r="E1753" s="172">
        <f>_xll.qlInterestRateIndexValueDate(IndexON,D1753)</f>
        <v>51763</v>
      </c>
      <c r="F1753" s="188">
        <f>IFERROR(_xll.qlIndexFixing(IndexON,D1753,TRUE,_xll.ohTrigger(RecalcTrigger,TriggerON)),NA())</f>
        <v>1.8881667390124868E-2</v>
      </c>
      <c r="H1753" s="42">
        <f>_xll.qlCalendarAdvance(Calendar,$H1752,B1753,"f",FALSE)</f>
        <v>51763</v>
      </c>
      <c r="I1753" s="172">
        <f>_xll.qlInterestRateIndexValueDate(Index1M,$H1753)</f>
        <v>51763</v>
      </c>
      <c r="J1753" s="177">
        <f>IFERROR(_xll.qlIndexFixing(Index1M,$H1753,TRUE,_xll.ohTrigger(RecalcTrigger,Trigger1M)),NA())</f>
        <v>1.9138914193435157E-2</v>
      </c>
      <c r="K1753" s="44">
        <f>IFERROR(_xll.qlIndexFixing(Index3M,H1753,TRUE,_xll.ohTrigger(RecalcTrigger,Trigger3M)),NA())</f>
        <v>1.9496402975820972E-2</v>
      </c>
      <c r="L1753" s="44">
        <f>IFERROR(_xll.qlIndexFixing(Index6M,$H1753,TRUE,_xll.ohTrigger(RecalcTrigger,Trigger6M)),NA())</f>
        <v>1.9571975064711675E-2</v>
      </c>
      <c r="M1753" s="178">
        <f>IFERROR(_xll.qlIndexFixing(Index1Y,$H1753,TRUE,_xll.ohTrigger(RecalcTrigger,Trigger1Y)),NA())</f>
        <v>1.9849853208585788E-2</v>
      </c>
      <c r="N1753" s="177">
        <f>IFERROR(_xll.qlIndexFixing(ONIndex1M,I1753,TRUE,_xll.ohTrigger(RecalcTrigger,Trigger1M)),NA())</f>
        <v>1.9125984809883478E-2</v>
      </c>
      <c r="O1753" s="44">
        <f>IFERROR(_xll.qlIndexFixing(ONIndex3M,I1753,TRUE,_xll.ohTrigger(RecalcTrigger,Trigger3M)),NA())</f>
        <v>1.9455260489683601E-2</v>
      </c>
      <c r="P1753" s="44">
        <f>IFERROR(_xll.qlIndexFixing(ONIndex6M,I1753,TRUE,_xll.ohTrigger(RecalcTrigger,Trigger6M)),NA())</f>
        <v>1.9488948426981123E-2</v>
      </c>
      <c r="Q1753" s="178">
        <f>IFERROR(_xll.qlIndexFixing(ONIndex1Y,I1753,TRUE,_xll.ohTrigger(RecalcTrigger,Trigger1Y)),NA())</f>
        <v>1.9627603516286785E-2</v>
      </c>
    </row>
    <row r="1754" spans="2:17" x14ac:dyDescent="0.2">
      <c r="B1754" s="39" t="s">
        <v>42</v>
      </c>
      <c r="D1754" s="42">
        <f>_xll.qlCalendarAdvance(Calendar,$D1753,B1754,"f",FALSE)</f>
        <v>51770</v>
      </c>
      <c r="E1754" s="172">
        <f>_xll.qlInterestRateIndexValueDate(IndexON,D1754)</f>
        <v>51770</v>
      </c>
      <c r="F1754" s="188">
        <f>IFERROR(_xll.qlIndexFixing(IndexON,D1754,TRUE,_xll.ohTrigger(RecalcTrigger,TriggerON)),NA())</f>
        <v>1.8880693801009985E-2</v>
      </c>
      <c r="H1754" s="42">
        <f>_xll.qlCalendarAdvance(Calendar,$H1753,B1754,"f",FALSE)</f>
        <v>51770</v>
      </c>
      <c r="I1754" s="172">
        <f>_xll.qlInterestRateIndexValueDate(Index1M,$H1754)</f>
        <v>51770</v>
      </c>
      <c r="J1754" s="177">
        <f>IFERROR(_xll.qlIndexFixing(Index1M,$H1754,TRUE,_xll.ohTrigger(RecalcTrigger,Trigger1M)),NA())</f>
        <v>1.913769432713288E-2</v>
      </c>
      <c r="K1754" s="44">
        <f>IFERROR(_xll.qlIndexFixing(Index3M,H1754,TRUE,_xll.ohTrigger(RecalcTrigger,Trigger3M)),NA())</f>
        <v>1.9495877703381206E-2</v>
      </c>
      <c r="L1754" s="44">
        <f>IFERROR(_xll.qlIndexFixing(Index6M,$H1754,TRUE,_xll.ohTrigger(RecalcTrigger,Trigger6M)),NA())</f>
        <v>1.9570945323427572E-2</v>
      </c>
      <c r="M1754" s="178">
        <f>IFERROR(_xll.qlIndexFixing(Index1Y,$H1754,TRUE,_xll.ohTrigger(RecalcTrigger,Trigger1Y)),NA())</f>
        <v>1.9850485368469561E-2</v>
      </c>
      <c r="N1754" s="177">
        <f>IFERROR(_xll.qlIndexFixing(ONIndex1M,I1754,TRUE,_xll.ohTrigger(RecalcTrigger,Trigger1M)),NA())</f>
        <v>1.9124839490831658E-2</v>
      </c>
      <c r="O1754" s="44">
        <f>IFERROR(_xll.qlIndexFixing(ONIndex3M,I1754,TRUE,_xll.ohTrigger(RecalcTrigger,Trigger3M)),NA())</f>
        <v>1.9454535993800315E-2</v>
      </c>
      <c r="P1754" s="44">
        <f>IFERROR(_xll.qlIndexFixing(ONIndex6M,I1754,TRUE,_xll.ohTrigger(RecalcTrigger,Trigger6M)),NA())</f>
        <v>1.9488409635439741E-2</v>
      </c>
      <c r="Q1754" s="178">
        <f>IFERROR(_xll.qlIndexFixing(ONIndex1Y,I1754,TRUE,_xll.ohTrigger(RecalcTrigger,Trigger1Y)),NA())</f>
        <v>1.9629560222641507E-2</v>
      </c>
    </row>
    <row r="1755" spans="2:17" x14ac:dyDescent="0.2">
      <c r="B1755" s="39" t="s">
        <v>42</v>
      </c>
      <c r="D1755" s="42">
        <f>_xll.qlCalendarAdvance(Calendar,$D1754,B1755,"f",FALSE)</f>
        <v>51777</v>
      </c>
      <c r="E1755" s="172">
        <f>_xll.qlInterestRateIndexValueDate(IndexON,D1755)</f>
        <v>51777</v>
      </c>
      <c r="F1755" s="188">
        <f>IFERROR(_xll.qlIndexFixing(IndexON,D1755,TRUE,_xll.ohTrigger(RecalcTrigger,TriggerON)),NA())</f>
        <v>1.8879685036026217E-2</v>
      </c>
      <c r="H1755" s="42">
        <f>_xll.qlCalendarAdvance(Calendar,$H1754,B1755,"f",FALSE)</f>
        <v>51777</v>
      </c>
      <c r="I1755" s="172">
        <f>_xll.qlInterestRateIndexValueDate(Index1M,$H1755)</f>
        <v>51777</v>
      </c>
      <c r="J1755" s="177">
        <f>IFERROR(_xll.qlIndexFixing(Index1M,$H1755,TRUE,_xll.ohTrigger(RecalcTrigger,Trigger1M)),NA())</f>
        <v>1.913644163520762E-2</v>
      </c>
      <c r="K1755" s="44">
        <f>IFERROR(_xll.qlIndexFixing(Index3M,H1755,TRUE,_xll.ohTrigger(RecalcTrigger,Trigger3M)),NA())</f>
        <v>1.9494868903861151E-2</v>
      </c>
      <c r="L1755" s="44">
        <f>IFERROR(_xll.qlIndexFixing(Index6M,$H1755,TRUE,_xll.ohTrigger(RecalcTrigger,Trigger6M)),NA())</f>
        <v>1.957031138907173E-2</v>
      </c>
      <c r="M1755" s="178">
        <f>IFERROR(_xll.qlIndexFixing(Index1Y,$H1755,TRUE,_xll.ohTrigger(RecalcTrigger,Trigger1Y)),NA())</f>
        <v>1.9851065094851128E-2</v>
      </c>
      <c r="N1755" s="177">
        <f>IFERROR(_xll.qlIndexFixing(ONIndex1M,I1755,TRUE,_xll.ohTrigger(RecalcTrigger,Trigger1M)),NA())</f>
        <v>1.9123661399095271E-2</v>
      </c>
      <c r="O1755" s="44">
        <f>IFERROR(_xll.qlIndexFixing(ONIndex3M,I1755,TRUE,_xll.ohTrigger(RecalcTrigger,Trigger3M)),NA())</f>
        <v>1.9453774241346977E-2</v>
      </c>
      <c r="P1755" s="44">
        <f>IFERROR(_xll.qlIndexFixing(ONIndex6M,I1755,TRUE,_xll.ohTrigger(RecalcTrigger,Trigger6M)),NA())</f>
        <v>1.9487833424668422E-2</v>
      </c>
      <c r="Q1755" s="178">
        <f>IFERROR(_xll.qlIndexFixing(ONIndex1Y,I1755,TRUE,_xll.ohTrigger(RecalcTrigger,Trigger1Y)),NA())</f>
        <v>1.9631465512749413E-2</v>
      </c>
    </row>
    <row r="1756" spans="2:17" x14ac:dyDescent="0.2">
      <c r="B1756" s="39" t="s">
        <v>42</v>
      </c>
      <c r="D1756" s="42">
        <f>_xll.qlCalendarAdvance(Calendar,$D1755,B1756,"f",FALSE)</f>
        <v>51784</v>
      </c>
      <c r="E1756" s="172">
        <f>_xll.qlInterestRateIndexValueDate(IndexON,D1756)</f>
        <v>51784</v>
      </c>
      <c r="F1756" s="188">
        <f>IFERROR(_xll.qlIndexFixing(IndexON,D1756,TRUE,_xll.ohTrigger(RecalcTrigger,TriggerON)),NA())</f>
        <v>1.8878641095335658E-2</v>
      </c>
      <c r="H1756" s="42">
        <f>_xll.qlCalendarAdvance(Calendar,$H1755,B1756,"f",FALSE)</f>
        <v>51784</v>
      </c>
      <c r="I1756" s="172">
        <f>_xll.qlInterestRateIndexValueDate(Index1M,$H1756)</f>
        <v>51784</v>
      </c>
      <c r="J1756" s="177">
        <f>IFERROR(_xll.qlIndexFixing(Index1M,$H1756,TRUE,_xll.ohTrigger(RecalcTrigger,Trigger1M)),NA())</f>
        <v>1.9135156117674572E-2</v>
      </c>
      <c r="K1756" s="44">
        <f>IFERROR(_xll.qlIndexFixing(Index3M,H1756,TRUE,_xll.ohTrigger(RecalcTrigger,Trigger3M)),NA())</f>
        <v>1.9493822666958555E-2</v>
      </c>
      <c r="L1756" s="44">
        <f>IFERROR(_xll.qlIndexFixing(Index6M,$H1756,TRUE,_xll.ohTrigger(RecalcTrigger,Trigger6M)),NA())</f>
        <v>1.9569203330201866E-2</v>
      </c>
      <c r="M1756" s="178">
        <f>IFERROR(_xll.qlIndexFixing(Index1Y,$H1756,TRUE,_xll.ohTrigger(RecalcTrigger,Trigger1Y)),NA())</f>
        <v>1.9851592387642114E-2</v>
      </c>
      <c r="N1756" s="177">
        <f>IFERROR(_xll.qlIndexFixing(ONIndex1M,I1756,TRUE,_xll.ohTrigger(RecalcTrigger,Trigger1M)),NA())</f>
        <v>1.9122450535160596E-2</v>
      </c>
      <c r="O1756" s="44">
        <f>IFERROR(_xll.qlIndexFixing(ONIndex3M,I1756,TRUE,_xll.ohTrigger(RecalcTrigger,Trigger3M)),NA())</f>
        <v>1.9452975232404635E-2</v>
      </c>
      <c r="P1756" s="44">
        <f>IFERROR(_xll.qlIndexFixing(ONIndex6M,I1756,TRUE,_xll.ohTrigger(RecalcTrigger,Trigger6M)),NA())</f>
        <v>1.9487219794424027E-2</v>
      </c>
      <c r="Q1756" s="178">
        <f>IFERROR(_xll.qlIndexFixing(ONIndex1Y,I1756,TRUE,_xll.ohTrigger(RecalcTrigger,Trigger1Y)),NA())</f>
        <v>1.9633319387015735E-2</v>
      </c>
    </row>
    <row r="1757" spans="2:17" x14ac:dyDescent="0.2">
      <c r="B1757" s="39" t="s">
        <v>42</v>
      </c>
      <c r="D1757" s="42">
        <f>_xll.qlCalendarAdvance(Calendar,$D1756,B1757,"f",FALSE)</f>
        <v>51791</v>
      </c>
      <c r="E1757" s="172">
        <f>_xll.qlInterestRateIndexValueDate(IndexON,D1757)</f>
        <v>51791</v>
      </c>
      <c r="F1757" s="188">
        <f>IFERROR(_xll.qlIndexFixing(IndexON,D1757,TRUE,_xll.ohTrigger(RecalcTrigger,TriggerON)),NA())</f>
        <v>1.8877561978776214E-2</v>
      </c>
      <c r="H1757" s="42">
        <f>_xll.qlCalendarAdvance(Calendar,$H1756,B1757,"f",FALSE)</f>
        <v>51791</v>
      </c>
      <c r="I1757" s="172">
        <f>_xll.qlInterestRateIndexValueDate(Index1M,$H1757)</f>
        <v>51791</v>
      </c>
      <c r="J1757" s="177">
        <f>IFERROR(_xll.qlIndexFixing(Index1M,$H1757,TRUE,_xll.ohTrigger(RecalcTrigger,Trigger1M)),NA())</f>
        <v>1.9133837774533737E-2</v>
      </c>
      <c r="K1757" s="44">
        <f>IFERROR(_xll.qlIndexFixing(Index3M,H1757,TRUE,_xll.ohTrigger(RecalcTrigger,Trigger3M)),NA())</f>
        <v>1.9492738992702489E-2</v>
      </c>
      <c r="L1757" s="44">
        <f>IFERROR(_xll.qlIndexFixing(Index6M,$H1757,TRUE,_xll.ohTrigger(RecalcTrigger,Trigger6M)),NA())</f>
        <v>1.9568057489460923E-2</v>
      </c>
      <c r="M1757" s="178">
        <f>IFERROR(_xll.qlIndexFixing(Index1Y,$H1757,TRUE,_xll.ohTrigger(RecalcTrigger,Trigger1Y)),NA())</f>
        <v>1.9852067246760141E-2</v>
      </c>
      <c r="N1757" s="177">
        <f>IFERROR(_xll.qlIndexFixing(ONIndex1M,I1757,TRUE,_xll.ohTrigger(RecalcTrigger,Trigger1M)),NA())</f>
        <v>1.9121206898460308E-2</v>
      </c>
      <c r="O1757" s="44">
        <f>IFERROR(_xll.qlIndexFixing(ONIndex3M,I1757,TRUE,_xll.ohTrigger(RecalcTrigger,Trigger3M)),NA())</f>
        <v>1.9452138966892241E-2</v>
      </c>
      <c r="P1757" s="44">
        <f>IFERROR(_xll.qlIndexFixing(ONIndex6M,I1757,TRUE,_xll.ohTrigger(RecalcTrigger,Trigger6M)),NA())</f>
        <v>1.9486568744868649E-2</v>
      </c>
      <c r="Q1757" s="178">
        <f>IFERROR(_xll.qlIndexFixing(ONIndex1Y,I1757,TRUE,_xll.ohTrigger(RecalcTrigger,Trigger1Y)),NA())</f>
        <v>1.9635121845035242E-2</v>
      </c>
    </row>
    <row r="1758" spans="2:17" x14ac:dyDescent="0.2">
      <c r="B1758" s="39" t="s">
        <v>42</v>
      </c>
      <c r="D1758" s="42">
        <f>_xll.qlCalendarAdvance(Calendar,$D1757,B1758,"f",FALSE)</f>
        <v>51798</v>
      </c>
      <c r="E1758" s="172">
        <f>_xll.qlInterestRateIndexValueDate(IndexON,D1758)</f>
        <v>51798</v>
      </c>
      <c r="F1758" s="188">
        <f>IFERROR(_xll.qlIndexFixing(IndexON,D1758,TRUE,_xll.ohTrigger(RecalcTrigger,TriggerON)),NA())</f>
        <v>1.8876447686509978E-2</v>
      </c>
      <c r="H1758" s="42">
        <f>_xll.qlCalendarAdvance(Calendar,$H1757,B1758,"f",FALSE)</f>
        <v>51798</v>
      </c>
      <c r="I1758" s="172">
        <f>_xll.qlInterestRateIndexValueDate(Index1M,$H1758)</f>
        <v>51798</v>
      </c>
      <c r="J1758" s="177">
        <f>IFERROR(_xll.qlIndexFixing(Index1M,$H1758,TRUE,_xll.ohTrigger(RecalcTrigger,Trigger1M)),NA())</f>
        <v>1.9132486605810441E-2</v>
      </c>
      <c r="K1758" s="44">
        <f>IFERROR(_xll.qlIndexFixing(Index3M,H1758,TRUE,_xll.ohTrigger(RecalcTrigger,Trigger3M)),NA())</f>
        <v>1.9491617881122903E-2</v>
      </c>
      <c r="L1758" s="44">
        <f>IFERROR(_xll.qlIndexFixing(Index6M,$H1758,TRUE,_xll.ohTrigger(RecalcTrigger,Trigger6M)),NA())</f>
        <v>1.9566873866912585E-2</v>
      </c>
      <c r="M1758" s="178">
        <f>IFERROR(_xll.qlIndexFixing(Index1Y,$H1758,TRUE,_xll.ohTrigger(RecalcTrigger,Trigger1Y)),NA())</f>
        <v>1.9852489672132601E-2</v>
      </c>
      <c r="N1758" s="177">
        <f>IFERROR(_xll.qlIndexFixing(ONIndex1M,I1758,TRUE,_xll.ohTrigger(RecalcTrigger,Trigger1M)),NA())</f>
        <v>1.9119930489399639E-2</v>
      </c>
      <c r="O1758" s="44">
        <f>IFERROR(_xll.qlIndexFixing(ONIndex3M,I1758,TRUE,_xll.ohTrigger(RecalcTrigger,Trigger3M)),NA())</f>
        <v>1.9451265444890842E-2</v>
      </c>
      <c r="P1758" s="44">
        <f>IFERROR(_xll.qlIndexFixing(ONIndex6M,I1758,TRUE,_xll.ohTrigger(RecalcTrigger,Trigger6M)),NA())</f>
        <v>1.9485880275759149E-2</v>
      </c>
      <c r="Q1758" s="178">
        <f>IFERROR(_xll.qlIndexFixing(ONIndex1Y,I1758,TRUE,_xll.ohTrigger(RecalcTrigger,Trigger1Y)),NA())</f>
        <v>1.9636872887132117E-2</v>
      </c>
    </row>
    <row r="1759" spans="2:17" x14ac:dyDescent="0.2">
      <c r="B1759" s="39" t="s">
        <v>42</v>
      </c>
      <c r="D1759" s="42">
        <f>_xll.qlCalendarAdvance(Calendar,$D1758,B1759,"f",FALSE)</f>
        <v>51805</v>
      </c>
      <c r="E1759" s="172">
        <f>_xll.qlInterestRateIndexValueDate(IndexON,D1759)</f>
        <v>51805</v>
      </c>
      <c r="F1759" s="188">
        <f>IFERROR(_xll.qlIndexFixing(IndexON,D1759,TRUE,_xll.ohTrigger(RecalcTrigger,TriggerON)),NA())</f>
        <v>1.8875298218293812E-2</v>
      </c>
      <c r="H1759" s="42">
        <f>_xll.qlCalendarAdvance(Calendar,$H1758,B1759,"f",FALSE)</f>
        <v>51805</v>
      </c>
      <c r="I1759" s="172">
        <f>_xll.qlInterestRateIndexValueDate(Index1M,$H1759)</f>
        <v>51805</v>
      </c>
      <c r="J1759" s="177">
        <f>IFERROR(_xll.qlIndexFixing(Index1M,$H1759,TRUE,_xll.ohTrigger(RecalcTrigger,Trigger1M)),NA())</f>
        <v>1.912990381846412E-2</v>
      </c>
      <c r="K1759" s="44">
        <f>IFERROR(_xll.qlIndexFixing(Index3M,H1759,TRUE,_xll.ohTrigger(RecalcTrigger,Trigger3M)),NA())</f>
        <v>1.9490459332251509E-2</v>
      </c>
      <c r="L1759" s="44">
        <f>IFERROR(_xll.qlIndexFixing(Index6M,$H1759,TRUE,_xll.ohTrigger(RecalcTrigger,Trigger6M)),NA())</f>
        <v>1.9565229918465328E-2</v>
      </c>
      <c r="M1759" s="178">
        <f>IFERROR(_xll.qlIndexFixing(Index1Y,$H1759,TRUE,_xll.ohTrigger(RecalcTrigger,Trigger1Y)),NA())</f>
        <v>1.9852859663694211E-2</v>
      </c>
      <c r="N1759" s="177">
        <f>IFERROR(_xll.qlIndexFixing(ONIndex1M,I1759,TRUE,_xll.ohTrigger(RecalcTrigger,Trigger1M)),NA())</f>
        <v>1.9118621307897543E-2</v>
      </c>
      <c r="O1759" s="44">
        <f>IFERROR(_xll.qlIndexFixing(ONIndex3M,I1759,TRUE,_xll.ohTrigger(RecalcTrigger,Trigger3M)),NA())</f>
        <v>1.9450354666076253E-2</v>
      </c>
      <c r="P1759" s="44">
        <f>IFERROR(_xll.qlIndexFixing(ONIndex6M,I1759,TRUE,_xll.ohTrigger(RecalcTrigger,Trigger6M)),NA())</f>
        <v>1.9485154387338666E-2</v>
      </c>
      <c r="Q1759" s="178">
        <f>IFERROR(_xll.qlIndexFixing(ONIndex1Y,I1759,TRUE,_xll.ohTrigger(RecalcTrigger,Trigger1Y)),NA())</f>
        <v>1.9638572513225316E-2</v>
      </c>
    </row>
    <row r="1760" spans="2:17" x14ac:dyDescent="0.2">
      <c r="B1760" s="39" t="s">
        <v>42</v>
      </c>
      <c r="D1760" s="42">
        <f>_xll.qlCalendarAdvance(Calendar,$D1759,B1760,"f",FALSE)</f>
        <v>51812</v>
      </c>
      <c r="E1760" s="172">
        <f>_xll.qlInterestRateIndexValueDate(IndexON,D1760)</f>
        <v>51812</v>
      </c>
      <c r="F1760" s="188">
        <f>IFERROR(_xll.qlIndexFixing(IndexON,D1760,TRUE,_xll.ohTrigger(RecalcTrigger,TriggerON)),NA())</f>
        <v>1.8874113574370854E-2</v>
      </c>
      <c r="H1760" s="42">
        <f>_xll.qlCalendarAdvance(Calendar,$H1759,B1760,"f",FALSE)</f>
        <v>51812</v>
      </c>
      <c r="I1760" s="172">
        <f>_xll.qlInterestRateIndexValueDate(Index1M,$H1760)</f>
        <v>51812</v>
      </c>
      <c r="J1760" s="177">
        <f>IFERROR(_xll.qlIndexFixing(Index1M,$H1760,TRUE,_xll.ohTrigger(RecalcTrigger,Trigger1M)),NA())</f>
        <v>1.9129685791641794E-2</v>
      </c>
      <c r="K1760" s="44">
        <f>IFERROR(_xll.qlIndexFixing(Index3M,H1760,TRUE,_xll.ohTrigger(RecalcTrigger,Trigger3M)),NA())</f>
        <v>1.9489263346120909E-2</v>
      </c>
      <c r="L1760" s="44">
        <f>IFERROR(_xll.qlIndexFixing(Index6M,$H1760,TRUE,_xll.ohTrigger(RecalcTrigger,Trigger6M)),NA())</f>
        <v>1.9563973498209347E-2</v>
      </c>
      <c r="M1760" s="178">
        <f>IFERROR(_xll.qlIndexFixing(Index1Y,$H1760,TRUE,_xll.ohTrigger(RecalcTrigger,Trigger1Y)),NA())</f>
        <v>1.9853177221387908E-2</v>
      </c>
      <c r="N1760" s="177">
        <f>IFERROR(_xll.qlIndexFixing(ONIndex1M,I1760,TRUE,_xll.ohTrigger(RecalcTrigger,Trigger1M)),NA())</f>
        <v>1.9117279353872974E-2</v>
      </c>
      <c r="O1760" s="44">
        <f>IFERROR(_xll.qlIndexFixing(ONIndex3M,I1760,TRUE,_xll.ohTrigger(RecalcTrigger,Trigger3M)),NA())</f>
        <v>1.9449406630853705E-2</v>
      </c>
      <c r="P1760" s="44">
        <f>IFERROR(_xll.qlIndexFixing(ONIndex6M,I1760,TRUE,_xll.ohTrigger(RecalcTrigger,Trigger6M)),NA())</f>
        <v>1.9484391079526153E-2</v>
      </c>
      <c r="Q1760" s="178">
        <f>IFERROR(_xll.qlIndexFixing(ONIndex1Y,I1760,TRUE,_xll.ohTrigger(RecalcTrigger,Trigger1Y)),NA())</f>
        <v>1.9640220723152746E-2</v>
      </c>
    </row>
    <row r="1761" spans="2:17" x14ac:dyDescent="0.2">
      <c r="B1761" s="39" t="s">
        <v>42</v>
      </c>
      <c r="D1761" s="42">
        <f>_xll.qlCalendarAdvance(Calendar,$D1760,B1761,"f",FALSE)</f>
        <v>51819</v>
      </c>
      <c r="E1761" s="172">
        <f>_xll.qlInterestRateIndexValueDate(IndexON,D1761)</f>
        <v>51819</v>
      </c>
      <c r="F1761" s="188">
        <f>IFERROR(_xll.qlIndexFixing(IndexON,D1761,TRUE,_xll.ohTrigger(RecalcTrigger,TriggerON)),NA())</f>
        <v>1.8872893754660058E-2</v>
      </c>
      <c r="H1761" s="42">
        <f>_xll.qlCalendarAdvance(Calendar,$H1760,B1761,"f",FALSE)</f>
        <v>51819</v>
      </c>
      <c r="I1761" s="172">
        <f>_xll.qlInterestRateIndexValueDate(Index1M,$H1761)</f>
        <v>51819</v>
      </c>
      <c r="J1761" s="177">
        <f>IFERROR(_xll.qlIndexFixing(Index1M,$H1761,TRUE,_xll.ohTrigger(RecalcTrigger,Trigger1M)),NA())</f>
        <v>1.9128236146226836E-2</v>
      </c>
      <c r="K1761" s="44">
        <f>IFERROR(_xll.qlIndexFixing(Index3M,H1761,TRUE,_xll.ohTrigger(RecalcTrigger,Trigger3M)),NA())</f>
        <v>1.9488029922764574E-2</v>
      </c>
      <c r="L1761" s="44">
        <f>IFERROR(_xll.qlIndexFixing(Index6M,$H1761,TRUE,_xll.ohTrigger(RecalcTrigger,Trigger6M)),NA())</f>
        <v>1.9562679298358081E-2</v>
      </c>
      <c r="M1761" s="178">
        <f>IFERROR(_xll.qlIndexFixing(Index1Y,$H1761,TRUE,_xll.ohTrigger(RecalcTrigger,Trigger1Y)),NA())</f>
        <v>1.9853442345165062E-2</v>
      </c>
      <c r="N1761" s="177">
        <f>IFERROR(_xll.qlIndexFixing(ONIndex1M,I1761,TRUE,_xll.ohTrigger(RecalcTrigger,Trigger1M)),NA())</f>
        <v>1.9115904627406977E-2</v>
      </c>
      <c r="O1761" s="44">
        <f>IFERROR(_xll.qlIndexFixing(ONIndex3M,I1761,TRUE,_xll.ohTrigger(RecalcTrigger,Trigger3M)),NA())</f>
        <v>1.9448421339061106E-2</v>
      </c>
      <c r="P1761" s="44">
        <f>IFERROR(_xll.qlIndexFixing(ONIndex6M,I1761,TRUE,_xll.ohTrigger(RecalcTrigger,Trigger6M)),NA())</f>
        <v>1.948359035256475E-2</v>
      </c>
      <c r="Q1761" s="178">
        <f>IFERROR(_xll.qlIndexFixing(ONIndex1Y,I1761,TRUE,_xll.ohTrigger(RecalcTrigger,Trigger1Y)),NA())</f>
        <v>1.9641817517157545E-2</v>
      </c>
    </row>
    <row r="1762" spans="2:17" x14ac:dyDescent="0.2">
      <c r="B1762" s="39" t="s">
        <v>42</v>
      </c>
      <c r="D1762" s="42">
        <f>_xll.qlCalendarAdvance(Calendar,$D1761,B1762,"f",FALSE)</f>
        <v>51826</v>
      </c>
      <c r="E1762" s="172">
        <f>_xll.qlInterestRateIndexValueDate(IndexON,D1762)</f>
        <v>51826</v>
      </c>
      <c r="F1762" s="188">
        <f>IFERROR(_xll.qlIndexFixing(IndexON,D1762,TRUE,_xll.ohTrigger(RecalcTrigger,TriggerON)),NA())</f>
        <v>1.8871638759080378E-2</v>
      </c>
      <c r="H1762" s="42">
        <f>_xll.qlCalendarAdvance(Calendar,$H1761,B1762,"f",FALSE)</f>
        <v>51826</v>
      </c>
      <c r="I1762" s="172">
        <f>_xll.qlInterestRateIndexValueDate(Index1M,$H1762)</f>
        <v>51826</v>
      </c>
      <c r="J1762" s="177">
        <f>IFERROR(_xll.qlIndexFixing(Index1M,$H1762,TRUE,_xll.ohTrigger(RecalcTrigger,Trigger1M)),NA())</f>
        <v>1.9126753675264875E-2</v>
      </c>
      <c r="K1762" s="44">
        <f>IFERROR(_xll.qlIndexFixing(Index3M,H1762,TRUE,_xll.ohTrigger(RecalcTrigger,Trigger3M)),NA())</f>
        <v>1.9486759062216856E-2</v>
      </c>
      <c r="L1762" s="44">
        <f>IFERROR(_xll.qlIndexFixing(Index6M,$H1762,TRUE,_xll.ohTrigger(RecalcTrigger,Trigger6M)),NA())</f>
        <v>1.9561347318981386E-2</v>
      </c>
      <c r="M1762" s="178">
        <f>IFERROR(_xll.qlIndexFixing(Index1Y,$H1762,TRUE,_xll.ohTrigger(RecalcTrigger,Trigger1Y)),NA())</f>
        <v>1.985365503498393E-2</v>
      </c>
      <c r="N1762" s="177">
        <f>IFERROR(_xll.qlIndexFixing(ONIndex1M,I1762,TRUE,_xll.ohTrigger(RecalcTrigger,Trigger1M)),NA())</f>
        <v>1.9114497128499552E-2</v>
      </c>
      <c r="O1762" s="44">
        <f>IFERROR(_xll.qlIndexFixing(ONIndex3M,I1762,TRUE,_xll.ohTrigger(RecalcTrigger,Trigger3M)),NA())</f>
        <v>1.944739879061741E-2</v>
      </c>
      <c r="P1762" s="44">
        <f>IFERROR(_xll.qlIndexFixing(ONIndex6M,I1762,TRUE,_xll.ohTrigger(RecalcTrigger,Trigger6M)),NA())</f>
        <v>1.9482752205968179E-2</v>
      </c>
      <c r="Q1762" s="178">
        <f>IFERROR(_xll.qlIndexFixing(ONIndex1Y,I1762,TRUE,_xll.ohTrigger(RecalcTrigger,Trigger1Y)),NA())</f>
        <v>1.9643362895077621E-2</v>
      </c>
    </row>
    <row r="1763" spans="2:17" x14ac:dyDescent="0.2">
      <c r="B1763" s="39" t="s">
        <v>42</v>
      </c>
      <c r="D1763" s="42">
        <f>_xll.qlCalendarAdvance(Calendar,$D1762,B1763,"f",FALSE)</f>
        <v>51833</v>
      </c>
      <c r="E1763" s="172">
        <f>_xll.qlInterestRateIndexValueDate(IndexON,D1763)</f>
        <v>51833</v>
      </c>
      <c r="F1763" s="188">
        <f>IFERROR(_xll.qlIndexFixing(IndexON,D1763,TRUE,_xll.ohTrigger(RecalcTrigger,TriggerON)),NA())</f>
        <v>1.8870348587793906E-2</v>
      </c>
      <c r="H1763" s="42">
        <f>_xll.qlCalendarAdvance(Calendar,$H1762,B1763,"f",FALSE)</f>
        <v>51833</v>
      </c>
      <c r="I1763" s="172">
        <f>_xll.qlInterestRateIndexValueDate(Index1M,$H1763)</f>
        <v>51833</v>
      </c>
      <c r="J1763" s="177">
        <f>IFERROR(_xll.qlIndexFixing(Index1M,$H1763,TRUE,_xll.ohTrigger(RecalcTrigger,Trigger1M)),NA())</f>
        <v>1.9125238378778706E-2</v>
      </c>
      <c r="K1763" s="44">
        <f>IFERROR(_xll.qlIndexFixing(Index3M,H1763,TRUE,_xll.ohTrigger(RecalcTrigger,Trigger3M)),NA())</f>
        <v>1.9485450764516524E-2</v>
      </c>
      <c r="L1763" s="44">
        <f>IFERROR(_xll.qlIndexFixing(Index6M,$H1763,TRUE,_xll.ohTrigger(RecalcTrigger,Trigger6M)),NA())</f>
        <v>1.9559977560154929E-2</v>
      </c>
      <c r="M1763" s="178">
        <f>IFERROR(_xll.qlIndexFixing(Index1Y,$H1763,TRUE,_xll.ohTrigger(RecalcTrigger,Trigger1Y)),NA())</f>
        <v>1.9853815290812316E-2</v>
      </c>
      <c r="N1763" s="177">
        <f>IFERROR(_xll.qlIndexFixing(ONIndex1M,I1763,TRUE,_xll.ohTrigger(RecalcTrigger,Trigger1M)),NA())</f>
        <v>1.9113056856988608E-2</v>
      </c>
      <c r="O1763" s="44">
        <f>IFERROR(_xll.qlIndexFixing(ONIndex3M,I1763,TRUE,_xll.ohTrigger(RecalcTrigger,Trigger3M)),NA())</f>
        <v>1.9446338985684708E-2</v>
      </c>
      <c r="P1763" s="44">
        <f>IFERROR(_xll.qlIndexFixing(ONIndex6M,I1763,TRUE,_xll.ohTrigger(RecalcTrigger,Trigger6M)),NA())</f>
        <v>1.9481876639979578E-2</v>
      </c>
      <c r="Q1763" s="178">
        <f>IFERROR(_xll.qlIndexFixing(ONIndex1Y,I1763,TRUE,_xll.ohTrigger(RecalcTrigger,Trigger1Y)),NA())</f>
        <v>1.9644856856912973E-2</v>
      </c>
    </row>
    <row r="1764" spans="2:17" x14ac:dyDescent="0.2">
      <c r="B1764" s="39" t="s">
        <v>42</v>
      </c>
      <c r="D1764" s="42">
        <f>_xll.qlCalendarAdvance(Calendar,$D1763,B1764,"f",FALSE)</f>
        <v>51840</v>
      </c>
      <c r="E1764" s="172">
        <f>_xll.qlInterestRateIndexValueDate(IndexON,D1764)</f>
        <v>51840</v>
      </c>
      <c r="F1764" s="188">
        <f>IFERROR(_xll.qlIndexFixing(IndexON,D1764,TRUE,_xll.ohTrigger(RecalcTrigger,TriggerON)),NA())</f>
        <v>1.8869023240557503E-2</v>
      </c>
      <c r="H1764" s="42">
        <f>_xll.qlCalendarAdvance(Calendar,$H1763,B1764,"f",FALSE)</f>
        <v>51840</v>
      </c>
      <c r="I1764" s="172">
        <f>_xll.qlInterestRateIndexValueDate(Index1M,$H1764)</f>
        <v>51840</v>
      </c>
      <c r="J1764" s="177">
        <f>IFERROR(_xll.qlIndexFixing(Index1M,$H1764,TRUE,_xll.ohTrigger(RecalcTrigger,Trigger1M)),NA())</f>
        <v>1.9123690256775926E-2</v>
      </c>
      <c r="K1764" s="44">
        <f>IFERROR(_xll.qlIndexFixing(Index3M,H1764,TRUE,_xll.ohTrigger(RecalcTrigger,Trigger3M)),NA())</f>
        <v>1.9483272787654778E-2</v>
      </c>
      <c r="L1764" s="44">
        <f>IFERROR(_xll.qlIndexFixing(Index6M,$H1764,TRUE,_xll.ohTrigger(RecalcTrigger,Trigger6M)),NA())</f>
        <v>1.9558978717540556E-2</v>
      </c>
      <c r="M1764" s="178">
        <f>IFERROR(_xll.qlIndexFixing(Index1Y,$H1764,TRUE,_xll.ohTrigger(RecalcTrigger,Trigger1Y)),NA())</f>
        <v>1.9853923112625349E-2</v>
      </c>
      <c r="N1764" s="177">
        <f>IFERROR(_xll.qlIndexFixing(ONIndex1M,I1764,TRUE,_xll.ohTrigger(RecalcTrigger,Trigger1M)),NA())</f>
        <v>1.9111583813036237E-2</v>
      </c>
      <c r="O1764" s="44">
        <f>IFERROR(_xll.qlIndexFixing(ONIndex3M,I1764,TRUE,_xll.ohTrigger(RecalcTrigger,Trigger3M)),NA())</f>
        <v>1.9445241924181955E-2</v>
      </c>
      <c r="P1764" s="44">
        <f>IFERROR(_xll.qlIndexFixing(ONIndex6M,I1764,TRUE,_xll.ohTrigger(RecalcTrigger,Trigger6M)),NA())</f>
        <v>1.9480963654761041E-2</v>
      </c>
      <c r="Q1764" s="178">
        <f>IFERROR(_xll.qlIndexFixing(ONIndex1Y,I1764,TRUE,_xll.ohTrigger(RecalcTrigger,Trigger1Y)),NA())</f>
        <v>1.9646299402744649E-2</v>
      </c>
    </row>
    <row r="1765" spans="2:17" x14ac:dyDescent="0.2">
      <c r="B1765" s="39" t="s">
        <v>42</v>
      </c>
      <c r="D1765" s="42">
        <f>_xll.qlCalendarAdvance(Calendar,$D1764,B1765,"f",FALSE)</f>
        <v>51847</v>
      </c>
      <c r="E1765" s="172">
        <f>_xll.qlInterestRateIndexValueDate(IndexON,D1765)</f>
        <v>51847</v>
      </c>
      <c r="F1765" s="188">
        <f>IFERROR(_xll.qlIndexFixing(IndexON,D1765,TRUE,_xll.ohTrigger(RecalcTrigger,TriggerON)),NA())</f>
        <v>1.8867662717695355E-2</v>
      </c>
      <c r="H1765" s="42">
        <f>_xll.qlCalendarAdvance(Calendar,$H1764,B1765,"f",FALSE)</f>
        <v>51847</v>
      </c>
      <c r="I1765" s="172">
        <f>_xll.qlInterestRateIndexValueDate(Index1M,$H1765)</f>
        <v>51847</v>
      </c>
      <c r="J1765" s="177">
        <f>IFERROR(_xll.qlIndexFixing(Index1M,$H1765,TRUE,_xll.ohTrigger(RecalcTrigger,Trigger1M)),NA())</f>
        <v>1.912210930927933E-2</v>
      </c>
      <c r="K1765" s="44">
        <f>IFERROR(_xll.qlIndexFixing(Index3M,H1765,TRUE,_xll.ohTrigger(RecalcTrigger,Trigger3M)),NA())</f>
        <v>1.9481895110631389E-2</v>
      </c>
      <c r="L1765" s="44">
        <f>IFERROR(_xll.qlIndexFixing(Index6M,$H1765,TRUE,_xll.ohTrigger(RecalcTrigger,Trigger6M)),NA())</f>
        <v>1.955753062431851E-2</v>
      </c>
      <c r="M1765" s="178">
        <f>IFERROR(_xll.qlIndexFixing(Index1Y,$H1765,TRUE,_xll.ohTrigger(RecalcTrigger,Trigger1Y)),NA())</f>
        <v>1.9853978500406155E-2</v>
      </c>
      <c r="N1765" s="177">
        <f>IFERROR(_xll.qlIndexFixing(ONIndex1M,I1765,TRUE,_xll.ohTrigger(RecalcTrigger,Trigger1M)),NA())</f>
        <v>1.9110077996723485E-2</v>
      </c>
      <c r="O1765" s="44">
        <f>IFERROR(_xll.qlIndexFixing(ONIndex3M,I1765,TRUE,_xll.ohTrigger(RecalcTrigger,Trigger3M)),NA())</f>
        <v>1.9444107606109151E-2</v>
      </c>
      <c r="P1765" s="44">
        <f>IFERROR(_xll.qlIndexFixing(ONIndex6M,I1765,TRUE,_xll.ohTrigger(RecalcTrigger,Trigger6M)),NA())</f>
        <v>1.9480013249988382E-2</v>
      </c>
      <c r="Q1765" s="178">
        <f>IFERROR(_xll.qlIndexFixing(ONIndex1Y,I1765,TRUE,_xll.ohTrigger(RecalcTrigger,Trigger1Y)),NA())</f>
        <v>1.9647690532491602E-2</v>
      </c>
    </row>
    <row r="1766" spans="2:17" x14ac:dyDescent="0.2">
      <c r="B1766" s="39" t="s">
        <v>42</v>
      </c>
      <c r="D1766" s="42">
        <f>_xll.qlCalendarAdvance(Calendar,$D1765,B1766,"f",FALSE)</f>
        <v>51854</v>
      </c>
      <c r="E1766" s="172">
        <f>_xll.qlInterestRateIndexValueDate(IndexON,D1766)</f>
        <v>51854</v>
      </c>
      <c r="F1766" s="188">
        <f>IFERROR(_xll.qlIndexFixing(IndexON,D1766,TRUE,_xll.ohTrigger(RecalcTrigger,TriggerON)),NA())</f>
        <v>1.8866267018883276E-2</v>
      </c>
      <c r="H1766" s="42">
        <f>_xll.qlCalendarAdvance(Calendar,$H1765,B1766,"f",FALSE)</f>
        <v>51854</v>
      </c>
      <c r="I1766" s="172">
        <f>_xll.qlInterestRateIndexValueDate(Index1M,$H1766)</f>
        <v>51854</v>
      </c>
      <c r="J1766" s="177">
        <f>IFERROR(_xll.qlIndexFixing(Index1M,$H1766,TRUE,_xll.ohTrigger(RecalcTrigger,Trigger1M)),NA())</f>
        <v>1.9120495536286385E-2</v>
      </c>
      <c r="K1766" s="44">
        <f>IFERROR(_xll.qlIndexFixing(Index3M,H1766,TRUE,_xll.ohTrigger(RecalcTrigger,Trigger3M)),NA())</f>
        <v>1.9480480000535361E-2</v>
      </c>
      <c r="L1766" s="44">
        <f>IFERROR(_xll.qlIndexFixing(Index6M,$H1766,TRUE,_xll.ohTrigger(RecalcTrigger,Trigger6M)),NA())</f>
        <v>1.9556044749878217E-2</v>
      </c>
      <c r="M1766" s="178">
        <f>IFERROR(_xll.qlIndexFixing(Index1Y,$H1766,TRUE,_xll.ohTrigger(RecalcTrigger,Trigger1Y)),NA())</f>
        <v>1.9853981454146963E-2</v>
      </c>
      <c r="N1766" s="177">
        <f>IFERROR(_xll.qlIndexFixing(ONIndex1M,I1766,TRUE,_xll.ohTrigger(RecalcTrigger,Trigger1M)),NA())</f>
        <v>1.9108539407726166E-2</v>
      </c>
      <c r="O1766" s="44">
        <f>IFERROR(_xll.qlIndexFixing(ONIndex3M,I1766,TRUE,_xll.ohTrigger(RecalcTrigger,Trigger3M)),NA())</f>
        <v>1.944293603138525E-2</v>
      </c>
      <c r="P1766" s="44">
        <f>IFERROR(_xll.qlIndexFixing(ONIndex6M,I1766,TRUE,_xll.ohTrigger(RecalcTrigger,Trigger6M)),NA())</f>
        <v>1.9479025425985785E-2</v>
      </c>
      <c r="Q1766" s="178">
        <f>IFERROR(_xll.qlIndexFixing(ONIndex1Y,I1766,TRUE,_xll.ohTrigger(RecalcTrigger,Trigger1Y)),NA())</f>
        <v>1.9649030246234878E-2</v>
      </c>
    </row>
    <row r="1767" spans="2:17" x14ac:dyDescent="0.2">
      <c r="B1767" s="39" t="s">
        <v>42</v>
      </c>
      <c r="D1767" s="42">
        <f>_xll.qlCalendarAdvance(Calendar,$D1766,B1767,"f",FALSE)</f>
        <v>51862</v>
      </c>
      <c r="E1767" s="172">
        <f>_xll.qlInterestRateIndexValueDate(IndexON,D1767)</f>
        <v>51862</v>
      </c>
      <c r="F1767" s="188">
        <f>IFERROR(_xll.qlIndexFixing(IndexON,D1767,TRUE,_xll.ohTrigger(RecalcTrigger,TriggerON)),NA())</f>
        <v>1.8865395616025998E-2</v>
      </c>
      <c r="H1767" s="42">
        <f>_xll.qlCalendarAdvance(Calendar,$H1766,B1767,"f",FALSE)</f>
        <v>51862</v>
      </c>
      <c r="I1767" s="172">
        <f>_xll.qlInterestRateIndexValueDate(Index1M,$H1767)</f>
        <v>51862</v>
      </c>
      <c r="J1767" s="177">
        <f>IFERROR(_xll.qlIndexFixing(Index1M,$H1767,TRUE,_xll.ohTrigger(RecalcTrigger,Trigger1M)),NA())</f>
        <v>1.9118231393929513E-2</v>
      </c>
      <c r="K1767" s="44">
        <f>IFERROR(_xll.qlIndexFixing(Index3M,H1767,TRUE,_xll.ohTrigger(RecalcTrigger,Trigger3M)),NA())</f>
        <v>1.9478816895491999E-2</v>
      </c>
      <c r="L1767" s="44">
        <f>IFERROR(_xll.qlIndexFixing(Index6M,$H1767,TRUE,_xll.ohTrigger(RecalcTrigger,Trigger6M)),NA())</f>
        <v>1.9554300345052702E-2</v>
      </c>
      <c r="M1767" s="178">
        <f>IFERROR(_xll.qlIndexFixing(Index1Y,$H1767,TRUE,_xll.ohTrigger(RecalcTrigger,Trigger1Y)),NA())</f>
        <v>1.9854915824343452E-2</v>
      </c>
      <c r="N1767" s="177">
        <f>IFERROR(_xll.qlIndexFixing(ONIndex1M,I1767,TRUE,_xll.ohTrigger(RecalcTrigger,Trigger1M)),NA())</f>
        <v>1.9107513022227355E-2</v>
      </c>
      <c r="O1767" s="44">
        <f>IFERROR(_xll.qlIndexFixing(ONIndex3M,I1767,TRUE,_xll.ohTrigger(RecalcTrigger,Trigger3M)),NA())</f>
        <v>1.94424102678444E-2</v>
      </c>
      <c r="P1767" s="44">
        <f>IFERROR(_xll.qlIndexFixing(ONIndex6M,I1767,TRUE,_xll.ohTrigger(RecalcTrigger,Trigger6M)),NA())</f>
        <v>1.9478739546252569E-2</v>
      </c>
      <c r="Q1767" s="178">
        <f>IFERROR(_xll.qlIndexFixing(ONIndex1Y,I1767,TRUE,_xll.ohTrigger(RecalcTrigger,Trigger1Y)),NA())</f>
        <v>1.9651734797149954E-2</v>
      </c>
    </row>
    <row r="1768" spans="2:17" x14ac:dyDescent="0.2">
      <c r="B1768" s="39" t="s">
        <v>42</v>
      </c>
      <c r="D1768" s="42">
        <f>_xll.qlCalendarAdvance(Calendar,$D1767,B1768,"f",FALSE)</f>
        <v>51869</v>
      </c>
      <c r="E1768" s="172">
        <f>_xll.qlInterestRateIndexValueDate(IndexON,D1768)</f>
        <v>51869</v>
      </c>
      <c r="F1768" s="188">
        <f>IFERROR(_xll.qlIndexFixing(IndexON,D1768,TRUE,_xll.ohTrigger(RecalcTrigger,TriggerON)),NA())</f>
        <v>1.8863919362830016E-2</v>
      </c>
      <c r="H1768" s="42">
        <f>_xll.qlCalendarAdvance(Calendar,$H1767,B1768,"f",FALSE)</f>
        <v>51869</v>
      </c>
      <c r="I1768" s="172">
        <f>_xll.qlInterestRateIndexValueDate(Index1M,$H1768)</f>
        <v>51869</v>
      </c>
      <c r="J1768" s="177">
        <f>IFERROR(_xll.qlIndexFixing(Index1M,$H1768,TRUE,_xll.ohTrigger(RecalcTrigger,Trigger1M)),NA())</f>
        <v>1.9116549713344332E-2</v>
      </c>
      <c r="K1768" s="44">
        <f>IFERROR(_xll.qlIndexFixing(Index3M,H1768,TRUE,_xll.ohTrigger(RecalcTrigger,Trigger3M)),NA())</f>
        <v>1.9477321571807173E-2</v>
      </c>
      <c r="L1768" s="44">
        <f>IFERROR(_xll.qlIndexFixing(Index6M,$H1768,TRUE,_xll.ohTrigger(RecalcTrigger,Trigger6M)),NA())</f>
        <v>1.9552336328032452E-2</v>
      </c>
      <c r="M1768" s="178">
        <f>IFERROR(_xll.qlIndexFixing(Index1Y,$H1768,TRUE,_xll.ohTrigger(RecalcTrigger,Trigger1Y)),NA())</f>
        <v>1.9854798916274584E-2</v>
      </c>
      <c r="N1768" s="177">
        <f>IFERROR(_xll.qlIndexFixing(ONIndex1M,I1768,TRUE,_xll.ohTrigger(RecalcTrigger,Trigger1M)),NA())</f>
        <v>1.910589935587274E-2</v>
      </c>
      <c r="O1768" s="44">
        <f>IFERROR(_xll.qlIndexFixing(ONIndex3M,I1768,TRUE,_xll.ohTrigger(RecalcTrigger,Trigger3M)),NA())</f>
        <v>1.9441153401446403E-2</v>
      </c>
      <c r="P1768" s="44">
        <f>IFERROR(_xll.qlIndexFixing(ONIndex6M,I1768,TRUE,_xll.ohTrigger(RecalcTrigger,Trigger6M)),NA())</f>
        <v>1.9477666077619325E-2</v>
      </c>
      <c r="Q1768" s="178">
        <f>IFERROR(_xll.qlIndexFixing(ONIndex1Y,I1768,TRUE,_xll.ohTrigger(RecalcTrigger,Trigger1Y)),NA())</f>
        <v>1.9652957120110209E-2</v>
      </c>
    </row>
    <row r="1769" spans="2:17" x14ac:dyDescent="0.2">
      <c r="B1769" s="39" t="s">
        <v>42</v>
      </c>
      <c r="D1769" s="42">
        <f>_xll.qlCalendarAdvance(Calendar,$D1768,B1769,"f",FALSE)</f>
        <v>51876</v>
      </c>
      <c r="E1769" s="172">
        <f>_xll.qlInterestRateIndexValueDate(IndexON,D1769)</f>
        <v>51876</v>
      </c>
      <c r="F1769" s="188">
        <f>IFERROR(_xll.qlIndexFixing(IndexON,D1769,TRUE,_xll.ohTrigger(RecalcTrigger,TriggerON)),NA())</f>
        <v>1.8862407930253143E-2</v>
      </c>
      <c r="H1769" s="42">
        <f>_xll.qlCalendarAdvance(Calendar,$H1768,B1769,"f",FALSE)</f>
        <v>51876</v>
      </c>
      <c r="I1769" s="172">
        <f>_xll.qlInterestRateIndexValueDate(Index1M,$H1769)</f>
        <v>51876</v>
      </c>
      <c r="J1769" s="177">
        <f>IFERROR(_xll.qlIndexFixing(Index1M,$H1769,TRUE,_xll.ohTrigger(RecalcTrigger,Trigger1M)),NA())</f>
        <v>1.9114835209023271E-2</v>
      </c>
      <c r="K1769" s="44">
        <f>IFERROR(_xll.qlIndexFixing(Index3M,H1769,TRUE,_xll.ohTrigger(RecalcTrigger,Trigger3M)),NA())</f>
        <v>1.947578881517668E-2</v>
      </c>
      <c r="L1769" s="44">
        <f>IFERROR(_xll.qlIndexFixing(Index6M,$H1769,TRUE,_xll.ohTrigger(RecalcTrigger,Trigger6M)),NA())</f>
        <v>1.9550734497193842E-2</v>
      </c>
      <c r="M1769" s="178">
        <f>IFERROR(_xll.qlIndexFixing(Index1Y,$H1769,TRUE,_xll.ohTrigger(RecalcTrigger,Trigger1Y)),NA())</f>
        <v>1.9854629568549085E-2</v>
      </c>
      <c r="N1769" s="177">
        <f>IFERROR(_xll.qlIndexFixing(ONIndex1M,I1769,TRUE,_xll.ohTrigger(RecalcTrigger,Trigger1M)),NA())</f>
        <v>1.9104252913645741E-2</v>
      </c>
      <c r="O1769" s="44">
        <f>IFERROR(_xll.qlIndexFixing(ONIndex3M,I1769,TRUE,_xll.ohTrigger(RecalcTrigger,Trigger3M)),NA())</f>
        <v>1.9439859274507091E-2</v>
      </c>
      <c r="P1769" s="44">
        <f>IFERROR(_xll.qlIndexFixing(ONIndex6M,I1769,TRUE,_xll.ohTrigger(RecalcTrigger,Trigger6M)),NA())</f>
        <v>1.9476555185622784E-2</v>
      </c>
      <c r="Q1769" s="178">
        <f>IFERROR(_xll.qlIndexFixing(ONIndex1Y,I1769,TRUE,_xll.ohTrigger(RecalcTrigger,Trigger1Y)),NA())</f>
        <v>1.9654128021501609E-2</v>
      </c>
    </row>
    <row r="1770" spans="2:17" x14ac:dyDescent="0.2">
      <c r="B1770" s="39" t="s">
        <v>42</v>
      </c>
      <c r="D1770" s="42">
        <f>_xll.qlCalendarAdvance(Calendar,$D1769,B1770,"f",FALSE)</f>
        <v>51883</v>
      </c>
      <c r="E1770" s="172">
        <f>_xll.qlInterestRateIndexValueDate(IndexON,D1770)</f>
        <v>51883</v>
      </c>
      <c r="F1770" s="188">
        <f>IFERROR(_xll.qlIndexFixing(IndexON,D1770,TRUE,_xll.ohTrigger(RecalcTrigger,TriggerON)),NA())</f>
        <v>1.8860861318268366E-2</v>
      </c>
      <c r="H1770" s="42">
        <f>_xll.qlCalendarAdvance(Calendar,$H1769,B1770,"f",FALSE)</f>
        <v>51883</v>
      </c>
      <c r="I1770" s="172">
        <f>_xll.qlInterestRateIndexValueDate(Index1M,$H1770)</f>
        <v>51883</v>
      </c>
      <c r="J1770" s="177">
        <f>IFERROR(_xll.qlIndexFixing(Index1M,$H1770,TRUE,_xll.ohTrigger(RecalcTrigger,Trigger1M)),NA())</f>
        <v>1.9113087880982017E-2</v>
      </c>
      <c r="K1770" s="44">
        <f>IFERROR(_xll.qlIndexFixing(Index3M,H1770,TRUE,_xll.ohTrigger(RecalcTrigger,Trigger3M)),NA())</f>
        <v>1.9474218625643743E-2</v>
      </c>
      <c r="L1770" s="44">
        <f>IFERROR(_xll.qlIndexFixing(Index6M,$H1770,TRUE,_xll.ohTrigger(RecalcTrigger,Trigger6M)),NA())</f>
        <v>1.954909488749608E-2</v>
      </c>
      <c r="M1770" s="178">
        <f>IFERROR(_xll.qlIndexFixing(Index1Y,$H1770,TRUE,_xll.ohTrigger(RecalcTrigger,Trigger1Y)),NA())</f>
        <v>1.9854407781192799E-2</v>
      </c>
      <c r="N1770" s="177">
        <f>IFERROR(_xll.qlIndexFixing(ONIndex1M,I1770,TRUE,_xll.ohTrigger(RecalcTrigger,Trigger1M)),NA())</f>
        <v>1.9102573695465312E-2</v>
      </c>
      <c r="O1770" s="44">
        <f>IFERROR(_xll.qlIndexFixing(ONIndex3M,I1770,TRUE,_xll.ohTrigger(RecalcTrigger,Trigger3M)),NA())</f>
        <v>1.9438527887053473E-2</v>
      </c>
      <c r="P1770" s="44">
        <f>IFERROR(_xll.qlIndexFixing(ONIndex6M,I1770,TRUE,_xll.ohTrigger(RecalcTrigger,Trigger6M)),NA())</f>
        <v>1.9475406870235933E-2</v>
      </c>
      <c r="Q1770" s="178">
        <f>IFERROR(_xll.qlIndexFixing(ONIndex1Y,I1770,TRUE,_xll.ohTrigger(RecalcTrigger,Trigger1Y)),NA())</f>
        <v>1.965524750124311E-2</v>
      </c>
    </row>
    <row r="1771" spans="2:17" x14ac:dyDescent="0.2">
      <c r="B1771" s="39" t="s">
        <v>42</v>
      </c>
      <c r="D1771" s="42">
        <f>_xll.qlCalendarAdvance(Calendar,$D1770,B1771,"f",FALSE)</f>
        <v>51890</v>
      </c>
      <c r="E1771" s="172">
        <f>_xll.qlInterestRateIndexValueDate(IndexON,D1771)</f>
        <v>51890</v>
      </c>
      <c r="F1771" s="188">
        <f>IFERROR(_xll.qlIndexFixing(IndexON,D1771,TRUE,_xll.ohTrigger(RecalcTrigger,TriggerON)),NA())</f>
        <v>1.8859279526821652E-2</v>
      </c>
      <c r="H1771" s="42">
        <f>_xll.qlCalendarAdvance(Calendar,$H1770,B1771,"f",FALSE)</f>
        <v>51890</v>
      </c>
      <c r="I1771" s="172">
        <f>_xll.qlInterestRateIndexValueDate(Index1M,$H1771)</f>
        <v>51890</v>
      </c>
      <c r="J1771" s="177">
        <f>IFERROR(_xll.qlIndexFixing(Index1M,$H1771,TRUE,_xll.ohTrigger(RecalcTrigger,Trigger1M)),NA())</f>
        <v>1.9111307729236259E-2</v>
      </c>
      <c r="K1771" s="44">
        <f>IFERROR(_xll.qlIndexFixing(Index3M,H1771,TRUE,_xll.ohTrigger(RecalcTrigger,Trigger3M)),NA())</f>
        <v>1.9472611003252482E-2</v>
      </c>
      <c r="L1771" s="44">
        <f>IFERROR(_xll.qlIndexFixing(Index6M,$H1771,TRUE,_xll.ohTrigger(RecalcTrigger,Trigger6M)),NA())</f>
        <v>1.954741749902917E-2</v>
      </c>
      <c r="M1771" s="178">
        <f>IFERROR(_xll.qlIndexFixing(Index1Y,$H1771,TRUE,_xll.ohTrigger(RecalcTrigger,Trigger1Y)),NA())</f>
        <v>1.9854133554240611E-2</v>
      </c>
      <c r="N1771" s="177">
        <f>IFERROR(_xll.qlIndexFixing(ONIndex1M,I1771,TRUE,_xll.ohTrigger(RecalcTrigger,Trigger1M)),NA())</f>
        <v>1.9100861701439507E-2</v>
      </c>
      <c r="O1771" s="44">
        <f>IFERROR(_xll.qlIndexFixing(ONIndex3M,I1771,TRUE,_xll.ohTrigger(RecalcTrigger,Trigger3M)),NA())</f>
        <v>1.9437159239085549E-2</v>
      </c>
      <c r="P1771" s="44">
        <f>IFERROR(_xll.qlIndexFixing(ONIndex6M,I1771,TRUE,_xll.ohTrigger(RecalcTrigger,Trigger6M)),NA())</f>
        <v>1.9474221131512797E-2</v>
      </c>
      <c r="Q1771" s="178">
        <f>IFERROR(_xll.qlIndexFixing(ONIndex1Y,I1771,TRUE,_xll.ohTrigger(RecalcTrigger,Trigger1Y)),NA())</f>
        <v>1.96563155594968E-2</v>
      </c>
    </row>
    <row r="1772" spans="2:17" x14ac:dyDescent="0.2">
      <c r="B1772" s="39" t="s">
        <v>42</v>
      </c>
      <c r="D1772" s="42">
        <f>_xll.qlCalendarAdvance(Calendar,$D1771,B1772,"f",FALSE)</f>
        <v>51897</v>
      </c>
      <c r="E1772" s="172">
        <f>_xll.qlInterestRateIndexValueDate(IndexON,D1772)</f>
        <v>51897</v>
      </c>
      <c r="F1772" s="188">
        <f>IFERROR(_xll.qlIndexFixing(IndexON,D1772,TRUE,_xll.ohTrigger(RecalcTrigger,TriggerON)),NA())</f>
        <v>1.8857662555994047E-2</v>
      </c>
      <c r="H1772" s="42">
        <f>_xll.qlCalendarAdvance(Calendar,$H1771,B1772,"f",FALSE)</f>
        <v>51897</v>
      </c>
      <c r="I1772" s="172">
        <f>_xll.qlInterestRateIndexValueDate(Index1M,$H1772)</f>
        <v>51897</v>
      </c>
      <c r="J1772" s="177">
        <f>IFERROR(_xll.qlIndexFixing(Index1M,$H1772,TRUE,_xll.ohTrigger(RecalcTrigger,Trigger1M)),NA())</f>
        <v>1.9108391069523094E-2</v>
      </c>
      <c r="K1772" s="44">
        <f>IFERROR(_xll.qlIndexFixing(Index3M,H1772,TRUE,_xll.ohTrigger(RecalcTrigger,Trigger3M)),NA())</f>
        <v>1.9470571882445466E-2</v>
      </c>
      <c r="L1772" s="44">
        <f>IFERROR(_xll.qlIndexFixing(Index6M,$H1772,TRUE,_xll.ohTrigger(RecalcTrigger,Trigger6M)),NA())</f>
        <v>1.9545702331888935E-2</v>
      </c>
      <c r="M1772" s="178">
        <f>IFERROR(_xll.qlIndexFixing(Index1Y,$H1772,TRUE,_xll.ohTrigger(RecalcTrigger,Trigger1Y)),NA())</f>
        <v>1.9852369931511227E-2</v>
      </c>
      <c r="N1772" s="177">
        <f>IFERROR(_xll.qlIndexFixing(ONIndex1M,I1772,TRUE,_xll.ohTrigger(RecalcTrigger,Trigger1M)),NA())</f>
        <v>1.9099116931541319E-2</v>
      </c>
      <c r="O1772" s="44">
        <f>IFERROR(_xll.qlIndexFixing(ONIndex3M,I1772,TRUE,_xll.ohTrigger(RecalcTrigger,Trigger3M)),NA())</f>
        <v>1.9435753330549293E-2</v>
      </c>
      <c r="P1772" s="44">
        <f>IFERROR(_xll.qlIndexFixing(ONIndex6M,I1772,TRUE,_xll.ohTrigger(RecalcTrigger,Trigger6M)),NA())</f>
        <v>1.9472997969399351E-2</v>
      </c>
      <c r="Q1772" s="178">
        <f>IFERROR(_xll.qlIndexFixing(ONIndex1Y,I1772,TRUE,_xll.ohTrigger(RecalcTrigger,Trigger1Y)),NA())</f>
        <v>1.9657332196127607E-2</v>
      </c>
    </row>
    <row r="1773" spans="2:17" x14ac:dyDescent="0.2">
      <c r="B1773" s="39" t="s">
        <v>42</v>
      </c>
      <c r="D1773" s="42">
        <f>_xll.qlCalendarAdvance(Calendar,$D1772,B1773,"f",FALSE)</f>
        <v>51904</v>
      </c>
      <c r="E1773" s="172">
        <f>_xll.qlInterestRateIndexValueDate(IndexON,D1773)</f>
        <v>51904</v>
      </c>
      <c r="F1773" s="188">
        <f>IFERROR(_xll.qlIndexFixing(IndexON,D1773,TRUE,_xll.ohTrigger(RecalcTrigger,TriggerON)),NA())</f>
        <v>1.8856010405731521E-2</v>
      </c>
      <c r="H1773" s="42">
        <f>_xll.qlCalendarAdvance(Calendar,$H1772,B1773,"f",FALSE)</f>
        <v>51904</v>
      </c>
      <c r="I1773" s="172">
        <f>_xll.qlInterestRateIndexValueDate(Index1M,$H1773)</f>
        <v>51904</v>
      </c>
      <c r="J1773" s="177">
        <f>IFERROR(_xll.qlIndexFixing(Index1M,$H1773,TRUE,_xll.ohTrigger(RecalcTrigger,Trigger1M)),NA())</f>
        <v>1.9106552592594184E-2</v>
      </c>
      <c r="K1773" s="44">
        <f>IFERROR(_xll.qlIndexFixing(Index3M,H1773,TRUE,_xll.ohTrigger(RecalcTrigger,Trigger3M)),NA())</f>
        <v>1.9468892157623485E-2</v>
      </c>
      <c r="L1773" s="44">
        <f>IFERROR(_xll.qlIndexFixing(Index6M,$H1773,TRUE,_xll.ohTrigger(RecalcTrigger,Trigger6M)),NA())</f>
        <v>1.9543949386168956E-2</v>
      </c>
      <c r="M1773" s="178">
        <f>IFERROR(_xll.qlIndexFixing(Index1Y,$H1773,TRUE,_xll.ohTrigger(RecalcTrigger,Trigger1Y)),NA())</f>
        <v>1.9853427781725868E-2</v>
      </c>
      <c r="N1773" s="177">
        <f>IFERROR(_xll.qlIndexFixing(ONIndex1M,I1773,TRUE,_xll.ohTrigger(RecalcTrigger,Trigger1M)),NA())</f>
        <v>1.909733938571671E-2</v>
      </c>
      <c r="O1773" s="44">
        <f>IFERROR(_xll.qlIndexFixing(ONIndex3M,I1773,TRUE,_xll.ohTrigger(RecalcTrigger,Trigger3M)),NA())</f>
        <v>1.9434310161498734E-2</v>
      </c>
      <c r="P1773" s="44">
        <f>IFERROR(_xll.qlIndexFixing(ONIndex6M,I1773,TRUE,_xll.ohTrigger(RecalcTrigger,Trigger6M)),NA())</f>
        <v>1.9471737383949621E-2</v>
      </c>
      <c r="Q1773" s="178">
        <f>IFERROR(_xll.qlIndexFixing(ONIndex1Y,I1773,TRUE,_xll.ohTrigger(RecalcTrigger,Trigger1Y)),NA())</f>
        <v>1.9658297411162543E-2</v>
      </c>
    </row>
    <row r="1774" spans="2:17" x14ac:dyDescent="0.2">
      <c r="B1774" s="39" t="s">
        <v>42</v>
      </c>
      <c r="D1774" s="42">
        <f>_xll.qlCalendarAdvance(Calendar,$D1773,B1774,"f",FALSE)</f>
        <v>51911</v>
      </c>
      <c r="E1774" s="172">
        <f>_xll.qlInterestRateIndexValueDate(IndexON,D1774)</f>
        <v>51911</v>
      </c>
      <c r="F1774" s="188">
        <f>IFERROR(_xll.qlIndexFixing(IndexON,D1774,TRUE,_xll.ohTrigger(RecalcTrigger,TriggerON)),NA())</f>
        <v>1.8854323076061091E-2</v>
      </c>
      <c r="H1774" s="42">
        <f>_xll.qlCalendarAdvance(Calendar,$H1773,B1774,"f",FALSE)</f>
        <v>51911</v>
      </c>
      <c r="I1774" s="172">
        <f>_xll.qlInterestRateIndexValueDate(Index1M,$H1774)</f>
        <v>51911</v>
      </c>
      <c r="J1774" s="177">
        <f>IFERROR(_xll.qlIndexFixing(Index1M,$H1774,TRUE,_xll.ohTrigger(RecalcTrigger,Trigger1M)),NA())</f>
        <v>1.9104681297125881E-2</v>
      </c>
      <c r="K1774" s="44">
        <f>IFERROR(_xll.qlIndexFixing(Index3M,H1774,TRUE,_xll.ohTrigger(RecalcTrigger,Trigger3M)),NA())</f>
        <v>1.9467175002059352E-2</v>
      </c>
      <c r="L1774" s="44">
        <f>IFERROR(_xll.qlIndexFixing(Index6M,$H1774,TRUE,_xll.ohTrigger(RecalcTrigger,Trigger6M)),NA())</f>
        <v>1.9542158661967741E-2</v>
      </c>
      <c r="M1774" s="178">
        <f>IFERROR(_xll.qlIndexFixing(Index1Y,$H1774,TRUE,_xll.ohTrigger(RecalcTrigger,Trigger1Y)),NA())</f>
        <v>1.9852996236273068E-2</v>
      </c>
      <c r="N1774" s="177">
        <f>IFERROR(_xll.qlIndexFixing(ONIndex1M,I1774,TRUE,_xll.ohTrigger(RecalcTrigger,Trigger1M)),NA())</f>
        <v>1.9095529063992703E-2</v>
      </c>
      <c r="O1774" s="44">
        <f>IFERROR(_xll.qlIndexFixing(ONIndex3M,I1774,TRUE,_xll.ohTrigger(RecalcTrigger,Trigger3M)),NA())</f>
        <v>1.9432829731960886E-2</v>
      </c>
      <c r="P1774" s="44">
        <f>IFERROR(_xll.qlIndexFixing(ONIndex6M,I1774,TRUE,_xll.ohTrigger(RecalcTrigger,Trigger6M)),NA())</f>
        <v>1.9470439375109581E-2</v>
      </c>
      <c r="Q1774" s="178">
        <f>IFERROR(_xll.qlIndexFixing(ONIndex1Y,I1774,TRUE,_xll.ohTrigger(RecalcTrigger,Trigger1Y)),NA())</f>
        <v>1.9659211204628622E-2</v>
      </c>
    </row>
    <row r="1775" spans="2:17" x14ac:dyDescent="0.2">
      <c r="B1775" s="39" t="s">
        <v>42</v>
      </c>
      <c r="D1775" s="42">
        <f>_xll.qlCalendarAdvance(Calendar,$D1774,B1775,"f",FALSE)</f>
        <v>51918</v>
      </c>
      <c r="E1775" s="172">
        <f>_xll.qlInterestRateIndexValueDate(IndexON,D1775)</f>
        <v>51918</v>
      </c>
      <c r="F1775" s="188">
        <f>IFERROR(_xll.qlIndexFixing(IndexON,D1775,TRUE,_xll.ohTrigger(RecalcTrigger,TriggerON)),NA())</f>
        <v>1.885260056695574E-2</v>
      </c>
      <c r="H1775" s="42">
        <f>_xll.qlCalendarAdvance(Calendar,$H1774,B1775,"f",FALSE)</f>
        <v>51918</v>
      </c>
      <c r="I1775" s="172">
        <f>_xll.qlInterestRateIndexValueDate(Index1M,$H1775)</f>
        <v>51918</v>
      </c>
      <c r="J1775" s="177">
        <f>IFERROR(_xll.qlIndexFixing(Index1M,$H1775,TRUE,_xll.ohTrigger(RecalcTrigger,Trigger1M)),NA())</f>
        <v>1.9102777183129763E-2</v>
      </c>
      <c r="K1775" s="44">
        <f>IFERROR(_xll.qlIndexFixing(Index3M,H1775,TRUE,_xll.ohTrigger(RecalcTrigger,Trigger3M)),NA())</f>
        <v>1.9465420415798601E-2</v>
      </c>
      <c r="L1775" s="44">
        <f>IFERROR(_xll.qlIndexFixing(Index6M,$H1775,TRUE,_xll.ohTrigger(RecalcTrigger,Trigger6M)),NA())</f>
        <v>1.9540330159384254E-2</v>
      </c>
      <c r="M1775" s="178">
        <f>IFERROR(_xll.qlIndexFixing(Index1Y,$H1775,TRUE,_xll.ohTrigger(RecalcTrigger,Trigger1Y)),NA())</f>
        <v>1.9852512251442994E-2</v>
      </c>
      <c r="N1775" s="177">
        <f>IFERROR(_xll.qlIndexFixing(ONIndex1M,I1775,TRUE,_xll.ohTrigger(RecalcTrigger,Trigger1M)),NA())</f>
        <v>1.9093685966423322E-2</v>
      </c>
      <c r="O1775" s="44">
        <f>IFERROR(_xll.qlIndexFixing(ONIndex3M,I1775,TRUE,_xll.ohTrigger(RecalcTrigger,Trigger3M)),NA())</f>
        <v>1.943131204188172E-2</v>
      </c>
      <c r="P1775" s="44">
        <f>IFERROR(_xll.qlIndexFixing(ONIndex6M,I1775,TRUE,_xll.ohTrigger(RecalcTrigger,Trigger6M)),NA())</f>
        <v>1.9469103942933257E-2</v>
      </c>
      <c r="Q1775" s="178">
        <f>IFERROR(_xll.qlIndexFixing(ONIndex1Y,I1775,TRUE,_xll.ohTrigger(RecalcTrigger,Trigger1Y)),NA())</f>
        <v>1.9660073576525848E-2</v>
      </c>
    </row>
    <row r="1776" spans="2:17" x14ac:dyDescent="0.2">
      <c r="B1776" s="39" t="s">
        <v>42</v>
      </c>
      <c r="D1776" s="42">
        <f>_xll.qlCalendarAdvance(Calendar,$D1775,B1776,"f",FALSE)</f>
        <v>51925</v>
      </c>
      <c r="E1776" s="172">
        <f>_xll.qlInterestRateIndexValueDate(IndexON,D1776)</f>
        <v>51925</v>
      </c>
      <c r="F1776" s="188">
        <f>IFERROR(_xll.qlIndexFixing(IndexON,D1776,TRUE,_xll.ohTrigger(RecalcTrigger,TriggerON)),NA())</f>
        <v>1.8850842878442485E-2</v>
      </c>
      <c r="H1776" s="42">
        <f>_xll.qlCalendarAdvance(Calendar,$H1775,B1776,"f",FALSE)</f>
        <v>51925</v>
      </c>
      <c r="I1776" s="172">
        <f>_xll.qlInterestRateIndexValueDate(Index1M,$H1776)</f>
        <v>51925</v>
      </c>
      <c r="J1776" s="177">
        <f>IFERROR(_xll.qlIndexFixing(Index1M,$H1776,TRUE,_xll.ohTrigger(RecalcTrigger,Trigger1M)),NA())</f>
        <v>1.9101914615465343E-2</v>
      </c>
      <c r="K1776" s="44">
        <f>IFERROR(_xll.qlIndexFixing(Index3M,H1776,TRUE,_xll.ohTrigger(RecalcTrigger,Trigger3M)),NA())</f>
        <v>1.9464394150428756E-2</v>
      </c>
      <c r="L1776" s="44">
        <f>IFERROR(_xll.qlIndexFixing(Index6M,$H1776,TRUE,_xll.ohTrigger(RecalcTrigger,Trigger6M)),NA())</f>
        <v>1.9538838733513093E-2</v>
      </c>
      <c r="M1776" s="178">
        <f>IFERROR(_xll.qlIndexFixing(Index1Y,$H1776,TRUE,_xll.ohTrigger(RecalcTrigger,Trigger1Y)),NA())</f>
        <v>1.9850584107511882E-2</v>
      </c>
      <c r="N1776" s="177">
        <f>IFERROR(_xll.qlIndexFixing(ONIndex1M,I1776,TRUE,_xll.ohTrigger(RecalcTrigger,Trigger1M)),NA())</f>
        <v>1.9091810092954541E-2</v>
      </c>
      <c r="O1776" s="44">
        <f>IFERROR(_xll.qlIndexFixing(ONIndex3M,I1776,TRUE,_xll.ohTrigger(RecalcTrigger,Trigger3M)),NA())</f>
        <v>1.9429757091261234E-2</v>
      </c>
      <c r="P1776" s="44">
        <f>IFERROR(_xll.qlIndexFixing(ONIndex6M,I1776,TRUE,_xll.ohTrigger(RecalcTrigger,Trigger6M)),NA())</f>
        <v>1.9467731087393639E-2</v>
      </c>
      <c r="Q1776" s="178">
        <f>IFERROR(_xll.qlIndexFixing(ONIndex1Y,I1776,TRUE,_xll.ohTrigger(RecalcTrigger,Trigger1Y)),NA())</f>
        <v>1.9660884526773174E-2</v>
      </c>
    </row>
    <row r="1777" spans="2:17" x14ac:dyDescent="0.2">
      <c r="B1777" s="39" t="s">
        <v>42</v>
      </c>
      <c r="D1777" s="42">
        <f>_xll.qlCalendarAdvance(Calendar,$D1776,B1777,"f",FALSE)</f>
        <v>51932</v>
      </c>
      <c r="E1777" s="172">
        <f>_xll.qlInterestRateIndexValueDate(IndexON,D1777)</f>
        <v>51932</v>
      </c>
      <c r="F1777" s="188">
        <f>IFERROR(_xll.qlIndexFixing(IndexON,D1777,TRUE,_xll.ohTrigger(RecalcTrigger,TriggerON)),NA())</f>
        <v>1.8849050010548339E-2</v>
      </c>
      <c r="H1777" s="42">
        <f>_xll.qlCalendarAdvance(Calendar,$H1776,B1777,"f",FALSE)</f>
        <v>51932</v>
      </c>
      <c r="I1777" s="172">
        <f>_xll.qlInterestRateIndexValueDate(Index1M,$H1777)</f>
        <v>51932</v>
      </c>
      <c r="J1777" s="177">
        <f>IFERROR(_xll.qlIndexFixing(Index1M,$H1777,TRUE,_xll.ohTrigger(RecalcTrigger,Trigger1M)),NA())</f>
        <v>1.9100292754024896E-2</v>
      </c>
      <c r="K1777" s="44">
        <f>IFERROR(_xll.qlIndexFixing(Index3M,H1777,TRUE,_xll.ohTrigger(RecalcTrigger,Trigger3M)),NA())</f>
        <v>1.9463697591676789E-2</v>
      </c>
      <c r="L1777" s="44">
        <f>IFERROR(_xll.qlIndexFixing(Index6M,$H1777,TRUE,_xll.ohTrigger(RecalcTrigger,Trigger6M)),NA())</f>
        <v>1.9538046512963265E-2</v>
      </c>
      <c r="M1777" s="178">
        <f>IFERROR(_xll.qlIndexFixing(Index1Y,$H1777,TRUE,_xll.ohTrigger(RecalcTrigger,Trigger1Y)),NA())</f>
        <v>1.9851386963959539E-2</v>
      </c>
      <c r="N1777" s="177">
        <f>IFERROR(_xll.qlIndexFixing(ONIndex1M,I1777,TRUE,_xll.ohTrigger(RecalcTrigger,Trigger1M)),NA())</f>
        <v>1.9089901443559341E-2</v>
      </c>
      <c r="O1777" s="44">
        <f>IFERROR(_xll.qlIndexFixing(ONIndex3M,I1777,TRUE,_xll.ohTrigger(RecalcTrigger,Trigger3M)),NA())</f>
        <v>1.9428164880180475E-2</v>
      </c>
      <c r="P1777" s="44">
        <f>IFERROR(_xll.qlIndexFixing(ONIndex6M,I1777,TRUE,_xll.ohTrigger(RecalcTrigger,Trigger6M)),NA())</f>
        <v>1.9466320808463704E-2</v>
      </c>
      <c r="Q1777" s="178">
        <f>IFERROR(_xll.qlIndexFixing(ONIndex1Y,I1777,TRUE,_xll.ohTrigger(RecalcTrigger,Trigger1Y)),NA())</f>
        <v>1.9661644055505672E-2</v>
      </c>
    </row>
    <row r="1778" spans="2:17" x14ac:dyDescent="0.2">
      <c r="B1778" s="39" t="s">
        <v>42</v>
      </c>
      <c r="D1778" s="42">
        <f>_xll.qlCalendarAdvance(Calendar,$D1777,B1778,"f",FALSE)</f>
        <v>51939</v>
      </c>
      <c r="E1778" s="172">
        <f>_xll.qlInterestRateIndexValueDate(IndexON,D1778)</f>
        <v>51939</v>
      </c>
      <c r="F1778" s="188">
        <f>IFERROR(_xll.qlIndexFixing(IndexON,D1778,TRUE,_xll.ohTrigger(RecalcTrigger,TriggerON)),NA())</f>
        <v>1.8847221963192256E-2</v>
      </c>
      <c r="H1778" s="42">
        <f>_xll.qlCalendarAdvance(Calendar,$H1777,B1778,"f",FALSE)</f>
        <v>51939</v>
      </c>
      <c r="I1778" s="172">
        <f>_xll.qlInterestRateIndexValueDate(Index1M,$H1778)</f>
        <v>51939</v>
      </c>
      <c r="J1778" s="177">
        <f>IFERROR(_xll.qlIndexFixing(Index1M,$H1778,TRUE,_xll.ohTrigger(RecalcTrigger,Trigger1M)),NA())</f>
        <v>1.909792760456033E-2</v>
      </c>
      <c r="K1778" s="44">
        <f>IFERROR(_xll.qlIndexFixing(Index3M,H1778,TRUE,_xll.ohTrigger(RecalcTrigger,Trigger3M)),NA())</f>
        <v>1.946181684547885E-2</v>
      </c>
      <c r="L1778" s="44">
        <f>IFERROR(_xll.qlIndexFixing(Index6M,$H1778,TRUE,_xll.ohTrigger(RecalcTrigger,Trigger6M)),NA())</f>
        <v>1.9536093466128498E-2</v>
      </c>
      <c r="M1778" s="178">
        <f>IFERROR(_xll.qlIndexFixing(Index1Y,$H1778,TRUE,_xll.ohTrigger(RecalcTrigger,Trigger1Y)),NA())</f>
        <v>1.9850745661481053E-2</v>
      </c>
      <c r="N1778" s="177">
        <f>IFERROR(_xll.qlIndexFixing(ONIndex1M,I1778,TRUE,_xll.ohTrigger(RecalcTrigger,Trigger1M)),NA())</f>
        <v>1.9087960018318771E-2</v>
      </c>
      <c r="O1778" s="44">
        <f>IFERROR(_xll.qlIndexFixing(ONIndex3M,I1778,TRUE,_xll.ohTrigger(RecalcTrigger,Trigger3M)),NA())</f>
        <v>1.9426535408558397E-2</v>
      </c>
      <c r="P1778" s="44">
        <f>IFERROR(_xll.qlIndexFixing(ONIndex6M,I1778,TRUE,_xll.ohTrigger(RecalcTrigger,Trigger6M)),NA())</f>
        <v>1.9464873106224505E-2</v>
      </c>
      <c r="Q1778" s="178">
        <f>IFERROR(_xll.qlIndexFixing(ONIndex1Y,I1778,TRUE,_xll.ohTrigger(RecalcTrigger,Trigger1Y)),NA())</f>
        <v>1.9662352162615287E-2</v>
      </c>
    </row>
    <row r="1779" spans="2:17" x14ac:dyDescent="0.2">
      <c r="B1779" s="39" t="s">
        <v>42</v>
      </c>
      <c r="D1779" s="42">
        <f>_xll.qlCalendarAdvance(Calendar,$D1778,B1779,"f",FALSE)</f>
        <v>51946</v>
      </c>
      <c r="E1779" s="172">
        <f>_xll.qlInterestRateIndexValueDate(IndexON,D1779)</f>
        <v>51946</v>
      </c>
      <c r="F1779" s="188">
        <f>IFERROR(_xll.qlIndexFixing(IndexON,D1779,TRUE,_xll.ohTrigger(RecalcTrigger,TriggerON)),NA())</f>
        <v>1.8845358736455285E-2</v>
      </c>
      <c r="H1779" s="42">
        <f>_xll.qlCalendarAdvance(Calendar,$H1778,B1779,"f",FALSE)</f>
        <v>51946</v>
      </c>
      <c r="I1779" s="172">
        <f>_xll.qlInterestRateIndexValueDate(Index1M,$H1779)</f>
        <v>51946</v>
      </c>
      <c r="J1779" s="177">
        <f>IFERROR(_xll.qlIndexFixing(Index1M,$H1779,TRUE,_xll.ohTrigger(RecalcTrigger,Trigger1M)),NA())</f>
        <v>1.9095884863732766E-2</v>
      </c>
      <c r="K1779" s="44">
        <f>IFERROR(_xll.qlIndexFixing(Index3M,H1779,TRUE,_xll.ohTrigger(RecalcTrigger,Trigger3M)),NA())</f>
        <v>1.9459898658895306E-2</v>
      </c>
      <c r="L1779" s="44">
        <f>IFERROR(_xll.qlIndexFixing(Index6M,$H1779,TRUE,_xll.ohTrigger(RecalcTrigger,Trigger6M)),NA())</f>
        <v>1.9534102633356972E-2</v>
      </c>
      <c r="M1779" s="178">
        <f>IFERROR(_xll.qlIndexFixing(Index1Y,$H1779,TRUE,_xll.ohTrigger(RecalcTrigger,Trigger1Y)),NA())</f>
        <v>1.9850051919974215E-2</v>
      </c>
      <c r="N1779" s="177">
        <f>IFERROR(_xll.qlIndexFixing(ONIndex1M,I1779,TRUE,_xll.ohTrigger(RecalcTrigger,Trigger1M)),NA())</f>
        <v>1.9085985817205813E-2</v>
      </c>
      <c r="O1779" s="44">
        <f>IFERROR(_xll.qlIndexFixing(ONIndex3M,I1779,TRUE,_xll.ohTrigger(RecalcTrigger,Trigger3M)),NA())</f>
        <v>1.9424868676395E-2</v>
      </c>
      <c r="P1779" s="44">
        <f>IFERROR(_xll.qlIndexFixing(ONIndex6M,I1779,TRUE,_xll.ohTrigger(RecalcTrigger,Trigger6M)),NA())</f>
        <v>1.9463387980594996E-2</v>
      </c>
      <c r="Q1779" s="178">
        <f>IFERROR(_xll.qlIndexFixing(ONIndex1Y,I1779,TRUE,_xll.ohTrigger(RecalcTrigger,Trigger1Y)),NA())</f>
        <v>1.9663008848129031E-2</v>
      </c>
    </row>
    <row r="1780" spans="2:17" x14ac:dyDescent="0.2">
      <c r="B1780" s="39" t="s">
        <v>42</v>
      </c>
      <c r="D1780" s="42">
        <f>_xll.qlCalendarAdvance(Calendar,$D1779,B1780,"f",FALSE)</f>
        <v>51953</v>
      </c>
      <c r="E1780" s="172">
        <f>_xll.qlInterestRateIndexValueDate(IndexON,D1780)</f>
        <v>51953</v>
      </c>
      <c r="F1780" s="188">
        <f>IFERROR(_xll.qlIndexFixing(IndexON,D1780,TRUE,_xll.ohTrigger(RecalcTrigger,TriggerON)),NA())</f>
        <v>1.8843460330310407E-2</v>
      </c>
      <c r="H1780" s="42">
        <f>_xll.qlCalendarAdvance(Calendar,$H1779,B1780,"f",FALSE)</f>
        <v>51953</v>
      </c>
      <c r="I1780" s="172">
        <f>_xll.qlInterestRateIndexValueDate(Index1M,$H1780)</f>
        <v>51953</v>
      </c>
      <c r="J1780" s="177">
        <f>IFERROR(_xll.qlIndexFixing(Index1M,$H1780,TRUE,_xll.ohTrigger(RecalcTrigger,Trigger1M)),NA())</f>
        <v>1.9093809299341871E-2</v>
      </c>
      <c r="K1780" s="44">
        <f>IFERROR(_xll.qlIndexFixing(Index3M,H1780,TRUE,_xll.ohTrigger(RecalcTrigger,Trigger3M)),NA())</f>
        <v>1.9457943031979615E-2</v>
      </c>
      <c r="L1780" s="44">
        <f>IFERROR(_xll.qlIndexFixing(Index6M,$H1780,TRUE,_xll.ohTrigger(RecalcTrigger,Trigger6M)),NA())</f>
        <v>1.9532074014760838E-2</v>
      </c>
      <c r="M1780" s="178">
        <f>IFERROR(_xll.qlIndexFixing(Index1Y,$H1780,TRUE,_xll.ohTrigger(RecalcTrigger,Trigger1Y)),NA())</f>
        <v>1.9849753828551326E-2</v>
      </c>
      <c r="N1780" s="177">
        <f>IFERROR(_xll.qlIndexFixing(ONIndex1M,I1780,TRUE,_xll.ohTrigger(RecalcTrigger,Trigger1M)),NA())</f>
        <v>1.9083978840193454E-2</v>
      </c>
      <c r="O1780" s="44">
        <f>IFERROR(_xll.qlIndexFixing(ONIndex3M,I1780,TRUE,_xll.ohTrigger(RecalcTrigger,Trigger3M)),NA())</f>
        <v>1.9423164683744314E-2</v>
      </c>
      <c r="P1780" s="44">
        <f>IFERROR(_xll.qlIndexFixing(ONIndex6M,I1780,TRUE,_xll.ohTrigger(RecalcTrigger,Trigger6M)),NA())</f>
        <v>1.9461865431629203E-2</v>
      </c>
      <c r="Q1780" s="178">
        <f>IFERROR(_xll.qlIndexFixing(ONIndex1Y,I1780,TRUE,_xll.ohTrigger(RecalcTrigger,Trigger1Y)),NA())</f>
        <v>1.9663614112073922E-2</v>
      </c>
    </row>
    <row r="1781" spans="2:17" x14ac:dyDescent="0.2">
      <c r="B1781" s="39" t="s">
        <v>42</v>
      </c>
      <c r="D1781" s="42">
        <f>_xll.qlCalendarAdvance(Calendar,$D1780,B1781,"f",FALSE)</f>
        <v>51964</v>
      </c>
      <c r="E1781" s="172">
        <f>_xll.qlInterestRateIndexValueDate(IndexON,D1781)</f>
        <v>51964</v>
      </c>
      <c r="F1781" s="188">
        <f>IFERROR(_xll.qlIndexFixing(IndexON,D1781,TRUE,_xll.ohTrigger(RecalcTrigger,TriggerON)),NA())</f>
        <v>1.8839715094360887E-2</v>
      </c>
      <c r="H1781" s="42">
        <f>_xll.qlCalendarAdvance(Calendar,$H1780,B1781,"f",FALSE)</f>
        <v>51964</v>
      </c>
      <c r="I1781" s="172">
        <f>_xll.qlInterestRateIndexValueDate(Index1M,$H1781)</f>
        <v>51964</v>
      </c>
      <c r="J1781" s="177">
        <f>IFERROR(_xll.qlIndexFixing(Index1M,$H1781,TRUE,_xll.ohTrigger(RecalcTrigger,Trigger1M)),NA())</f>
        <v>1.9090137139675927E-2</v>
      </c>
      <c r="K1781" s="44">
        <f>IFERROR(_xll.qlIndexFixing(Index3M,H1781,TRUE,_xll.ohTrigger(RecalcTrigger,Trigger3M)),NA())</f>
        <v>1.9453693918857561E-2</v>
      </c>
      <c r="L1781" s="44">
        <f>IFERROR(_xll.qlIndexFixing(Index6M,$H1781,TRUE,_xll.ohTrigger(RecalcTrigger,Trigger6M)),NA())</f>
        <v>1.9528092662571606E-2</v>
      </c>
      <c r="M1781" s="178">
        <f>IFERROR(_xll.qlIndexFixing(Index1Y,$H1781,TRUE,_xll.ohTrigger(RecalcTrigger,Trigger1Y)),NA())</f>
        <v>1.9847141912161081E-2</v>
      </c>
      <c r="N1781" s="177">
        <f>IFERROR(_xll.qlIndexFixing(ONIndex1M,I1781,TRUE,_xll.ohTrigger(RecalcTrigger,Trigger1M)),NA())</f>
        <v>1.9080057686159391E-2</v>
      </c>
      <c r="O1781" s="44">
        <f>IFERROR(_xll.qlIndexFixing(ONIndex3M,I1781,TRUE,_xll.ohTrigger(RecalcTrigger,Trigger3M)),NA())</f>
        <v>1.941963279677994E-2</v>
      </c>
      <c r="P1781" s="44">
        <f>IFERROR(_xll.qlIndexFixing(ONIndex6M,I1781,TRUE,_xll.ohTrigger(RecalcTrigger,Trigger6M)),NA())</f>
        <v>1.945858831910563E-2</v>
      </c>
      <c r="Q1781" s="178">
        <f>IFERROR(_xll.qlIndexFixing(ONIndex1Y,I1781,TRUE,_xll.ohTrigger(RecalcTrigger,Trigger1Y)),NA())</f>
        <v>1.9663330599324347E-2</v>
      </c>
    </row>
    <row r="1782" spans="2:17" x14ac:dyDescent="0.2">
      <c r="B1782" s="39" t="s">
        <v>42</v>
      </c>
      <c r="D1782" s="42">
        <f>_xll.qlCalendarAdvance(Calendar,$D1781,B1782,"f",FALSE)</f>
        <v>51971</v>
      </c>
      <c r="E1782" s="172">
        <f>_xll.qlInterestRateIndexValueDate(IndexON,D1782)</f>
        <v>51971</v>
      </c>
      <c r="F1782" s="188">
        <f>IFERROR(_xll.qlIndexFixing(IndexON,D1782,TRUE,_xll.ohTrigger(RecalcTrigger,TriggerON)),NA())</f>
        <v>1.8837731457299611E-2</v>
      </c>
      <c r="H1782" s="42">
        <f>_xll.qlCalendarAdvance(Calendar,$H1781,B1782,"f",FALSE)</f>
        <v>51971</v>
      </c>
      <c r="I1782" s="172">
        <f>_xll.qlInterestRateIndexValueDate(Index1M,$H1782)</f>
        <v>51971</v>
      </c>
      <c r="J1782" s="177">
        <f>IFERROR(_xll.qlIndexFixing(Index1M,$H1782,TRUE,_xll.ohTrigger(RecalcTrigger,Trigger1M)),NA())</f>
        <v>1.9087979629211604E-2</v>
      </c>
      <c r="K1782" s="44">
        <f>IFERROR(_xll.qlIndexFixing(Index3M,H1782,TRUE,_xll.ohTrigger(RecalcTrigger,Trigger3M)),NA())</f>
        <v>1.9451650365918737E-2</v>
      </c>
      <c r="L1782" s="44">
        <f>IFERROR(_xll.qlIndexFixing(Index6M,$H1782,TRUE,_xll.ohTrigger(RecalcTrigger,Trigger6M)),NA())</f>
        <v>1.952597250462431E-2</v>
      </c>
      <c r="M1782" s="178">
        <f>IFERROR(_xll.qlIndexFixing(Index1Y,$H1782,TRUE,_xll.ohTrigger(RecalcTrigger,Trigger1Y)),NA())</f>
        <v>1.9846268474571716E-2</v>
      </c>
      <c r="N1782" s="177">
        <f>IFERROR(_xll.qlIndexFixing(ONIndex1M,I1782,TRUE,_xll.ohTrigger(RecalcTrigger,Trigger1M)),NA())</f>
        <v>1.9077971328772536E-2</v>
      </c>
      <c r="O1782" s="44">
        <f>IFERROR(_xll.qlIndexFixing(ONIndex3M,I1782,TRUE,_xll.ohTrigger(RecalcTrigger,Trigger3M)),NA())</f>
        <v>1.9417838505307872E-2</v>
      </c>
      <c r="P1782" s="44">
        <f>IFERROR(_xll.qlIndexFixing(ONIndex6M,I1782,TRUE,_xll.ohTrigger(RecalcTrigger,Trigger6M)),NA())</f>
        <v>1.9456975056820758E-2</v>
      </c>
      <c r="Q1782" s="178">
        <f>IFERROR(_xll.qlIndexFixing(ONIndex1Y,I1782,TRUE,_xll.ohTrigger(RecalcTrigger,Trigger1Y)),NA())</f>
        <v>1.9663810930481418E-2</v>
      </c>
    </row>
    <row r="1783" spans="2:17" x14ac:dyDescent="0.2">
      <c r="B1783" s="39" t="s">
        <v>42</v>
      </c>
      <c r="D1783" s="42">
        <f>_xll.qlCalendarAdvance(Calendar,$D1782,B1783,"f",FALSE)</f>
        <v>51978</v>
      </c>
      <c r="E1783" s="172">
        <f>_xll.qlInterestRateIndexValueDate(IndexON,D1783)</f>
        <v>51978</v>
      </c>
      <c r="F1783" s="188">
        <f>IFERROR(_xll.qlIndexFixing(IndexON,D1783,TRUE,_xll.ohTrigger(RecalcTrigger,TriggerON)),NA())</f>
        <v>1.8835712644450497E-2</v>
      </c>
      <c r="H1783" s="42">
        <f>_xll.qlCalendarAdvance(Calendar,$H1782,B1783,"f",FALSE)</f>
        <v>51978</v>
      </c>
      <c r="I1783" s="172">
        <f>_xll.qlInterestRateIndexValueDate(Index1M,$H1783)</f>
        <v>51978</v>
      </c>
      <c r="J1783" s="177">
        <f>IFERROR(_xll.qlIndexFixing(Index1M,$H1783,TRUE,_xll.ohTrigger(RecalcTrigger,Trigger1M)),NA())</f>
        <v>1.9085789296943267E-2</v>
      </c>
      <c r="K1783" s="44">
        <f>IFERROR(_xll.qlIndexFixing(Index3M,H1783,TRUE,_xll.ohTrigger(RecalcTrigger,Trigger3M)),NA())</f>
        <v>1.9449569378778682E-2</v>
      </c>
      <c r="L1783" s="44">
        <f>IFERROR(_xll.qlIndexFixing(Index6M,$H1783,TRUE,_xll.ohTrigger(RecalcTrigger,Trigger6M)),NA())</f>
        <v>1.9523814565255228E-2</v>
      </c>
      <c r="M1783" s="178">
        <f>IFERROR(_xll.qlIndexFixing(Index1Y,$H1783,TRUE,_xll.ohTrigger(RecalcTrigger,Trigger1Y)),NA())</f>
        <v>1.9845342604130511E-2</v>
      </c>
      <c r="N1783" s="177">
        <f>IFERROR(_xll.qlIndexFixing(ONIndex1M,I1783,TRUE,_xll.ohTrigger(RecalcTrigger,Trigger1M)),NA())</f>
        <v>1.9075852198863208E-2</v>
      </c>
      <c r="O1783" s="44">
        <f>IFERROR(_xll.qlIndexFixing(ONIndex3M,I1783,TRUE,_xll.ohTrigger(RecalcTrigger,Trigger3M)),NA())</f>
        <v>1.941600695710366E-2</v>
      </c>
      <c r="P1783" s="44">
        <f>IFERROR(_xll.qlIndexFixing(ONIndex6M,I1783,TRUE,_xll.ohTrigger(RecalcTrigger,Trigger6M)),NA())</f>
        <v>1.9455324375143856E-2</v>
      </c>
      <c r="Q1783" s="178">
        <f>IFERROR(_xll.qlIndexFixing(ONIndex1Y,I1783,TRUE,_xll.ohTrigger(RecalcTrigger,Trigger1Y)),NA())</f>
        <v>1.9664239845553766E-2</v>
      </c>
    </row>
    <row r="1784" spans="2:17" x14ac:dyDescent="0.2">
      <c r="B1784" s="39" t="s">
        <v>42</v>
      </c>
      <c r="D1784" s="42">
        <f>_xll.qlCalendarAdvance(Calendar,$D1783,B1784,"f",FALSE)</f>
        <v>51985</v>
      </c>
      <c r="E1784" s="172">
        <f>_xll.qlInterestRateIndexValueDate(IndexON,D1784)</f>
        <v>51985</v>
      </c>
      <c r="F1784" s="188">
        <f>IFERROR(_xll.qlIndexFixing(IndexON,D1784,TRUE,_xll.ohTrigger(RecalcTrigger,TriggerON)),NA())</f>
        <v>1.8833658655732499E-2</v>
      </c>
      <c r="H1784" s="42">
        <f>_xll.qlCalendarAdvance(Calendar,$H1783,B1784,"f",FALSE)</f>
        <v>51985</v>
      </c>
      <c r="I1784" s="172">
        <f>_xll.qlInterestRateIndexValueDate(Index1M,$H1784)</f>
        <v>51985</v>
      </c>
      <c r="J1784" s="177">
        <f>IFERROR(_xll.qlIndexFixing(Index1M,$H1784,TRUE,_xll.ohTrigger(RecalcTrigger,Trigger1M)),NA())</f>
        <v>1.9083566142903335E-2</v>
      </c>
      <c r="K1784" s="44">
        <f>IFERROR(_xll.qlIndexFixing(Index3M,H1784,TRUE,_xll.ohTrigger(RecalcTrigger,Trigger3M)),NA())</f>
        <v>1.9447450957494394E-2</v>
      </c>
      <c r="L1784" s="44">
        <f>IFERROR(_xll.qlIndexFixing(Index6M,$H1784,TRUE,_xll.ohTrigger(RecalcTrigger,Trigger6M)),NA())</f>
        <v>1.9521618844585718E-2</v>
      </c>
      <c r="M1784" s="178">
        <f>IFERROR(_xll.qlIndexFixing(Index1Y,$H1784,TRUE,_xll.ohTrigger(RecalcTrigger,Trigger1Y)),NA())</f>
        <v>1.9844364300981132E-2</v>
      </c>
      <c r="N1784" s="177">
        <f>IFERROR(_xll.qlIndexFixing(ONIndex1M,I1784,TRUE,_xll.ohTrigger(RecalcTrigger,Trigger1M)),NA())</f>
        <v>1.9073700296512452E-2</v>
      </c>
      <c r="O1784" s="44">
        <f>IFERROR(_xll.qlIndexFixing(ONIndex3M,I1784,TRUE,_xll.ohTrigger(RecalcTrigger,Trigger3M)),NA())</f>
        <v>1.9414138152491489E-2</v>
      </c>
      <c r="P1784" s="44">
        <f>IFERROR(_xll.qlIndexFixing(ONIndex6M,I1784,TRUE,_xll.ohTrigger(RecalcTrigger,Trigger6M)),NA())</f>
        <v>1.9453636274155972E-2</v>
      </c>
      <c r="Q1784" s="178">
        <f>IFERROR(_xll.qlIndexFixing(ONIndex1Y,I1784,TRUE,_xll.ohTrigger(RecalcTrigger,Trigger1Y)),NA())</f>
        <v>1.9664617344622437E-2</v>
      </c>
    </row>
    <row r="1785" spans="2:17" x14ac:dyDescent="0.2">
      <c r="B1785" s="39" t="s">
        <v>42</v>
      </c>
      <c r="D1785" s="42">
        <f>_xll.qlCalendarAdvance(Calendar,$D1784,B1785,"f",FALSE)</f>
        <v>51992</v>
      </c>
      <c r="E1785" s="172">
        <f>_xll.qlInterestRateIndexValueDate(IndexON,D1785)</f>
        <v>51992</v>
      </c>
      <c r="F1785" s="188">
        <f>IFERROR(_xll.qlIndexFixing(IndexON,D1785,TRUE,_xll.ohTrigger(RecalcTrigger,TriggerON)),NA())</f>
        <v>1.8831569491226663E-2</v>
      </c>
      <c r="H1785" s="42">
        <f>_xll.qlCalendarAdvance(Calendar,$H1784,B1785,"f",FALSE)</f>
        <v>51992</v>
      </c>
      <c r="I1785" s="172">
        <f>_xll.qlInterestRateIndexValueDate(Index1M,$H1785)</f>
        <v>51992</v>
      </c>
      <c r="J1785" s="177">
        <f>IFERROR(_xll.qlIndexFixing(Index1M,$H1785,TRUE,_xll.ohTrigger(RecalcTrigger,Trigger1M)),NA())</f>
        <v>1.908164456928118E-2</v>
      </c>
      <c r="K1785" s="44">
        <f>IFERROR(_xll.qlIndexFixing(Index3M,H1785,TRUE,_xll.ohTrigger(RecalcTrigger,Trigger3M)),NA())</f>
        <v>1.9445650992151259E-2</v>
      </c>
      <c r="L1785" s="44">
        <f>IFERROR(_xll.qlIndexFixing(Index6M,$H1785,TRUE,_xll.ohTrigger(RecalcTrigger,Trigger6M)),NA())</f>
        <v>1.9519732802194767E-2</v>
      </c>
      <c r="M1785" s="178">
        <f>IFERROR(_xll.qlIndexFixing(Index1Y,$H1785,TRUE,_xll.ohTrigger(RecalcTrigger,Trigger1Y)),NA())</f>
        <v>1.9843333565274124E-2</v>
      </c>
      <c r="N1785" s="177">
        <f>IFERROR(_xll.qlIndexFixing(ONIndex1M,I1785,TRUE,_xll.ohTrigger(RecalcTrigger,Trigger1M)),NA())</f>
        <v>1.9071515621477131E-2</v>
      </c>
      <c r="O1785" s="44">
        <f>IFERROR(_xll.qlIndexFixing(ONIndex3M,I1785,TRUE,_xll.ohTrigger(RecalcTrigger,Trigger3M)),NA())</f>
        <v>1.9412232091228221E-2</v>
      </c>
      <c r="P1785" s="44">
        <f>IFERROR(_xll.qlIndexFixing(ONIndex6M,I1785,TRUE,_xll.ohTrigger(RecalcTrigger,Trigger6M)),NA())</f>
        <v>1.9451910753776058E-2</v>
      </c>
      <c r="Q1785" s="178">
        <f>IFERROR(_xll.qlIndexFixing(ONIndex1Y,I1785,TRUE,_xll.ohTrigger(RecalcTrigger,Trigger1Y)),NA())</f>
        <v>1.9664943427687431E-2</v>
      </c>
    </row>
    <row r="1786" spans="2:17" x14ac:dyDescent="0.2">
      <c r="B1786" s="39" t="s">
        <v>42</v>
      </c>
      <c r="D1786" s="42">
        <f>_xll.qlCalendarAdvance(Calendar,$D1785,B1786,"f",FALSE)</f>
        <v>51999</v>
      </c>
      <c r="E1786" s="172">
        <f>_xll.qlInterestRateIndexValueDate(IndexON,D1786)</f>
        <v>51999</v>
      </c>
      <c r="F1786" s="188">
        <f>IFERROR(_xll.qlIndexFixing(IndexON,D1786,TRUE,_xll.ohTrigger(RecalcTrigger,TriggerON)),NA())</f>
        <v>1.8829445151014035E-2</v>
      </c>
      <c r="H1786" s="42">
        <f>_xll.qlCalendarAdvance(Calendar,$H1785,B1786,"f",FALSE)</f>
        <v>51999</v>
      </c>
      <c r="I1786" s="172">
        <f>_xll.qlInterestRateIndexValueDate(Index1M,$H1786)</f>
        <v>51999</v>
      </c>
      <c r="J1786" s="177">
        <f>IFERROR(_xll.qlIndexFixing(Index1M,$H1786,TRUE,_xll.ohTrigger(RecalcTrigger,Trigger1M)),NA())</f>
        <v>1.9079353307646669E-2</v>
      </c>
      <c r="K1786" s="44">
        <f>IFERROR(_xll.qlIndexFixing(Index3M,H1786,TRUE,_xll.ohTrigger(RecalcTrigger,Trigger3M)),NA())</f>
        <v>1.9443454912202257E-2</v>
      </c>
      <c r="L1786" s="44">
        <f>IFERROR(_xll.qlIndexFixing(Index6M,$H1786,TRUE,_xll.ohTrigger(RecalcTrigger,Trigger6M)),NA())</f>
        <v>1.9517458699659433E-2</v>
      </c>
      <c r="M1786" s="178">
        <f>IFERROR(_xll.qlIndexFixing(Index1Y,$H1786,TRUE,_xll.ohTrigger(RecalcTrigger,Trigger1Y)),NA())</f>
        <v>1.984225039716847E-2</v>
      </c>
      <c r="N1786" s="177">
        <f>IFERROR(_xll.qlIndexFixing(ONIndex1M,I1786,TRUE,_xll.ohTrigger(RecalcTrigger,Trigger1M)),NA())</f>
        <v>1.9069298174243521E-2</v>
      </c>
      <c r="O1786" s="44">
        <f>IFERROR(_xll.qlIndexFixing(ONIndex3M,I1786,TRUE,_xll.ohTrigger(RecalcTrigger,Trigger3M)),NA())</f>
        <v>1.9410288773475948E-2</v>
      </c>
      <c r="P1786" s="44">
        <f>IFERROR(_xll.qlIndexFixing(ONIndex6M,I1786,TRUE,_xll.ohTrigger(RecalcTrigger,Trigger6M)),NA())</f>
        <v>1.9450147814085161E-2</v>
      </c>
      <c r="Q1786" s="178">
        <f>IFERROR(_xll.qlIndexFixing(ONIndex1Y,I1786,TRUE,_xll.ohTrigger(RecalcTrigger,Trigger1Y)),NA())</f>
        <v>1.9665218094667702E-2</v>
      </c>
    </row>
    <row r="1787" spans="2:17" x14ac:dyDescent="0.2">
      <c r="B1787" s="39" t="s">
        <v>42</v>
      </c>
      <c r="D1787" s="42">
        <f>_xll.qlCalendarAdvance(Calendar,$D1786,B1787,"f",FALSE)</f>
        <v>52006</v>
      </c>
      <c r="E1787" s="172">
        <f>_xll.qlInterestRateIndexValueDate(IndexON,D1787)</f>
        <v>52006</v>
      </c>
      <c r="F1787" s="188">
        <f>IFERROR(_xll.qlIndexFixing(IndexON,D1787,TRUE,_xll.ohTrigger(RecalcTrigger,TriggerON)),NA())</f>
        <v>1.8827285635013569E-2</v>
      </c>
      <c r="H1787" s="42">
        <f>_xll.qlCalendarAdvance(Calendar,$H1786,B1787,"f",FALSE)</f>
        <v>52006</v>
      </c>
      <c r="I1787" s="172">
        <f>_xll.qlInterestRateIndexValueDate(Index1M,$H1787)</f>
        <v>52006</v>
      </c>
      <c r="J1787" s="177">
        <f>IFERROR(_xll.qlIndexFixing(Index1M,$H1787,TRUE,_xll.ohTrigger(RecalcTrigger,Trigger1M)),NA())</f>
        <v>1.9077029222590008E-2</v>
      </c>
      <c r="K1787" s="44">
        <f>IFERROR(_xll.qlIndexFixing(Index3M,H1787,TRUE,_xll.ohTrigger(RecalcTrigger,Trigger3M)),NA())</f>
        <v>1.9441221396318095E-2</v>
      </c>
      <c r="L1787" s="44">
        <f>IFERROR(_xll.qlIndexFixing(Index6M,$H1787,TRUE,_xll.ohTrigger(RecalcTrigger,Trigger6M)),NA())</f>
        <v>1.9515146814213954E-2</v>
      </c>
      <c r="M1787" s="178">
        <f>IFERROR(_xll.qlIndexFixing(Index1Y,$H1787,TRUE,_xll.ohTrigger(RecalcTrigger,Trigger1Y)),NA())</f>
        <v>1.9841114796830928E-2</v>
      </c>
      <c r="N1787" s="177">
        <f>IFERROR(_xll.qlIndexFixing(ONIndex1M,I1787,TRUE,_xll.ohTrigger(RecalcTrigger,Trigger1M)),NA())</f>
        <v>1.9067047954406391E-2</v>
      </c>
      <c r="O1787" s="44">
        <f>IFERROR(_xll.qlIndexFixing(ONIndex3M,I1787,TRUE,_xll.ohTrigger(RecalcTrigger,Trigger3M)),NA())</f>
        <v>1.9408308199153623E-2</v>
      </c>
      <c r="P1787" s="44">
        <f>IFERROR(_xll.qlIndexFixing(ONIndex6M,I1787,TRUE,_xll.ohTrigger(RecalcTrigger,Trigger6M)),NA())</f>
        <v>1.9448347454921189E-2</v>
      </c>
      <c r="Q1787" s="178">
        <f>IFERROR(_xll.qlIndexFixing(ONIndex1Y,I1787,TRUE,_xll.ohTrigger(RecalcTrigger,Trigger1Y)),NA())</f>
        <v>1.9665441345482204E-2</v>
      </c>
    </row>
    <row r="1788" spans="2:17" x14ac:dyDescent="0.2">
      <c r="B1788" s="39" t="s">
        <v>42</v>
      </c>
      <c r="D1788" s="42">
        <f>_xll.qlCalendarAdvance(Calendar,$D1787,B1788,"f",FALSE)</f>
        <v>52013</v>
      </c>
      <c r="E1788" s="172">
        <f>_xll.qlInterestRateIndexValueDate(IndexON,D1788)</f>
        <v>52013</v>
      </c>
      <c r="F1788" s="188">
        <f>IFERROR(_xll.qlIndexFixing(IndexON,D1788,TRUE,_xll.ohTrigger(RecalcTrigger,TriggerON)),NA())</f>
        <v>1.8825090943225264E-2</v>
      </c>
      <c r="H1788" s="42">
        <f>_xll.qlCalendarAdvance(Calendar,$H1787,B1788,"f",FALSE)</f>
        <v>52013</v>
      </c>
      <c r="I1788" s="172">
        <f>_xll.qlInterestRateIndexValueDate(Index1M,$H1788)</f>
        <v>52013</v>
      </c>
      <c r="J1788" s="177">
        <f>IFERROR(_xll.qlIndexFixing(Index1M,$H1788,TRUE,_xll.ohTrigger(RecalcTrigger,Trigger1M)),NA())</f>
        <v>1.9074672314126878E-2</v>
      </c>
      <c r="K1788" s="44">
        <f>IFERROR(_xll.qlIndexFixing(Index3M,H1788,TRUE,_xll.ohTrigger(RecalcTrigger,Trigger3M)),NA())</f>
        <v>1.9438950444561318E-2</v>
      </c>
      <c r="L1788" s="44">
        <f>IFERROR(_xll.qlIndexFixing(Index6M,$H1788,TRUE,_xll.ohTrigger(RecalcTrigger,Trigger6M)),NA())</f>
        <v>1.9512797145989587E-2</v>
      </c>
      <c r="M1788" s="178">
        <f>IFERROR(_xll.qlIndexFixing(Index1Y,$H1788,TRUE,_xll.ohTrigger(RecalcTrigger,Trigger1Y)),NA())</f>
        <v>1.9839926764437354E-2</v>
      </c>
      <c r="N1788" s="177">
        <f>IFERROR(_xll.qlIndexFixing(ONIndex1M,I1788,TRUE,_xll.ohTrigger(RecalcTrigger,Trigger1M)),NA())</f>
        <v>1.9064764962127834E-2</v>
      </c>
      <c r="O1788" s="44">
        <f>IFERROR(_xll.qlIndexFixing(ONIndex3M,I1788,TRUE,_xll.ohTrigger(RecalcTrigger,Trigger3M)),NA())</f>
        <v>1.9406290368261248E-2</v>
      </c>
      <c r="P1788" s="44">
        <f>IFERROR(_xll.qlIndexFixing(ONIndex6M,I1788,TRUE,_xll.ohTrigger(RecalcTrigger,Trigger6M)),NA())</f>
        <v>1.9446509676446233E-2</v>
      </c>
      <c r="Q1788" s="178">
        <f>IFERROR(_xll.qlIndexFixing(ONIndex1Y,I1788,TRUE,_xll.ohTrigger(RecalcTrigger,Trigger1Y)),NA())</f>
        <v>1.9665613180374075E-2</v>
      </c>
    </row>
    <row r="1789" spans="2:17" x14ac:dyDescent="0.2">
      <c r="B1789" s="39" t="s">
        <v>42</v>
      </c>
      <c r="D1789" s="42">
        <f>_xll.qlCalendarAdvance(Calendar,$D1788,B1789,"f",FALSE)</f>
        <v>52020</v>
      </c>
      <c r="E1789" s="172">
        <f>_xll.qlInterestRateIndexValueDate(IndexON,D1789)</f>
        <v>52020</v>
      </c>
      <c r="F1789" s="188">
        <f>IFERROR(_xll.qlIndexFixing(IndexON,D1789,TRUE,_xll.ohTrigger(RecalcTrigger,TriggerON)),NA())</f>
        <v>1.8822861075649122E-2</v>
      </c>
      <c r="H1789" s="42">
        <f>_xll.qlCalendarAdvance(Calendar,$H1788,B1789,"f",FALSE)</f>
        <v>52020</v>
      </c>
      <c r="I1789" s="172">
        <f>_xll.qlInterestRateIndexValueDate(Index1M,$H1789)</f>
        <v>52020</v>
      </c>
      <c r="J1789" s="177">
        <f>IFERROR(_xll.qlIndexFixing(Index1M,$H1789,TRUE,_xll.ohTrigger(RecalcTrigger,Trigger1M)),NA())</f>
        <v>1.9071958046624093E-2</v>
      </c>
      <c r="K1789" s="44">
        <f>IFERROR(_xll.qlIndexFixing(Index3M,H1789,TRUE,_xll.ohTrigger(RecalcTrigger,Trigger3M)),NA())</f>
        <v>1.9436642056997997E-2</v>
      </c>
      <c r="L1789" s="44">
        <f>IFERROR(_xll.qlIndexFixing(Index6M,$H1789,TRUE,_xll.ohTrigger(RecalcTrigger,Trigger6M)),NA())</f>
        <v>1.9510073526140963E-2</v>
      </c>
      <c r="M1789" s="178">
        <f>IFERROR(_xll.qlIndexFixing(Index1Y,$H1789,TRUE,_xll.ohTrigger(RecalcTrigger,Trigger1Y)),NA())</f>
        <v>1.9838686300170716E-2</v>
      </c>
      <c r="N1789" s="177">
        <f>IFERROR(_xll.qlIndexFixing(ONIndex1M,I1789,TRUE,_xll.ohTrigger(RecalcTrigger,Trigger1M)),NA())</f>
        <v>1.9062449197407849E-2</v>
      </c>
      <c r="O1789" s="44">
        <f>IFERROR(_xll.qlIndexFixing(ONIndex3M,I1789,TRUE,_xll.ohTrigger(RecalcTrigger,Trigger3M)),NA())</f>
        <v>1.9404235280798821E-2</v>
      </c>
      <c r="P1789" s="44">
        <f>IFERROR(_xll.qlIndexFixing(ONIndex6M,I1789,TRUE,_xll.ohTrigger(RecalcTrigger,Trigger6M)),NA())</f>
        <v>1.9444634478579248E-2</v>
      </c>
      <c r="Q1789" s="178">
        <f>IFERROR(_xll.qlIndexFixing(ONIndex1Y,I1789,TRUE,_xll.ohTrigger(RecalcTrigger,Trigger1Y)),NA())</f>
        <v>1.9665733599181223E-2</v>
      </c>
    </row>
    <row r="1790" spans="2:17" x14ac:dyDescent="0.2">
      <c r="B1790" s="39" t="s">
        <v>42</v>
      </c>
      <c r="D1790" s="42">
        <f>_xll.qlCalendarAdvance(Calendar,$D1789,B1790,"f",FALSE)</f>
        <v>52027</v>
      </c>
      <c r="E1790" s="172">
        <f>_xll.qlInterestRateIndexValueDate(IndexON,D1790)</f>
        <v>52027</v>
      </c>
      <c r="F1790" s="188">
        <f>IFERROR(_xll.qlIndexFixing(IndexON,D1790,TRUE,_xll.ohTrigger(RecalcTrigger,TriggerON)),NA())</f>
        <v>1.8820596032285142E-2</v>
      </c>
      <c r="H1790" s="42">
        <f>_xll.qlCalendarAdvance(Calendar,$H1789,B1790,"f",FALSE)</f>
        <v>52027</v>
      </c>
      <c r="I1790" s="172">
        <f>_xll.qlInterestRateIndexValueDate(Index1M,$H1790)</f>
        <v>52027</v>
      </c>
      <c r="J1790" s="177">
        <f>IFERROR(_xll.qlIndexFixing(Index1M,$H1790,TRUE,_xll.ohTrigger(RecalcTrigger,Trigger1M)),NA())</f>
        <v>1.9069537962289572E-2</v>
      </c>
      <c r="K1790" s="44">
        <f>IFERROR(_xll.qlIndexFixing(Index3M,H1790,TRUE,_xll.ohTrigger(RecalcTrigger,Trigger3M)),NA())</f>
        <v>1.9434296233689797E-2</v>
      </c>
      <c r="L1790" s="44">
        <f>IFERROR(_xll.qlIndexFixing(Index6M,$H1790,TRUE,_xll.ohTrigger(RecalcTrigger,Trigger6M)),NA())</f>
        <v>1.950765112034206E-2</v>
      </c>
      <c r="M1790" s="178">
        <f>IFERROR(_xll.qlIndexFixing(Index1Y,$H1790,TRUE,_xll.ohTrigger(RecalcTrigger,Trigger1Y)),NA())</f>
        <v>1.9837393404221748E-2</v>
      </c>
      <c r="N1790" s="177">
        <f>IFERROR(_xll.qlIndexFixing(ONIndex1M,I1790,TRUE,_xll.ohTrigger(RecalcTrigger,Trigger1M)),NA())</f>
        <v>1.9060100660165391E-2</v>
      </c>
      <c r="O1790" s="44">
        <f>IFERROR(_xll.qlIndexFixing(ONIndex3M,I1790,TRUE,_xll.ohTrigger(RecalcTrigger,Trigger3M)),NA())</f>
        <v>1.9402142936847389E-2</v>
      </c>
      <c r="P1790" s="44">
        <f>IFERROR(_xll.qlIndexFixing(ONIndex6M,I1790,TRUE,_xll.ohTrigger(RecalcTrigger,Trigger6M)),NA())</f>
        <v>1.944272186140128E-2</v>
      </c>
      <c r="Q1790" s="178">
        <f>IFERROR(_xll.qlIndexFixing(ONIndex1Y,I1790,TRUE,_xll.ohTrigger(RecalcTrigger,Trigger1Y)),NA())</f>
        <v>1.9665802601903648E-2</v>
      </c>
    </row>
    <row r="1791" spans="2:17" x14ac:dyDescent="0.2">
      <c r="B1791" s="39" t="s">
        <v>42</v>
      </c>
      <c r="D1791" s="42">
        <f>_xll.qlCalendarAdvance(Calendar,$D1790,B1791,"f",FALSE)</f>
        <v>52034</v>
      </c>
      <c r="E1791" s="172">
        <f>_xll.qlInterestRateIndexValueDate(IndexON,D1791)</f>
        <v>52034</v>
      </c>
      <c r="F1791" s="188">
        <f>IFERROR(_xll.qlIndexFixing(IndexON,D1791,TRUE,_xll.ohTrigger(RecalcTrigger,TriggerON)),NA())</f>
        <v>1.8818295813052277E-2</v>
      </c>
      <c r="H1791" s="42">
        <f>_xll.qlCalendarAdvance(Calendar,$H1790,B1791,"f",FALSE)</f>
        <v>52034</v>
      </c>
      <c r="I1791" s="172">
        <f>_xll.qlInterestRateIndexValueDate(Index1M,$H1791)</f>
        <v>52034</v>
      </c>
      <c r="J1791" s="177">
        <f>IFERROR(_xll.qlIndexFixing(Index1M,$H1791,TRUE,_xll.ohTrigger(RecalcTrigger,Trigger1M)),NA())</f>
        <v>1.9067085056302318E-2</v>
      </c>
      <c r="K1791" s="44">
        <f>IFERROR(_xll.qlIndexFixing(Index3M,H1791,TRUE,_xll.ohTrigger(RecalcTrigger,Trigger3M)),NA())</f>
        <v>1.9431912974704549E-2</v>
      </c>
      <c r="L1791" s="44">
        <f>IFERROR(_xll.qlIndexFixing(Index6M,$H1791,TRUE,_xll.ohTrigger(RecalcTrigger,Trigger6M)),NA())</f>
        <v>1.9505190934151949E-2</v>
      </c>
      <c r="M1791" s="178">
        <f>IFERROR(_xll.qlIndexFixing(Index1Y,$H1791,TRUE,_xll.ohTrigger(RecalcTrigger,Trigger1Y)),NA())</f>
        <v>1.9836048076790513E-2</v>
      </c>
      <c r="N1791" s="177">
        <f>IFERROR(_xll.qlIndexFixing(ONIndex1M,I1791,TRUE,_xll.ohTrigger(RecalcTrigger,Trigger1M)),NA())</f>
        <v>1.9057719350481506E-2</v>
      </c>
      <c r="O1791" s="44">
        <f>IFERROR(_xll.qlIndexFixing(ONIndex3M,I1791,TRUE,_xll.ohTrigger(RecalcTrigger,Trigger3M)),NA())</f>
        <v>1.9400013336163813E-2</v>
      </c>
      <c r="P1791" s="44">
        <f>IFERROR(_xll.qlIndexFixing(ONIndex6M,I1791,TRUE,_xll.ohTrigger(RecalcTrigger,Trigger6M)),NA())</f>
        <v>1.9440771824831282E-2</v>
      </c>
      <c r="Q1791" s="178">
        <f>IFERROR(_xll.qlIndexFixing(ONIndex1Y,I1791,TRUE,_xll.ohTrigger(RecalcTrigger,Trigger1Y)),NA())</f>
        <v>1.9665820188622396E-2</v>
      </c>
    </row>
    <row r="1792" spans="2:17" x14ac:dyDescent="0.2">
      <c r="B1792" s="39" t="s">
        <v>42</v>
      </c>
      <c r="D1792" s="42">
        <f>_xll.qlCalendarAdvance(Calendar,$D1791,B1792,"f",FALSE)</f>
        <v>52041</v>
      </c>
      <c r="E1792" s="172">
        <f>_xll.qlInterestRateIndexValueDate(IndexON,D1792)</f>
        <v>52041</v>
      </c>
      <c r="F1792" s="188">
        <f>IFERROR(_xll.qlIndexFixing(IndexON,D1792,TRUE,_xll.ohTrigger(RecalcTrigger,TriggerON)),NA())</f>
        <v>1.8815960418031574E-2</v>
      </c>
      <c r="H1792" s="42">
        <f>_xll.qlCalendarAdvance(Calendar,$H1791,B1792,"f",FALSE)</f>
        <v>52041</v>
      </c>
      <c r="I1792" s="172">
        <f>_xll.qlInterestRateIndexValueDate(Index1M,$H1792)</f>
        <v>52041</v>
      </c>
      <c r="J1792" s="177">
        <f>IFERROR(_xll.qlIndexFixing(Index1M,$H1792,TRUE,_xll.ohTrigger(RecalcTrigger,Trigger1M)),NA())</f>
        <v>1.9064599328689352E-2</v>
      </c>
      <c r="K1792" s="44">
        <f>IFERROR(_xll.qlIndexFixing(Index3M,H1792,TRUE,_xll.ohTrigger(RecalcTrigger,Trigger3M)),NA())</f>
        <v>1.9429492280111853E-2</v>
      </c>
      <c r="L1792" s="44">
        <f>IFERROR(_xll.qlIndexFixing(Index6M,$H1792,TRUE,_xll.ohTrigger(RecalcTrigger,Trigger6M)),NA())</f>
        <v>1.9502692967710136E-2</v>
      </c>
      <c r="M1792" s="178">
        <f>IFERROR(_xll.qlIndexFixing(Index1Y,$H1792,TRUE,_xll.ohTrigger(RecalcTrigger,Trigger1Y)),NA())</f>
        <v>1.9834650318084623E-2</v>
      </c>
      <c r="N1792" s="177">
        <f>IFERROR(_xll.qlIndexFixing(ONIndex1M,I1792,TRUE,_xll.ohTrigger(RecalcTrigger,Trigger1M)),NA())</f>
        <v>1.9055305268356193E-2</v>
      </c>
      <c r="O1792" s="44">
        <f>IFERROR(_xll.qlIndexFixing(ONIndex3M,I1792,TRUE,_xll.ohTrigger(RecalcTrigger,Trigger3M)),NA())</f>
        <v>1.9397846479153324E-2</v>
      </c>
      <c r="P1792" s="44">
        <f>IFERROR(_xll.qlIndexFixing(ONIndex6M,I1792,TRUE,_xll.ohTrigger(RecalcTrigger,Trigger6M)),NA())</f>
        <v>1.9438784368788209E-2</v>
      </c>
      <c r="Q1792" s="178">
        <f>IFERROR(_xll.qlIndexFixing(ONIndex1Y,I1792,TRUE,_xll.ohTrigger(RecalcTrigger,Trigger1Y)),NA())</f>
        <v>1.9665786359337467E-2</v>
      </c>
    </row>
    <row r="1793" spans="2:17" x14ac:dyDescent="0.2">
      <c r="B1793" s="39" t="s">
        <v>42</v>
      </c>
      <c r="D1793" s="42">
        <f>_xll.qlCalendarAdvance(Calendar,$D1792,B1793,"f",FALSE)</f>
        <v>52048</v>
      </c>
      <c r="E1793" s="172">
        <f>_xll.qlInterestRateIndexValueDate(IndexON,D1793)</f>
        <v>52048</v>
      </c>
      <c r="F1793" s="188">
        <f>IFERROR(_xll.qlIndexFixing(IndexON,D1793,TRUE,_xll.ohTrigger(RecalcTrigger,TriggerON)),NA())</f>
        <v>1.881358984730408E-2</v>
      </c>
      <c r="H1793" s="42">
        <f>_xll.qlCalendarAdvance(Calendar,$H1792,B1793,"f",FALSE)</f>
        <v>52048</v>
      </c>
      <c r="I1793" s="172">
        <f>_xll.qlInterestRateIndexValueDate(Index1M,$H1793)</f>
        <v>52048</v>
      </c>
      <c r="J1793" s="177">
        <f>IFERROR(_xll.qlIndexFixing(Index1M,$H1793,TRUE,_xll.ohTrigger(RecalcTrigger,Trigger1M)),NA())</f>
        <v>1.9062395421454124E-2</v>
      </c>
      <c r="K1793" s="44">
        <f>IFERROR(_xll.qlIndexFixing(Index3M,H1793,TRUE,_xll.ohTrigger(RecalcTrigger,Trigger3M)),NA())</f>
        <v>1.9427034149975129E-2</v>
      </c>
      <c r="L1793" s="44">
        <f>IFERROR(_xll.qlIndexFixing(Index6M,$H1793,TRUE,_xll.ohTrigger(RecalcTrigger,Trigger6M)),NA())</f>
        <v>1.9500806655386702E-2</v>
      </c>
      <c r="M1793" s="178">
        <f>IFERROR(_xll.qlIndexFixing(Index1Y,$H1793,TRUE,_xll.ohTrigger(RecalcTrigger,Trigger1Y)),NA())</f>
        <v>1.9833200128319017E-2</v>
      </c>
      <c r="N1793" s="177">
        <f>IFERROR(_xll.qlIndexFixing(ONIndex1M,I1793,TRUE,_xll.ohTrigger(RecalcTrigger,Trigger1M)),NA())</f>
        <v>1.9052858413708407E-2</v>
      </c>
      <c r="O1793" s="44">
        <f>IFERROR(_xll.qlIndexFixing(ONIndex3M,I1793,TRUE,_xll.ohTrigger(RecalcTrigger,Trigger3M)),NA())</f>
        <v>1.9395642365410692E-2</v>
      </c>
      <c r="P1793" s="44">
        <f>IFERROR(_xll.qlIndexFixing(ONIndex6M,I1793,TRUE,_xll.ohTrigger(RecalcTrigger,Trigger6M)),NA())</f>
        <v>1.9436759493515199E-2</v>
      </c>
      <c r="Q1793" s="178">
        <f>IFERROR(_xll.qlIndexFixing(ONIndex1Y,I1793,TRUE,_xll.ohTrigger(RecalcTrigger,Trigger1Y)),NA())</f>
        <v>1.9665701113805722E-2</v>
      </c>
    </row>
    <row r="1794" spans="2:17" x14ac:dyDescent="0.2">
      <c r="B1794" s="39" t="s">
        <v>42</v>
      </c>
      <c r="D1794" s="42">
        <f>_xll.qlCalendarAdvance(Calendar,$D1793,B1794,"f",FALSE)</f>
        <v>52055</v>
      </c>
      <c r="E1794" s="172">
        <f>_xll.qlInterestRateIndexValueDate(IndexON,D1794)</f>
        <v>52055</v>
      </c>
      <c r="F1794" s="188">
        <f>IFERROR(_xll.qlIndexFixing(IndexON,D1794,TRUE,_xll.ohTrigger(RecalcTrigger,TriggerON)),NA())</f>
        <v>1.8811184100707701E-2</v>
      </c>
      <c r="H1794" s="42">
        <f>_xll.qlCalendarAdvance(Calendar,$H1793,B1794,"f",FALSE)</f>
        <v>52055</v>
      </c>
      <c r="I1794" s="172">
        <f>_xll.qlInterestRateIndexValueDate(Index1M,$H1794)</f>
        <v>52055</v>
      </c>
      <c r="J1794" s="177">
        <f>IFERROR(_xll.qlIndexFixing(Index1M,$H1794,TRUE,_xll.ohTrigger(RecalcTrigger,Trigger1M)),NA())</f>
        <v>1.9059841572991419E-2</v>
      </c>
      <c r="K1794" s="44">
        <f>IFERROR(_xll.qlIndexFixing(Index3M,H1794,TRUE,_xll.ohTrigger(RecalcTrigger,Trigger3M)),NA())</f>
        <v>1.9424538584366619E-2</v>
      </c>
      <c r="L1794" s="44">
        <f>IFERROR(_xll.qlIndexFixing(Index6M,$H1794,TRUE,_xll.ohTrigger(RecalcTrigger,Trigger6M)),NA())</f>
        <v>1.9497905705885745E-2</v>
      </c>
      <c r="M1794" s="178">
        <f>IFERROR(_xll.qlIndexFixing(Index1Y,$H1794,TRUE,_xll.ohTrigger(RecalcTrigger,Trigger1Y)),NA())</f>
        <v>1.9831697507717738E-2</v>
      </c>
      <c r="N1794" s="177">
        <f>IFERROR(_xll.qlIndexFixing(ONIndex1M,I1794,TRUE,_xll.ohTrigger(RecalcTrigger,Trigger1M)),NA())</f>
        <v>1.9050378786619193E-2</v>
      </c>
      <c r="O1794" s="44">
        <f>IFERROR(_xll.qlIndexFixing(ONIndex3M,I1794,TRUE,_xll.ohTrigger(RecalcTrigger,Trigger3M)),NA())</f>
        <v>1.9393400995179055E-2</v>
      </c>
      <c r="P1794" s="44">
        <f>IFERROR(_xll.qlIndexFixing(ONIndex6M,I1794,TRUE,_xll.ohTrigger(RecalcTrigger,Trigger6M)),NA())</f>
        <v>1.9434697198769113E-2</v>
      </c>
      <c r="Q1794" s="178">
        <f>IFERROR(_xll.qlIndexFixing(ONIndex1Y,I1794,TRUE,_xll.ohTrigger(RecalcTrigger,Trigger1Y)),NA())</f>
        <v>1.9665564452351347E-2</v>
      </c>
    </row>
    <row r="1795" spans="2:17" x14ac:dyDescent="0.2">
      <c r="B1795" s="39" t="s">
        <v>42</v>
      </c>
      <c r="D1795" s="42">
        <f>_xll.qlCalendarAdvance(Calendar,$D1794,B1795,"f",FALSE)</f>
        <v>52062</v>
      </c>
      <c r="E1795" s="172">
        <f>_xll.qlInterestRateIndexValueDate(IndexON,D1795)</f>
        <v>52062</v>
      </c>
      <c r="F1795" s="188">
        <f>IFERROR(_xll.qlIndexFixing(IndexON,D1795,TRUE,_xll.ohTrigger(RecalcTrigger,TriggerON)),NA())</f>
        <v>1.880874317840453E-2</v>
      </c>
      <c r="H1795" s="42">
        <f>_xll.qlCalendarAdvance(Calendar,$H1794,B1795,"f",FALSE)</f>
        <v>52062</v>
      </c>
      <c r="I1795" s="172">
        <f>_xll.qlInterestRateIndexValueDate(Index1M,$H1795)</f>
        <v>52062</v>
      </c>
      <c r="J1795" s="177">
        <f>IFERROR(_xll.qlIndexFixing(Index1M,$H1795,TRUE,_xll.ohTrigger(RecalcTrigger,Trigger1M)),NA())</f>
        <v>1.9057254901268653E-2</v>
      </c>
      <c r="K1795" s="44">
        <f>IFERROR(_xll.qlIndexFixing(Index3M,H1795,TRUE,_xll.ohTrigger(RecalcTrigger,Trigger3M)),NA())</f>
        <v>1.9422005583356796E-2</v>
      </c>
      <c r="L1795" s="44">
        <f>IFERROR(_xll.qlIndexFixing(Index6M,$H1795,TRUE,_xll.ohTrigger(RecalcTrigger,Trigger6M)),NA())</f>
        <v>1.9495291562052708E-2</v>
      </c>
      <c r="M1795" s="178">
        <f>IFERROR(_xll.qlIndexFixing(Index1Y,$H1795,TRUE,_xll.ohTrigger(RecalcTrigger,Trigger1Y)),NA())</f>
        <v>1.9830142456513045E-2</v>
      </c>
      <c r="N1795" s="177">
        <f>IFERROR(_xll.qlIndexFixing(ONIndex1M,I1795,TRUE,_xll.ohTrigger(RecalcTrigger,Trigger1M)),NA())</f>
        <v>1.9047866387088552E-2</v>
      </c>
      <c r="O1795" s="44">
        <f>IFERROR(_xll.qlIndexFixing(ONIndex3M,I1795,TRUE,_xll.ohTrigger(RecalcTrigger,Trigger3M)),NA())</f>
        <v>1.9391122368458413E-2</v>
      </c>
      <c r="P1795" s="44">
        <f>IFERROR(_xll.qlIndexFixing(ONIndex6M,I1795,TRUE,_xll.ohTrigger(RecalcTrigger,Trigger6M)),NA())</f>
        <v>1.9432597484712044E-2</v>
      </c>
      <c r="Q1795" s="178">
        <f>IFERROR(_xll.qlIndexFixing(ONIndex1Y,I1795,TRUE,_xll.ohTrigger(RecalcTrigger,Trigger1Y)),NA())</f>
        <v>1.9665376374893295E-2</v>
      </c>
    </row>
    <row r="1796" spans="2:17" x14ac:dyDescent="0.2">
      <c r="B1796" s="39" t="s">
        <v>42</v>
      </c>
      <c r="D1796" s="42">
        <f>_xll.qlCalendarAdvance(Calendar,$D1795,B1796,"f",FALSE)</f>
        <v>52069</v>
      </c>
      <c r="E1796" s="172">
        <f>_xll.qlInterestRateIndexValueDate(IndexON,D1796)</f>
        <v>52069</v>
      </c>
      <c r="F1796" s="188">
        <f>IFERROR(_xll.qlIndexFixing(IndexON,D1796,TRUE,_xll.ohTrigger(RecalcTrigger,TriggerON)),NA())</f>
        <v>1.8806267080313521E-2</v>
      </c>
      <c r="H1796" s="42">
        <f>_xll.qlCalendarAdvance(Calendar,$H1795,B1796,"f",FALSE)</f>
        <v>52069</v>
      </c>
      <c r="I1796" s="172">
        <f>_xll.qlInterestRateIndexValueDate(Index1M,$H1796)</f>
        <v>52069</v>
      </c>
      <c r="J1796" s="177">
        <f>IFERROR(_xll.qlIndexFixing(Index1M,$H1796,TRUE,_xll.ohTrigger(RecalcTrigger,Trigger1M)),NA())</f>
        <v>1.9054635406301514E-2</v>
      </c>
      <c r="K1796" s="44">
        <f>IFERROR(_xll.qlIndexFixing(Index3M,H1796,TRUE,_xll.ohTrigger(RecalcTrigger,Trigger3M)),NA())</f>
        <v>1.9419435147015256E-2</v>
      </c>
      <c r="L1796" s="44">
        <f>IFERROR(_xll.qlIndexFixing(Index6M,$H1796,TRUE,_xll.ohTrigger(RecalcTrigger,Trigger6M)),NA())</f>
        <v>1.9492639636564418E-2</v>
      </c>
      <c r="M1796" s="178">
        <f>IFERROR(_xll.qlIndexFixing(Index1Y,$H1796,TRUE,_xll.ohTrigger(RecalcTrigger,Trigger1Y)),NA())</f>
        <v>1.9828534974944079E-2</v>
      </c>
      <c r="N1796" s="177">
        <f>IFERROR(_xll.qlIndexFixing(ONIndex1M,I1796,TRUE,_xll.ohTrigger(RecalcTrigger,Trigger1M)),NA())</f>
        <v>1.9045321215116484E-2</v>
      </c>
      <c r="O1796" s="44">
        <f>IFERROR(_xll.qlIndexFixing(ONIndex3M,I1796,TRUE,_xll.ohTrigger(RecalcTrigger,Trigger3M)),NA())</f>
        <v>1.938880648516772E-2</v>
      </c>
      <c r="P1796" s="44">
        <f>IFERROR(_xll.qlIndexFixing(ONIndex6M,I1796,TRUE,_xll.ohTrigger(RecalcTrigger,Trigger6M)),NA())</f>
        <v>1.9430460351262946E-2</v>
      </c>
      <c r="Q1796" s="178">
        <f>IFERROR(_xll.qlIndexFixing(ONIndex1Y,I1796,TRUE,_xll.ohTrigger(RecalcTrigger,Trigger1Y)),NA())</f>
        <v>1.9665136881269474E-2</v>
      </c>
    </row>
    <row r="1797" spans="2:17" x14ac:dyDescent="0.2">
      <c r="B1797" s="39" t="s">
        <v>42</v>
      </c>
      <c r="D1797" s="42">
        <f>_xll.qlCalendarAdvance(Calendar,$D1796,B1797,"f",FALSE)</f>
        <v>52076</v>
      </c>
      <c r="E1797" s="172">
        <f>_xll.qlInterestRateIndexValueDate(IndexON,D1797)</f>
        <v>52076</v>
      </c>
      <c r="F1797" s="188">
        <f>IFERROR(_xll.qlIndexFixing(IndexON,D1797,TRUE,_xll.ohTrigger(RecalcTrigger,TriggerON)),NA())</f>
        <v>1.8803755806434674E-2</v>
      </c>
      <c r="H1797" s="42">
        <f>_xll.qlCalendarAdvance(Calendar,$H1796,B1797,"f",FALSE)</f>
        <v>52076</v>
      </c>
      <c r="I1797" s="172">
        <f>_xll.qlInterestRateIndexValueDate(Index1M,$H1797)</f>
        <v>52076</v>
      </c>
      <c r="J1797" s="177">
        <f>IFERROR(_xll.qlIndexFixing(Index1M,$H1797,TRUE,_xll.ohTrigger(RecalcTrigger,Trigger1M)),NA())</f>
        <v>1.9051983088126605E-2</v>
      </c>
      <c r="K1797" s="44">
        <f>IFERROR(_xll.qlIndexFixing(Index3M,H1797,TRUE,_xll.ohTrigger(RecalcTrigger,Trigger3M)),NA())</f>
        <v>1.9416827275415112E-2</v>
      </c>
      <c r="L1797" s="44">
        <f>IFERROR(_xll.qlIndexFixing(Index6M,$H1797,TRUE,_xll.ohTrigger(RecalcTrigger,Trigger6M)),NA())</f>
        <v>1.9489949929571079E-2</v>
      </c>
      <c r="M1797" s="178">
        <f>IFERROR(_xll.qlIndexFixing(Index1Y,$H1797,TRUE,_xll.ohTrigger(RecalcTrigger,Trigger1Y)),NA())</f>
        <v>1.9826875063258642E-2</v>
      </c>
      <c r="N1797" s="177">
        <f>IFERROR(_xll.qlIndexFixing(ONIndex1M,I1797,TRUE,_xll.ohTrigger(RecalcTrigger,Trigger1M)),NA())</f>
        <v>1.9042743270621942E-2</v>
      </c>
      <c r="O1797" s="44">
        <f>IFERROR(_xll.qlIndexFixing(ONIndex3M,I1797,TRUE,_xll.ohTrigger(RecalcTrigger,Trigger3M)),NA())</f>
        <v>1.9386453345306975E-2</v>
      </c>
      <c r="P1797" s="44">
        <f>IFERROR(_xll.qlIndexFixing(ONIndex6M,I1797,TRUE,_xll.ohTrigger(RecalcTrigger,Trigger6M)),NA())</f>
        <v>1.9428285798421818E-2</v>
      </c>
      <c r="Q1797" s="178">
        <f>IFERROR(_xll.qlIndexFixing(ONIndex1Y,I1797,TRUE,_xll.ohTrigger(RecalcTrigger,Trigger1Y)),NA())</f>
        <v>1.9664845971641975E-2</v>
      </c>
    </row>
    <row r="1798" spans="2:17" x14ac:dyDescent="0.2">
      <c r="B1798" s="39" t="s">
        <v>42</v>
      </c>
      <c r="D1798" s="42">
        <f>_xll.qlCalendarAdvance(Calendar,$D1797,B1798,"f",FALSE)</f>
        <v>52083</v>
      </c>
      <c r="E1798" s="172">
        <f>_xll.qlInterestRateIndexValueDate(IndexON,D1798)</f>
        <v>52083</v>
      </c>
      <c r="F1798" s="188">
        <f>IFERROR(_xll.qlIndexFixing(IndexON,D1798,TRUE,_xll.ohTrigger(RecalcTrigger,TriggerON)),NA())</f>
        <v>1.8801209356767989E-2</v>
      </c>
      <c r="H1798" s="42">
        <f>_xll.qlCalendarAdvance(Calendar,$H1797,B1798,"f",FALSE)</f>
        <v>52083</v>
      </c>
      <c r="I1798" s="172">
        <f>_xll.qlInterestRateIndexValueDate(Index1M,$H1798)</f>
        <v>52083</v>
      </c>
      <c r="J1798" s="177">
        <f>IFERROR(_xll.qlIndexFixing(Index1M,$H1798,TRUE,_xll.ohTrigger(RecalcTrigger,Trigger1M)),NA())</f>
        <v>1.9049297946749151E-2</v>
      </c>
      <c r="K1798" s="44">
        <f>IFERROR(_xll.qlIndexFixing(Index3M,H1798,TRUE,_xll.ohTrigger(RecalcTrigger,Trigger3M)),NA())</f>
        <v>1.9414181968630369E-2</v>
      </c>
      <c r="L1798" s="44">
        <f>IFERROR(_xll.qlIndexFixing(Index6M,$H1798,TRUE,_xll.ohTrigger(RecalcTrigger,Trigger6M)),NA())</f>
        <v>1.9487222441224212E-2</v>
      </c>
      <c r="M1798" s="178">
        <f>IFERROR(_xll.qlIndexFixing(Index1Y,$H1798,TRUE,_xll.ohTrigger(RecalcTrigger,Trigger1Y)),NA())</f>
        <v>1.9825162721713196E-2</v>
      </c>
      <c r="N1798" s="177">
        <f>IFERROR(_xll.qlIndexFixing(ONIndex1M,I1798,TRUE,_xll.ohTrigger(RecalcTrigger,Trigger1M)),NA())</f>
        <v>1.9040132553685973E-2</v>
      </c>
      <c r="O1798" s="44">
        <f>IFERROR(_xll.qlIndexFixing(ONIndex3M,I1798,TRUE,_xll.ohTrigger(RecalcTrigger,Trigger3M)),NA())</f>
        <v>1.9384062948795133E-2</v>
      </c>
      <c r="P1798" s="44">
        <f>IFERROR(_xll.qlIndexFixing(ONIndex6M,I1798,TRUE,_xll.ohTrigger(RecalcTrigger,Trigger6M)),NA())</f>
        <v>1.9426073826188661E-2</v>
      </c>
      <c r="Q1798" s="178">
        <f>IFERROR(_xll.qlIndexFixing(ONIndex1Y,I1798,TRUE,_xll.ohTrigger(RecalcTrigger,Trigger1Y)),NA())</f>
        <v>1.96645036460108E-2</v>
      </c>
    </row>
    <row r="1799" spans="2:17" x14ac:dyDescent="0.2">
      <c r="B1799" s="39" t="s">
        <v>42</v>
      </c>
      <c r="D1799" s="42">
        <f>_xll.qlCalendarAdvance(Calendar,$D1798,B1799,"f",FALSE)</f>
        <v>52090</v>
      </c>
      <c r="E1799" s="172">
        <f>_xll.qlInterestRateIndexValueDate(IndexON,D1799)</f>
        <v>52090</v>
      </c>
      <c r="F1799" s="188">
        <f>IFERROR(_xll.qlIndexFixing(IndexON,D1799,TRUE,_xll.ohTrigger(RecalcTrigger,TriggerON)),NA())</f>
        <v>1.879862773123242E-2</v>
      </c>
      <c r="H1799" s="42">
        <f>_xll.qlCalendarAdvance(Calendar,$H1798,B1799,"f",FALSE)</f>
        <v>52090</v>
      </c>
      <c r="I1799" s="172">
        <f>_xll.qlInterestRateIndexValueDate(Index1M,$H1799)</f>
        <v>52090</v>
      </c>
      <c r="J1799" s="177">
        <f>IFERROR(_xll.qlIndexFixing(Index1M,$H1799,TRUE,_xll.ohTrigger(RecalcTrigger,Trigger1M)),NA())</f>
        <v>1.9046579982200527E-2</v>
      </c>
      <c r="K1799" s="44">
        <f>IFERROR(_xll.qlIndexFixing(Index3M,H1799,TRUE,_xll.ohTrigger(RecalcTrigger,Trigger3M)),NA())</f>
        <v>1.9411499226736784E-2</v>
      </c>
      <c r="L1799" s="44">
        <f>IFERROR(_xll.qlIndexFixing(Index6M,$H1799,TRUE,_xll.ohTrigger(RecalcTrigger,Trigger6M)),NA())</f>
        <v>1.9484457171679303E-2</v>
      </c>
      <c r="M1799" s="178">
        <f>IFERROR(_xll.qlIndexFixing(Index1Y,$H1799,TRUE,_xll.ohTrigger(RecalcTrigger,Trigger1Y)),NA())</f>
        <v>1.9823397950571753E-2</v>
      </c>
      <c r="N1799" s="177">
        <f>IFERROR(_xll.qlIndexFixing(ONIndex1M,I1799,TRUE,_xll.ohTrigger(RecalcTrigger,Trigger1M)),NA())</f>
        <v>1.9037489064227531E-2</v>
      </c>
      <c r="O1799" s="44">
        <f>IFERROR(_xll.qlIndexFixing(ONIndex3M,I1799,TRUE,_xll.ohTrigger(RecalcTrigger,Trigger3M)),NA())</f>
        <v>1.9381635295875332E-2</v>
      </c>
      <c r="P1799" s="44">
        <f>IFERROR(_xll.qlIndexFixing(ONIndex6M,I1799,TRUE,_xll.ohTrigger(RecalcTrigger,Trigger6M)),NA())</f>
        <v>1.9423824434725567E-2</v>
      </c>
      <c r="Q1799" s="178">
        <f>IFERROR(_xll.qlIndexFixing(ONIndex1Y,I1799,TRUE,_xll.ohTrigger(RecalcTrigger,Trigger1Y)),NA())</f>
        <v>1.9664109904213856E-2</v>
      </c>
    </row>
    <row r="1800" spans="2:17" x14ac:dyDescent="0.2">
      <c r="B1800" s="39" t="s">
        <v>42</v>
      </c>
      <c r="D1800" s="42">
        <f>_xll.qlCalendarAdvance(Calendar,$D1799,B1800,"f",FALSE)</f>
        <v>52097</v>
      </c>
      <c r="E1800" s="172">
        <f>_xll.qlInterestRateIndexValueDate(IndexON,D1800)</f>
        <v>52097</v>
      </c>
      <c r="F1800" s="188">
        <f>IFERROR(_xll.qlIndexFixing(IndexON,D1800,TRUE,_xll.ohTrigger(RecalcTrigger,TriggerON)),NA())</f>
        <v>1.8796010930071105E-2</v>
      </c>
      <c r="H1800" s="42">
        <f>_xll.qlCalendarAdvance(Calendar,$H1799,B1800,"f",FALSE)</f>
        <v>52097</v>
      </c>
      <c r="I1800" s="172">
        <f>_xll.qlInterestRateIndexValueDate(Index1M,$H1800)</f>
        <v>52097</v>
      </c>
      <c r="J1800" s="177">
        <f>IFERROR(_xll.qlIndexFixing(Index1M,$H1800,TRUE,_xll.ohTrigger(RecalcTrigger,Trigger1M)),NA())</f>
        <v>1.9043829194506878E-2</v>
      </c>
      <c r="K1800" s="44">
        <f>IFERROR(_xll.qlIndexFixing(Index3M,H1800,TRUE,_xll.ohTrigger(RecalcTrigger,Trigger3M)),NA())</f>
        <v>1.9408779049805713E-2</v>
      </c>
      <c r="L1800" s="44">
        <f>IFERROR(_xll.qlIndexFixing(Index6M,$H1800,TRUE,_xll.ohTrigger(RecalcTrigger,Trigger6M)),NA())</f>
        <v>1.9481654121091836E-2</v>
      </c>
      <c r="M1800" s="178">
        <f>IFERROR(_xll.qlIndexFixing(Index1Y,$H1800,TRUE,_xll.ohTrigger(RecalcTrigger,Trigger1Y)),NA())</f>
        <v>1.982158075010676E-2</v>
      </c>
      <c r="N1800" s="177">
        <f>IFERROR(_xll.qlIndexFixing(ONIndex1M,I1800,TRUE,_xll.ohTrigger(RecalcTrigger,Trigger1M)),NA())</f>
        <v>1.9034812802408707E-2</v>
      </c>
      <c r="O1800" s="44">
        <f>IFERROR(_xll.qlIndexFixing(ONIndex3M,I1800,TRUE,_xll.ohTrigger(RecalcTrigger,Trigger3M)),NA())</f>
        <v>1.9379170386304434E-2</v>
      </c>
      <c r="P1800" s="44">
        <f>IFERROR(_xll.qlIndexFixing(ONIndex6M,I1800,TRUE,_xll.ohTrigger(RecalcTrigger,Trigger6M)),NA())</f>
        <v>1.9421537623870444E-2</v>
      </c>
      <c r="Q1800" s="178">
        <f>IFERROR(_xll.qlIndexFixing(ONIndex1Y,I1800,TRUE,_xll.ohTrigger(RecalcTrigger,Trigger1Y)),NA())</f>
        <v>1.9663664746413234E-2</v>
      </c>
    </row>
    <row r="1801" spans="2:17" x14ac:dyDescent="0.2">
      <c r="B1801" s="39" t="s">
        <v>42</v>
      </c>
      <c r="D1801" s="42">
        <f>_xll.qlCalendarAdvance(Calendar,$D1800,B1801,"f",FALSE)</f>
        <v>52104</v>
      </c>
      <c r="E1801" s="172">
        <f>_xll.qlInterestRateIndexValueDate(IndexON,D1801)</f>
        <v>52104</v>
      </c>
      <c r="F1801" s="188">
        <f>IFERROR(_xll.qlIndexFixing(IndexON,D1801,TRUE,_xll.ohTrigger(RecalcTrigger,TriggerON)),NA())</f>
        <v>1.8793358953121952E-2</v>
      </c>
      <c r="H1801" s="42">
        <f>_xll.qlCalendarAdvance(Calendar,$H1800,B1801,"f",FALSE)</f>
        <v>52104</v>
      </c>
      <c r="I1801" s="172">
        <f>_xll.qlInterestRateIndexValueDate(Index1M,$H1801)</f>
        <v>52104</v>
      </c>
      <c r="J1801" s="177">
        <f>IFERROR(_xll.qlIndexFixing(Index1M,$H1801,TRUE,_xll.ohTrigger(RecalcTrigger,Trigger1M)),NA())</f>
        <v>1.9041045583681273E-2</v>
      </c>
      <c r="K1801" s="44">
        <f>IFERROR(_xll.qlIndexFixing(Index3M,H1801,TRUE,_xll.ohTrigger(RecalcTrigger,Trigger3M)),NA())</f>
        <v>1.9406021437919085E-2</v>
      </c>
      <c r="L1801" s="44">
        <f>IFERROR(_xll.qlIndexFixing(Index6M,$H1801,TRUE,_xll.ohTrigger(RecalcTrigger,Trigger6M)),NA())</f>
        <v>1.9478813289621259E-2</v>
      </c>
      <c r="M1801" s="178">
        <f>IFERROR(_xll.qlIndexFixing(Index1Y,$H1801,TRUE,_xll.ohTrigger(RecalcTrigger,Trigger1Y)),NA())</f>
        <v>1.9819711120598216E-2</v>
      </c>
      <c r="N1801" s="177">
        <f>IFERROR(_xll.qlIndexFixing(ONIndex1M,I1801,TRUE,_xll.ohTrigger(RecalcTrigger,Trigger1M)),NA())</f>
        <v>1.903210376806741E-2</v>
      </c>
      <c r="O1801" s="44">
        <f>IFERROR(_xll.qlIndexFixing(ONIndex3M,I1801,TRUE,_xll.ohTrigger(RecalcTrigger,Trigger3M)),NA())</f>
        <v>1.9376668220244531E-2</v>
      </c>
      <c r="P1801" s="44">
        <f>IFERROR(_xll.qlIndexFixing(ONIndex6M,I1801,TRUE,_xll.ohTrigger(RecalcTrigger,Trigger6M)),NA())</f>
        <v>1.9419213393623291E-2</v>
      </c>
      <c r="Q1801" s="178">
        <f>IFERROR(_xll.qlIndexFixing(ONIndex1Y,I1801,TRUE,_xll.ohTrigger(RecalcTrigger,Trigger1Y)),NA())</f>
        <v>1.9663168172608936E-2</v>
      </c>
    </row>
    <row r="1802" spans="2:17" x14ac:dyDescent="0.2">
      <c r="B1802" s="39" t="s">
        <v>42</v>
      </c>
      <c r="D1802" s="42">
        <f>_xll.qlCalendarAdvance(Calendar,$D1801,B1802,"f",FALSE)</f>
        <v>52111</v>
      </c>
      <c r="E1802" s="172">
        <f>_xll.qlInterestRateIndexValueDate(IndexON,D1802)</f>
        <v>52111</v>
      </c>
      <c r="F1802" s="188">
        <f>IFERROR(_xll.qlIndexFixing(IndexON,D1802,TRUE,_xll.ohTrigger(RecalcTrigger,TriggerON)),NA())</f>
        <v>1.8790671800222869E-2</v>
      </c>
      <c r="H1802" s="42">
        <f>_xll.qlCalendarAdvance(Calendar,$H1801,B1802,"f",FALSE)</f>
        <v>52111</v>
      </c>
      <c r="I1802" s="172">
        <f>_xll.qlInterestRateIndexValueDate(Index1M,$H1802)</f>
        <v>52111</v>
      </c>
      <c r="J1802" s="177">
        <f>IFERROR(_xll.qlIndexFixing(Index1M,$H1802,TRUE,_xll.ohTrigger(RecalcTrigger,Trigger1M)),NA())</f>
        <v>1.9037936867548955E-2</v>
      </c>
      <c r="K1802" s="44">
        <f>IFERROR(_xll.qlIndexFixing(Index3M,H1802,TRUE,_xll.ohTrigger(RecalcTrigger,Trigger3M)),NA())</f>
        <v>1.9402918208143657E-2</v>
      </c>
      <c r="L1802" s="44">
        <f>IFERROR(_xll.qlIndexFixing(Index6M,$H1802,TRUE,_xll.ohTrigger(RecalcTrigger,Trigger6M)),NA())</f>
        <v>1.9475036123875911E-2</v>
      </c>
      <c r="M1802" s="178">
        <f>IFERROR(_xll.qlIndexFixing(Index1Y,$H1802,TRUE,_xll.ohTrigger(RecalcTrigger,Trigger1Y)),NA())</f>
        <v>1.9817789062334112E-2</v>
      </c>
      <c r="N1802" s="177">
        <f>IFERROR(_xll.qlIndexFixing(ONIndex1M,I1802,TRUE,_xll.ohTrigger(RecalcTrigger,Trigger1M)),NA())</f>
        <v>1.9029361961284685E-2</v>
      </c>
      <c r="O1802" s="44">
        <f>IFERROR(_xll.qlIndexFixing(ONIndex3M,I1802,TRUE,_xll.ohTrigger(RecalcTrigger,Trigger3M)),NA())</f>
        <v>1.9374128797614576E-2</v>
      </c>
      <c r="P1802" s="44">
        <f>IFERROR(_xll.qlIndexFixing(ONIndex6M,I1802,TRUE,_xll.ohTrigger(RecalcTrigger,Trigger6M)),NA())</f>
        <v>1.9416851743903063E-2</v>
      </c>
      <c r="Q1802" s="178">
        <f>IFERROR(_xll.qlIndexFixing(ONIndex1Y,I1802,TRUE,_xll.ohTrigger(RecalcTrigger,Trigger1Y)),NA())</f>
        <v>1.9662620182719914E-2</v>
      </c>
    </row>
    <row r="1803" spans="2:17" x14ac:dyDescent="0.2">
      <c r="B1803" s="39" t="s">
        <v>42</v>
      </c>
      <c r="D1803" s="42">
        <f>_xll.qlCalendarAdvance(Calendar,$D1802,B1803,"f",FALSE)</f>
        <v>52118</v>
      </c>
      <c r="E1803" s="172">
        <f>_xll.qlInterestRateIndexValueDate(IndexON,D1803)</f>
        <v>52118</v>
      </c>
      <c r="F1803" s="188">
        <f>IFERROR(_xll.qlIndexFixing(IndexON,D1803,TRUE,_xll.ohTrigger(RecalcTrigger,TriggerON)),NA())</f>
        <v>1.8787949471616994E-2</v>
      </c>
      <c r="H1803" s="42">
        <f>_xll.qlCalendarAdvance(Calendar,$H1802,B1803,"f",FALSE)</f>
        <v>52118</v>
      </c>
      <c r="I1803" s="172">
        <f>_xll.qlInterestRateIndexValueDate(Index1M,$H1803)</f>
        <v>52118</v>
      </c>
      <c r="J1803" s="177">
        <f>IFERROR(_xll.qlIndexFixing(Index1M,$H1803,TRUE,_xll.ohTrigger(RecalcTrigger,Trigger1M)),NA())</f>
        <v>1.9035090103403911E-2</v>
      </c>
      <c r="K1803" s="44">
        <f>IFERROR(_xll.qlIndexFixing(Index3M,H1803,TRUE,_xll.ohTrigger(RecalcTrigger,Trigger3M)),NA())</f>
        <v>1.9400088550532369E-2</v>
      </c>
      <c r="L1803" s="44">
        <f>IFERROR(_xll.qlIndexFixing(Index6M,$H1803,TRUE,_xll.ohTrigger(RecalcTrigger,Trigger6M)),NA())</f>
        <v>1.9472128290113917E-2</v>
      </c>
      <c r="M1803" s="178">
        <f>IFERROR(_xll.qlIndexFixing(Index1Y,$H1803,TRUE,_xll.ohTrigger(RecalcTrigger,Trigger1Y)),NA())</f>
        <v>1.9815814575611768E-2</v>
      </c>
      <c r="N1803" s="177">
        <f>IFERROR(_xll.qlIndexFixing(ONIndex1M,I1803,TRUE,_xll.ohTrigger(RecalcTrigger,Trigger1M)),NA())</f>
        <v>1.9026587381979487E-2</v>
      </c>
      <c r="O1803" s="44">
        <f>IFERROR(_xll.qlIndexFixing(ONIndex3M,I1803,TRUE,_xll.ohTrigger(RecalcTrigger,Trigger3M)),NA())</f>
        <v>1.937155211841457E-2</v>
      </c>
      <c r="P1803" s="44">
        <f>IFERROR(_xll.qlIndexFixing(ONIndex6M,I1803,TRUE,_xll.ohTrigger(RecalcTrigger,Trigger6M)),NA())</f>
        <v>1.9414452674952898E-2</v>
      </c>
      <c r="Q1803" s="178">
        <f>IFERROR(_xll.qlIndexFixing(ONIndex1Y,I1803,TRUE,_xll.ohTrigger(RecalcTrigger,Trigger1Y)),NA())</f>
        <v>1.9662020776827216E-2</v>
      </c>
    </row>
    <row r="1804" spans="2:17" x14ac:dyDescent="0.2">
      <c r="B1804" s="39" t="s">
        <v>42</v>
      </c>
      <c r="D1804" s="42">
        <f>_xll.qlCalendarAdvance(Calendar,$D1803,B1804,"f",FALSE)</f>
        <v>52125</v>
      </c>
      <c r="E1804" s="172">
        <f>_xll.qlInterestRateIndexValueDate(IndexON,D1804)</f>
        <v>52125</v>
      </c>
      <c r="F1804" s="188">
        <f>IFERROR(_xll.qlIndexFixing(IndexON,D1804,TRUE,_xll.ohTrigger(RecalcTrigger,TriggerON)),NA())</f>
        <v>1.8785191967304327E-2</v>
      </c>
      <c r="H1804" s="42">
        <f>_xll.qlCalendarAdvance(Calendar,$H1803,B1804,"f",FALSE)</f>
        <v>52125</v>
      </c>
      <c r="I1804" s="172">
        <f>_xll.qlInterestRateIndexValueDate(Index1M,$H1804)</f>
        <v>52125</v>
      </c>
      <c r="J1804" s="177">
        <f>IFERROR(_xll.qlIndexFixing(Index1M,$H1804,TRUE,_xll.ohTrigger(RecalcTrigger,Trigger1M)),NA())</f>
        <v>1.9032210517892501E-2</v>
      </c>
      <c r="K1804" s="44">
        <f>IFERROR(_xll.qlIndexFixing(Index3M,H1804,TRUE,_xll.ohTrigger(RecalcTrigger,Trigger3M)),NA())</f>
        <v>1.9397221460155521E-2</v>
      </c>
      <c r="L1804" s="44">
        <f>IFERROR(_xll.qlIndexFixing(Index6M,$H1804,TRUE,_xll.ohTrigger(RecalcTrigger,Trigger6M)),NA())</f>
        <v>1.9469182681868379E-2</v>
      </c>
      <c r="M1804" s="178">
        <f>IFERROR(_xll.qlIndexFixing(Index1Y,$H1804,TRUE,_xll.ohTrigger(RecalcTrigger,Trigger1Y)),NA())</f>
        <v>1.9813787660734938E-2</v>
      </c>
      <c r="N1804" s="177">
        <f>IFERROR(_xll.qlIndexFixing(ONIndex1M,I1804,TRUE,_xll.ohTrigger(RecalcTrigger,Trigger1M)),NA())</f>
        <v>1.9023780030313908E-2</v>
      </c>
      <c r="O1804" s="44">
        <f>IFERROR(_xll.qlIndexFixing(ONIndex3M,I1804,TRUE,_xll.ohTrigger(RecalcTrigger,Trigger3M)),NA())</f>
        <v>1.9368938182644513E-2</v>
      </c>
      <c r="P1804" s="44">
        <f>IFERROR(_xll.qlIndexFixing(ONIndex6M,I1804,TRUE,_xll.ohTrigger(RecalcTrigger,Trigger6M)),NA())</f>
        <v>1.9412016186610703E-2</v>
      </c>
      <c r="Q1804" s="178">
        <f>IFERROR(_xll.qlIndexFixing(ONIndex1Y,I1804,TRUE,_xll.ohTrigger(RecalcTrigger,Trigger1Y)),NA())</f>
        <v>1.9661369954768748E-2</v>
      </c>
    </row>
    <row r="1805" spans="2:17" x14ac:dyDescent="0.2">
      <c r="B1805" s="39" t="s">
        <v>42</v>
      </c>
      <c r="D1805" s="42">
        <f>_xll.qlCalendarAdvance(Calendar,$D1804,B1805,"f",FALSE)</f>
        <v>52132</v>
      </c>
      <c r="E1805" s="172">
        <f>_xll.qlInterestRateIndexValueDate(IndexON,D1805)</f>
        <v>52132</v>
      </c>
      <c r="F1805" s="188">
        <f>IFERROR(_xll.qlIndexFixing(IndexON,D1805,TRUE,_xll.ohTrigger(RecalcTrigger,TriggerON)),NA())</f>
        <v>1.8782399287203821E-2</v>
      </c>
      <c r="H1805" s="42">
        <f>_xll.qlCalendarAdvance(Calendar,$H1804,B1805,"f",FALSE)</f>
        <v>52132</v>
      </c>
      <c r="I1805" s="172">
        <f>_xll.qlInterestRateIndexValueDate(Index1M,$H1805)</f>
        <v>52132</v>
      </c>
      <c r="J1805" s="177">
        <f>IFERROR(_xll.qlIndexFixing(Index1M,$H1805,TRUE,_xll.ohTrigger(RecalcTrigger,Trigger1M)),NA())</f>
        <v>1.9029298111033637E-2</v>
      </c>
      <c r="K1805" s="44">
        <f>IFERROR(_xll.qlIndexFixing(Index3M,H1805,TRUE,_xll.ohTrigger(RecalcTrigger,Trigger3M)),NA())</f>
        <v>1.9394316937094164E-2</v>
      </c>
      <c r="L1805" s="44">
        <f>IFERROR(_xll.qlIndexFixing(Index6M,$H1805,TRUE,_xll.ohTrigger(RecalcTrigger,Trigger6M)),NA())</f>
        <v>1.9466199299303624E-2</v>
      </c>
      <c r="M1805" s="178">
        <f>IFERROR(_xll.qlIndexFixing(Index1Y,$H1805,TRUE,_xll.ohTrigger(RecalcTrigger,Trigger1Y)),NA())</f>
        <v>1.9811708318016708E-2</v>
      </c>
      <c r="N1805" s="177">
        <f>IFERROR(_xll.qlIndexFixing(ONIndex1M,I1805,TRUE,_xll.ohTrigger(RecalcTrigger,Trigger1M)),NA())</f>
        <v>1.9020939906125856E-2</v>
      </c>
      <c r="O1805" s="44">
        <f>IFERROR(_xll.qlIndexFixing(ONIndex3M,I1805,TRUE,_xll.ohTrigger(RecalcTrigger,Trigger3M)),NA())</f>
        <v>1.9366286990385451E-2</v>
      </c>
      <c r="P1805" s="44">
        <f>IFERROR(_xll.qlIndexFixing(ONIndex6M,I1805,TRUE,_xll.ohTrigger(RecalcTrigger,Trigger6M)),NA())</f>
        <v>1.9409542278795433E-2</v>
      </c>
      <c r="Q1805" s="178">
        <f>IFERROR(_xll.qlIndexFixing(ONIndex1Y,I1805,TRUE,_xll.ohTrigger(RecalcTrigger,Trigger1Y)),NA())</f>
        <v>1.9660667716706604E-2</v>
      </c>
    </row>
    <row r="1806" spans="2:17" x14ac:dyDescent="0.2">
      <c r="B1806" s="39" t="s">
        <v>42</v>
      </c>
      <c r="D1806" s="42">
        <f>_xll.qlCalendarAdvance(Calendar,$D1805,B1806,"f",FALSE)</f>
        <v>52139</v>
      </c>
      <c r="E1806" s="172">
        <f>_xll.qlInterestRateIndexValueDate(IndexON,D1806)</f>
        <v>52139</v>
      </c>
      <c r="F1806" s="188">
        <f>IFERROR(_xll.qlIndexFixing(IndexON,D1806,TRUE,_xll.ohTrigger(RecalcTrigger,TriggerON)),NA())</f>
        <v>1.8779571431153386E-2</v>
      </c>
      <c r="H1806" s="42">
        <f>_xll.qlCalendarAdvance(Calendar,$H1805,B1806,"f",FALSE)</f>
        <v>52139</v>
      </c>
      <c r="I1806" s="172">
        <f>_xll.qlInterestRateIndexValueDate(Index1M,$H1806)</f>
        <v>52139</v>
      </c>
      <c r="J1806" s="177">
        <f>IFERROR(_xll.qlIndexFixing(Index1M,$H1806,TRUE,_xll.ohTrigger(RecalcTrigger,Trigger1M)),NA())</f>
        <v>1.9026635183483749E-2</v>
      </c>
      <c r="K1806" s="44">
        <f>IFERROR(_xll.qlIndexFixing(Index3M,H1806,TRUE,_xll.ohTrigger(RecalcTrigger,Trigger3M)),NA())</f>
        <v>1.9391671856862334E-2</v>
      </c>
      <c r="L1806" s="44">
        <f>IFERROR(_xll.qlIndexFixing(Index6M,$H1806,TRUE,_xll.ohTrigger(RecalcTrigger,Trigger6M)),NA())</f>
        <v>1.9463466499621194E-2</v>
      </c>
      <c r="M1806" s="178">
        <f>IFERROR(_xll.qlIndexFixing(Index1Y,$H1806,TRUE,_xll.ohTrigger(RecalcTrigger,Trigger1Y)),NA())</f>
        <v>1.9809576547777263E-2</v>
      </c>
      <c r="N1806" s="177">
        <f>IFERROR(_xll.qlIndexFixing(ONIndex1M,I1806,TRUE,_xll.ohTrigger(RecalcTrigger,Trigger1M)),NA())</f>
        <v>1.9018067009496376E-2</v>
      </c>
      <c r="O1806" s="44">
        <f>IFERROR(_xll.qlIndexFixing(ONIndex3M,I1806,TRUE,_xll.ohTrigger(RecalcTrigger,Trigger3M)),NA())</f>
        <v>1.9363598541637383E-2</v>
      </c>
      <c r="P1806" s="44">
        <f>IFERROR(_xll.qlIndexFixing(ONIndex6M,I1806,TRUE,_xll.ohTrigger(RecalcTrigger,Trigger6M)),NA())</f>
        <v>1.9407030951831272E-2</v>
      </c>
      <c r="Q1806" s="178">
        <f>IFERROR(_xll.qlIndexFixing(ONIndex1Y,I1806,TRUE,_xll.ohTrigger(RecalcTrigger,Trigger1Y)),NA())</f>
        <v>1.9659914062640782E-2</v>
      </c>
    </row>
    <row r="1807" spans="2:17" x14ac:dyDescent="0.2">
      <c r="B1807" s="39" t="s">
        <v>42</v>
      </c>
      <c r="D1807" s="42">
        <f>_xll.qlCalendarAdvance(Calendar,$D1806,B1807,"f",FALSE)</f>
        <v>52146</v>
      </c>
      <c r="E1807" s="172">
        <f>_xll.qlInterestRateIndexValueDate(IndexON,D1807)</f>
        <v>52146</v>
      </c>
      <c r="F1807" s="188">
        <f>IFERROR(_xll.qlIndexFixing(IndexON,D1807,TRUE,_xll.ohTrigger(RecalcTrigger,TriggerON)),NA())</f>
        <v>1.8776708399558251E-2</v>
      </c>
      <c r="H1807" s="42">
        <f>_xll.qlCalendarAdvance(Calendar,$H1806,B1807,"f",FALSE)</f>
        <v>52146</v>
      </c>
      <c r="I1807" s="172">
        <f>_xll.qlInterestRateIndexValueDate(Index1M,$H1807)</f>
        <v>52146</v>
      </c>
      <c r="J1807" s="177">
        <f>IFERROR(_xll.qlIndexFixing(Index1M,$H1807,TRUE,_xll.ohTrigger(RecalcTrigger,Trigger1M)),NA())</f>
        <v>1.9023654634399756E-2</v>
      </c>
      <c r="K1807" s="44">
        <f>IFERROR(_xll.qlIndexFixing(Index3M,H1807,TRUE,_xll.ohTrigger(RecalcTrigger,Trigger3M)),NA())</f>
        <v>1.9388689636893233E-2</v>
      </c>
      <c r="L1807" s="44">
        <f>IFERROR(_xll.qlIndexFixing(Index6M,$H1807,TRUE,_xll.ohTrigger(RecalcTrigger,Trigger6M)),NA())</f>
        <v>1.9460404708333771E-2</v>
      </c>
      <c r="M1807" s="178">
        <f>IFERROR(_xll.qlIndexFixing(Index1Y,$H1807,TRUE,_xll.ohTrigger(RecalcTrigger,Trigger1Y)),NA())</f>
        <v>1.9807392350346342E-2</v>
      </c>
      <c r="N1807" s="177">
        <f>IFERROR(_xll.qlIndexFixing(ONIndex1M,I1807,TRUE,_xll.ohTrigger(RecalcTrigger,Trigger1M)),NA())</f>
        <v>1.9015161340425468E-2</v>
      </c>
      <c r="O1807" s="44">
        <f>IFERROR(_xll.qlIndexFixing(ONIndex3M,I1807,TRUE,_xll.ohTrigger(RecalcTrigger,Trigger3M)),NA())</f>
        <v>1.9360872836238219E-2</v>
      </c>
      <c r="P1807" s="44">
        <f>IFERROR(_xll.qlIndexFixing(ONIndex6M,I1807,TRUE,_xll.ohTrigger(RecalcTrigger,Trigger6M)),NA())</f>
        <v>1.9404482205394036E-2</v>
      </c>
      <c r="Q1807" s="178">
        <f>IFERROR(_xll.qlIndexFixing(ONIndex1Y,I1807,TRUE,_xll.ohTrigger(RecalcTrigger,Trigger1Y)),NA())</f>
        <v>1.9659108992571284E-2</v>
      </c>
    </row>
    <row r="1808" spans="2:17" x14ac:dyDescent="0.2">
      <c r="B1808" s="39" t="s">
        <v>42</v>
      </c>
      <c r="D1808" s="42">
        <f>_xll.qlCalendarAdvance(Calendar,$D1807,B1808,"f",FALSE)</f>
        <v>52153</v>
      </c>
      <c r="E1808" s="172">
        <f>_xll.qlInterestRateIndexValueDate(IndexON,D1808)</f>
        <v>52153</v>
      </c>
      <c r="F1808" s="188">
        <f>IFERROR(_xll.qlIndexFixing(IndexON,D1808,TRUE,_xll.ohTrigger(RecalcTrigger,TriggerON)),NA())</f>
        <v>1.8773810192094231E-2</v>
      </c>
      <c r="H1808" s="42">
        <f>_xll.qlCalendarAdvance(Calendar,$H1807,B1808,"f",FALSE)</f>
        <v>52153</v>
      </c>
      <c r="I1808" s="172">
        <f>_xll.qlInterestRateIndexValueDate(Index1M,$H1808)</f>
        <v>52153</v>
      </c>
      <c r="J1808" s="177">
        <f>IFERROR(_xll.qlIndexFixing(Index1M,$H1808,TRUE,_xll.ohTrigger(RecalcTrigger,Trigger1M)),NA())</f>
        <v>1.9020641262353744E-2</v>
      </c>
      <c r="K1808" s="44">
        <f>IFERROR(_xll.qlIndexFixing(Index3M,H1808,TRUE,_xll.ohTrigger(RecalcTrigger,Trigger3M)),NA())</f>
        <v>1.9385669982532373E-2</v>
      </c>
      <c r="L1808" s="44">
        <f>IFERROR(_xll.qlIndexFixing(Index6M,$H1808,TRUE,_xll.ohTrigger(RecalcTrigger,Trigger6M)),NA())</f>
        <v>1.9457305141266212E-2</v>
      </c>
      <c r="M1808" s="178">
        <f>IFERROR(_xll.qlIndexFixing(Index1Y,$H1808,TRUE,_xll.ohTrigger(RecalcTrigger,Trigger1Y)),NA())</f>
        <v>1.9805155726059898E-2</v>
      </c>
      <c r="N1808" s="177">
        <f>IFERROR(_xll.qlIndexFixing(ONIndex1M,I1808,TRUE,_xll.ohTrigger(RecalcTrigger,Trigger1M)),NA())</f>
        <v>1.9012222898913134E-2</v>
      </c>
      <c r="O1808" s="44">
        <f>IFERROR(_xll.qlIndexFixing(ONIndex3M,I1808,TRUE,_xll.ohTrigger(RecalcTrigger,Trigger3M)),NA())</f>
        <v>1.9358109874431095E-2</v>
      </c>
      <c r="P1808" s="44">
        <f>IFERROR(_xll.qlIndexFixing(ONIndex6M,I1808,TRUE,_xll.ohTrigger(RecalcTrigger,Trigger6M)),NA())</f>
        <v>1.9401896039645816E-2</v>
      </c>
      <c r="Q1808" s="178">
        <f>IFERROR(_xll.qlIndexFixing(ONIndex1Y,I1808,TRUE,_xll.ohTrigger(RecalcTrigger,Trigger1Y)),NA())</f>
        <v>1.9658252506336016E-2</v>
      </c>
    </row>
    <row r="1809" spans="2:17" x14ac:dyDescent="0.2">
      <c r="B1809" s="39" t="s">
        <v>42</v>
      </c>
      <c r="D1809" s="42">
        <f>_xll.qlCalendarAdvance(Calendar,$D1808,B1809,"f",FALSE)</f>
        <v>52160</v>
      </c>
      <c r="E1809" s="172">
        <f>_xll.qlInterestRateIndexValueDate(IndexON,D1809)</f>
        <v>52160</v>
      </c>
      <c r="F1809" s="188">
        <f>IFERROR(_xll.qlIndexFixing(IndexON,D1809,TRUE,_xll.ohTrigger(RecalcTrigger,TriggerON)),NA())</f>
        <v>1.8770876808842374E-2</v>
      </c>
      <c r="H1809" s="42">
        <f>_xll.qlCalendarAdvance(Calendar,$H1808,B1809,"f",FALSE)</f>
        <v>52160</v>
      </c>
      <c r="I1809" s="172">
        <f>_xll.qlInterestRateIndexValueDate(Index1M,$H1809)</f>
        <v>52160</v>
      </c>
      <c r="J1809" s="177">
        <f>IFERROR(_xll.qlIndexFixing(Index1M,$H1809,TRUE,_xll.ohTrigger(RecalcTrigger,Trigger1M)),NA())</f>
        <v>1.9017595067377085E-2</v>
      </c>
      <c r="K1809" s="44">
        <f>IFERROR(_xll.qlIndexFixing(Index3M,H1809,TRUE,_xll.ohTrigger(RecalcTrigger,Trigger3M)),NA())</f>
        <v>1.9382612893864327E-2</v>
      </c>
      <c r="L1809" s="44">
        <f>IFERROR(_xll.qlIndexFixing(Index6M,$H1809,TRUE,_xll.ohTrigger(RecalcTrigger,Trigger6M)),NA())</f>
        <v>1.9454167798589963E-2</v>
      </c>
      <c r="M1809" s="178">
        <f>IFERROR(_xll.qlIndexFixing(Index1Y,$H1809,TRUE,_xll.ohTrigger(RecalcTrigger,Trigger1Y)),NA())</f>
        <v>1.9802866675263209E-2</v>
      </c>
      <c r="N1809" s="177">
        <f>IFERROR(_xll.qlIndexFixing(ONIndex1M,I1809,TRUE,_xll.ohTrigger(RecalcTrigger,Trigger1M)),NA())</f>
        <v>1.9009251684959372E-2</v>
      </c>
      <c r="O1809" s="44">
        <f>IFERROR(_xll.qlIndexFixing(ONIndex3M,I1809,TRUE,_xll.ohTrigger(RecalcTrigger,Trigger3M)),NA())</f>
        <v>1.9355309655972874E-2</v>
      </c>
      <c r="P1809" s="44">
        <f>IFERROR(_xll.qlIndexFixing(ONIndex6M,I1809,TRUE,_xll.ohTrigger(RecalcTrigger,Trigger6M)),NA())</f>
        <v>1.9399272454505567E-2</v>
      </c>
      <c r="Q1809" s="178">
        <f>IFERROR(_xll.qlIndexFixing(ONIndex1Y,I1809,TRUE,_xll.ohTrigger(RecalcTrigger,Trigger1Y)),NA())</f>
        <v>1.9657344604016025E-2</v>
      </c>
    </row>
    <row r="1810" spans="2:17" x14ac:dyDescent="0.2">
      <c r="B1810" s="39" t="s">
        <v>42</v>
      </c>
      <c r="D1810" s="42">
        <f>_xll.qlCalendarAdvance(Calendar,$D1809,B1810,"f",FALSE)</f>
        <v>52167</v>
      </c>
      <c r="E1810" s="172">
        <f>_xll.qlInterestRateIndexValueDate(IndexON,D1810)</f>
        <v>52167</v>
      </c>
      <c r="F1810" s="188">
        <f>IFERROR(_xll.qlIndexFixing(IndexON,D1810,TRUE,_xll.ohTrigger(RecalcTrigger,TriggerON)),NA())</f>
        <v>1.8767908249883725E-2</v>
      </c>
      <c r="H1810" s="42">
        <f>_xll.qlCalendarAdvance(Calendar,$H1809,B1810,"f",FALSE)</f>
        <v>52167</v>
      </c>
      <c r="I1810" s="172">
        <f>_xll.qlInterestRateIndexValueDate(Index1M,$H1810)</f>
        <v>52167</v>
      </c>
      <c r="J1810" s="177">
        <f>IFERROR(_xll.qlIndexFixing(Index1M,$H1810,TRUE,_xll.ohTrigger(RecalcTrigger,Trigger1M)),NA())</f>
        <v>1.9014516049490695E-2</v>
      </c>
      <c r="K1810" s="44">
        <f>IFERROR(_xll.qlIndexFixing(Index3M,H1810,TRUE,_xll.ohTrigger(RecalcTrigger,Trigger3M)),NA())</f>
        <v>1.9379518370974545E-2</v>
      </c>
      <c r="L1810" s="44">
        <f>IFERROR(_xll.qlIndexFixing(Index6M,$H1810,TRUE,_xll.ohTrigger(RecalcTrigger,Trigger6M)),NA())</f>
        <v>1.945099268048181E-2</v>
      </c>
      <c r="M1810" s="178">
        <f>IFERROR(_xll.qlIndexFixing(Index1Y,$H1810,TRUE,_xll.ohTrigger(RecalcTrigger,Trigger1Y)),NA())</f>
        <v>1.9800525198309549E-2</v>
      </c>
      <c r="N1810" s="177">
        <f>IFERROR(_xll.qlIndexFixing(ONIndex1M,I1810,TRUE,_xll.ohTrigger(RecalcTrigger,Trigger1M)),NA())</f>
        <v>1.9006247698483136E-2</v>
      </c>
      <c r="O1810" s="44">
        <f>IFERROR(_xll.qlIndexFixing(ONIndex3M,I1810,TRUE,_xll.ohTrigger(RecalcTrigger,Trigger3M)),NA())</f>
        <v>1.9352472180944602E-2</v>
      </c>
      <c r="P1810" s="44">
        <f>IFERROR(_xll.qlIndexFixing(ONIndex6M,I1810,TRUE,_xll.ohTrigger(RecalcTrigger,Trigger6M)),NA())</f>
        <v>1.9396611449973289E-2</v>
      </c>
      <c r="Q1810" s="178">
        <f>IFERROR(_xll.qlIndexFixing(ONIndex1Y,I1810,TRUE,_xll.ohTrigger(RecalcTrigger,Trigger1Y)),NA())</f>
        <v>1.9656385285692357E-2</v>
      </c>
    </row>
    <row r="1811" spans="2:17" x14ac:dyDescent="0.2">
      <c r="B1811" s="39" t="s">
        <v>42</v>
      </c>
      <c r="D1811" s="42">
        <f>_xll.qlCalendarAdvance(Calendar,$D1810,B1811,"f",FALSE)</f>
        <v>52174</v>
      </c>
      <c r="E1811" s="172">
        <f>_xll.qlInterestRateIndexValueDate(IndexON,D1811)</f>
        <v>52174</v>
      </c>
      <c r="F1811" s="188">
        <f>IFERROR(_xll.qlIndexFixing(IndexON,D1811,TRUE,_xll.ohTrigger(RecalcTrigger,TriggerON)),NA())</f>
        <v>1.8764904515137237E-2</v>
      </c>
      <c r="H1811" s="42">
        <f>_xll.qlCalendarAdvance(Calendar,$H1810,B1811,"f",FALSE)</f>
        <v>52174</v>
      </c>
      <c r="I1811" s="172">
        <f>_xll.qlInterestRateIndexValueDate(Index1M,$H1811)</f>
        <v>52174</v>
      </c>
      <c r="J1811" s="177">
        <f>IFERROR(_xll.qlIndexFixing(Index1M,$H1811,TRUE,_xll.ohTrigger(RecalcTrigger,Trigger1M)),NA())</f>
        <v>1.9011134422937375E-2</v>
      </c>
      <c r="K1811" s="44">
        <f>IFERROR(_xll.qlIndexFixing(Index3M,H1811,TRUE,_xll.ohTrigger(RecalcTrigger,Trigger3M)),NA())</f>
        <v>1.9376386413952E-2</v>
      </c>
      <c r="L1811" s="44">
        <f>IFERROR(_xll.qlIndexFixing(Index6M,$H1811,TRUE,_xll.ohTrigger(RecalcTrigger,Trigger6M)),NA())</f>
        <v>1.9447779787118986E-2</v>
      </c>
      <c r="M1811" s="178">
        <f>IFERROR(_xll.qlIndexFixing(Index1Y,$H1811,TRUE,_xll.ohTrigger(RecalcTrigger,Trigger1Y)),NA())</f>
        <v>1.979813129555974E-2</v>
      </c>
      <c r="N1811" s="177">
        <f>IFERROR(_xll.qlIndexFixing(ONIndex1M,I1811,TRUE,_xll.ohTrigger(RecalcTrigger,Trigger1M)),NA())</f>
        <v>1.900321093964652E-2</v>
      </c>
      <c r="O1811" s="44">
        <f>IFERROR(_xll.qlIndexFixing(ONIndex3M,I1811,TRUE,_xll.ohTrigger(RecalcTrigger,Trigger3M)),NA())</f>
        <v>1.9349597449427325E-2</v>
      </c>
      <c r="P1811" s="44">
        <f>IFERROR(_xll.qlIndexFixing(ONIndex6M,I1811,TRUE,_xll.ohTrigger(RecalcTrigger,Trigger6M)),NA())</f>
        <v>1.9393913026130027E-2</v>
      </c>
      <c r="Q1811" s="178">
        <f>IFERROR(_xll.qlIndexFixing(ONIndex1Y,I1811,TRUE,_xll.ohTrigger(RecalcTrigger,Trigger1Y)),NA())</f>
        <v>1.9655374551365012E-2</v>
      </c>
    </row>
    <row r="1812" spans="2:17" x14ac:dyDescent="0.2">
      <c r="B1812" s="39" t="s">
        <v>42</v>
      </c>
      <c r="D1812" s="42">
        <f>_xll.qlCalendarAdvance(Calendar,$D1811,B1812,"f",FALSE)</f>
        <v>52181</v>
      </c>
      <c r="E1812" s="172">
        <f>_xll.qlInterestRateIndexValueDate(IndexON,D1812)</f>
        <v>52181</v>
      </c>
      <c r="F1812" s="188">
        <f>IFERROR(_xll.qlIndexFixing(IndexON,D1812,TRUE,_xll.ohTrigger(RecalcTrigger,TriggerON)),NA())</f>
        <v>1.8761865604521866E-2</v>
      </c>
      <c r="H1812" s="42">
        <f>_xll.qlCalendarAdvance(Calendar,$H1811,B1812,"f",FALSE)</f>
        <v>52181</v>
      </c>
      <c r="I1812" s="172">
        <f>_xll.qlInterestRateIndexValueDate(Index1M,$H1812)</f>
        <v>52181</v>
      </c>
      <c r="J1812" s="177">
        <f>IFERROR(_xll.qlIndexFixing(Index1M,$H1812,TRUE,_xll.ohTrigger(RecalcTrigger,Trigger1M)),NA())</f>
        <v>1.9007992267321715E-2</v>
      </c>
      <c r="K1812" s="44">
        <f>IFERROR(_xll.qlIndexFixing(Index3M,H1812,TRUE,_xll.ohTrigger(RecalcTrigger,Trigger3M)),NA())</f>
        <v>1.9373217022883027E-2</v>
      </c>
      <c r="L1812" s="44">
        <f>IFERROR(_xll.qlIndexFixing(Index6M,$H1812,TRUE,_xll.ohTrigger(RecalcTrigger,Trigger6M)),NA())</f>
        <v>1.9444257954607039E-2</v>
      </c>
      <c r="M1812" s="178">
        <f>IFERROR(_xll.qlIndexFixing(Index1Y,$H1812,TRUE,_xll.ohTrigger(RecalcTrigger,Trigger1Y)),NA())</f>
        <v>1.9795684967383043E-2</v>
      </c>
      <c r="N1812" s="177">
        <f>IFERROR(_xll.qlIndexFixing(ONIndex1M,I1812,TRUE,_xll.ohTrigger(RecalcTrigger,Trigger1M)),NA())</f>
        <v>1.9000141408206384E-2</v>
      </c>
      <c r="O1812" s="44">
        <f>IFERROR(_xll.qlIndexFixing(ONIndex3M,I1812,TRUE,_xll.ohTrigger(RecalcTrigger,Trigger3M)),NA())</f>
        <v>1.9346685461339996E-2</v>
      </c>
      <c r="P1812" s="44">
        <f>IFERROR(_xll.qlIndexFixing(ONIndex6M,I1812,TRUE,_xll.ohTrigger(RecalcTrigger,Trigger6M)),NA())</f>
        <v>1.9391177182894737E-2</v>
      </c>
      <c r="Q1812" s="178">
        <f>IFERROR(_xll.qlIndexFixing(ONIndex1Y,I1812,TRUE,_xll.ohTrigger(RecalcTrigger,Trigger1Y)),NA())</f>
        <v>1.9654312400952945E-2</v>
      </c>
    </row>
    <row r="1813" spans="2:17" x14ac:dyDescent="0.2">
      <c r="B1813" s="39" t="s">
        <v>42</v>
      </c>
      <c r="D1813" s="42">
        <f>_xll.qlCalendarAdvance(Calendar,$D1812,B1813,"f",FALSE)</f>
        <v>52188</v>
      </c>
      <c r="E1813" s="172">
        <f>_xll.qlInterestRateIndexValueDate(IndexON,D1813)</f>
        <v>52188</v>
      </c>
      <c r="F1813" s="188">
        <f>IFERROR(_xll.qlIndexFixing(IndexON,D1813,TRUE,_xll.ohTrigger(RecalcTrigger,TriggerON)),NA())</f>
        <v>1.8758791518199702E-2</v>
      </c>
      <c r="H1813" s="42">
        <f>_xll.qlCalendarAdvance(Calendar,$H1812,B1813,"f",FALSE)</f>
        <v>52188</v>
      </c>
      <c r="I1813" s="172">
        <f>_xll.qlInterestRateIndexValueDate(Index1M,$H1813)</f>
        <v>52188</v>
      </c>
      <c r="J1813" s="177">
        <f>IFERROR(_xll.qlIndexFixing(Index1M,$H1813,TRUE,_xll.ohTrigger(RecalcTrigger,Trigger1M)),NA())</f>
        <v>1.9004817290558512E-2</v>
      </c>
      <c r="K1813" s="44">
        <f>IFERROR(_xll.qlIndexFixing(Index3M,H1813,TRUE,_xll.ohTrigger(RecalcTrigger,Trigger3M)),NA())</f>
        <v>1.9370010197857477E-2</v>
      </c>
      <c r="L1813" s="44">
        <f>IFERROR(_xll.qlIndexFixing(Index6M,$H1813,TRUE,_xll.ohTrigger(RecalcTrigger,Trigger6M)),NA())</f>
        <v>1.944097238363867E-2</v>
      </c>
      <c r="M1813" s="178">
        <f>IFERROR(_xll.qlIndexFixing(Index1Y,$H1813,TRUE,_xll.ohTrigger(RecalcTrigger,Trigger1Y)),NA())</f>
        <v>1.9793186214157155E-2</v>
      </c>
      <c r="N1813" s="177">
        <f>IFERROR(_xll.qlIndexFixing(ONIndex1M,I1813,TRUE,_xll.ohTrigger(RecalcTrigger,Trigger1M)),NA())</f>
        <v>1.8997039104405866E-2</v>
      </c>
      <c r="O1813" s="44">
        <f>IFERROR(_xll.qlIndexFixing(ONIndex3M,I1813,TRUE,_xll.ohTrigger(RecalcTrigger,Trigger3M)),NA())</f>
        <v>1.9343736216763663E-2</v>
      </c>
      <c r="P1813" s="44">
        <f>IFERROR(_xll.qlIndexFixing(ONIndex6M,I1813,TRUE,_xll.ohTrigger(RecalcTrigger,Trigger6M)),NA())</f>
        <v>1.9388403920267416E-2</v>
      </c>
      <c r="Q1813" s="178">
        <f>IFERROR(_xll.qlIndexFixing(ONIndex1Y,I1813,TRUE,_xll.ohTrigger(RecalcTrigger,Trigger1Y)),NA())</f>
        <v>1.96531988345372E-2</v>
      </c>
    </row>
    <row r="1814" spans="2:17" x14ac:dyDescent="0.2">
      <c r="B1814" s="39" t="s">
        <v>42</v>
      </c>
      <c r="D1814" s="42">
        <f>_xll.qlCalendarAdvance(Calendar,$D1813,B1814,"f",FALSE)</f>
        <v>52195</v>
      </c>
      <c r="E1814" s="172">
        <f>_xll.qlInterestRateIndexValueDate(IndexON,D1814)</f>
        <v>52195</v>
      </c>
      <c r="F1814" s="188">
        <f>IFERROR(_xll.qlIndexFixing(IndexON,D1814,TRUE,_xll.ohTrigger(RecalcTrigger,TriggerON)),NA())</f>
        <v>1.8755682256089701E-2</v>
      </c>
      <c r="H1814" s="42">
        <f>_xll.qlCalendarAdvance(Calendar,$H1813,B1814,"f",FALSE)</f>
        <v>52195</v>
      </c>
      <c r="I1814" s="172">
        <f>_xll.qlInterestRateIndexValueDate(Index1M,$H1814)</f>
        <v>52195</v>
      </c>
      <c r="J1814" s="177">
        <f>IFERROR(_xll.qlIndexFixing(Index1M,$H1814,TRUE,_xll.ohTrigger(RecalcTrigger,Trigger1M)),NA())</f>
        <v>1.9002657137611668E-2</v>
      </c>
      <c r="K1814" s="44">
        <f>IFERROR(_xll.qlIndexFixing(Index3M,H1814,TRUE,_xll.ohTrigger(RecalcTrigger,Trigger3M)),NA())</f>
        <v>1.9366765938966968E-2</v>
      </c>
      <c r="L1814" s="44">
        <f>IFERROR(_xll.qlIndexFixing(Index6M,$H1814,TRUE,_xll.ohTrigger(RecalcTrigger,Trigger6M)),NA())</f>
        <v>1.9437914457310447E-2</v>
      </c>
      <c r="M1814" s="178">
        <f>IFERROR(_xll.qlIndexFixing(Index1Y,$H1814,TRUE,_xll.ohTrigger(RecalcTrigger,Trigger1Y)),NA())</f>
        <v>1.9790635036267101E-2</v>
      </c>
      <c r="N1814" s="177">
        <f>IFERROR(_xll.qlIndexFixing(ONIndex1M,I1814,TRUE,_xll.ohTrigger(RecalcTrigger,Trigger1M)),NA())</f>
        <v>1.8993904028163922E-2</v>
      </c>
      <c r="O1814" s="44">
        <f>IFERROR(_xll.qlIndexFixing(ONIndex3M,I1814,TRUE,_xll.ohTrigger(RecalcTrigger,Trigger3M)),NA())</f>
        <v>1.9340749715617278E-2</v>
      </c>
      <c r="P1814" s="44">
        <f>IFERROR(_xll.qlIndexFixing(ONIndex6M,I1814,TRUE,_xll.ohTrigger(RecalcTrigger,Trigger6M)),NA())</f>
        <v>1.9385593238410159E-2</v>
      </c>
      <c r="Q1814" s="178">
        <f>IFERROR(_xll.qlIndexFixing(ONIndex1Y,I1814,TRUE,_xll.ohTrigger(RecalcTrigger,Trigger1Y)),NA())</f>
        <v>1.9652033852036732E-2</v>
      </c>
    </row>
    <row r="1815" spans="2:17" x14ac:dyDescent="0.2">
      <c r="B1815" s="39" t="s">
        <v>42</v>
      </c>
      <c r="D1815" s="42">
        <f>_xll.qlCalendarAdvance(Calendar,$D1814,B1815,"f",FALSE)</f>
        <v>52202</v>
      </c>
      <c r="E1815" s="172">
        <f>_xll.qlInterestRateIndexValueDate(IndexON,D1815)</f>
        <v>52202</v>
      </c>
      <c r="F1815" s="188">
        <f>IFERROR(_xll.qlIndexFixing(IndexON,D1815,TRUE,_xll.ohTrigger(RecalcTrigger,TriggerON)),NA())</f>
        <v>1.8752537818272907E-2</v>
      </c>
      <c r="H1815" s="42">
        <f>_xll.qlCalendarAdvance(Calendar,$H1814,B1815,"f",FALSE)</f>
        <v>52202</v>
      </c>
      <c r="I1815" s="172">
        <f>_xll.qlInterestRateIndexValueDate(Index1M,$H1815)</f>
        <v>52202</v>
      </c>
      <c r="J1815" s="177">
        <f>IFERROR(_xll.qlIndexFixing(Index1M,$H1815,TRUE,_xll.ohTrigger(RecalcTrigger,Trigger1M)),NA())</f>
        <v>1.8998628617353977E-2</v>
      </c>
      <c r="K1815" s="44">
        <f>IFERROR(_xll.qlIndexFixing(Index3M,H1815,TRUE,_xll.ohTrigger(RecalcTrigger,Trigger3M)),NA())</f>
        <v>1.9362941345850853E-2</v>
      </c>
      <c r="L1815" s="44">
        <f>IFERROR(_xll.qlIndexFixing(Index6M,$H1815,TRUE,_xll.ohTrigger(RecalcTrigger,Trigger6M)),NA())</f>
        <v>1.9434550464748922E-2</v>
      </c>
      <c r="M1815" s="178">
        <f>IFERROR(_xll.qlIndexFixing(Index1Y,$H1815,TRUE,_xll.ohTrigger(RecalcTrigger,Trigger1Y)),NA())</f>
        <v>1.9788031434106124E-2</v>
      </c>
      <c r="N1815" s="177">
        <f>IFERROR(_xll.qlIndexFixing(ONIndex1M,I1815,TRUE,_xll.ohTrigger(RecalcTrigger,Trigger1M)),NA())</f>
        <v>1.8990736179399503E-2</v>
      </c>
      <c r="O1815" s="44">
        <f>IFERROR(_xll.qlIndexFixing(ONIndex3M,I1815,TRUE,_xll.ohTrigger(RecalcTrigger,Trigger3M)),NA())</f>
        <v>1.9337725957981888E-2</v>
      </c>
      <c r="P1815" s="44">
        <f>IFERROR(_xll.qlIndexFixing(ONIndex6M,I1815,TRUE,_xll.ohTrigger(RecalcTrigger,Trigger6M)),NA())</f>
        <v>1.9382745137079826E-2</v>
      </c>
      <c r="Q1815" s="178">
        <f>IFERROR(_xll.qlIndexFixing(ONIndex1Y,I1815,TRUE,_xll.ohTrigger(RecalcTrigger,Trigger1Y)),NA())</f>
        <v>1.9650817453532587E-2</v>
      </c>
    </row>
    <row r="1816" spans="2:17" x14ac:dyDescent="0.2">
      <c r="B1816" s="39" t="s">
        <v>42</v>
      </c>
      <c r="D1816" s="42">
        <f>_xll.qlCalendarAdvance(Calendar,$D1815,B1816,"f",FALSE)</f>
        <v>52209</v>
      </c>
      <c r="E1816" s="172">
        <f>_xll.qlInterestRateIndexValueDate(IndexON,D1816)</f>
        <v>52209</v>
      </c>
      <c r="F1816" s="188">
        <f>IFERROR(_xll.qlIndexFixing(IndexON,D1816,TRUE,_xll.ohTrigger(RecalcTrigger,TriggerON)),NA())</f>
        <v>1.8749358204668276E-2</v>
      </c>
      <c r="H1816" s="42">
        <f>_xll.qlCalendarAdvance(Calendar,$H1815,B1816,"f",FALSE)</f>
        <v>52209</v>
      </c>
      <c r="I1816" s="172">
        <f>_xll.qlInterestRateIndexValueDate(Index1M,$H1816)</f>
        <v>52209</v>
      </c>
      <c r="J1816" s="177">
        <f>IFERROR(_xll.qlIndexFixing(Index1M,$H1816,TRUE,_xll.ohTrigger(RecalcTrigger,Trigger1M)),NA())</f>
        <v>1.89953526625713E-2</v>
      </c>
      <c r="K1816" s="44">
        <f>IFERROR(_xll.qlIndexFixing(Index3M,H1816,TRUE,_xll.ohTrigger(RecalcTrigger,Trigger3M)),NA())</f>
        <v>1.9359627917856739E-2</v>
      </c>
      <c r="L1816" s="44">
        <f>IFERROR(_xll.qlIndexFixing(Index6M,$H1816,TRUE,_xll.ohTrigger(RecalcTrigger,Trigger6M)),NA())</f>
        <v>1.9431148697852289E-2</v>
      </c>
      <c r="M1816" s="178">
        <f>IFERROR(_xll.qlIndexFixing(Index1Y,$H1816,TRUE,_xll.ohTrigger(RecalcTrigger,Trigger1Y)),NA())</f>
        <v>1.9785375408076344E-2</v>
      </c>
      <c r="N1816" s="177">
        <f>IFERROR(_xll.qlIndexFixing(ONIndex1M,I1816,TRUE,_xll.ohTrigger(RecalcTrigger,Trigger1M)),NA())</f>
        <v>1.8987535558274704E-2</v>
      </c>
      <c r="O1816" s="44">
        <f>IFERROR(_xll.qlIndexFixing(ONIndex3M,I1816,TRUE,_xll.ohTrigger(RecalcTrigger,Trigger3M)),NA())</f>
        <v>1.9334664943776447E-2</v>
      </c>
      <c r="P1816" s="44">
        <f>IFERROR(_xll.qlIndexFixing(ONIndex6M,I1816,TRUE,_xll.ohTrigger(RecalcTrigger,Trigger6M)),NA())</f>
        <v>1.9379859616519557E-2</v>
      </c>
      <c r="Q1816" s="178">
        <f>IFERROR(_xll.qlIndexFixing(ONIndex1Y,I1816,TRUE,_xll.ohTrigger(RecalcTrigger,Trigger1Y)),NA())</f>
        <v>1.9649549638862673E-2</v>
      </c>
    </row>
    <row r="1817" spans="2:17" x14ac:dyDescent="0.2">
      <c r="B1817" s="39" t="s">
        <v>42</v>
      </c>
      <c r="D1817" s="42">
        <f>_xll.qlCalendarAdvance(Calendar,$D1816,B1817,"f",FALSE)</f>
        <v>52216</v>
      </c>
      <c r="E1817" s="172">
        <f>_xll.qlInterestRateIndexValueDate(IndexON,D1817)</f>
        <v>52216</v>
      </c>
      <c r="F1817" s="188">
        <f>IFERROR(_xll.qlIndexFixing(IndexON,D1817,TRUE,_xll.ohTrigger(RecalcTrigger,TriggerON)),NA())</f>
        <v>1.8746143415356853E-2</v>
      </c>
      <c r="H1817" s="42">
        <f>_xll.qlCalendarAdvance(Calendar,$H1816,B1817,"f",FALSE)</f>
        <v>52216</v>
      </c>
      <c r="I1817" s="172">
        <f>_xll.qlInterestRateIndexValueDate(Index1M,$H1817)</f>
        <v>52216</v>
      </c>
      <c r="J1817" s="177">
        <f>IFERROR(_xll.qlIndexFixing(Index1M,$H1817,TRUE,_xll.ohTrigger(RecalcTrigger,Trigger1M)),NA())</f>
        <v>1.8992043885067127E-2</v>
      </c>
      <c r="K1817" s="44">
        <f>IFERROR(_xll.qlIndexFixing(Index3M,H1817,TRUE,_xll.ohTrigger(RecalcTrigger,Trigger3M)),NA())</f>
        <v>1.935627706016331E-2</v>
      </c>
      <c r="L1817" s="44">
        <f>IFERROR(_xll.qlIndexFixing(Index6M,$H1817,TRUE,_xll.ohTrigger(RecalcTrigger,Trigger6M)),NA())</f>
        <v>1.9427709156812033E-2</v>
      </c>
      <c r="M1817" s="178">
        <f>IFERROR(_xll.qlIndexFixing(Index1Y,$H1817,TRUE,_xll.ohTrigger(RecalcTrigger,Trigger1Y)),NA())</f>
        <v>1.9782666958586992E-2</v>
      </c>
      <c r="N1817" s="177">
        <f>IFERROR(_xll.qlIndexFixing(ONIndex1M,I1817,TRUE,_xll.ohTrigger(RecalcTrigger,Trigger1M)),NA())</f>
        <v>1.8984302164708478E-2</v>
      </c>
      <c r="O1817" s="44">
        <f>IFERROR(_xll.qlIndexFixing(ONIndex3M,I1817,TRUE,_xll.ohTrigger(RecalcTrigger,Trigger3M)),NA())</f>
        <v>1.9331566673082001E-2</v>
      </c>
      <c r="P1817" s="44">
        <f>IFERROR(_xll.qlIndexFixing(ONIndex6M,I1817,TRUE,_xll.ohTrigger(RecalcTrigger,Trigger6M)),NA())</f>
        <v>1.9376936676567258E-2</v>
      </c>
      <c r="Q1817" s="178">
        <f>IFERROR(_xll.qlIndexFixing(ONIndex1Y,I1817,TRUE,_xll.ohTrigger(RecalcTrigger,Trigger1Y)),NA())</f>
        <v>1.9648230408270129E-2</v>
      </c>
    </row>
    <row r="1818" spans="2:17" x14ac:dyDescent="0.2">
      <c r="B1818" s="39" t="s">
        <v>42</v>
      </c>
      <c r="D1818" s="42">
        <f>_xll.qlCalendarAdvance(Calendar,$D1817,B1818,"f",FALSE)</f>
        <v>52223</v>
      </c>
      <c r="E1818" s="172">
        <f>_xll.qlInterestRateIndexValueDate(IndexON,D1818)</f>
        <v>52223</v>
      </c>
      <c r="F1818" s="188">
        <f>IFERROR(_xll.qlIndexFixing(IndexON,D1818,TRUE,_xll.ohTrigger(RecalcTrigger,TriggerON)),NA())</f>
        <v>1.8742893450176545E-2</v>
      </c>
      <c r="H1818" s="42">
        <f>_xll.qlCalendarAdvance(Calendar,$H1817,B1818,"f",FALSE)</f>
        <v>52223</v>
      </c>
      <c r="I1818" s="172">
        <f>_xll.qlInterestRateIndexValueDate(Index1M,$H1818)</f>
        <v>52223</v>
      </c>
      <c r="J1818" s="177">
        <f>IFERROR(_xll.qlIndexFixing(Index1M,$H1818,TRUE,_xll.ohTrigger(RecalcTrigger,Trigger1M)),NA())</f>
        <v>1.8988702284867605E-2</v>
      </c>
      <c r="K1818" s="44">
        <f>IFERROR(_xll.qlIndexFixing(Index3M,H1818,TRUE,_xll.ohTrigger(RecalcTrigger,Trigger3M)),NA())</f>
        <v>1.9352888772858814E-2</v>
      </c>
      <c r="L1818" s="44">
        <f>IFERROR(_xll.qlIndexFixing(Index6M,$H1818,TRUE,_xll.ohTrigger(RecalcTrigger,Trigger6M)),NA())</f>
        <v>1.9424231841820079E-2</v>
      </c>
      <c r="M1818" s="178">
        <f>IFERROR(_xll.qlIndexFixing(Index1Y,$H1818,TRUE,_xll.ohTrigger(RecalcTrigger,Trigger1Y)),NA())</f>
        <v>1.9779906086056176E-2</v>
      </c>
      <c r="N1818" s="177">
        <f>IFERROR(_xll.qlIndexFixing(ONIndex1M,I1818,TRUE,_xll.ohTrigger(RecalcTrigger,Trigger1M)),NA())</f>
        <v>1.8981035998619777E-2</v>
      </c>
      <c r="O1818" s="44">
        <f>IFERROR(_xll.qlIndexFixing(ONIndex3M,I1818,TRUE,_xll.ohTrigger(RecalcTrigger,Trigger3M)),NA())</f>
        <v>1.9328431145736458E-2</v>
      </c>
      <c r="P1818" s="44">
        <f>IFERROR(_xll.qlIndexFixing(ONIndex6M,I1818,TRUE,_xll.ohTrigger(RecalcTrigger,Trigger6M)),NA())</f>
        <v>1.9373976317141883E-2</v>
      </c>
      <c r="Q1818" s="178">
        <f>IFERROR(_xll.qlIndexFixing(ONIndex1Y,I1818,TRUE,_xll.ohTrigger(RecalcTrigger,Trigger1Y)),NA())</f>
        <v>1.9646859761511815E-2</v>
      </c>
    </row>
    <row r="1819" spans="2:17" x14ac:dyDescent="0.2">
      <c r="B1819" s="39" t="s">
        <v>42</v>
      </c>
      <c r="D1819" s="42">
        <f>_xll.qlCalendarAdvance(Calendar,$D1818,B1819,"f",FALSE)</f>
        <v>52230</v>
      </c>
      <c r="E1819" s="172">
        <f>_xll.qlInterestRateIndexValueDate(IndexON,D1819)</f>
        <v>52230</v>
      </c>
      <c r="F1819" s="188">
        <f>IFERROR(_xll.qlIndexFixing(IndexON,D1819,TRUE,_xll.ohTrigger(RecalcTrigger,TriggerON)),NA())</f>
        <v>1.87396083092084E-2</v>
      </c>
      <c r="H1819" s="42">
        <f>_xll.qlCalendarAdvance(Calendar,$H1818,B1819,"f",FALSE)</f>
        <v>52230</v>
      </c>
      <c r="I1819" s="172">
        <f>_xll.qlInterestRateIndexValueDate(Index1M,$H1819)</f>
        <v>52230</v>
      </c>
      <c r="J1819" s="177">
        <f>IFERROR(_xll.qlIndexFixing(Index1M,$H1819,TRUE,_xll.ohTrigger(RecalcTrigger,Trigger1M)),NA())</f>
        <v>1.8985327862004107E-2</v>
      </c>
      <c r="K1819" s="44">
        <f>IFERROR(_xll.qlIndexFixing(Index3M,H1819,TRUE,_xll.ohTrigger(RecalcTrigger,Trigger3M)),NA())</f>
        <v>1.9349723229514525E-2</v>
      </c>
      <c r="L1819" s="44">
        <f>IFERROR(_xll.qlIndexFixing(Index6M,$H1819,TRUE,_xll.ohTrigger(RecalcTrigger,Trigger6M)),NA())</f>
        <v>1.9420716753071922E-2</v>
      </c>
      <c r="M1819" s="178">
        <f>IFERROR(_xll.qlIndexFixing(Index1Y,$H1819,TRUE,_xll.ohTrigger(RecalcTrigger,Trigger1Y)),NA())</f>
        <v>1.9777092790909334E-2</v>
      </c>
      <c r="N1819" s="177">
        <f>IFERROR(_xll.qlIndexFixing(ONIndex1M,I1819,TRUE,_xll.ohTrigger(RecalcTrigger,Trigger1M)),NA())</f>
        <v>1.8977737060170696E-2</v>
      </c>
      <c r="O1819" s="44">
        <f>IFERROR(_xll.qlIndexFixing(ONIndex3M,I1819,TRUE,_xll.ohTrigger(RecalcTrigger,Trigger3M)),NA())</f>
        <v>1.9325258361901909E-2</v>
      </c>
      <c r="P1819" s="44">
        <f>IFERROR(_xll.qlIndexFixing(ONIndex6M,I1819,TRUE,_xll.ohTrigger(RecalcTrigger,Trigger6M)),NA())</f>
        <v>1.9370978538567618E-2</v>
      </c>
      <c r="Q1819" s="178">
        <f>IFERROR(_xll.qlIndexFixing(ONIndex1Y,I1819,TRUE,_xll.ohTrigger(RecalcTrigger,Trigger1Y)),NA())</f>
        <v>1.964543769883087E-2</v>
      </c>
    </row>
    <row r="1820" spans="2:17" x14ac:dyDescent="0.2">
      <c r="B1820" s="39" t="s">
        <v>42</v>
      </c>
      <c r="D1820" s="42">
        <f>_xll.qlCalendarAdvance(Calendar,$D1819,B1820,"f",FALSE)</f>
        <v>52237</v>
      </c>
      <c r="E1820" s="172">
        <f>_xll.qlInterestRateIndexValueDate(IndexON,D1820)</f>
        <v>52237</v>
      </c>
      <c r="F1820" s="188">
        <f>IFERROR(_xll.qlIndexFixing(IndexON,D1820,TRUE,_xll.ohTrigger(RecalcTrigger,TriggerON)),NA())</f>
        <v>1.8736287992452416E-2</v>
      </c>
      <c r="H1820" s="42">
        <f>_xll.qlCalendarAdvance(Calendar,$H1819,B1820,"f",FALSE)</f>
        <v>52237</v>
      </c>
      <c r="I1820" s="172">
        <f>_xll.qlInterestRateIndexValueDate(Index1M,$H1820)</f>
        <v>52237</v>
      </c>
      <c r="J1820" s="177">
        <f>IFERROR(_xll.qlIndexFixing(Index1M,$H1820,TRUE,_xll.ohTrigger(RecalcTrigger,Trigger1M)),NA())</f>
        <v>1.8981920616497543E-2</v>
      </c>
      <c r="K1820" s="44">
        <f>IFERROR(_xll.qlIndexFixing(Index3M,H1820,TRUE,_xll.ohTrigger(RecalcTrigger,Trigger3M)),NA())</f>
        <v>1.9345999909797549E-2</v>
      </c>
      <c r="L1820" s="44">
        <f>IFERROR(_xll.qlIndexFixing(Index6M,$H1820,TRUE,_xll.ohTrigger(RecalcTrigger,Trigger6M)),NA())</f>
        <v>1.9416915760376199E-2</v>
      </c>
      <c r="M1820" s="178">
        <f>IFERROR(_xll.qlIndexFixing(Index1Y,$H1820,TRUE,_xll.ohTrigger(RecalcTrigger,Trigger1Y)),NA())</f>
        <v>1.9774227073580564E-2</v>
      </c>
      <c r="N1820" s="177">
        <f>IFERROR(_xll.qlIndexFixing(ONIndex1M,I1820,TRUE,_xll.ohTrigger(RecalcTrigger,Trigger1M)),NA())</f>
        <v>1.8974405349199142E-2</v>
      </c>
      <c r="O1820" s="44">
        <f>IFERROR(_xll.qlIndexFixing(ONIndex3M,I1820,TRUE,_xll.ohTrigger(RecalcTrigger,Trigger3M)),NA())</f>
        <v>1.9322048321578356E-2</v>
      </c>
      <c r="P1820" s="44">
        <f>IFERROR(_xll.qlIndexFixing(ONIndex6M,I1820,TRUE,_xll.ohTrigger(RecalcTrigger,Trigger6M)),NA())</f>
        <v>1.9367943340601323E-2</v>
      </c>
      <c r="Q1820" s="178">
        <f>IFERROR(_xll.qlIndexFixing(ONIndex1Y,I1820,TRUE,_xll.ohTrigger(RecalcTrigger,Trigger1Y)),NA())</f>
        <v>1.9643964219903109E-2</v>
      </c>
    </row>
    <row r="1821" spans="2:17" x14ac:dyDescent="0.2">
      <c r="B1821" s="39" t="s">
        <v>42</v>
      </c>
      <c r="D1821" s="42">
        <f>_xll.qlCalendarAdvance(Calendar,$D1820,B1821,"f",FALSE)</f>
        <v>52244</v>
      </c>
      <c r="E1821" s="172">
        <f>_xll.qlInterestRateIndexValueDate(IndexON,D1821)</f>
        <v>52244</v>
      </c>
      <c r="F1821" s="188">
        <f>IFERROR(_xll.qlIndexFixing(IndexON,D1821,TRUE,_xll.ohTrigger(RecalcTrigger,TriggerON)),NA())</f>
        <v>1.8732932500070687E-2</v>
      </c>
      <c r="H1821" s="42">
        <f>_xll.qlCalendarAdvance(Calendar,$H1820,B1821,"f",FALSE)</f>
        <v>52244</v>
      </c>
      <c r="I1821" s="172">
        <f>_xll.qlInterestRateIndexValueDate(Index1M,$H1821)</f>
        <v>52244</v>
      </c>
      <c r="J1821" s="177">
        <f>IFERROR(_xll.qlIndexFixing(Index1M,$H1821,TRUE,_xll.ohTrigger(RecalcTrigger,Trigger1M)),NA())</f>
        <v>1.8978480548384524E-2</v>
      </c>
      <c r="K1821" s="44">
        <f>IFERROR(_xll.qlIndexFixing(Index3M,H1821,TRUE,_xll.ohTrigger(RecalcTrigger,Trigger3M)),NA())</f>
        <v>1.9342499334229886E-2</v>
      </c>
      <c r="L1821" s="44">
        <f>IFERROR(_xll.qlIndexFixing(Index6M,$H1821,TRUE,_xll.ohTrigger(RecalcTrigger,Trigger6M)),NA())</f>
        <v>1.9413328012708016E-2</v>
      </c>
      <c r="M1821" s="178">
        <f>IFERROR(_xll.qlIndexFixing(Index1Y,$H1821,TRUE,_xll.ohTrigger(RecalcTrigger,Trigger1Y)),NA())</f>
        <v>1.9771308934511955E-2</v>
      </c>
      <c r="N1821" s="177">
        <f>IFERROR(_xll.qlIndexFixing(ONIndex1M,I1821,TRUE,_xll.ohTrigger(RecalcTrigger,Trigger1M)),NA())</f>
        <v>1.897104086578616E-2</v>
      </c>
      <c r="O1821" s="44">
        <f>IFERROR(_xll.qlIndexFixing(ONIndex3M,I1821,TRUE,_xll.ohTrigger(RecalcTrigger,Trigger3M)),NA())</f>
        <v>1.9318801024684751E-2</v>
      </c>
      <c r="P1821" s="44">
        <f>IFERROR(_xll.qlIndexFixing(ONIndex6M,I1821,TRUE,_xll.ohTrigger(RecalcTrigger,Trigger6M)),NA())</f>
        <v>1.9364870723161953E-2</v>
      </c>
      <c r="Q1821" s="178">
        <f>IFERROR(_xll.qlIndexFixing(ONIndex1Y,I1821,TRUE,_xll.ohTrigger(RecalcTrigger,Trigger1Y)),NA())</f>
        <v>1.9642439325214811E-2</v>
      </c>
    </row>
    <row r="1822" spans="2:17" x14ac:dyDescent="0.2">
      <c r="B1822" s="39" t="s">
        <v>42</v>
      </c>
      <c r="D1822" s="42">
        <f>_xll.qlCalendarAdvance(Calendar,$D1821,B1822,"f",FALSE)</f>
        <v>52251</v>
      </c>
      <c r="E1822" s="172">
        <f>_xll.qlInterestRateIndexValueDate(IndexON,D1822)</f>
        <v>52251</v>
      </c>
      <c r="F1822" s="188">
        <f>IFERROR(_xll.qlIndexFixing(IndexON,D1822,TRUE,_xll.ohTrigger(RecalcTrigger,TriggerON)),NA())</f>
        <v>1.872954183190112E-2</v>
      </c>
      <c r="H1822" s="42">
        <f>_xll.qlCalendarAdvance(Calendar,$H1821,B1822,"f",FALSE)</f>
        <v>52251</v>
      </c>
      <c r="I1822" s="172">
        <f>_xll.qlInterestRateIndexValueDate(Index1M,$H1822)</f>
        <v>52251</v>
      </c>
      <c r="J1822" s="177">
        <f>IFERROR(_xll.qlIndexFixing(Index1M,$H1822,TRUE,_xll.ohTrigger(RecalcTrigger,Trigger1M)),NA())</f>
        <v>1.8975007657691185E-2</v>
      </c>
      <c r="K1822" s="44">
        <f>IFERROR(_xll.qlIndexFixing(Index3M,H1822,TRUE,_xll.ohTrigger(RecalcTrigger,Trigger3M)),NA())</f>
        <v>1.9338961329432976E-2</v>
      </c>
      <c r="L1822" s="44">
        <f>IFERROR(_xll.qlIndexFixing(Index6M,$H1822,TRUE,_xll.ohTrigger(RecalcTrigger,Trigger6M)),NA())</f>
        <v>1.9409702493829034E-2</v>
      </c>
      <c r="M1822" s="178">
        <f>IFERROR(_xll.qlIndexFixing(Index1Y,$H1822,TRUE,_xll.ohTrigger(RecalcTrigger,Trigger1Y)),NA())</f>
        <v>1.9768338374153371E-2</v>
      </c>
      <c r="N1822" s="177">
        <f>IFERROR(_xll.qlIndexFixing(ONIndex1M,I1822,TRUE,_xll.ohTrigger(RecalcTrigger,Trigger1M)),NA())</f>
        <v>1.8967643610012797E-2</v>
      </c>
      <c r="O1822" s="44">
        <f>IFERROR(_xll.qlIndexFixing(ONIndex3M,I1822,TRUE,_xll.ohTrigger(RecalcTrigger,Trigger3M)),NA())</f>
        <v>1.9315516471221095E-2</v>
      </c>
      <c r="P1822" s="44">
        <f>IFERROR(_xll.qlIndexFixing(ONIndex6M,I1822,TRUE,_xll.ohTrigger(RecalcTrigger,Trigger6M)),NA())</f>
        <v>1.93617606864116E-2</v>
      </c>
      <c r="Q1822" s="178">
        <f>IFERROR(_xll.qlIndexFixing(ONIndex1Y,I1822,TRUE,_xll.ohTrigger(RecalcTrigger,Trigger1Y)),NA())</f>
        <v>1.9640863014360743E-2</v>
      </c>
    </row>
    <row r="1823" spans="2:17" x14ac:dyDescent="0.2">
      <c r="B1823" s="39" t="s">
        <v>42</v>
      </c>
      <c r="D1823" s="42">
        <f>_xll.qlCalendarAdvance(Calendar,$D1822,B1823,"f",FALSE)</f>
        <v>52258</v>
      </c>
      <c r="E1823" s="172">
        <f>_xll.qlInterestRateIndexValueDate(IndexON,D1823)</f>
        <v>52258</v>
      </c>
      <c r="F1823" s="188">
        <f>IFERROR(_xll.qlIndexFixing(IndexON,D1823,TRUE,_xll.ohTrigger(RecalcTrigger,TriggerON)),NA())</f>
        <v>1.8726115987943714E-2</v>
      </c>
      <c r="H1823" s="42">
        <f>_xll.qlCalendarAdvance(Calendar,$H1822,B1823,"f",FALSE)</f>
        <v>52258</v>
      </c>
      <c r="I1823" s="172">
        <f>_xll.qlInterestRateIndexValueDate(Index1M,$H1823)</f>
        <v>52258</v>
      </c>
      <c r="J1823" s="177">
        <f>IFERROR(_xll.qlIndexFixing(Index1M,$H1823,TRUE,_xll.ohTrigger(RecalcTrigger,Trigger1M)),NA())</f>
        <v>1.8971501944443671E-2</v>
      </c>
      <c r="K1823" s="44">
        <f>IFERROR(_xll.qlIndexFixing(Index3M,H1823,TRUE,_xll.ohTrigger(RecalcTrigger,Trigger3M)),NA())</f>
        <v>1.9335385895504976E-2</v>
      </c>
      <c r="L1823" s="44">
        <f>IFERROR(_xll.qlIndexFixing(Index6M,$H1823,TRUE,_xll.ohTrigger(RecalcTrigger,Trigger6M)),NA())</f>
        <v>1.9406039203941648E-2</v>
      </c>
      <c r="M1823" s="178">
        <f>IFERROR(_xll.qlIndexFixing(Index1Y,$H1823,TRUE,_xll.ohTrigger(RecalcTrigger,Trigger1Y)),NA())</f>
        <v>1.9765315392963112E-2</v>
      </c>
      <c r="N1823" s="177">
        <f>IFERROR(_xll.qlIndexFixing(ONIndex1M,I1823,TRUE,_xll.ohTrigger(RecalcTrigger,Trigger1M)),NA())</f>
        <v>1.8964213581798006E-2</v>
      </c>
      <c r="O1823" s="44">
        <f>IFERROR(_xll.qlIndexFixing(ONIndex3M,I1823,TRUE,_xll.ohTrigger(RecalcTrigger,Trigger3M)),NA())</f>
        <v>1.9312194661268434E-2</v>
      </c>
      <c r="P1823" s="44">
        <f>IFERROR(_xll.qlIndexFixing(ONIndex6M,I1823,TRUE,_xll.ohTrigger(RecalcTrigger,Trigger6M)),NA())</f>
        <v>1.9358613230350263E-2</v>
      </c>
      <c r="Q1823" s="178">
        <f>IFERROR(_xll.qlIndexFixing(ONIndex1Y,I1823,TRUE,_xll.ohTrigger(RecalcTrigger,Trigger1Y)),NA())</f>
        <v>1.9639235287502999E-2</v>
      </c>
    </row>
    <row r="1824" spans="2:17" x14ac:dyDescent="0.2">
      <c r="B1824" s="39" t="s">
        <v>42</v>
      </c>
      <c r="D1824" s="42">
        <f>_xll.qlCalendarAdvance(Calendar,$D1823,B1824,"f",FALSE)</f>
        <v>52265</v>
      </c>
      <c r="E1824" s="172">
        <f>_xll.qlInterestRateIndexValueDate(IndexON,D1824)</f>
        <v>52265</v>
      </c>
      <c r="F1824" s="188">
        <f>IFERROR(_xll.qlIndexFixing(IndexON,D1824,TRUE,_xll.ohTrigger(RecalcTrigger,TriggerON)),NA())</f>
        <v>1.8722654968198471E-2</v>
      </c>
      <c r="H1824" s="42">
        <f>_xll.qlCalendarAdvance(Calendar,$H1823,B1824,"f",FALSE)</f>
        <v>52265</v>
      </c>
      <c r="I1824" s="172">
        <f>_xll.qlInterestRateIndexValueDate(Index1M,$H1824)</f>
        <v>52265</v>
      </c>
      <c r="J1824" s="177">
        <f>IFERROR(_xll.qlIndexFixing(Index1M,$H1824,TRUE,_xll.ohTrigger(RecalcTrigger,Trigger1M)),NA())</f>
        <v>1.8967251557619785E-2</v>
      </c>
      <c r="K1824" s="44">
        <f>IFERROR(_xll.qlIndexFixing(Index3M,H1824,TRUE,_xll.ohTrigger(RecalcTrigger,Trigger3M)),NA())</f>
        <v>1.9332018902631073E-2</v>
      </c>
      <c r="L1824" s="44">
        <f>IFERROR(_xll.qlIndexFixing(Index6M,$H1824,TRUE,_xll.ohTrigger(RecalcTrigger,Trigger6M)),NA())</f>
        <v>1.9402338143248689E-2</v>
      </c>
      <c r="M1824" s="178">
        <f>IFERROR(_xll.qlIndexFixing(Index1Y,$H1824,TRUE,_xll.ohTrigger(RecalcTrigger,Trigger1Y)),NA())</f>
        <v>1.9762239991407027E-2</v>
      </c>
      <c r="N1824" s="177">
        <f>IFERROR(_xll.qlIndexFixing(ONIndex1M,I1824,TRUE,_xll.ohTrigger(RecalcTrigger,Trigger1M)),NA())</f>
        <v>1.8960750781060742E-2</v>
      </c>
      <c r="O1824" s="44">
        <f>IFERROR(_xll.qlIndexFixing(ONIndex3M,I1824,TRUE,_xll.ohTrigger(RecalcTrigger,Trigger3M)),NA())</f>
        <v>1.9308835594907814E-2</v>
      </c>
      <c r="P1824" s="44">
        <f>IFERROR(_xll.qlIndexFixing(ONIndex6M,I1824,TRUE,_xll.ohTrigger(RecalcTrigger,Trigger6M)),NA())</f>
        <v>1.9355428354977944E-2</v>
      </c>
      <c r="Q1824" s="178">
        <f>IFERROR(_xll.qlIndexFixing(ONIndex1Y,I1824,TRUE,_xll.ohTrigger(RecalcTrigger,Trigger1Y)),NA())</f>
        <v>1.9637556144479484E-2</v>
      </c>
    </row>
    <row r="1825" spans="2:17" x14ac:dyDescent="0.2">
      <c r="B1825" s="39" t="s">
        <v>42</v>
      </c>
      <c r="D1825" s="42">
        <f>_xll.qlCalendarAdvance(Calendar,$D1824,B1825,"f",FALSE)</f>
        <v>52272</v>
      </c>
      <c r="E1825" s="172">
        <f>_xll.qlInterestRateIndexValueDate(IndexON,D1825)</f>
        <v>52272</v>
      </c>
      <c r="F1825" s="188">
        <f>IFERROR(_xll.qlIndexFixing(IndexON,D1825,TRUE,_xll.ohTrigger(RecalcTrigger,TriggerON)),NA())</f>
        <v>1.8719158772746436E-2</v>
      </c>
      <c r="H1825" s="42">
        <f>_xll.qlCalendarAdvance(Calendar,$H1824,B1825,"f",FALSE)</f>
        <v>52272</v>
      </c>
      <c r="I1825" s="172">
        <f>_xll.qlInterestRateIndexValueDate(Index1M,$H1825)</f>
        <v>52272</v>
      </c>
      <c r="J1825" s="177">
        <f>IFERROR(_xll.qlIndexFixing(Index1M,$H1825,TRUE,_xll.ohTrigger(RecalcTrigger,Trigger1M)),NA())</f>
        <v>1.8963687787903392E-2</v>
      </c>
      <c r="K1825" s="44">
        <f>IFERROR(_xll.qlIndexFixing(Index3M,H1825,TRUE,_xll.ohTrigger(RecalcTrigger,Trigger3M)),NA())</f>
        <v>1.9328122740646523E-2</v>
      </c>
      <c r="L1825" s="44">
        <f>IFERROR(_xll.qlIndexFixing(Index6M,$H1825,TRUE,_xll.ohTrigger(RecalcTrigger,Trigger6M)),NA())</f>
        <v>1.9398599311957032E-2</v>
      </c>
      <c r="M1825" s="178">
        <f>IFERROR(_xll.qlIndexFixing(Index1Y,$H1825,TRUE,_xll.ohTrigger(RecalcTrigger,Trigger1Y)),NA())</f>
        <v>1.9759112169959847E-2</v>
      </c>
      <c r="N1825" s="177">
        <f>IFERROR(_xll.qlIndexFixing(ONIndex1M,I1825,TRUE,_xll.ohTrigger(RecalcTrigger,Trigger1M)),NA())</f>
        <v>1.8957255207801005E-2</v>
      </c>
      <c r="O1825" s="44">
        <f>IFERROR(_xll.qlIndexFixing(ONIndex3M,I1825,TRUE,_xll.ohTrigger(RecalcTrigger,Trigger3M)),NA())</f>
        <v>1.9305439271896097E-2</v>
      </c>
      <c r="P1825" s="44">
        <f>IFERROR(_xll.qlIndexFixing(ONIndex6M,I1825,TRUE,_xll.ohTrigger(RecalcTrigger,Trigger6M)),NA())</f>
        <v>1.9352206060213595E-2</v>
      </c>
      <c r="Q1825" s="178">
        <f>IFERROR(_xll.qlIndexFixing(ONIndex1Y,I1825,TRUE,_xll.ohTrigger(RecalcTrigger,Trigger1Y)),NA())</f>
        <v>1.9635825585452293E-2</v>
      </c>
    </row>
    <row r="1826" spans="2:17" x14ac:dyDescent="0.2">
      <c r="B1826" s="39" t="s">
        <v>42</v>
      </c>
      <c r="D1826" s="42">
        <f>_xll.qlCalendarAdvance(Calendar,$D1825,B1826,"f",FALSE)</f>
        <v>52279</v>
      </c>
      <c r="E1826" s="172">
        <f>_xll.qlInterestRateIndexValueDate(IndexON,D1826)</f>
        <v>52279</v>
      </c>
      <c r="F1826" s="188">
        <f>IFERROR(_xll.qlIndexFixing(IndexON,D1826,TRUE,_xll.ohTrigger(RecalcTrigger,TriggerON)),NA())</f>
        <v>1.8715627401425516E-2</v>
      </c>
      <c r="H1826" s="42">
        <f>_xll.qlCalendarAdvance(Calendar,$H1825,B1826,"f",FALSE)</f>
        <v>52279</v>
      </c>
      <c r="I1826" s="172">
        <f>_xll.qlInterestRateIndexValueDate(Index1M,$H1826)</f>
        <v>52279</v>
      </c>
      <c r="J1826" s="177">
        <f>IFERROR(_xll.qlIndexFixing(Index1M,$H1826,TRUE,_xll.ohTrigger(RecalcTrigger,Trigger1M)),NA())</f>
        <v>1.896009120073015E-2</v>
      </c>
      <c r="K1826" s="44">
        <f>IFERROR(_xll.qlIndexFixing(Index3M,H1826,TRUE,_xll.ohTrigger(RecalcTrigger,Trigger3M)),NA())</f>
        <v>1.9324435019916889E-2</v>
      </c>
      <c r="L1826" s="44">
        <f>IFERROR(_xll.qlIndexFixing(Index6M,$H1826,TRUE,_xll.ohTrigger(RecalcTrigger,Trigger6M)),NA())</f>
        <v>1.9394822710273547E-2</v>
      </c>
      <c r="M1826" s="178">
        <f>IFERROR(_xll.qlIndexFixing(Index1Y,$H1826,TRUE,_xll.ohTrigger(RecalcTrigger,Trigger1Y)),NA())</f>
        <v>1.9755931929104076E-2</v>
      </c>
      <c r="N1826" s="177">
        <f>IFERROR(_xll.qlIndexFixing(ONIndex1M,I1826,TRUE,_xll.ohTrigger(RecalcTrigger,Trigger1M)),NA())</f>
        <v>1.8953726862261933E-2</v>
      </c>
      <c r="O1826" s="44">
        <f>IFERROR(_xll.qlIndexFixing(ONIndex3M,I1826,TRUE,_xll.ohTrigger(RecalcTrigger,Trigger3M)),NA())</f>
        <v>1.9302005692395374E-2</v>
      </c>
      <c r="P1826" s="44">
        <f>IFERROR(_xll.qlIndexFixing(ONIndex6M,I1826,TRUE,_xll.ohTrigger(RecalcTrigger,Trigger6M)),NA())</f>
        <v>1.9348946346138263E-2</v>
      </c>
      <c r="Q1826" s="178">
        <f>IFERROR(_xll.qlIndexFixing(ONIndex1Y,I1826,TRUE,_xll.ohTrigger(RecalcTrigger,Trigger1Y)),NA())</f>
        <v>1.9634043610502472E-2</v>
      </c>
    </row>
    <row r="1827" spans="2:17" x14ac:dyDescent="0.2">
      <c r="B1827" s="39" t="s">
        <v>42</v>
      </c>
      <c r="D1827" s="42">
        <f>_xll.qlCalendarAdvance(Calendar,$D1826,B1827,"f",FALSE)</f>
        <v>52286</v>
      </c>
      <c r="E1827" s="172">
        <f>_xll.qlInterestRateIndexValueDate(IndexON,D1827)</f>
        <v>52286</v>
      </c>
      <c r="F1827" s="188">
        <f>IFERROR(_xll.qlIndexFixing(IndexON,D1827,TRUE,_xll.ohTrigger(RecalcTrigger,TriggerON)),NA())</f>
        <v>1.8712060854397805E-2</v>
      </c>
      <c r="H1827" s="42">
        <f>_xll.qlCalendarAdvance(Calendar,$H1826,B1827,"f",FALSE)</f>
        <v>52286</v>
      </c>
      <c r="I1827" s="172">
        <f>_xll.qlInterestRateIndexValueDate(Index1M,$H1827)</f>
        <v>52286</v>
      </c>
      <c r="J1827" s="177">
        <f>IFERROR(_xll.qlIndexFixing(Index1M,$H1827,TRUE,_xll.ohTrigger(RecalcTrigger,Trigger1M)),NA())</f>
        <v>1.895646179611743E-2</v>
      </c>
      <c r="K1827" s="44">
        <f>IFERROR(_xll.qlIndexFixing(Index3M,H1827,TRUE,_xll.ohTrigger(RecalcTrigger,Trigger3M)),NA())</f>
        <v>1.9320947135290156E-2</v>
      </c>
      <c r="L1827" s="44">
        <f>IFERROR(_xll.qlIndexFixing(Index6M,$H1827,TRUE,_xll.ohTrigger(RecalcTrigger,Trigger6M)),NA())</f>
        <v>1.9391008338410474E-2</v>
      </c>
      <c r="M1827" s="178">
        <f>IFERROR(_xll.qlIndexFixing(Index1Y,$H1827,TRUE,_xll.ohTrigger(RecalcTrigger,Trigger1Y)),NA())</f>
        <v>1.9752699269329765E-2</v>
      </c>
      <c r="N1827" s="177">
        <f>IFERROR(_xll.qlIndexFixing(ONIndex1M,I1827,TRUE,_xll.ohTrigger(RecalcTrigger,Trigger1M)),NA())</f>
        <v>1.8950165744281433E-2</v>
      </c>
      <c r="O1827" s="44">
        <f>IFERROR(_xll.qlIndexFixing(ONIndex3M,I1827,TRUE,_xll.ohTrigger(RecalcTrigger,Trigger3M)),NA())</f>
        <v>1.9298534856324601E-2</v>
      </c>
      <c r="P1827" s="44">
        <f>IFERROR(_xll.qlIndexFixing(ONIndex6M,I1827,TRUE,_xll.ohTrigger(RecalcTrigger,Trigger6M)),NA())</f>
        <v>1.9345649212751947E-2</v>
      </c>
      <c r="Q1827" s="178">
        <f>IFERROR(_xll.qlIndexFixing(ONIndex1Y,I1827,TRUE,_xll.ohTrigger(RecalcTrigger,Trigger1Y)),NA())</f>
        <v>1.9632210219386881E-2</v>
      </c>
    </row>
    <row r="1828" spans="2:17" x14ac:dyDescent="0.2">
      <c r="B1828" s="39" t="s">
        <v>42</v>
      </c>
      <c r="D1828" s="42">
        <f>_xll.qlCalendarAdvance(Calendar,$D1827,B1828,"f",FALSE)</f>
        <v>52293</v>
      </c>
      <c r="E1828" s="172">
        <f>_xll.qlInterestRateIndexValueDate(IndexON,D1828)</f>
        <v>52293</v>
      </c>
      <c r="F1828" s="188">
        <f>IFERROR(_xll.qlIndexFixing(IndexON,D1828,TRUE,_xll.ohTrigger(RecalcTrigger,TriggerON)),NA())</f>
        <v>1.8708459131663302E-2</v>
      </c>
      <c r="H1828" s="42">
        <f>_xll.qlCalendarAdvance(Calendar,$H1827,B1828,"f",FALSE)</f>
        <v>52293</v>
      </c>
      <c r="I1828" s="172">
        <f>_xll.qlInterestRateIndexValueDate(Index1M,$H1828)</f>
        <v>52293</v>
      </c>
      <c r="J1828" s="177">
        <f>IFERROR(_xll.qlIndexFixing(Index1M,$H1828,TRUE,_xll.ohTrigger(RecalcTrigger,Trigger1M)),NA())</f>
        <v>1.8953481040962811E-2</v>
      </c>
      <c r="K1828" s="44">
        <f>IFERROR(_xll.qlIndexFixing(Index3M,H1828,TRUE,_xll.ohTrigger(RecalcTrigger,Trigger3M)),NA())</f>
        <v>1.9317415811651931E-2</v>
      </c>
      <c r="L1828" s="44">
        <f>IFERROR(_xll.qlIndexFixing(Index6M,$H1828,TRUE,_xll.ohTrigger(RecalcTrigger,Trigger6M)),NA())</f>
        <v>1.9387830304065479E-2</v>
      </c>
      <c r="M1828" s="178">
        <f>IFERROR(_xll.qlIndexFixing(Index1Y,$H1828,TRUE,_xll.ohTrigger(RecalcTrigger,Trigger1Y)),NA())</f>
        <v>1.9749675759837538E-2</v>
      </c>
      <c r="N1828" s="177">
        <f>IFERROR(_xll.qlIndexFixing(ONIndex1M,I1828,TRUE,_xll.ohTrigger(RecalcTrigger,Trigger1M)),NA())</f>
        <v>1.894657185377846E-2</v>
      </c>
      <c r="O1828" s="44">
        <f>IFERROR(_xll.qlIndexFixing(ONIndex3M,I1828,TRUE,_xll.ohTrigger(RecalcTrigger,Trigger3M)),NA())</f>
        <v>1.9295026763764822E-2</v>
      </c>
      <c r="P1828" s="44">
        <f>IFERROR(_xll.qlIndexFixing(ONIndex6M,I1828,TRUE,_xll.ohTrigger(RecalcTrigger,Trigger6M)),NA())</f>
        <v>1.9342314659973603E-2</v>
      </c>
      <c r="Q1828" s="178">
        <f>IFERROR(_xll.qlIndexFixing(ONIndex1Y,I1828,TRUE,_xll.ohTrigger(RecalcTrigger,Trigger1Y)),NA())</f>
        <v>1.9630325412267613E-2</v>
      </c>
    </row>
    <row r="1829" spans="2:17" x14ac:dyDescent="0.2">
      <c r="B1829" s="39" t="s">
        <v>42</v>
      </c>
      <c r="D1829" s="42">
        <f>_xll.qlCalendarAdvance(Calendar,$D1828,B1829,"f",FALSE)</f>
        <v>52300</v>
      </c>
      <c r="E1829" s="172">
        <f>_xll.qlInterestRateIndexValueDate(IndexON,D1829)</f>
        <v>52300</v>
      </c>
      <c r="F1829" s="188">
        <f>IFERROR(_xll.qlIndexFixing(IndexON,D1829,TRUE,_xll.ohTrigger(RecalcTrigger,TriggerON)),NA())</f>
        <v>1.8704822233140961E-2</v>
      </c>
      <c r="H1829" s="42">
        <f>_xll.qlCalendarAdvance(Calendar,$H1828,B1829,"f",FALSE)</f>
        <v>52300</v>
      </c>
      <c r="I1829" s="172">
        <f>_xll.qlInterestRateIndexValueDate(Index1M,$H1829)</f>
        <v>52300</v>
      </c>
      <c r="J1829" s="177">
        <f>IFERROR(_xll.qlIndexFixing(Index1M,$H1829,TRUE,_xll.ohTrigger(RecalcTrigger,Trigger1M)),NA())</f>
        <v>1.894977839302556E-2</v>
      </c>
      <c r="K1829" s="44">
        <f>IFERROR(_xll.qlIndexFixing(Index3M,H1829,TRUE,_xll.ohTrigger(RecalcTrigger,Trigger3M)),NA())</f>
        <v>1.9313610056327354E-2</v>
      </c>
      <c r="L1829" s="44">
        <f>IFERROR(_xll.qlIndexFixing(Index6M,$H1829,TRUE,_xll.ohTrigger(RecalcTrigger,Trigger6M)),NA())</f>
        <v>1.9383931680930222E-2</v>
      </c>
      <c r="M1829" s="178">
        <f>IFERROR(_xll.qlIndexFixing(Index1Y,$H1829,TRUE,_xll.ohTrigger(RecalcTrigger,Trigger1Y)),NA())</f>
        <v>1.9746334340707123E-2</v>
      </c>
      <c r="N1829" s="177">
        <f>IFERROR(_xll.qlIndexFixing(ONIndex1M,I1829,TRUE,_xll.ohTrigger(RecalcTrigger,Trigger1M)),NA())</f>
        <v>1.8942945190915106E-2</v>
      </c>
      <c r="O1829" s="44">
        <f>IFERROR(_xll.qlIndexFixing(ONIndex3M,I1829,TRUE,_xll.ohTrigger(RecalcTrigger,Trigger3M)),NA())</f>
        <v>1.9291481414716039E-2</v>
      </c>
      <c r="P1829" s="44">
        <f>IFERROR(_xll.qlIndexFixing(ONIndex6M,I1829,TRUE,_xll.ohTrigger(RecalcTrigger,Trigger6M)),NA())</f>
        <v>1.9338942687803229E-2</v>
      </c>
      <c r="Q1829" s="178">
        <f>IFERROR(_xll.qlIndexFixing(ONIndex1Y,I1829,TRUE,_xll.ohTrigger(RecalcTrigger,Trigger1Y)),NA())</f>
        <v>1.9628389189063622E-2</v>
      </c>
    </row>
    <row r="1830" spans="2:17" x14ac:dyDescent="0.2">
      <c r="B1830" s="39" t="s">
        <v>42</v>
      </c>
      <c r="D1830" s="42">
        <f>_xll.qlCalendarAdvance(Calendar,$D1829,B1830,"f",FALSE)</f>
        <v>52307</v>
      </c>
      <c r="E1830" s="172">
        <f>_xll.qlInterestRateIndexValueDate(IndexON,D1830)</f>
        <v>52307</v>
      </c>
      <c r="F1830" s="188">
        <f>IFERROR(_xll.qlIndexFixing(IndexON,D1830,TRUE,_xll.ohTrigger(RecalcTrigger,TriggerON)),NA())</f>
        <v>1.8701150158830782E-2</v>
      </c>
      <c r="H1830" s="42">
        <f>_xll.qlCalendarAdvance(Calendar,$H1829,B1830,"f",FALSE)</f>
        <v>52307</v>
      </c>
      <c r="I1830" s="172">
        <f>_xll.qlInterestRateIndexValueDate(Index1M,$H1830)</f>
        <v>52307</v>
      </c>
      <c r="J1830" s="177">
        <f>IFERROR(_xll.qlIndexFixing(Index1M,$H1830,TRUE,_xll.ohTrigger(RecalcTrigger,Trigger1M)),NA())</f>
        <v>1.8946042922748516E-2</v>
      </c>
      <c r="K1830" s="44">
        <f>IFERROR(_xll.qlIndexFixing(Index3M,H1830,TRUE,_xll.ohTrigger(RecalcTrigger,Trigger3M)),NA())</f>
        <v>1.930976686872439E-2</v>
      </c>
      <c r="L1830" s="44">
        <f>IFERROR(_xll.qlIndexFixing(Index6M,$H1830,TRUE,_xll.ohTrigger(RecalcTrigger,Trigger6M)),NA())</f>
        <v>1.9379995282439739E-2</v>
      </c>
      <c r="M1830" s="178">
        <f>IFERROR(_xll.qlIndexFixing(Index1Y,$H1830,TRUE,_xll.ohTrigger(RecalcTrigger,Trigger1Y)),NA())</f>
        <v>1.9742940501439283E-2</v>
      </c>
      <c r="N1830" s="177">
        <f>IFERROR(_xll.qlIndexFixing(ONIndex1M,I1830,TRUE,_xll.ohTrigger(RecalcTrigger,Trigger1M)),NA())</f>
        <v>1.8939285755529278E-2</v>
      </c>
      <c r="O1830" s="44">
        <f>IFERROR(_xll.qlIndexFixing(ONIndex3M,I1830,TRUE,_xll.ohTrigger(RecalcTrigger,Trigger3M)),NA())</f>
        <v>1.9287898809016157E-2</v>
      </c>
      <c r="P1830" s="44">
        <f>IFERROR(_xll.qlIndexFixing(ONIndex6M,I1830,TRUE,_xll.ohTrigger(RecalcTrigger,Trigger6M)),NA())</f>
        <v>1.9335533296402918E-2</v>
      </c>
      <c r="Q1830" s="178">
        <f>IFERROR(_xll.qlIndexFixing(ONIndex1Y,I1830,TRUE,_xll.ohTrigger(RecalcTrigger,Trigger1Y)),NA())</f>
        <v>1.9626401549855954E-2</v>
      </c>
    </row>
    <row r="1831" spans="2:17" x14ac:dyDescent="0.2">
      <c r="B1831" s="39" t="s">
        <v>42</v>
      </c>
      <c r="D1831" s="42">
        <f>_xll.qlCalendarAdvance(Calendar,$D1830,B1831,"f",FALSE)</f>
        <v>52314</v>
      </c>
      <c r="E1831" s="172">
        <f>_xll.qlInterestRateIndexValueDate(IndexON,D1831)</f>
        <v>52314</v>
      </c>
      <c r="F1831" s="188">
        <f>IFERROR(_xll.qlIndexFixing(IndexON,D1831,TRUE,_xll.ohTrigger(RecalcTrigger,TriggerON)),NA())</f>
        <v>1.8697442908894857E-2</v>
      </c>
      <c r="H1831" s="42">
        <f>_xll.qlCalendarAdvance(Calendar,$H1830,B1831,"f",FALSE)</f>
        <v>52314</v>
      </c>
      <c r="I1831" s="172">
        <f>_xll.qlInterestRateIndexValueDate(Index1M,$H1831)</f>
        <v>52314</v>
      </c>
      <c r="J1831" s="177">
        <f>IFERROR(_xll.qlIndexFixing(Index1M,$H1831,TRUE,_xll.ohTrigger(RecalcTrigger,Trigger1M)),NA())</f>
        <v>1.894227463016044E-2</v>
      </c>
      <c r="K1831" s="44">
        <f>IFERROR(_xll.qlIndexFixing(Index3M,H1831,TRUE,_xll.ohTrigger(RecalcTrigger,Trigger3M)),NA())</f>
        <v>1.9305886248954032E-2</v>
      </c>
      <c r="L1831" s="44">
        <f>IFERROR(_xll.qlIndexFixing(Index6M,$H1831,TRUE,_xll.ohTrigger(RecalcTrigger,Trigger6M)),NA())</f>
        <v>1.9376021108818673E-2</v>
      </c>
      <c r="M1831" s="178">
        <f>IFERROR(_xll.qlIndexFixing(Index1Y,$H1831,TRUE,_xll.ohTrigger(RecalcTrigger,Trigger1Y)),NA())</f>
        <v>1.9739494242559493E-2</v>
      </c>
      <c r="N1831" s="177">
        <f>IFERROR(_xll.qlIndexFixing(ONIndex1M,I1831,TRUE,_xll.ohTrigger(RecalcTrigger,Trigger1M)),NA())</f>
        <v>1.8935593547783069E-2</v>
      </c>
      <c r="O1831" s="44">
        <f>IFERROR(_xll.qlIndexFixing(ONIndex3M,I1831,TRUE,_xll.ohTrigger(RecalcTrigger,Trigger3M)),NA())</f>
        <v>1.9284278946908318E-2</v>
      </c>
      <c r="P1831" s="44">
        <f>IFERROR(_xll.qlIndexFixing(ONIndex6M,I1831,TRUE,_xll.ohTrigger(RecalcTrigger,Trigger6M)),NA())</f>
        <v>1.9332086485610578E-2</v>
      </c>
      <c r="Q1831" s="178">
        <f>IFERROR(_xll.qlIndexFixing(ONIndex1Y,I1831,TRUE,_xll.ohTrigger(RecalcTrigger,Trigger1Y)),NA())</f>
        <v>1.9624362494644609E-2</v>
      </c>
    </row>
    <row r="1832" spans="2:17" x14ac:dyDescent="0.2">
      <c r="B1832" s="39" t="s">
        <v>42</v>
      </c>
      <c r="D1832" s="42">
        <f>_xll.qlCalendarAdvance(Calendar,$D1831,B1832,"f",FALSE)</f>
        <v>52321</v>
      </c>
      <c r="E1832" s="172">
        <f>_xll.qlInterestRateIndexValueDate(IndexON,D1832)</f>
        <v>52321</v>
      </c>
      <c r="F1832" s="188">
        <f>IFERROR(_xll.qlIndexFixing(IndexON,D1832,TRUE,_xll.ohTrigger(RecalcTrigger,TriggerON)),NA())</f>
        <v>1.8693700483009001E-2</v>
      </c>
      <c r="H1832" s="42">
        <f>_xll.qlCalendarAdvance(Calendar,$H1831,B1832,"f",FALSE)</f>
        <v>52321</v>
      </c>
      <c r="I1832" s="172">
        <f>_xll.qlInterestRateIndexValueDate(Index1M,$H1832)</f>
        <v>52321</v>
      </c>
      <c r="J1832" s="177">
        <f>IFERROR(_xll.qlIndexFixing(Index1M,$H1832,TRUE,_xll.ohTrigger(RecalcTrigger,Trigger1M)),NA())</f>
        <v>1.8938256749069387E-2</v>
      </c>
      <c r="K1832" s="44">
        <f>IFERROR(_xll.qlIndexFixing(Index3M,H1832,TRUE,_xll.ohTrigger(RecalcTrigger,Trigger3M)),NA())</f>
        <v>1.9301745579946676E-2</v>
      </c>
      <c r="L1832" s="44">
        <f>IFERROR(_xll.qlIndexFixing(Index6M,$H1832,TRUE,_xll.ohTrigger(RecalcTrigger,Trigger6M)),NA())</f>
        <v>1.9371796355353018E-2</v>
      </c>
      <c r="M1832" s="178">
        <f>IFERROR(_xll.qlIndexFixing(Index1Y,$H1832,TRUE,_xll.ohTrigger(RecalcTrigger,Trigger1Y)),NA())</f>
        <v>1.9735995564600088E-2</v>
      </c>
      <c r="N1832" s="177">
        <f>IFERROR(_xll.qlIndexFixing(ONIndex1M,I1832,TRUE,_xll.ohTrigger(RecalcTrigger,Trigger1M)),NA())</f>
        <v>1.8931868567595433E-2</v>
      </c>
      <c r="O1832" s="44">
        <f>IFERROR(_xll.qlIndexFixing(ONIndex3M,I1832,TRUE,_xll.ohTrigger(RecalcTrigger,Trigger3M)),NA())</f>
        <v>1.9280621828230426E-2</v>
      </c>
      <c r="P1832" s="44">
        <f>IFERROR(_xll.qlIndexFixing(ONIndex6M,I1832,TRUE,_xll.ohTrigger(RecalcTrigger,Trigger6M)),NA())</f>
        <v>1.9328602255507255E-2</v>
      </c>
      <c r="Q1832" s="178">
        <f>IFERROR(_xll.qlIndexFixing(ONIndex1Y,I1832,TRUE,_xll.ohTrigger(RecalcTrigger,Trigger1Y)),NA())</f>
        <v>1.9622272023348541E-2</v>
      </c>
    </row>
    <row r="1833" spans="2:17" x14ac:dyDescent="0.2">
      <c r="B1833" s="39" t="s">
        <v>42</v>
      </c>
      <c r="D1833" s="42">
        <f>_xll.qlCalendarAdvance(Calendar,$D1832,B1833,"f",FALSE)</f>
        <v>52328</v>
      </c>
      <c r="E1833" s="172">
        <f>_xll.qlInterestRateIndexValueDate(IndexON,D1833)</f>
        <v>52328</v>
      </c>
      <c r="F1833" s="188">
        <f>IFERROR(_xll.qlIndexFixing(IndexON,D1833,TRUE,_xll.ohTrigger(RecalcTrigger,TriggerON)),NA())</f>
        <v>1.8689922881497401E-2</v>
      </c>
      <c r="H1833" s="42">
        <f>_xll.qlCalendarAdvance(Calendar,$H1832,B1833,"f",FALSE)</f>
        <v>52328</v>
      </c>
      <c r="I1833" s="172">
        <f>_xll.qlInterestRateIndexValueDate(Index1M,$H1833)</f>
        <v>52328</v>
      </c>
      <c r="J1833" s="177">
        <f>IFERROR(_xll.qlIndexFixing(Index1M,$H1833,TRUE,_xll.ohTrigger(RecalcTrigger,Trigger1M)),NA())</f>
        <v>1.893442535502321E-2</v>
      </c>
      <c r="K1833" s="44">
        <f>IFERROR(_xll.qlIndexFixing(Index3M,H1833,TRUE,_xll.ohTrigger(RecalcTrigger,Trigger3M)),NA())</f>
        <v>1.9297792978368877E-2</v>
      </c>
      <c r="L1833" s="44">
        <f>IFERROR(_xll.qlIndexFixing(Index6M,$H1833,TRUE,_xll.ohTrigger(RecalcTrigger,Trigger6M)),NA())</f>
        <v>1.9367749544031417E-2</v>
      </c>
      <c r="M1833" s="178">
        <f>IFERROR(_xll.qlIndexFixing(Index1Y,$H1833,TRUE,_xll.ohTrigger(RecalcTrigger,Trigger1Y)),NA())</f>
        <v>1.9732444468102486E-2</v>
      </c>
      <c r="N1833" s="177">
        <f>IFERROR(_xll.qlIndexFixing(ONIndex1M,I1833,TRUE,_xll.ohTrigger(RecalcTrigger,Trigger1M)),NA())</f>
        <v>1.8928110814804278E-2</v>
      </c>
      <c r="O1833" s="44">
        <f>IFERROR(_xll.qlIndexFixing(ONIndex3M,I1833,TRUE,_xll.ohTrigger(RecalcTrigger,Trigger3M)),NA())</f>
        <v>1.927692745306353E-2</v>
      </c>
      <c r="P1833" s="44">
        <f>IFERROR(_xll.qlIndexFixing(ONIndex6M,I1833,TRUE,_xll.ohTrigger(RecalcTrigger,Trigger6M)),NA())</f>
        <v>1.9325080606011902E-2</v>
      </c>
      <c r="Q1833" s="178">
        <f>IFERROR(_xll.qlIndexFixing(ONIndex1Y,I1833,TRUE,_xll.ohTrigger(RecalcTrigger,Trigger1Y)),NA())</f>
        <v>1.9620130136048797E-2</v>
      </c>
    </row>
    <row r="1834" spans="2:17" x14ac:dyDescent="0.2">
      <c r="B1834" s="39" t="s">
        <v>42</v>
      </c>
      <c r="D1834" s="42">
        <f>_xll.qlCalendarAdvance(Calendar,$D1833,B1834,"f",FALSE)</f>
        <v>52335</v>
      </c>
      <c r="E1834" s="172">
        <f>_xll.qlInterestRateIndexValueDate(IndexON,D1834)</f>
        <v>52335</v>
      </c>
      <c r="F1834" s="188">
        <f>IFERROR(_xll.qlIndexFixing(IndexON,D1834,TRUE,_xll.ohTrigger(RecalcTrigger,TriggerON)),NA())</f>
        <v>1.8686110104279008E-2</v>
      </c>
      <c r="H1834" s="42">
        <f>_xll.qlCalendarAdvance(Calendar,$H1833,B1834,"f",FALSE)</f>
        <v>52335</v>
      </c>
      <c r="I1834" s="172">
        <f>_xll.qlInterestRateIndexValueDate(Index1M,$H1834)</f>
        <v>52335</v>
      </c>
      <c r="J1834" s="177">
        <f>IFERROR(_xll.qlIndexFixing(Index1M,$H1834,TRUE,_xll.ohTrigger(RecalcTrigger,Trigger1M)),NA())</f>
        <v>1.8930561140423834E-2</v>
      </c>
      <c r="K1834" s="44">
        <f>IFERROR(_xll.qlIndexFixing(Index3M,H1834,TRUE,_xll.ohTrigger(RecalcTrigger,Trigger3M)),NA())</f>
        <v>1.9293802946879067E-2</v>
      </c>
      <c r="L1834" s="44">
        <f>IFERROR(_xll.qlIndexFixing(Index6M,$H1834,TRUE,_xll.ohTrigger(RecalcTrigger,Trigger6M)),NA())</f>
        <v>1.9363664960192501E-2</v>
      </c>
      <c r="M1834" s="178">
        <f>IFERROR(_xll.qlIndexFixing(Index1Y,$H1834,TRUE,_xll.ohTrigger(RecalcTrigger,Trigger1Y)),NA())</f>
        <v>1.9728840953615628E-2</v>
      </c>
      <c r="N1834" s="177">
        <f>IFERROR(_xll.qlIndexFixing(ONIndex1M,I1834,TRUE,_xll.ohTrigger(RecalcTrigger,Trigger1M)),NA())</f>
        <v>1.8924320289733787E-2</v>
      </c>
      <c r="O1834" s="44">
        <f>IFERROR(_xll.qlIndexFixing(ONIndex3M,I1834,TRUE,_xll.ohTrigger(RecalcTrigger,Trigger3M)),NA())</f>
        <v>1.9273195821407629E-2</v>
      </c>
      <c r="P1834" s="44">
        <f>IFERROR(_xll.qlIndexFixing(ONIndex6M,I1834,TRUE,_xll.ohTrigger(RecalcTrigger,Trigger6M)),NA())</f>
        <v>1.9321521537205566E-2</v>
      </c>
      <c r="Q1834" s="178">
        <f>IFERROR(_xll.qlIndexFixing(ONIndex1Y,I1834,TRUE,_xll.ohTrigger(RecalcTrigger,Trigger1Y)),NA())</f>
        <v>1.9617936832745375E-2</v>
      </c>
    </row>
    <row r="1835" spans="2:17" x14ac:dyDescent="0.2">
      <c r="B1835" s="39" t="s">
        <v>42</v>
      </c>
      <c r="D1835" s="42">
        <f>_xll.qlCalendarAdvance(Calendar,$D1834,B1835,"f",FALSE)</f>
        <v>52342</v>
      </c>
      <c r="E1835" s="172">
        <f>_xll.qlInterestRateIndexValueDate(IndexON,D1835)</f>
        <v>52342</v>
      </c>
      <c r="F1835" s="188">
        <f>IFERROR(_xll.qlIndexFixing(IndexON,D1835,TRUE,_xll.ohTrigger(RecalcTrigger,TriggerON)),NA())</f>
        <v>1.8682262151353823E-2</v>
      </c>
      <c r="H1835" s="42">
        <f>_xll.qlCalendarAdvance(Calendar,$H1834,B1835,"f",FALSE)</f>
        <v>52342</v>
      </c>
      <c r="I1835" s="172">
        <f>_xll.qlInterestRateIndexValueDate(Index1M,$H1835)</f>
        <v>52342</v>
      </c>
      <c r="J1835" s="177">
        <f>IFERROR(_xll.qlIndexFixing(Index1M,$H1835,TRUE,_xll.ohTrigger(RecalcTrigger,Trigger1M)),NA())</f>
        <v>1.8926664105298273E-2</v>
      </c>
      <c r="K1835" s="44">
        <f>IFERROR(_xll.qlIndexFixing(Index3M,H1835,TRUE,_xll.ohTrigger(RecalcTrigger,Trigger3M)),NA())</f>
        <v>1.9289775485584113E-2</v>
      </c>
      <c r="L1835" s="44">
        <f>IFERROR(_xll.qlIndexFixing(Index6M,$H1835,TRUE,_xll.ohTrigger(RecalcTrigger,Trigger6M)),NA())</f>
        <v>1.9359542604067002E-2</v>
      </c>
      <c r="M1835" s="178">
        <f>IFERROR(_xll.qlIndexFixing(Index1Y,$H1835,TRUE,_xll.ohTrigger(RecalcTrigger,Trigger1Y)),NA())</f>
        <v>1.9725185021696876E-2</v>
      </c>
      <c r="N1835" s="177">
        <f>IFERROR(_xll.qlIndexFixing(ONIndex1M,I1835,TRUE,_xll.ohTrigger(RecalcTrigger,Trigger1M)),NA())</f>
        <v>1.8920496992302915E-2</v>
      </c>
      <c r="O1835" s="44">
        <f>IFERROR(_xll.qlIndexFixing(ONIndex3M,I1835,TRUE,_xll.ohTrigger(RecalcTrigger,Trigger3M)),NA())</f>
        <v>1.9269426933262723E-2</v>
      </c>
      <c r="P1835" s="44">
        <f>IFERROR(_xll.qlIndexFixing(ONIndex6M,I1835,TRUE,_xll.ohTrigger(RecalcTrigger,Trigger6M)),NA())</f>
        <v>1.9317925049169293E-2</v>
      </c>
      <c r="Q1835" s="178">
        <f>IFERROR(_xll.qlIndexFixing(ONIndex1Y,I1835,TRUE,_xll.ohTrigger(RecalcTrigger,Trigger1Y)),NA())</f>
        <v>1.9615692113276184E-2</v>
      </c>
    </row>
    <row r="1836" spans="2:17" x14ac:dyDescent="0.2">
      <c r="B1836" s="39" t="s">
        <v>42</v>
      </c>
      <c r="D1836" s="42">
        <f>_xll.qlCalendarAdvance(Calendar,$D1835,B1836,"f",FALSE)</f>
        <v>52349</v>
      </c>
      <c r="E1836" s="172">
        <f>_xll.qlInterestRateIndexValueDate(IndexON,D1836)</f>
        <v>52349</v>
      </c>
      <c r="F1836" s="188">
        <f>IFERROR(_xll.qlIndexFixing(IndexON,D1836,TRUE,_xll.ohTrigger(RecalcTrigger,TriggerON)),NA())</f>
        <v>1.8678379022397662E-2</v>
      </c>
      <c r="H1836" s="42">
        <f>_xll.qlCalendarAdvance(Calendar,$H1835,B1836,"f",FALSE)</f>
        <v>52349</v>
      </c>
      <c r="I1836" s="172">
        <f>_xll.qlInterestRateIndexValueDate(Index1M,$H1836)</f>
        <v>52349</v>
      </c>
      <c r="J1836" s="177">
        <f>IFERROR(_xll.qlIndexFixing(Index1M,$H1836,TRUE,_xll.ohTrigger(RecalcTrigger,Trigger1M)),NA())</f>
        <v>1.8922734249678941E-2</v>
      </c>
      <c r="K1836" s="44">
        <f>IFERROR(_xll.qlIndexFixing(Index3M,H1836,TRUE,_xll.ohTrigger(RecalcTrigger,Trigger3M)),NA())</f>
        <v>1.928571059459713E-2</v>
      </c>
      <c r="L1836" s="44">
        <f>IFERROR(_xll.qlIndexFixing(Index6M,$H1836,TRUE,_xll.ohTrigger(RecalcTrigger,Trigger6M)),NA())</f>
        <v>1.9355382475885217E-2</v>
      </c>
      <c r="M1836" s="178">
        <f>IFERROR(_xll.qlIndexFixing(Index1Y,$H1836,TRUE,_xll.ohTrigger(RecalcTrigger,Trigger1Y)),NA())</f>
        <v>1.9721476672911784E-2</v>
      </c>
      <c r="N1836" s="177">
        <f>IFERROR(_xll.qlIndexFixing(ONIndex1M,I1836,TRUE,_xll.ohTrigger(RecalcTrigger,Trigger1M)),NA())</f>
        <v>1.8916640922268524E-2</v>
      </c>
      <c r="O1836" s="44">
        <f>IFERROR(_xll.qlIndexFixing(ONIndex3M,I1836,TRUE,_xll.ohTrigger(RecalcTrigger,Trigger3M)),NA())</f>
        <v>1.926562078846672E-2</v>
      </c>
      <c r="P1836" s="44">
        <f>IFERROR(_xll.qlIndexFixing(ONIndex6M,I1836,TRUE,_xll.ohTrigger(RecalcTrigger,Trigger6M)),NA())</f>
        <v>1.9314291141578899E-2</v>
      </c>
      <c r="Q1836" s="178">
        <f>IFERROR(_xll.qlIndexFixing(ONIndex1Y,I1836,TRUE,_xll.ohTrigger(RecalcTrigger,Trigger1Y)),NA())</f>
        <v>1.9613395977965409E-2</v>
      </c>
    </row>
    <row r="1837" spans="2:17" x14ac:dyDescent="0.2">
      <c r="B1837" s="39" t="s">
        <v>42</v>
      </c>
      <c r="D1837" s="42">
        <f>_xll.qlCalendarAdvance(Calendar,$D1836,B1837,"f",FALSE)</f>
        <v>52356</v>
      </c>
      <c r="E1837" s="172">
        <f>_xll.qlInterestRateIndexValueDate(IndexON,D1837)</f>
        <v>52356</v>
      </c>
      <c r="F1837" s="188">
        <f>IFERROR(_xll.qlIndexFixing(IndexON,D1837,TRUE,_xll.ohTrigger(RecalcTrigger,TriggerON)),NA())</f>
        <v>1.8674460717977848E-2</v>
      </c>
      <c r="H1837" s="42">
        <f>_xll.qlCalendarAdvance(Calendar,$H1836,B1837,"f",FALSE)</f>
        <v>52356</v>
      </c>
      <c r="I1837" s="172">
        <f>_xll.qlInterestRateIndexValueDate(Index1M,$H1837)</f>
        <v>52356</v>
      </c>
      <c r="J1837" s="177">
        <f>IFERROR(_xll.qlIndexFixing(Index1M,$H1837,TRUE,_xll.ohTrigger(RecalcTrigger,Trigger1M)),NA())</f>
        <v>1.8918975607901588E-2</v>
      </c>
      <c r="K1837" s="44">
        <f>IFERROR(_xll.qlIndexFixing(Index3M,H1837,TRUE,_xll.ohTrigger(RecalcTrigger,Trigger3M)),NA())</f>
        <v>1.9281816460974471E-2</v>
      </c>
      <c r="L1837" s="44">
        <f>IFERROR(_xll.qlIndexFixing(Index6M,$H1837,TRUE,_xll.ohTrigger(RecalcTrigger,Trigger6M)),NA())</f>
        <v>1.93513828020778E-2</v>
      </c>
      <c r="M1837" s="178">
        <f>IFERROR(_xll.qlIndexFixing(Index1Y,$H1837,TRUE,_xll.ohTrigger(RecalcTrigger,Trigger1Y)),NA())</f>
        <v>1.971771590783343E-2</v>
      </c>
      <c r="N1837" s="177">
        <f>IFERROR(_xll.qlIndexFixing(ONIndex1M,I1837,TRUE,_xll.ohTrigger(RecalcTrigger,Trigger1M)),NA())</f>
        <v>1.8912752079954798E-2</v>
      </c>
      <c r="O1837" s="44">
        <f>IFERROR(_xll.qlIndexFixing(ONIndex3M,I1837,TRUE,_xll.ohTrigger(RecalcTrigger,Trigger3M)),NA())</f>
        <v>1.9261777387343804E-2</v>
      </c>
      <c r="P1837" s="44">
        <f>IFERROR(_xll.qlIndexFixing(ONIndex6M,I1837,TRUE,_xll.ohTrigger(RecalcTrigger,Trigger6M)),NA())</f>
        <v>1.931061981492066E-2</v>
      </c>
      <c r="Q1837" s="178">
        <f>IFERROR(_xll.qlIndexFixing(ONIndex1Y,I1837,TRUE,_xll.ohTrigger(RecalcTrigger,Trigger1Y)),NA())</f>
        <v>1.9611048426488864E-2</v>
      </c>
    </row>
    <row r="1838" spans="2:17" x14ac:dyDescent="0.2">
      <c r="B1838" s="39" t="s">
        <v>42</v>
      </c>
      <c r="D1838" s="42">
        <f>_xll.qlCalendarAdvance(Calendar,$D1837,B1838,"f",FALSE)</f>
        <v>52363</v>
      </c>
      <c r="E1838" s="172">
        <f>_xll.qlInterestRateIndexValueDate(IndexON,D1838)</f>
        <v>52363</v>
      </c>
      <c r="F1838" s="188">
        <f>IFERROR(_xll.qlIndexFixing(IndexON,D1838,TRUE,_xll.ohTrigger(RecalcTrigger,TriggerON)),NA())</f>
        <v>1.8670507237689149E-2</v>
      </c>
      <c r="H1838" s="42">
        <f>_xll.qlCalendarAdvance(Calendar,$H1837,B1838,"f",FALSE)</f>
        <v>52363</v>
      </c>
      <c r="I1838" s="172">
        <f>_xll.qlInterestRateIndexValueDate(Index1M,$H1838)</f>
        <v>52363</v>
      </c>
      <c r="J1838" s="177">
        <f>IFERROR(_xll.qlIndexFixing(Index1M,$H1838,TRUE,_xll.ohTrigger(RecalcTrigger,Trigger1M)),NA())</f>
        <v>1.8914977560040857E-2</v>
      </c>
      <c r="K1838" s="44">
        <f>IFERROR(_xll.qlIndexFixing(Index3M,H1838,TRUE,_xll.ohTrigger(RecalcTrigger,Trigger3M)),NA())</f>
        <v>1.9277673819140334E-2</v>
      </c>
      <c r="L1838" s="44">
        <f>IFERROR(_xll.qlIndexFixing(Index6M,$H1838,TRUE,_xll.ohTrigger(RecalcTrigger,Trigger6M)),NA())</f>
        <v>1.9347144208954111E-2</v>
      </c>
      <c r="M1838" s="178">
        <f>IFERROR(_xll.qlIndexFixing(Index1Y,$H1838,TRUE,_xll.ohTrigger(RecalcTrigger,Trigger1Y)),NA())</f>
        <v>1.9713902727043976E-2</v>
      </c>
      <c r="N1838" s="177">
        <f>IFERROR(_xll.qlIndexFixing(ONIndex1M,I1838,TRUE,_xll.ohTrigger(RecalcTrigger,Trigger1M)),NA())</f>
        <v>1.8908830465199644E-2</v>
      </c>
      <c r="O1838" s="44">
        <f>IFERROR(_xll.qlIndexFixing(ONIndex3M,I1838,TRUE,_xll.ohTrigger(RecalcTrigger,Trigger3M)),NA())</f>
        <v>1.9257896729488744E-2</v>
      </c>
      <c r="P1838" s="44">
        <f>IFERROR(_xll.qlIndexFixing(ONIndex6M,I1838,TRUE,_xll.ohTrigger(RecalcTrigger,Trigger6M)),NA())</f>
        <v>1.9306911068708299E-2</v>
      </c>
      <c r="Q1838" s="178">
        <f>IFERROR(_xll.qlIndexFixing(ONIndex1Y,I1838,TRUE,_xll.ohTrigger(RecalcTrigger,Trigger1Y)),NA())</f>
        <v>1.9608649459089689E-2</v>
      </c>
    </row>
    <row r="1839" spans="2:17" x14ac:dyDescent="0.2">
      <c r="B1839" s="39" t="s">
        <v>42</v>
      </c>
      <c r="D1839" s="42">
        <f>_xll.qlCalendarAdvance(Calendar,$D1838,B1839,"f",FALSE)</f>
        <v>52370</v>
      </c>
      <c r="E1839" s="172">
        <f>_xll.qlInterestRateIndexValueDate(IndexON,D1839)</f>
        <v>52370</v>
      </c>
      <c r="F1839" s="188">
        <f>IFERROR(_xll.qlIndexFixing(IndexON,D1839,TRUE,_xll.ohTrigger(RecalcTrigger,TriggerON)),NA())</f>
        <v>1.8666518581693659E-2</v>
      </c>
      <c r="H1839" s="42">
        <f>_xll.qlCalendarAdvance(Calendar,$H1838,B1839,"f",FALSE)</f>
        <v>52370</v>
      </c>
      <c r="I1839" s="172">
        <f>_xll.qlInterestRateIndexValueDate(Index1M,$H1839)</f>
        <v>52370</v>
      </c>
      <c r="J1839" s="177">
        <f>IFERROR(_xll.qlIndexFixing(Index1M,$H1839,TRUE,_xll.ohTrigger(RecalcTrigger,Trigger1M)),NA())</f>
        <v>1.8910946690125299E-2</v>
      </c>
      <c r="K1839" s="44">
        <f>IFERROR(_xll.qlIndexFixing(Index3M,H1839,TRUE,_xll.ohTrigger(RecalcTrigger,Trigger3M)),NA())</f>
        <v>1.9273493746040888E-2</v>
      </c>
      <c r="L1839" s="44">
        <f>IFERROR(_xll.qlIndexFixing(Index6M,$H1839,TRUE,_xll.ohTrigger(RecalcTrigger,Trigger6M)),NA())</f>
        <v>1.9342867842557739E-2</v>
      </c>
      <c r="M1839" s="178">
        <f>IFERROR(_xll.qlIndexFixing(Index1Y,$H1839,TRUE,_xll.ohTrigger(RecalcTrigger,Trigger1Y)),NA())</f>
        <v>1.9710037131132663E-2</v>
      </c>
      <c r="N1839" s="177">
        <f>IFERROR(_xll.qlIndexFixing(ONIndex1M,I1839,TRUE,_xll.ohTrigger(RecalcTrigger,Trigger1M)),NA())</f>
        <v>1.8904876077922017E-2</v>
      </c>
      <c r="O1839" s="44">
        <f>IFERROR(_xll.qlIndexFixing(ONIndex3M,I1839,TRUE,_xll.ohTrigger(RecalcTrigger,Trigger3M)),NA())</f>
        <v>1.9253978815225725E-2</v>
      </c>
      <c r="P1839" s="44">
        <f>IFERROR(_xll.qlIndexFixing(ONIndex6M,I1839,TRUE,_xll.ohTrigger(RecalcTrigger,Trigger6M)),NA())</f>
        <v>1.9303164903347048E-2</v>
      </c>
      <c r="Q1839" s="178">
        <f>IFERROR(_xll.qlIndexFixing(ONIndex1Y,I1839,TRUE,_xll.ohTrigger(RecalcTrigger,Trigger1Y)),NA())</f>
        <v>1.9606199075524744E-2</v>
      </c>
    </row>
    <row r="1840" spans="2:17" x14ac:dyDescent="0.2">
      <c r="B1840" s="39" t="s">
        <v>42</v>
      </c>
      <c r="D1840" s="42">
        <f>_xll.qlCalendarAdvance(Calendar,$D1839,B1840,"f",FALSE)</f>
        <v>52377</v>
      </c>
      <c r="E1840" s="172">
        <f>_xll.qlInterestRateIndexValueDate(IndexON,D1840)</f>
        <v>52377</v>
      </c>
      <c r="F1840" s="188">
        <f>IFERROR(_xll.qlIndexFixing(IndexON,D1840,TRUE,_xll.ohTrigger(RecalcTrigger,TriggerON)),NA())</f>
        <v>1.866249474991033E-2</v>
      </c>
      <c r="H1840" s="42">
        <f>_xll.qlCalendarAdvance(Calendar,$H1839,B1840,"f",FALSE)</f>
        <v>52377</v>
      </c>
      <c r="I1840" s="172">
        <f>_xll.qlInterestRateIndexValueDate(Index1M,$H1840)</f>
        <v>52377</v>
      </c>
      <c r="J1840" s="177">
        <f>IFERROR(_xll.qlIndexFixing(Index1M,$H1840,TRUE,_xll.ohTrigger(RecalcTrigger,Trigger1M)),NA())</f>
        <v>1.8906882998196751E-2</v>
      </c>
      <c r="K1840" s="44">
        <f>IFERROR(_xll.qlIndexFixing(Index3M,H1840,TRUE,_xll.ohTrigger(RecalcTrigger,Trigger3M)),NA())</f>
        <v>1.926927624179418E-2</v>
      </c>
      <c r="L1840" s="44">
        <f>IFERROR(_xll.qlIndexFixing(Index6M,$H1840,TRUE,_xll.ohTrigger(RecalcTrigger,Trigger6M)),NA())</f>
        <v>1.9338553703130933E-2</v>
      </c>
      <c r="M1840" s="178">
        <f>IFERROR(_xll.qlIndexFixing(Index1Y,$H1840,TRUE,_xll.ohTrigger(RecalcTrigger,Trigger1Y)),NA())</f>
        <v>1.9706119120697606E-2</v>
      </c>
      <c r="N1840" s="177">
        <f>IFERROR(_xll.qlIndexFixing(ONIndex1M,I1840,TRUE,_xll.ohTrigger(RecalcTrigger,Trigger1M)),NA())</f>
        <v>1.8900888918284009E-2</v>
      </c>
      <c r="O1840" s="44">
        <f>IFERROR(_xll.qlIndexFixing(ONIndex3M,I1840,TRUE,_xll.ohTrigger(RecalcTrigger,Trigger3M)),NA())</f>
        <v>1.9250023644392655E-2</v>
      </c>
      <c r="P1840" s="44">
        <f>IFERROR(_xll.qlIndexFixing(ONIndex6M,I1840,TRUE,_xll.ohTrigger(RecalcTrigger,Trigger6M)),NA())</f>
        <v>1.9299381318593767E-2</v>
      </c>
      <c r="Q1840" s="178">
        <f>IFERROR(_xll.qlIndexFixing(ONIndex1Y,I1840,TRUE,_xll.ohTrigger(RecalcTrigger,Trigger1Y)),NA())</f>
        <v>1.9603697276037169E-2</v>
      </c>
    </row>
    <row r="1841" spans="2:17" x14ac:dyDescent="0.2">
      <c r="B1841" s="39" t="s">
        <v>42</v>
      </c>
      <c r="D1841" s="42">
        <f>_xll.qlCalendarAdvance(Calendar,$D1840,B1841,"f",FALSE)</f>
        <v>52384</v>
      </c>
      <c r="E1841" s="172">
        <f>_xll.qlInterestRateIndexValueDate(IndexON,D1841)</f>
        <v>52384</v>
      </c>
      <c r="F1841" s="188">
        <f>IFERROR(_xll.qlIndexFixing(IndexON,D1841,TRUE,_xll.ohTrigger(RecalcTrigger,TriggerON)),NA())</f>
        <v>1.865843574242021E-2</v>
      </c>
      <c r="H1841" s="42">
        <f>_xll.qlCalendarAdvance(Calendar,$H1840,B1841,"f",FALSE)</f>
        <v>52384</v>
      </c>
      <c r="I1841" s="172">
        <f>_xll.qlInterestRateIndexValueDate(Index1M,$H1841)</f>
        <v>52384</v>
      </c>
      <c r="J1841" s="177">
        <f>IFERROR(_xll.qlIndexFixing(Index1M,$H1841,TRUE,_xll.ohTrigger(RecalcTrigger,Trigger1M)),NA())</f>
        <v>1.8902592665294225E-2</v>
      </c>
      <c r="K1841" s="44">
        <f>IFERROR(_xll.qlIndexFixing(Index3M,H1841,TRUE,_xll.ohTrigger(RecalcTrigger,Trigger3M)),NA())</f>
        <v>1.9265021306520014E-2</v>
      </c>
      <c r="L1841" s="44">
        <f>IFERROR(_xll.qlIndexFixing(Index6M,$H1841,TRUE,_xll.ohTrigger(RecalcTrigger,Trigger6M)),NA())</f>
        <v>1.9334015262419135E-2</v>
      </c>
      <c r="M1841" s="178">
        <f>IFERROR(_xll.qlIndexFixing(Index1Y,$H1841,TRUE,_xll.ohTrigger(RecalcTrigger,Trigger1Y)),NA())</f>
        <v>1.9702148696344648E-2</v>
      </c>
      <c r="N1841" s="177">
        <f>IFERROR(_xll.qlIndexFixing(ONIndex1M,I1841,TRUE,_xll.ohTrigger(RecalcTrigger,Trigger1M)),NA())</f>
        <v>1.8896868986204574E-2</v>
      </c>
      <c r="O1841" s="44">
        <f>IFERROR(_xll.qlIndexFixing(ONIndex3M,I1841,TRUE,_xll.ohTrigger(RecalcTrigger,Trigger3M)),NA())</f>
        <v>1.9246031217151627E-2</v>
      </c>
      <c r="P1841" s="44">
        <f>IFERROR(_xll.qlIndexFixing(ONIndex6M,I1841,TRUE,_xll.ohTrigger(RecalcTrigger,Trigger6M)),NA())</f>
        <v>1.929556031436741E-2</v>
      </c>
      <c r="Q1841" s="178">
        <f>IFERROR(_xll.qlIndexFixing(ONIndex1Y,I1841,TRUE,_xll.ohTrigger(RecalcTrigger,Trigger1Y)),NA())</f>
        <v>1.960114406046487E-2</v>
      </c>
    </row>
    <row r="1842" spans="2:17" x14ac:dyDescent="0.2">
      <c r="B1842" s="39" t="s">
        <v>42</v>
      </c>
      <c r="D1842" s="42">
        <f>_xll.qlCalendarAdvance(Calendar,$D1841,B1842,"f",FALSE)</f>
        <v>52391</v>
      </c>
      <c r="E1842" s="172">
        <f>_xll.qlInterestRateIndexValueDate(IndexON,D1842)</f>
        <v>52391</v>
      </c>
      <c r="F1842" s="188">
        <f>IFERROR(_xll.qlIndexFixing(IndexON,D1842,TRUE,_xll.ohTrigger(RecalcTrigger,TriggerON)),NA())</f>
        <v>1.8654341559223298E-2</v>
      </c>
      <c r="H1842" s="42">
        <f>_xll.qlCalendarAdvance(Calendar,$H1841,B1842,"f",FALSE)</f>
        <v>52391</v>
      </c>
      <c r="I1842" s="172">
        <f>_xll.qlInterestRateIndexValueDate(Index1M,$H1842)</f>
        <v>52391</v>
      </c>
      <c r="J1842" s="177">
        <f>IFERROR(_xll.qlIndexFixing(Index1M,$H1842,TRUE,_xll.ohTrigger(RecalcTrigger,Trigger1M)),NA())</f>
        <v>1.8898465887387677E-2</v>
      </c>
      <c r="K1842" s="44">
        <f>IFERROR(_xll.qlIndexFixing(Index3M,H1842,TRUE,_xll.ohTrigger(RecalcTrigger,Trigger3M)),NA())</f>
        <v>1.9260728940336438E-2</v>
      </c>
      <c r="L1842" s="44">
        <f>IFERROR(_xll.qlIndexFixing(Index6M,$H1842,TRUE,_xll.ohTrigger(RecalcTrigger,Trigger6M)),NA())</f>
        <v>1.9329628506897945E-2</v>
      </c>
      <c r="M1842" s="178">
        <f>IFERROR(_xll.qlIndexFixing(Index1Y,$H1842,TRUE,_xll.ohTrigger(RecalcTrigger,Trigger1Y)),NA())</f>
        <v>1.9698125858687403E-2</v>
      </c>
      <c r="N1842" s="177">
        <f>IFERROR(_xll.qlIndexFixing(ONIndex1M,I1842,TRUE,_xll.ohTrigger(RecalcTrigger,Trigger1M)),NA())</f>
        <v>1.8892816281683711E-2</v>
      </c>
      <c r="O1842" s="44">
        <f>IFERROR(_xll.qlIndexFixing(ONIndex3M,I1842,TRUE,_xll.ohTrigger(RecalcTrigger,Trigger3M)),NA())</f>
        <v>1.924200153350264E-2</v>
      </c>
      <c r="P1842" s="44">
        <f>IFERROR(_xll.qlIndexFixing(ONIndex6M,I1842,TRUE,_xll.ohTrigger(RecalcTrigger,Trigger6M)),NA())</f>
        <v>1.929170189107321E-2</v>
      </c>
      <c r="Q1842" s="178">
        <f>IFERROR(_xll.qlIndexFixing(ONIndex1Y,I1842,TRUE,_xll.ohTrigger(RecalcTrigger,Trigger1Y)),NA())</f>
        <v>1.9598539428888895E-2</v>
      </c>
    </row>
    <row r="1843" spans="2:17" x14ac:dyDescent="0.2">
      <c r="B1843" s="39" t="s">
        <v>42</v>
      </c>
      <c r="D1843" s="42">
        <f>_xll.qlCalendarAdvance(Calendar,$D1842,B1843,"f",FALSE)</f>
        <v>52398</v>
      </c>
      <c r="E1843" s="172">
        <f>_xll.qlInterestRateIndexValueDate(IndexON,D1843)</f>
        <v>52398</v>
      </c>
      <c r="F1843" s="188">
        <f>IFERROR(_xll.qlIndexFixing(IndexON,D1843,TRUE,_xll.ohTrigger(RecalcTrigger,TriggerON)),NA())</f>
        <v>1.8650212200238547E-2</v>
      </c>
      <c r="H1843" s="42">
        <f>_xll.qlCalendarAdvance(Calendar,$H1842,B1843,"f",FALSE)</f>
        <v>52398</v>
      </c>
      <c r="I1843" s="172">
        <f>_xll.qlInterestRateIndexValueDate(Index1M,$H1843)</f>
        <v>52398</v>
      </c>
      <c r="J1843" s="177">
        <f>IFERROR(_xll.qlIndexFixing(Index1M,$H1843,TRUE,_xll.ohTrigger(RecalcTrigger,Trigger1M)),NA())</f>
        <v>1.8894306289214291E-2</v>
      </c>
      <c r="K1843" s="44">
        <f>IFERROR(_xll.qlIndexFixing(Index3M,H1843,TRUE,_xll.ohTrigger(RecalcTrigger,Trigger3M)),NA())</f>
        <v>1.9256399143365899E-2</v>
      </c>
      <c r="L1843" s="44">
        <f>IFERROR(_xll.qlIndexFixing(Index6M,$H1843,TRUE,_xll.ohTrigger(RecalcTrigger,Trigger6M)),NA())</f>
        <v>1.932520398100384E-2</v>
      </c>
      <c r="M1843" s="178">
        <f>IFERROR(_xll.qlIndexFixing(Index1Y,$H1843,TRUE,_xll.ohTrigger(RecalcTrigger,Trigger1Y)),NA())</f>
        <v>1.9694050608348324E-2</v>
      </c>
      <c r="N1843" s="177">
        <f>IFERROR(_xll.qlIndexFixing(ONIndex1M,I1843,TRUE,_xll.ohTrigger(RecalcTrigger,Trigger1M)),NA())</f>
        <v>1.8888730804721421E-2</v>
      </c>
      <c r="O1843" s="44">
        <f>IFERROR(_xll.qlIndexFixing(ONIndex3M,I1843,TRUE,_xll.ohTrigger(RecalcTrigger,Trigger3M)),NA())</f>
        <v>1.9237934593121508E-2</v>
      </c>
      <c r="P1843" s="44">
        <f>IFERROR(_xll.qlIndexFixing(ONIndex6M,I1843,TRUE,_xll.ohTrigger(RecalcTrigger,Trigger6M)),NA())</f>
        <v>1.9287806048305933E-2</v>
      </c>
      <c r="Q1843" s="178">
        <f>IFERROR(_xll.qlIndexFixing(ONIndex1Y,I1843,TRUE,_xll.ohTrigger(RecalcTrigger,Trigger1Y)),NA())</f>
        <v>1.9595883381228196E-2</v>
      </c>
    </row>
    <row r="1844" spans="2:17" x14ac:dyDescent="0.2">
      <c r="B1844" s="39" t="s">
        <v>42</v>
      </c>
      <c r="D1844" s="42">
        <f>_xll.qlCalendarAdvance(Calendar,$D1843,B1844,"f",FALSE)</f>
        <v>52405</v>
      </c>
      <c r="E1844" s="172">
        <f>_xll.qlInterestRateIndexValueDate(IndexON,D1844)</f>
        <v>52405</v>
      </c>
      <c r="F1844" s="188">
        <f>IFERROR(_xll.qlIndexFixing(IndexON,D1844,TRUE,_xll.ohTrigger(RecalcTrigger,TriggerON)),NA())</f>
        <v>1.8646047665465959E-2</v>
      </c>
      <c r="H1844" s="42">
        <f>_xll.qlCalendarAdvance(Calendar,$H1843,B1844,"f",FALSE)</f>
        <v>52405</v>
      </c>
      <c r="I1844" s="172">
        <f>_xll.qlInterestRateIndexValueDate(Index1M,$H1844)</f>
        <v>52405</v>
      </c>
      <c r="J1844" s="177">
        <f>IFERROR(_xll.qlIndexFixing(Index1M,$H1844,TRUE,_xll.ohTrigger(RecalcTrigger,Trigger1M)),NA())</f>
        <v>1.8890113870806489E-2</v>
      </c>
      <c r="K1844" s="44">
        <f>IFERROR(_xll.qlIndexFixing(Index3M,H1844,TRUE,_xll.ohTrigger(RecalcTrigger,Trigger3M)),NA())</f>
        <v>1.9252031915729974E-2</v>
      </c>
      <c r="L1844" s="44">
        <f>IFERROR(_xll.qlIndexFixing(Index6M,$H1844,TRUE,_xll.ohTrigger(RecalcTrigger,Trigger6M)),NA())</f>
        <v>1.9320741684988377E-2</v>
      </c>
      <c r="M1844" s="178">
        <f>IFERROR(_xll.qlIndexFixing(Index1Y,$H1844,TRUE,_xll.ohTrigger(RecalcTrigger,Trigger1Y)),NA())</f>
        <v>1.9689922945957849E-2</v>
      </c>
      <c r="N1844" s="177">
        <f>IFERROR(_xll.qlIndexFixing(ONIndex1M,I1844,TRUE,_xll.ohTrigger(RecalcTrigger,Trigger1M)),NA())</f>
        <v>1.888461255539875E-2</v>
      </c>
      <c r="O1844" s="44">
        <f>IFERROR(_xll.qlIndexFixing(ONIndex3M,I1844,TRUE,_xll.ohTrigger(RecalcTrigger,Trigger3M)),NA())</f>
        <v>1.9233830396251372E-2</v>
      </c>
      <c r="P1844" s="44">
        <f>IFERROR(_xll.qlIndexFixing(ONIndex6M,I1844,TRUE,_xll.ohTrigger(RecalcTrigger,Trigger6M)),NA())</f>
        <v>1.9283872786227674E-2</v>
      </c>
      <c r="Q1844" s="178">
        <f>IFERROR(_xll.qlIndexFixing(ONIndex1Y,I1844,TRUE,_xll.ohTrigger(RecalcTrigger,Trigger1Y)),NA())</f>
        <v>1.9593175917644867E-2</v>
      </c>
    </row>
    <row r="1845" spans="2:17" x14ac:dyDescent="0.2">
      <c r="B1845" s="39" t="s">
        <v>42</v>
      </c>
      <c r="D1845" s="42">
        <f>_xll.qlCalendarAdvance(Calendar,$D1844,B1845,"f",FALSE)</f>
        <v>52412</v>
      </c>
      <c r="E1845" s="172">
        <f>_xll.qlInterestRateIndexValueDate(IndexON,D1845)</f>
        <v>52412</v>
      </c>
      <c r="F1845" s="188">
        <f>IFERROR(_xll.qlIndexFixing(IndexON,D1845,TRUE,_xll.ohTrigger(RecalcTrigger,TriggerON)),NA())</f>
        <v>1.8641847955067625E-2</v>
      </c>
      <c r="H1845" s="42">
        <f>_xll.qlCalendarAdvance(Calendar,$H1844,B1845,"f",FALSE)</f>
        <v>52412</v>
      </c>
      <c r="I1845" s="172">
        <f>_xll.qlInterestRateIndexValueDate(Index1M,$H1845)</f>
        <v>52412</v>
      </c>
      <c r="J1845" s="177">
        <f>IFERROR(_xll.qlIndexFixing(Index1M,$H1845,TRUE,_xll.ohTrigger(RecalcTrigger,Trigger1M)),NA())</f>
        <v>1.8886072209478078E-2</v>
      </c>
      <c r="K1845" s="44">
        <f>IFERROR(_xll.qlIndexFixing(Index3M,H1845,TRUE,_xll.ohTrigger(RecalcTrigger,Trigger3M)),NA())</f>
        <v>1.9247627257549343E-2</v>
      </c>
      <c r="L1845" s="44">
        <f>IFERROR(_xll.qlIndexFixing(Index6M,$H1845,TRUE,_xll.ohTrigger(RecalcTrigger,Trigger6M)),NA())</f>
        <v>1.9316416419158274E-2</v>
      </c>
      <c r="M1845" s="178">
        <f>IFERROR(_xll.qlIndexFixing(Index1Y,$H1845,TRUE,_xll.ohTrigger(RecalcTrigger,Trigger1Y)),NA())</f>
        <v>1.9685742872153942E-2</v>
      </c>
      <c r="N1845" s="177">
        <f>IFERROR(_xll.qlIndexFixing(ONIndex1M,I1845,TRUE,_xll.ohTrigger(RecalcTrigger,Trigger1M)),NA())</f>
        <v>1.8880461533634652E-2</v>
      </c>
      <c r="O1845" s="44">
        <f>IFERROR(_xll.qlIndexFixing(ONIndex3M,I1845,TRUE,_xll.ohTrigger(RecalcTrigger,Trigger3M)),NA())</f>
        <v>1.9229688942973278E-2</v>
      </c>
      <c r="P1845" s="44">
        <f>IFERROR(_xll.qlIndexFixing(ONIndex6M,I1845,TRUE,_xll.ohTrigger(RecalcTrigger,Trigger6M)),NA())</f>
        <v>1.9279902104838431E-2</v>
      </c>
      <c r="Q1845" s="178">
        <f>IFERROR(_xll.qlIndexFixing(ONIndex1Y,I1845,TRUE,_xll.ohTrigger(RecalcTrigger,Trigger1Y)),NA())</f>
        <v>1.9590417037895769E-2</v>
      </c>
    </row>
    <row r="1846" spans="2:17" x14ac:dyDescent="0.2">
      <c r="B1846" s="39" t="s">
        <v>42</v>
      </c>
      <c r="D1846" s="42">
        <f>_xll.qlCalendarAdvance(Calendar,$D1845,B1846,"f",FALSE)</f>
        <v>52419</v>
      </c>
      <c r="E1846" s="172">
        <f>_xll.qlInterestRateIndexValueDate(IndexON,D1846)</f>
        <v>52419</v>
      </c>
      <c r="F1846" s="188">
        <f>IFERROR(_xll.qlIndexFixing(IndexON,D1846,TRUE,_xll.ohTrigger(RecalcTrigger,TriggerON)),NA())</f>
        <v>1.8637613068881453E-2</v>
      </c>
      <c r="H1846" s="42">
        <f>_xll.qlCalendarAdvance(Calendar,$H1845,B1846,"f",FALSE)</f>
        <v>52419</v>
      </c>
      <c r="I1846" s="172">
        <f>_xll.qlInterestRateIndexValueDate(Index1M,$H1846)</f>
        <v>52419</v>
      </c>
      <c r="J1846" s="177">
        <f>IFERROR(_xll.qlIndexFixing(Index1M,$H1846,TRUE,_xll.ohTrigger(RecalcTrigger,Trigger1M)),NA())</f>
        <v>1.8881811586164386E-2</v>
      </c>
      <c r="K1846" s="44">
        <f>IFERROR(_xll.qlIndexFixing(Index3M,H1846,TRUE,_xll.ohTrigger(RecalcTrigger,Trigger3M)),NA())</f>
        <v>1.9243185168952629E-2</v>
      </c>
      <c r="L1846" s="44">
        <f>IFERROR(_xll.qlIndexFixing(Index6M,$H1846,TRUE,_xll.ohTrigger(RecalcTrigger,Trigger6M)),NA())</f>
        <v>1.9311875646749958E-2</v>
      </c>
      <c r="M1846" s="178">
        <f>IFERROR(_xll.qlIndexFixing(Index1Y,$H1846,TRUE,_xll.ohTrigger(RecalcTrigger,Trigger1Y)),NA())</f>
        <v>1.9681510387583423E-2</v>
      </c>
      <c r="N1846" s="177">
        <f>IFERROR(_xll.qlIndexFixing(ONIndex1M,I1846,TRUE,_xll.ohTrigger(RecalcTrigger,Trigger1M)),NA())</f>
        <v>1.8876277739510172E-2</v>
      </c>
      <c r="O1846" s="44">
        <f>IFERROR(_xll.qlIndexFixing(ONIndex3M,I1846,TRUE,_xll.ohTrigger(RecalcTrigger,Trigger3M)),NA())</f>
        <v>1.9225510233206178E-2</v>
      </c>
      <c r="P1846" s="44">
        <f>IFERROR(_xll.qlIndexFixing(ONIndex6M,I1846,TRUE,_xll.ohTrigger(RecalcTrigger,Trigger6M)),NA())</f>
        <v>1.9275894004138205E-2</v>
      </c>
      <c r="Q1846" s="178">
        <f>IFERROR(_xll.qlIndexFixing(ONIndex1Y,I1846,TRUE,_xll.ohTrigger(RecalcTrigger,Trigger1Y)),NA())</f>
        <v>1.9587606742305086E-2</v>
      </c>
    </row>
    <row r="1847" spans="2:17" x14ac:dyDescent="0.2">
      <c r="B1847" s="39" t="s">
        <v>42</v>
      </c>
      <c r="D1847" s="42">
        <f>_xll.qlCalendarAdvance(Calendar,$D1846,B1847,"f",FALSE)</f>
        <v>52426</v>
      </c>
      <c r="E1847" s="172">
        <f>_xll.qlInterestRateIndexValueDate(IndexON,D1847)</f>
        <v>52426</v>
      </c>
      <c r="F1847" s="188">
        <f>IFERROR(_xll.qlIndexFixing(IndexON,D1847,TRUE,_xll.ohTrigger(RecalcTrigger,TriggerON)),NA())</f>
        <v>1.8633343006907443E-2</v>
      </c>
      <c r="H1847" s="42">
        <f>_xll.qlCalendarAdvance(Calendar,$H1846,B1847,"f",FALSE)</f>
        <v>52426</v>
      </c>
      <c r="I1847" s="172">
        <f>_xll.qlInterestRateIndexValueDate(Index1M,$H1847)</f>
        <v>52426</v>
      </c>
      <c r="J1847" s="177">
        <f>IFERROR(_xll.qlIndexFixing(Index1M,$H1847,TRUE,_xll.ohTrigger(RecalcTrigger,Trigger1M)),NA())</f>
        <v>1.8877518141078225E-2</v>
      </c>
      <c r="K1847" s="44">
        <f>IFERROR(_xll.qlIndexFixing(Index3M,H1847,TRUE,_xll.ohTrigger(RecalcTrigger,Trigger3M)),NA())</f>
        <v>1.9238705650060518E-2</v>
      </c>
      <c r="L1847" s="44">
        <f>IFERROR(_xll.qlIndexFixing(Index6M,$H1847,TRUE,_xll.ohTrigger(RecalcTrigger,Trigger6M)),NA())</f>
        <v>1.9307297103064284E-2</v>
      </c>
      <c r="M1847" s="178">
        <f>IFERROR(_xll.qlIndexFixing(Index1Y,$H1847,TRUE,_xll.ohTrigger(RecalcTrigger,Trigger1Y)),NA())</f>
        <v>1.9677225492900196E-2</v>
      </c>
      <c r="N1847" s="177">
        <f>IFERROR(_xll.qlIndexFixing(ONIndex1M,I1847,TRUE,_xll.ohTrigger(RecalcTrigger,Trigger1M)),NA())</f>
        <v>1.8872061172863219E-2</v>
      </c>
      <c r="O1847" s="44">
        <f>IFERROR(_xll.qlIndexFixing(ONIndex3M,I1847,TRUE,_xll.ohTrigger(RecalcTrigger,Trigger3M)),NA())</f>
        <v>1.9221294266950073E-2</v>
      </c>
      <c r="P1847" s="44">
        <f>IFERROR(_xll.qlIndexFixing(ONIndex6M,I1847,TRUE,_xll.ohTrigger(RecalcTrigger,Trigger6M)),NA())</f>
        <v>1.927184848404595E-2</v>
      </c>
      <c r="Q1847" s="178">
        <f>IFERROR(_xll.qlIndexFixing(ONIndex1Y,I1847,TRUE,_xll.ohTrigger(RecalcTrigger,Trigger1Y)),NA())</f>
        <v>1.958474503062968E-2</v>
      </c>
    </row>
    <row r="1848" spans="2:17" x14ac:dyDescent="0.2">
      <c r="B1848" s="39" t="s">
        <v>42</v>
      </c>
      <c r="D1848" s="42">
        <f>_xll.qlCalendarAdvance(Calendar,$D1847,B1848,"f",FALSE)</f>
        <v>52433</v>
      </c>
      <c r="E1848" s="172">
        <f>_xll.qlInterestRateIndexValueDate(IndexON,D1848)</f>
        <v>52433</v>
      </c>
      <c r="F1848" s="188">
        <f>IFERROR(_xll.qlIndexFixing(IndexON,D1848,TRUE,_xll.ohTrigger(RecalcTrigger,TriggerON)),NA())</f>
        <v>1.8629037769388734E-2</v>
      </c>
      <c r="H1848" s="42">
        <f>_xll.qlCalendarAdvance(Calendar,$H1847,B1848,"f",FALSE)</f>
        <v>52433</v>
      </c>
      <c r="I1848" s="172">
        <f>_xll.qlInterestRateIndexValueDate(Index1M,$H1848)</f>
        <v>52433</v>
      </c>
      <c r="J1848" s="177">
        <f>IFERROR(_xll.qlIndexFixing(Index1M,$H1848,TRUE,_xll.ohTrigger(RecalcTrigger,Trigger1M)),NA())</f>
        <v>1.88731918742562E-2</v>
      </c>
      <c r="K1848" s="44">
        <f>IFERROR(_xll.qlIndexFixing(Index3M,H1848,TRUE,_xll.ohTrigger(RecalcTrigger,Trigger3M)),NA())</f>
        <v>1.9234188701001624E-2</v>
      </c>
      <c r="L1848" s="44">
        <f>IFERROR(_xll.qlIndexFixing(Index6M,$H1848,TRUE,_xll.ohTrigger(RecalcTrigger,Trigger6M)),NA())</f>
        <v>1.9302680788360681E-2</v>
      </c>
      <c r="M1848" s="178">
        <f>IFERROR(_xll.qlIndexFixing(Index1Y,$H1848,TRUE,_xll.ohTrigger(RecalcTrigger,Trigger1Y)),NA())</f>
        <v>1.9672888188767692E-2</v>
      </c>
      <c r="N1848" s="177">
        <f>IFERROR(_xll.qlIndexFixing(ONIndex1M,I1848,TRUE,_xll.ohTrigger(RecalcTrigger,Trigger1M)),NA())</f>
        <v>1.8867811833936932E-2</v>
      </c>
      <c r="O1848" s="44">
        <f>IFERROR(_xll.qlIndexFixing(ONIndex3M,I1848,TRUE,_xll.ohTrigger(RecalcTrigger,Trigger3M)),NA())</f>
        <v>1.9217041044123917E-2</v>
      </c>
      <c r="P1848" s="44">
        <f>IFERROR(_xll.qlIndexFixing(ONIndex6M,I1848,TRUE,_xll.ohTrigger(RecalcTrigger,Trigger6M)),NA())</f>
        <v>1.9267765544804805E-2</v>
      </c>
      <c r="Q1848" s="178">
        <f>IFERROR(_xll.qlIndexFixing(ONIndex1Y,I1848,TRUE,_xll.ohTrigger(RecalcTrigger,Trigger1Y)),NA())</f>
        <v>1.9581831902950597E-2</v>
      </c>
    </row>
    <row r="1849" spans="2:17" x14ac:dyDescent="0.2">
      <c r="B1849" s="39" t="s">
        <v>42</v>
      </c>
      <c r="D1849" s="42">
        <f>_xll.qlCalendarAdvance(Calendar,$D1848,B1849,"f",FALSE)</f>
        <v>52440</v>
      </c>
      <c r="E1849" s="172">
        <f>_xll.qlInterestRateIndexValueDate(IndexON,D1849)</f>
        <v>52440</v>
      </c>
      <c r="F1849" s="188">
        <f>IFERROR(_xll.qlIndexFixing(IndexON,D1849,TRUE,_xll.ohTrigger(RecalcTrigger,TriggerON)),NA())</f>
        <v>1.8624697355920095E-2</v>
      </c>
      <c r="H1849" s="42">
        <f>_xll.qlCalendarAdvance(Calendar,$H1848,B1849,"f",FALSE)</f>
        <v>52440</v>
      </c>
      <c r="I1849" s="172">
        <f>_xll.qlInterestRateIndexValueDate(Index1M,$H1849)</f>
        <v>52440</v>
      </c>
      <c r="J1849" s="177">
        <f>IFERROR(_xll.qlIndexFixing(Index1M,$H1849,TRUE,_xll.ohTrigger(RecalcTrigger,Trigger1M)),NA())</f>
        <v>1.8868832785727065E-2</v>
      </c>
      <c r="K1849" s="44">
        <f>IFERROR(_xll.qlIndexFixing(Index3M,H1849,TRUE,_xll.ohTrigger(RecalcTrigger,Trigger3M)),NA())</f>
        <v>1.922963432190369E-2</v>
      </c>
      <c r="L1849" s="44">
        <f>IFERROR(_xll.qlIndexFixing(Index6M,$H1849,TRUE,_xll.ohTrigger(RecalcTrigger,Trigger6M)),NA())</f>
        <v>1.9298026702900793E-2</v>
      </c>
      <c r="M1849" s="178">
        <f>IFERROR(_xll.qlIndexFixing(Index1Y,$H1849,TRUE,_xll.ohTrigger(RecalcTrigger,Trigger1Y)),NA())</f>
        <v>1.9668498475855979E-2</v>
      </c>
      <c r="N1849" s="177">
        <f>IFERROR(_xll.qlIndexFixing(ONIndex1M,I1849,TRUE,_xll.ohTrigger(RecalcTrigger,Trigger1M)),NA())</f>
        <v>1.8863529722326078E-2</v>
      </c>
      <c r="O1849" s="44">
        <f>IFERROR(_xll.qlIndexFixing(ONIndex3M,I1849,TRUE,_xll.ohTrigger(RecalcTrigger,Trigger3M)),NA())</f>
        <v>1.9212750564889802E-2</v>
      </c>
      <c r="P1849" s="44">
        <f>IFERROR(_xll.qlIndexFixing(ONIndex6M,I1849,TRUE,_xll.ohTrigger(RecalcTrigger,Trigger6M)),NA())</f>
        <v>1.9263645186090583E-2</v>
      </c>
      <c r="Q1849" s="178">
        <f>IFERROR(_xll.qlIndexFixing(ONIndex1Y,I1849,TRUE,_xll.ohTrigger(RecalcTrigger,Trigger1Y)),NA())</f>
        <v>1.9578867359186791E-2</v>
      </c>
    </row>
    <row r="1850" spans="2:17" x14ac:dyDescent="0.2">
      <c r="B1850" s="39" t="s">
        <v>42</v>
      </c>
      <c r="D1850" s="42">
        <f>_xll.qlCalendarAdvance(Calendar,$D1849,B1850,"f",FALSE)</f>
        <v>52447</v>
      </c>
      <c r="E1850" s="172">
        <f>_xll.qlInterestRateIndexValueDate(IndexON,D1850)</f>
        <v>52447</v>
      </c>
      <c r="F1850" s="188">
        <f>IFERROR(_xll.qlIndexFixing(IndexON,D1850,TRUE,_xll.ohTrigger(RecalcTrigger,TriggerON)),NA())</f>
        <v>1.8620321766825709E-2</v>
      </c>
      <c r="H1850" s="42">
        <f>_xll.qlCalendarAdvance(Calendar,$H1849,B1850,"f",FALSE)</f>
        <v>52447</v>
      </c>
      <c r="I1850" s="172">
        <f>_xll.qlInterestRateIndexValueDate(Index1M,$H1850)</f>
        <v>52447</v>
      </c>
      <c r="J1850" s="177">
        <f>IFERROR(_xll.qlIndexFixing(Index1M,$H1850,TRUE,_xll.ohTrigger(RecalcTrigger,Trigger1M)),NA())</f>
        <v>1.8864440875535269E-2</v>
      </c>
      <c r="K1850" s="44">
        <f>IFERROR(_xll.qlIndexFixing(Index3M,H1850,TRUE,_xll.ohTrigger(RecalcTrigger,Trigger3M)),NA())</f>
        <v>1.9225042512893562E-2</v>
      </c>
      <c r="L1850" s="44">
        <f>IFERROR(_xll.qlIndexFixing(Index6M,$H1850,TRUE,_xll.ohTrigger(RecalcTrigger,Trigger6M)),NA())</f>
        <v>1.9293334846947573E-2</v>
      </c>
      <c r="M1850" s="178">
        <f>IFERROR(_xll.qlIndexFixing(Index1Y,$H1850,TRUE,_xll.ohTrigger(RecalcTrigger,Trigger1Y)),NA())</f>
        <v>1.9664056354844205E-2</v>
      </c>
      <c r="N1850" s="177">
        <f>IFERROR(_xll.qlIndexFixing(ONIndex1M,I1850,TRUE,_xll.ohTrigger(RecalcTrigger,Trigger1M)),NA())</f>
        <v>1.8859214838597982E-2</v>
      </c>
      <c r="O1850" s="44">
        <f>IFERROR(_xll.qlIndexFixing(ONIndex3M,I1850,TRUE,_xll.ohTrigger(RecalcTrigger,Trigger3M)),NA())</f>
        <v>1.920842282900459E-2</v>
      </c>
      <c r="P1850" s="44">
        <f>IFERROR(_xll.qlIndexFixing(ONIndex6M,I1850,TRUE,_xll.ohTrigger(RecalcTrigger,Trigger6M)),NA())</f>
        <v>1.9259487408146425E-2</v>
      </c>
      <c r="Q1850" s="178">
        <f>IFERROR(_xll.qlIndexFixing(ONIndex1Y,I1850,TRUE,_xll.ohTrigger(RecalcTrigger,Trigger1Y)),NA())</f>
        <v>1.9575851399419308E-2</v>
      </c>
    </row>
    <row r="1851" spans="2:17" x14ac:dyDescent="0.2">
      <c r="B1851" s="39" t="s">
        <v>42</v>
      </c>
      <c r="D1851" s="42">
        <f>_xll.qlCalendarAdvance(Calendar,$D1850,B1851,"f",FALSE)</f>
        <v>52454</v>
      </c>
      <c r="E1851" s="172">
        <f>_xll.qlInterestRateIndexValueDate(IndexON,D1851)</f>
        <v>52454</v>
      </c>
      <c r="F1851" s="188">
        <f>IFERROR(_xll.qlIndexFixing(IndexON,D1851,TRUE,_xll.ohTrigger(RecalcTrigger,TriggerON)),NA())</f>
        <v>1.8615911002024532E-2</v>
      </c>
      <c r="H1851" s="42">
        <f>_xll.qlCalendarAdvance(Calendar,$H1850,B1851,"f",FALSE)</f>
        <v>52454</v>
      </c>
      <c r="I1851" s="172">
        <f>_xll.qlInterestRateIndexValueDate(Index1M,$H1851)</f>
        <v>52454</v>
      </c>
      <c r="J1851" s="177">
        <f>IFERROR(_xll.qlIndexFixing(Index1M,$H1851,TRUE,_xll.ohTrigger(RecalcTrigger,Trigger1M)),NA())</f>
        <v>1.8860016143712181E-2</v>
      </c>
      <c r="K1851" s="44">
        <f>IFERROR(_xll.qlIndexFixing(Index3M,H1851,TRUE,_xll.ohTrigger(RecalcTrigger,Trigger3M)),NA())</f>
        <v>1.9220413274099866E-2</v>
      </c>
      <c r="L1851" s="44">
        <f>IFERROR(_xll.qlIndexFixing(Index6M,$H1851,TRUE,_xll.ohTrigger(RecalcTrigger,Trigger6M)),NA())</f>
        <v>1.9288605220766634E-2</v>
      </c>
      <c r="M1851" s="178">
        <f>IFERROR(_xll.qlIndexFixing(Index1Y,$H1851,TRUE,_xll.ohTrigger(RecalcTrigger,Trigger1Y)),NA())</f>
        <v>1.9659561826419279E-2</v>
      </c>
      <c r="N1851" s="177">
        <f>IFERROR(_xll.qlIndexFixing(ONIndex1M,I1851,TRUE,_xll.ohTrigger(RecalcTrigger,Trigger1M)),NA())</f>
        <v>1.8854867182266366E-2</v>
      </c>
      <c r="O1851" s="44">
        <f>IFERROR(_xll.qlIndexFixing(ONIndex3M,I1851,TRUE,_xll.ohTrigger(RecalcTrigger,Trigger3M)),NA())</f>
        <v>1.9204057836711419E-2</v>
      </c>
      <c r="P1851" s="44">
        <f>IFERROR(_xll.qlIndexFixing(ONIndex6M,I1851,TRUE,_xll.ohTrigger(RecalcTrigger,Trigger6M)),NA())</f>
        <v>1.9255292210810238E-2</v>
      </c>
      <c r="Q1851" s="178">
        <f>IFERROR(_xll.qlIndexFixing(ONIndex1Y,I1851,TRUE,_xll.ohTrigger(RecalcTrigger,Trigger1Y)),NA())</f>
        <v>1.9572784023648149E-2</v>
      </c>
    </row>
    <row r="1852" spans="2:17" x14ac:dyDescent="0.2">
      <c r="B1852" s="39" t="s">
        <v>42</v>
      </c>
      <c r="D1852" s="42">
        <f>_xll.qlCalendarAdvance(Calendar,$D1851,B1852,"f",FALSE)</f>
        <v>52461</v>
      </c>
      <c r="E1852" s="172">
        <f>_xll.qlInterestRateIndexValueDate(IndexON,D1852)</f>
        <v>52461</v>
      </c>
      <c r="F1852" s="188">
        <f>IFERROR(_xll.qlIndexFixing(IndexON,D1852,TRUE,_xll.ohTrigger(RecalcTrigger,TriggerON)),NA())</f>
        <v>1.8611465061435517E-2</v>
      </c>
      <c r="H1852" s="42">
        <f>_xll.qlCalendarAdvance(Calendar,$H1851,B1852,"f",FALSE)</f>
        <v>52461</v>
      </c>
      <c r="I1852" s="172">
        <f>_xll.qlInterestRateIndexValueDate(Index1M,$H1852)</f>
        <v>52461</v>
      </c>
      <c r="J1852" s="177">
        <f>IFERROR(_xll.qlIndexFixing(Index1M,$H1852,TRUE,_xll.ohTrigger(RecalcTrigger,Trigger1M)),NA())</f>
        <v>1.8855558590302246E-2</v>
      </c>
      <c r="K1852" s="44">
        <f>IFERROR(_xll.qlIndexFixing(Index3M,H1852,TRUE,_xll.ohTrigger(RecalcTrigger,Trigger3M)),NA())</f>
        <v>1.9215746605655618E-2</v>
      </c>
      <c r="L1852" s="44">
        <f>IFERROR(_xll.qlIndexFixing(Index6M,$H1852,TRUE,_xll.ohTrigger(RecalcTrigger,Trigger6M)),NA())</f>
        <v>1.9283837824625772E-2</v>
      </c>
      <c r="M1852" s="178">
        <f>IFERROR(_xll.qlIndexFixing(Index1Y,$H1852,TRUE,_xll.ohTrigger(RecalcTrigger,Trigger1Y)),NA())</f>
        <v>1.9655014891276065E-2</v>
      </c>
      <c r="N1852" s="177">
        <f>IFERROR(_xll.qlIndexFixing(ONIndex1M,I1852,TRUE,_xll.ohTrigger(RecalcTrigger,Trigger1M)),NA())</f>
        <v>1.8850486753574369E-2</v>
      </c>
      <c r="O1852" s="44">
        <f>IFERROR(_xll.qlIndexFixing(ONIndex3M,I1852,TRUE,_xll.ohTrigger(RecalcTrigger,Trigger3M)),NA())</f>
        <v>1.9199655587929243E-2</v>
      </c>
      <c r="P1852" s="44">
        <f>IFERROR(_xll.qlIndexFixing(ONIndex6M,I1852,TRUE,_xll.ohTrigger(RecalcTrigger,Trigger6M)),NA())</f>
        <v>1.9251059594244113E-2</v>
      </c>
      <c r="Q1852" s="178">
        <f>IFERROR(_xll.qlIndexFixing(ONIndex1Y,I1852,TRUE,_xll.ohTrigger(RecalcTrigger,Trigger1Y)),NA())</f>
        <v>1.9569665231792266E-2</v>
      </c>
    </row>
    <row r="1853" spans="2:17" x14ac:dyDescent="0.2">
      <c r="B1853" s="39" t="s">
        <v>42</v>
      </c>
      <c r="D1853" s="42">
        <f>_xll.qlCalendarAdvance(Calendar,$D1852,B1853,"f",FALSE)</f>
        <v>52468</v>
      </c>
      <c r="E1853" s="172">
        <f>_xll.qlInterestRateIndexValueDate(IndexON,D1853)</f>
        <v>52468</v>
      </c>
      <c r="F1853" s="188">
        <f>IFERROR(_xll.qlIndexFixing(IndexON,D1853,TRUE,_xll.ohTrigger(RecalcTrigger,TriggerON)),NA())</f>
        <v>1.8606983945058664E-2</v>
      </c>
      <c r="H1853" s="42">
        <f>_xll.qlCalendarAdvance(Calendar,$H1852,B1853,"f",FALSE)</f>
        <v>52468</v>
      </c>
      <c r="I1853" s="172">
        <f>_xll.qlInterestRateIndexValueDate(Index1M,$H1853)</f>
        <v>52468</v>
      </c>
      <c r="J1853" s="177">
        <f>IFERROR(_xll.qlIndexFixing(Index1M,$H1853,TRUE,_xll.ohTrigger(RecalcTrigger,Trigger1M)),NA())</f>
        <v>1.8851068215334221E-2</v>
      </c>
      <c r="K1853" s="44">
        <f>IFERROR(_xll.qlIndexFixing(Index3M,H1853,TRUE,_xll.ohTrigger(RecalcTrigger,Trigger3M)),NA())</f>
        <v>1.9211042507691199E-2</v>
      </c>
      <c r="L1853" s="44">
        <f>IFERROR(_xll.qlIndexFixing(Index6M,$H1853,TRUE,_xll.ohTrigger(RecalcTrigger,Trigger6M)),NA())</f>
        <v>1.9279032658794562E-2</v>
      </c>
      <c r="M1853" s="178">
        <f>IFERROR(_xll.qlIndexFixing(Index1Y,$H1853,TRUE,_xll.ohTrigger(RecalcTrigger,Trigger1Y)),NA())</f>
        <v>1.9650415550118296E-2</v>
      </c>
      <c r="N1853" s="177">
        <f>IFERROR(_xll.qlIndexFixing(ONIndex1M,I1853,TRUE,_xll.ohTrigger(RecalcTrigger,Trigger1M)),NA())</f>
        <v>1.8846073552440945E-2</v>
      </c>
      <c r="O1853" s="44">
        <f>IFERROR(_xll.qlIndexFixing(ONIndex3M,I1853,TRUE,_xll.ohTrigger(RecalcTrigger,Trigger3M)),NA())</f>
        <v>1.9195216082658062E-2</v>
      </c>
      <c r="P1853" s="44">
        <f>IFERROR(_xll.qlIndexFixing(ONIndex6M,I1853,TRUE,_xll.ohTrigger(RecalcTrigger,Trigger6M)),NA())</f>
        <v>1.9246789558367006E-2</v>
      </c>
      <c r="Q1853" s="178">
        <f>IFERROR(_xll.qlIndexFixing(ONIndex1Y,I1853,TRUE,_xll.ohTrigger(RecalcTrigger,Trigger1Y)),NA())</f>
        <v>1.9566495024094799E-2</v>
      </c>
    </row>
    <row r="1854" spans="2:17" x14ac:dyDescent="0.2">
      <c r="B1854" s="39" t="s">
        <v>42</v>
      </c>
      <c r="D1854" s="42">
        <f>_xll.qlCalendarAdvance(Calendar,$D1853,B1854,"f",FALSE)</f>
        <v>52475</v>
      </c>
      <c r="E1854" s="172">
        <f>_xll.qlInterestRateIndexValueDate(IndexON,D1854)</f>
        <v>52475</v>
      </c>
      <c r="F1854" s="188">
        <f>IFERROR(_xll.qlIndexFixing(IndexON,D1854,TRUE,_xll.ohTrigger(RecalcTrigger,TriggerON)),NA())</f>
        <v>1.8602467653056065E-2</v>
      </c>
      <c r="H1854" s="42">
        <f>_xll.qlCalendarAdvance(Calendar,$H1853,B1854,"f",FALSE)</f>
        <v>52475</v>
      </c>
      <c r="I1854" s="172">
        <f>_xll.qlInterestRateIndexValueDate(Index1M,$H1854)</f>
        <v>52475</v>
      </c>
      <c r="J1854" s="177">
        <f>IFERROR(_xll.qlIndexFixing(Index1M,$H1854,TRUE,_xll.ohTrigger(RecalcTrigger,Trigger1M)),NA())</f>
        <v>1.8846384581559111E-2</v>
      </c>
      <c r="K1854" s="44">
        <f>IFERROR(_xll.qlIndexFixing(Index3M,H1854,TRUE,_xll.ohTrigger(RecalcTrigger,Trigger3M)),NA())</f>
        <v>1.9206142213806322E-2</v>
      </c>
      <c r="L1854" s="44">
        <f>IFERROR(_xll.qlIndexFixing(Index6M,$H1854,TRUE,_xll.ohTrigger(RecalcTrigger,Trigger6M)),NA())</f>
        <v>1.9273892848327957E-2</v>
      </c>
      <c r="M1854" s="178">
        <f>IFERROR(_xll.qlIndexFixing(Index1Y,$H1854,TRUE,_xll.ohTrigger(RecalcTrigger,Trigger1Y)),NA())</f>
        <v>1.9645763803656568E-2</v>
      </c>
      <c r="N1854" s="177">
        <f>IFERROR(_xll.qlIndexFixing(ONIndex1M,I1854,TRUE,_xll.ohTrigger(RecalcTrigger,Trigger1M)),NA())</f>
        <v>1.8841627579028186E-2</v>
      </c>
      <c r="O1854" s="44">
        <f>IFERROR(_xll.qlIndexFixing(ONIndex3M,I1854,TRUE,_xll.ohTrigger(RecalcTrigger,Trigger3M)),NA())</f>
        <v>1.919073932081683E-2</v>
      </c>
      <c r="P1854" s="44">
        <f>IFERROR(_xll.qlIndexFixing(ONIndex6M,I1854,TRUE,_xll.ohTrigger(RecalcTrigger,Trigger6M)),NA())</f>
        <v>1.9242482103097869E-2</v>
      </c>
      <c r="Q1854" s="178">
        <f>IFERROR(_xll.qlIndexFixing(ONIndex1Y,I1854,TRUE,_xll.ohTrigger(RecalcTrigger,Trigger1Y)),NA())</f>
        <v>1.9563273400231562E-2</v>
      </c>
    </row>
    <row r="1855" spans="2:17" x14ac:dyDescent="0.2">
      <c r="B1855" s="39" t="s">
        <v>42</v>
      </c>
      <c r="D1855" s="42">
        <f>_xll.qlCalendarAdvance(Calendar,$D1854,B1855,"f",FALSE)</f>
        <v>52482</v>
      </c>
      <c r="E1855" s="172">
        <f>_xll.qlInterestRateIndexValueDate(IndexON,D1855)</f>
        <v>52482</v>
      </c>
      <c r="F1855" s="188">
        <f>IFERROR(_xll.qlIndexFixing(IndexON,D1855,TRUE,_xll.ohTrigger(RecalcTrigger,TriggerON)),NA())</f>
        <v>1.8597916185346675E-2</v>
      </c>
      <c r="H1855" s="42">
        <f>_xll.qlCalendarAdvance(Calendar,$H1854,B1855,"f",FALSE)</f>
        <v>52482</v>
      </c>
      <c r="I1855" s="172">
        <f>_xll.qlInterestRateIndexValueDate(Index1M,$H1855)</f>
        <v>52482</v>
      </c>
      <c r="J1855" s="177">
        <f>IFERROR(_xll.qlIndexFixing(Index1M,$H1855,TRUE,_xll.ohTrigger(RecalcTrigger,Trigger1M)),NA())</f>
        <v>1.8841831142893322E-2</v>
      </c>
      <c r="K1855" s="44">
        <f>IFERROR(_xll.qlIndexFixing(Index3M,H1855,TRUE,_xll.ohTrigger(RecalcTrigger,Trigger3M)),NA())</f>
        <v>1.920136618139575E-2</v>
      </c>
      <c r="L1855" s="44">
        <f>IFERROR(_xll.qlIndexFixing(Index6M,$H1855,TRUE,_xll.ohTrigger(RecalcTrigger,Trigger6M)),NA())</f>
        <v>1.9269018051784957E-2</v>
      </c>
      <c r="M1855" s="178">
        <f>IFERROR(_xll.qlIndexFixing(Index1Y,$H1855,TRUE,_xll.ohTrigger(RecalcTrigger,Trigger1Y)),NA())</f>
        <v>1.9641059652610329E-2</v>
      </c>
      <c r="N1855" s="177">
        <f>IFERROR(_xll.qlIndexFixing(ONIndex1M,I1855,TRUE,_xll.ohTrigger(RecalcTrigger,Trigger1M)),NA())</f>
        <v>1.8837148833174E-2</v>
      </c>
      <c r="O1855" s="44">
        <f>IFERROR(_xll.qlIndexFixing(ONIndex3M,I1855,TRUE,_xll.ohTrigger(RecalcTrigger,Trigger3M)),NA())</f>
        <v>1.9186225302648685E-2</v>
      </c>
      <c r="P1855" s="44">
        <f>IFERROR(_xll.qlIndexFixing(ONIndex6M,I1855,TRUE,_xll.ohTrigger(RecalcTrigger,Trigger6M)),NA())</f>
        <v>1.9238137228517749E-2</v>
      </c>
      <c r="Q1855" s="178">
        <f>IFERROR(_xll.qlIndexFixing(ONIndex1Y,I1855,TRUE,_xll.ohTrigger(RecalcTrigger,Trigger1Y)),NA())</f>
        <v>1.9560000360445695E-2</v>
      </c>
    </row>
    <row r="1856" spans="2:17" x14ac:dyDescent="0.2">
      <c r="B1856" s="39" t="s">
        <v>42</v>
      </c>
      <c r="D1856" s="42">
        <f>_xll.qlCalendarAdvance(Calendar,$D1855,B1856,"f",FALSE)</f>
        <v>52489</v>
      </c>
      <c r="E1856" s="172">
        <f>_xll.qlInterestRateIndexValueDate(IndexON,D1856)</f>
        <v>52489</v>
      </c>
      <c r="F1856" s="188">
        <f>IFERROR(_xll.qlIndexFixing(IndexON,D1856,TRUE,_xll.ohTrigger(RecalcTrigger,TriggerON)),NA())</f>
        <v>1.8593329541849446E-2</v>
      </c>
      <c r="H1856" s="42">
        <f>_xll.qlCalendarAdvance(Calendar,$H1855,B1856,"f",FALSE)</f>
        <v>52489</v>
      </c>
      <c r="I1856" s="172">
        <f>_xll.qlInterestRateIndexValueDate(Index1M,$H1856)</f>
        <v>52489</v>
      </c>
      <c r="J1856" s="177">
        <f>IFERROR(_xll.qlIndexFixing(Index1M,$H1856,TRUE,_xll.ohTrigger(RecalcTrigger,Trigger1M)),NA())</f>
        <v>1.8837244884414555E-2</v>
      </c>
      <c r="K1856" s="44">
        <f>IFERROR(_xll.qlIndexFixing(Index3M,H1856,TRUE,_xll.ohTrigger(RecalcTrigger,Trigger3M)),NA())</f>
        <v>1.9196552721754818E-2</v>
      </c>
      <c r="L1856" s="44">
        <f>IFERROR(_xll.qlIndexFixing(Index6M,$H1856,TRUE,_xll.ohTrigger(RecalcTrigger,Trigger6M)),NA())</f>
        <v>1.9264105490171955E-2</v>
      </c>
      <c r="M1856" s="178">
        <f>IFERROR(_xll.qlIndexFixing(Index1Y,$H1856,TRUE,_xll.ohTrigger(RecalcTrigger,Trigger1Y)),NA())</f>
        <v>1.9636303097707225E-2</v>
      </c>
      <c r="N1856" s="177">
        <f>IFERROR(_xll.qlIndexFixing(ONIndex1M,I1856,TRUE,_xll.ohTrigger(RecalcTrigger,Trigger1M)),NA())</f>
        <v>1.8832637314716294E-2</v>
      </c>
      <c r="O1856" s="44">
        <f>IFERROR(_xll.qlIndexFixing(ONIndex3M,I1856,TRUE,_xll.ohTrigger(RecalcTrigger,Trigger3M)),NA())</f>
        <v>1.9181674027829443E-2</v>
      </c>
      <c r="P1856" s="44">
        <f>IFERROR(_xll.qlIndexFixing(ONIndex6M,I1856,TRUE,_xll.ohTrigger(RecalcTrigger,Trigger6M)),NA())</f>
        <v>1.9233754934626646E-2</v>
      </c>
      <c r="Q1856" s="178">
        <f>IFERROR(_xll.qlIndexFixing(ONIndex1Y,I1856,TRUE,_xll.ohTrigger(RecalcTrigger,Trigger1Y)),NA())</f>
        <v>1.9556675904575105E-2</v>
      </c>
    </row>
    <row r="1857" spans="2:17" x14ac:dyDescent="0.2">
      <c r="B1857" s="39" t="s">
        <v>42</v>
      </c>
      <c r="D1857" s="42">
        <f>_xll.qlCalendarAdvance(Calendar,$D1856,B1857,"f",FALSE)</f>
        <v>52496</v>
      </c>
      <c r="E1857" s="172">
        <f>_xll.qlInterestRateIndexValueDate(IndexON,D1857)</f>
        <v>52496</v>
      </c>
      <c r="F1857" s="188">
        <f>IFERROR(_xll.qlIndexFixing(IndexON,D1857,TRUE,_xll.ohTrigger(RecalcTrigger,TriggerON)),NA())</f>
        <v>1.8588707722726472E-2</v>
      </c>
      <c r="H1857" s="42">
        <f>_xll.qlCalendarAdvance(Calendar,$H1856,B1857,"f",FALSE)</f>
        <v>52496</v>
      </c>
      <c r="I1857" s="172">
        <f>_xll.qlInterestRateIndexValueDate(Index1M,$H1857)</f>
        <v>52496</v>
      </c>
      <c r="J1857" s="177">
        <f>IFERROR(_xll.qlIndexFixing(Index1M,$H1857,TRUE,_xll.ohTrigger(RecalcTrigger,Trigger1M)),NA())</f>
        <v>1.8832625806168735E-2</v>
      </c>
      <c r="K1857" s="44">
        <f>IFERROR(_xll.qlIndexFixing(Index3M,H1857,TRUE,_xll.ohTrigger(RecalcTrigger,Trigger3M)),NA())</f>
        <v>1.9191701835019784E-2</v>
      </c>
      <c r="L1857" s="44">
        <f>IFERROR(_xll.qlIndexFixing(Index6M,$H1857,TRUE,_xll.ohTrigger(RecalcTrigger,Trigger6M)),NA())</f>
        <v>1.9259155163764152E-2</v>
      </c>
      <c r="M1857" s="178">
        <f>IFERROR(_xll.qlIndexFixing(Index1Y,$H1857,TRUE,_xll.ohTrigger(RecalcTrigger,Trigger1Y)),NA())</f>
        <v>1.9631494139682876E-2</v>
      </c>
      <c r="N1857" s="177">
        <f>IFERROR(_xll.qlIndexFixing(ONIndex1M,I1857,TRUE,_xll.ohTrigger(RecalcTrigger,Trigger1M)),NA())</f>
        <v>1.8828093024141346E-2</v>
      </c>
      <c r="O1857" s="44">
        <f>IFERROR(_xll.qlIndexFixing(ONIndex3M,I1857,TRUE,_xll.ohTrigger(RecalcTrigger,Trigger3M)),NA())</f>
        <v>1.9177085496602242E-2</v>
      </c>
      <c r="P1857" s="44">
        <f>IFERROR(_xll.qlIndexFixing(ONIndex6M,I1857,TRUE,_xll.ohTrigger(RecalcTrigger,Trigger6M)),NA())</f>
        <v>1.9229335221586652E-2</v>
      </c>
      <c r="Q1857" s="178">
        <f>IFERROR(_xll.qlIndexFixing(ONIndex1Y,I1857,TRUE,_xll.ohTrigger(RecalcTrigger,Trigger1Y)),NA())</f>
        <v>1.955330003286293E-2</v>
      </c>
    </row>
    <row r="1858" spans="2:17" x14ac:dyDescent="0.2">
      <c r="B1858" s="39" t="s">
        <v>42</v>
      </c>
      <c r="D1858" s="42">
        <f>_xll.qlCalendarAdvance(Calendar,$D1857,B1858,"f",FALSE)</f>
        <v>52503</v>
      </c>
      <c r="E1858" s="172">
        <f>_xll.qlInterestRateIndexValueDate(IndexON,D1858)</f>
        <v>52503</v>
      </c>
      <c r="F1858" s="188">
        <f>IFERROR(_xll.qlIndexFixing(IndexON,D1858,TRUE,_xll.ohTrigger(RecalcTrigger,TriggerON)),NA())</f>
        <v>1.8584050727734613E-2</v>
      </c>
      <c r="H1858" s="42">
        <f>_xll.qlCalendarAdvance(Calendar,$H1857,B1858,"f",FALSE)</f>
        <v>52503</v>
      </c>
      <c r="I1858" s="172">
        <f>_xll.qlInterestRateIndexValueDate(Index1M,$H1858)</f>
        <v>52503</v>
      </c>
      <c r="J1858" s="177">
        <f>IFERROR(_xll.qlIndexFixing(Index1M,$H1858,TRUE,_xll.ohTrigger(RecalcTrigger,Trigger1M)),NA())</f>
        <v>1.8827973908190986E-2</v>
      </c>
      <c r="K1858" s="44">
        <f>IFERROR(_xll.qlIndexFixing(Index3M,H1858,TRUE,_xll.ohTrigger(RecalcTrigger,Trigger3M)),NA())</f>
        <v>1.9186813521327811E-2</v>
      </c>
      <c r="L1858" s="44">
        <f>IFERROR(_xll.qlIndexFixing(Index6M,$H1858,TRUE,_xll.ohTrigger(RecalcTrigger,Trigger6M)),NA())</f>
        <v>1.9254167072838082E-2</v>
      </c>
      <c r="M1858" s="178">
        <f>IFERROR(_xll.qlIndexFixing(Index1Y,$H1858,TRUE,_xll.ohTrigger(RecalcTrigger,Trigger1Y)),NA())</f>
        <v>1.9626632779280867E-2</v>
      </c>
      <c r="N1858" s="177">
        <f>IFERROR(_xll.qlIndexFixing(ONIndex1M,I1858,TRUE,_xll.ohTrigger(RecalcTrigger,Trigger1M)),NA())</f>
        <v>1.8823515960962878E-2</v>
      </c>
      <c r="O1858" s="44">
        <f>IFERROR(_xll.qlIndexFixing(ONIndex3M,I1858,TRUE,_xll.ohTrigger(RecalcTrigger,Trigger3M)),NA())</f>
        <v>1.917245970880499E-2</v>
      </c>
      <c r="P1858" s="44">
        <f>IFERROR(_xll.qlIndexFixing(ONIndex6M,I1858,TRUE,_xll.ohTrigger(RecalcTrigger,Trigger6M)),NA())</f>
        <v>1.9224878089073583E-2</v>
      </c>
      <c r="Q1858" s="178">
        <f>IFERROR(_xll.qlIndexFixing(ONIndex1Y,I1858,TRUE,_xll.ohTrigger(RecalcTrigger,Trigger1Y)),NA())</f>
        <v>1.954987274490394E-2</v>
      </c>
    </row>
    <row r="1859" spans="2:17" x14ac:dyDescent="0.2">
      <c r="B1859" s="39" t="s">
        <v>42</v>
      </c>
      <c r="D1859" s="42">
        <f>_xll.qlCalendarAdvance(Calendar,$D1858,B1859,"f",FALSE)</f>
        <v>52510</v>
      </c>
      <c r="E1859" s="172">
        <f>_xll.qlInterestRateIndexValueDate(IndexON,D1859)</f>
        <v>52510</v>
      </c>
      <c r="F1859" s="188">
        <f>IFERROR(_xll.qlIndexFixing(IndexON,D1859,TRUE,_xll.ohTrigger(RecalcTrigger,TriggerON)),NA())</f>
        <v>1.8579358557198056E-2</v>
      </c>
      <c r="H1859" s="42">
        <f>_xll.qlCalendarAdvance(Calendar,$H1858,B1859,"f",FALSE)</f>
        <v>52510</v>
      </c>
      <c r="I1859" s="172">
        <f>_xll.qlInterestRateIndexValueDate(Index1M,$H1859)</f>
        <v>52510</v>
      </c>
      <c r="J1859" s="177">
        <f>IFERROR(_xll.qlIndexFixing(Index1M,$H1859,TRUE,_xll.ohTrigger(RecalcTrigger,Trigger1M)),NA())</f>
        <v>1.882343671499449E-2</v>
      </c>
      <c r="K1859" s="44">
        <f>IFERROR(_xll.qlIndexFixing(Index3M,H1859,TRUE,_xll.ohTrigger(RecalcTrigger,Trigger3M)),NA())</f>
        <v>1.9182031907463763E-2</v>
      </c>
      <c r="L1859" s="44">
        <f>IFERROR(_xll.qlIndexFixing(Index6M,$H1859,TRUE,_xll.ohTrigger(RecalcTrigger,Trigger6M)),NA())</f>
        <v>1.9249275005822773E-2</v>
      </c>
      <c r="M1859" s="178">
        <f>IFERROR(_xll.qlIndexFixing(Index1Y,$H1859,TRUE,_xll.ohTrigger(RecalcTrigger,Trigger1Y)),NA())</f>
        <v>1.9621719017252761E-2</v>
      </c>
      <c r="N1859" s="177">
        <f>IFERROR(_xll.qlIndexFixing(ONIndex1M,I1859,TRUE,_xll.ohTrigger(RecalcTrigger,Trigger1M)),NA())</f>
        <v>1.8818906125424029E-2</v>
      </c>
      <c r="O1859" s="44">
        <f>IFERROR(_xll.qlIndexFixing(ONIndex3M,I1859,TRUE,_xll.ohTrigger(RecalcTrigger,Trigger3M)),NA())</f>
        <v>1.9167796664599779E-2</v>
      </c>
      <c r="P1859" s="44">
        <f>IFERROR(_xll.qlIndexFixing(ONIndex6M,I1859,TRUE,_xll.ohTrigger(RecalcTrigger,Trigger6M)),NA())</f>
        <v>1.9220383537330576E-2</v>
      </c>
      <c r="Q1859" s="178">
        <f>IFERROR(_xll.qlIndexFixing(ONIndex1Y,I1859,TRUE,_xll.ohTrigger(RecalcTrigger,Trigger1Y)),NA())</f>
        <v>1.9546394041103365E-2</v>
      </c>
    </row>
    <row r="1860" spans="2:17" x14ac:dyDescent="0.2">
      <c r="B1860" s="39" t="s">
        <v>42</v>
      </c>
      <c r="D1860" s="42">
        <f>_xll.qlCalendarAdvance(Calendar,$D1859,B1860,"f",FALSE)</f>
        <v>52517</v>
      </c>
      <c r="E1860" s="172">
        <f>_xll.qlInterestRateIndexValueDate(IndexON,D1860)</f>
        <v>52517</v>
      </c>
      <c r="F1860" s="188">
        <f>IFERROR(_xll.qlIndexFixing(IndexON,D1860,TRUE,_xll.ohTrigger(RecalcTrigger,TriggerON)),NA())</f>
        <v>1.857463121087366E-2</v>
      </c>
      <c r="H1860" s="42">
        <f>_xll.qlCalendarAdvance(Calendar,$H1859,B1860,"f",FALSE)</f>
        <v>52517</v>
      </c>
      <c r="I1860" s="172">
        <f>_xll.qlInterestRateIndexValueDate(Index1M,$H1860)</f>
        <v>52517</v>
      </c>
      <c r="J1860" s="177">
        <f>IFERROR(_xll.qlIndexFixing(Index1M,$H1860,TRUE,_xll.ohTrigger(RecalcTrigger,Trigger1M)),NA())</f>
        <v>1.8818716590210054E-2</v>
      </c>
      <c r="K1860" s="44">
        <f>IFERROR(_xll.qlIndexFixing(Index3M,H1860,TRUE,_xll.ohTrigger(RecalcTrigger,Trigger3M)),NA())</f>
        <v>1.917706580662415E-2</v>
      </c>
      <c r="L1860" s="44">
        <f>IFERROR(_xll.qlIndexFixing(Index6M,$H1860,TRUE,_xll.ohTrigger(RecalcTrigger,Trigger6M)),NA())</f>
        <v>1.9244208423438675E-2</v>
      </c>
      <c r="M1860" s="178">
        <f>IFERROR(_xll.qlIndexFixing(Index1Y,$H1860,TRUE,_xll.ohTrigger(RecalcTrigger,Trigger1Y)),NA())</f>
        <v>1.9616752854358752E-2</v>
      </c>
      <c r="N1860" s="177">
        <f>IFERROR(_xll.qlIndexFixing(ONIndex1M,I1860,TRUE,_xll.ohTrigger(RecalcTrigger,Trigger1M)),NA())</f>
        <v>1.8814263517443752E-2</v>
      </c>
      <c r="O1860" s="44">
        <f>IFERROR(_xll.qlIndexFixing(ONIndex3M,I1860,TRUE,_xll.ohTrigger(RecalcTrigger,Trigger3M)),NA())</f>
        <v>1.9163096363824517E-2</v>
      </c>
      <c r="P1860" s="44">
        <f>IFERROR(_xll.qlIndexFixing(ONIndex6M,I1860,TRUE,_xll.ohTrigger(RecalcTrigger,Trigger6M)),NA())</f>
        <v>1.9215851566276587E-2</v>
      </c>
      <c r="Q1860" s="178">
        <f>IFERROR(_xll.qlIndexFixing(ONIndex1Y,I1860,TRUE,_xll.ohTrigger(RecalcTrigger,Trigger1Y)),NA())</f>
        <v>1.9542863921218068E-2</v>
      </c>
    </row>
    <row r="1861" spans="2:17" x14ac:dyDescent="0.2">
      <c r="B1861" s="39" t="s">
        <v>42</v>
      </c>
      <c r="D1861" s="42">
        <f>_xll.qlCalendarAdvance(Calendar,$D1860,B1861,"f",FALSE)</f>
        <v>52524</v>
      </c>
      <c r="E1861" s="172">
        <f>_xll.qlInterestRateIndexValueDate(IndexON,D1861)</f>
        <v>52524</v>
      </c>
      <c r="F1861" s="188">
        <f>IFERROR(_xll.qlIndexFixing(IndexON,D1861,TRUE,_xll.ohTrigger(RecalcTrigger,TriggerON)),NA())</f>
        <v>1.856986868868038E-2</v>
      </c>
      <c r="H1861" s="42">
        <f>_xll.qlCalendarAdvance(Calendar,$H1860,B1861,"f",FALSE)</f>
        <v>52524</v>
      </c>
      <c r="I1861" s="172">
        <f>_xll.qlInterestRateIndexValueDate(Index1M,$H1861)</f>
        <v>52524</v>
      </c>
      <c r="J1861" s="177">
        <f>IFERROR(_xll.qlIndexFixing(Index1M,$H1861,TRUE,_xll.ohTrigger(RecalcTrigger,Trigger1M)),NA())</f>
        <v>1.8813963644176031E-2</v>
      </c>
      <c r="K1861" s="44">
        <f>IFERROR(_xll.qlIndexFixing(Index3M,H1861,TRUE,_xll.ohTrigger(RecalcTrigger,Trigger3M)),NA())</f>
        <v>1.9172062277354969E-2</v>
      </c>
      <c r="L1861" s="44">
        <f>IFERROR(_xll.qlIndexFixing(Index6M,$H1861,TRUE,_xll.ohTrigger(RecalcTrigger,Trigger6M)),NA())</f>
        <v>1.9239104075489077E-2</v>
      </c>
      <c r="M1861" s="178">
        <f>IFERROR(_xll.qlIndexFixing(Index1Y,$H1861,TRUE,_xll.ohTrigger(RecalcTrigger,Trigger1Y)),NA())</f>
        <v>1.9611734291366343E-2</v>
      </c>
      <c r="N1861" s="177">
        <f>IFERROR(_xll.qlIndexFixing(ONIndex1M,I1861,TRUE,_xll.ohTrigger(RecalcTrigger,Trigger1M)),NA())</f>
        <v>1.8809588137022049E-2</v>
      </c>
      <c r="O1861" s="44">
        <f>IFERROR(_xll.qlIndexFixing(ONIndex3M,I1861,TRUE,_xll.ohTrigger(RecalcTrigger,Trigger3M)),NA())</f>
        <v>1.9158358806722342E-2</v>
      </c>
      <c r="P1861" s="44">
        <f>IFERROR(_xll.qlIndexFixing(ONIndex6M,I1861,TRUE,_xll.ohTrigger(RecalcTrigger,Trigger6M)),NA())</f>
        <v>1.9211282175992661E-2</v>
      </c>
      <c r="Q1861" s="178">
        <f>IFERROR(_xll.qlIndexFixing(ONIndex1Y,I1861,TRUE,_xll.ohTrigger(RecalcTrigger,Trigger1Y)),NA())</f>
        <v>1.9539282385410139E-2</v>
      </c>
    </row>
    <row r="1862" spans="2:17" x14ac:dyDescent="0.2">
      <c r="B1862" s="39" t="s">
        <v>42</v>
      </c>
      <c r="D1862" s="42">
        <f>_xll.qlCalendarAdvance(Calendar,$D1861,B1862,"f",FALSE)</f>
        <v>52531</v>
      </c>
      <c r="E1862" s="172">
        <f>_xll.qlInterestRateIndexValueDate(IndexON,D1862)</f>
        <v>52531</v>
      </c>
      <c r="F1862" s="188">
        <f>IFERROR(_xll.qlIndexFixing(IndexON,D1862,TRUE,_xll.ohTrigger(RecalcTrigger,TriggerON)),NA())</f>
        <v>1.8565070990942401E-2</v>
      </c>
      <c r="H1862" s="42">
        <f>_xll.qlCalendarAdvance(Calendar,$H1861,B1862,"f",FALSE)</f>
        <v>52531</v>
      </c>
      <c r="I1862" s="172">
        <f>_xll.qlInterestRateIndexValueDate(Index1M,$H1862)</f>
        <v>52531</v>
      </c>
      <c r="J1862" s="177">
        <f>IFERROR(_xll.qlIndexFixing(Index1M,$H1862,TRUE,_xll.ohTrigger(RecalcTrigger,Trigger1M)),NA())</f>
        <v>1.8809177876934247E-2</v>
      </c>
      <c r="K1862" s="44">
        <f>IFERROR(_xll.qlIndexFixing(Index3M,H1862,TRUE,_xll.ohTrigger(RecalcTrigger,Trigger3M)),NA())</f>
        <v>1.9167021319793642E-2</v>
      </c>
      <c r="L1862" s="44">
        <f>IFERROR(_xll.qlIndexFixing(Index6M,$H1862,TRUE,_xll.ohTrigger(RecalcTrigger,Trigger6M)),NA())</f>
        <v>1.9233961962262739E-2</v>
      </c>
      <c r="M1862" s="178">
        <f>IFERROR(_xll.qlIndexFixing(Index1Y,$H1862,TRUE,_xll.ohTrigger(RecalcTrigger,Trigger1Y)),NA())</f>
        <v>1.9606663329052341E-2</v>
      </c>
      <c r="N1862" s="177">
        <f>IFERROR(_xll.qlIndexFixing(ONIndex1M,I1862,TRUE,_xll.ohTrigger(RecalcTrigger,Trigger1M)),NA())</f>
        <v>1.8804879984239964E-2</v>
      </c>
      <c r="O1862" s="44">
        <f>IFERROR(_xll.qlIndexFixing(ONIndex3M,I1862,TRUE,_xll.ohTrigger(RecalcTrigger,Trigger3M)),NA())</f>
        <v>1.9153583993131162E-2</v>
      </c>
      <c r="P1862" s="44">
        <f>IFERROR(_xll.qlIndexFixing(ONIndex6M,I1862,TRUE,_xll.ohTrigger(RecalcTrigger,Trigger6M)),NA())</f>
        <v>1.9206675366316706E-2</v>
      </c>
      <c r="Q1862" s="178">
        <f>IFERROR(_xll.qlIndexFixing(ONIndex1Y,I1862,TRUE,_xll.ohTrigger(RecalcTrigger,Trigger1Y)),NA())</f>
        <v>1.9535649433598534E-2</v>
      </c>
    </row>
    <row r="1863" spans="2:17" x14ac:dyDescent="0.2">
      <c r="B1863" s="39" t="s">
        <v>42</v>
      </c>
      <c r="D1863" s="42">
        <f>_xll.qlCalendarAdvance(Calendar,$D1862,B1863,"f",FALSE)</f>
        <v>52538</v>
      </c>
      <c r="E1863" s="172">
        <f>_xll.qlInterestRateIndexValueDate(IndexON,D1863)</f>
        <v>52538</v>
      </c>
      <c r="F1863" s="188">
        <f>IFERROR(_xll.qlIndexFixing(IndexON,D1863,TRUE,_xll.ohTrigger(RecalcTrigger,TriggerON)),NA())</f>
        <v>1.8560238117497629E-2</v>
      </c>
      <c r="H1863" s="42">
        <f>_xll.qlCalendarAdvance(Calendar,$H1862,B1863,"f",FALSE)</f>
        <v>52538</v>
      </c>
      <c r="I1863" s="172">
        <f>_xll.qlInterestRateIndexValueDate(Index1M,$H1863)</f>
        <v>52538</v>
      </c>
      <c r="J1863" s="177">
        <f>IFERROR(_xll.qlIndexFixing(Index1M,$H1863,TRUE,_xll.ohTrigger(RecalcTrigger,Trigger1M)),NA())</f>
        <v>1.8804222123595671E-2</v>
      </c>
      <c r="K1863" s="44">
        <f>IFERROR(_xll.qlIndexFixing(Index3M,H1863,TRUE,_xll.ohTrigger(RecalcTrigger,Trigger3M)),NA())</f>
        <v>1.9161942934085525E-2</v>
      </c>
      <c r="L1863" s="44">
        <f>IFERROR(_xll.qlIndexFixing(Index6M,$H1863,TRUE,_xll.ohTrigger(RecalcTrigger,Trigger6M)),NA())</f>
        <v>1.922866016028579E-2</v>
      </c>
      <c r="M1863" s="178">
        <f>IFERROR(_xll.qlIndexFixing(Index1Y,$H1863,TRUE,_xll.ohTrigger(RecalcTrigger,Trigger1Y)),NA())</f>
        <v>1.9601539968200195E-2</v>
      </c>
      <c r="N1863" s="177">
        <f>IFERROR(_xll.qlIndexFixing(ONIndex1M,I1863,TRUE,_xll.ohTrigger(RecalcTrigger,Trigger1M)),NA())</f>
        <v>1.8800139059259591E-2</v>
      </c>
      <c r="O1863" s="44">
        <f>IFERROR(_xll.qlIndexFixing(ONIndex3M,I1863,TRUE,_xll.ohTrigger(RecalcTrigger,Trigger3M)),NA())</f>
        <v>1.9148771922888885E-2</v>
      </c>
      <c r="P1863" s="44">
        <f>IFERROR(_xll.qlIndexFixing(ONIndex6M,I1863,TRUE,_xll.ohTrigger(RecalcTrigger,Trigger6M)),NA())</f>
        <v>1.9202031137329767E-2</v>
      </c>
      <c r="Q1863" s="178">
        <f>IFERROR(_xll.qlIndexFixing(ONIndex1Y,I1863,TRUE,_xll.ohTrigger(RecalcTrigger,Trigger1Y)),NA())</f>
        <v>1.9531965065702206E-2</v>
      </c>
    </row>
    <row r="1864" spans="2:17" x14ac:dyDescent="0.2">
      <c r="B1864" s="39" t="s">
        <v>42</v>
      </c>
      <c r="D1864" s="42">
        <f>_xll.qlCalendarAdvance(Calendar,$D1863,B1864,"f",FALSE)</f>
        <v>52545</v>
      </c>
      <c r="E1864" s="172">
        <f>_xll.qlInterestRateIndexValueDate(IndexON,D1864)</f>
        <v>52545</v>
      </c>
      <c r="F1864" s="188">
        <f>IFERROR(_xll.qlIndexFixing(IndexON,D1864,TRUE,_xll.ohTrigger(RecalcTrigger,TriggerON)),NA())</f>
        <v>1.855537006826502E-2</v>
      </c>
      <c r="H1864" s="42">
        <f>_xll.qlCalendarAdvance(Calendar,$H1863,B1864,"f",FALSE)</f>
        <v>52545</v>
      </c>
      <c r="I1864" s="172">
        <f>_xll.qlInterestRateIndexValueDate(Index1M,$H1864)</f>
        <v>52545</v>
      </c>
      <c r="J1864" s="177">
        <f>IFERROR(_xll.qlIndexFixing(Index1M,$H1864,TRUE,_xll.ohTrigger(RecalcTrigger,Trigger1M)),NA())</f>
        <v>1.8799373308009775E-2</v>
      </c>
      <c r="K1864" s="44">
        <f>IFERROR(_xll.qlIndexFixing(Index3M,H1864,TRUE,_xll.ohTrigger(RecalcTrigger,Trigger3M)),NA())</f>
        <v>1.9156827120372449E-2</v>
      </c>
      <c r="L1864" s="44">
        <f>IFERROR(_xll.qlIndexFixing(Index6M,$H1864,TRUE,_xll.ohTrigger(RecalcTrigger,Trigger6M)),NA())</f>
        <v>1.9223445488189665E-2</v>
      </c>
      <c r="M1864" s="178">
        <f>IFERROR(_xll.qlIndexFixing(Index1Y,$H1864,TRUE,_xll.ohTrigger(RecalcTrigger,Trigger1Y)),NA())</f>
        <v>1.9596364209602427E-2</v>
      </c>
      <c r="N1864" s="177">
        <f>IFERROR(_xll.qlIndexFixing(ONIndex1M,I1864,TRUE,_xll.ohTrigger(RecalcTrigger,Trigger1M)),NA())</f>
        <v>1.8795365361675698E-2</v>
      </c>
      <c r="O1864" s="44">
        <f>IFERROR(_xll.qlIndexFixing(ONIndex3M,I1864,TRUE,_xll.ohTrigger(RecalcTrigger,Trigger3M)),NA())</f>
        <v>1.9143922596238649E-2</v>
      </c>
      <c r="P1864" s="44">
        <f>IFERROR(_xll.qlIndexFixing(ONIndex6M,I1864,TRUE,_xll.ohTrigger(RecalcTrigger,Trigger6M)),NA())</f>
        <v>1.9197349489112892E-2</v>
      </c>
      <c r="Q1864" s="178">
        <f>IFERROR(_xll.qlIndexFixing(ONIndex1Y,I1864,TRUE,_xll.ohTrigger(RecalcTrigger,Trigger1Y)),NA())</f>
        <v>1.9528229281883247E-2</v>
      </c>
    </row>
    <row r="1865" spans="2:17" x14ac:dyDescent="0.2">
      <c r="B1865" s="39" t="s">
        <v>42</v>
      </c>
      <c r="D1865" s="42">
        <f>_xll.qlCalendarAdvance(Calendar,$D1864,B1865,"f",FALSE)</f>
        <v>52552</v>
      </c>
      <c r="E1865" s="172">
        <f>_xll.qlInterestRateIndexValueDate(IndexON,D1865)</f>
        <v>52552</v>
      </c>
      <c r="F1865" s="188">
        <f>IFERROR(_xll.qlIndexFixing(IndexON,D1865,TRUE,_xll.ohTrigger(RecalcTrigger,TriggerON)),NA())</f>
        <v>1.8550466843325619E-2</v>
      </c>
      <c r="H1865" s="42">
        <f>_xll.qlCalendarAdvance(Calendar,$H1864,B1865,"f",FALSE)</f>
        <v>52552</v>
      </c>
      <c r="I1865" s="172">
        <f>_xll.qlInterestRateIndexValueDate(Index1M,$H1865)</f>
        <v>52552</v>
      </c>
      <c r="J1865" s="177">
        <f>IFERROR(_xll.qlIndexFixing(Index1M,$H1865,TRUE,_xll.ohTrigger(RecalcTrigger,Trigger1M)),NA())</f>
        <v>1.87944916729594E-2</v>
      </c>
      <c r="K1865" s="44">
        <f>IFERROR(_xll.qlIndexFixing(Index3M,H1865,TRUE,_xll.ohTrigger(RecalcTrigger,Trigger3M)),NA())</f>
        <v>1.9151673878798008E-2</v>
      </c>
      <c r="L1865" s="44">
        <f>IFERROR(_xll.qlIndexFixing(Index6M,$H1865,TRUE,_xll.ohTrigger(RecalcTrigger,Trigger6M)),NA())</f>
        <v>1.9218193053573827E-2</v>
      </c>
      <c r="M1865" s="178">
        <f>IFERROR(_xll.qlIndexFixing(Index1Y,$H1865,TRUE,_xll.ohTrigger(RecalcTrigger,Trigger1Y)),NA())</f>
        <v>1.9591136054059315E-2</v>
      </c>
      <c r="N1865" s="177">
        <f>IFERROR(_xll.qlIndexFixing(ONIndex1M,I1865,TRUE,_xll.ohTrigger(RecalcTrigger,Trigger1M)),NA())</f>
        <v>1.8790558891731424E-2</v>
      </c>
      <c r="O1865" s="44">
        <f>IFERROR(_xll.qlIndexFixing(ONIndex3M,I1865,TRUE,_xll.ohTrigger(RecalcTrigger,Trigger3M)),NA())</f>
        <v>1.9139036013099409E-2</v>
      </c>
      <c r="P1865" s="44">
        <f>IFERROR(_xll.qlIndexFixing(ONIndex6M,I1865,TRUE,_xll.ohTrigger(RecalcTrigger,Trigger6M)),NA())</f>
        <v>1.9192630421503987E-2</v>
      </c>
      <c r="Q1865" s="178">
        <f>IFERROR(_xll.qlIndexFixing(ONIndex1Y,I1865,TRUE,_xll.ohTrigger(RecalcTrigger,Trigger1Y)),NA())</f>
        <v>1.9524442081979565E-2</v>
      </c>
    </row>
    <row r="1866" spans="2:17" x14ac:dyDescent="0.2">
      <c r="B1866" s="39" t="s">
        <v>42</v>
      </c>
      <c r="D1866" s="42">
        <f>_xll.qlCalendarAdvance(Calendar,$D1865,B1866,"f",FALSE)</f>
        <v>52559</v>
      </c>
      <c r="E1866" s="172">
        <f>_xll.qlInterestRateIndexValueDate(IndexON,D1866)</f>
        <v>52559</v>
      </c>
      <c r="F1866" s="188">
        <f>IFERROR(_xll.qlIndexFixing(IndexON,D1866,TRUE,_xll.ohTrigger(RecalcTrigger,TriggerON)),NA())</f>
        <v>1.8545528442679426E-2</v>
      </c>
      <c r="H1866" s="42">
        <f>_xll.qlCalendarAdvance(Calendar,$H1865,B1866,"f",FALSE)</f>
        <v>52559</v>
      </c>
      <c r="I1866" s="172">
        <f>_xll.qlInterestRateIndexValueDate(Index1M,$H1866)</f>
        <v>52559</v>
      </c>
      <c r="J1866" s="177">
        <f>IFERROR(_xll.qlIndexFixing(Index1M,$H1866,TRUE,_xll.ohTrigger(RecalcTrigger,Trigger1M)),NA())</f>
        <v>1.8789577218482366E-2</v>
      </c>
      <c r="K1866" s="44">
        <f>IFERROR(_xll.qlIndexFixing(Index3M,H1866,TRUE,_xll.ohTrigger(RecalcTrigger,Trigger3M)),NA())</f>
        <v>1.9146483209508437E-2</v>
      </c>
      <c r="L1866" s="44">
        <f>IFERROR(_xll.qlIndexFixing(Index6M,$H1866,TRUE,_xll.ohTrigger(RecalcTrigger,Trigger6M)),NA())</f>
        <v>1.9212902856733067E-2</v>
      </c>
      <c r="M1866" s="178">
        <f>IFERROR(_xll.qlIndexFixing(Index1Y,$H1866,TRUE,_xll.ohTrigger(RecalcTrigger,Trigger1Y)),NA())</f>
        <v>1.9585855502379328E-2</v>
      </c>
      <c r="N1866" s="177">
        <f>IFERROR(_xll.qlIndexFixing(ONIndex1M,I1866,TRUE,_xll.ohTrigger(RecalcTrigger,Trigger1M)),NA())</f>
        <v>1.8785719649507815E-2</v>
      </c>
      <c r="O1866" s="44">
        <f>IFERROR(_xll.qlIndexFixing(ONIndex3M,I1866,TRUE,_xll.ohTrigger(RecalcTrigger,Trigger3M)),NA())</f>
        <v>1.9134112173552209E-2</v>
      </c>
      <c r="P1866" s="44">
        <f>IFERROR(_xll.qlIndexFixing(ONIndex6M,I1866,TRUE,_xll.ohTrigger(RecalcTrigger,Trigger6M)),NA())</f>
        <v>1.9187873934746191E-2</v>
      </c>
      <c r="Q1866" s="178">
        <f>IFERROR(_xll.qlIndexFixing(ONIndex1Y,I1866,TRUE,_xll.ohTrigger(RecalcTrigger,Trigger1Y)),NA())</f>
        <v>1.9520603466153252E-2</v>
      </c>
    </row>
    <row r="1867" spans="2:17" x14ac:dyDescent="0.2">
      <c r="B1867" s="39" t="s">
        <v>42</v>
      </c>
      <c r="D1867" s="42">
        <f>_xll.qlCalendarAdvance(Calendar,$D1866,B1867,"f",FALSE)</f>
        <v>52566</v>
      </c>
      <c r="E1867" s="172">
        <f>_xll.qlInterestRateIndexValueDate(IndexON,D1867)</f>
        <v>52566</v>
      </c>
      <c r="F1867" s="188">
        <f>IFERROR(_xll.qlIndexFixing(IndexON,D1867,TRUE,_xll.ohTrigger(RecalcTrigger,TriggerON)),NA())</f>
        <v>1.8540554866326442E-2</v>
      </c>
      <c r="H1867" s="42">
        <f>_xll.qlCalendarAdvance(Calendar,$H1866,B1867,"f",FALSE)</f>
        <v>52566</v>
      </c>
      <c r="I1867" s="172">
        <f>_xll.qlInterestRateIndexValueDate(Index1M,$H1867)</f>
        <v>52566</v>
      </c>
      <c r="J1867" s="177">
        <f>IFERROR(_xll.qlIndexFixing(Index1M,$H1867,TRUE,_xll.ohTrigger(RecalcTrigger,Trigger1M)),NA())</f>
        <v>1.8785135601887711E-2</v>
      </c>
      <c r="K1867" s="44">
        <f>IFERROR(_xll.qlIndexFixing(Index3M,H1867,TRUE,_xll.ohTrigger(RecalcTrigger,Trigger3M)),NA())</f>
        <v>1.9141134507770653E-2</v>
      </c>
      <c r="L1867" s="44">
        <f>IFERROR(_xll.qlIndexFixing(Index6M,$H1867,TRUE,_xll.ohTrigger(RecalcTrigger,Trigger6M)),NA())</f>
        <v>1.920768492716609E-2</v>
      </c>
      <c r="M1867" s="178">
        <f>IFERROR(_xll.qlIndexFixing(Index1Y,$H1867,TRUE,_xll.ohTrigger(RecalcTrigger,Trigger1Y)),NA())</f>
        <v>1.9580522555379135E-2</v>
      </c>
      <c r="N1867" s="177">
        <f>IFERROR(_xll.qlIndexFixing(ONIndex1M,I1867,TRUE,_xll.ohTrigger(RecalcTrigger,Trigger1M)),NA())</f>
        <v>1.8780847634680686E-2</v>
      </c>
      <c r="O1867" s="44">
        <f>IFERROR(_xll.qlIndexFixing(ONIndex3M,I1867,TRUE,_xll.ohTrigger(RecalcTrigger,Trigger3M)),NA())</f>
        <v>1.9129151077597051E-2</v>
      </c>
      <c r="P1867" s="44">
        <f>IFERROR(_xll.qlIndexFixing(ONIndex6M,I1867,TRUE,_xll.ohTrigger(RecalcTrigger,Trigger6M)),NA())</f>
        <v>1.9183080028596367E-2</v>
      </c>
      <c r="Q1867" s="178">
        <f>IFERROR(_xll.qlIndexFixing(ONIndex1Y,I1867,TRUE,_xll.ohTrigger(RecalcTrigger,Trigger1Y)),NA())</f>
        <v>1.9516713434242217E-2</v>
      </c>
    </row>
    <row r="1868" spans="2:17" x14ac:dyDescent="0.2">
      <c r="B1868" s="39" t="s">
        <v>42</v>
      </c>
      <c r="D1868" s="42">
        <f>_xll.qlCalendarAdvance(Calendar,$D1867,B1868,"f",FALSE)</f>
        <v>52573</v>
      </c>
      <c r="E1868" s="172">
        <f>_xll.qlInterestRateIndexValueDate(IndexON,D1868)</f>
        <v>52573</v>
      </c>
      <c r="F1868" s="188">
        <f>IFERROR(_xll.qlIndexFixing(IndexON,D1868,TRUE,_xll.ohTrigger(RecalcTrigger,TriggerON)),NA())</f>
        <v>1.8535546114347712E-2</v>
      </c>
      <c r="H1868" s="42">
        <f>_xll.qlCalendarAdvance(Calendar,$H1867,B1868,"f",FALSE)</f>
        <v>52573</v>
      </c>
      <c r="I1868" s="172">
        <f>_xll.qlInterestRateIndexValueDate(Index1M,$H1868)</f>
        <v>52573</v>
      </c>
      <c r="J1868" s="177">
        <f>IFERROR(_xll.qlIndexFixing(Index1M,$H1868,TRUE,_xll.ohTrigger(RecalcTrigger,Trigger1M)),NA())</f>
        <v>1.8779774030389912E-2</v>
      </c>
      <c r="K1868" s="44">
        <f>IFERROR(_xll.qlIndexFixing(Index3M,H1868,TRUE,_xll.ohTrigger(RecalcTrigger,Trigger3M)),NA())</f>
        <v>1.913587193215343E-2</v>
      </c>
      <c r="L1868" s="44">
        <f>IFERROR(_xll.qlIndexFixing(Index6M,$H1868,TRUE,_xll.ohTrigger(RecalcTrigger,Trigger6M)),NA())</f>
        <v>1.9202316228425099E-2</v>
      </c>
      <c r="M1868" s="178">
        <f>IFERROR(_xll.qlIndexFixing(Index1Y,$H1868,TRUE,_xll.ohTrigger(RecalcTrigger,Trigger1Y)),NA())</f>
        <v>1.9575137213883584E-2</v>
      </c>
      <c r="N1868" s="177">
        <f>IFERROR(_xll.qlIndexFixing(ONIndex1M,I1868,TRUE,_xll.ohTrigger(RecalcTrigger,Trigger1M)),NA())</f>
        <v>1.8775942847574223E-2</v>
      </c>
      <c r="O1868" s="44">
        <f>IFERROR(_xll.qlIndexFixing(ONIndex3M,I1868,TRUE,_xll.ohTrigger(RecalcTrigger,Trigger3M)),NA())</f>
        <v>1.9124152724990795E-2</v>
      </c>
      <c r="P1868" s="44">
        <f>IFERROR(_xll.qlIndexFixing(ONIndex6M,I1868,TRUE,_xll.ohTrigger(RecalcTrigger,Trigger6M)),NA())</f>
        <v>1.9178248703216605E-2</v>
      </c>
      <c r="Q1868" s="178">
        <f>IFERROR(_xll.qlIndexFixing(ONIndex1Y,I1868,TRUE,_xll.ohTrigger(RecalcTrigger,Trigger1Y)),NA())</f>
        <v>1.9512771986489597E-2</v>
      </c>
    </row>
    <row r="1869" spans="2:17" x14ac:dyDescent="0.2">
      <c r="B1869" s="39" t="s">
        <v>42</v>
      </c>
      <c r="D1869" s="42">
        <f>_xll.qlCalendarAdvance(Calendar,$D1868,B1869,"f",FALSE)</f>
        <v>52580</v>
      </c>
      <c r="E1869" s="172">
        <f>_xll.qlInterestRateIndexValueDate(IndexON,D1869)</f>
        <v>52580</v>
      </c>
      <c r="F1869" s="188">
        <f>IFERROR(_xll.qlIndexFixing(IndexON,D1869,TRUE,_xll.ohTrigger(RecalcTrigger,TriggerON)),NA())</f>
        <v>1.8530502186581144E-2</v>
      </c>
      <c r="H1869" s="42">
        <f>_xll.qlCalendarAdvance(Calendar,$H1868,B1869,"f",FALSE)</f>
        <v>52580</v>
      </c>
      <c r="I1869" s="172">
        <f>_xll.qlInterestRateIndexValueDate(Index1M,$H1869)</f>
        <v>52580</v>
      </c>
      <c r="J1869" s="177">
        <f>IFERROR(_xll.qlIndexFixing(Index1M,$H1869,TRUE,_xll.ohTrigger(RecalcTrigger,Trigger1M)),NA())</f>
        <v>1.877475851583631E-2</v>
      </c>
      <c r="K1869" s="44">
        <f>IFERROR(_xll.qlIndexFixing(Index3M,H1869,TRUE,_xll.ohTrigger(RecalcTrigger,Trigger3M)),NA())</f>
        <v>1.9130571931134283E-2</v>
      </c>
      <c r="L1869" s="44">
        <f>IFERROR(_xll.qlIndexFixing(Index6M,$H1869,TRUE,_xll.ohTrigger(RecalcTrigger,Trigger6M)),NA())</f>
        <v>1.9196909766476037E-2</v>
      </c>
      <c r="M1869" s="178">
        <f>IFERROR(_xll.qlIndexFixing(Index1Y,$H1869,TRUE,_xll.ohTrigger(RecalcTrigger,Trigger1Y)),NA())</f>
        <v>1.9569699478725062E-2</v>
      </c>
      <c r="N1869" s="177">
        <f>IFERROR(_xll.qlIndexFixing(ONIndex1M,I1869,TRUE,_xll.ohTrigger(RecalcTrigger,Trigger1M)),NA())</f>
        <v>1.8771005288107379E-2</v>
      </c>
      <c r="O1869" s="44">
        <f>IFERROR(_xll.qlIndexFixing(ONIndex3M,I1869,TRUE,_xll.ohTrigger(RecalcTrigger,Trigger3M)),NA())</f>
        <v>1.9119117116057627E-2</v>
      </c>
      <c r="P1869" s="44">
        <f>IFERROR(_xll.qlIndexFixing(ONIndex6M,I1869,TRUE,_xll.ohTrigger(RecalcTrigger,Trigger6M)),NA())</f>
        <v>1.9173379958444814E-2</v>
      </c>
      <c r="Q1869" s="178">
        <f>IFERROR(_xll.qlIndexFixing(ONIndex1Y,I1869,TRUE,_xll.ohTrigger(RecalcTrigger,Trigger1Y)),NA())</f>
        <v>1.9508779122652253E-2</v>
      </c>
    </row>
    <row r="1870" spans="2:17" x14ac:dyDescent="0.2">
      <c r="B1870" s="39" t="s">
        <v>42</v>
      </c>
      <c r="D1870" s="42">
        <f>_xll.qlCalendarAdvance(Calendar,$D1869,B1870,"f",FALSE)</f>
        <v>52587</v>
      </c>
      <c r="E1870" s="172">
        <f>_xll.qlInterestRateIndexValueDate(IndexON,D1870)</f>
        <v>52587</v>
      </c>
      <c r="F1870" s="188">
        <f>IFERROR(_xll.qlIndexFixing(IndexON,D1870,TRUE,_xll.ohTrigger(RecalcTrigger,TriggerON)),NA())</f>
        <v>1.852542308318883E-2</v>
      </c>
      <c r="H1870" s="42">
        <f>_xll.qlCalendarAdvance(Calendar,$H1869,B1870,"f",FALSE)</f>
        <v>52587</v>
      </c>
      <c r="I1870" s="172">
        <f>_xll.qlInterestRateIndexValueDate(Index1M,$H1870)</f>
        <v>52587</v>
      </c>
      <c r="J1870" s="177">
        <f>IFERROR(_xll.qlIndexFixing(Index1M,$H1870,TRUE,_xll.ohTrigger(RecalcTrigger,Trigger1M)),NA())</f>
        <v>1.8769710180393907E-2</v>
      </c>
      <c r="K1870" s="44">
        <f>IFERROR(_xll.qlIndexFixing(Index3M,H1870,TRUE,_xll.ohTrigger(RecalcTrigger,Trigger3M)),NA())</f>
        <v>1.9125234504859274E-2</v>
      </c>
      <c r="L1870" s="44">
        <f>IFERROR(_xll.qlIndexFixing(Index6M,$H1870,TRUE,_xll.ohTrigger(RecalcTrigger,Trigger6M)),NA())</f>
        <v>1.9191465541624052E-2</v>
      </c>
      <c r="M1870" s="178">
        <f>IFERROR(_xll.qlIndexFixing(Index1Y,$H1870,TRUE,_xll.ohTrigger(RecalcTrigger,Trigger1Y)),NA())</f>
        <v>1.9564209350744377E-2</v>
      </c>
      <c r="N1870" s="177">
        <f>IFERROR(_xll.qlIndexFixing(ONIndex1M,I1870,TRUE,_xll.ohTrigger(RecalcTrigger,Trigger1M)),NA())</f>
        <v>1.8766034956199107E-2</v>
      </c>
      <c r="O1870" s="44">
        <f>IFERROR(_xll.qlIndexFixing(ONIndex3M,I1870,TRUE,_xll.ohTrigger(RecalcTrigger,Trigger3M)),NA())</f>
        <v>1.9114044250554407E-2</v>
      </c>
      <c r="P1870" s="44">
        <f>IFERROR(_xll.qlIndexFixing(ONIndex6M,I1870,TRUE,_xll.ohTrigger(RecalcTrigger,Trigger6M)),NA())</f>
        <v>1.9168473794605179E-2</v>
      </c>
      <c r="Q1870" s="178">
        <f>IFERROR(_xll.qlIndexFixing(ONIndex1Y,I1870,TRUE,_xll.ohTrigger(RecalcTrigger,Trigger1Y)),NA())</f>
        <v>1.950473484289228E-2</v>
      </c>
    </row>
    <row r="1871" spans="2:17" x14ac:dyDescent="0.2">
      <c r="B1871" s="39" t="s">
        <v>42</v>
      </c>
      <c r="D1871" s="42">
        <f>_xll.qlCalendarAdvance(Calendar,$D1870,B1871,"f",FALSE)</f>
        <v>52594</v>
      </c>
      <c r="E1871" s="172">
        <f>_xll.qlInterestRateIndexValueDate(IndexON,D1871)</f>
        <v>52594</v>
      </c>
      <c r="F1871" s="188">
        <f>IFERROR(_xll.qlIndexFixing(IndexON,D1871,TRUE,_xll.ohTrigger(RecalcTrigger,TriggerON)),NA())</f>
        <v>1.8520308804008678E-2</v>
      </c>
      <c r="H1871" s="42">
        <f>_xll.qlCalendarAdvance(Calendar,$H1870,B1871,"f",FALSE)</f>
        <v>52594</v>
      </c>
      <c r="I1871" s="172">
        <f>_xll.qlInterestRateIndexValueDate(Index1M,$H1871)</f>
        <v>52594</v>
      </c>
      <c r="J1871" s="177">
        <f>IFERROR(_xll.qlIndexFixing(Index1M,$H1871,TRUE,_xll.ohTrigger(RecalcTrigger,Trigger1M)),NA())</f>
        <v>1.8764629024117598E-2</v>
      </c>
      <c r="K1871" s="44">
        <f>IFERROR(_xll.qlIndexFixing(Index3M,H1871,TRUE,_xll.ohTrigger(RecalcTrigger,Trigger3M)),NA())</f>
        <v>1.9119859653478028E-2</v>
      </c>
      <c r="L1871" s="44">
        <f>IFERROR(_xll.qlIndexFixing(Index6M,$H1871,TRUE,_xll.ohTrigger(RecalcTrigger,Trigger6M)),NA())</f>
        <v>1.9185983554175168E-2</v>
      </c>
      <c r="M1871" s="178">
        <f>IFERROR(_xll.qlIndexFixing(Index1Y,$H1871,TRUE,_xll.ohTrigger(RecalcTrigger,Trigger1Y)),NA())</f>
        <v>1.955866683079073E-2</v>
      </c>
      <c r="N1871" s="177">
        <f>IFERROR(_xll.qlIndexFixing(ONIndex1M,I1871,TRUE,_xll.ohTrigger(RecalcTrigger,Trigger1M)),NA())</f>
        <v>1.8761031851849408E-2</v>
      </c>
      <c r="O1871" s="44">
        <f>IFERROR(_xll.qlIndexFixing(ONIndex3M,I1871,TRUE,_xll.ohTrigger(RecalcTrigger,Trigger3M)),NA())</f>
        <v>1.9108934128643229E-2</v>
      </c>
      <c r="P1871" s="44">
        <f>IFERROR(_xll.qlIndexFixing(ONIndex6M,I1871,TRUE,_xll.ohTrigger(RecalcTrigger,Trigger6M)),NA())</f>
        <v>1.9163530211211421E-2</v>
      </c>
      <c r="Q1871" s="178">
        <f>IFERROR(_xll.qlIndexFixing(ONIndex1Y,I1871,TRUE,_xll.ohTrigger(RecalcTrigger,Trigger1Y)),NA())</f>
        <v>1.9500639147047583E-2</v>
      </c>
    </row>
    <row r="1872" spans="2:17" x14ac:dyDescent="0.2">
      <c r="B1872" s="39" t="s">
        <v>42</v>
      </c>
      <c r="D1872" s="42">
        <f>_xll.qlCalendarAdvance(Calendar,$D1871,B1872,"f",FALSE)</f>
        <v>52601</v>
      </c>
      <c r="E1872" s="172">
        <f>_xll.qlInterestRateIndexValueDate(IndexON,D1872)</f>
        <v>52601</v>
      </c>
      <c r="F1872" s="188">
        <f>IFERROR(_xll.qlIndexFixing(IndexON,D1872,TRUE,_xll.ohTrigger(RecalcTrigger,TriggerON)),NA())</f>
        <v>1.8515159349121735E-2</v>
      </c>
      <c r="H1872" s="42">
        <f>_xll.qlCalendarAdvance(Calendar,$H1871,B1872,"f",FALSE)</f>
        <v>52601</v>
      </c>
      <c r="I1872" s="172">
        <f>_xll.qlInterestRateIndexValueDate(Index1M,$H1872)</f>
        <v>52601</v>
      </c>
      <c r="J1872" s="177">
        <f>IFERROR(_xll.qlIndexFixing(Index1M,$H1872,TRUE,_xll.ohTrigger(RecalcTrigger,Trigger1M)),NA())</f>
        <v>1.8759515047041382E-2</v>
      </c>
      <c r="K1872" s="44">
        <f>IFERROR(_xll.qlIndexFixing(Index3M,H1872,TRUE,_xll.ohTrigger(RecalcTrigger,Trigger3M)),NA())</f>
        <v>1.9114447377139281E-2</v>
      </c>
      <c r="L1872" s="44">
        <f>IFERROR(_xll.qlIndexFixing(Index6M,$H1872,TRUE,_xll.ohTrigger(RecalcTrigger,Trigger6M)),NA())</f>
        <v>1.9180368685681595E-2</v>
      </c>
      <c r="M1872" s="178">
        <f>IFERROR(_xll.qlIndexFixing(Index1Y,$H1872,TRUE,_xll.ohTrigger(RecalcTrigger,Trigger1Y)),NA())</f>
        <v>1.9553071919721318E-2</v>
      </c>
      <c r="N1872" s="177">
        <f>IFERROR(_xll.qlIndexFixing(ONIndex1M,I1872,TRUE,_xll.ohTrigger(RecalcTrigger,Trigger1M)),NA())</f>
        <v>1.8755995975220374E-2</v>
      </c>
      <c r="O1872" s="44">
        <f>IFERROR(_xll.qlIndexFixing(ONIndex3M,I1872,TRUE,_xll.ohTrigger(RecalcTrigger,Trigger3M)),NA())</f>
        <v>1.9103786750243046E-2</v>
      </c>
      <c r="P1872" s="44">
        <f>IFERROR(_xll.qlIndexFixing(ONIndex6M,I1872,TRUE,_xll.ohTrigger(RecalcTrigger,Trigger6M)),NA())</f>
        <v>1.9158549208668774E-2</v>
      </c>
      <c r="Q1872" s="178">
        <f>IFERROR(_xll.qlIndexFixing(ONIndex1Y,I1872,TRUE,_xll.ohTrigger(RecalcTrigger,Trigger1Y)),NA())</f>
        <v>1.9496492035361301E-2</v>
      </c>
    </row>
    <row r="1873" spans="2:17" x14ac:dyDescent="0.2">
      <c r="B1873" s="39" t="s">
        <v>42</v>
      </c>
      <c r="D1873" s="42">
        <f>_xll.qlCalendarAdvance(Calendar,$D1872,B1873,"f",FALSE)</f>
        <v>52608</v>
      </c>
      <c r="E1873" s="172">
        <f>_xll.qlInterestRateIndexValueDate(IndexON,D1873)</f>
        <v>52608</v>
      </c>
      <c r="F1873" s="188">
        <f>IFERROR(_xll.qlIndexFixing(IndexON,D1873,TRUE,_xll.ohTrigger(RecalcTrigger,TriggerON)),NA())</f>
        <v>1.8509974718609046E-2</v>
      </c>
      <c r="H1873" s="42">
        <f>_xll.qlCalendarAdvance(Calendar,$H1872,B1873,"f",FALSE)</f>
        <v>52608</v>
      </c>
      <c r="I1873" s="172">
        <f>_xll.qlInterestRateIndexValueDate(Index1M,$H1873)</f>
        <v>52608</v>
      </c>
      <c r="J1873" s="177">
        <f>IFERROR(_xll.qlIndexFixing(Index1M,$H1873,TRUE,_xll.ohTrigger(RecalcTrigger,Trigger1M)),NA())</f>
        <v>1.8754368249220152E-2</v>
      </c>
      <c r="K1873" s="44">
        <f>IFERROR(_xll.qlIndexFixing(Index3M,H1873,TRUE,_xll.ohTrigger(RecalcTrigger,Trigger3M)),NA())</f>
        <v>1.9108997675994433E-2</v>
      </c>
      <c r="L1873" s="44">
        <f>IFERROR(_xll.qlIndexFixing(Index6M,$H1873,TRUE,_xll.ohTrigger(RecalcTrigger,Trigger6M)),NA())</f>
        <v>1.9174814161671591E-2</v>
      </c>
      <c r="M1873" s="178">
        <f>IFERROR(_xll.qlIndexFixing(Index1Y,$H1873,TRUE,_xll.ohTrigger(RecalcTrigger,Trigger1Y)),NA())</f>
        <v>1.9547424618401074E-2</v>
      </c>
      <c r="N1873" s="177">
        <f>IFERROR(_xll.qlIndexFixing(ONIndex1M,I1873,TRUE,_xll.ohTrigger(RecalcTrigger,Trigger1M)),NA())</f>
        <v>1.8750927326149913E-2</v>
      </c>
      <c r="O1873" s="44">
        <f>IFERROR(_xll.qlIndexFixing(ONIndex3M,I1873,TRUE,_xll.ohTrigger(RecalcTrigger,Trigger3M)),NA())</f>
        <v>1.9098602115353858E-2</v>
      </c>
      <c r="P1873" s="44">
        <f>IFERROR(_xll.qlIndexFixing(ONIndex6M,I1873,TRUE,_xll.ohTrigger(RecalcTrigger,Trigger6M)),NA())</f>
        <v>1.9153530786896189E-2</v>
      </c>
      <c r="Q1873" s="178">
        <f>IFERROR(_xll.qlIndexFixing(ONIndex1Y,I1873,TRUE,_xll.ohTrigger(RecalcTrigger,Trigger1Y)),NA())</f>
        <v>1.9492293507590297E-2</v>
      </c>
    </row>
    <row r="1874" spans="2:17" x14ac:dyDescent="0.2">
      <c r="B1874" s="39" t="s">
        <v>42</v>
      </c>
      <c r="D1874" s="42">
        <f>_xll.qlCalendarAdvance(Calendar,$D1873,B1874,"f",FALSE)</f>
        <v>52615</v>
      </c>
      <c r="E1874" s="172">
        <f>_xll.qlInterestRateIndexValueDate(IndexON,D1874)</f>
        <v>52615</v>
      </c>
      <c r="F1874" s="188">
        <f>IFERROR(_xll.qlIndexFixing(IndexON,D1874,TRUE,_xll.ohTrigger(RecalcTrigger,TriggerON)),NA())</f>
        <v>1.8504754912389565E-2</v>
      </c>
      <c r="H1874" s="42">
        <f>_xll.qlCalendarAdvance(Calendar,$H1873,B1874,"f",FALSE)</f>
        <v>52615</v>
      </c>
      <c r="I1874" s="172">
        <f>_xll.qlInterestRateIndexValueDate(Index1M,$H1874)</f>
        <v>52615</v>
      </c>
      <c r="J1874" s="177">
        <f>IFERROR(_xll.qlIndexFixing(Index1M,$H1874,TRUE,_xll.ohTrigger(RecalcTrigger,Trigger1M)),NA())</f>
        <v>1.8749188630685285E-2</v>
      </c>
      <c r="K1874" s="44">
        <f>IFERROR(_xll.qlIndexFixing(Index3M,H1874,TRUE,_xll.ohTrigger(RecalcTrigger,Trigger3M)),NA())</f>
        <v>1.9103510550195778E-2</v>
      </c>
      <c r="L1874" s="44">
        <f>IFERROR(_xll.qlIndexFixing(Index6M,$H1874,TRUE,_xll.ohTrigger(RecalcTrigger,Trigger6M)),NA())</f>
        <v>1.9169221877863154E-2</v>
      </c>
      <c r="M1874" s="178">
        <f>IFERROR(_xll.qlIndexFixing(Index1Y,$H1874,TRUE,_xll.ohTrigger(RecalcTrigger,Trigger1Y)),NA())</f>
        <v>1.9541724927703126E-2</v>
      </c>
      <c r="N1874" s="177">
        <f>IFERROR(_xll.qlIndexFixing(ONIndex1M,I1874,TRUE,_xll.ohTrigger(RecalcTrigger,Trigger1M)),NA())</f>
        <v>1.8745825904719071E-2</v>
      </c>
      <c r="O1874" s="44">
        <f>IFERROR(_xll.qlIndexFixing(ONIndex3M,I1874,TRUE,_xll.ohTrigger(RecalcTrigger,Trigger3M)),NA())</f>
        <v>1.9093380224137757E-2</v>
      </c>
      <c r="P1874" s="44">
        <f>IFERROR(_xll.qlIndexFixing(ONIndex6M,I1874,TRUE,_xll.ohTrigger(RecalcTrigger,Trigger6M)),NA())</f>
        <v>1.9148474945731575E-2</v>
      </c>
      <c r="Q1874" s="178">
        <f>IFERROR(_xll.qlIndexFixing(ONIndex1Y,I1874,TRUE,_xll.ohTrigger(RecalcTrigger,Trigger1Y)),NA())</f>
        <v>1.9488043563896662E-2</v>
      </c>
    </row>
    <row r="1875" spans="2:17" x14ac:dyDescent="0.2">
      <c r="B1875" s="39" t="s">
        <v>42</v>
      </c>
      <c r="D1875" s="42">
        <f>_xll.qlCalendarAdvance(Calendar,$D1874,B1875,"f",FALSE)</f>
        <v>52622</v>
      </c>
      <c r="E1875" s="172">
        <f>_xll.qlInterestRateIndexValueDate(IndexON,D1875)</f>
        <v>52622</v>
      </c>
      <c r="F1875" s="188">
        <f>IFERROR(_xll.qlIndexFixing(IndexON,D1875,TRUE,_xll.ohTrigger(RecalcTrigger,TriggerON)),NA())</f>
        <v>1.8499499930382246E-2</v>
      </c>
      <c r="H1875" s="42">
        <f>_xll.qlCalendarAdvance(Calendar,$H1874,B1875,"f",FALSE)</f>
        <v>52622</v>
      </c>
      <c r="I1875" s="172">
        <f>_xll.qlInterestRateIndexValueDate(Index1M,$H1875)</f>
        <v>52622</v>
      </c>
      <c r="J1875" s="177">
        <f>IFERROR(_xll.qlIndexFixing(Index1M,$H1875,TRUE,_xll.ohTrigger(RecalcTrigger,Trigger1M)),NA())</f>
        <v>1.8743976191483838E-2</v>
      </c>
      <c r="K1875" s="44">
        <f>IFERROR(_xll.qlIndexFixing(Index3M,H1875,TRUE,_xll.ohTrigger(RecalcTrigger,Trigger3M)),NA())</f>
        <v>1.9097985999895619E-2</v>
      </c>
      <c r="L1875" s="44">
        <f>IFERROR(_xll.qlIndexFixing(Index6M,$H1875,TRUE,_xll.ohTrigger(RecalcTrigger,Trigger6M)),NA())</f>
        <v>1.916359183457023E-2</v>
      </c>
      <c r="M1875" s="178">
        <f>IFERROR(_xll.qlIndexFixing(Index1Y,$H1875,TRUE,_xll.ohTrigger(RecalcTrigger,Trigger1Y)),NA())</f>
        <v>1.9535972848509022E-2</v>
      </c>
      <c r="N1875" s="177">
        <f>IFERROR(_xll.qlIndexFixing(ONIndex1M,I1875,TRUE,_xll.ohTrigger(RecalcTrigger,Trigger1M)),NA())</f>
        <v>1.8740691710846802E-2</v>
      </c>
      <c r="O1875" s="44">
        <f>IFERROR(_xll.qlIndexFixing(ONIndex3M,I1875,TRUE,_xll.ohTrigger(RecalcTrigger,Trigger3M)),NA())</f>
        <v>1.9088121076270559E-2</v>
      </c>
      <c r="P1875" s="44">
        <f>IFERROR(_xll.qlIndexFixing(ONIndex6M,I1875,TRUE,_xll.ohTrigger(RecalcTrigger,Trigger6M)),NA())</f>
        <v>1.9143381685255978E-2</v>
      </c>
      <c r="Q1875" s="178">
        <f>IFERROR(_xll.qlIndexFixing(ONIndex1Y,I1875,TRUE,_xll.ohTrigger(RecalcTrigger,Trigger1Y)),NA())</f>
        <v>1.948374220419935E-2</v>
      </c>
    </row>
    <row r="1876" spans="2:17" x14ac:dyDescent="0.2">
      <c r="B1876" s="39" t="s">
        <v>42</v>
      </c>
      <c r="D1876" s="42">
        <f>_xll.qlCalendarAdvance(Calendar,$D1875,B1876,"f",FALSE)</f>
        <v>52629</v>
      </c>
      <c r="E1876" s="172">
        <f>_xll.qlInterestRateIndexValueDate(IndexON,D1876)</f>
        <v>52629</v>
      </c>
      <c r="F1876" s="188">
        <f>IFERROR(_xll.qlIndexFixing(IndexON,D1876,TRUE,_xll.ohTrigger(RecalcTrigger,TriggerON)),NA())</f>
        <v>1.8494209772830228E-2</v>
      </c>
      <c r="H1876" s="42">
        <f>_xll.qlCalendarAdvance(Calendar,$H1875,B1876,"f",FALSE)</f>
        <v>52629</v>
      </c>
      <c r="I1876" s="172">
        <f>_xll.qlInterestRateIndexValueDate(Index1M,$H1876)</f>
        <v>52629</v>
      </c>
      <c r="J1876" s="177">
        <f>IFERROR(_xll.qlIndexFixing(Index1M,$H1876,TRUE,_xll.ohTrigger(RecalcTrigger,Trigger1M)),NA())</f>
        <v>1.8738524051106438E-2</v>
      </c>
      <c r="K1876" s="44">
        <f>IFERROR(_xll.qlIndexFixing(Index3M,H1876,TRUE,_xll.ohTrigger(RecalcTrigger,Trigger3M)),NA())</f>
        <v>1.9092424025247141E-2</v>
      </c>
      <c r="L1876" s="44">
        <f>IFERROR(_xll.qlIndexFixing(Index6M,$H1876,TRUE,_xll.ohTrigger(RecalcTrigger,Trigger6M)),NA())</f>
        <v>1.9157924032108541E-2</v>
      </c>
      <c r="M1876" s="178">
        <f>IFERROR(_xll.qlIndexFixing(Index1Y,$H1876,TRUE,_xll.ohTrigger(RecalcTrigger,Trigger1Y)),NA())</f>
        <v>1.9530168381708055E-2</v>
      </c>
      <c r="N1876" s="177">
        <f>IFERROR(_xll.qlIndexFixing(ONIndex1M,I1876,TRUE,_xll.ohTrigger(RecalcTrigger,Trigger1M)),NA())</f>
        <v>1.8735524744695198E-2</v>
      </c>
      <c r="O1876" s="44">
        <f>IFERROR(_xll.qlIndexFixing(ONIndex3M,I1876,TRUE,_xll.ohTrigger(RecalcTrigger,Trigger3M)),NA())</f>
        <v>1.9082824671995402E-2</v>
      </c>
      <c r="P1876" s="44">
        <f>IFERROR(_xll.qlIndexFixing(ONIndex6M,I1876,TRUE,_xll.ohTrigger(RecalcTrigger,Trigger6M)),NA())</f>
        <v>1.913825100563149E-2</v>
      </c>
      <c r="Q1876" s="178">
        <f>IFERROR(_xll.qlIndexFixing(ONIndex1Y,I1876,TRUE,_xll.ohTrigger(RecalcTrigger,Trigger1Y)),NA())</f>
        <v>1.9479389428417315E-2</v>
      </c>
    </row>
    <row r="1877" spans="2:17" x14ac:dyDescent="0.2">
      <c r="B1877" s="39" t="s">
        <v>42</v>
      </c>
      <c r="D1877" s="42">
        <f>_xll.qlCalendarAdvance(Calendar,$D1876,B1877,"f",FALSE)</f>
        <v>52636</v>
      </c>
      <c r="E1877" s="172">
        <f>_xll.qlInterestRateIndexValueDate(IndexON,D1877)</f>
        <v>52636</v>
      </c>
      <c r="F1877" s="188">
        <f>IFERROR(_xll.qlIndexFixing(IndexON,D1877,TRUE,_xll.ohTrigger(RecalcTrigger,TriggerON)),NA())</f>
        <v>1.8488884439409325E-2</v>
      </c>
      <c r="H1877" s="42">
        <f>_xll.qlCalendarAdvance(Calendar,$H1876,B1877,"f",FALSE)</f>
        <v>52636</v>
      </c>
      <c r="I1877" s="172">
        <f>_xll.qlInterestRateIndexValueDate(Index1M,$H1877)</f>
        <v>52636</v>
      </c>
      <c r="J1877" s="177">
        <f>IFERROR(_xll.qlIndexFixing(Index1M,$H1877,TRUE,_xll.ohTrigger(RecalcTrigger,Trigger1M)),NA())</f>
        <v>1.8733251200302982E-2</v>
      </c>
      <c r="K1877" s="44">
        <f>IFERROR(_xll.qlIndexFixing(Index3M,H1877,TRUE,_xll.ohTrigger(RecalcTrigger,Trigger3M)),NA())</f>
        <v>1.9086733312416171E-2</v>
      </c>
      <c r="L1877" s="44">
        <f>IFERROR(_xll.qlIndexFixing(Index6M,$H1877,TRUE,_xll.ohTrigger(RecalcTrigger,Trigger6M)),NA())</f>
        <v>1.9152218470793365E-2</v>
      </c>
      <c r="M1877" s="178">
        <f>IFERROR(_xll.qlIndexFixing(Index1Y,$H1877,TRUE,_xll.ohTrigger(RecalcTrigger,Trigger1Y)),NA())</f>
        <v>1.9524311528198154E-2</v>
      </c>
      <c r="N1877" s="177">
        <f>IFERROR(_xll.qlIndexFixing(ONIndex1M,I1877,TRUE,_xll.ohTrigger(RecalcTrigger,Trigger1M)),NA())</f>
        <v>1.8730325006102166E-2</v>
      </c>
      <c r="O1877" s="44">
        <f>IFERROR(_xll.qlIndexFixing(ONIndex3M,I1877,TRUE,_xll.ohTrigger(RecalcTrigger,Trigger3M)),NA())</f>
        <v>1.9077491011312286E-2</v>
      </c>
      <c r="P1877" s="44">
        <f>IFERROR(_xll.qlIndexFixing(ONIndex6M,I1877,TRUE,_xll.ohTrigger(RecalcTrigger,Trigger6M)),NA())</f>
        <v>1.9133082906614973E-2</v>
      </c>
      <c r="Q1877" s="178">
        <f>IFERROR(_xll.qlIndexFixing(ONIndex1Y,I1877,TRUE,_xll.ohTrigger(RecalcTrigger,Trigger1Y)),NA())</f>
        <v>1.9474985236793696E-2</v>
      </c>
    </row>
    <row r="1878" spans="2:17" x14ac:dyDescent="0.2">
      <c r="B1878" s="39" t="s">
        <v>42</v>
      </c>
      <c r="D1878" s="42">
        <f>_xll.qlCalendarAdvance(Calendar,$D1877,B1878,"f",FALSE)</f>
        <v>52643</v>
      </c>
      <c r="E1878" s="172">
        <f>_xll.qlInterestRateIndexValueDate(IndexON,D1878)</f>
        <v>52643</v>
      </c>
      <c r="F1878" s="188">
        <f>IFERROR(_xll.qlIndexFixing(IndexON,D1878,TRUE,_xll.ohTrigger(RecalcTrigger,TriggerON)),NA())</f>
        <v>1.8483523930362677E-2</v>
      </c>
      <c r="H1878" s="42">
        <f>_xll.qlCalendarAdvance(Calendar,$H1877,B1878,"f",FALSE)</f>
        <v>52643</v>
      </c>
      <c r="I1878" s="172">
        <f>_xll.qlInterestRateIndexValueDate(Index1M,$H1878)</f>
        <v>52643</v>
      </c>
      <c r="J1878" s="177">
        <f>IFERROR(_xll.qlIndexFixing(Index1M,$H1878,TRUE,_xll.ohTrigger(RecalcTrigger,Trigger1M)),NA())</f>
        <v>1.8727945532169638E-2</v>
      </c>
      <c r="K1878" s="44">
        <f>IFERROR(_xll.qlIndexFixing(Index3M,H1878,TRUE,_xll.ohTrigger(RecalcTrigger,Trigger3M)),NA())</f>
        <v>1.9081099456553022E-2</v>
      </c>
      <c r="L1878" s="44">
        <f>IFERROR(_xll.qlIndexFixing(Index6M,$H1878,TRUE,_xll.ohTrigger(RecalcTrigger,Trigger6M)),NA())</f>
        <v>1.9146475150945769E-2</v>
      </c>
      <c r="M1878" s="178">
        <f>IFERROR(_xll.qlIndexFixing(Index1Y,$H1878,TRUE,_xll.ohTrigger(RecalcTrigger,Trigger1Y)),NA())</f>
        <v>1.9518402288884337E-2</v>
      </c>
      <c r="N1878" s="177">
        <f>IFERROR(_xll.qlIndexFixing(ONIndex1M,I1878,TRUE,_xll.ohTrigger(RecalcTrigger,Trigger1M)),NA())</f>
        <v>1.8725092495067708E-2</v>
      </c>
      <c r="O1878" s="44">
        <f>IFERROR(_xll.qlIndexFixing(ONIndex3M,I1878,TRUE,_xll.ohTrigger(RecalcTrigger,Trigger3M)),NA())</f>
        <v>1.9072120094140166E-2</v>
      </c>
      <c r="P1878" s="44">
        <f>IFERROR(_xll.qlIndexFixing(ONIndex6M,I1878,TRUE,_xll.ohTrigger(RecalcTrigger,Trigger6M)),NA())</f>
        <v>1.9127877388449566E-2</v>
      </c>
      <c r="Q1878" s="178">
        <f>IFERROR(_xll.qlIndexFixing(ONIndex1Y,I1878,TRUE,_xll.ohTrigger(RecalcTrigger,Trigger1Y)),NA())</f>
        <v>1.94705296291664E-2</v>
      </c>
    </row>
    <row r="1879" spans="2:17" x14ac:dyDescent="0.2">
      <c r="B1879" s="39" t="s">
        <v>42</v>
      </c>
      <c r="D1879" s="42">
        <f>_xll.qlCalendarAdvance(Calendar,$D1878,B1879,"f",FALSE)</f>
        <v>52650</v>
      </c>
      <c r="E1879" s="172">
        <f>_xll.qlInterestRateIndexValueDate(IndexON,D1879)</f>
        <v>52650</v>
      </c>
      <c r="F1879" s="188">
        <f>IFERROR(_xll.qlIndexFixing(IndexON,D1879,TRUE,_xll.ohTrigger(RecalcTrigger,TriggerON)),NA())</f>
        <v>1.8478128245690284E-2</v>
      </c>
      <c r="H1879" s="42">
        <f>_xll.qlCalendarAdvance(Calendar,$H1878,B1879,"f",FALSE)</f>
        <v>52650</v>
      </c>
      <c r="I1879" s="172">
        <f>_xll.qlInterestRateIndexValueDate(Index1M,$H1879)</f>
        <v>52650</v>
      </c>
      <c r="J1879" s="177">
        <f>IFERROR(_xll.qlIndexFixing(Index1M,$H1879,TRUE,_xll.ohTrigger(RecalcTrigger,Trigger1M)),NA())</f>
        <v>1.872260704674833E-2</v>
      </c>
      <c r="K1879" s="44">
        <f>IFERROR(_xll.qlIndexFixing(Index3M,H1879,TRUE,_xll.ohTrigger(RecalcTrigger,Trigger3M)),NA())</f>
        <v>1.9075428178662937E-2</v>
      </c>
      <c r="L1879" s="44">
        <f>IFERROR(_xll.qlIndexFixing(Index6M,$H1879,TRUE,_xll.ohTrigger(RecalcTrigger,Trigger6M)),NA())</f>
        <v>1.9140694072886381E-2</v>
      </c>
      <c r="M1879" s="178">
        <f>IFERROR(_xll.qlIndexFixing(Index1Y,$H1879,TRUE,_xll.ohTrigger(RecalcTrigger,Trigger1Y)),NA())</f>
        <v>1.9512440664680698E-2</v>
      </c>
      <c r="N1879" s="177">
        <f>IFERROR(_xll.qlIndexFixing(ONIndex1M,I1879,TRUE,_xll.ohTrigger(RecalcTrigger,Trigger1M)),NA())</f>
        <v>1.8719827211753914E-2</v>
      </c>
      <c r="O1879" s="44">
        <f>IFERROR(_xll.qlIndexFixing(ONIndex3M,I1879,TRUE,_xll.ohTrigger(RecalcTrigger,Trigger3M)),NA())</f>
        <v>1.906671192047904E-2</v>
      </c>
      <c r="P1879" s="44">
        <f>IFERROR(_xll.qlIndexFixing(ONIndex6M,I1879,TRUE,_xll.ohTrigger(RecalcTrigger,Trigger6M)),NA())</f>
        <v>1.9122634450892129E-2</v>
      </c>
      <c r="Q1879" s="178">
        <f>IFERROR(_xll.qlIndexFixing(ONIndex1Y,I1879,TRUE,_xll.ohTrigger(RecalcTrigger,Trigger1Y)),NA())</f>
        <v>1.9466022605535427E-2</v>
      </c>
    </row>
    <row r="1880" spans="2:17" x14ac:dyDescent="0.2">
      <c r="B1880" s="39" t="s">
        <v>42</v>
      </c>
      <c r="D1880" s="42">
        <f>_xll.qlCalendarAdvance(Calendar,$D1879,B1880,"f",FALSE)</f>
        <v>52657</v>
      </c>
      <c r="E1880" s="172">
        <f>_xll.qlInterestRateIndexValueDate(IndexON,D1880)</f>
        <v>52657</v>
      </c>
      <c r="F1880" s="188">
        <f>IFERROR(_xll.qlIndexFixing(IndexON,D1880,TRUE,_xll.ohTrigger(RecalcTrigger,TriggerON)),NA())</f>
        <v>1.8472697385311099E-2</v>
      </c>
      <c r="H1880" s="42">
        <f>_xll.qlCalendarAdvance(Calendar,$H1879,B1880,"f",FALSE)</f>
        <v>52657</v>
      </c>
      <c r="I1880" s="172">
        <f>_xll.qlInterestRateIndexValueDate(Index1M,$H1880)</f>
        <v>52657</v>
      </c>
      <c r="J1880" s="177">
        <f>IFERROR(_xll.qlIndexFixing(Index1M,$H1880,TRUE,_xll.ohTrigger(RecalcTrigger,Trigger1M)),NA())</f>
        <v>1.8717421687007352E-2</v>
      </c>
      <c r="K1880" s="44">
        <f>IFERROR(_xll.qlIndexFixing(Index3M,H1880,TRUE,_xll.ohTrigger(RecalcTrigger,Trigger3M)),NA())</f>
        <v>1.9069884013110383E-2</v>
      </c>
      <c r="L1880" s="44">
        <f>IFERROR(_xll.qlIndexFixing(Index6M,$H1880,TRUE,_xll.ohTrigger(RecalcTrigger,Trigger6M)),NA())</f>
        <v>1.9135017282571169E-2</v>
      </c>
      <c r="M1880" s="178">
        <f>IFERROR(_xll.qlIndexFixing(Index1Y,$H1880,TRUE,_xll.ohTrigger(RecalcTrigger,Trigger1Y)),NA())</f>
        <v>1.950637266562949E-2</v>
      </c>
      <c r="N1880" s="177">
        <f>IFERROR(_xll.qlIndexFixing(ONIndex1M,I1880,TRUE,_xll.ohTrigger(RecalcTrigger,Trigger1M)),NA())</f>
        <v>1.8714529155998694E-2</v>
      </c>
      <c r="O1880" s="44">
        <f>IFERROR(_xll.qlIndexFixing(ONIndex3M,I1880,TRUE,_xll.ohTrigger(RecalcTrigger,Trigger3M)),NA())</f>
        <v>1.9061266490409956E-2</v>
      </c>
      <c r="P1880" s="44">
        <f>IFERROR(_xll.qlIndexFixing(ONIndex6M,I1880,TRUE,_xll.ohTrigger(RecalcTrigger,Trigger6M)),NA())</f>
        <v>1.9117354094104755E-2</v>
      </c>
      <c r="Q1880" s="178">
        <f>IFERROR(_xll.qlIndexFixing(ONIndex1Y,I1880,TRUE,_xll.ohTrigger(RecalcTrigger,Trigger1Y)),NA())</f>
        <v>1.9461464165981823E-2</v>
      </c>
    </row>
    <row r="1881" spans="2:17" x14ac:dyDescent="0.2">
      <c r="B1881" s="39" t="s">
        <v>42</v>
      </c>
      <c r="D1881" s="42">
        <f>_xll.qlCalendarAdvance(Calendar,$D1880,B1881,"f",FALSE)</f>
        <v>52664</v>
      </c>
      <c r="E1881" s="172">
        <f>_xll.qlInterestRateIndexValueDate(IndexON,D1881)</f>
        <v>52664</v>
      </c>
      <c r="F1881" s="188">
        <f>IFERROR(_xll.qlIndexFixing(IndexON,D1881,TRUE,_xll.ohTrigger(RecalcTrigger,TriggerON)),NA())</f>
        <v>1.8467231349225122E-2</v>
      </c>
      <c r="H1881" s="42">
        <f>_xll.qlCalendarAdvance(Calendar,$H1880,B1881,"f",FALSE)</f>
        <v>52664</v>
      </c>
      <c r="I1881" s="172">
        <f>_xll.qlInterestRateIndexValueDate(Index1M,$H1881)</f>
        <v>52664</v>
      </c>
      <c r="J1881" s="177">
        <f>IFERROR(_xll.qlIndexFixing(Index1M,$H1881,TRUE,_xll.ohTrigger(RecalcTrigger,Trigger1M)),NA())</f>
        <v>1.8712012324729313E-2</v>
      </c>
      <c r="K1881" s="44">
        <f>IFERROR(_xll.qlIndexFixing(Index3M,H1881,TRUE,_xll.ohTrigger(RecalcTrigger,Trigger3M)),NA())</f>
        <v>1.9064131946222678E-2</v>
      </c>
      <c r="L1881" s="44">
        <f>IFERROR(_xll.qlIndexFixing(Index6M,$H1881,TRUE,_xll.ohTrigger(RecalcTrigger,Trigger6M)),NA())</f>
        <v>1.9129154683598912E-2</v>
      </c>
      <c r="M1881" s="178">
        <f>IFERROR(_xll.qlIndexFixing(Index1Y,$H1881,TRUE,_xll.ohTrigger(RecalcTrigger,Trigger1Y)),NA())</f>
        <v>1.9500310336663551E-2</v>
      </c>
      <c r="N1881" s="177">
        <f>IFERROR(_xll.qlIndexFixing(ONIndex1M,I1881,TRUE,_xll.ohTrigger(RecalcTrigger,Trigger1M)),NA())</f>
        <v>1.8709198327883092E-2</v>
      </c>
      <c r="O1881" s="44">
        <f>IFERROR(_xll.qlIndexFixing(ONIndex3M,I1881,TRUE,_xll.ohTrigger(RecalcTrigger,Trigger3M)),NA())</f>
        <v>1.9055783803932913E-2</v>
      </c>
      <c r="P1881" s="44">
        <f>IFERROR(_xll.qlIndexFixing(ONIndex6M,I1881,TRUE,_xll.ohTrigger(RecalcTrigger,Trigger6M)),NA())</f>
        <v>1.9112036318087444E-2</v>
      </c>
      <c r="Q1881" s="178">
        <f>IFERROR(_xll.qlIndexFixing(ONIndex1Y,I1881,TRUE,_xll.ohTrigger(RecalcTrigger,Trigger1Y)),NA())</f>
        <v>1.9456854310424543E-2</v>
      </c>
    </row>
    <row r="1882" spans="2:17" x14ac:dyDescent="0.2">
      <c r="B1882" s="39" t="s">
        <v>42</v>
      </c>
      <c r="D1882" s="42">
        <f>_xll.qlCalendarAdvance(Calendar,$D1881,B1882,"f",FALSE)</f>
        <v>52671</v>
      </c>
      <c r="E1882" s="172">
        <f>_xll.qlInterestRateIndexValueDate(IndexON,D1882)</f>
        <v>52671</v>
      </c>
      <c r="F1882" s="188">
        <f>IFERROR(_xll.qlIndexFixing(IndexON,D1882,TRUE,_xll.ohTrigger(RecalcTrigger,TriggerON)),NA())</f>
        <v>1.8461730137513399E-2</v>
      </c>
      <c r="H1882" s="42">
        <f>_xll.qlCalendarAdvance(Calendar,$H1881,B1882,"f",FALSE)</f>
        <v>52671</v>
      </c>
      <c r="I1882" s="172">
        <f>_xll.qlInterestRateIndexValueDate(Index1M,$H1882)</f>
        <v>52671</v>
      </c>
      <c r="J1882" s="177">
        <f>IFERROR(_xll.qlIndexFixing(Index1M,$H1882,TRUE,_xll.ohTrigger(RecalcTrigger,Trigger1M)),NA())</f>
        <v>1.8706918087355015E-2</v>
      </c>
      <c r="K1882" s="44">
        <f>IFERROR(_xll.qlIndexFixing(Index3M,H1882,TRUE,_xll.ohTrigger(RecalcTrigger,Trigger3M)),NA())</f>
        <v>1.905834245408471E-2</v>
      </c>
      <c r="L1882" s="44">
        <f>IFERROR(_xll.qlIndexFixing(Index6M,$H1882,TRUE,_xll.ohTrigger(RecalcTrigger,Trigger6M)),NA())</f>
        <v>1.9123254323688419E-2</v>
      </c>
      <c r="M1882" s="178">
        <f>IFERROR(_xll.qlIndexFixing(Index1Y,$H1882,TRUE,_xll.ohTrigger(RecalcTrigger,Trigger1Y)),NA())</f>
        <v>1.949419562820065E-2</v>
      </c>
      <c r="N1882" s="177">
        <f>IFERROR(_xll.qlIndexFixing(ONIndex1M,I1882,TRUE,_xll.ohTrigger(RecalcTrigger,Trigger1M)),NA())</f>
        <v>1.8703834727488156E-2</v>
      </c>
      <c r="O1882" s="44">
        <f>IFERROR(_xll.qlIndexFixing(ONIndex3M,I1882,TRUE,_xll.ohTrigger(RecalcTrigger,Trigger3M)),NA())</f>
        <v>1.9050263860966865E-2</v>
      </c>
      <c r="P1882" s="44">
        <f>IFERROR(_xll.qlIndexFixing(ONIndex6M,I1882,TRUE,_xll.ohTrigger(RecalcTrigger,Trigger6M)),NA())</f>
        <v>1.910668112275915E-2</v>
      </c>
      <c r="Q1882" s="178">
        <f>IFERROR(_xll.qlIndexFixing(ONIndex1Y,I1882,TRUE,_xll.ohTrigger(RecalcTrigger,Trigger1Y)),NA())</f>
        <v>1.9452193038944632E-2</v>
      </c>
    </row>
    <row r="1883" spans="2:17" x14ac:dyDescent="0.2">
      <c r="B1883" s="39" t="s">
        <v>42</v>
      </c>
      <c r="D1883" s="42">
        <f>_xll.qlCalendarAdvance(Calendar,$D1882,B1883,"f",FALSE)</f>
        <v>52678</v>
      </c>
      <c r="E1883" s="172">
        <f>_xll.qlInterestRateIndexValueDate(IndexON,D1883)</f>
        <v>52678</v>
      </c>
      <c r="F1883" s="188">
        <f>IFERROR(_xll.qlIndexFixing(IndexON,D1883,TRUE,_xll.ohTrigger(RecalcTrigger,TriggerON)),NA())</f>
        <v>1.8456193750013838E-2</v>
      </c>
      <c r="H1883" s="42">
        <f>_xll.qlCalendarAdvance(Calendar,$H1882,B1883,"f",FALSE)</f>
        <v>52678</v>
      </c>
      <c r="I1883" s="172">
        <f>_xll.qlInterestRateIndexValueDate(Index1M,$H1883)</f>
        <v>52678</v>
      </c>
      <c r="J1883" s="177">
        <f>IFERROR(_xll.qlIndexFixing(Index1M,$H1883,TRUE,_xll.ohTrigger(RecalcTrigger,Trigger1M)),NA())</f>
        <v>1.8701095139151289E-2</v>
      </c>
      <c r="K1883" s="44">
        <f>IFERROR(_xll.qlIndexFixing(Index3M,H1883,TRUE,_xll.ohTrigger(RecalcTrigger,Trigger3M)),NA())</f>
        <v>1.9052515536860333E-2</v>
      </c>
      <c r="L1883" s="44">
        <f>IFERROR(_xll.qlIndexFixing(Index6M,$H1883,TRUE,_xll.ohTrigger(RecalcTrigger,Trigger6M)),NA())</f>
        <v>1.911731620317357E-2</v>
      </c>
      <c r="M1883" s="178">
        <f>IFERROR(_xll.qlIndexFixing(Index1Y,$H1883,TRUE,_xll.ohTrigger(RecalcTrigger,Trigger1Y)),NA())</f>
        <v>1.9488028541183589E-2</v>
      </c>
      <c r="N1883" s="177">
        <f>IFERROR(_xll.qlIndexFixing(ONIndex1M,I1883,TRUE,_xll.ohTrigger(RecalcTrigger,Trigger1M)),NA())</f>
        <v>1.8698438354570746E-2</v>
      </c>
      <c r="O1883" s="44">
        <f>IFERROR(_xll.qlIndexFixing(ONIndex3M,I1883,TRUE,_xll.ohTrigger(RecalcTrigger,Trigger3M)),NA())</f>
        <v>1.9044706661511812E-2</v>
      </c>
      <c r="P1883" s="44">
        <f>IFERROR(_xll.qlIndexFixing(ONIndex6M,I1883,TRUE,_xll.ohTrigger(RecalcTrigger,Trigger6M)),NA())</f>
        <v>1.910128850820092E-2</v>
      </c>
      <c r="Q1883" s="178">
        <f>IFERROR(_xll.qlIndexFixing(ONIndex1Y,I1883,TRUE,_xll.ohTrigger(RecalcTrigger,Trigger1Y)),NA())</f>
        <v>1.9447480351461044E-2</v>
      </c>
    </row>
    <row r="1884" spans="2:17" x14ac:dyDescent="0.2">
      <c r="B1884" s="39" t="s">
        <v>42</v>
      </c>
      <c r="D1884" s="42">
        <f>_xll.qlCalendarAdvance(Calendar,$D1883,B1884,"f",FALSE)</f>
        <v>52685</v>
      </c>
      <c r="E1884" s="172">
        <f>_xll.qlInterestRateIndexValueDate(IndexON,D1884)</f>
        <v>52685</v>
      </c>
      <c r="F1884" s="188">
        <f>IFERROR(_xll.qlIndexFixing(IndexON,D1884,TRUE,_xll.ohTrigger(RecalcTrigger,TriggerON)),NA())</f>
        <v>1.8450622186888532E-2</v>
      </c>
      <c r="H1884" s="42">
        <f>_xll.qlCalendarAdvance(Calendar,$H1883,B1884,"f",FALSE)</f>
        <v>52685</v>
      </c>
      <c r="I1884" s="172">
        <f>_xll.qlInterestRateIndexValueDate(Index1M,$H1884)</f>
        <v>52685</v>
      </c>
      <c r="J1884" s="177">
        <f>IFERROR(_xll.qlIndexFixing(Index1M,$H1884,TRUE,_xll.ohTrigger(RecalcTrigger,Trigger1M)),NA())</f>
        <v>1.8695587315942803E-2</v>
      </c>
      <c r="K1884" s="44">
        <f>IFERROR(_xll.qlIndexFixing(Index3M,H1884,TRUE,_xll.ohTrigger(RecalcTrigger,Trigger3M)),NA())</f>
        <v>1.9046651194713396E-2</v>
      </c>
      <c r="L1884" s="44">
        <f>IFERROR(_xll.qlIndexFixing(Index6M,$H1884,TRUE,_xll.ohTrigger(RecalcTrigger,Trigger6M)),NA())</f>
        <v>1.9111340322389998E-2</v>
      </c>
      <c r="M1884" s="178">
        <f>IFERROR(_xll.qlIndexFixing(Index1Y,$H1884,TRUE,_xll.ohTrigger(RecalcTrigger,Trigger1Y)),NA())</f>
        <v>1.9481809076563161E-2</v>
      </c>
      <c r="N1884" s="177">
        <f>IFERROR(_xll.qlIndexFixing(ONIndex1M,I1884,TRUE,_xll.ohTrigger(RecalcTrigger,Trigger1M)),NA())</f>
        <v>1.8693009209455047E-2</v>
      </c>
      <c r="O1884" s="44">
        <f>IFERROR(_xll.qlIndexFixing(ONIndex3M,I1884,TRUE,_xll.ohTrigger(RecalcTrigger,Trigger3M)),NA())</f>
        <v>1.9039112205729847E-2</v>
      </c>
      <c r="P1884" s="44">
        <f>IFERROR(_xll.qlIndexFixing(ONIndex6M,I1884,TRUE,_xll.ohTrigger(RecalcTrigger,Trigger6M)),NA())</f>
        <v>1.9095858474331706E-2</v>
      </c>
      <c r="Q1884" s="178">
        <f>IFERROR(_xll.qlIndexFixing(ONIndex1Y,I1884,TRUE,_xll.ohTrigger(RecalcTrigger,Trigger1Y)),NA())</f>
        <v>1.9442716248054825E-2</v>
      </c>
    </row>
    <row r="1885" spans="2:17" x14ac:dyDescent="0.2">
      <c r="B1885" s="39" t="s">
        <v>42</v>
      </c>
      <c r="D1885" s="42">
        <f>_xll.qlCalendarAdvance(Calendar,$D1884,B1885,"f",FALSE)</f>
        <v>52692</v>
      </c>
      <c r="E1885" s="172">
        <f>_xll.qlInterestRateIndexValueDate(IndexON,D1885)</f>
        <v>52692</v>
      </c>
      <c r="F1885" s="188">
        <f>IFERROR(_xll.qlIndexFixing(IndexON,D1885,TRUE,_xll.ohTrigger(RecalcTrigger,TriggerON)),NA())</f>
        <v>1.8445015448056434E-2</v>
      </c>
      <c r="H1885" s="42">
        <f>_xll.qlCalendarAdvance(Calendar,$H1884,B1885,"f",FALSE)</f>
        <v>52692</v>
      </c>
      <c r="I1885" s="172">
        <f>_xll.qlInterestRateIndexValueDate(Index1M,$H1885)</f>
        <v>52692</v>
      </c>
      <c r="J1885" s="177">
        <f>IFERROR(_xll.qlIndexFixing(Index1M,$H1885,TRUE,_xll.ohTrigger(RecalcTrigger,Trigger1M)),NA())</f>
        <v>1.8689966946892476E-2</v>
      </c>
      <c r="K1885" s="44">
        <f>IFERROR(_xll.qlIndexFixing(Index3M,H1885,TRUE,_xll.ohTrigger(RecalcTrigger,Trigger3M)),NA())</f>
        <v>1.904068218369433E-2</v>
      </c>
      <c r="L1885" s="44">
        <f>IFERROR(_xll.qlIndexFixing(Index6M,$H1885,TRUE,_xll.ohTrigger(RecalcTrigger,Trigger6M)),NA())</f>
        <v>1.910527083384015E-2</v>
      </c>
      <c r="M1885" s="178">
        <f>IFERROR(_xll.qlIndexFixing(Index1Y,$H1885,TRUE,_xll.ohTrigger(RecalcTrigger,Trigger1Y)),NA())</f>
        <v>1.9475537235298601E-2</v>
      </c>
      <c r="N1885" s="177">
        <f>IFERROR(_xll.qlIndexFixing(ONIndex1M,I1885,TRUE,_xll.ohTrigger(RecalcTrigger,Trigger1M)),NA())</f>
        <v>1.8687547291816875E-2</v>
      </c>
      <c r="O1885" s="44">
        <f>IFERROR(_xll.qlIndexFixing(ONIndex3M,I1885,TRUE,_xll.ohTrigger(RecalcTrigger,Trigger3M)),NA())</f>
        <v>1.9033480493458876E-2</v>
      </c>
      <c r="P1885" s="44">
        <f>IFERROR(_xll.qlIndexFixing(ONIndex6M,I1885,TRUE,_xll.ohTrigger(RecalcTrigger,Trigger6M)),NA())</f>
        <v>1.9090391021232556E-2</v>
      </c>
      <c r="Q1885" s="178">
        <f>IFERROR(_xll.qlIndexFixing(ONIndex1Y,I1885,TRUE,_xll.ohTrigger(RecalcTrigger,Trigger1Y)),NA())</f>
        <v>1.943790072864493E-2</v>
      </c>
    </row>
    <row r="1886" spans="2:17" x14ac:dyDescent="0.2">
      <c r="B1886" s="39" t="s">
        <v>42</v>
      </c>
      <c r="D1886" s="42">
        <f>_xll.qlCalendarAdvance(Calendar,$D1885,B1886,"f",FALSE)</f>
        <v>52699</v>
      </c>
      <c r="E1886" s="172">
        <f>_xll.qlInterestRateIndexValueDate(IndexON,D1886)</f>
        <v>52699</v>
      </c>
      <c r="F1886" s="188">
        <f>IFERROR(_xll.qlIndexFixing(IndexON,D1886,TRUE,_xll.ohTrigger(RecalcTrigger,TriggerON)),NA())</f>
        <v>1.8439373533517545E-2</v>
      </c>
      <c r="H1886" s="42">
        <f>_xll.qlCalendarAdvance(Calendar,$H1885,B1886,"f",FALSE)</f>
        <v>52699</v>
      </c>
      <c r="I1886" s="172">
        <f>_xll.qlInterestRateIndexValueDate(Index1M,$H1886)</f>
        <v>52699</v>
      </c>
      <c r="J1886" s="177">
        <f>IFERROR(_xll.qlIndexFixing(Index1M,$H1886,TRUE,_xll.ohTrigger(RecalcTrigger,Trigger1M)),NA())</f>
        <v>1.8684396112586654E-2</v>
      </c>
      <c r="K1886" s="44">
        <f>IFERROR(_xll.qlIndexFixing(Index3M,H1886,TRUE,_xll.ohTrigger(RecalcTrigger,Trigger3M)),NA())</f>
        <v>1.9034745974266652E-2</v>
      </c>
      <c r="L1886" s="44">
        <f>IFERROR(_xll.qlIndexFixing(Index6M,$H1886,TRUE,_xll.ohTrigger(RecalcTrigger,Trigger6M)),NA())</f>
        <v>1.9099222445646453E-2</v>
      </c>
      <c r="M1886" s="178">
        <f>IFERROR(_xll.qlIndexFixing(Index1Y,$H1886,TRUE,_xll.ohTrigger(RecalcTrigger,Trigger1Y)),NA())</f>
        <v>1.9469213018357134E-2</v>
      </c>
      <c r="N1886" s="177">
        <f>IFERROR(_xll.qlIndexFixing(ONIndex1M,I1886,TRUE,_xll.ohTrigger(RecalcTrigger,Trigger1M)),NA())</f>
        <v>1.8682052601899368E-2</v>
      </c>
      <c r="O1886" s="44">
        <f>IFERROR(_xll.qlIndexFixing(ONIndex3M,I1886,TRUE,_xll.ohTrigger(RecalcTrigger,Trigger3M)),NA())</f>
        <v>1.9027811524698901E-2</v>
      </c>
      <c r="P1886" s="44">
        <f>IFERROR(_xll.qlIndexFixing(ONIndex6M,I1886,TRUE,_xll.ohTrigger(RecalcTrigger,Trigger6M)),NA())</f>
        <v>1.9084886148903468E-2</v>
      </c>
      <c r="Q1886" s="178">
        <f>IFERROR(_xll.qlIndexFixing(ONIndex1Y,I1886,TRUE,_xll.ohTrigger(RecalcTrigger,Trigger1Y)),NA())</f>
        <v>1.9433033793312404E-2</v>
      </c>
    </row>
    <row r="1887" spans="2:17" x14ac:dyDescent="0.2">
      <c r="B1887" s="39" t="s">
        <v>42</v>
      </c>
      <c r="D1887" s="42">
        <f>_xll.qlCalendarAdvance(Calendar,$D1886,B1887,"f",FALSE)</f>
        <v>52706</v>
      </c>
      <c r="E1887" s="172">
        <f>_xll.qlInterestRateIndexValueDate(IndexON,D1887)</f>
        <v>52706</v>
      </c>
      <c r="F1887" s="188">
        <f>IFERROR(_xll.qlIndexFixing(IndexON,D1887,TRUE,_xll.ohTrigger(RecalcTrigger,TriggerON)),NA())</f>
        <v>1.8433696443352909E-2</v>
      </c>
      <c r="H1887" s="42">
        <f>_xll.qlCalendarAdvance(Calendar,$H1886,B1887,"f",FALSE)</f>
        <v>52706</v>
      </c>
      <c r="I1887" s="172">
        <f>_xll.qlInterestRateIndexValueDate(Index1M,$H1887)</f>
        <v>52706</v>
      </c>
      <c r="J1887" s="177">
        <f>IFERROR(_xll.qlIndexFixing(Index1M,$H1887,TRUE,_xll.ohTrigger(RecalcTrigger,Trigger1M)),NA())</f>
        <v>1.8678792459748388E-2</v>
      </c>
      <c r="K1887" s="44">
        <f>IFERROR(_xll.qlIndexFixing(Index3M,H1887,TRUE,_xll.ohTrigger(RecalcTrigger,Trigger3M)),NA())</f>
        <v>1.9028772342254967E-2</v>
      </c>
      <c r="L1887" s="44">
        <f>IFERROR(_xll.qlIndexFixing(Index6M,$H1887,TRUE,_xll.ohTrigger(RecalcTrigger,Trigger6M)),NA())</f>
        <v>1.9093136300046363E-2</v>
      </c>
      <c r="M1887" s="178">
        <f>IFERROR(_xll.qlIndexFixing(Index1Y,$H1887,TRUE,_xll.ohTrigger(RecalcTrigger,Trigger1Y)),NA())</f>
        <v>1.9462836426713537E-2</v>
      </c>
      <c r="N1887" s="177">
        <f>IFERROR(_xll.qlIndexFixing(ONIndex1M,I1887,TRUE,_xll.ohTrigger(RecalcTrigger,Trigger1M)),NA())</f>
        <v>1.8676525139540434E-2</v>
      </c>
      <c r="O1887" s="44">
        <f>IFERROR(_xll.qlIndexFixing(ONIndex3M,I1887,TRUE,_xll.ohTrigger(RecalcTrigger,Trigger3M)),NA())</f>
        <v>1.9022105299530967E-2</v>
      </c>
      <c r="P1887" s="44">
        <f>IFERROR(_xll.qlIndexFixing(ONIndex6M,I1887,TRUE,_xll.ohTrigger(RecalcTrigger,Trigger6M)),NA())</f>
        <v>1.9079343857263398E-2</v>
      </c>
      <c r="Q1887" s="178">
        <f>IFERROR(_xll.qlIndexFixing(ONIndex1Y,I1887,TRUE,_xll.ohTrigger(RecalcTrigger,Trigger1Y)),NA())</f>
        <v>1.9428115441895155E-2</v>
      </c>
    </row>
    <row r="1888" spans="2:17" x14ac:dyDescent="0.2">
      <c r="B1888" s="39" t="s">
        <v>42</v>
      </c>
      <c r="D1888" s="42">
        <f>_xll.qlCalendarAdvance(Calendar,$D1887,B1888,"f",FALSE)</f>
        <v>52713</v>
      </c>
      <c r="E1888" s="172">
        <f>_xll.qlInterestRateIndexValueDate(IndexON,D1888)</f>
        <v>52713</v>
      </c>
      <c r="F1888" s="188">
        <f>IFERROR(_xll.qlIndexFixing(IndexON,D1888,TRUE,_xll.ohTrigger(RecalcTrigger,TriggerON)),NA())</f>
        <v>1.8427984177562529E-2</v>
      </c>
      <c r="H1888" s="42">
        <f>_xll.qlCalendarAdvance(Calendar,$H1887,B1888,"f",FALSE)</f>
        <v>52713</v>
      </c>
      <c r="I1888" s="172">
        <f>_xll.qlInterestRateIndexValueDate(Index1M,$H1888)</f>
        <v>52713</v>
      </c>
      <c r="J1888" s="177">
        <f>IFERROR(_xll.qlIndexFixing(Index1M,$H1888,TRUE,_xll.ohTrigger(RecalcTrigger,Trigger1M)),NA())</f>
        <v>1.8673155988418198E-2</v>
      </c>
      <c r="K1888" s="44">
        <f>IFERROR(_xll.qlIndexFixing(Index3M,H1888,TRUE,_xll.ohTrigger(RecalcTrigger,Trigger3M)),NA())</f>
        <v>1.9022761287822262E-2</v>
      </c>
      <c r="L1888" s="44">
        <f>IFERROR(_xll.qlIndexFixing(Index6M,$H1888,TRUE,_xll.ohTrigger(RecalcTrigger,Trigger6M)),NA())</f>
        <v>1.9087012397383106E-2</v>
      </c>
      <c r="M1888" s="178">
        <f>IFERROR(_xll.qlIndexFixing(Index1Y,$H1888,TRUE,_xll.ohTrigger(RecalcTrigger,Trigger1Y)),NA())</f>
        <v>1.945640746135191E-2</v>
      </c>
      <c r="N1888" s="177">
        <f>IFERROR(_xll.qlIndexFixing(ONIndex1M,I1888,TRUE,_xll.ohTrigger(RecalcTrigger,Trigger1M)),NA())</f>
        <v>1.8670964904902165E-2</v>
      </c>
      <c r="O1888" s="44">
        <f>IFERROR(_xll.qlIndexFixing(ONIndex3M,I1888,TRUE,_xll.ohTrigger(RecalcTrigger,Trigger3M)),NA())</f>
        <v>1.9016361817874028E-2</v>
      </c>
      <c r="P1888" s="44">
        <f>IFERROR(_xll.qlIndexFixing(ONIndex6M,I1888,TRUE,_xll.ohTrigger(RecalcTrigger,Trigger6M)),NA())</f>
        <v>1.907376414639339E-2</v>
      </c>
      <c r="Q1888" s="178">
        <f>IFERROR(_xll.qlIndexFixing(ONIndex1Y,I1888,TRUE,_xll.ohTrigger(RecalcTrigger,Trigger1Y)),NA())</f>
        <v>1.9423145674717368E-2</v>
      </c>
    </row>
    <row r="1889" spans="2:17" x14ac:dyDescent="0.2">
      <c r="B1889" s="39" t="s">
        <v>42</v>
      </c>
      <c r="D1889" s="42">
        <f>_xll.qlCalendarAdvance(Calendar,$D1888,B1889,"f",FALSE)</f>
        <v>52720</v>
      </c>
      <c r="E1889" s="172">
        <f>_xll.qlInterestRateIndexValueDate(IndexON,D1889)</f>
        <v>52720</v>
      </c>
      <c r="F1889" s="188">
        <f>IFERROR(_xll.qlIndexFixing(IndexON,D1889,TRUE,_xll.ohTrigger(RecalcTrigger,TriggerON)),NA())</f>
        <v>1.8422236736065356E-2</v>
      </c>
      <c r="H1889" s="42">
        <f>_xll.qlCalendarAdvance(Calendar,$H1888,B1889,"f",FALSE)</f>
        <v>52720</v>
      </c>
      <c r="I1889" s="172">
        <f>_xll.qlInterestRateIndexValueDate(Index1M,$H1889)</f>
        <v>52720</v>
      </c>
      <c r="J1889" s="177">
        <f>IFERROR(_xll.qlIndexFixing(Index1M,$H1889,TRUE,_xll.ohTrigger(RecalcTrigger,Trigger1M)),NA())</f>
        <v>1.8667555897535736E-2</v>
      </c>
      <c r="K1889" s="44">
        <f>IFERROR(_xll.qlIndexFixing(Index3M,H1889,TRUE,_xll.ohTrigger(RecalcTrigger,Trigger3M)),NA())</f>
        <v>1.9016768115959828E-2</v>
      </c>
      <c r="L1889" s="44">
        <f>IFERROR(_xll.qlIndexFixing(Index6M,$H1889,TRUE,_xll.ohTrigger(RecalcTrigger,Trigger6M)),NA())</f>
        <v>1.9080894526352019E-2</v>
      </c>
      <c r="M1889" s="178">
        <f>IFERROR(_xll.qlIndexFixing(Index1Y,$H1889,TRUE,_xll.ohTrigger(RecalcTrigger,Trigger1Y)),NA())</f>
        <v>1.9449926123263017E-2</v>
      </c>
      <c r="N1889" s="177">
        <f>IFERROR(_xll.qlIndexFixing(ONIndex1M,I1889,TRUE,_xll.ohTrigger(RecalcTrigger,Trigger1M)),NA())</f>
        <v>1.8665371897822469E-2</v>
      </c>
      <c r="O1889" s="44">
        <f>IFERROR(_xll.qlIndexFixing(ONIndex3M,I1889,TRUE,_xll.ohTrigger(RecalcTrigger,Trigger3M)),NA())</f>
        <v>1.9010581079728084E-2</v>
      </c>
      <c r="P1889" s="44">
        <f>IFERROR(_xll.qlIndexFixing(ONIndex6M,I1889,TRUE,_xll.ohTrigger(RecalcTrigger,Trigger6M)),NA())</f>
        <v>1.90681470162124E-2</v>
      </c>
      <c r="Q1889" s="178">
        <f>IFERROR(_xll.qlIndexFixing(ONIndex1Y,I1889,TRUE,_xll.ohTrigger(RecalcTrigger,Trigger1Y)),NA())</f>
        <v>1.9418124491454858E-2</v>
      </c>
    </row>
    <row r="1890" spans="2:17" x14ac:dyDescent="0.2">
      <c r="B1890" s="39" t="s">
        <v>42</v>
      </c>
      <c r="D1890" s="42">
        <f>_xll.qlCalendarAdvance(Calendar,$D1889,B1890,"f",FALSE)</f>
        <v>52727</v>
      </c>
      <c r="E1890" s="172">
        <f>_xll.qlInterestRateIndexValueDate(IndexON,D1890)</f>
        <v>52727</v>
      </c>
      <c r="F1890" s="188">
        <f>IFERROR(_xll.qlIndexFixing(IndexON,D1890,TRUE,_xll.ohTrigger(RecalcTrigger,TriggerON)),NA())</f>
        <v>1.8416454118780345E-2</v>
      </c>
      <c r="H1890" s="42">
        <f>_xll.qlCalendarAdvance(Calendar,$H1889,B1890,"f",FALSE)</f>
        <v>52727</v>
      </c>
      <c r="I1890" s="172">
        <f>_xll.qlInterestRateIndexValueDate(Index1M,$H1890)</f>
        <v>52727</v>
      </c>
      <c r="J1890" s="177">
        <f>IFERROR(_xll.qlIndexFixing(Index1M,$H1890,TRUE,_xll.ohTrigger(RecalcTrigger,Trigger1M)),NA())</f>
        <v>1.8661851153710805E-2</v>
      </c>
      <c r="K1890" s="44">
        <f>IFERROR(_xll.qlIndexFixing(Index3M,H1890,TRUE,_xll.ohTrigger(RecalcTrigger,Trigger3M)),NA())</f>
        <v>1.9010679227783683E-2</v>
      </c>
      <c r="L1890" s="44">
        <f>IFERROR(_xll.qlIndexFixing(Index6M,$H1890,TRUE,_xll.ohTrigger(RecalcTrigger,Trigger6M)),NA())</f>
        <v>1.9074692091131794E-2</v>
      </c>
      <c r="M1890" s="178">
        <f>IFERROR(_xll.qlIndexFixing(Index1Y,$H1890,TRUE,_xll.ohTrigger(RecalcTrigger,Trigger1Y)),NA())</f>
        <v>1.9443392413446281E-2</v>
      </c>
      <c r="N1890" s="177">
        <f>IFERROR(_xll.qlIndexFixing(ONIndex1M,I1890,TRUE,_xll.ohTrigger(RecalcTrigger,Trigger1M)),NA())</f>
        <v>1.8659746118382392E-2</v>
      </c>
      <c r="O1890" s="44">
        <f>IFERROR(_xll.qlIndexFixing(ONIndex3M,I1890,TRUE,_xll.ohTrigger(RecalcTrigger,Trigger3M)),NA())</f>
        <v>1.9004763085336274E-2</v>
      </c>
      <c r="P1890" s="44">
        <f>IFERROR(_xll.qlIndexFixing(ONIndex6M,I1890,TRUE,_xll.ohTrigger(RecalcTrigger,Trigger6M)),NA())</f>
        <v>1.9062492466720427E-2</v>
      </c>
      <c r="Q1890" s="178">
        <f>IFERROR(_xll.qlIndexFixing(ONIndex1Y,I1890,TRUE,_xll.ohTrigger(RecalcTrigger,Trigger1Y)),NA())</f>
        <v>1.9413051892269717E-2</v>
      </c>
    </row>
    <row r="1891" spans="2:17" x14ac:dyDescent="0.2">
      <c r="B1891" s="39" t="s">
        <v>42</v>
      </c>
      <c r="D1891" s="42">
        <f>_xll.qlCalendarAdvance(Calendar,$D1890,B1891,"f",FALSE)</f>
        <v>52734</v>
      </c>
      <c r="E1891" s="172">
        <f>_xll.qlInterestRateIndexValueDate(IndexON,D1891)</f>
        <v>52734</v>
      </c>
      <c r="F1891" s="188">
        <f>IFERROR(_xll.qlIndexFixing(IndexON,D1891,TRUE,_xll.ohTrigger(RecalcTrigger,TriggerON)),NA())</f>
        <v>1.8410636325869589E-2</v>
      </c>
      <c r="H1891" s="42">
        <f>_xll.qlCalendarAdvance(Calendar,$H1890,B1891,"f",FALSE)</f>
        <v>52734</v>
      </c>
      <c r="I1891" s="172">
        <f>_xll.qlInterestRateIndexValueDate(Index1M,$H1891)</f>
        <v>52734</v>
      </c>
      <c r="J1891" s="177">
        <f>IFERROR(_xll.qlIndexFixing(Index1M,$H1891,TRUE,_xll.ohTrigger(RecalcTrigger,Trigger1M)),NA())</f>
        <v>1.8656113589948713E-2</v>
      </c>
      <c r="K1891" s="44">
        <f>IFERROR(_xll.qlIndexFixing(Index3M,H1891,TRUE,_xll.ohTrigger(RecalcTrigger,Trigger3M)),NA())</f>
        <v>1.9004552915863674E-2</v>
      </c>
      <c r="L1891" s="44">
        <f>IFERROR(_xll.qlIndexFixing(Index6M,$H1891,TRUE,_xll.ohTrigger(RecalcTrigger,Trigger6M)),NA())</f>
        <v>1.9068451898054853E-2</v>
      </c>
      <c r="M1891" s="178">
        <f>IFERROR(_xll.qlIndexFixing(Index1Y,$H1891,TRUE,_xll.ohTrigger(RecalcTrigger,Trigger1Y)),NA())</f>
        <v>1.943680633290934E-2</v>
      </c>
      <c r="N1891" s="177">
        <f>IFERROR(_xll.qlIndexFixing(ONIndex1M,I1891,TRUE,_xll.ohTrigger(RecalcTrigger,Trigger1M)),NA())</f>
        <v>1.865408756666298E-2</v>
      </c>
      <c r="O1891" s="44">
        <f>IFERROR(_xll.qlIndexFixing(ONIndex3M,I1891,TRUE,_xll.ohTrigger(RecalcTrigger,Trigger3M)),NA())</f>
        <v>1.8998907834293366E-2</v>
      </c>
      <c r="P1891" s="44">
        <f>IFERROR(_xll.qlIndexFixing(ONIndex6M,I1891,TRUE,_xll.ohTrigger(RecalcTrigger,Trigger6M)),NA())</f>
        <v>1.9056800498160609E-2</v>
      </c>
      <c r="Q1891" s="178">
        <f>IFERROR(_xll.qlIndexFixing(ONIndex1Y,I1891,TRUE,_xll.ohTrigger(RecalcTrigger,Trigger1Y)),NA())</f>
        <v>1.9407927877242992E-2</v>
      </c>
    </row>
    <row r="1892" spans="2:17" x14ac:dyDescent="0.2">
      <c r="B1892" s="39" t="s">
        <v>42</v>
      </c>
      <c r="D1892" s="42">
        <f>_xll.qlCalendarAdvance(Calendar,$D1891,B1892,"f",FALSE)</f>
        <v>52741</v>
      </c>
      <c r="E1892" s="172">
        <f>_xll.qlInterestRateIndexValueDate(IndexON,D1892)</f>
        <v>52741</v>
      </c>
      <c r="F1892" s="188">
        <f>IFERROR(_xll.qlIndexFixing(IndexON,D1892,TRUE,_xll.ohTrigger(RecalcTrigger,TriggerON)),NA())</f>
        <v>1.8404783357333088E-2</v>
      </c>
      <c r="H1892" s="42">
        <f>_xll.qlCalendarAdvance(Calendar,$H1891,B1892,"f",FALSE)</f>
        <v>52741</v>
      </c>
      <c r="I1892" s="172">
        <f>_xll.qlInterestRateIndexValueDate(Index1M,$H1892)</f>
        <v>52741</v>
      </c>
      <c r="J1892" s="177">
        <f>IFERROR(_xll.qlIndexFixing(Index1M,$H1892,TRUE,_xll.ohTrigger(RecalcTrigger,Trigger1M)),NA())</f>
        <v>1.8650343206296521E-2</v>
      </c>
      <c r="K1892" s="44">
        <f>IFERROR(_xll.qlIndexFixing(Index3M,H1892,TRUE,_xll.ohTrigger(RecalcTrigger,Trigger3M)),NA())</f>
        <v>1.8998389180372468E-2</v>
      </c>
      <c r="L1892" s="44">
        <f>IFERROR(_xll.qlIndexFixing(Index6M,$H1892,TRUE,_xll.ohTrigger(RecalcTrigger,Trigger6M)),NA())</f>
        <v>1.906217394747357E-2</v>
      </c>
      <c r="M1892" s="178">
        <f>IFERROR(_xll.qlIndexFixing(Index1Y,$H1892,TRUE,_xll.ohTrigger(RecalcTrigger,Trigger1Y)),NA())</f>
        <v>1.9430167882667604E-2</v>
      </c>
      <c r="N1892" s="177">
        <f>IFERROR(_xll.qlIndexFixing(ONIndex1M,I1892,TRUE,_xll.ohTrigger(RecalcTrigger,Trigger1M)),NA())</f>
        <v>1.8648396242583187E-2</v>
      </c>
      <c r="O1892" s="44">
        <f>IFERROR(_xll.qlIndexFixing(ONIndex3M,I1892,TRUE,_xll.ohTrigger(RecalcTrigger,Trigger3M)),NA())</f>
        <v>1.8993015327004592E-2</v>
      </c>
      <c r="P1892" s="44">
        <f>IFERROR(_xll.qlIndexFixing(ONIndex6M,I1892,TRUE,_xll.ohTrigger(RecalcTrigger,Trigger6M)),NA())</f>
        <v>1.9051071110208762E-2</v>
      </c>
      <c r="Q1892" s="178">
        <f>IFERROR(_xll.qlIndexFixing(ONIndex1Y,I1892,TRUE,_xll.ohTrigger(RecalcTrigger,Trigger1Y)),NA())</f>
        <v>1.940275244621259E-2</v>
      </c>
    </row>
    <row r="1893" spans="2:17" x14ac:dyDescent="0.2">
      <c r="B1893" s="39" t="s">
        <v>42</v>
      </c>
      <c r="D1893" s="42">
        <f>_xll.qlCalendarAdvance(Calendar,$D1892,B1893,"f",FALSE)</f>
        <v>52748</v>
      </c>
      <c r="E1893" s="172">
        <f>_xll.qlInterestRateIndexValueDate(IndexON,D1893)</f>
        <v>52748</v>
      </c>
      <c r="F1893" s="188">
        <f>IFERROR(_xll.qlIndexFixing(IndexON,D1893,TRUE,_xll.ohTrigger(RecalcTrigger,TriggerON)),NA())</f>
        <v>1.8398895213170841E-2</v>
      </c>
      <c r="H1893" s="42">
        <f>_xll.qlCalendarAdvance(Calendar,$H1892,B1893,"f",FALSE)</f>
        <v>52748</v>
      </c>
      <c r="I1893" s="172">
        <f>_xll.qlInterestRateIndexValueDate(Index1M,$H1893)</f>
        <v>52748</v>
      </c>
      <c r="J1893" s="177">
        <f>IFERROR(_xll.qlIndexFixing(Index1M,$H1893,TRUE,_xll.ohTrigger(RecalcTrigger,Trigger1M)),NA())</f>
        <v>1.8644481356003904E-2</v>
      </c>
      <c r="K1893" s="44">
        <f>IFERROR(_xll.qlIndexFixing(Index3M,H1893,TRUE,_xll.ohTrigger(RecalcTrigger,Trigger3M)),NA())</f>
        <v>1.8992188021482725E-2</v>
      </c>
      <c r="L1893" s="44">
        <f>IFERROR(_xll.qlIndexFixing(Index6M,$H1893,TRUE,_xll.ohTrigger(RecalcTrigger,Trigger6M)),NA())</f>
        <v>1.9055826540245287E-2</v>
      </c>
      <c r="M1893" s="178">
        <f>IFERROR(_xll.qlIndexFixing(Index1Y,$H1893,TRUE,_xll.ohTrigger(RecalcTrigger,Trigger1Y)),NA())</f>
        <v>1.9423477063744699E-2</v>
      </c>
      <c r="N1893" s="177">
        <f>IFERROR(_xll.qlIndexFixing(ONIndex1M,I1893,TRUE,_xll.ohTrigger(RecalcTrigger,Trigger1M)),NA())</f>
        <v>1.8642672146143013E-2</v>
      </c>
      <c r="O1893" s="44">
        <f>IFERROR(_xll.qlIndexFixing(ONIndex3M,I1893,TRUE,_xll.ohTrigger(RecalcTrigger,Trigger3M)),NA())</f>
        <v>1.8987085563145767E-2</v>
      </c>
      <c r="P1893" s="44">
        <f>IFERROR(_xll.qlIndexFixing(ONIndex6M,I1893,TRUE,_xll.ohTrigger(RecalcTrigger,Trigger6M)),NA())</f>
        <v>1.9045304303108024E-2</v>
      </c>
      <c r="Q1893" s="178">
        <f>IFERROR(_xll.qlIndexFixing(ONIndex1Y,I1893,TRUE,_xll.ohTrigger(RecalcTrigger,Trigger1Y)),NA())</f>
        <v>1.9397525599178511E-2</v>
      </c>
    </row>
    <row r="1894" spans="2:17" x14ac:dyDescent="0.2">
      <c r="B1894" s="39" t="s">
        <v>42</v>
      </c>
      <c r="D1894" s="42">
        <f>_xll.qlCalendarAdvance(Calendar,$D1893,B1894,"f",FALSE)</f>
        <v>52755</v>
      </c>
      <c r="E1894" s="172">
        <f>_xll.qlInterestRateIndexValueDate(IndexON,D1894)</f>
        <v>52755</v>
      </c>
      <c r="F1894" s="188">
        <f>IFERROR(_xll.qlIndexFixing(IndexON,D1894,TRUE,_xll.ohTrigger(RecalcTrigger,TriggerON)),NA())</f>
        <v>1.8392971893301802E-2</v>
      </c>
      <c r="H1894" s="42">
        <f>_xll.qlCalendarAdvance(Calendar,$H1893,B1894,"f",FALSE)</f>
        <v>52755</v>
      </c>
      <c r="I1894" s="172">
        <f>_xll.qlInterestRateIndexValueDate(Index1M,$H1894)</f>
        <v>52755</v>
      </c>
      <c r="J1894" s="177">
        <f>IFERROR(_xll.qlIndexFixing(Index1M,$H1894,TRUE,_xll.ohTrigger(RecalcTrigger,Trigger1M)),NA())</f>
        <v>1.8638647974692023E-2</v>
      </c>
      <c r="K1894" s="44">
        <f>IFERROR(_xll.qlIndexFixing(Index3M,H1894,TRUE,_xll.ohTrigger(RecalcTrigger,Trigger3M)),NA())</f>
        <v>1.8985949439370636E-2</v>
      </c>
      <c r="L1894" s="44">
        <f>IFERROR(_xll.qlIndexFixing(Index6M,$H1894,TRUE,_xll.ohTrigger(RecalcTrigger,Trigger6M)),NA())</f>
        <v>1.9049476102510048E-2</v>
      </c>
      <c r="M1894" s="178">
        <f>IFERROR(_xll.qlIndexFixing(Index1Y,$H1894,TRUE,_xll.ohTrigger(RecalcTrigger,Trigger1Y)),NA())</f>
        <v>1.9416733877172687E-2</v>
      </c>
      <c r="N1894" s="177">
        <f>IFERROR(_xll.qlIndexFixing(ONIndex1M,I1894,TRUE,_xll.ohTrigger(RecalcTrigger,Trigger1M)),NA())</f>
        <v>1.8636915277261412E-2</v>
      </c>
      <c r="O1894" s="44">
        <f>IFERROR(_xll.qlIndexFixing(ONIndex3M,I1894,TRUE,_xll.ohTrigger(RecalcTrigger,Trigger3M)),NA())</f>
        <v>1.8981118542960029E-2</v>
      </c>
      <c r="P1894" s="44">
        <f>IFERROR(_xll.qlIndexFixing(ONIndex6M,I1894,TRUE,_xll.ohTrigger(RecalcTrigger,Trigger6M)),NA())</f>
        <v>1.9039500076696303E-2</v>
      </c>
      <c r="Q1894" s="178">
        <f>IFERROR(_xll.qlIndexFixing(ONIndex1Y,I1894,TRUE,_xll.ohTrigger(RecalcTrigger,Trigger1Y)),NA())</f>
        <v>1.9392247336221802E-2</v>
      </c>
    </row>
    <row r="1895" spans="2:17" x14ac:dyDescent="0.2">
      <c r="B1895" s="39" t="s">
        <v>42</v>
      </c>
      <c r="D1895" s="42">
        <f>_xll.qlCalendarAdvance(Calendar,$D1894,B1895,"f",FALSE)</f>
        <v>52762</v>
      </c>
      <c r="E1895" s="172">
        <f>_xll.qlInterestRateIndexValueDate(IndexON,D1895)</f>
        <v>52762</v>
      </c>
      <c r="F1895" s="188">
        <f>IFERROR(_xll.qlIndexFixing(IndexON,D1895,TRUE,_xll.ohTrigger(RecalcTrigger,TriggerON)),NA())</f>
        <v>1.8387013397888063E-2</v>
      </c>
      <c r="H1895" s="42">
        <f>_xll.qlCalendarAdvance(Calendar,$H1894,B1895,"f",FALSE)</f>
        <v>52762</v>
      </c>
      <c r="I1895" s="172">
        <f>_xll.qlInterestRateIndexValueDate(Index1M,$H1895)</f>
        <v>52762</v>
      </c>
      <c r="J1895" s="177">
        <f>IFERROR(_xll.qlIndexFixing(Index1M,$H1895,TRUE,_xll.ohTrigger(RecalcTrigger,Trigger1M)),NA())</f>
        <v>1.8632781775215101E-2</v>
      </c>
      <c r="K1895" s="44">
        <f>IFERROR(_xll.qlIndexFixing(Index3M,H1895,TRUE,_xll.ohTrigger(RecalcTrigger,Trigger3M)),NA())</f>
        <v>1.8979673434211506E-2</v>
      </c>
      <c r="L1895" s="44">
        <f>IFERROR(_xll.qlIndexFixing(Index6M,$H1895,TRUE,_xll.ohTrigger(RecalcTrigger,Trigger6M)),NA())</f>
        <v>1.9043087910168278E-2</v>
      </c>
      <c r="M1895" s="178">
        <f>IFERROR(_xll.qlIndexFixing(Index1Y,$H1895,TRUE,_xll.ohTrigger(RecalcTrigger,Trigger1Y)),NA())</f>
        <v>1.9409938323990739E-2</v>
      </c>
      <c r="N1895" s="177">
        <f>IFERROR(_xll.qlIndexFixing(ONIndex1M,I1895,TRUE,_xll.ohTrigger(RecalcTrigger,Trigger1M)),NA())</f>
        <v>1.863112563601943E-2</v>
      </c>
      <c r="O1895" s="44">
        <f>IFERROR(_xll.qlIndexFixing(ONIndex3M,I1895,TRUE,_xll.ohTrigger(RecalcTrigger,Trigger3M)),NA())</f>
        <v>1.8975114266366333E-2</v>
      </c>
      <c r="P1895" s="44">
        <f>IFERROR(_xll.qlIndexFixing(ONIndex6M,I1895,TRUE,_xll.ohTrigger(RecalcTrigger,Trigger6M)),NA())</f>
        <v>1.9033658431135692E-2</v>
      </c>
      <c r="Q1895" s="178">
        <f>IFERROR(_xll.qlIndexFixing(ONIndex1Y,I1895,TRUE,_xll.ohTrigger(RecalcTrigger,Trigger1Y)),NA())</f>
        <v>1.9386917657423508E-2</v>
      </c>
    </row>
    <row r="1896" spans="2:17" x14ac:dyDescent="0.2">
      <c r="B1896" s="39" t="s">
        <v>42</v>
      </c>
      <c r="D1896" s="42">
        <f>_xll.qlCalendarAdvance(Calendar,$D1895,B1896,"f",FALSE)</f>
        <v>52769</v>
      </c>
      <c r="E1896" s="172">
        <f>_xll.qlInterestRateIndexValueDate(IndexON,D1896)</f>
        <v>52769</v>
      </c>
      <c r="F1896" s="188">
        <f>IFERROR(_xll.qlIndexFixing(IndexON,D1896,TRUE,_xll.ohTrigger(RecalcTrigger,TriggerON)),NA())</f>
        <v>1.8381019726524395E-2</v>
      </c>
      <c r="H1896" s="42">
        <f>_xll.qlCalendarAdvance(Calendar,$H1895,B1896,"f",FALSE)</f>
        <v>52769</v>
      </c>
      <c r="I1896" s="172">
        <f>_xll.qlInterestRateIndexValueDate(Index1M,$H1896)</f>
        <v>52769</v>
      </c>
      <c r="J1896" s="177">
        <f>IFERROR(_xll.qlIndexFixing(Index1M,$H1896,TRUE,_xll.ohTrigger(RecalcTrigger,Trigger1M)),NA())</f>
        <v>1.8626882757619073E-2</v>
      </c>
      <c r="K1896" s="44">
        <f>IFERROR(_xll.qlIndexFixing(Index3M,H1896,TRUE,_xll.ohTrigger(RecalcTrigger,Trigger3M)),NA())</f>
        <v>1.897336000617976E-2</v>
      </c>
      <c r="L1896" s="44">
        <f>IFERROR(_xll.qlIndexFixing(Index6M,$H1896,TRUE,_xll.ohTrigger(RecalcTrigger,Trigger6M)),NA())</f>
        <v>1.9036661963579147E-2</v>
      </c>
      <c r="M1896" s="178">
        <f>IFERROR(_xll.qlIndexFixing(Index1Y,$H1896,TRUE,_xll.ohTrigger(RecalcTrigger,Trigger1Y)),NA())</f>
        <v>1.9403090405247347E-2</v>
      </c>
      <c r="N1896" s="177">
        <f>IFERROR(_xll.qlIndexFixing(ONIndex1M,I1896,TRUE,_xll.ohTrigger(RecalcTrigger,Trigger1M)),NA())</f>
        <v>1.8625303222498113E-2</v>
      </c>
      <c r="O1896" s="44">
        <f>IFERROR(_xll.qlIndexFixing(ONIndex3M,I1896,TRUE,_xll.ohTrigger(RecalcTrigger,Trigger3M)),NA())</f>
        <v>1.8969072733202585E-2</v>
      </c>
      <c r="P1896" s="44">
        <f>IFERROR(_xll.qlIndexFixing(ONIndex6M,I1896,TRUE,_xll.ohTrigger(RecalcTrigger,Trigger6M)),NA())</f>
        <v>1.9027779366102004E-2</v>
      </c>
      <c r="Q1896" s="178">
        <f>IFERROR(_xll.qlIndexFixing(ONIndex1Y,I1896,TRUE,_xll.ohTrigger(RecalcTrigger,Trigger1Y)),NA())</f>
        <v>1.9381536562621537E-2</v>
      </c>
    </row>
    <row r="1897" spans="2:17" x14ac:dyDescent="0.2">
      <c r="B1897" s="39" t="s">
        <v>42</v>
      </c>
      <c r="D1897" s="42">
        <f>_xll.qlCalendarAdvance(Calendar,$D1896,B1897,"f",FALSE)</f>
        <v>52776</v>
      </c>
      <c r="E1897" s="172">
        <f>_xll.qlInterestRateIndexValueDate(IndexON,D1897)</f>
        <v>52776</v>
      </c>
      <c r="F1897" s="188">
        <f>IFERROR(_xll.qlIndexFixing(IndexON,D1897,TRUE,_xll.ohTrigger(RecalcTrigger,TriggerON)),NA())</f>
        <v>1.8374990879697073E-2</v>
      </c>
      <c r="H1897" s="42">
        <f>_xll.qlCalendarAdvance(Calendar,$H1896,B1897,"f",FALSE)</f>
        <v>52776</v>
      </c>
      <c r="I1897" s="172">
        <f>_xll.qlInterestRateIndexValueDate(Index1M,$H1897)</f>
        <v>52776</v>
      </c>
      <c r="J1897" s="177">
        <f>IFERROR(_xll.qlIndexFixing(Index1M,$H1897,TRUE,_xll.ohTrigger(RecalcTrigger,Trigger1M)),NA())</f>
        <v>1.8620950921949857E-2</v>
      </c>
      <c r="K1897" s="44">
        <f>IFERROR(_xll.qlIndexFixing(Index3M,H1897,TRUE,_xll.ohTrigger(RecalcTrigger,Trigger3M)),NA())</f>
        <v>1.8967009155456873E-2</v>
      </c>
      <c r="L1897" s="44">
        <f>IFERROR(_xll.qlIndexFixing(Index6M,$H1897,TRUE,_xll.ohTrigger(RecalcTrigger,Trigger6M)),NA())</f>
        <v>1.9030198263103596E-2</v>
      </c>
      <c r="M1897" s="178">
        <f>IFERROR(_xll.qlIndexFixing(Index1Y,$H1897,TRUE,_xll.ohTrigger(RecalcTrigger,Trigger1Y)),NA())</f>
        <v>1.9396190121997892E-2</v>
      </c>
      <c r="N1897" s="177">
        <f>IFERROR(_xll.qlIndexFixing(ONIndex1M,I1897,TRUE,_xll.ohTrigger(RecalcTrigger,Trigger1M)),NA())</f>
        <v>1.8619448036616415E-2</v>
      </c>
      <c r="O1897" s="44">
        <f>IFERROR(_xll.qlIndexFixing(ONIndex3M,I1897,TRUE,_xll.ohTrigger(RecalcTrigger,Trigger3M)),NA())</f>
        <v>1.8962993943711925E-2</v>
      </c>
      <c r="P1897" s="44">
        <f>IFERROR(_xll.qlIndexFixing(ONIndex6M,I1897,TRUE,_xll.ohTrigger(RecalcTrigger,Trigger6M)),NA())</f>
        <v>1.9021862882000473E-2</v>
      </c>
      <c r="Q1897" s="178">
        <f>IFERROR(_xll.qlIndexFixing(ONIndex1Y,I1897,TRUE,_xll.ohTrigger(RecalcTrigger,Trigger1Y)),NA())</f>
        <v>1.937610405181589E-2</v>
      </c>
    </row>
    <row r="1898" spans="2:17" x14ac:dyDescent="0.2">
      <c r="B1898" s="39" t="s">
        <v>42</v>
      </c>
      <c r="D1898" s="42">
        <f>_xll.qlCalendarAdvance(Calendar,$D1897,B1898,"f",FALSE)</f>
        <v>52783</v>
      </c>
      <c r="E1898" s="172">
        <f>_xll.qlInterestRateIndexValueDate(IndexON,D1898)</f>
        <v>52783</v>
      </c>
      <c r="F1898" s="188">
        <f>IFERROR(_xll.qlIndexFixing(IndexON,D1898,TRUE,_xll.ohTrigger(RecalcTrigger,TriggerON)),NA())</f>
        <v>1.8368926857162959E-2</v>
      </c>
      <c r="H1898" s="42">
        <f>_xll.qlCalendarAdvance(Calendar,$H1897,B1898,"f",FALSE)</f>
        <v>52783</v>
      </c>
      <c r="I1898" s="172">
        <f>_xll.qlInterestRateIndexValueDate(Index1M,$H1898)</f>
        <v>52783</v>
      </c>
      <c r="J1898" s="177">
        <f>IFERROR(_xll.qlIndexFixing(Index1M,$H1898,TRUE,_xll.ohTrigger(RecalcTrigger,Trigger1M)),NA())</f>
        <v>1.8615031689423234E-2</v>
      </c>
      <c r="K1898" s="44">
        <f>IFERROR(_xll.qlIndexFixing(Index3M,H1898,TRUE,_xll.ohTrigger(RecalcTrigger,Trigger3M)),NA())</f>
        <v>1.8960620882219916E-2</v>
      </c>
      <c r="L1898" s="44">
        <f>IFERROR(_xll.qlIndexFixing(Index6M,$H1898,TRUE,_xll.ohTrigger(RecalcTrigger,Trigger6M)),NA())</f>
        <v>1.9023713356442706E-2</v>
      </c>
      <c r="M1898" s="178">
        <f>IFERROR(_xll.qlIndexFixing(Index1Y,$H1898,TRUE,_xll.ohTrigger(RecalcTrigger,Trigger1Y)),NA())</f>
        <v>1.9389237475306409E-2</v>
      </c>
      <c r="N1898" s="177">
        <f>IFERROR(_xll.qlIndexFixing(ONIndex1M,I1898,TRUE,_xll.ohTrigger(RecalcTrigger,Trigger1M)),NA())</f>
        <v>1.8613560078374336E-2</v>
      </c>
      <c r="O1898" s="44">
        <f>IFERROR(_xll.qlIndexFixing(ONIndex3M,I1898,TRUE,_xll.ohTrigger(RecalcTrigger,Trigger3M)),NA())</f>
        <v>1.8956877897732261E-2</v>
      </c>
      <c r="P1898" s="44">
        <f>IFERROR(_xll.qlIndexFixing(ONIndex6M,I1898,TRUE,_xll.ohTrigger(RecalcTrigger,Trigger6M)),NA())</f>
        <v>1.9015908978587959E-2</v>
      </c>
      <c r="Q1898" s="178">
        <f>IFERROR(_xll.qlIndexFixing(ONIndex1Y,I1898,TRUE,_xll.ohTrigger(RecalcTrigger,Trigger1Y)),NA())</f>
        <v>1.9370620125087612E-2</v>
      </c>
    </row>
    <row r="1899" spans="2:17" x14ac:dyDescent="0.2">
      <c r="B1899" s="39" t="s">
        <v>42</v>
      </c>
      <c r="D1899" s="42">
        <f>_xll.qlCalendarAdvance(Calendar,$D1898,B1899,"f",FALSE)</f>
        <v>52790</v>
      </c>
      <c r="E1899" s="172">
        <f>_xll.qlInterestRateIndexValueDate(IndexON,D1899)</f>
        <v>52790</v>
      </c>
      <c r="F1899" s="188">
        <f>IFERROR(_xll.qlIndexFixing(IndexON,D1899,TRUE,_xll.ohTrigger(RecalcTrigger,TriggerON)),NA())</f>
        <v>1.83628276590031E-2</v>
      </c>
      <c r="H1899" s="42">
        <f>_xll.qlCalendarAdvance(Calendar,$H1898,B1899,"f",FALSE)</f>
        <v>52790</v>
      </c>
      <c r="I1899" s="172">
        <f>_xll.qlInterestRateIndexValueDate(Index1M,$H1899)</f>
        <v>52790</v>
      </c>
      <c r="J1899" s="177">
        <f>IFERROR(_xll.qlIndexFixing(Index1M,$H1899,TRUE,_xll.ohTrigger(RecalcTrigger,Trigger1M)),NA())</f>
        <v>1.8609031567910262E-2</v>
      </c>
      <c r="K1899" s="44">
        <f>IFERROR(_xll.qlIndexFixing(Index3M,H1899,TRUE,_xll.ohTrigger(RecalcTrigger,Trigger3M)),NA())</f>
        <v>1.8954195186647711E-2</v>
      </c>
      <c r="L1899" s="44">
        <f>IFERROR(_xll.qlIndexFixing(Index6M,$H1899,TRUE,_xll.ohTrigger(RecalcTrigger,Trigger6M)),NA())</f>
        <v>1.9017171113398849E-2</v>
      </c>
      <c r="M1899" s="178">
        <f>IFERROR(_xll.qlIndexFixing(Index1Y,$H1899,TRUE,_xll.ohTrigger(RecalcTrigger,Trigger1Y)),NA())</f>
        <v>1.9382232466245597E-2</v>
      </c>
      <c r="N1899" s="177">
        <f>IFERROR(_xll.qlIndexFixing(ONIndex1M,I1899,TRUE,_xll.ohTrigger(RecalcTrigger,Trigger1M)),NA())</f>
        <v>1.860763934769083E-2</v>
      </c>
      <c r="O1899" s="44">
        <f>IFERROR(_xll.qlIndexFixing(ONIndex3M,I1899,TRUE,_xll.ohTrigger(RecalcTrigger,Trigger3M)),NA())</f>
        <v>1.8950724595425683E-2</v>
      </c>
      <c r="P1899" s="44">
        <f>IFERROR(_xll.qlIndexFixing(ONIndex6M,I1899,TRUE,_xll.ohTrigger(RecalcTrigger,Trigger6M)),NA())</f>
        <v>1.9009917655945507E-2</v>
      </c>
      <c r="Q1899" s="178">
        <f>IFERROR(_xll.qlIndexFixing(ONIndex1Y,I1899,TRUE,_xll.ohTrigger(RecalcTrigger,Trigger1Y)),NA())</f>
        <v>1.936508478251775E-2</v>
      </c>
    </row>
    <row r="1900" spans="2:17" x14ac:dyDescent="0.2">
      <c r="B1900" s="39" t="s">
        <v>42</v>
      </c>
      <c r="D1900" s="42">
        <f>_xll.qlCalendarAdvance(Calendar,$D1899,B1900,"f",FALSE)</f>
        <v>52797</v>
      </c>
      <c r="E1900" s="172">
        <f>_xll.qlInterestRateIndexValueDate(IndexON,D1900)</f>
        <v>52797</v>
      </c>
      <c r="F1900" s="188">
        <f>IFERROR(_xll.qlIndexFixing(IndexON,D1900,TRUE,_xll.ohTrigger(RecalcTrigger,TriggerON)),NA())</f>
        <v>1.8356693285298542E-2</v>
      </c>
      <c r="H1900" s="42">
        <f>_xll.qlCalendarAdvance(Calendar,$H1899,B1900,"f",FALSE)</f>
        <v>52797</v>
      </c>
      <c r="I1900" s="172">
        <f>_xll.qlInterestRateIndexValueDate(Index1M,$H1900)</f>
        <v>52797</v>
      </c>
      <c r="J1900" s="177">
        <f>IFERROR(_xll.qlIndexFixing(Index1M,$H1900,TRUE,_xll.ohTrigger(RecalcTrigger,Trigger1M)),NA())</f>
        <v>1.8602998626896732E-2</v>
      </c>
      <c r="K1900" s="44">
        <f>IFERROR(_xll.qlIndexFixing(Index3M,H1900,TRUE,_xll.ohTrigger(RecalcTrigger,Trigger3M)),NA())</f>
        <v>1.8947732068924385E-2</v>
      </c>
      <c r="L1900" s="44">
        <f>IFERROR(_xll.qlIndexFixing(Index6M,$H1900,TRUE,_xll.ohTrigger(RecalcTrigger,Trigger6M)),NA())</f>
        <v>1.901059111575246E-2</v>
      </c>
      <c r="M1900" s="178">
        <f>IFERROR(_xll.qlIndexFixing(Index1Y,$H1900,TRUE,_xll.ohTrigger(RecalcTrigger,Trigger1Y)),NA())</f>
        <v>1.9375175095894814E-2</v>
      </c>
      <c r="N1900" s="177">
        <f>IFERROR(_xll.qlIndexFixing(ONIndex1M,I1900,TRUE,_xll.ohTrigger(RecalcTrigger,Trigger1M)),NA())</f>
        <v>1.8601685844809035E-2</v>
      </c>
      <c r="O1900" s="44">
        <f>IFERROR(_xll.qlIndexFixing(ONIndex3M,I1900,TRUE,_xll.ohTrigger(RecalcTrigger,Trigger3M)),NA())</f>
        <v>1.8944534036630101E-2</v>
      </c>
      <c r="P1900" s="44">
        <f>IFERROR(_xll.qlIndexFixing(ONIndex6M,I1900,TRUE,_xll.ohTrigger(RecalcTrigger,Trigger6M)),NA())</f>
        <v>1.9003888914154166E-2</v>
      </c>
      <c r="Q1900" s="178">
        <f>IFERROR(_xll.qlIndexFixing(ONIndex1Y,I1900,TRUE,_xll.ohTrigger(RecalcTrigger,Trigger1Y)),NA())</f>
        <v>1.935949802394421E-2</v>
      </c>
    </row>
    <row r="1901" spans="2:17" x14ac:dyDescent="0.2">
      <c r="B1901" s="39" t="s">
        <v>42</v>
      </c>
      <c r="D1901" s="42">
        <f>_xll.qlCalendarAdvance(Calendar,$D1900,B1901,"f",FALSE)</f>
        <v>52804</v>
      </c>
      <c r="E1901" s="172">
        <f>_xll.qlInterestRateIndexValueDate(IndexON,D1901)</f>
        <v>52804</v>
      </c>
      <c r="F1901" s="188">
        <f>IFERROR(_xll.qlIndexFixing(IndexON,D1901,TRUE,_xll.ohTrigger(RecalcTrigger,TriggerON)),NA())</f>
        <v>1.8350523735806146E-2</v>
      </c>
      <c r="H1901" s="42">
        <f>_xll.qlCalendarAdvance(Calendar,$H1900,B1901,"f",FALSE)</f>
        <v>52804</v>
      </c>
      <c r="I1901" s="172">
        <f>_xll.qlInterestRateIndexValueDate(Index1M,$H1901)</f>
        <v>52804</v>
      </c>
      <c r="J1901" s="177">
        <f>IFERROR(_xll.qlIndexFixing(Index1M,$H1901,TRUE,_xll.ohTrigger(RecalcTrigger,Trigger1M)),NA())</f>
        <v>1.8596932866442775E-2</v>
      </c>
      <c r="K1901" s="44">
        <f>IFERROR(_xll.qlIndexFixing(Index3M,H1901,TRUE,_xll.ohTrigger(RecalcTrigger,Trigger3M)),NA())</f>
        <v>1.8941231529228757E-2</v>
      </c>
      <c r="L1901" s="44">
        <f>IFERROR(_xll.qlIndexFixing(Index6M,$H1901,TRUE,_xll.ohTrigger(RecalcTrigger,Trigger6M)),NA())</f>
        <v>1.9003973363875739E-2</v>
      </c>
      <c r="M1901" s="178">
        <f>IFERROR(_xll.qlIndexFixing(Index1Y,$H1901,TRUE,_xll.ohTrigger(RecalcTrigger,Trigger1Y)),NA())</f>
        <v>1.9368065365342746E-2</v>
      </c>
      <c r="N1901" s="177">
        <f>IFERROR(_xll.qlIndexFixing(ONIndex1M,I1901,TRUE,_xll.ohTrigger(RecalcTrigger,Trigger1M)),NA())</f>
        <v>1.8595699569566859E-2</v>
      </c>
      <c r="O1901" s="44">
        <f>IFERROR(_xll.qlIndexFixing(ONIndex3M,I1901,TRUE,_xll.ohTrigger(RecalcTrigger,Trigger3M)),NA())</f>
        <v>1.8938306221507606E-2</v>
      </c>
      <c r="P1901" s="44">
        <f>IFERROR(_xll.qlIndexFixing(ONIndex6M,I1901,TRUE,_xll.ohTrigger(RecalcTrigger,Trigger6M)),NA())</f>
        <v>1.8997822753051841E-2</v>
      </c>
      <c r="Q1901" s="178">
        <f>IFERROR(_xll.qlIndexFixing(ONIndex1Y,I1901,TRUE,_xll.ohTrigger(RecalcTrigger,Trigger1Y)),NA())</f>
        <v>1.9353859849610133E-2</v>
      </c>
    </row>
    <row r="1902" spans="2:17" x14ac:dyDescent="0.2">
      <c r="B1902" s="39" t="s">
        <v>42</v>
      </c>
      <c r="D1902" s="42">
        <f>_xll.qlCalendarAdvance(Calendar,$D1901,B1902,"f",FALSE)</f>
        <v>52811</v>
      </c>
      <c r="E1902" s="172">
        <f>_xll.qlInterestRateIndexValueDate(IndexON,D1902)</f>
        <v>52811</v>
      </c>
      <c r="F1902" s="188">
        <f>IFERROR(_xll.qlIndexFixing(IndexON,D1902,TRUE,_xll.ohTrigger(RecalcTrigger,TriggerON)),NA())</f>
        <v>1.8344319010606958E-2</v>
      </c>
      <c r="H1902" s="42">
        <f>_xll.qlCalendarAdvance(Calendar,$H1901,B1902,"f",FALSE)</f>
        <v>52811</v>
      </c>
      <c r="I1902" s="172">
        <f>_xll.qlInterestRateIndexValueDate(Index1M,$H1902)</f>
        <v>52811</v>
      </c>
      <c r="J1902" s="177">
        <f>IFERROR(_xll.qlIndexFixing(Index1M,$H1902,TRUE,_xll.ohTrigger(RecalcTrigger,Trigger1M)),NA())</f>
        <v>1.8590834286592833E-2</v>
      </c>
      <c r="K1902" s="44">
        <f>IFERROR(_xll.qlIndexFixing(Index3M,H1902,TRUE,_xll.ohTrigger(RecalcTrigger,Trigger3M)),NA())</f>
        <v>1.8934693567745835E-2</v>
      </c>
      <c r="L1902" s="44">
        <f>IFERROR(_xll.qlIndexFixing(Index6M,$H1902,TRUE,_xll.ohTrigger(RecalcTrigger,Trigger6M)),NA())</f>
        <v>1.8997317858142643E-2</v>
      </c>
      <c r="M1902" s="178">
        <f>IFERROR(_xll.qlIndexFixing(Index1Y,$H1902,TRUE,_xll.ohTrigger(RecalcTrigger,Trigger1Y)),NA())</f>
        <v>1.9360903275685182E-2</v>
      </c>
      <c r="N1902" s="177">
        <f>IFERROR(_xll.qlIndexFixing(ONIndex1M,I1902,TRUE,_xll.ohTrigger(RecalcTrigger,Trigger1M)),NA())</f>
        <v>1.8589680521964302E-2</v>
      </c>
      <c r="O1902" s="44">
        <f>IFERROR(_xll.qlIndexFixing(ONIndex3M,I1902,TRUE,_xll.ohTrigger(RecalcTrigger,Trigger3M)),NA())</f>
        <v>1.8932041149896106E-2</v>
      </c>
      <c r="P1902" s="44">
        <f>IFERROR(_xll.qlIndexFixing(ONIndex6M,I1902,TRUE,_xll.ohTrigger(RecalcTrigger,Trigger6M)),NA())</f>
        <v>1.8991719172719579E-2</v>
      </c>
      <c r="Q1902" s="178">
        <f>IFERROR(_xll.qlIndexFixing(ONIndex1Y,I1902,TRUE,_xll.ohTrigger(RecalcTrigger,Trigger1Y)),NA())</f>
        <v>1.9348170259191333E-2</v>
      </c>
    </row>
    <row r="1903" spans="2:17" x14ac:dyDescent="0.2">
      <c r="B1903" s="39" t="s">
        <v>42</v>
      </c>
      <c r="D1903" s="42">
        <f>_xll.qlCalendarAdvance(Calendar,$D1902,B1903,"f",FALSE)</f>
        <v>52818</v>
      </c>
      <c r="E1903" s="172">
        <f>_xll.qlInterestRateIndexValueDate(IndexON,D1903)</f>
        <v>52818</v>
      </c>
      <c r="F1903" s="188">
        <f>IFERROR(_xll.qlIndexFixing(IndexON,D1903,TRUE,_xll.ohTrigger(RecalcTrigger,TriggerON)),NA())</f>
        <v>1.833807910986307E-2</v>
      </c>
      <c r="H1903" s="42">
        <f>_xll.qlCalendarAdvance(Calendar,$H1902,B1903,"f",FALSE)</f>
        <v>52818</v>
      </c>
      <c r="I1903" s="172">
        <f>_xll.qlInterestRateIndexValueDate(Index1M,$H1903)</f>
        <v>52818</v>
      </c>
      <c r="J1903" s="177">
        <f>IFERROR(_xll.qlIndexFixing(Index1M,$H1903,TRUE,_xll.ohTrigger(RecalcTrigger,Trigger1M)),NA())</f>
        <v>1.8584702887393972E-2</v>
      </c>
      <c r="K1903" s="44">
        <f>IFERROR(_xll.qlIndexFixing(Index3M,H1903,TRUE,_xll.ohTrigger(RecalcTrigger,Trigger3M)),NA())</f>
        <v>1.8928118184658844E-2</v>
      </c>
      <c r="L1903" s="44">
        <f>IFERROR(_xll.qlIndexFixing(Index6M,$H1903,TRUE,_xll.ohTrigger(RecalcTrigger,Trigger6M)),NA())</f>
        <v>1.8990624598930212E-2</v>
      </c>
      <c r="M1903" s="178">
        <f>IFERROR(_xll.qlIndexFixing(Index1Y,$H1903,TRUE,_xll.ohTrigger(RecalcTrigger,Trigger1Y)),NA())</f>
        <v>1.9353688828026794E-2</v>
      </c>
      <c r="N1903" s="177">
        <f>IFERROR(_xll.qlIndexFixing(ONIndex1M,I1903,TRUE,_xll.ohTrigger(RecalcTrigger,Trigger1M)),NA())</f>
        <v>1.8583628701839272E-2</v>
      </c>
      <c r="O1903" s="44">
        <f>IFERROR(_xll.qlIndexFixing(ONIndex3M,I1903,TRUE,_xll.ohTrigger(RecalcTrigger,Trigger3M)),NA())</f>
        <v>1.8925738821957694E-2</v>
      </c>
      <c r="P1903" s="44">
        <f>IFERROR(_xll.qlIndexFixing(ONIndex6M,I1903,TRUE,_xll.ohTrigger(RecalcTrigger,Trigger6M)),NA())</f>
        <v>1.8985578173238427E-2</v>
      </c>
      <c r="Q1903" s="178">
        <f>IFERROR(_xll.qlIndexFixing(ONIndex1Y,I1903,TRUE,_xll.ohTrigger(RecalcTrigger,Trigger1Y)),NA())</f>
        <v>1.9342429252930948E-2</v>
      </c>
    </row>
    <row r="1904" spans="2:17" x14ac:dyDescent="0.2">
      <c r="B1904" s="39" t="s">
        <v>42</v>
      </c>
      <c r="D1904" s="42">
        <f>_xll.qlCalendarAdvance(Calendar,$D1903,B1904,"f",FALSE)</f>
        <v>52825</v>
      </c>
      <c r="E1904" s="172">
        <f>_xll.qlInterestRateIndexValueDate(IndexON,D1904)</f>
        <v>52825</v>
      </c>
      <c r="F1904" s="188">
        <f>IFERROR(_xll.qlIndexFixing(IndexON,D1904,TRUE,_xll.ohTrigger(RecalcTrigger,TriggerON)),NA())</f>
        <v>1.8331804033412391E-2</v>
      </c>
      <c r="H1904" s="42">
        <f>_xll.qlCalendarAdvance(Calendar,$H1903,B1904,"f",FALSE)</f>
        <v>52825</v>
      </c>
      <c r="I1904" s="172">
        <f>_xll.qlInterestRateIndexValueDate(Index1M,$H1904)</f>
        <v>52825</v>
      </c>
      <c r="J1904" s="177">
        <f>IFERROR(_xll.qlIndexFixing(Index1M,$H1904,TRUE,_xll.ohTrigger(RecalcTrigger,Trigger1M)),NA())</f>
        <v>1.8578538668906318E-2</v>
      </c>
      <c r="K1904" s="44">
        <f>IFERROR(_xll.qlIndexFixing(Index3M,H1904,TRUE,_xll.ohTrigger(RecalcTrigger,Trigger3M)),NA())</f>
        <v>1.8921505380153671E-2</v>
      </c>
      <c r="L1904" s="44">
        <f>IFERROR(_xll.qlIndexFixing(Index6M,$H1904,TRUE,_xll.ohTrigger(RecalcTrigger,Trigger6M)),NA())</f>
        <v>1.8983893586616809E-2</v>
      </c>
      <c r="M1904" s="178">
        <f>IFERROR(_xll.qlIndexFixing(Index1Y,$H1904,TRUE,_xll.ohTrigger(RecalcTrigger,Trigger1Y)),NA())</f>
        <v>1.9346422023479803E-2</v>
      </c>
      <c r="N1904" s="177">
        <f>IFERROR(_xll.qlIndexFixing(ONIndex1M,I1904,TRUE,_xll.ohTrigger(RecalcTrigger,Trigger1M)),NA())</f>
        <v>1.8577544109597E-2</v>
      </c>
      <c r="O1904" s="44">
        <f>IFERROR(_xll.qlIndexFixing(ONIndex3M,I1904,TRUE,_xll.ohTrigger(RecalcTrigger,Trigger3M)),NA())</f>
        <v>1.8919399237530277E-2</v>
      </c>
      <c r="P1904" s="44">
        <f>IFERROR(_xll.qlIndexFixing(ONIndex6M,I1904,TRUE,_xll.ohTrigger(RecalcTrigger,Trigger6M)),NA())</f>
        <v>1.8979399754446291E-2</v>
      </c>
      <c r="Q1904" s="178">
        <f>IFERROR(_xll.qlIndexFixing(ONIndex1Y,I1904,TRUE,_xll.ohTrigger(RecalcTrigger,Trigger1Y)),NA())</f>
        <v>1.9336636830747933E-2</v>
      </c>
    </row>
    <row r="1905" spans="2:17" x14ac:dyDescent="0.2">
      <c r="B1905" s="39" t="s">
        <v>42</v>
      </c>
      <c r="D1905" s="42">
        <f>_xll.qlCalendarAdvance(Calendar,$D1904,B1905,"f",FALSE)</f>
        <v>52832</v>
      </c>
      <c r="E1905" s="172">
        <f>_xll.qlInterestRateIndexValueDate(IndexON,D1905)</f>
        <v>52832</v>
      </c>
      <c r="F1905" s="188">
        <f>IFERROR(_xll.qlIndexFixing(IndexON,D1905,TRUE,_xll.ohTrigger(RecalcTrigger,TriggerON)),NA())</f>
        <v>1.8325493781417013E-2</v>
      </c>
      <c r="H1905" s="42">
        <f>_xll.qlCalendarAdvance(Calendar,$H1904,B1905,"f",FALSE)</f>
        <v>52832</v>
      </c>
      <c r="I1905" s="172">
        <f>_xll.qlInterestRateIndexValueDate(Index1M,$H1905)</f>
        <v>52832</v>
      </c>
      <c r="J1905" s="177">
        <f>IFERROR(_xll.qlIndexFixing(Index1M,$H1905,TRUE,_xll.ohTrigger(RecalcTrigger,Trigger1M)),NA())</f>
        <v>1.8572341631174317E-2</v>
      </c>
      <c r="K1905" s="44">
        <f>IFERROR(_xll.qlIndexFixing(Index3M,H1905,TRUE,_xll.ohTrigger(RecalcTrigger,Trigger3M)),NA())</f>
        <v>1.8914855154417067E-2</v>
      </c>
      <c r="L1905" s="44">
        <f>IFERROR(_xll.qlIndexFixing(Index6M,$H1905,TRUE,_xll.ohTrigger(RecalcTrigger,Trigger6M)),NA())</f>
        <v>1.8977124821583879E-2</v>
      </c>
      <c r="M1905" s="178">
        <f>IFERROR(_xll.qlIndexFixing(Index1Y,$H1905,TRUE,_xll.ohTrigger(RecalcTrigger,Trigger1Y)),NA())</f>
        <v>1.9339102863164648E-2</v>
      </c>
      <c r="N1905" s="177">
        <f>IFERROR(_xll.qlIndexFixing(ONIndex1M,I1905,TRUE,_xll.ohTrigger(RecalcTrigger,Trigger1M)),NA())</f>
        <v>1.85714267449133E-2</v>
      </c>
      <c r="O1905" s="44">
        <f>IFERROR(_xll.qlIndexFixing(ONIndex3M,I1905,TRUE,_xll.ohTrigger(RecalcTrigger,Trigger3M)),NA())</f>
        <v>1.8913022396694901E-2</v>
      </c>
      <c r="P1905" s="44">
        <f>IFERROR(_xll.qlIndexFixing(ONIndex6M,I1905,TRUE,_xll.ohTrigger(RecalcTrigger,Trigger6M)),NA())</f>
        <v>1.8973183916343173E-2</v>
      </c>
      <c r="Q1905" s="178">
        <f>IFERROR(_xll.qlIndexFixing(ONIndex1Y,I1905,TRUE,_xll.ohTrigger(RecalcTrigger,Trigger1Y)),NA())</f>
        <v>1.9330792992561241E-2</v>
      </c>
    </row>
    <row r="1906" spans="2:17" x14ac:dyDescent="0.2">
      <c r="B1906" s="39" t="s">
        <v>42</v>
      </c>
      <c r="D1906" s="42">
        <f>_xll.qlCalendarAdvance(Calendar,$D1905,B1906,"f",FALSE)</f>
        <v>52839</v>
      </c>
      <c r="E1906" s="172">
        <f>_xll.qlInterestRateIndexValueDate(IndexON,D1906)</f>
        <v>52839</v>
      </c>
      <c r="F1906" s="188">
        <f>IFERROR(_xll.qlIndexFixing(IndexON,D1906,TRUE,_xll.ohTrigger(RecalcTrigger,TriggerON)),NA())</f>
        <v>1.8319148353633796E-2</v>
      </c>
      <c r="H1906" s="42">
        <f>_xll.qlCalendarAdvance(Calendar,$H1905,B1906,"f",FALSE)</f>
        <v>52839</v>
      </c>
      <c r="I1906" s="172">
        <f>_xll.qlInterestRateIndexValueDate(Index1M,$H1906)</f>
        <v>52839</v>
      </c>
      <c r="J1906" s="177">
        <f>IFERROR(_xll.qlIndexFixing(Index1M,$H1906,TRUE,_xll.ohTrigger(RecalcTrigger,Trigger1M)),NA())</f>
        <v>1.856611177425287E-2</v>
      </c>
      <c r="K1906" s="44">
        <f>IFERROR(_xll.qlIndexFixing(Index3M,H1906,TRUE,_xll.ohTrigger(RecalcTrigger,Trigger3M)),NA())</f>
        <v>1.8908167507634917E-2</v>
      </c>
      <c r="L1906" s="44">
        <f>IFERROR(_xll.qlIndexFixing(Index6M,$H1906,TRUE,_xll.ohTrigger(RecalcTrigger,Trigger6M)),NA())</f>
        <v>1.8970333593628687E-2</v>
      </c>
      <c r="M1906" s="178">
        <f>IFERROR(_xll.qlIndexFixing(Index1Y,$H1906,TRUE,_xll.ohTrigger(RecalcTrigger,Trigger1Y)),NA())</f>
        <v>1.9331731348210202E-2</v>
      </c>
      <c r="N1906" s="177">
        <f>IFERROR(_xll.qlIndexFixing(ONIndex1M,I1906,TRUE,_xll.ohTrigger(RecalcTrigger,Trigger1M)),NA())</f>
        <v>1.8565276608031311E-2</v>
      </c>
      <c r="O1906" s="44">
        <f>IFERROR(_xll.qlIndexFixing(ONIndex3M,I1906,TRUE,_xll.ohTrigger(RecalcTrigger,Trigger3M)),NA())</f>
        <v>1.890660829937052E-2</v>
      </c>
      <c r="P1906" s="44">
        <f>IFERROR(_xll.qlIndexFixing(ONIndex6M,I1906,TRUE,_xll.ohTrigger(RecalcTrigger,Trigger6M)),NA())</f>
        <v>1.8966930659091163E-2</v>
      </c>
      <c r="Q1906" s="178">
        <f>IFERROR(_xll.qlIndexFixing(ONIndex1Y,I1906,TRUE,_xll.ohTrigger(RecalcTrigger,Trigger1Y)),NA())</f>
        <v>1.9324897738451918E-2</v>
      </c>
    </row>
    <row r="1907" spans="2:17" x14ac:dyDescent="0.2">
      <c r="B1907" s="39" t="s">
        <v>42</v>
      </c>
      <c r="D1907" s="42">
        <f>_xll.qlCalendarAdvance(Calendar,$D1906,B1907,"f",FALSE)</f>
        <v>52846</v>
      </c>
      <c r="E1907" s="172">
        <f>_xll.qlInterestRateIndexValueDate(IndexON,D1907)</f>
        <v>52846</v>
      </c>
      <c r="F1907" s="188">
        <f>IFERROR(_xll.qlIndexFixing(IndexON,D1907,TRUE,_xll.ohTrigger(RecalcTrigger,TriggerON)),NA())</f>
        <v>1.8312767750386927E-2</v>
      </c>
      <c r="H1907" s="42">
        <f>_xll.qlCalendarAdvance(Calendar,$H1906,B1907,"f",FALSE)</f>
        <v>52846</v>
      </c>
      <c r="I1907" s="172">
        <f>_xll.qlInterestRateIndexValueDate(Index1M,$H1907)</f>
        <v>52846</v>
      </c>
      <c r="J1907" s="177">
        <f>IFERROR(_xll.qlIndexFixing(Index1M,$H1907,TRUE,_xll.ohTrigger(RecalcTrigger,Trigger1M)),NA())</f>
        <v>1.8559827582008991E-2</v>
      </c>
      <c r="K1907" s="44">
        <f>IFERROR(_xll.qlIndexFixing(Index3M,H1907,TRUE,_xll.ohTrigger(RecalcTrigger,Trigger3M)),NA())</f>
        <v>1.8901441222989739E-2</v>
      </c>
      <c r="L1907" s="44">
        <f>IFERROR(_xll.qlIndexFixing(Index6M,$H1907,TRUE,_xll.ohTrigger(RecalcTrigger,Trigger6M)),NA())</f>
        <v>1.8963505681990896E-2</v>
      </c>
      <c r="M1907" s="178">
        <f>IFERROR(_xll.qlIndexFixing(Index1Y,$H1907,TRUE,_xll.ohTrigger(RecalcTrigger,Trigger1Y)),NA())</f>
        <v>1.9324307479752889E-2</v>
      </c>
      <c r="N1907" s="177">
        <f>IFERROR(_xll.qlIndexFixing(ONIndex1M,I1907,TRUE,_xll.ohTrigger(RecalcTrigger,Trigger1M)),NA())</f>
        <v>1.8559093698707896E-2</v>
      </c>
      <c r="O1907" s="44">
        <f>IFERROR(_xll.qlIndexFixing(ONIndex3M,I1907,TRUE,_xll.ohTrigger(RecalcTrigger,Trigger3M)),NA())</f>
        <v>1.8900156945800273E-2</v>
      </c>
      <c r="P1907" s="44">
        <f>IFERROR(_xll.qlIndexFixing(ONIndex6M,I1907,TRUE,_xll.ohTrigger(RecalcTrigger,Trigger6M)),NA())</f>
        <v>1.8960639982690264E-2</v>
      </c>
      <c r="Q1907" s="178">
        <f>IFERROR(_xll.qlIndexFixing(ONIndex1Y,I1907,TRUE,_xll.ohTrigger(RecalcTrigger,Trigger1Y)),NA())</f>
        <v>1.9318951068501011E-2</v>
      </c>
    </row>
    <row r="1908" spans="2:17" x14ac:dyDescent="0.2">
      <c r="B1908" s="39" t="s">
        <v>42</v>
      </c>
      <c r="D1908" s="42">
        <f>_xll.qlCalendarAdvance(Calendar,$D1907,B1908,"f",FALSE)</f>
        <v>52853</v>
      </c>
      <c r="E1908" s="172">
        <f>_xll.qlInterestRateIndexValueDate(IndexON,D1908)</f>
        <v>52853</v>
      </c>
      <c r="F1908" s="188">
        <f>IFERROR(_xll.qlIndexFixing(IndexON,D1908,TRUE,_xll.ohTrigger(RecalcTrigger,TriggerON)),NA())</f>
        <v>1.8306351971271173E-2</v>
      </c>
      <c r="H1908" s="42">
        <f>_xll.qlCalendarAdvance(Calendar,$H1907,B1908,"f",FALSE)</f>
        <v>52853</v>
      </c>
      <c r="I1908" s="172">
        <f>_xll.qlInterestRateIndexValueDate(Index1M,$H1908)</f>
        <v>52853</v>
      </c>
      <c r="J1908" s="177">
        <f>IFERROR(_xll.qlIndexFixing(Index1M,$H1908,TRUE,_xll.ohTrigger(RecalcTrigger,Trigger1M)),NA())</f>
        <v>1.8553534750771188E-2</v>
      </c>
      <c r="K1908" s="44">
        <f>IFERROR(_xll.qlIndexFixing(Index3M,H1908,TRUE,_xll.ohTrigger(RecalcTrigger,Trigger3M)),NA())</f>
        <v>1.8894681756734762E-2</v>
      </c>
      <c r="L1908" s="44">
        <f>IFERROR(_xll.qlIndexFixing(Index6M,$H1908,TRUE,_xll.ohTrigger(RecalcTrigger,Trigger6M)),NA())</f>
        <v>1.895663281669142E-2</v>
      </c>
      <c r="M1908" s="178">
        <f>IFERROR(_xll.qlIndexFixing(Index1Y,$H1908,TRUE,_xll.ohTrigger(RecalcTrigger,Trigger1Y)),NA())</f>
        <v>1.9316831258937128E-2</v>
      </c>
      <c r="N1908" s="177">
        <f>IFERROR(_xll.qlIndexFixing(ONIndex1M,I1908,TRUE,_xll.ohTrigger(RecalcTrigger,Trigger1M)),NA())</f>
        <v>1.8552878017105146E-2</v>
      </c>
      <c r="O1908" s="44">
        <f>IFERROR(_xll.qlIndexFixing(ONIndex3M,I1908,TRUE,_xll.ohTrigger(RecalcTrigger,Trigger3M)),NA())</f>
        <v>1.8893668335822067E-2</v>
      </c>
      <c r="P1908" s="44">
        <f>IFERROR(_xll.qlIndexFixing(ONIndex6M,I1908,TRUE,_xll.ohTrigger(RecalcTrigger,Trigger6M)),NA())</f>
        <v>1.8954311886978381E-2</v>
      </c>
      <c r="Q1908" s="178">
        <f>IFERROR(_xll.qlIndexFixing(ONIndex1Y,I1908,TRUE,_xll.ohTrigger(RecalcTrigger,Trigger1Y)),NA())</f>
        <v>1.931295298270852E-2</v>
      </c>
    </row>
    <row r="1909" spans="2:17" x14ac:dyDescent="0.2">
      <c r="B1909" s="39" t="s">
        <v>42</v>
      </c>
      <c r="D1909" s="42">
        <f>_xll.qlCalendarAdvance(Calendar,$D1908,B1909,"f",FALSE)</f>
        <v>52860</v>
      </c>
      <c r="E1909" s="172">
        <f>_xll.qlInterestRateIndexValueDate(IndexON,D1909)</f>
        <v>52860</v>
      </c>
      <c r="F1909" s="188">
        <f>IFERROR(_xll.qlIndexFixing(IndexON,D1909,TRUE,_xll.ohTrigger(RecalcTrigger,TriggerON)),NA())</f>
        <v>1.829990101661072E-2</v>
      </c>
      <c r="H1909" s="42">
        <f>_xll.qlCalendarAdvance(Calendar,$H1908,B1909,"f",FALSE)</f>
        <v>52860</v>
      </c>
      <c r="I1909" s="172">
        <f>_xll.qlInterestRateIndexValueDate(Index1M,$H1909)</f>
        <v>52860</v>
      </c>
      <c r="J1909" s="177">
        <f>IFERROR(_xll.qlIndexFixing(Index1M,$H1909,TRUE,_xll.ohTrigger(RecalcTrigger,Trigger1M)),NA())</f>
        <v>1.8547209102059946E-2</v>
      </c>
      <c r="K1909" s="44">
        <f>IFERROR(_xll.qlIndexFixing(Index3M,H1909,TRUE,_xll.ohTrigger(RecalcTrigger,Trigger3M)),NA())</f>
        <v>1.8887884871795796E-2</v>
      </c>
      <c r="L1909" s="44">
        <f>IFERROR(_xll.qlIndexFixing(Index6M,$H1909,TRUE,_xll.ohTrigger(RecalcTrigger,Trigger6M)),NA())</f>
        <v>1.8949722205600126E-2</v>
      </c>
      <c r="M1909" s="178">
        <f>IFERROR(_xll.qlIndexFixing(Index1Y,$H1909,TRUE,_xll.ohTrigger(RecalcTrigger,Trigger1Y)),NA())</f>
        <v>1.9309302686915997E-2</v>
      </c>
      <c r="N1909" s="177">
        <f>IFERROR(_xll.qlIndexFixing(ONIndex1M,I1909,TRUE,_xll.ohTrigger(RecalcTrigger,Trigger1M)),NA())</f>
        <v>1.8546629563060968E-2</v>
      </c>
      <c r="O1909" s="44">
        <f>IFERROR(_xll.qlIndexFixing(ONIndex3M,I1909,TRUE,_xll.ohTrigger(RecalcTrigger,Trigger3M)),NA())</f>
        <v>1.8887142469354856E-2</v>
      </c>
      <c r="P1909" s="44">
        <f>IFERROR(_xll.qlIndexFixing(ONIndex6M,I1909,TRUE,_xll.ohTrigger(RecalcTrigger,Trigger6M)),NA())</f>
        <v>1.8947946372036562E-2</v>
      </c>
      <c r="Q1909" s="178">
        <f>IFERROR(_xll.qlIndexFixing(ONIndex1Y,I1909,TRUE,_xll.ohTrigger(RecalcTrigger,Trigger1Y)),NA())</f>
        <v>1.9306903480912352E-2</v>
      </c>
    </row>
    <row r="1910" spans="2:17" x14ac:dyDescent="0.2">
      <c r="B1910" s="39" t="s">
        <v>42</v>
      </c>
      <c r="D1910" s="42">
        <f>_xll.qlCalendarAdvance(Calendar,$D1909,B1910,"f",FALSE)</f>
        <v>52867</v>
      </c>
      <c r="E1910" s="172">
        <f>_xll.qlInterestRateIndexValueDate(IndexON,D1910)</f>
        <v>52867</v>
      </c>
      <c r="F1910" s="188">
        <f>IFERROR(_xll.qlIndexFixing(IndexON,D1910,TRUE,_xll.ohTrigger(RecalcTrigger,TriggerON)),NA())</f>
        <v>1.8293414886405568E-2</v>
      </c>
      <c r="H1910" s="42">
        <f>_xll.qlCalendarAdvance(Calendar,$H1909,B1910,"f",FALSE)</f>
        <v>52867</v>
      </c>
      <c r="I1910" s="172">
        <f>_xll.qlInterestRateIndexValueDate(Index1M,$H1910)</f>
        <v>52867</v>
      </c>
      <c r="J1910" s="177">
        <f>IFERROR(_xll.qlIndexFixing(Index1M,$H1910,TRUE,_xll.ohTrigger(RecalcTrigger,Trigger1M)),NA())</f>
        <v>1.8540850635918482E-2</v>
      </c>
      <c r="K1910" s="44">
        <f>IFERROR(_xll.qlIndexFixing(Index3M,H1910,TRUE,_xll.ohTrigger(RecalcTrigger,Trigger3M)),NA())</f>
        <v>1.8881042713841483E-2</v>
      </c>
      <c r="L1910" s="44">
        <f>IFERROR(_xll.qlIndexFixing(Index6M,$H1910,TRUE,_xll.ohTrigger(RecalcTrigger,Trigger6M)),NA())</f>
        <v>1.8942773849101195E-2</v>
      </c>
      <c r="M1910" s="178">
        <f>IFERROR(_xll.qlIndexFixing(Index1Y,$H1910,TRUE,_xll.ohTrigger(RecalcTrigger,Trigger1Y)),NA())</f>
        <v>1.9301721764850122E-2</v>
      </c>
      <c r="N1910" s="177">
        <f>IFERROR(_xll.qlIndexFixing(ONIndex1M,I1910,TRUE,_xll.ohTrigger(RecalcTrigger,Trigger1M)),NA())</f>
        <v>1.8540348336737456E-2</v>
      </c>
      <c r="O1910" s="44">
        <f>IFERROR(_xll.qlIndexFixing(ONIndex3M,I1910,TRUE,_xll.ohTrigger(RecalcTrigger,Trigger3M)),NA())</f>
        <v>1.8880579346560733E-2</v>
      </c>
      <c r="P1910" s="44">
        <f>IFERROR(_xll.qlIndexFixing(ONIndex6M,I1910,TRUE,_xll.ohTrigger(RecalcTrigger,Trigger6M)),NA())</f>
        <v>1.8941543437945851E-2</v>
      </c>
      <c r="Q1910" s="178">
        <f>IFERROR(_xll.qlIndexFixing(ONIndex1Y,I1910,TRUE,_xll.ohTrigger(RecalcTrigger,Trigger1Y)),NA())</f>
        <v>1.9300802563274599E-2</v>
      </c>
    </row>
    <row r="1911" spans="2:17" x14ac:dyDescent="0.2">
      <c r="B1911" s="39" t="s">
        <v>42</v>
      </c>
      <c r="D1911" s="42">
        <f>_xll.qlCalendarAdvance(Calendar,$D1910,B1911,"f",FALSE)</f>
        <v>52874</v>
      </c>
      <c r="E1911" s="172">
        <f>_xll.qlInterestRateIndexValueDate(IndexON,D1911)</f>
        <v>52874</v>
      </c>
      <c r="F1911" s="188">
        <f>IFERROR(_xll.qlIndexFixing(IndexON,D1911,TRUE,_xll.ohTrigger(RecalcTrigger,TriggerON)),NA())</f>
        <v>1.8286893580493624E-2</v>
      </c>
      <c r="H1911" s="42">
        <f>_xll.qlCalendarAdvance(Calendar,$H1910,B1911,"f",FALSE)</f>
        <v>52874</v>
      </c>
      <c r="I1911" s="172">
        <f>_xll.qlInterestRateIndexValueDate(Index1M,$H1911)</f>
        <v>52874</v>
      </c>
      <c r="J1911" s="177">
        <f>IFERROR(_xll.qlIndexFixing(Index1M,$H1911,TRUE,_xll.ohTrigger(RecalcTrigger,Trigger1M)),NA())</f>
        <v>1.8534470203631422E-2</v>
      </c>
      <c r="K1911" s="44">
        <f>IFERROR(_xll.qlIndexFixing(Index3M,H1911,TRUE,_xll.ohTrigger(RecalcTrigger,Trigger3M)),NA())</f>
        <v>1.8874167964681419E-2</v>
      </c>
      <c r="L1911" s="44">
        <f>IFERROR(_xll.qlIndexFixing(Index6M,$H1911,TRUE,_xll.ohTrigger(RecalcTrigger,Trigger6M)),NA())</f>
        <v>1.893576527320279E-2</v>
      </c>
      <c r="M1911" s="178">
        <f>IFERROR(_xll.qlIndexFixing(Index1Y,$H1911,TRUE,_xll.ohTrigger(RecalcTrigger,Trigger1Y)),NA())</f>
        <v>1.9294088493908124E-2</v>
      </c>
      <c r="N1911" s="177">
        <f>IFERROR(_xll.qlIndexFixing(ONIndex1M,I1911,TRUE,_xll.ohTrigger(RecalcTrigger,Trigger1M)),NA())</f>
        <v>1.8534034338134608E-2</v>
      </c>
      <c r="O1911" s="44">
        <f>IFERROR(_xll.qlIndexFixing(ONIndex3M,I1911,TRUE,_xll.ohTrigger(RecalcTrigger,Trigger3M)),NA())</f>
        <v>1.8873978967358651E-2</v>
      </c>
      <c r="P1911" s="44">
        <f>IFERROR(_xll.qlIndexFixing(ONIndex6M,I1911,TRUE,_xll.ohTrigger(RecalcTrigger,Trigger6M)),NA())</f>
        <v>1.8935103084706251E-2</v>
      </c>
      <c r="Q1911" s="178">
        <f>IFERROR(_xll.qlIndexFixing(ONIndex1Y,I1911,TRUE,_xll.ohTrigger(RecalcTrigger,Trigger1Y)),NA())</f>
        <v>1.9294650229714216E-2</v>
      </c>
    </row>
    <row r="1912" spans="2:17" x14ac:dyDescent="0.2">
      <c r="B1912" s="39" t="s">
        <v>42</v>
      </c>
      <c r="D1912" s="42">
        <f>_xll.qlCalendarAdvance(Calendar,$D1911,B1912,"f",FALSE)</f>
        <v>52881</v>
      </c>
      <c r="E1912" s="172">
        <f>_xll.qlInterestRateIndexValueDate(IndexON,D1912)</f>
        <v>52881</v>
      </c>
      <c r="F1912" s="188">
        <f>IFERROR(_xll.qlIndexFixing(IndexON,D1912,TRUE,_xll.ohTrigger(RecalcTrigger,TriggerON)),NA())</f>
        <v>1.8280337098874888E-2</v>
      </c>
      <c r="H1912" s="42">
        <f>_xll.qlCalendarAdvance(Calendar,$H1911,B1912,"f",FALSE)</f>
        <v>52881</v>
      </c>
      <c r="I1912" s="172">
        <f>_xll.qlInterestRateIndexValueDate(Index1M,$H1912)</f>
        <v>52881</v>
      </c>
      <c r="J1912" s="177">
        <f>IFERROR(_xll.qlIndexFixing(Index1M,$H1912,TRUE,_xll.ohTrigger(RecalcTrigger,Trigger1M)),NA())</f>
        <v>1.8528043432671351E-2</v>
      </c>
      <c r="K1912" s="44">
        <f>IFERROR(_xll.qlIndexFixing(Index3M,H1912,TRUE,_xll.ohTrigger(RecalcTrigger,Trigger3M)),NA())</f>
        <v>1.8867255795622782E-2</v>
      </c>
      <c r="L1912" s="44">
        <f>IFERROR(_xll.qlIndexFixing(Index6M,$H1912,TRUE,_xll.ohTrigger(RecalcTrigger,Trigger6M)),NA())</f>
        <v>1.8928738368299187E-2</v>
      </c>
      <c r="M1912" s="178">
        <f>IFERROR(_xll.qlIndexFixing(Index1Y,$H1912,TRUE,_xll.ohTrigger(RecalcTrigger,Trigger1Y)),NA())</f>
        <v>1.9286402875267283E-2</v>
      </c>
      <c r="N1912" s="177">
        <f>IFERROR(_xll.qlIndexFixing(ONIndex1M,I1912,TRUE,_xll.ohTrigger(RecalcTrigger,Trigger1M)),NA())</f>
        <v>1.852768756717138E-2</v>
      </c>
      <c r="O1912" s="44">
        <f>IFERROR(_xll.qlIndexFixing(ONIndex3M,I1912,TRUE,_xll.ohTrigger(RecalcTrigger,Trigger3M)),NA())</f>
        <v>1.8867341331748611E-2</v>
      </c>
      <c r="P1912" s="44">
        <f>IFERROR(_xll.qlIndexFixing(ONIndex6M,I1912,TRUE,_xll.ohTrigger(RecalcTrigger,Trigger6M)),NA())</f>
        <v>1.8928625312074621E-2</v>
      </c>
      <c r="Q1912" s="178">
        <f>IFERROR(_xll.qlIndexFixing(ONIndex1Y,I1912,TRUE,_xll.ohTrigger(RecalcTrigger,Trigger1Y)),NA())</f>
        <v>1.9288446480150157E-2</v>
      </c>
    </row>
    <row r="1913" spans="2:17" x14ac:dyDescent="0.2">
      <c r="B1913" s="39" t="s">
        <v>42</v>
      </c>
      <c r="D1913" s="42">
        <f>_xll.qlCalendarAdvance(Calendar,$D1912,B1913,"f",FALSE)</f>
        <v>52888</v>
      </c>
      <c r="E1913" s="172">
        <f>_xll.qlInterestRateIndexValueDate(IndexON,D1913)</f>
        <v>52888</v>
      </c>
      <c r="F1913" s="188">
        <f>IFERROR(_xll.qlIndexFixing(IndexON,D1913,TRUE,_xll.ohTrigger(RecalcTrigger,TriggerON)),NA())</f>
        <v>1.8273745441711453E-2</v>
      </c>
      <c r="H1913" s="42">
        <f>_xll.qlCalendarAdvance(Calendar,$H1912,B1913,"f",FALSE)</f>
        <v>52888</v>
      </c>
      <c r="I1913" s="172">
        <f>_xll.qlInterestRateIndexValueDate(Index1M,$H1913)</f>
        <v>52888</v>
      </c>
      <c r="J1913" s="177">
        <f>IFERROR(_xll.qlIndexFixing(Index1M,$H1913,TRUE,_xll.ohTrigger(RecalcTrigger,Trigger1M)),NA())</f>
        <v>1.8521583842890467E-2</v>
      </c>
      <c r="K1913" s="44">
        <f>IFERROR(_xll.qlIndexFixing(Index3M,H1913,TRUE,_xll.ohTrigger(RecalcTrigger,Trigger3M)),NA())</f>
        <v>1.8860306206861147E-2</v>
      </c>
      <c r="L1913" s="44">
        <f>IFERROR(_xll.qlIndexFixing(Index6M,$H1913,TRUE,_xll.ohTrigger(RecalcTrigger,Trigger6M)),NA())</f>
        <v>1.8921673717369674E-2</v>
      </c>
      <c r="M1913" s="178">
        <f>IFERROR(_xll.qlIndexFixing(Index1Y,$H1913,TRUE,_xll.ohTrigger(RecalcTrigger,Trigger1Y)),NA())</f>
        <v>1.9278664910112431E-2</v>
      </c>
      <c r="N1913" s="177">
        <f>IFERROR(_xll.qlIndexFixing(ONIndex1M,I1913,TRUE,_xll.ohTrigger(RecalcTrigger,Trigger1M)),NA())</f>
        <v>1.8521308023847771E-2</v>
      </c>
      <c r="O1913" s="44">
        <f>IFERROR(_xll.qlIndexFixing(ONIndex3M,I1913,TRUE,_xll.ohTrigger(RecalcTrigger,Trigger3M)),NA())</f>
        <v>1.8860666439730611E-2</v>
      </c>
      <c r="P1913" s="44">
        <f>IFERROR(_xll.qlIndexFixing(ONIndex6M,I1913,TRUE,_xll.ohTrigger(RecalcTrigger,Trigger6M)),NA())</f>
        <v>1.8922110120375146E-2</v>
      </c>
      <c r="Q1913" s="178">
        <f>IFERROR(_xll.qlIndexFixing(ONIndex1Y,I1913,TRUE,_xll.ohTrigger(RecalcTrigger,Trigger1Y)),NA())</f>
        <v>1.9282191314906605E-2</v>
      </c>
    </row>
    <row r="1914" spans="2:17" x14ac:dyDescent="0.2">
      <c r="B1914" s="39" t="s">
        <v>42</v>
      </c>
      <c r="D1914" s="42">
        <f>_xll.qlCalendarAdvance(Calendar,$D1913,B1914,"f",FALSE)</f>
        <v>52895</v>
      </c>
      <c r="E1914" s="172">
        <f>_xll.qlInterestRateIndexValueDate(IndexON,D1914)</f>
        <v>52895</v>
      </c>
      <c r="F1914" s="188">
        <f>IFERROR(_xll.qlIndexFixing(IndexON,D1914,TRUE,_xll.ohTrigger(RecalcTrigger,TriggerON)),NA())</f>
        <v>1.8267118608922273E-2</v>
      </c>
      <c r="H1914" s="42">
        <f>_xll.qlCalendarAdvance(Calendar,$H1913,B1914,"f",FALSE)</f>
        <v>52895</v>
      </c>
      <c r="I1914" s="172">
        <f>_xll.qlInterestRateIndexValueDate(Index1M,$H1914)</f>
        <v>52895</v>
      </c>
      <c r="J1914" s="177">
        <f>IFERROR(_xll.qlIndexFixing(Index1M,$H1914,TRUE,_xll.ohTrigger(RecalcTrigger,Trigger1M)),NA())</f>
        <v>1.8515091434346282E-2</v>
      </c>
      <c r="K1914" s="44">
        <f>IFERROR(_xll.qlIndexFixing(Index3M,H1914,TRUE,_xll.ohTrigger(RecalcTrigger,Trigger3M)),NA())</f>
        <v>1.8853319198589433E-2</v>
      </c>
      <c r="L1914" s="44">
        <f>IFERROR(_xll.qlIndexFixing(Index6M,$H1914,TRUE,_xll.ohTrigger(RecalcTrigger,Trigger6M)),NA())</f>
        <v>1.8914571320808798E-2</v>
      </c>
      <c r="M1914" s="178">
        <f>IFERROR(_xll.qlIndexFixing(Index1Y,$H1914,TRUE,_xll.ohTrigger(RecalcTrigger,Trigger1Y)),NA())</f>
        <v>1.9270874599636612E-2</v>
      </c>
      <c r="N1914" s="177">
        <f>IFERROR(_xll.qlIndexFixing(ONIndex1M,I1914,TRUE,_xll.ohTrigger(RecalcTrigger,Trigger1M)),NA())</f>
        <v>1.8514895708244827E-2</v>
      </c>
      <c r="O1914" s="44">
        <f>IFERROR(_xll.qlIndexFixing(ONIndex3M,I1914,TRUE,_xll.ohTrigger(RecalcTrigger,Trigger3M)),NA())</f>
        <v>1.8853954291304653E-2</v>
      </c>
      <c r="P1914" s="44">
        <f>IFERROR(_xll.qlIndexFixing(ONIndex6M,I1914,TRUE,_xll.ohTrigger(RecalcTrigger,Trigger6M)),NA())</f>
        <v>1.8915557509364689E-2</v>
      </c>
      <c r="Q1914" s="178">
        <f>IFERROR(_xll.qlIndexFixing(ONIndex1Y,I1914,TRUE,_xll.ohTrigger(RecalcTrigger,Trigger1Y)),NA())</f>
        <v>1.9275884733659376E-2</v>
      </c>
    </row>
    <row r="1915" spans="2:17" x14ac:dyDescent="0.2">
      <c r="B1915" s="39" t="s">
        <v>42</v>
      </c>
      <c r="D1915" s="42">
        <f>_xll.qlCalendarAdvance(Calendar,$D1914,B1915,"f",FALSE)</f>
        <v>52902</v>
      </c>
      <c r="E1915" s="172">
        <f>_xll.qlInterestRateIndexValueDate(IndexON,D1915)</f>
        <v>52902</v>
      </c>
      <c r="F1915" s="188">
        <f>IFERROR(_xll.qlIndexFixing(IndexON,D1915,TRUE,_xll.ohTrigger(RecalcTrigger,TriggerON)),NA())</f>
        <v>1.8260456600507347E-2</v>
      </c>
      <c r="H1915" s="42">
        <f>_xll.qlCalendarAdvance(Calendar,$H1914,B1915,"f",FALSE)</f>
        <v>52902</v>
      </c>
      <c r="I1915" s="172">
        <f>_xll.qlInterestRateIndexValueDate(Index1M,$H1915)</f>
        <v>52902</v>
      </c>
      <c r="J1915" s="177">
        <f>IFERROR(_xll.qlIndexFixing(Index1M,$H1915,TRUE,_xll.ohTrigger(RecalcTrigger,Trigger1M)),NA())</f>
        <v>1.8508566045611168E-2</v>
      </c>
      <c r="K1915" s="44">
        <f>IFERROR(_xll.qlIndexFixing(Index3M,H1915,TRUE,_xll.ohTrigger(RecalcTrigger,Trigger3M)),NA())</f>
        <v>1.8846294771005859E-2</v>
      </c>
      <c r="L1915" s="44">
        <f>IFERROR(_xll.qlIndexFixing(Index6M,$H1915,TRUE,_xll.ohTrigger(RecalcTrigger,Trigger6M)),NA())</f>
        <v>1.8907431179013771E-2</v>
      </c>
      <c r="M1915" s="178">
        <f>IFERROR(_xll.qlIndexFixing(Index1Y,$H1915,TRUE,_xll.ohTrigger(RecalcTrigger,Trigger1Y)),NA())</f>
        <v>1.9263031945041087E-2</v>
      </c>
      <c r="N1915" s="177">
        <f>IFERROR(_xll.qlIndexFixing(ONIndex1M,I1915,TRUE,_xll.ohTrigger(RecalcTrigger,Trigger1M)),NA())</f>
        <v>1.8508450620362549E-2</v>
      </c>
      <c r="O1915" s="44">
        <f>IFERROR(_xll.qlIndexFixing(ONIndex3M,I1915,TRUE,_xll.ohTrigger(RecalcTrigger,Trigger3M)),NA())</f>
        <v>1.8847204886470736E-2</v>
      </c>
      <c r="P1915" s="44">
        <f>IFERROR(_xll.qlIndexFixing(ONIndex6M,I1915,TRUE,_xll.ohTrigger(RecalcTrigger,Trigger6M)),NA())</f>
        <v>1.8908967479124295E-2</v>
      </c>
      <c r="Q1915" s="178">
        <f>IFERROR(_xll.qlIndexFixing(ONIndex1Y,I1915,TRUE,_xll.ohTrigger(RecalcTrigger,Trigger1Y)),NA())</f>
        <v>1.9269526736489517E-2</v>
      </c>
    </row>
    <row r="1916" spans="2:17" x14ac:dyDescent="0.2">
      <c r="B1916" s="39" t="s">
        <v>42</v>
      </c>
      <c r="D1916" s="42">
        <f>_xll.qlCalendarAdvance(Calendar,$D1915,B1916,"f",FALSE)</f>
        <v>52909</v>
      </c>
      <c r="E1916" s="172">
        <f>_xll.qlInterestRateIndexValueDate(IndexON,D1916)</f>
        <v>52909</v>
      </c>
      <c r="F1916" s="188">
        <f>IFERROR(_xll.qlIndexFixing(IndexON,D1916,TRUE,_xll.ohTrigger(RecalcTrigger,TriggerON)),NA())</f>
        <v>1.8253759416466675E-2</v>
      </c>
      <c r="H1916" s="42">
        <f>_xll.qlCalendarAdvance(Calendar,$H1915,B1916,"f",FALSE)</f>
        <v>52909</v>
      </c>
      <c r="I1916" s="172">
        <f>_xll.qlInterestRateIndexValueDate(Index1M,$H1916)</f>
        <v>52909</v>
      </c>
      <c r="J1916" s="177">
        <f>IFERROR(_xll.qlIndexFixing(Index1M,$H1916,TRUE,_xll.ohTrigger(RecalcTrigger,Trigger1M)),NA())</f>
        <v>1.8502010675990631E-2</v>
      </c>
      <c r="K1916" s="44">
        <f>IFERROR(_xll.qlIndexFixing(Index3M,H1916,TRUE,_xll.ohTrigger(RecalcTrigger,Trigger3M)),NA())</f>
        <v>1.8839232924311274E-2</v>
      </c>
      <c r="L1916" s="44">
        <f>IFERROR(_xll.qlIndexFixing(Index6M,$H1916,TRUE,_xll.ohTrigger(RecalcTrigger,Trigger6M)),NA())</f>
        <v>1.8900291078347398E-2</v>
      </c>
      <c r="M1916" s="178">
        <f>IFERROR(_xll.qlIndexFixing(Index1Y,$H1916,TRUE,_xll.ohTrigger(RecalcTrigger,Trigger1Y)),NA())</f>
        <v>1.9255136947535112E-2</v>
      </c>
      <c r="N1916" s="177">
        <f>IFERROR(_xll.qlIndexFixing(ONIndex1M,I1916,TRUE,_xll.ohTrigger(RecalcTrigger,Trigger1M)),NA())</f>
        <v>1.8501972760038843E-2</v>
      </c>
      <c r="O1916" s="44">
        <f>IFERROR(_xll.qlIndexFixing(ONIndex3M,I1916,TRUE,_xll.ohTrigger(RecalcTrigger,Trigger3M)),NA())</f>
        <v>1.8840418225309907E-2</v>
      </c>
      <c r="P1916" s="44">
        <f>IFERROR(_xll.qlIndexFixing(ONIndex6M,I1916,TRUE,_xll.ohTrigger(RecalcTrigger,Trigger6M)),NA())</f>
        <v>1.890234002973501E-2</v>
      </c>
      <c r="Q1916" s="178">
        <f>IFERROR(_xll.qlIndexFixing(ONIndex1Y,I1916,TRUE,_xll.ohTrigger(RecalcTrigger,Trigger1Y)),NA())</f>
        <v>1.9263117323478074E-2</v>
      </c>
    </row>
    <row r="1917" spans="2:17" x14ac:dyDescent="0.2">
      <c r="B1917" s="39" t="s">
        <v>42</v>
      </c>
      <c r="D1917" s="42">
        <f>_xll.qlCalendarAdvance(Calendar,$D1916,B1917,"f",FALSE)</f>
        <v>52916</v>
      </c>
      <c r="E1917" s="172">
        <f>_xll.qlInterestRateIndexValueDate(IndexON,D1917)</f>
        <v>52916</v>
      </c>
      <c r="F1917" s="188">
        <f>IFERROR(_xll.qlIndexFixing(IndexON,D1917,TRUE,_xll.ohTrigger(RecalcTrigger,TriggerON)),NA())</f>
        <v>1.8247027056719212E-2</v>
      </c>
      <c r="H1917" s="42">
        <f>_xll.qlCalendarAdvance(Calendar,$H1916,B1917,"f",FALSE)</f>
        <v>52916</v>
      </c>
      <c r="I1917" s="172">
        <f>_xll.qlInterestRateIndexValueDate(Index1M,$H1917)</f>
        <v>52916</v>
      </c>
      <c r="J1917" s="177">
        <f>IFERROR(_xll.qlIndexFixing(Index1M,$H1917,TRUE,_xll.ohTrigger(RecalcTrigger,Trigger1M)),NA())</f>
        <v>1.8495422489309986E-2</v>
      </c>
      <c r="K1917" s="44">
        <f>IFERROR(_xll.qlIndexFixing(Index3M,H1917,TRUE,_xll.ohTrigger(RecalcTrigger,Trigger3M)),NA())</f>
        <v>1.8832133658698604E-2</v>
      </c>
      <c r="L1917" s="44">
        <f>IFERROR(_xll.qlIndexFixing(Index6M,$H1917,TRUE,_xll.ohTrigger(RecalcTrigger,Trigger6M)),NA())</f>
        <v>1.8893078514939859E-2</v>
      </c>
      <c r="M1917" s="178">
        <f>IFERROR(_xll.qlIndexFixing(Index1Y,$H1917,TRUE,_xll.ohTrigger(RecalcTrigger,Trigger1Y)),NA())</f>
        <v>1.9247189608335491E-2</v>
      </c>
      <c r="N1917" s="177">
        <f>IFERROR(_xll.qlIndexFixing(ONIndex1M,I1917,TRUE,_xll.ohTrigger(RecalcTrigger,Trigger1M)),NA())</f>
        <v>1.8495462127516848E-2</v>
      </c>
      <c r="O1917" s="44">
        <f>IFERROR(_xll.qlIndexFixing(ONIndex3M,I1917,TRUE,_xll.ohTrigger(RecalcTrigger,Trigger3M)),NA())</f>
        <v>1.8833594307660073E-2</v>
      </c>
      <c r="P1917" s="44">
        <f>IFERROR(_xll.qlIndexFixing(ONIndex6M,I1917,TRUE,_xll.ohTrigger(RecalcTrigger,Trigger6M)),NA())</f>
        <v>1.8895675161277881E-2</v>
      </c>
      <c r="Q1917" s="178">
        <f>IFERROR(_xll.qlIndexFixing(ONIndex1Y,I1917,TRUE,_xll.ohTrigger(RecalcTrigger,Trigger1Y)),NA())</f>
        <v>1.9256656494625046E-2</v>
      </c>
    </row>
    <row r="1918" spans="2:17" x14ac:dyDescent="0.2">
      <c r="B1918" s="39" t="s">
        <v>42</v>
      </c>
      <c r="D1918" s="42">
        <f>_xll.qlCalendarAdvance(Calendar,$D1917,B1918,"f",FALSE)</f>
        <v>52923</v>
      </c>
      <c r="E1918" s="172">
        <f>_xll.qlInterestRateIndexValueDate(IndexON,D1918)</f>
        <v>52923</v>
      </c>
      <c r="F1918" s="188">
        <f>IFERROR(_xll.qlIndexFixing(IndexON,D1918,TRUE,_xll.ohTrigger(RecalcTrigger,TriggerON)),NA())</f>
        <v>1.8240259521508095E-2</v>
      </c>
      <c r="H1918" s="42">
        <f>_xll.qlCalendarAdvance(Calendar,$H1917,B1918,"f",FALSE)</f>
        <v>52923</v>
      </c>
      <c r="I1918" s="172">
        <f>_xll.qlInterestRateIndexValueDate(Index1M,$H1918)</f>
        <v>52923</v>
      </c>
      <c r="J1918" s="177">
        <f>IFERROR(_xll.qlIndexFixing(Index1M,$H1918,TRUE,_xll.ohTrigger(RecalcTrigger,Trigger1M)),NA())</f>
        <v>1.8488801485620564E-2</v>
      </c>
      <c r="K1918" s="44">
        <f>IFERROR(_xll.qlIndexFixing(Index3M,H1918,TRUE,_xll.ohTrigger(RecalcTrigger,Trigger3M)),NA())</f>
        <v>1.8824996974373988E-2</v>
      </c>
      <c r="L1918" s="44">
        <f>IFERROR(_xll.qlIndexFixing(Index6M,$H1918,TRUE,_xll.ohTrigger(RecalcTrigger,Trigger6M)),NA())</f>
        <v>1.888582820927653E-2</v>
      </c>
      <c r="M1918" s="178">
        <f>IFERROR(_xll.qlIndexFixing(Index1Y,$H1918,TRUE,_xll.ohTrigger(RecalcTrigger,Trigger1Y)),NA())</f>
        <v>1.9239189928668132E-2</v>
      </c>
      <c r="N1918" s="177">
        <f>IFERROR(_xll.qlIndexFixing(ONIndex1M,I1918,TRUE,_xll.ohTrigger(RecalcTrigger,Trigger1M)),NA())</f>
        <v>1.8488918722634473E-2</v>
      </c>
      <c r="O1918" s="44">
        <f>IFERROR(_xll.qlIndexFixing(ONIndex3M,I1918,TRUE,_xll.ohTrigger(RecalcTrigger,Trigger3M)),NA())</f>
        <v>1.8826733133764373E-2</v>
      </c>
      <c r="P1918" s="44">
        <f>IFERROR(_xll.qlIndexFixing(ONIndex6M,I1918,TRUE,_xll.ohTrigger(RecalcTrigger,Trigger6M)),NA())</f>
        <v>1.8888972873428722E-2</v>
      </c>
      <c r="Q1918" s="178">
        <f>IFERROR(_xll.qlIndexFixing(ONIndex1Y,I1918,TRUE,_xll.ohTrigger(RecalcTrigger,Trigger1Y)),NA())</f>
        <v>1.9250144249849388E-2</v>
      </c>
    </row>
    <row r="1919" spans="2:17" x14ac:dyDescent="0.2">
      <c r="B1919" s="39" t="s">
        <v>42</v>
      </c>
      <c r="D1919" s="42">
        <f>_xll.qlCalendarAdvance(Calendar,$D1918,B1919,"f",FALSE)</f>
        <v>52930</v>
      </c>
      <c r="E1919" s="172">
        <f>_xll.qlInterestRateIndexValueDate(IndexON,D1919)</f>
        <v>52930</v>
      </c>
      <c r="F1919" s="188">
        <f>IFERROR(_xll.qlIndexFixing(IndexON,D1919,TRUE,_xll.ohTrigger(RecalcTrigger,TriggerON)),NA())</f>
        <v>1.8233456810590187E-2</v>
      </c>
      <c r="H1919" s="42">
        <f>_xll.qlCalendarAdvance(Calendar,$H1918,B1919,"f",FALSE)</f>
        <v>52930</v>
      </c>
      <c r="I1919" s="172">
        <f>_xll.qlInterestRateIndexValueDate(Index1M,$H1919)</f>
        <v>52930</v>
      </c>
      <c r="J1919" s="177">
        <f>IFERROR(_xll.qlIndexFixing(Index1M,$H1919,TRUE,_xll.ohTrigger(RecalcTrigger,Trigger1M)),NA())</f>
        <v>1.8482147664970992E-2</v>
      </c>
      <c r="K1919" s="44">
        <f>IFERROR(_xll.qlIndexFixing(Index3M,H1919,TRUE,_xll.ohTrigger(RecalcTrigger,Trigger3M)),NA())</f>
        <v>1.8817858037025285E-2</v>
      </c>
      <c r="L1919" s="44">
        <f>IFERROR(_xll.qlIndexFixing(Index6M,$H1919,TRUE,_xll.ohTrigger(RecalcTrigger,Trigger6M)),NA())</f>
        <v>1.8878493167518891E-2</v>
      </c>
      <c r="M1919" s="178">
        <f>IFERROR(_xll.qlIndexFixing(Index1Y,$H1919,TRUE,_xll.ohTrigger(RecalcTrigger,Trigger1Y)),NA())</f>
        <v>1.9231137909765827E-2</v>
      </c>
      <c r="N1919" s="177">
        <f>IFERROR(_xll.qlIndexFixing(ONIndex1M,I1919,TRUE,_xll.ohTrigger(RecalcTrigger,Trigger1M)),NA())</f>
        <v>1.8482342545391717E-2</v>
      </c>
      <c r="O1919" s="44">
        <f>IFERROR(_xll.qlIndexFixing(ONIndex3M,I1919,TRUE,_xll.ohTrigger(RecalcTrigger,Trigger3M)),NA())</f>
        <v>1.8819834703460714E-2</v>
      </c>
      <c r="P1919" s="44">
        <f>IFERROR(_xll.qlIndexFixing(ONIndex6M,I1919,TRUE,_xll.ohTrigger(RecalcTrigger,Trigger6M)),NA())</f>
        <v>1.8882233166430673E-2</v>
      </c>
      <c r="Q1919" s="178">
        <f>IFERROR(_xll.qlIndexFixing(ONIndex1Y,I1919,TRUE,_xll.ohTrigger(RecalcTrigger,Trigger1Y)),NA())</f>
        <v>1.9243580589151099E-2</v>
      </c>
    </row>
    <row r="1920" spans="2:17" x14ac:dyDescent="0.2">
      <c r="B1920" s="39" t="s">
        <v>42</v>
      </c>
      <c r="D1920" s="42">
        <f>_xll.qlCalendarAdvance(Calendar,$D1919,B1920,"f",FALSE)</f>
        <v>52937</v>
      </c>
      <c r="E1920" s="172">
        <f>_xll.qlInterestRateIndexValueDate(IndexON,D1920)</f>
        <v>52937</v>
      </c>
      <c r="F1920" s="188">
        <f>IFERROR(_xll.qlIndexFixing(IndexON,D1920,TRUE,_xll.ohTrigger(RecalcTrigger,TriggerON)),NA())</f>
        <v>1.8226618923965487E-2</v>
      </c>
      <c r="H1920" s="42">
        <f>_xll.qlCalendarAdvance(Calendar,$H1919,B1920,"f",FALSE)</f>
        <v>52937</v>
      </c>
      <c r="I1920" s="172">
        <f>_xll.qlInterestRateIndexValueDate(Index1M,$H1920)</f>
        <v>52937</v>
      </c>
      <c r="J1920" s="177">
        <f>IFERROR(_xll.qlIndexFixing(Index1M,$H1920,TRUE,_xll.ohTrigger(RecalcTrigger,Trigger1M)),NA())</f>
        <v>1.847544779203494E-2</v>
      </c>
      <c r="K1920" s="44">
        <f>IFERROR(_xll.qlIndexFixing(Index3M,H1920,TRUE,_xll.ohTrigger(RecalcTrigger,Trigger3M)),NA())</f>
        <v>1.8810687476581767E-2</v>
      </c>
      <c r="L1920" s="44">
        <f>IFERROR(_xll.qlIndexFixing(Index6M,$H1920,TRUE,_xll.ohTrigger(RecalcTrigger,Trigger6M)),NA())</f>
        <v>1.8871164305590628E-2</v>
      </c>
      <c r="M1920" s="178">
        <f>IFERROR(_xll.qlIndexFixing(Index1Y,$H1920,TRUE,_xll.ohTrigger(RecalcTrigger,Trigger1Y)),NA())</f>
        <v>1.922303355287025E-2</v>
      </c>
      <c r="N1920" s="177">
        <f>IFERROR(_xll.qlIndexFixing(ONIndex1M,I1920,TRUE,_xll.ohTrigger(RecalcTrigger,Trigger1M)),NA())</f>
        <v>1.8475733595950672E-2</v>
      </c>
      <c r="O1920" s="44">
        <f>IFERROR(_xll.qlIndexFixing(ONIndex3M,I1920,TRUE,_xll.ohTrigger(RecalcTrigger,Trigger3M)),NA())</f>
        <v>1.8812899016749096E-2</v>
      </c>
      <c r="P1920" s="44">
        <f>IFERROR(_xll.qlIndexFixing(ONIndex6M,I1920,TRUE,_xll.ohTrigger(RecalcTrigger,Trigger6M)),NA())</f>
        <v>1.8875456040202687E-2</v>
      </c>
      <c r="Q1920" s="178">
        <f>IFERROR(_xll.qlIndexFixing(ONIndex1Y,I1920,TRUE,_xll.ohTrigger(RecalcTrigger,Trigger1Y)),NA())</f>
        <v>1.923696551253018E-2</v>
      </c>
    </row>
    <row r="1921" spans="2:17" x14ac:dyDescent="0.2">
      <c r="B1921" s="39" t="s">
        <v>42</v>
      </c>
      <c r="D1921" s="42">
        <f>_xll.qlCalendarAdvance(Calendar,$D1920,B1921,"f",FALSE)</f>
        <v>52944</v>
      </c>
      <c r="E1921" s="172">
        <f>_xll.qlInterestRateIndexValueDate(IndexON,D1921)</f>
        <v>52944</v>
      </c>
      <c r="F1921" s="188">
        <f>IFERROR(_xll.qlIndexFixing(IndexON,D1921,TRUE,_xll.ohTrigger(RecalcTrigger,TriggerON)),NA())</f>
        <v>1.8219745861796088E-2</v>
      </c>
      <c r="H1921" s="42">
        <f>_xll.qlCalendarAdvance(Calendar,$H1920,B1921,"f",FALSE)</f>
        <v>52944</v>
      </c>
      <c r="I1921" s="172">
        <f>_xll.qlInterestRateIndexValueDate(Index1M,$H1921)</f>
        <v>52944</v>
      </c>
      <c r="J1921" s="177">
        <f>IFERROR(_xll.qlIndexFixing(Index1M,$H1921,TRUE,_xll.ohTrigger(RecalcTrigger,Trigger1M)),NA())</f>
        <v>1.8468725653661405E-2</v>
      </c>
      <c r="K1921" s="44">
        <f>IFERROR(_xll.qlIndexFixing(Index3M,H1921,TRUE,_xll.ohTrigger(RecalcTrigger,Trigger3M)),NA())</f>
        <v>1.8803444627439426E-2</v>
      </c>
      <c r="L1921" s="44">
        <f>IFERROR(_xll.qlIndexFixing(Index6M,$H1921,TRUE,_xll.ohTrigger(RecalcTrigger,Trigger6M)),NA())</f>
        <v>1.8863797700857377E-2</v>
      </c>
      <c r="M1921" s="178">
        <f>IFERROR(_xll.qlIndexFixing(Index1Y,$H1921,TRUE,_xll.ohTrigger(RecalcTrigger,Trigger1Y)),NA())</f>
        <v>1.9214876859231067E-2</v>
      </c>
      <c r="N1921" s="177">
        <f>IFERROR(_xll.qlIndexFixing(ONIndex1M,I1921,TRUE,_xll.ohTrigger(RecalcTrigger,Trigger1M)),NA())</f>
        <v>1.84690918740682E-2</v>
      </c>
      <c r="O1921" s="44">
        <f>IFERROR(_xll.qlIndexFixing(ONIndex3M,I1921,TRUE,_xll.ohTrigger(RecalcTrigger,Trigger3M)),NA())</f>
        <v>1.880592607362952E-2</v>
      </c>
      <c r="P1921" s="44">
        <f>IFERROR(_xll.qlIndexFixing(ONIndex6M,I1921,TRUE,_xll.ohTrigger(RecalcTrigger,Trigger6M)),NA())</f>
        <v>1.8868641494825811E-2</v>
      </c>
      <c r="Q1921" s="178">
        <f>IFERROR(_xll.qlIndexFixing(ONIndex1Y,I1921,TRUE,_xll.ohTrigger(RecalcTrigger,Trigger1Y)),NA())</f>
        <v>1.9230299020148722E-2</v>
      </c>
    </row>
    <row r="1922" spans="2:17" x14ac:dyDescent="0.2">
      <c r="B1922" s="39" t="s">
        <v>42</v>
      </c>
      <c r="D1922" s="42">
        <f>_xll.qlCalendarAdvance(Calendar,$D1921,B1922,"f",FALSE)</f>
        <v>52951</v>
      </c>
      <c r="E1922" s="172">
        <f>_xll.qlInterestRateIndexValueDate(IndexON,D1922)</f>
        <v>52951</v>
      </c>
      <c r="F1922" s="188">
        <f>IFERROR(_xll.qlIndexFixing(IndexON,D1922,TRUE,_xll.ohTrigger(RecalcTrigger,TriggerON)),NA())</f>
        <v>1.821283762408199E-2</v>
      </c>
      <c r="H1922" s="42">
        <f>_xll.qlCalendarAdvance(Calendar,$H1921,B1922,"f",FALSE)</f>
        <v>52951</v>
      </c>
      <c r="I1922" s="172">
        <f>_xll.qlInterestRateIndexValueDate(Index1M,$H1922)</f>
        <v>52951</v>
      </c>
      <c r="J1922" s="177">
        <f>IFERROR(_xll.qlIndexFixing(Index1M,$H1922,TRUE,_xll.ohTrigger(RecalcTrigger,Trigger1M)),NA())</f>
        <v>1.8461970696961174E-2</v>
      </c>
      <c r="K1922" s="44">
        <f>IFERROR(_xll.qlIndexFixing(Index3M,H1922,TRUE,_xll.ohTrigger(RecalcTrigger,Trigger3M)),NA())</f>
        <v>1.8796164363921817E-2</v>
      </c>
      <c r="L1922" s="44">
        <f>IFERROR(_xll.qlIndexFixing(Index6M,$H1922,TRUE,_xll.ohTrigger(RecalcTrigger,Trigger6M)),NA())</f>
        <v>1.8856393353731498E-2</v>
      </c>
      <c r="M1922" s="178">
        <f>IFERROR(_xll.qlIndexFixing(Index1Y,$H1922,TRUE,_xll.ohTrigger(RecalcTrigger,Trigger1Y)),NA())</f>
        <v>1.9206667835244273E-2</v>
      </c>
      <c r="N1922" s="177">
        <f>IFERROR(_xll.qlIndexFixing(ONIndex1M,I1922,TRUE,_xll.ohTrigger(RecalcTrigger,Trigger1M)),NA())</f>
        <v>1.8462417379987439E-2</v>
      </c>
      <c r="O1922" s="44">
        <f>IFERROR(_xll.qlIndexFixing(ONIndex3M,I1922,TRUE,_xll.ohTrigger(RecalcTrigger,Trigger3M)),NA())</f>
        <v>1.8798915874264077E-2</v>
      </c>
      <c r="P1922" s="44">
        <f>IFERROR(_xll.qlIndexFixing(ONIndex6M,I1922,TRUE,_xll.ohTrigger(RecalcTrigger,Trigger6M)),NA())</f>
        <v>1.8861789530300044E-2</v>
      </c>
      <c r="Q1922" s="178">
        <f>IFERROR(_xll.qlIndexFixing(ONIndex1Y,I1922,TRUE,_xll.ohTrigger(RecalcTrigger,Trigger1Y)),NA())</f>
        <v>1.9223581111844634E-2</v>
      </c>
    </row>
    <row r="1923" spans="2:17" x14ac:dyDescent="0.2">
      <c r="B1923" s="39" t="s">
        <v>42</v>
      </c>
      <c r="D1923" s="42">
        <f>_xll.qlCalendarAdvance(Calendar,$D1922,B1923,"f",FALSE)</f>
        <v>52959</v>
      </c>
      <c r="E1923" s="172">
        <f>_xll.qlInterestRateIndexValueDate(IndexON,D1923)</f>
        <v>52959</v>
      </c>
      <c r="F1923" s="188">
        <f>IFERROR(_xll.qlIndexFixing(IndexON,D1923,TRUE,_xll.ohTrigger(RecalcTrigger,TriggerON)),NA())</f>
        <v>1.8204899423081011E-2</v>
      </c>
      <c r="H1923" s="42">
        <f>_xll.qlCalendarAdvance(Calendar,$H1922,B1923,"f",FALSE)</f>
        <v>52959</v>
      </c>
      <c r="I1923" s="172">
        <f>_xll.qlInterestRateIndexValueDate(Index1M,$H1923)</f>
        <v>52959</v>
      </c>
      <c r="J1923" s="177">
        <f>IFERROR(_xll.qlIndexFixing(Index1M,$H1923,TRUE,_xll.ohTrigger(RecalcTrigger,Trigger1M)),NA())</f>
        <v>1.8454166438361917E-2</v>
      </c>
      <c r="K1923" s="44">
        <f>IFERROR(_xll.qlIndexFixing(Index3M,H1923,TRUE,_xll.ohTrigger(RecalcTrigger,Trigger3M)),NA())</f>
        <v>1.8787798249494073E-2</v>
      </c>
      <c r="L1923" s="44">
        <f>IFERROR(_xll.qlIndexFixing(Index6M,$H1923,TRUE,_xll.ohTrigger(RecalcTrigger,Trigger6M)),NA())</f>
        <v>1.8847885028087798E-2</v>
      </c>
      <c r="M1923" s="178">
        <f>IFERROR(_xll.qlIndexFixing(Index1Y,$H1923,TRUE,_xll.ohTrigger(RecalcTrigger,Trigger1Y)),NA())</f>
        <v>1.9197222642188816E-2</v>
      </c>
      <c r="N1923" s="177">
        <f>IFERROR(_xll.qlIndexFixing(ONIndex1M,I1923,TRUE,_xll.ohTrigger(RecalcTrigger,Trigger1M)),NA())</f>
        <v>1.8454749257288405E-2</v>
      </c>
      <c r="O1923" s="44">
        <f>IFERROR(_xll.qlIndexFixing(ONIndex3M,I1923,TRUE,_xll.ohTrigger(RecalcTrigger,Trigger3M)),NA())</f>
        <v>1.8790858597717008E-2</v>
      </c>
      <c r="P1923" s="44">
        <f>IFERROR(_xll.qlIndexFixing(ONIndex6M,I1923,TRUE,_xll.ohTrigger(RecalcTrigger,Trigger6M)),NA())</f>
        <v>1.8853912894242209E-2</v>
      </c>
      <c r="Q1923" s="178">
        <f>IFERROR(_xll.qlIndexFixing(ONIndex1Y,I1923,TRUE,_xll.ohTrigger(RecalcTrigger,Trigger1Y)),NA())</f>
        <v>1.9215840544225538E-2</v>
      </c>
    </row>
    <row r="1924" spans="2:17" x14ac:dyDescent="0.2">
      <c r="B1924" s="39" t="s">
        <v>42</v>
      </c>
      <c r="D1924" s="42">
        <f>_xll.qlCalendarAdvance(Calendar,$D1923,B1924,"f",FALSE)</f>
        <v>52966</v>
      </c>
      <c r="E1924" s="172">
        <f>_xll.qlInterestRateIndexValueDate(IndexON,D1924)</f>
        <v>52966</v>
      </c>
      <c r="F1924" s="188">
        <f>IFERROR(_xll.qlIndexFixing(IndexON,D1924,TRUE,_xll.ohTrigger(RecalcTrigger,TriggerON)),NA())</f>
        <v>1.8197915808921827E-2</v>
      </c>
      <c r="H1924" s="42">
        <f>_xll.qlCalendarAdvance(Calendar,$H1923,B1924,"f",FALSE)</f>
        <v>52966</v>
      </c>
      <c r="I1924" s="172">
        <f>_xll.qlInterestRateIndexValueDate(Index1M,$H1924)</f>
        <v>52966</v>
      </c>
      <c r="J1924" s="177">
        <f>IFERROR(_xll.qlIndexFixing(Index1M,$H1924,TRUE,_xll.ohTrigger(RecalcTrigger,Trigger1M)),NA())</f>
        <v>1.8447335778592325E-2</v>
      </c>
      <c r="K1924" s="44">
        <f>IFERROR(_xll.qlIndexFixing(Index3M,H1924,TRUE,_xll.ohTrigger(RecalcTrigger,Trigger3M)),NA())</f>
        <v>1.8780437812992757E-2</v>
      </c>
      <c r="L1924" s="44">
        <f>IFERROR(_xll.qlIndexFixing(Index6M,$H1924,TRUE,_xll.ohTrigger(RecalcTrigger,Trigger6M)),NA())</f>
        <v>1.8840462622665366E-2</v>
      </c>
      <c r="M1924" s="178">
        <f>IFERROR(_xll.qlIndexFixing(Index1Y,$H1924,TRUE,_xll.ohTrigger(RecalcTrigger,Trigger1Y)),NA())</f>
        <v>1.918890398315698E-2</v>
      </c>
      <c r="N1924" s="177">
        <f>IFERROR(_xll.qlIndexFixing(ONIndex1M,I1924,TRUE,_xll.ohTrigger(RecalcTrigger,Trigger1M)),NA())</f>
        <v>1.8448004536848472E-2</v>
      </c>
      <c r="O1924" s="44">
        <f>IFERROR(_xll.qlIndexFixing(ONIndex3M,I1924,TRUE,_xll.ohTrigger(RecalcTrigger,Trigger3M)),NA())</f>
        <v>1.8783768563145342E-2</v>
      </c>
      <c r="P1924" s="44">
        <f>IFERROR(_xll.qlIndexFixing(ONIndex6M,I1924,TRUE,_xll.ohTrigger(RecalcTrigger,Trigger6M)),NA())</f>
        <v>1.8846980745524933E-2</v>
      </c>
      <c r="Q1924" s="178">
        <f>IFERROR(_xll.qlIndexFixing(ONIndex1Y,I1924,TRUE,_xll.ohTrigger(RecalcTrigger,Trigger1Y)),NA())</f>
        <v>1.9209012459013852E-2</v>
      </c>
    </row>
    <row r="1925" spans="2:17" x14ac:dyDescent="0.2">
      <c r="B1925" s="39" t="s">
        <v>42</v>
      </c>
      <c r="D1925" s="42">
        <f>_xll.qlCalendarAdvance(Calendar,$D1924,B1925,"f",FALSE)</f>
        <v>52973</v>
      </c>
      <c r="E1925" s="172">
        <f>_xll.qlInterestRateIndexValueDate(IndexON,D1925)</f>
        <v>52973</v>
      </c>
      <c r="F1925" s="188">
        <f>IFERROR(_xll.qlIndexFixing(IndexON,D1925,TRUE,_xll.ohTrigger(RecalcTrigger,TriggerON)),NA())</f>
        <v>1.8190897019298991E-2</v>
      </c>
      <c r="H1925" s="42">
        <f>_xll.qlCalendarAdvance(Calendar,$H1924,B1925,"f",FALSE)</f>
        <v>52973</v>
      </c>
      <c r="I1925" s="172">
        <f>_xll.qlInterestRateIndexValueDate(Index1M,$H1925)</f>
        <v>52973</v>
      </c>
      <c r="J1925" s="177">
        <f>IFERROR(_xll.qlIndexFixing(Index1M,$H1925,TRUE,_xll.ohTrigger(RecalcTrigger,Trigger1M)),NA())</f>
        <v>1.8440472297623373E-2</v>
      </c>
      <c r="K1925" s="44">
        <f>IFERROR(_xll.qlIndexFixing(Index3M,H1925,TRUE,_xll.ohTrigger(RecalcTrigger,Trigger3M)),NA())</f>
        <v>1.8773039962749236E-2</v>
      </c>
      <c r="L1925" s="44">
        <f>IFERROR(_xll.qlIndexFixing(Index6M,$H1925,TRUE,_xll.ohTrigger(RecalcTrigger,Trigger6M)),NA())</f>
        <v>1.8832942741323608E-2</v>
      </c>
      <c r="M1925" s="178">
        <f>IFERROR(_xll.qlIndexFixing(Index1Y,$H1925,TRUE,_xll.ohTrigger(RecalcTrigger,Trigger1Y)),NA())</f>
        <v>1.9180536202763276E-2</v>
      </c>
      <c r="N1925" s="177">
        <f>IFERROR(_xll.qlIndexFixing(ONIndex1M,I1925,TRUE,_xll.ohTrigger(RecalcTrigger,Trigger1M)),NA())</f>
        <v>1.8441227044129205E-2</v>
      </c>
      <c r="O1925" s="44">
        <f>IFERROR(_xll.qlIndexFixing(ONIndex3M,I1925,TRUE,_xll.ohTrigger(RecalcTrigger,Trigger3M)),NA())</f>
        <v>1.877664127232781E-2</v>
      </c>
      <c r="P1925" s="44">
        <f>IFERROR(_xll.qlIndexFixing(ONIndex6M,I1925,TRUE,_xll.ohTrigger(RecalcTrigger,Trigger6M)),NA())</f>
        <v>1.8840011177901905E-2</v>
      </c>
      <c r="Q1925" s="178">
        <f>IFERROR(_xll.qlIndexFixing(ONIndex1Y,I1925,TRUE,_xll.ohTrigger(RecalcTrigger,Trigger1Y)),NA())</f>
        <v>1.9202132958041629E-2</v>
      </c>
    </row>
    <row r="1926" spans="2:17" x14ac:dyDescent="0.2">
      <c r="B1926" s="39" t="s">
        <v>42</v>
      </c>
      <c r="D1926" s="42">
        <f>_xll.qlCalendarAdvance(Calendar,$D1925,B1926,"f",FALSE)</f>
        <v>52980</v>
      </c>
      <c r="E1926" s="172">
        <f>_xll.qlInterestRateIndexValueDate(IndexON,D1926)</f>
        <v>52980</v>
      </c>
      <c r="F1926" s="188">
        <f>IFERROR(_xll.qlIndexFixing(IndexON,D1926,TRUE,_xll.ohTrigger(RecalcTrigger,TriggerON)),NA())</f>
        <v>1.8183843053969362E-2</v>
      </c>
      <c r="H1926" s="42">
        <f>_xll.qlCalendarAdvance(Calendar,$H1925,B1926,"f",FALSE)</f>
        <v>52980</v>
      </c>
      <c r="I1926" s="172">
        <f>_xll.qlInterestRateIndexValueDate(Index1M,$H1926)</f>
        <v>52980</v>
      </c>
      <c r="J1926" s="177">
        <f>IFERROR(_xll.qlIndexFixing(Index1M,$H1926,TRUE,_xll.ohTrigger(RecalcTrigger,Trigger1M)),NA())</f>
        <v>1.8433575995523824E-2</v>
      </c>
      <c r="K1926" s="44">
        <f>IFERROR(_xll.qlIndexFixing(Index3M,H1926,TRUE,_xll.ohTrigger(RecalcTrigger,Trigger3M)),NA())</f>
        <v>1.876560469896793E-2</v>
      </c>
      <c r="L1926" s="44">
        <f>IFERROR(_xll.qlIndexFixing(Index6M,$H1926,TRUE,_xll.ohTrigger(RecalcTrigger,Trigger6M)),NA())</f>
        <v>1.8825385121072694E-2</v>
      </c>
      <c r="M1926" s="178">
        <f>IFERROR(_xll.qlIndexFixing(Index1Y,$H1926,TRUE,_xll.ohTrigger(RecalcTrigger,Trigger1Y)),NA())</f>
        <v>1.9172120624037614E-2</v>
      </c>
      <c r="N1926" s="177">
        <f>IFERROR(_xll.qlIndexFixing(ONIndex1M,I1926,TRUE,_xll.ohTrigger(RecalcTrigger,Trigger1M)),NA())</f>
        <v>1.843441677896851E-2</v>
      </c>
      <c r="O1926" s="44">
        <f>IFERROR(_xll.qlIndexFixing(ONIndex3M,I1926,TRUE,_xll.ohTrigger(RecalcTrigger,Trigger3M)),NA())</f>
        <v>1.8769476725021272E-2</v>
      </c>
      <c r="P1926" s="44">
        <f>IFERROR(_xll.qlIndexFixing(ONIndex6M,I1926,TRUE,_xll.ohTrigger(RecalcTrigger,Trigger6M)),NA())</f>
        <v>1.8833004190967895E-2</v>
      </c>
      <c r="Q1926" s="178">
        <f>IFERROR(_xll.qlIndexFixing(ONIndex1Y,I1926,TRUE,_xll.ohTrigger(RecalcTrigger,Trigger1Y)),NA())</f>
        <v>1.9195202041146775E-2</v>
      </c>
    </row>
    <row r="1927" spans="2:17" x14ac:dyDescent="0.2">
      <c r="B1927" s="39" t="s">
        <v>42</v>
      </c>
      <c r="D1927" s="42">
        <f>_xll.qlCalendarAdvance(Calendar,$D1926,B1927,"f",FALSE)</f>
        <v>52987</v>
      </c>
      <c r="E1927" s="172">
        <f>_xll.qlInterestRateIndexValueDate(IndexON,D1927)</f>
        <v>52987</v>
      </c>
      <c r="F1927" s="188">
        <f>IFERROR(_xll.qlIndexFixing(IndexON,D1927,TRUE,_xll.ohTrigger(RecalcTrigger,TriggerON)),NA())</f>
        <v>1.8176753913095034E-2</v>
      </c>
      <c r="H1927" s="42">
        <f>_xll.qlCalendarAdvance(Calendar,$H1926,B1927,"f",FALSE)</f>
        <v>52987</v>
      </c>
      <c r="I1927" s="172">
        <f>_xll.qlInterestRateIndexValueDate(Index1M,$H1927)</f>
        <v>52987</v>
      </c>
      <c r="J1927" s="177">
        <f>IFERROR(_xll.qlIndexFixing(Index1M,$H1927,TRUE,_xll.ohTrigger(RecalcTrigger,Trigger1M)),NA())</f>
        <v>1.8426646872345256E-2</v>
      </c>
      <c r="K1927" s="44">
        <f>IFERROR(_xll.qlIndexFixing(Index3M,H1927,TRUE,_xll.ohTrigger(RecalcTrigger,Trigger3M)),NA())</f>
        <v>1.8758132021854158E-2</v>
      </c>
      <c r="L1927" s="44">
        <f>IFERROR(_xll.qlIndexFixing(Index6M,$H1927,TRUE,_xll.ohTrigger(RecalcTrigger,Trigger6M)),NA())</f>
        <v>1.8817789762333972E-2</v>
      </c>
      <c r="M1927" s="178">
        <f>IFERROR(_xll.qlIndexFixing(Index1Y,$H1927,TRUE,_xll.ohTrigger(RecalcTrigger,Trigger1Y)),NA())</f>
        <v>1.9163658569974151E-2</v>
      </c>
      <c r="N1927" s="177">
        <f>IFERROR(_xll.qlIndexFixing(ONIndex1M,I1927,TRUE,_xll.ohTrigger(RecalcTrigger,Trigger1M)),NA())</f>
        <v>1.8427573741447434E-2</v>
      </c>
      <c r="O1927" s="44">
        <f>IFERROR(_xll.qlIndexFixing(ONIndex3M,I1927,TRUE,_xll.ohTrigger(RecalcTrigger,Trigger3M)),NA())</f>
        <v>1.8762274921387823E-2</v>
      </c>
      <c r="P1927" s="44">
        <f>IFERROR(_xll.qlIndexFixing(ONIndex6M,I1927,TRUE,_xll.ohTrigger(RecalcTrigger,Trigger6M)),NA())</f>
        <v>1.8825959784884994E-2</v>
      </c>
      <c r="Q1927" s="178">
        <f>IFERROR(_xll.qlIndexFixing(ONIndex1Y,I1927,TRUE,_xll.ohTrigger(RecalcTrigger,Trigger1Y)),NA())</f>
        <v>1.9188219708491383E-2</v>
      </c>
    </row>
    <row r="1928" spans="2:17" x14ac:dyDescent="0.2">
      <c r="B1928" s="39" t="s">
        <v>42</v>
      </c>
      <c r="D1928" s="42">
        <f>_xll.qlCalendarAdvance(Calendar,$D1927,B1928,"f",FALSE)</f>
        <v>52994</v>
      </c>
      <c r="E1928" s="172">
        <f>_xll.qlInterestRateIndexValueDate(IndexON,D1928)</f>
        <v>52994</v>
      </c>
      <c r="F1928" s="188">
        <f>IFERROR(_xll.qlIndexFixing(IndexON,D1928,TRUE,_xll.ohTrigger(RecalcTrigger,TriggerON)),NA())</f>
        <v>1.8169629596594961E-2</v>
      </c>
      <c r="H1928" s="42">
        <f>_xll.qlCalendarAdvance(Calendar,$H1927,B1928,"f",FALSE)</f>
        <v>52994</v>
      </c>
      <c r="I1928" s="172">
        <f>_xll.qlInterestRateIndexValueDate(Index1M,$H1928)</f>
        <v>52994</v>
      </c>
      <c r="J1928" s="177">
        <f>IFERROR(_xll.qlIndexFixing(Index1M,$H1928,TRUE,_xll.ohTrigger(RecalcTrigger,Trigger1M)),NA())</f>
        <v>1.8419860603661305E-2</v>
      </c>
      <c r="K1928" s="44">
        <f>IFERROR(_xll.qlIndexFixing(Index3M,H1928,TRUE,_xll.ohTrigger(RecalcTrigger,Trigger3M)),NA())</f>
        <v>1.8750621931614132E-2</v>
      </c>
      <c r="L1928" s="44">
        <f>IFERROR(_xll.qlIndexFixing(Index6M,$H1928,TRUE,_xll.ohTrigger(RecalcTrigger,Trigger6M)),NA())</f>
        <v>1.8810156665529695E-2</v>
      </c>
      <c r="M1928" s="178">
        <f>IFERROR(_xll.qlIndexFixing(Index1Y,$H1928,TRUE,_xll.ohTrigger(RecalcTrigger,Trigger1Y)),NA())</f>
        <v>1.9155151363529299E-2</v>
      </c>
      <c r="N1928" s="177">
        <f>IFERROR(_xll.qlIndexFixing(ONIndex1M,I1928,TRUE,_xll.ohTrigger(RecalcTrigger,Trigger1M)),NA())</f>
        <v>1.8420697931890162E-2</v>
      </c>
      <c r="O1928" s="44">
        <f>IFERROR(_xll.qlIndexFixing(ONIndex3M,I1928,TRUE,_xll.ohTrigger(RecalcTrigger,Trigger3M)),NA())</f>
        <v>1.8755035861508507E-2</v>
      </c>
      <c r="P1928" s="44">
        <f>IFERROR(_xll.qlIndexFixing(ONIndex6M,I1928,TRUE,_xll.ohTrigger(RecalcTrigger,Trigger6M)),NA())</f>
        <v>1.8818877959572156E-2</v>
      </c>
      <c r="Q1928" s="178">
        <f>IFERROR(_xll.qlIndexFixing(ONIndex1Y,I1928,TRUE,_xll.ohTrigger(RecalcTrigger,Trigger1Y)),NA())</f>
        <v>1.9181185959832314E-2</v>
      </c>
    </row>
    <row r="1929" spans="2:17" x14ac:dyDescent="0.2">
      <c r="B1929" s="39" t="s">
        <v>42</v>
      </c>
      <c r="D1929" s="42">
        <f>_xll.qlCalendarAdvance(Calendar,$D1928,B1929,"f",FALSE)</f>
        <v>53001</v>
      </c>
      <c r="E1929" s="172">
        <f>_xll.qlInterestRateIndexValueDate(IndexON,D1929)</f>
        <v>53001</v>
      </c>
      <c r="F1929" s="188">
        <f>IFERROR(_xll.qlIndexFixing(IndexON,D1929,TRUE,_xll.ohTrigger(RecalcTrigger,TriggerON)),NA())</f>
        <v>1.8162470104550188E-2</v>
      </c>
      <c r="H1929" s="42">
        <f>_xll.qlCalendarAdvance(Calendar,$H1928,B1929,"f",FALSE)</f>
        <v>53001</v>
      </c>
      <c r="I1929" s="172">
        <f>_xll.qlInterestRateIndexValueDate(Index1M,$H1929)</f>
        <v>53001</v>
      </c>
      <c r="J1929" s="177">
        <f>IFERROR(_xll.qlIndexFixing(Index1M,$H1929,TRUE,_xll.ohTrigger(RecalcTrigger,Trigger1M)),NA())</f>
        <v>1.8412879320488674E-2</v>
      </c>
      <c r="K1929" s="44">
        <f>IFERROR(_xll.qlIndexFixing(Index3M,H1929,TRUE,_xll.ohTrigger(RecalcTrigger,Trigger3M)),NA())</f>
        <v>1.8743139956431804E-2</v>
      </c>
      <c r="L1929" s="44">
        <f>IFERROR(_xll.qlIndexFixing(Index6M,$H1929,TRUE,_xll.ohTrigger(RecalcTrigger,Trigger6M)),NA())</f>
        <v>1.8802485831084795E-2</v>
      </c>
      <c r="M1929" s="178">
        <f>IFERROR(_xll.qlIndexFixing(Index1Y,$H1929,TRUE,_xll.ohTrigger(RecalcTrigger,Trigger1Y)),NA())</f>
        <v>1.9146600327621943E-2</v>
      </c>
      <c r="N1929" s="177">
        <f>IFERROR(_xll.qlIndexFixing(ONIndex1M,I1929,TRUE,_xll.ohTrigger(RecalcTrigger,Trigger1M)),NA())</f>
        <v>1.8413789349810417E-2</v>
      </c>
      <c r="O1929" s="44">
        <f>IFERROR(_xll.qlIndexFixing(ONIndex3M,I1929,TRUE,_xll.ohTrigger(RecalcTrigger,Trigger3M)),NA())</f>
        <v>1.8747759545059139E-2</v>
      </c>
      <c r="P1929" s="44">
        <f>IFERROR(_xll.qlIndexFixing(ONIndex6M,I1929,TRUE,_xll.ohTrigger(RecalcTrigger,Trigger6M)),NA())</f>
        <v>1.8811758715110427E-2</v>
      </c>
      <c r="Q1929" s="178">
        <f>IFERROR(_xll.qlIndexFixing(ONIndex1Y,I1929,TRUE,_xll.ohTrigger(RecalcTrigger,Trigger1Y)),NA())</f>
        <v>1.91741007955748E-2</v>
      </c>
    </row>
    <row r="1930" spans="2:17" x14ac:dyDescent="0.2">
      <c r="B1930" s="39" t="s">
        <v>42</v>
      </c>
      <c r="D1930" s="42">
        <f>_xll.qlCalendarAdvance(Calendar,$D1929,B1930,"f",FALSE)</f>
        <v>53008</v>
      </c>
      <c r="E1930" s="172">
        <f>_xll.qlInterestRateIndexValueDate(IndexON,D1930)</f>
        <v>53008</v>
      </c>
      <c r="F1930" s="188">
        <f>IFERROR(_xll.qlIndexFixing(IndexON,D1930,TRUE,_xll.ohTrigger(RecalcTrigger,TriggerON)),NA())</f>
        <v>1.8155275436798624E-2</v>
      </c>
      <c r="H1930" s="42">
        <f>_xll.qlCalendarAdvance(Calendar,$H1929,B1930,"f",FALSE)</f>
        <v>53008</v>
      </c>
      <c r="I1930" s="172">
        <f>_xll.qlInterestRateIndexValueDate(Index1M,$H1930)</f>
        <v>53008</v>
      </c>
      <c r="J1930" s="177">
        <f>IFERROR(_xll.qlIndexFixing(Index1M,$H1930,TRUE,_xll.ohTrigger(RecalcTrigger,Trigger1M)),NA())</f>
        <v>1.8405865224004139E-2</v>
      </c>
      <c r="K1930" s="44">
        <f>IFERROR(_xll.qlIndexFixing(Index3M,H1930,TRUE,_xll.ohTrigger(RecalcTrigger,Trigger3M)),NA())</f>
        <v>1.8735558101261759E-2</v>
      </c>
      <c r="L1930" s="44">
        <f>IFERROR(_xll.qlIndexFixing(Index6M,$H1930,TRUE,_xll.ohTrigger(RecalcTrigger,Trigger6M)),NA())</f>
        <v>1.8794777259425993E-2</v>
      </c>
      <c r="M1930" s="178">
        <f>IFERROR(_xll.qlIndexFixing(Index1Y,$H1930,TRUE,_xll.ohTrigger(RecalcTrigger,Trigger1Y)),NA())</f>
        <v>1.9138006785131667E-2</v>
      </c>
      <c r="N1930" s="177">
        <f>IFERROR(_xll.qlIndexFixing(ONIndex1M,I1930,TRUE,_xll.ohTrigger(RecalcTrigger,Trigger1M)),NA())</f>
        <v>1.8406847995613429E-2</v>
      </c>
      <c r="O1930" s="44">
        <f>IFERROR(_xll.qlIndexFixing(ONIndex3M,I1930,TRUE,_xll.ohTrigger(RecalcTrigger,Trigger3M)),NA())</f>
        <v>1.8740445972444952E-2</v>
      </c>
      <c r="P1930" s="44">
        <f>IFERROR(_xll.qlIndexFixing(ONIndex6M,I1930,TRUE,_xll.ohTrigger(RecalcTrigger,Trigger6M)),NA())</f>
        <v>1.8804602051418762E-2</v>
      </c>
      <c r="Q1930" s="178">
        <f>IFERROR(_xll.qlIndexFixing(ONIndex1Y,I1930,TRUE,_xll.ohTrigger(RecalcTrigger,Trigger1Y)),NA())</f>
        <v>1.9166964215232563E-2</v>
      </c>
    </row>
    <row r="1931" spans="2:17" x14ac:dyDescent="0.2">
      <c r="B1931" s="39" t="s">
        <v>42</v>
      </c>
      <c r="D1931" s="42">
        <f>_xll.qlCalendarAdvance(Calendar,$D1930,B1931,"f",FALSE)</f>
        <v>53015</v>
      </c>
      <c r="E1931" s="172">
        <f>_xll.qlInterestRateIndexValueDate(IndexON,D1931)</f>
        <v>53015</v>
      </c>
      <c r="F1931" s="188">
        <f>IFERROR(_xll.qlIndexFixing(IndexON,D1931,TRUE,_xll.ohTrigger(RecalcTrigger,TriggerON)),NA())</f>
        <v>1.814804559350236E-2</v>
      </c>
      <c r="H1931" s="42">
        <f>_xll.qlCalendarAdvance(Calendar,$H1930,B1931,"f",FALSE)</f>
        <v>53015</v>
      </c>
      <c r="I1931" s="172">
        <f>_xll.qlInterestRateIndexValueDate(Index1M,$H1931)</f>
        <v>53015</v>
      </c>
      <c r="J1931" s="177">
        <f>IFERROR(_xll.qlIndexFixing(Index1M,$H1931,TRUE,_xll.ohTrigger(RecalcTrigger,Trigger1M)),NA())</f>
        <v>1.8398818314262686E-2</v>
      </c>
      <c r="K1931" s="44">
        <f>IFERROR(_xll.qlIndexFixing(Index3M,H1931,TRUE,_xll.ohTrigger(RecalcTrigger,Trigger3M)),NA())</f>
        <v>1.8727938835329746E-2</v>
      </c>
      <c r="L1931" s="44">
        <f>IFERROR(_xll.qlIndexFixing(Index6M,$H1931,TRUE,_xll.ohTrigger(RecalcTrigger,Trigger6M)),NA())</f>
        <v>1.8787030950981807E-2</v>
      </c>
      <c r="M1931" s="178">
        <f>IFERROR(_xll.qlIndexFixing(Index1Y,$H1931,TRUE,_xll.ohTrigger(RecalcTrigger,Trigger1Y)),NA())</f>
        <v>1.9129372058899197E-2</v>
      </c>
      <c r="N1931" s="177">
        <f>IFERROR(_xll.qlIndexFixing(ONIndex1M,I1931,TRUE,_xll.ohTrigger(RecalcTrigger,Trigger1M)),NA())</f>
        <v>1.8399873868975014E-2</v>
      </c>
      <c r="O1931" s="44">
        <f>IFERROR(_xll.qlIndexFixing(ONIndex3M,I1931,TRUE,_xll.ohTrigger(RecalcTrigger,Trigger3M)),NA())</f>
        <v>1.873309514334176E-2</v>
      </c>
      <c r="P1931" s="44">
        <f>IFERROR(_xll.qlIndexFixing(ONIndex6M,I1931,TRUE,_xll.ohTrigger(RecalcTrigger,Trigger6M)),NA())</f>
        <v>1.8797407968659252E-2</v>
      </c>
      <c r="Q1931" s="178">
        <f>IFERROR(_xll.qlIndexFixing(ONIndex1Y,I1931,TRUE,_xll.ohTrigger(RecalcTrigger,Trigger1Y)),NA())</f>
        <v>1.9159776219048741E-2</v>
      </c>
    </row>
    <row r="1932" spans="2:17" x14ac:dyDescent="0.2">
      <c r="B1932" s="39" t="s">
        <v>42</v>
      </c>
      <c r="D1932" s="42">
        <f>_xll.qlCalendarAdvance(Calendar,$D1931,B1932,"f",FALSE)</f>
        <v>53022</v>
      </c>
      <c r="E1932" s="172">
        <f>_xll.qlInterestRateIndexValueDate(IndexON,D1932)</f>
        <v>53022</v>
      </c>
      <c r="F1932" s="188">
        <f>IFERROR(_xll.qlIndexFixing(IndexON,D1932,TRUE,_xll.ohTrigger(RecalcTrigger,TriggerON)),NA())</f>
        <v>1.8140780574661397E-2</v>
      </c>
      <c r="H1932" s="42">
        <f>_xll.qlCalendarAdvance(Calendar,$H1931,B1932,"f",FALSE)</f>
        <v>53022</v>
      </c>
      <c r="I1932" s="172">
        <f>_xll.qlInterestRateIndexValueDate(Index1M,$H1932)</f>
        <v>53022</v>
      </c>
      <c r="J1932" s="177">
        <f>IFERROR(_xll.qlIndexFixing(Index1M,$H1932,TRUE,_xll.ohTrigger(RecalcTrigger,Trigger1M)),NA())</f>
        <v>1.8391508942509408E-2</v>
      </c>
      <c r="K1932" s="44">
        <f>IFERROR(_xll.qlIndexFixing(Index3M,H1932,TRUE,_xll.ohTrigger(RecalcTrigger,Trigger3M)),NA())</f>
        <v>1.8720057128235636E-2</v>
      </c>
      <c r="L1932" s="44">
        <f>IFERROR(_xll.qlIndexFixing(Index6M,$H1932,TRUE,_xll.ohTrigger(RecalcTrigger,Trigger6M)),NA())</f>
        <v>1.8778983444249109E-2</v>
      </c>
      <c r="M1932" s="178">
        <f>IFERROR(_xll.qlIndexFixing(Index1Y,$H1932,TRUE,_xll.ohTrigger(RecalcTrigger,Trigger1Y)),NA())</f>
        <v>1.9120697471725734E-2</v>
      </c>
      <c r="N1932" s="177">
        <f>IFERROR(_xll.qlIndexFixing(ONIndex1M,I1932,TRUE,_xll.ohTrigger(RecalcTrigger,Trigger1M)),NA())</f>
        <v>1.8392866970138311E-2</v>
      </c>
      <c r="O1932" s="44">
        <f>IFERROR(_xll.qlIndexFixing(ONIndex3M,I1932,TRUE,_xll.ohTrigger(RecalcTrigger,Trigger3M)),NA())</f>
        <v>1.8725707057992702E-2</v>
      </c>
      <c r="P1932" s="44">
        <f>IFERROR(_xll.qlIndexFixing(ONIndex6M,I1932,TRUE,_xll.ohTrigger(RecalcTrigger,Trigger6M)),NA())</f>
        <v>1.8790176466669806E-2</v>
      </c>
      <c r="Q1932" s="178">
        <f>IFERROR(_xll.qlIndexFixing(ONIndex1Y,I1932,TRUE,_xll.ohTrigger(RecalcTrigger,Trigger1Y)),NA())</f>
        <v>1.9152536807185427E-2</v>
      </c>
    </row>
    <row r="1933" spans="2:17" x14ac:dyDescent="0.2">
      <c r="B1933" s="39" t="s">
        <v>42</v>
      </c>
      <c r="D1933" s="42">
        <f>_xll.qlCalendarAdvance(Calendar,$D1932,B1933,"f",FALSE)</f>
        <v>53029</v>
      </c>
      <c r="E1933" s="172">
        <f>_xll.qlInterestRateIndexValueDate(IndexON,D1933)</f>
        <v>53029</v>
      </c>
      <c r="F1933" s="188">
        <f>IFERROR(_xll.qlIndexFixing(IndexON,D1933,TRUE,_xll.ohTrigger(RecalcTrigger,TriggerON)),NA())</f>
        <v>1.8133480380194689E-2</v>
      </c>
      <c r="H1933" s="42">
        <f>_xll.qlCalendarAdvance(Calendar,$H1932,B1933,"f",FALSE)</f>
        <v>53029</v>
      </c>
      <c r="I1933" s="172">
        <f>_xll.qlInterestRateIndexValueDate(Index1M,$H1933)</f>
        <v>53029</v>
      </c>
      <c r="J1933" s="177">
        <f>IFERROR(_xll.qlIndexFixing(Index1M,$H1933,TRUE,_xll.ohTrigger(RecalcTrigger,Trigger1M)),NA())</f>
        <v>1.8384333484262081E-2</v>
      </c>
      <c r="K1933" s="44">
        <f>IFERROR(_xll.qlIndexFixing(Index3M,H1933,TRUE,_xll.ohTrigger(RecalcTrigger,Trigger3M)),NA())</f>
        <v>1.8712353842834213E-2</v>
      </c>
      <c r="L1933" s="44">
        <f>IFERROR(_xll.qlIndexFixing(Index6M,$H1933,TRUE,_xll.ohTrigger(RecalcTrigger,Trigger6M)),NA())</f>
        <v>1.8771152374773895E-2</v>
      </c>
      <c r="M1933" s="178">
        <f>IFERROR(_xll.qlIndexFixing(Index1Y,$H1933,TRUE,_xll.ohTrigger(RecalcTrigger,Trigger1Y)),NA())</f>
        <v>1.9111984346372068E-2</v>
      </c>
      <c r="N1933" s="177">
        <f>IFERROR(_xll.qlIndexFixing(ONIndex1M,I1933,TRUE,_xll.ohTrigger(RecalcTrigger,Trigger1M)),NA())</f>
        <v>1.838582729886018E-2</v>
      </c>
      <c r="O1933" s="44">
        <f>IFERROR(_xll.qlIndexFixing(ONIndex3M,I1933,TRUE,_xll.ohTrigger(RecalcTrigger,Trigger3M)),NA())</f>
        <v>1.8718281716235685E-2</v>
      </c>
      <c r="P1933" s="44">
        <f>IFERROR(_xll.qlIndexFixing(ONIndex6M,I1933,TRUE,_xll.ohTrigger(RecalcTrigger,Trigger6M)),NA())</f>
        <v>1.8782907545531469E-2</v>
      </c>
      <c r="Q1933" s="178">
        <f>IFERROR(_xll.qlIndexFixing(ONIndex1Y,I1933,TRUE,_xll.ohTrigger(RecalcTrigger,Trigger1Y)),NA())</f>
        <v>1.9145245979399483E-2</v>
      </c>
    </row>
    <row r="1934" spans="2:17" x14ac:dyDescent="0.2">
      <c r="B1934" s="39" t="s">
        <v>42</v>
      </c>
      <c r="D1934" s="42">
        <f>_xll.qlCalendarAdvance(Calendar,$D1933,B1934,"f",FALSE)</f>
        <v>53036</v>
      </c>
      <c r="E1934" s="172">
        <f>_xll.qlInterestRateIndexValueDate(IndexON,D1934)</f>
        <v>53036</v>
      </c>
      <c r="F1934" s="188">
        <f>IFERROR(_xll.qlIndexFixing(IndexON,D1934,TRUE,_xll.ohTrigger(RecalcTrigger,TriggerON)),NA())</f>
        <v>1.8126145010102235E-2</v>
      </c>
      <c r="H1934" s="42">
        <f>_xll.qlCalendarAdvance(Calendar,$H1933,B1934,"f",FALSE)</f>
        <v>53036</v>
      </c>
      <c r="I1934" s="172">
        <f>_xll.qlInterestRateIndexValueDate(Index1M,$H1934)</f>
        <v>53036</v>
      </c>
      <c r="J1934" s="177">
        <f>IFERROR(_xll.qlIndexFixing(Index1M,$H1934,TRUE,_xll.ohTrigger(RecalcTrigger,Trigger1M)),NA())</f>
        <v>1.8377224025231793E-2</v>
      </c>
      <c r="K1934" s="44">
        <f>IFERROR(_xll.qlIndexFixing(Index3M,H1934,TRUE,_xll.ohTrigger(RecalcTrigger,Trigger3M)),NA())</f>
        <v>1.8704613142092198E-2</v>
      </c>
      <c r="L1934" s="44">
        <f>IFERROR(_xll.qlIndexFixing(Index6M,$H1934,TRUE,_xll.ohTrigger(RecalcTrigger,Trigger6M)),NA())</f>
        <v>1.8763283564614087E-2</v>
      </c>
      <c r="M1934" s="178">
        <f>IFERROR(_xll.qlIndexFixing(Index1Y,$H1934,TRUE,_xll.ohTrigger(RecalcTrigger,Trigger1Y)),NA())</f>
        <v>1.9103234005558578E-2</v>
      </c>
      <c r="N1934" s="177">
        <f>IFERROR(_xll.qlIndexFixing(ONIndex1M,I1934,TRUE,_xll.ohTrigger(RecalcTrigger,Trigger1M)),NA())</f>
        <v>1.8378754855464807E-2</v>
      </c>
      <c r="O1934" s="44">
        <f>IFERROR(_xll.qlIndexFixing(ONIndex3M,I1934,TRUE,_xll.ohTrigger(RecalcTrigger,Trigger3M)),NA())</f>
        <v>1.8710819118151756E-2</v>
      </c>
      <c r="P1934" s="44">
        <f>IFERROR(_xll.qlIndexFixing(ONIndex6M,I1934,TRUE,_xll.ohTrigger(RecalcTrigger,Trigger6M)),NA())</f>
        <v>1.8775601205244241E-2</v>
      </c>
      <c r="Q1934" s="178">
        <f>IFERROR(_xll.qlIndexFixing(ONIndex1Y,I1934,TRUE,_xll.ohTrigger(RecalcTrigger,Trigger1Y)),NA())</f>
        <v>1.9137903735771955E-2</v>
      </c>
    </row>
    <row r="1935" spans="2:17" x14ac:dyDescent="0.2">
      <c r="B1935" s="39" t="s">
        <v>42</v>
      </c>
      <c r="D1935" s="42">
        <f>_xll.qlCalendarAdvance(Calendar,$D1934,B1935,"f",FALSE)</f>
        <v>53043</v>
      </c>
      <c r="E1935" s="172">
        <f>_xll.qlInterestRateIndexValueDate(IndexON,D1935)</f>
        <v>53043</v>
      </c>
      <c r="F1935" s="188">
        <f>IFERROR(_xll.qlIndexFixing(IndexON,D1935,TRUE,_xll.ohTrigger(RecalcTrigger,TriggerON)),NA())</f>
        <v>1.8118774464465082E-2</v>
      </c>
      <c r="H1935" s="42">
        <f>_xll.qlCalendarAdvance(Calendar,$H1934,B1935,"f",FALSE)</f>
        <v>53043</v>
      </c>
      <c r="I1935" s="172">
        <f>_xll.qlInterestRateIndexValueDate(Index1M,$H1935)</f>
        <v>53043</v>
      </c>
      <c r="J1935" s="177">
        <f>IFERROR(_xll.qlIndexFixing(Index1M,$H1935,TRUE,_xll.ohTrigger(RecalcTrigger,Trigger1M)),NA())</f>
        <v>1.8370032335700188E-2</v>
      </c>
      <c r="K1935" s="44">
        <f>IFERROR(_xll.qlIndexFixing(Index3M,H1935,TRUE,_xll.ohTrigger(RecalcTrigger,Trigger3M)),NA())</f>
        <v>1.8696835026227175E-2</v>
      </c>
      <c r="L1935" s="44">
        <f>IFERROR(_xll.qlIndexFixing(Index6M,$H1935,TRUE,_xll.ohTrigger(RecalcTrigger,Trigger6M)),NA())</f>
        <v>1.8755377014215001E-2</v>
      </c>
      <c r="M1935" s="178">
        <f>IFERROR(_xll.qlIndexFixing(Index1Y,$H1935,TRUE,_xll.ohTrigger(RecalcTrigger,Trigger1Y)),NA())</f>
        <v>1.9094447771964118E-2</v>
      </c>
      <c r="N1935" s="177">
        <f>IFERROR(_xll.qlIndexFixing(ONIndex1M,I1935,TRUE,_xll.ohTrigger(RecalcTrigger,Trigger1M)),NA())</f>
        <v>1.8371649639709053E-2</v>
      </c>
      <c r="O1935" s="44">
        <f>IFERROR(_xll.qlIndexFixing(ONIndex3M,I1935,TRUE,_xll.ohTrigger(RecalcTrigger,Trigger3M)),NA())</f>
        <v>1.8703319263740914E-2</v>
      </c>
      <c r="P1935" s="44">
        <f>IFERROR(_xll.qlIndexFixing(ONIndex6M,I1935,TRUE,_xll.ohTrigger(RecalcTrigger,Trigger6M)),NA())</f>
        <v>1.876825744564603E-2</v>
      </c>
      <c r="Q1935" s="178">
        <f>IFERROR(_xll.qlIndexFixing(ONIndex1Y,I1935,TRUE,_xll.ohTrigger(RecalcTrigger,Trigger1Y)),NA())</f>
        <v>1.9130510076302842E-2</v>
      </c>
    </row>
    <row r="1936" spans="2:17" x14ac:dyDescent="0.2">
      <c r="B1936" s="39" t="s">
        <v>42</v>
      </c>
      <c r="D1936" s="42">
        <f>_xll.qlCalendarAdvance(Calendar,$D1935,B1936,"f",FALSE)</f>
        <v>53050</v>
      </c>
      <c r="E1936" s="172">
        <f>_xll.qlInterestRateIndexValueDate(IndexON,D1936)</f>
        <v>53050</v>
      </c>
      <c r="F1936" s="188">
        <f>IFERROR(_xll.qlIndexFixing(IndexON,D1936,TRUE,_xll.ohTrigger(RecalcTrigger,TriggerON)),NA())</f>
        <v>1.8111368743283229E-2</v>
      </c>
      <c r="H1936" s="42">
        <f>_xll.qlCalendarAdvance(Calendar,$H1935,B1936,"f",FALSE)</f>
        <v>53050</v>
      </c>
      <c r="I1936" s="172">
        <f>_xll.qlInterestRateIndexValueDate(Index1M,$H1936)</f>
        <v>53050</v>
      </c>
      <c r="J1936" s="177">
        <f>IFERROR(_xll.qlIndexFixing(Index1M,$H1936,TRUE,_xll.ohTrigger(RecalcTrigger,Trigger1M)),NA())</f>
        <v>1.8362978851096577E-2</v>
      </c>
      <c r="K1936" s="44">
        <f>IFERROR(_xll.qlIndexFixing(Index3M,H1936,TRUE,_xll.ohTrigger(RecalcTrigger,Trigger3M)),NA())</f>
        <v>1.8689019495458502E-2</v>
      </c>
      <c r="L1936" s="44">
        <f>IFERROR(_xll.qlIndexFixing(Index6M,$H1936,TRUE,_xll.ohTrigger(RecalcTrigger,Trigger6M)),NA())</f>
        <v>1.8747432724024151E-2</v>
      </c>
      <c r="M1936" s="178">
        <f>IFERROR(_xll.qlIndexFixing(Index1Y,$H1936,TRUE,_xll.ohTrigger(RecalcTrigger,Trigger1Y)),NA())</f>
        <v>1.9085626968225577E-2</v>
      </c>
      <c r="N1936" s="177">
        <f>IFERROR(_xll.qlIndexFixing(ONIndex1M,I1936,TRUE,_xll.ohTrigger(RecalcTrigger,Trigger1M)),NA())</f>
        <v>1.8364511651755011E-2</v>
      </c>
      <c r="O1936" s="44">
        <f>IFERROR(_xll.qlIndexFixing(ONIndex3M,I1936,TRUE,_xll.ohTrigger(RecalcTrigger,Trigger3M)),NA())</f>
        <v>1.8695782152922114E-2</v>
      </c>
      <c r="P1936" s="44">
        <f>IFERROR(_xll.qlIndexFixing(ONIndex6M,I1936,TRUE,_xll.ohTrigger(RecalcTrigger,Trigger6M)),NA())</f>
        <v>1.8760876267061022E-2</v>
      </c>
      <c r="Q1936" s="178">
        <f>IFERROR(_xll.qlIndexFixing(ONIndex1Y,I1936,TRUE,_xll.ohTrigger(RecalcTrigger,Trigger1Y)),NA())</f>
        <v>1.9123065001154238E-2</v>
      </c>
    </row>
    <row r="1937" spans="2:17" x14ac:dyDescent="0.2">
      <c r="B1937" s="39" t="s">
        <v>42</v>
      </c>
      <c r="D1937" s="42">
        <f>_xll.qlCalendarAdvance(Calendar,$D1936,B1937,"f",FALSE)</f>
        <v>53057</v>
      </c>
      <c r="E1937" s="172">
        <f>_xll.qlInterestRateIndexValueDate(IndexON,D1937)</f>
        <v>53057</v>
      </c>
      <c r="F1937" s="188">
        <f>IFERROR(_xll.qlIndexFixing(IndexON,D1937,TRUE,_xll.ohTrigger(RecalcTrigger,TriggerON)),NA())</f>
        <v>1.8103927846475631E-2</v>
      </c>
      <c r="H1937" s="42">
        <f>_xll.qlCalendarAdvance(Calendar,$H1936,B1937,"f",FALSE)</f>
        <v>53057</v>
      </c>
      <c r="I1937" s="172">
        <f>_xll.qlInterestRateIndexValueDate(Index1M,$H1937)</f>
        <v>53057</v>
      </c>
      <c r="J1937" s="177">
        <f>IFERROR(_xll.qlIndexFixing(Index1M,$H1937,TRUE,_xll.ohTrigger(RecalcTrigger,Trigger1M)),NA())</f>
        <v>1.8355729646702922E-2</v>
      </c>
      <c r="K1937" s="44">
        <f>IFERROR(_xll.qlIndexFixing(Index3M,H1937,TRUE,_xll.ohTrigger(RecalcTrigger,Trigger3M)),NA())</f>
        <v>1.8681257204757811E-2</v>
      </c>
      <c r="L1937" s="44">
        <f>IFERROR(_xll.qlIndexFixing(Index6M,$H1937,TRUE,_xll.ohTrigger(RecalcTrigger,Trigger6M)),NA())</f>
        <v>1.8739554313689826E-2</v>
      </c>
      <c r="M1937" s="178">
        <f>IFERROR(_xll.qlIndexFixing(Index1Y,$H1937,TRUE,_xll.ohTrigger(RecalcTrigger,Trigger1Y)),NA())</f>
        <v>1.9076772916938101E-2</v>
      </c>
      <c r="N1937" s="177">
        <f>IFERROR(_xll.qlIndexFixing(ONIndex1M,I1937,TRUE,_xll.ohTrigger(RecalcTrigger,Trigger1M)),NA())</f>
        <v>1.8357340891521634E-2</v>
      </c>
      <c r="O1937" s="44">
        <f>IFERROR(_xll.qlIndexFixing(ONIndex3M,I1937,TRUE,_xll.ohTrigger(RecalcTrigger,Trigger3M)),NA())</f>
        <v>1.8688207785776401E-2</v>
      </c>
      <c r="P1937" s="44">
        <f>IFERROR(_xll.qlIndexFixing(ONIndex6M,I1937,TRUE,_xll.ohTrigger(RecalcTrigger,Trigger6M)),NA())</f>
        <v>1.8753457669246076E-2</v>
      </c>
      <c r="Q1937" s="178">
        <f>IFERROR(_xll.qlIndexFixing(ONIndex1Y,I1937,TRUE,_xll.ohTrigger(RecalcTrigger,Trigger1Y)),NA())</f>
        <v>1.9115568510001957E-2</v>
      </c>
    </row>
    <row r="1938" spans="2:17" x14ac:dyDescent="0.2">
      <c r="B1938" s="39" t="s">
        <v>42</v>
      </c>
      <c r="D1938" s="42">
        <f>_xll.qlCalendarAdvance(Calendar,$D1937,B1938,"f",FALSE)</f>
        <v>53064</v>
      </c>
      <c r="E1938" s="172">
        <f>_xll.qlInterestRateIndexValueDate(IndexON,D1938)</f>
        <v>53064</v>
      </c>
      <c r="F1938" s="188">
        <f>IFERROR(_xll.qlIndexFixing(IndexON,D1938,TRUE,_xll.ohTrigger(RecalcTrigger,TriggerON)),NA())</f>
        <v>1.8096451774123334E-2</v>
      </c>
      <c r="H1938" s="42">
        <f>_xll.qlCalendarAdvance(Calendar,$H1937,B1938,"f",FALSE)</f>
        <v>53064</v>
      </c>
      <c r="I1938" s="172">
        <f>_xll.qlInterestRateIndexValueDate(Index1M,$H1938)</f>
        <v>53064</v>
      </c>
      <c r="J1938" s="177">
        <f>IFERROR(_xll.qlIndexFixing(Index1M,$H1938,TRUE,_xll.ohTrigger(RecalcTrigger,Trigger1M)),NA())</f>
        <v>1.8348447626435137E-2</v>
      </c>
      <c r="K1938" s="44">
        <f>IFERROR(_xll.qlIndexFixing(Index3M,H1938,TRUE,_xll.ohTrigger(RecalcTrigger,Trigger3M)),NA())</f>
        <v>1.8673369919957893E-2</v>
      </c>
      <c r="L1938" s="44">
        <f>IFERROR(_xll.qlIndexFixing(Index6M,$H1938,TRUE,_xll.ohTrigger(RecalcTrigger,Trigger6M)),NA())</f>
        <v>1.8731537650425664E-2</v>
      </c>
      <c r="M1938" s="178">
        <f>IFERROR(_xll.qlIndexFixing(Index1Y,$H1938,TRUE,_xll.ohTrigger(RecalcTrigger,Trigger1Y)),NA())</f>
        <v>1.9067886940654422E-2</v>
      </c>
      <c r="N1938" s="177">
        <f>IFERROR(_xll.qlIndexFixing(ONIndex1M,I1938,TRUE,_xll.ohTrigger(RecalcTrigger,Trigger1M)),NA())</f>
        <v>1.8350137358927876E-2</v>
      </c>
      <c r="O1938" s="44">
        <f>IFERROR(_xll.qlIndexFixing(ONIndex3M,I1938,TRUE,_xll.ohTrigger(RecalcTrigger,Trigger3M)),NA())</f>
        <v>1.8680596162384822E-2</v>
      </c>
      <c r="P1938" s="44">
        <f>IFERROR(_xll.qlIndexFixing(ONIndex6M,I1938,TRUE,_xll.ohTrigger(RecalcTrigger,Trigger6M)),NA())</f>
        <v>1.874600165228224E-2</v>
      </c>
      <c r="Q1938" s="178">
        <f>IFERROR(_xll.qlIndexFixing(ONIndex1Y,I1938,TRUE,_xll.ohTrigger(RecalcTrigger,Trigger1Y)),NA())</f>
        <v>1.9108020603089138E-2</v>
      </c>
    </row>
    <row r="1939" spans="2:17" x14ac:dyDescent="0.2">
      <c r="B1939" s="39" t="s">
        <v>42</v>
      </c>
      <c r="D1939" s="42">
        <f>_xll.qlCalendarAdvance(Calendar,$D1938,B1939,"f",FALSE)</f>
        <v>53071</v>
      </c>
      <c r="E1939" s="172">
        <f>_xll.qlInterestRateIndexValueDate(IndexON,D1939)</f>
        <v>53071</v>
      </c>
      <c r="F1939" s="188">
        <f>IFERROR(_xll.qlIndexFixing(IndexON,D1939,TRUE,_xll.ohTrigger(RecalcTrigger,TriggerON)),NA())</f>
        <v>1.8088940526064246E-2</v>
      </c>
      <c r="H1939" s="42">
        <f>_xll.qlCalendarAdvance(Calendar,$H1938,B1939,"f",FALSE)</f>
        <v>53071</v>
      </c>
      <c r="I1939" s="172">
        <f>_xll.qlInterestRateIndexValueDate(Index1M,$H1939)</f>
        <v>53071</v>
      </c>
      <c r="J1939" s="177">
        <f>IFERROR(_xll.qlIndexFixing(Index1M,$H1939,TRUE,_xll.ohTrigger(RecalcTrigger,Trigger1M)),NA())</f>
        <v>1.834113279034455E-2</v>
      </c>
      <c r="K1939" s="44">
        <f>IFERROR(_xll.qlIndexFixing(Index3M,H1939,TRUE,_xll.ohTrigger(RecalcTrigger,Trigger3M)),NA())</f>
        <v>1.8665445222638848E-2</v>
      </c>
      <c r="L1939" s="44">
        <f>IFERROR(_xll.qlIndexFixing(Index6M,$H1939,TRUE,_xll.ohTrigger(RecalcTrigger,Trigger6M)),NA())</f>
        <v>1.8723483250444053E-2</v>
      </c>
      <c r="M1939" s="178">
        <f>IFERROR(_xll.qlIndexFixing(Index1Y,$H1939,TRUE,_xll.ohTrigger(RecalcTrigger,Trigger1Y)),NA())</f>
        <v>1.9058970361884198E-2</v>
      </c>
      <c r="N1939" s="177">
        <f>IFERROR(_xll.qlIndexFixing(ONIndex1M,I1939,TRUE,_xll.ohTrigger(RecalcTrigger,Trigger1M)),NA())</f>
        <v>1.8342901054054783E-2</v>
      </c>
      <c r="O1939" s="44">
        <f>IFERROR(_xll.qlIndexFixing(ONIndex3M,I1939,TRUE,_xll.ohTrigger(RecalcTrigger,Trigger3M)),NA())</f>
        <v>1.8672947282585284E-2</v>
      </c>
      <c r="P1939" s="44">
        <f>IFERROR(_xll.qlIndexFixing(ONIndex6M,I1939,TRUE,_xll.ohTrigger(RecalcTrigger,Trigger6M)),NA())</f>
        <v>1.8738508216088468E-2</v>
      </c>
      <c r="Q1939" s="178">
        <f>IFERROR(_xll.qlIndexFixing(ONIndex1Y,I1939,TRUE,_xll.ohTrigger(RecalcTrigger,Trigger1Y)),NA())</f>
        <v>1.910042128041578E-2</v>
      </c>
    </row>
    <row r="1940" spans="2:17" x14ac:dyDescent="0.2">
      <c r="B1940" s="39" t="s">
        <v>42</v>
      </c>
      <c r="D1940" s="42">
        <f>_xll.qlCalendarAdvance(Calendar,$D1939,B1940,"f",FALSE)</f>
        <v>53078</v>
      </c>
      <c r="E1940" s="172">
        <f>_xll.qlInterestRateIndexValueDate(IndexON,D1940)</f>
        <v>53078</v>
      </c>
      <c r="F1940" s="188">
        <f>IFERROR(_xll.qlIndexFixing(IndexON,D1940,TRUE,_xll.ohTrigger(RecalcTrigger,TriggerON)),NA())</f>
        <v>1.8081394102541504E-2</v>
      </c>
      <c r="H1940" s="42">
        <f>_xll.qlCalendarAdvance(Calendar,$H1939,B1940,"f",FALSE)</f>
        <v>53078</v>
      </c>
      <c r="I1940" s="172">
        <f>_xll.qlInterestRateIndexValueDate(Index1M,$H1940)</f>
        <v>53078</v>
      </c>
      <c r="J1940" s="177">
        <f>IFERROR(_xll.qlIndexFixing(Index1M,$H1940,TRUE,_xll.ohTrigger(RecalcTrigger,Trigger1M)),NA())</f>
        <v>1.8333785138490599E-2</v>
      </c>
      <c r="K1940" s="44">
        <f>IFERROR(_xll.qlIndexFixing(Index3M,H1940,TRUE,_xll.ohTrigger(RecalcTrigger,Trigger3M)),NA())</f>
        <v>1.8657483113026001E-2</v>
      </c>
      <c r="L1940" s="44">
        <f>IFERROR(_xll.qlIndexFixing(Index6M,$H1940,TRUE,_xll.ohTrigger(RecalcTrigger,Trigger6M)),NA())</f>
        <v>1.8715391114198499E-2</v>
      </c>
      <c r="M1940" s="178">
        <f>IFERROR(_xll.qlIndexFixing(Index1Y,$H1940,TRUE,_xll.ohTrigger(RecalcTrigger,Trigger1Y)),NA())</f>
        <v>1.9050024503092455E-2</v>
      </c>
      <c r="N1940" s="177">
        <f>IFERROR(_xll.qlIndexFixing(ONIndex1M,I1940,TRUE,_xll.ohTrigger(RecalcTrigger,Trigger1M)),NA())</f>
        <v>1.8335631976902356E-2</v>
      </c>
      <c r="O1940" s="44">
        <f>IFERROR(_xll.qlIndexFixing(ONIndex3M,I1940,TRUE,_xll.ohTrigger(RecalcTrigger,Trigger3M)),NA())</f>
        <v>1.866526114653988E-2</v>
      </c>
      <c r="P1940" s="44">
        <f>IFERROR(_xll.qlIndexFixing(ONIndex6M,I1940,TRUE,_xll.ohTrigger(RecalcTrigger,Trigger6M)),NA())</f>
        <v>1.8730977360907897E-2</v>
      </c>
      <c r="Q1940" s="178">
        <f>IFERROR(_xll.qlIndexFixing(ONIndex1Y,I1940,TRUE,_xll.ohTrigger(RecalcTrigger,Trigger1Y)),NA())</f>
        <v>1.9092770541738746E-2</v>
      </c>
    </row>
    <row r="1941" spans="2:17" x14ac:dyDescent="0.2">
      <c r="B1941" s="39" t="s">
        <v>42</v>
      </c>
      <c r="D1941" s="42">
        <f>_xll.qlCalendarAdvance(Calendar,$D1940,B1941,"f",FALSE)</f>
        <v>53085</v>
      </c>
      <c r="E1941" s="172">
        <f>_xll.qlInterestRateIndexValueDate(IndexON,D1941)</f>
        <v>53085</v>
      </c>
      <c r="F1941" s="188">
        <f>IFERROR(_xll.qlIndexFixing(IndexON,D1941,TRUE,_xll.ohTrigger(RecalcTrigger,TriggerON)),NA())</f>
        <v>1.8073812503393016E-2</v>
      </c>
      <c r="H1941" s="42">
        <f>_xll.qlCalendarAdvance(Calendar,$H1940,B1941,"f",FALSE)</f>
        <v>53085</v>
      </c>
      <c r="I1941" s="172">
        <f>_xll.qlInterestRateIndexValueDate(Index1M,$H1941)</f>
        <v>53085</v>
      </c>
      <c r="J1941" s="177">
        <f>IFERROR(_xll.qlIndexFixing(Index1M,$H1941,TRUE,_xll.ohTrigger(RecalcTrigger,Trigger1M)),NA())</f>
        <v>1.8326192970068635E-2</v>
      </c>
      <c r="K1941" s="44">
        <f>IFERROR(_xll.qlIndexFixing(Index3M,H1941,TRUE,_xll.ohTrigger(RecalcTrigger,Trigger3M)),NA())</f>
        <v>1.8649380625798524E-2</v>
      </c>
      <c r="L1941" s="44">
        <f>IFERROR(_xll.qlIndexFixing(Index6M,$H1941,TRUE,_xll.ohTrigger(RecalcTrigger,Trigger6M)),NA())</f>
        <v>1.8707145191996163E-2</v>
      </c>
      <c r="M1941" s="178">
        <f>IFERROR(_xll.qlIndexFixing(Index1Y,$H1941,TRUE,_xll.ohTrigger(RecalcTrigger,Trigger1Y)),NA())</f>
        <v>1.9041050686702699E-2</v>
      </c>
      <c r="N1941" s="177">
        <f>IFERROR(_xll.qlIndexFixing(ONIndex1M,I1941,TRUE,_xll.ohTrigger(RecalcTrigger,Trigger1M)),NA())</f>
        <v>1.8328330127470593E-2</v>
      </c>
      <c r="O1941" s="44">
        <f>IFERROR(_xll.qlIndexFixing(ONIndex3M,I1941,TRUE,_xll.ohTrigger(RecalcTrigger,Trigger3M)),NA())</f>
        <v>1.8657537754005471E-2</v>
      </c>
      <c r="P1941" s="44">
        <f>IFERROR(_xll.qlIndexFixing(ONIndex6M,I1941,TRUE,_xll.ohTrigger(RecalcTrigger,Trigger6M)),NA())</f>
        <v>1.8723409086416343E-2</v>
      </c>
      <c r="Q1941" s="178">
        <f>IFERROR(_xll.qlIndexFixing(ONIndex1Y,I1941,TRUE,_xll.ohTrigger(RecalcTrigger,Trigger1Y)),NA())</f>
        <v>1.908506838738222E-2</v>
      </c>
    </row>
    <row r="1942" spans="2:17" x14ac:dyDescent="0.2">
      <c r="B1942" s="39" t="s">
        <v>42</v>
      </c>
      <c r="D1942" s="42">
        <f>_xll.qlCalendarAdvance(Calendar,$D1941,B1942,"f",FALSE)</f>
        <v>53092</v>
      </c>
      <c r="E1942" s="172">
        <f>_xll.qlInterestRateIndexValueDate(IndexON,D1942)</f>
        <v>53092</v>
      </c>
      <c r="F1942" s="188">
        <f>IFERROR(_xll.qlIndexFixing(IndexON,D1942,TRUE,_xll.ohTrigger(RecalcTrigger,TriggerON)),NA())</f>
        <v>1.806619572869983E-2</v>
      </c>
      <c r="H1942" s="42">
        <f>_xll.qlCalendarAdvance(Calendar,$H1941,B1942,"f",FALSE)</f>
        <v>53092</v>
      </c>
      <c r="I1942" s="172">
        <f>_xll.qlInterestRateIndexValueDate(Index1M,$H1942)</f>
        <v>53092</v>
      </c>
      <c r="J1942" s="177">
        <f>IFERROR(_xll.qlIndexFixing(Index1M,$H1942,TRUE,_xll.ohTrigger(RecalcTrigger,Trigger1M)),NA())</f>
        <v>1.831877153832558E-2</v>
      </c>
      <c r="K1942" s="44">
        <f>IFERROR(_xll.qlIndexFixing(Index3M,H1942,TRUE,_xll.ohTrigger(RecalcTrigger,Trigger3M)),NA())</f>
        <v>1.8641340610265462E-2</v>
      </c>
      <c r="L1942" s="44">
        <f>IFERROR(_xll.qlIndexFixing(Index6M,$H1942,TRUE,_xll.ohTrigger(RecalcTrigger,Trigger6M)),NA())</f>
        <v>1.8698974472567107E-2</v>
      </c>
      <c r="M1942" s="178">
        <f>IFERROR(_xll.qlIndexFixing(Index1Y,$H1942,TRUE,_xll.ohTrigger(RecalcTrigger,Trigger1Y)),NA())</f>
        <v>1.9032050235092024E-2</v>
      </c>
      <c r="N1942" s="177">
        <f>IFERROR(_xll.qlIndexFixing(ONIndex1M,I1942,TRUE,_xll.ohTrigger(RecalcTrigger,Trigger1M)),NA())</f>
        <v>1.8320995505840543E-2</v>
      </c>
      <c r="O1942" s="44">
        <f>IFERROR(_xll.qlIndexFixing(ONIndex3M,I1942,TRUE,_xll.ohTrigger(RecalcTrigger,Trigger3M)),NA())</f>
        <v>1.8649777105306242E-2</v>
      </c>
      <c r="P1942" s="44">
        <f>IFERROR(_xll.qlIndexFixing(ONIndex6M,I1942,TRUE,_xll.ohTrigger(RecalcTrigger,Trigger6M)),NA())</f>
        <v>1.8715803392856944E-2</v>
      </c>
      <c r="Q1942" s="178">
        <f>IFERROR(_xll.qlIndexFixing(ONIndex1Y,I1942,TRUE,_xll.ohTrigger(RecalcTrigger,Trigger1Y)),NA())</f>
        <v>1.907731481718411E-2</v>
      </c>
    </row>
    <row r="1943" spans="2:17" x14ac:dyDescent="0.2">
      <c r="B1943" s="39" t="s">
        <v>42</v>
      </c>
      <c r="D1943" s="42">
        <f>_xll.qlCalendarAdvance(Calendar,$D1942,B1943,"f",FALSE)</f>
        <v>53099</v>
      </c>
      <c r="E1943" s="172">
        <f>_xll.qlInterestRateIndexValueDate(IndexON,D1943)</f>
        <v>53099</v>
      </c>
      <c r="F1943" s="188">
        <f>IFERROR(_xll.qlIndexFixing(IndexON,D1943,TRUE,_xll.ohTrigger(RecalcTrigger,TriggerON)),NA())</f>
        <v>1.805854377854299E-2</v>
      </c>
      <c r="H1943" s="42">
        <f>_xll.qlCalendarAdvance(Calendar,$H1942,B1943,"f",FALSE)</f>
        <v>53099</v>
      </c>
      <c r="I1943" s="172">
        <f>_xll.qlInterestRateIndexValueDate(Index1M,$H1943)</f>
        <v>53099</v>
      </c>
      <c r="J1943" s="177">
        <f>IFERROR(_xll.qlIndexFixing(Index1M,$H1943,TRUE,_xll.ohTrigger(RecalcTrigger,Trigger1M)),NA())</f>
        <v>1.8311317286532548E-2</v>
      </c>
      <c r="K1943" s="44">
        <f>IFERROR(_xll.qlIndexFixing(Index3M,H1943,TRUE,_xll.ohTrigger(RecalcTrigger,Trigger3M)),NA())</f>
        <v>1.8633263181394178E-2</v>
      </c>
      <c r="L1943" s="44">
        <f>IFERROR(_xll.qlIndexFixing(Index6M,$H1943,TRUE,_xll.ohTrigger(RecalcTrigger,Trigger6M)),NA())</f>
        <v>1.8690766016536599E-2</v>
      </c>
      <c r="M1943" s="178">
        <f>IFERROR(_xll.qlIndexFixing(Index1Y,$H1943,TRUE,_xll.ohTrigger(RecalcTrigger,Trigger1Y)),NA())</f>
        <v>1.902302447059423E-2</v>
      </c>
      <c r="N1943" s="177">
        <f>IFERROR(_xll.qlIndexFixing(ONIndex1M,I1943,TRUE,_xll.ohTrigger(RecalcTrigger,Trigger1M)),NA())</f>
        <v>1.8313628111931157E-2</v>
      </c>
      <c r="O1943" s="44">
        <f>IFERROR(_xll.qlIndexFixing(ONIndex3M,I1943,TRUE,_xll.ohTrigger(RecalcTrigger,Trigger3M)),NA())</f>
        <v>1.8641979200199055E-2</v>
      </c>
      <c r="P1943" s="44">
        <f>IFERROR(_xll.qlIndexFixing(ONIndex6M,I1943,TRUE,_xll.ohTrigger(RecalcTrigger,Trigger6M)),NA())</f>
        <v>1.8708160280148656E-2</v>
      </c>
      <c r="Q1943" s="178">
        <f>IFERROR(_xll.qlIndexFixing(ONIndex1Y,I1943,TRUE,_xll.ohTrigger(RecalcTrigger,Trigger1Y)),NA())</f>
        <v>1.9069509831306508E-2</v>
      </c>
    </row>
    <row r="1944" spans="2:17" x14ac:dyDescent="0.2">
      <c r="B1944" s="39" t="s">
        <v>42</v>
      </c>
      <c r="D1944" s="42">
        <f>_xll.qlCalendarAdvance(Calendar,$D1943,B1944,"f",FALSE)</f>
        <v>53106</v>
      </c>
      <c r="E1944" s="172">
        <f>_xll.qlInterestRateIndexValueDate(IndexON,D1944)</f>
        <v>53106</v>
      </c>
      <c r="F1944" s="188">
        <f>IFERROR(_xll.qlIndexFixing(IndexON,D1944,TRUE,_xll.ohTrigger(RecalcTrigger,TriggerON)),NA())</f>
        <v>1.8050856652598313E-2</v>
      </c>
      <c r="H1944" s="42">
        <f>_xll.qlCalendarAdvance(Calendar,$H1943,B1944,"f",FALSE)</f>
        <v>53106</v>
      </c>
      <c r="I1944" s="172">
        <f>_xll.qlInterestRateIndexValueDate(Index1M,$H1944)</f>
        <v>53106</v>
      </c>
      <c r="J1944" s="177">
        <f>IFERROR(_xll.qlIndexFixing(Index1M,$H1944,TRUE,_xll.ohTrigger(RecalcTrigger,Trigger1M)),NA())</f>
        <v>1.8303830214750939E-2</v>
      </c>
      <c r="K1944" s="44">
        <f>IFERROR(_xll.qlIndexFixing(Index3M,H1944,TRUE,_xll.ohTrigger(RecalcTrigger,Trigger3M)),NA())</f>
        <v>1.8625148339407545E-2</v>
      </c>
      <c r="L1944" s="44">
        <f>IFERROR(_xll.qlIndexFixing(Index6M,$H1944,TRUE,_xll.ohTrigger(RecalcTrigger,Trigger6M)),NA())</f>
        <v>1.8682519824369342E-2</v>
      </c>
      <c r="M1944" s="178">
        <f>IFERROR(_xll.qlIndexFixing(Index1Y,$H1944,TRUE,_xll.ohTrigger(RecalcTrigger,Trigger1Y)),NA())</f>
        <v>1.9013974715498039E-2</v>
      </c>
      <c r="N1944" s="177">
        <f>IFERROR(_xll.qlIndexFixing(ONIndex1M,I1944,TRUE,_xll.ohTrigger(RecalcTrigger,Trigger1M)),NA())</f>
        <v>1.8306227945742437E-2</v>
      </c>
      <c r="O1944" s="44">
        <f>IFERROR(_xll.qlIndexFixing(ONIndex3M,I1944,TRUE,_xll.ohTrigger(RecalcTrigger,Trigger3M)),NA())</f>
        <v>1.8634144038764955E-2</v>
      </c>
      <c r="P1944" s="44">
        <f>IFERROR(_xll.qlIndexFixing(ONIndex6M,I1944,TRUE,_xll.ohTrigger(RecalcTrigger,Trigger6M)),NA())</f>
        <v>1.870047974821043E-2</v>
      </c>
      <c r="Q1944" s="178">
        <f>IFERROR(_xll.qlIndexFixing(ONIndex1Y,I1944,TRUE,_xll.ohTrigger(RecalcTrigger,Trigger1Y)),NA())</f>
        <v>1.9061653429425229E-2</v>
      </c>
    </row>
    <row r="1945" spans="2:17" x14ac:dyDescent="0.2">
      <c r="B1945" s="39" t="s">
        <v>42</v>
      </c>
      <c r="D1945" s="42">
        <f>_xll.qlCalendarAdvance(Calendar,$D1944,B1945,"f",FALSE)</f>
        <v>53113</v>
      </c>
      <c r="E1945" s="172">
        <f>_xll.qlInterestRateIndexValueDate(IndexON,D1945)</f>
        <v>53113</v>
      </c>
      <c r="F1945" s="188">
        <f>IFERROR(_xll.qlIndexFixing(IndexON,D1945,TRUE,_xll.ohTrigger(RecalcTrigger,TriggerON)),NA())</f>
        <v>1.8043134351352075E-2</v>
      </c>
      <c r="H1945" s="42">
        <f>_xll.qlCalendarAdvance(Calendar,$H1944,B1945,"f",FALSE)</f>
        <v>53113</v>
      </c>
      <c r="I1945" s="172">
        <f>_xll.qlInterestRateIndexValueDate(Index1M,$H1945)</f>
        <v>53113</v>
      </c>
      <c r="J1945" s="177">
        <f>IFERROR(_xll.qlIndexFixing(Index1M,$H1945,TRUE,_xll.ohTrigger(RecalcTrigger,Trigger1M)),NA())</f>
        <v>1.8296554644872159E-2</v>
      </c>
      <c r="K1945" s="44">
        <f>IFERROR(_xll.qlIndexFixing(Index3M,H1945,TRUE,_xll.ohTrigger(RecalcTrigger,Trigger3M)),NA())</f>
        <v>1.8616996084537249E-2</v>
      </c>
      <c r="L1945" s="44">
        <f>IFERROR(_xll.qlIndexFixing(Index6M,$H1945,TRUE,_xll.ohTrigger(RecalcTrigger,Trigger6M)),NA())</f>
        <v>1.8674364405012678E-2</v>
      </c>
      <c r="M1945" s="178">
        <f>IFERROR(_xll.qlIndexFixing(Index1Y,$H1945,TRUE,_xll.ohTrigger(RecalcTrigger,Trigger1Y)),NA())</f>
        <v>1.9004902292047099E-2</v>
      </c>
      <c r="N1945" s="177">
        <f>IFERROR(_xll.qlIndexFixing(ONIndex1M,I1945,TRUE,_xll.ohTrigger(RecalcTrigger,Trigger1M)),NA())</f>
        <v>1.8298795007355428E-2</v>
      </c>
      <c r="O1945" s="44">
        <f>IFERROR(_xll.qlIndexFixing(ONIndex3M,I1945,TRUE,_xll.ohTrigger(RecalcTrigger,Trigger3M)),NA())</f>
        <v>1.8626271621003943E-2</v>
      </c>
      <c r="P1945" s="44">
        <f>IFERROR(_xll.qlIndexFixing(ONIndex6M,I1945,TRUE,_xll.ohTrigger(RecalcTrigger,Trigger6M)),NA())</f>
        <v>1.8692761797285407E-2</v>
      </c>
      <c r="Q1945" s="178">
        <f>IFERROR(_xll.qlIndexFixing(ONIndex1Y,I1945,TRUE,_xll.ohTrigger(RecalcTrigger,Trigger1Y)),NA())</f>
        <v>1.9053745611945505E-2</v>
      </c>
    </row>
    <row r="1946" spans="2:17" x14ac:dyDescent="0.2">
      <c r="B1946" s="39" t="s">
        <v>42</v>
      </c>
      <c r="D1946" s="42">
        <f>_xll.qlCalendarAdvance(Calendar,$D1945,B1946,"f",FALSE)</f>
        <v>53120</v>
      </c>
      <c r="E1946" s="172">
        <f>_xll.qlInterestRateIndexValueDate(IndexON,D1946)</f>
        <v>53120</v>
      </c>
      <c r="F1946" s="188">
        <f>IFERROR(_xll.qlIndexFixing(IndexON,D1946,TRUE,_xll.ohTrigger(RecalcTrigger,TriggerON)),NA())</f>
        <v>1.8035376874236952E-2</v>
      </c>
      <c r="H1946" s="42">
        <f>_xll.qlCalendarAdvance(Calendar,$H1945,B1946,"f",FALSE)</f>
        <v>53120</v>
      </c>
      <c r="I1946" s="172">
        <f>_xll.qlInterestRateIndexValueDate(Index1M,$H1946)</f>
        <v>53120</v>
      </c>
      <c r="J1946" s="177">
        <f>IFERROR(_xll.qlIndexFixing(Index1M,$H1946,TRUE,_xll.ohTrigger(RecalcTrigger,Trigger1M)),NA())</f>
        <v>1.8289010099699632E-2</v>
      </c>
      <c r="K1946" s="44">
        <f>IFERROR(_xll.qlIndexFixing(Index3M,H1946,TRUE,_xll.ohTrigger(RecalcTrigger,Trigger3M)),NA())</f>
        <v>1.860880641701234E-2</v>
      </c>
      <c r="L1946" s="44">
        <f>IFERROR(_xll.qlIndexFixing(Index6M,$H1946,TRUE,_xll.ohTrigger(RecalcTrigger,Trigger6M)),NA())</f>
        <v>1.8666045860816455E-2</v>
      </c>
      <c r="M1946" s="178">
        <f>IFERROR(_xll.qlIndexFixing(Index1Y,$H1946,TRUE,_xll.ohTrigger(RecalcTrigger,Trigger1Y)),NA())</f>
        <v>1.8995808522439095E-2</v>
      </c>
      <c r="N1946" s="177">
        <f>IFERROR(_xll.qlIndexFixing(ONIndex1M,I1946,TRUE,_xll.ohTrigger(RecalcTrigger,Trigger1M)),NA())</f>
        <v>1.8291329296526992E-2</v>
      </c>
      <c r="O1946" s="44">
        <f>IFERROR(_xll.qlIndexFixing(ONIndex3M,I1946,TRUE,_xll.ohTrigger(RecalcTrigger,Trigger3M)),NA())</f>
        <v>1.8618361946997064E-2</v>
      </c>
      <c r="P1946" s="44">
        <f>IFERROR(_xll.qlIndexFixing(ONIndex6M,I1946,TRUE,_xll.ohTrigger(RecalcTrigger,Trigger6M)),NA())</f>
        <v>1.8685006427130446E-2</v>
      </c>
      <c r="Q1946" s="178">
        <f>IFERROR(_xll.qlIndexFixing(ONIndex1Y,I1946,TRUE,_xll.ohTrigger(RecalcTrigger,Trigger1Y)),NA())</f>
        <v>1.9045786378462104E-2</v>
      </c>
    </row>
    <row r="1947" spans="2:17" x14ac:dyDescent="0.2">
      <c r="B1947" s="39" t="s">
        <v>42</v>
      </c>
      <c r="D1947" s="42">
        <f>_xll.qlCalendarAdvance(Calendar,$D1946,B1947,"f",FALSE)</f>
        <v>53127</v>
      </c>
      <c r="E1947" s="172">
        <f>_xll.qlInterestRateIndexValueDate(IndexON,D1947)</f>
        <v>53127</v>
      </c>
      <c r="F1947" s="188">
        <f>IFERROR(_xll.qlIndexFixing(IndexON,D1947,TRUE,_xll.ohTrigger(RecalcTrigger,TriggerON)),NA())</f>
        <v>1.802758422182027E-2</v>
      </c>
      <c r="H1947" s="42">
        <f>_xll.qlCalendarAdvance(Calendar,$H1946,B1947,"f",FALSE)</f>
        <v>53127</v>
      </c>
      <c r="I1947" s="172">
        <f>_xll.qlInterestRateIndexValueDate(Index1M,$H1947)</f>
        <v>53127</v>
      </c>
      <c r="J1947" s="177">
        <f>IFERROR(_xll.qlIndexFixing(Index1M,$H1947,TRUE,_xll.ohTrigger(RecalcTrigger,Trigger1M)),NA())</f>
        <v>1.8281432739185182E-2</v>
      </c>
      <c r="K1947" s="44">
        <f>IFERROR(_xll.qlIndexFixing(Index3M,H1947,TRUE,_xll.ohTrigger(RecalcTrigger,Trigger3M)),NA())</f>
        <v>1.8600579337060972E-2</v>
      </c>
      <c r="L1947" s="44">
        <f>IFERROR(_xll.qlIndexFixing(Index6M,$H1947,TRUE,_xll.ohTrigger(RecalcTrigger,Trigger6M)),NA())</f>
        <v>1.8657689583586622E-2</v>
      </c>
      <c r="M1947" s="178">
        <f>IFERROR(_xll.qlIndexFixing(Index1Y,$H1947,TRUE,_xll.ohTrigger(RecalcTrigger,Trigger1Y)),NA())</f>
        <v>1.8986694728826192E-2</v>
      </c>
      <c r="N1947" s="177">
        <f>IFERROR(_xll.qlIndexFixing(ONIndex1M,I1947,TRUE,_xll.ohTrigger(RecalcTrigger,Trigger1M)),NA())</f>
        <v>1.8283830813500268E-2</v>
      </c>
      <c r="O1947" s="44">
        <f>IFERROR(_xll.qlIndexFixing(ONIndex3M,I1947,TRUE,_xll.ohTrigger(RecalcTrigger,Trigger3M)),NA())</f>
        <v>1.8610415016582227E-2</v>
      </c>
      <c r="P1947" s="44">
        <f>IFERROR(_xll.qlIndexFixing(ONIndex6M,I1947,TRUE,_xll.ohTrigger(RecalcTrigger,Trigger6M)),NA())</f>
        <v>1.8677213637826595E-2</v>
      </c>
      <c r="Q1947" s="178">
        <f>IFERROR(_xll.qlIndexFixing(ONIndex1Y,I1947,TRUE,_xll.ohTrigger(RecalcTrigger,Trigger1Y)),NA())</f>
        <v>1.9037775729380257E-2</v>
      </c>
    </row>
    <row r="1948" spans="2:17" x14ac:dyDescent="0.2">
      <c r="B1948" s="39" t="s">
        <v>42</v>
      </c>
      <c r="D1948" s="42">
        <f>_xll.qlCalendarAdvance(Calendar,$D1947,B1948,"f",FALSE)</f>
        <v>53134</v>
      </c>
      <c r="E1948" s="172">
        <f>_xll.qlInterestRateIndexValueDate(IndexON,D1948)</f>
        <v>53134</v>
      </c>
      <c r="F1948" s="188">
        <f>IFERROR(_xll.qlIndexFixing(IndexON,D1948,TRUE,_xll.ohTrigger(RecalcTrigger,TriggerON)),NA())</f>
        <v>1.8019756393615749E-2</v>
      </c>
      <c r="H1948" s="42">
        <f>_xll.qlCalendarAdvance(Calendar,$H1947,B1948,"f",FALSE)</f>
        <v>53134</v>
      </c>
      <c r="I1948" s="172">
        <f>_xll.qlInterestRateIndexValueDate(Index1M,$H1948)</f>
        <v>53134</v>
      </c>
      <c r="J1948" s="177">
        <f>IFERROR(_xll.qlIndexFixing(Index1M,$H1948,TRUE,_xll.ohTrigger(RecalcTrigger,Trigger1M)),NA())</f>
        <v>1.8273822563388241E-2</v>
      </c>
      <c r="K1948" s="44">
        <f>IFERROR(_xll.qlIndexFixing(Index3M,H1948,TRUE,_xll.ohTrigger(RecalcTrigger,Trigger3M)),NA())</f>
        <v>1.8592314844919244E-2</v>
      </c>
      <c r="L1948" s="44">
        <f>IFERROR(_xll.qlIndexFixing(Index6M,$H1948,TRUE,_xll.ohTrigger(RecalcTrigger,Trigger6M)),NA())</f>
        <v>1.8649295600527721E-2</v>
      </c>
      <c r="M1948" s="178">
        <f>IFERROR(_xll.qlIndexFixing(Index1Y,$H1948,TRUE,_xll.ohTrigger(RecalcTrigger,Trigger1Y)),NA())</f>
        <v>1.8977562233315037E-2</v>
      </c>
      <c r="N1948" s="177">
        <f>IFERROR(_xll.qlIndexFixing(ONIndex1M,I1948,TRUE,_xll.ohTrigger(RecalcTrigger,Trigger1M)),NA())</f>
        <v>1.8276299558194209E-2</v>
      </c>
      <c r="O1948" s="44">
        <f>IFERROR(_xll.qlIndexFixing(ONIndex3M,I1948,TRUE,_xll.ohTrigger(RecalcTrigger,Trigger3M)),NA())</f>
        <v>1.8602430829921524E-2</v>
      </c>
      <c r="P1948" s="44">
        <f>IFERROR(_xll.qlIndexFixing(ONIndex6M,I1948,TRUE,_xll.ohTrigger(RecalcTrigger,Trigger6M)),NA())</f>
        <v>1.8669383429373854E-2</v>
      </c>
      <c r="Q1948" s="178">
        <f>IFERROR(_xll.qlIndexFixing(ONIndex1Y,I1948,TRUE,_xll.ohTrigger(RecalcTrigger,Trigger1Y)),NA())</f>
        <v>1.902971366437578E-2</v>
      </c>
    </row>
    <row r="1949" spans="2:17" x14ac:dyDescent="0.2">
      <c r="B1949" s="39" t="s">
        <v>42</v>
      </c>
      <c r="D1949" s="42">
        <f>_xll.qlCalendarAdvance(Calendar,$D1948,B1949,"f",FALSE)</f>
        <v>53141</v>
      </c>
      <c r="E1949" s="172">
        <f>_xll.qlInterestRateIndexValueDate(IndexON,D1949)</f>
        <v>53141</v>
      </c>
      <c r="F1949" s="188">
        <f>IFERROR(_xll.qlIndexFixing(IndexON,D1949,TRUE,_xll.ohTrigger(RecalcTrigger,TriggerON)),NA())</f>
        <v>1.8011893390028622E-2</v>
      </c>
      <c r="H1949" s="42">
        <f>_xll.qlCalendarAdvance(Calendar,$H1948,B1949,"f",FALSE)</f>
        <v>53141</v>
      </c>
      <c r="I1949" s="172">
        <f>_xll.qlInterestRateIndexValueDate(Index1M,$H1949)</f>
        <v>53141</v>
      </c>
      <c r="J1949" s="177">
        <f>IFERROR(_xll.qlIndexFixing(Index1M,$H1949,TRUE,_xll.ohTrigger(RecalcTrigger,Trigger1M)),NA())</f>
        <v>1.8266179572373642E-2</v>
      </c>
      <c r="K1949" s="44">
        <f>IFERROR(_xll.qlIndexFixing(Index3M,H1949,TRUE,_xll.ohTrigger(RecalcTrigger,Trigger3M)),NA())</f>
        <v>1.85840129408162E-2</v>
      </c>
      <c r="L1949" s="44">
        <f>IFERROR(_xll.qlIndexFixing(Index6M,$H1949,TRUE,_xll.ohTrigger(RecalcTrigger,Trigger6M)),NA())</f>
        <v>1.8640864822009145E-2</v>
      </c>
      <c r="M1949" s="178">
        <f>IFERROR(_xll.qlIndexFixing(Index1Y,$H1949,TRUE,_xll.ohTrigger(RecalcTrigger,Trigger1Y)),NA())</f>
        <v>1.8968412357964537E-2</v>
      </c>
      <c r="N1949" s="177">
        <f>IFERROR(_xll.qlIndexFixing(ONIndex1M,I1949,TRUE,_xll.ohTrigger(RecalcTrigger,Trigger1M)),NA())</f>
        <v>1.8268735530770908E-2</v>
      </c>
      <c r="O1949" s="44">
        <f>IFERROR(_xll.qlIndexFixing(ONIndex3M,I1949,TRUE,_xll.ohTrigger(RecalcTrigger,Trigger3M)),NA())</f>
        <v>1.8594409386933908E-2</v>
      </c>
      <c r="P1949" s="44">
        <f>IFERROR(_xll.qlIndexFixing(ONIndex6M,I1949,TRUE,_xll.ohTrigger(RecalcTrigger,Trigger6M)),NA())</f>
        <v>1.8661515801853268E-2</v>
      </c>
      <c r="Q1949" s="178">
        <f>IFERROR(_xll.qlIndexFixing(ONIndex1Y,I1949,TRUE,_xll.ohTrigger(RecalcTrigger,Trigger1Y)),NA())</f>
        <v>1.9021600183691811E-2</v>
      </c>
    </row>
    <row r="1950" spans="2:17" x14ac:dyDescent="0.2">
      <c r="B1950" s="39" t="s">
        <v>42</v>
      </c>
      <c r="D1950" s="42">
        <f>_xll.qlCalendarAdvance(Calendar,$D1949,B1950,"f",FALSE)</f>
        <v>53148</v>
      </c>
      <c r="E1950" s="172">
        <f>_xll.qlInterestRateIndexValueDate(IndexON,D1950)</f>
        <v>53148</v>
      </c>
      <c r="F1950" s="188">
        <f>IFERROR(_xll.qlIndexFixing(IndexON,D1950,TRUE,_xll.ohTrigger(RecalcTrigger,TriggerON)),NA())</f>
        <v>1.8003995210896795E-2</v>
      </c>
      <c r="H1950" s="42">
        <f>_xll.qlCalendarAdvance(Calendar,$H1949,B1950,"f",FALSE)</f>
        <v>53148</v>
      </c>
      <c r="I1950" s="172">
        <f>_xll.qlInterestRateIndexValueDate(Index1M,$H1950)</f>
        <v>53148</v>
      </c>
      <c r="J1950" s="177">
        <f>IFERROR(_xll.qlIndexFixing(Index1M,$H1950,TRUE,_xll.ohTrigger(RecalcTrigger,Trigger1M)),NA())</f>
        <v>1.8258218568061178E-2</v>
      </c>
      <c r="K1950" s="44">
        <f>IFERROR(_xll.qlIndexFixing(Index3M,H1950,TRUE,_xll.ohTrigger(RecalcTrigger,Trigger3M)),NA())</f>
        <v>1.8575673624987923E-2</v>
      </c>
      <c r="L1950" s="44">
        <f>IFERROR(_xll.qlIndexFixing(Index6M,$H1950,TRUE,_xll.ohTrigger(RecalcTrigger,Trigger6M)),NA())</f>
        <v>1.8632255981895083E-2</v>
      </c>
      <c r="M1950" s="178">
        <f>IFERROR(_xll.qlIndexFixing(Index1Y,$H1950,TRUE,_xll.ohTrigger(RecalcTrigger,Trigger1Y)),NA())</f>
        <v>1.8959246424788967E-2</v>
      </c>
      <c r="N1950" s="177">
        <f>IFERROR(_xll.qlIndexFixing(ONIndex1M,I1950,TRUE,_xll.ohTrigger(RecalcTrigger,Trigger1M)),NA())</f>
        <v>1.8261138730987225E-2</v>
      </c>
      <c r="O1950" s="44">
        <f>IFERROR(_xll.qlIndexFixing(ONIndex3M,I1950,TRUE,_xll.ohTrigger(RecalcTrigger,Trigger3M)),NA())</f>
        <v>1.8586350687538333E-2</v>
      </c>
      <c r="P1950" s="44">
        <f>IFERROR(_xll.qlIndexFixing(ONIndex6M,I1950,TRUE,_xll.ohTrigger(RecalcTrigger,Trigger6M)),NA())</f>
        <v>1.8653610755102745E-2</v>
      </c>
      <c r="Q1950" s="178">
        <f>IFERROR(_xll.qlIndexFixing(ONIndex1Y,I1950,TRUE,_xll.ohTrigger(RecalcTrigger,Trigger1Y)),NA())</f>
        <v>1.9013435287166258E-2</v>
      </c>
    </row>
    <row r="1951" spans="2:17" x14ac:dyDescent="0.2">
      <c r="B1951" s="39" t="s">
        <v>42</v>
      </c>
      <c r="D1951" s="42">
        <f>_xll.qlCalendarAdvance(Calendar,$D1950,B1951,"f",FALSE)</f>
        <v>53155</v>
      </c>
      <c r="E1951" s="172">
        <f>_xll.qlInterestRateIndexValueDate(IndexON,D1951)</f>
        <v>53155</v>
      </c>
      <c r="F1951" s="188">
        <f>IFERROR(_xll.qlIndexFixing(IndexON,D1951,TRUE,_xll.ohTrigger(RecalcTrigger,TriggerON)),NA())</f>
        <v>1.7996061856220269E-2</v>
      </c>
      <c r="H1951" s="42">
        <f>_xll.qlCalendarAdvance(Calendar,$H1950,B1951,"f",FALSE)</f>
        <v>53155</v>
      </c>
      <c r="I1951" s="172">
        <f>_xll.qlInterestRateIndexValueDate(Index1M,$H1951)</f>
        <v>53155</v>
      </c>
      <c r="J1951" s="177">
        <f>IFERROR(_xll.qlIndexFixing(Index1M,$H1951,TRUE,_xll.ohTrigger(RecalcTrigger,Trigger1M)),NA())</f>
        <v>1.8250501758243227E-2</v>
      </c>
      <c r="K1951" s="44">
        <f>IFERROR(_xll.qlIndexFixing(Index3M,H1951,TRUE,_xll.ohTrigger(RecalcTrigger,Trigger3M)),NA())</f>
        <v>1.8567296897668752E-2</v>
      </c>
      <c r="L1951" s="44">
        <f>IFERROR(_xll.qlIndexFixing(Index6M,$H1951,TRUE,_xll.ohTrigger(RecalcTrigger,Trigger6M)),NA())</f>
        <v>1.8623755293653836E-2</v>
      </c>
      <c r="M1951" s="178">
        <f>IFERROR(_xll.qlIndexFixing(Index1Y,$H1951,TRUE,_xll.ohTrigger(RecalcTrigger,Trigger1Y)),NA())</f>
        <v>1.8950065755753975E-2</v>
      </c>
      <c r="N1951" s="177">
        <f>IFERROR(_xll.qlIndexFixing(ONIndex1M,I1951,TRUE,_xll.ohTrigger(RecalcTrigger,Trigger1M)),NA())</f>
        <v>1.8253509158924208E-2</v>
      </c>
      <c r="O1951" s="44">
        <f>IFERROR(_xll.qlIndexFixing(ONIndex3M,I1951,TRUE,_xll.ohTrigger(RecalcTrigger,Trigger3M)),NA())</f>
        <v>1.8578254731977939E-2</v>
      </c>
      <c r="P1951" s="44">
        <f>IFERROR(_xll.qlIndexFixing(ONIndex6M,I1951,TRUE,_xll.ohTrigger(RecalcTrigger,Trigger6M)),NA())</f>
        <v>1.8645668289284378E-2</v>
      </c>
      <c r="Q1951" s="178">
        <f>IFERROR(_xll.qlIndexFixing(ONIndex1Y,I1951,TRUE,_xll.ohTrigger(RecalcTrigger,Trigger1Y)),NA())</f>
        <v>1.9005218974880167E-2</v>
      </c>
    </row>
    <row r="1952" spans="2:17" x14ac:dyDescent="0.2">
      <c r="B1952" s="39" t="s">
        <v>42</v>
      </c>
      <c r="D1952" s="42">
        <f>_xll.qlCalendarAdvance(Calendar,$D1951,B1952,"f",FALSE)</f>
        <v>53162</v>
      </c>
      <c r="E1952" s="172">
        <f>_xll.qlInterestRateIndexValueDate(IndexON,D1952)</f>
        <v>53162</v>
      </c>
      <c r="F1952" s="188">
        <f>IFERROR(_xll.qlIndexFixing(IndexON,D1952,TRUE,_xll.ohTrigger(RecalcTrigger,TriggerON)),NA())</f>
        <v>1.7988093325917998E-2</v>
      </c>
      <c r="H1952" s="42">
        <f>_xll.qlCalendarAdvance(Calendar,$H1951,B1952,"f",FALSE)</f>
        <v>53162</v>
      </c>
      <c r="I1952" s="172">
        <f>_xll.qlInterestRateIndexValueDate(Index1M,$H1952)</f>
        <v>53162</v>
      </c>
      <c r="J1952" s="177">
        <f>IFERROR(_xll.qlIndexFixing(Index1M,$H1952,TRUE,_xll.ohTrigger(RecalcTrigger,Trigger1M)),NA())</f>
        <v>1.8242752128979463E-2</v>
      </c>
      <c r="K1952" s="44">
        <f>IFERROR(_xll.qlIndexFixing(Index3M,H1952,TRUE,_xll.ohTrigger(RecalcTrigger,Trigger3M)),NA())</f>
        <v>1.8558882759093894E-2</v>
      </c>
      <c r="L1952" s="44">
        <f>IFERROR(_xll.qlIndexFixing(Index6M,$H1952,TRUE,_xll.ohTrigger(RecalcTrigger,Trigger6M)),NA())</f>
        <v>1.8615224110919152E-2</v>
      </c>
      <c r="M1952" s="178">
        <f>IFERROR(_xll.qlIndexFixing(Index1Y,$H1952,TRUE,_xll.ohTrigger(RecalcTrigger,Trigger1Y)),NA())</f>
        <v>1.8940871672780135E-2</v>
      </c>
      <c r="N1952" s="177">
        <f>IFERROR(_xll.qlIndexFixing(ONIndex1M,I1952,TRUE,_xll.ohTrigger(RecalcTrigger,Trigger1M)),NA())</f>
        <v>1.8245846814662903E-2</v>
      </c>
      <c r="O1952" s="44">
        <f>IFERROR(_xll.qlIndexFixing(ONIndex3M,I1952,TRUE,_xll.ohTrigger(RecalcTrigger,Trigger3M)),NA())</f>
        <v>1.8570121520090632E-2</v>
      </c>
      <c r="P1952" s="44">
        <f>IFERROR(_xll.qlIndexFixing(ONIndex6M,I1952,TRUE,_xll.ohTrigger(RecalcTrigger,Trigger6M)),NA())</f>
        <v>1.8637688404398167E-2</v>
      </c>
      <c r="Q1952" s="178">
        <f>IFERROR(_xll.qlIndexFixing(ONIndex1Y,I1952,TRUE,_xll.ohTrigger(RecalcTrigger,Trigger1Y)),NA())</f>
        <v>1.8996951246833538E-2</v>
      </c>
    </row>
    <row r="1953" spans="2:17" x14ac:dyDescent="0.2">
      <c r="B1953" s="39" t="s">
        <v>42</v>
      </c>
      <c r="D1953" s="42">
        <f>_xll.qlCalendarAdvance(Calendar,$D1952,B1953,"f",FALSE)</f>
        <v>53169</v>
      </c>
      <c r="E1953" s="172">
        <f>_xll.qlInterestRateIndexValueDate(IndexON,D1953)</f>
        <v>53169</v>
      </c>
      <c r="F1953" s="188">
        <f>IFERROR(_xll.qlIndexFixing(IndexON,D1953,TRUE,_xll.ohTrigger(RecalcTrigger,TriggerON)),NA())</f>
        <v>1.7980089619989981E-2</v>
      </c>
      <c r="H1953" s="42">
        <f>_xll.qlCalendarAdvance(Calendar,$H1952,B1953,"f",FALSE)</f>
        <v>53169</v>
      </c>
      <c r="I1953" s="172">
        <f>_xll.qlInterestRateIndexValueDate(Index1M,$H1953)</f>
        <v>53169</v>
      </c>
      <c r="J1953" s="177">
        <f>IFERROR(_xll.qlIndexFixing(Index1M,$H1953,TRUE,_xll.ohTrigger(RecalcTrigger,Trigger1M)),NA())</f>
        <v>1.8234865893537632E-2</v>
      </c>
      <c r="K1953" s="44">
        <f>IFERROR(_xll.qlIndexFixing(Index3M,H1953,TRUE,_xll.ohTrigger(RecalcTrigger,Trigger3M)),NA())</f>
        <v>1.8550431209500319E-2</v>
      </c>
      <c r="L1953" s="44">
        <f>IFERROR(_xll.qlIndexFixing(Index6M,$H1953,TRUE,_xll.ohTrigger(RecalcTrigger,Trigger6M)),NA())</f>
        <v>1.8606664460693756E-2</v>
      </c>
      <c r="M1953" s="178">
        <f>IFERROR(_xll.qlIndexFixing(Index1Y,$H1953,TRUE,_xll.ohTrigger(RecalcTrigger,Trigger1Y)),NA())</f>
        <v>1.893166549773917E-2</v>
      </c>
      <c r="N1953" s="177">
        <f>IFERROR(_xll.qlIndexFixing(ONIndex1M,I1953,TRUE,_xll.ohTrigger(RecalcTrigger,Trigger1M)),NA())</f>
        <v>1.8238151698203309E-2</v>
      </c>
      <c r="O1953" s="44">
        <f>IFERROR(_xll.qlIndexFixing(ONIndex3M,I1953,TRUE,_xll.ohTrigger(RecalcTrigger,Trigger3M)),NA())</f>
        <v>1.8561951051795367E-2</v>
      </c>
      <c r="P1953" s="44">
        <f>IFERROR(_xll.qlIndexFixing(ONIndex6M,I1953,TRUE,_xll.ohTrigger(RecalcTrigger,Trigger6M)),NA())</f>
        <v>1.8629671100200973E-2</v>
      </c>
      <c r="Q1953" s="178">
        <f>IFERROR(_xll.qlIndexFixing(ONIndex1Y,I1953,TRUE,_xll.ohTrigger(RecalcTrigger,Trigger1Y)),NA())</f>
        <v>1.8988632103026371E-2</v>
      </c>
    </row>
    <row r="1954" spans="2:17" x14ac:dyDescent="0.2">
      <c r="B1954" s="39" t="s">
        <v>42</v>
      </c>
      <c r="D1954" s="42">
        <f>_xll.qlCalendarAdvance(Calendar,$D1953,B1954,"f",FALSE)</f>
        <v>53176</v>
      </c>
      <c r="E1954" s="172">
        <f>_xll.qlInterestRateIndexValueDate(IndexON,D1954)</f>
        <v>53176</v>
      </c>
      <c r="F1954" s="188">
        <f>IFERROR(_xll.qlIndexFixing(IndexON,D1954,TRUE,_xll.ohTrigger(RecalcTrigger,TriggerON)),NA())</f>
        <v>1.7972050738760403E-2</v>
      </c>
      <c r="H1954" s="42">
        <f>_xll.qlCalendarAdvance(Calendar,$H1953,B1954,"f",FALSE)</f>
        <v>53176</v>
      </c>
      <c r="I1954" s="172">
        <f>_xll.qlInterestRateIndexValueDate(Index1M,$H1954)</f>
        <v>53176</v>
      </c>
      <c r="J1954" s="177">
        <f>IFERROR(_xll.qlIndexFixing(Index1M,$H1954,TRUE,_xll.ohTrigger(RecalcTrigger,Trigger1M)),NA())</f>
        <v>1.822715441238465E-2</v>
      </c>
      <c r="K1954" s="44">
        <f>IFERROR(_xll.qlIndexFixing(Index3M,H1954,TRUE,_xll.ohTrigger(RecalcTrigger,Trigger3M)),NA())</f>
        <v>1.8541942249127644E-2</v>
      </c>
      <c r="L1954" s="44">
        <f>IFERROR(_xll.qlIndexFixing(Index6M,$H1954,TRUE,_xll.ohTrigger(RecalcTrigger,Trigger6M)),NA())</f>
        <v>1.8598078369947334E-2</v>
      </c>
      <c r="M1954" s="178">
        <f>IFERROR(_xll.qlIndexFixing(Index1Y,$H1954,TRUE,_xll.ohTrigger(RecalcTrigger,Trigger1Y)),NA())</f>
        <v>1.8922448552456617E-2</v>
      </c>
      <c r="N1954" s="177">
        <f>IFERROR(_xll.qlIndexFixing(ONIndex1M,I1954,TRUE,_xll.ohTrigger(RecalcTrigger,Trigger1M)),NA())</f>
        <v>1.823042380946438E-2</v>
      </c>
      <c r="O1954" s="44">
        <f>IFERROR(_xll.qlIndexFixing(ONIndex3M,I1954,TRUE,_xll.ohTrigger(RecalcTrigger,Trigger3M)),NA())</f>
        <v>1.8553743327254235E-2</v>
      </c>
      <c r="P1954" s="44">
        <f>IFERROR(_xll.qlIndexFixing(ONIndex6M,I1954,TRUE,_xll.ohTrigger(RecalcTrigger,Trigger6M)),NA())</f>
        <v>1.8621616377098027E-2</v>
      </c>
      <c r="Q1954" s="178">
        <f>IFERROR(_xll.qlIndexFixing(ONIndex1Y,I1954,TRUE,_xll.ohTrigger(RecalcTrigger,Trigger1Y)),NA())</f>
        <v>1.8980261543296573E-2</v>
      </c>
    </row>
    <row r="1955" spans="2:17" x14ac:dyDescent="0.2">
      <c r="B1955" s="39" t="s">
        <v>42</v>
      </c>
      <c r="D1955" s="42">
        <f>_xll.qlCalendarAdvance(Calendar,$D1954,B1955,"f",FALSE)</f>
        <v>53183</v>
      </c>
      <c r="E1955" s="172">
        <f>_xll.qlInterestRateIndexValueDate(IndexON,D1955)</f>
        <v>53183</v>
      </c>
      <c r="F1955" s="188">
        <f>IFERROR(_xll.qlIndexFixing(IndexON,D1955,TRUE,_xll.ohTrigger(RecalcTrigger,TriggerON)),NA())</f>
        <v>1.7963976681742988E-2</v>
      </c>
      <c r="H1955" s="42">
        <f>_xll.qlCalendarAdvance(Calendar,$H1954,B1955,"f",FALSE)</f>
        <v>53183</v>
      </c>
      <c r="I1955" s="172">
        <f>_xll.qlInterestRateIndexValueDate(Index1M,$H1955)</f>
        <v>53183</v>
      </c>
      <c r="J1955" s="177">
        <f>IFERROR(_xll.qlIndexFixing(Index1M,$H1955,TRUE,_xll.ohTrigger(RecalcTrigger,Trigger1M)),NA())</f>
        <v>1.8219306325191129E-2</v>
      </c>
      <c r="K1955" s="44">
        <f>IFERROR(_xll.qlIndexFixing(Index3M,H1955,TRUE,_xll.ohTrigger(RecalcTrigger,Trigger3M)),NA())</f>
        <v>1.8533415878213721E-2</v>
      </c>
      <c r="L1955" s="44">
        <f>IFERROR(_xll.qlIndexFixing(Index6M,$H1955,TRUE,_xll.ohTrigger(RecalcTrigger,Trigger6M)),NA())</f>
        <v>1.8589467865616088E-2</v>
      </c>
      <c r="M1955" s="178">
        <f>IFERROR(_xll.qlIndexFixing(Index1Y,$H1955,TRUE,_xll.ohTrigger(RecalcTrigger,Trigger1Y)),NA())</f>
        <v>1.8913222158710052E-2</v>
      </c>
      <c r="N1955" s="177">
        <f>IFERROR(_xll.qlIndexFixing(ONIndex1M,I1955,TRUE,_xll.ohTrigger(RecalcTrigger,Trigger1M)),NA())</f>
        <v>1.8222663148446117E-2</v>
      </c>
      <c r="O1955" s="44">
        <f>IFERROR(_xll.qlIndexFixing(ONIndex3M,I1955,TRUE,_xll.ohTrigger(RecalcTrigger,Trigger3M)),NA())</f>
        <v>1.8545498346467237E-2</v>
      </c>
      <c r="P1955" s="44">
        <f>IFERROR(_xll.qlIndexFixing(ONIndex6M,I1955,TRUE,_xll.ohTrigger(RecalcTrigger,Trigger6M)),NA())</f>
        <v>1.8613524234765144E-2</v>
      </c>
      <c r="Q1955" s="178">
        <f>IFERROR(_xll.qlIndexFixing(ONIndex1Y,I1955,TRUE,_xll.ohTrigger(RecalcTrigger,Trigger1Y)),NA())</f>
        <v>1.8971839567968329E-2</v>
      </c>
    </row>
    <row r="1956" spans="2:17" x14ac:dyDescent="0.2">
      <c r="B1956" s="39" t="s">
        <v>42</v>
      </c>
      <c r="D1956" s="42">
        <f>_xll.qlCalendarAdvance(Calendar,$D1955,B1956,"f",FALSE)</f>
        <v>53190</v>
      </c>
      <c r="E1956" s="172">
        <f>_xll.qlInterestRateIndexValueDate(IndexON,D1956)</f>
        <v>53190</v>
      </c>
      <c r="F1956" s="188">
        <f>IFERROR(_xll.qlIndexFixing(IndexON,D1956,TRUE,_xll.ohTrigger(RecalcTrigger,TriggerON)),NA())</f>
        <v>1.7955867449342966E-2</v>
      </c>
      <c r="H1956" s="42">
        <f>_xll.qlCalendarAdvance(Calendar,$H1955,B1956,"f",FALSE)</f>
        <v>53190</v>
      </c>
      <c r="I1956" s="172">
        <f>_xll.qlInterestRateIndexValueDate(Index1M,$H1956)</f>
        <v>53190</v>
      </c>
      <c r="J1956" s="177">
        <f>IFERROR(_xll.qlIndexFixing(Index1M,$H1956,TRUE,_xll.ohTrigger(RecalcTrigger,Trigger1M)),NA())</f>
        <v>1.8211425418829318E-2</v>
      </c>
      <c r="K1956" s="44">
        <f>IFERROR(_xll.qlIndexFixing(Index3M,H1956,TRUE,_xll.ohTrigger(RecalcTrigger,Trigger3M)),NA())</f>
        <v>1.8524852096998168E-2</v>
      </c>
      <c r="L1956" s="44">
        <f>IFERROR(_xll.qlIndexFixing(Index6M,$H1956,TRUE,_xll.ohTrigger(RecalcTrigger,Trigger6M)),NA())</f>
        <v>1.8580834974600998E-2</v>
      </c>
      <c r="M1956" s="178">
        <f>IFERROR(_xll.qlIndexFixing(Index1Y,$H1956,TRUE,_xll.ohTrigger(RecalcTrigger,Trigger1Y)),NA())</f>
        <v>1.890398763822998E-2</v>
      </c>
      <c r="N1956" s="177">
        <f>IFERROR(_xll.qlIndexFixing(ONIndex1M,I1956,TRUE,_xll.ohTrigger(RecalcTrigger,Trigger1M)),NA())</f>
        <v>1.8214869715148518E-2</v>
      </c>
      <c r="O1956" s="44">
        <f>IFERROR(_xll.qlIndexFixing(ONIndex3M,I1956,TRUE,_xll.ohTrigger(RecalcTrigger,Trigger3M)),NA())</f>
        <v>1.8537216109434373E-2</v>
      </c>
      <c r="P1956" s="44">
        <f>IFERROR(_xll.qlIndexFixing(ONIndex6M,I1956,TRUE,_xll.ohTrigger(RecalcTrigger,Trigger6M)),NA())</f>
        <v>1.8605394673364417E-2</v>
      </c>
      <c r="Q1956" s="178">
        <f>IFERROR(_xll.qlIndexFixing(ONIndex1Y,I1956,TRUE,_xll.ohTrigger(RecalcTrigger,Trigger1Y)),NA())</f>
        <v>1.8963366176879548E-2</v>
      </c>
    </row>
    <row r="1957" spans="2:17" x14ac:dyDescent="0.2">
      <c r="B1957" s="39" t="s">
        <v>42</v>
      </c>
      <c r="D1957" s="42">
        <f>_xll.qlCalendarAdvance(Calendar,$D1956,B1957,"f",FALSE)</f>
        <v>53197</v>
      </c>
      <c r="E1957" s="172">
        <f>_xll.qlInterestRateIndexValueDate(IndexON,D1957)</f>
        <v>53197</v>
      </c>
      <c r="F1957" s="188">
        <f>IFERROR(_xll.qlIndexFixing(IndexON,D1957,TRUE,_xll.ohTrigger(RecalcTrigger,TriggerON)),NA())</f>
        <v>1.7947723041317198E-2</v>
      </c>
      <c r="H1957" s="42">
        <f>_xll.qlCalendarAdvance(Calendar,$H1956,B1957,"f",FALSE)</f>
        <v>53197</v>
      </c>
      <c r="I1957" s="172">
        <f>_xll.qlInterestRateIndexValueDate(Index1M,$H1957)</f>
        <v>53197</v>
      </c>
      <c r="J1957" s="177">
        <f>IFERROR(_xll.qlIndexFixing(Index1M,$H1957,TRUE,_xll.ohTrigger(RecalcTrigger,Trigger1M)),NA())</f>
        <v>1.8203511693367983E-2</v>
      </c>
      <c r="K1957" s="44">
        <f>IFERROR(_xll.qlIndexFixing(Index3M,H1957,TRUE,_xll.ohTrigger(RecalcTrigger,Trigger3M)),NA())</f>
        <v>1.8516250905723241E-2</v>
      </c>
      <c r="L1957" s="44">
        <f>IFERROR(_xll.qlIndexFixing(Index6M,$H1957,TRUE,_xll.ohTrigger(RecalcTrigger,Trigger6M)),NA())</f>
        <v>1.8572181723770877E-2</v>
      </c>
      <c r="M1957" s="178">
        <f>IFERROR(_xll.qlIndexFixing(Index1Y,$H1957,TRUE,_xll.ohTrigger(RecalcTrigger,Trigger1Y)),NA())</f>
        <v>1.8894746312698274E-2</v>
      </c>
      <c r="N1957" s="177">
        <f>IFERROR(_xll.qlIndexFixing(ONIndex1M,I1957,TRUE,_xll.ohTrigger(RecalcTrigger,Trigger1M)),NA())</f>
        <v>1.8207043509733678E-2</v>
      </c>
      <c r="O1957" s="44">
        <f>IFERROR(_xll.qlIndexFixing(ONIndex3M,I1957,TRUE,_xll.ohTrigger(RecalcTrigger,Trigger3M)),NA())</f>
        <v>1.8528896615912505E-2</v>
      </c>
      <c r="P1957" s="44">
        <f>IFERROR(_xll.qlIndexFixing(ONIndex6M,I1957,TRUE,_xll.ohTrigger(RecalcTrigger,Trigger6M)),NA())</f>
        <v>1.8597227692976892E-2</v>
      </c>
      <c r="Q1957" s="178">
        <f>IFERROR(_xll.qlIndexFixing(ONIndex1Y,I1957,TRUE,_xll.ohTrigger(RecalcTrigger,Trigger1Y)),NA())</f>
        <v>1.8954841369949182E-2</v>
      </c>
    </row>
    <row r="1958" spans="2:17" x14ac:dyDescent="0.2">
      <c r="B1958" s="39" t="s">
        <v>42</v>
      </c>
      <c r="D1958" s="42">
        <f>_xll.qlCalendarAdvance(Calendar,$D1957,B1958,"f",FALSE)</f>
        <v>53204</v>
      </c>
      <c r="E1958" s="172">
        <f>_xll.qlInterestRateIndexValueDate(IndexON,D1958)</f>
        <v>53204</v>
      </c>
      <c r="F1958" s="188">
        <f>IFERROR(_xll.qlIndexFixing(IndexON,D1958,TRUE,_xll.ohTrigger(RecalcTrigger,TriggerON)),NA())</f>
        <v>1.7939543457827778E-2</v>
      </c>
      <c r="H1958" s="42">
        <f>_xll.qlCalendarAdvance(Calendar,$H1957,B1958,"f",FALSE)</f>
        <v>53204</v>
      </c>
      <c r="I1958" s="172">
        <f>_xll.qlInterestRateIndexValueDate(Index1M,$H1958)</f>
        <v>53204</v>
      </c>
      <c r="J1958" s="177">
        <f>IFERROR(_xll.qlIndexFixing(Index1M,$H1958,TRUE,_xll.ohTrigger(RecalcTrigger,Trigger1M)),NA())</f>
        <v>1.8195915978683974E-2</v>
      </c>
      <c r="K1958" s="44">
        <f>IFERROR(_xll.qlIndexFixing(Index3M,H1958,TRUE,_xll.ohTrigger(RecalcTrigger,Trigger3M)),NA())</f>
        <v>1.8507612304631198E-2</v>
      </c>
      <c r="L1958" s="44">
        <f>IFERROR(_xll.qlIndexFixing(Index6M,$H1958,TRUE,_xll.ohTrigger(RecalcTrigger,Trigger6M)),NA())</f>
        <v>1.8563820718530671E-2</v>
      </c>
      <c r="M1958" s="178">
        <f>IFERROR(_xll.qlIndexFixing(Index1Y,$H1958,TRUE,_xll.ohTrigger(RecalcTrigger,Trigger1Y)),NA())</f>
        <v>1.8885499503749958E-2</v>
      </c>
      <c r="N1958" s="177">
        <f>IFERROR(_xll.qlIndexFixing(ONIndex1M,I1958,TRUE,_xll.ohTrigger(RecalcTrigger,Trigger1M)),NA())</f>
        <v>1.819918453187741E-2</v>
      </c>
      <c r="O1958" s="44">
        <f>IFERROR(_xll.qlIndexFixing(ONIndex3M,I1958,TRUE,_xll.ohTrigger(RecalcTrigger,Trigger3M)),NA())</f>
        <v>1.8520539866306862E-2</v>
      </c>
      <c r="P1958" s="44">
        <f>IFERROR(_xll.qlIndexFixing(ONIndex6M,I1958,TRUE,_xll.ohTrigger(RecalcTrigger,Trigger6M)),NA())</f>
        <v>1.8589023293197338E-2</v>
      </c>
      <c r="Q1958" s="178">
        <f>IFERROR(_xll.qlIndexFixing(ONIndex1Y,I1958,TRUE,_xll.ohTrigger(RecalcTrigger,Trigger1Y)),NA())</f>
        <v>1.8946265147258279E-2</v>
      </c>
    </row>
    <row r="1959" spans="2:17" x14ac:dyDescent="0.2">
      <c r="B1959" s="39" t="s">
        <v>42</v>
      </c>
      <c r="D1959" s="42">
        <f>_xll.qlCalendarAdvance(Calendar,$D1958,B1959,"f",FALSE)</f>
        <v>53211</v>
      </c>
      <c r="E1959" s="172">
        <f>_xll.qlInterestRateIndexValueDate(IndexON,D1959)</f>
        <v>53211</v>
      </c>
      <c r="F1959" s="188">
        <f>IFERROR(_xll.qlIndexFixing(IndexON,D1959,TRUE,_xll.ohTrigger(RecalcTrigger,TriggerON)),NA())</f>
        <v>1.7931328698712612E-2</v>
      </c>
      <c r="H1959" s="42">
        <f>_xll.qlCalendarAdvance(Calendar,$H1958,B1959,"f",FALSE)</f>
        <v>53211</v>
      </c>
      <c r="I1959" s="172">
        <f>_xll.qlInterestRateIndexValueDate(Index1M,$H1959)</f>
        <v>53211</v>
      </c>
      <c r="J1959" s="177">
        <f>IFERROR(_xll.qlIndexFixing(Index1M,$H1959,TRUE,_xll.ohTrigger(RecalcTrigger,Trigger1M)),NA())</f>
        <v>1.8187944838923796E-2</v>
      </c>
      <c r="K1959" s="44">
        <f>IFERROR(_xll.qlIndexFixing(Index3M,H1959,TRUE,_xll.ohTrigger(RecalcTrigger,Trigger3M)),NA())</f>
        <v>1.8499094995337789E-2</v>
      </c>
      <c r="L1959" s="44">
        <f>IFERROR(_xll.qlIndexFixing(Index6M,$H1959,TRUE,_xll.ohTrigger(RecalcTrigger,Trigger6M)),NA())</f>
        <v>1.8555289963660959E-2</v>
      </c>
      <c r="M1959" s="178">
        <f>IFERROR(_xll.qlIndexFixing(Index1Y,$H1959,TRUE,_xll.ohTrigger(RecalcTrigger,Trigger1Y)),NA())</f>
        <v>1.8876248532972095E-2</v>
      </c>
      <c r="N1959" s="177">
        <f>IFERROR(_xll.qlIndexFixing(ONIndex1M,I1959,TRUE,_xll.ohTrigger(RecalcTrigger,Trigger1M)),NA())</f>
        <v>1.8191292781984947E-2</v>
      </c>
      <c r="O1959" s="44">
        <f>IFERROR(_xll.qlIndexFixing(ONIndex3M,I1959,TRUE,_xll.ohTrigger(RecalcTrigger,Trigger3M)),NA())</f>
        <v>1.8512145860293261E-2</v>
      </c>
      <c r="P1959" s="44">
        <f>IFERROR(_xll.qlIndexFixing(ONIndex6M,I1959,TRUE,_xll.ohTrigger(RecalcTrigger,Trigger6M)),NA())</f>
        <v>1.8580781474512031E-2</v>
      </c>
      <c r="Q1959" s="178">
        <f>IFERROR(_xll.qlIndexFixing(ONIndex1Y,I1959,TRUE,_xll.ohTrigger(RecalcTrigger,Trigger1Y)),NA())</f>
        <v>1.8937637508887883E-2</v>
      </c>
    </row>
    <row r="1960" spans="2:17" x14ac:dyDescent="0.2">
      <c r="B1960" s="39" t="s">
        <v>42</v>
      </c>
      <c r="D1960" s="42">
        <f>_xll.qlCalendarAdvance(Calendar,$D1959,B1960,"f",FALSE)</f>
        <v>53218</v>
      </c>
      <c r="E1960" s="172">
        <f>_xll.qlInterestRateIndexValueDate(IndexON,D1960)</f>
        <v>53218</v>
      </c>
      <c r="F1960" s="188">
        <f>IFERROR(_xll.qlIndexFixing(IndexON,D1960,TRUE,_xll.ohTrigger(RecalcTrigger,TriggerON)),NA())</f>
        <v>1.7923078764052747E-2</v>
      </c>
      <c r="H1960" s="42">
        <f>_xll.qlCalendarAdvance(Calendar,$H1959,B1960,"f",FALSE)</f>
        <v>53218</v>
      </c>
      <c r="I1960" s="172">
        <f>_xll.qlInterestRateIndexValueDate(Index1M,$H1960)</f>
        <v>53218</v>
      </c>
      <c r="J1960" s="177">
        <f>IFERROR(_xll.qlIndexFixing(Index1M,$H1960,TRUE,_xll.ohTrigger(RecalcTrigger,Trigger1M)),NA())</f>
        <v>1.8179940884637556E-2</v>
      </c>
      <c r="K1960" s="44">
        <f>IFERROR(_xll.qlIndexFixing(Index3M,H1960,TRUE,_xll.ohTrigger(RecalcTrigger,Trigger3M)),NA())</f>
        <v>1.8490384687768667E-2</v>
      </c>
      <c r="L1960" s="44">
        <f>IFERROR(_xll.qlIndexFixing(Index6M,$H1960,TRUE,_xll.ohTrigger(RecalcTrigger,Trigger6M)),NA())</f>
        <v>1.8546589179555251E-2</v>
      </c>
      <c r="M1960" s="178">
        <f>IFERROR(_xll.qlIndexFixing(Index1Y,$H1960,TRUE,_xll.ohTrigger(RecalcTrigger,Trigger1Y)),NA())</f>
        <v>1.8866994721903341E-2</v>
      </c>
      <c r="N1960" s="177">
        <f>IFERROR(_xll.qlIndexFixing(ONIndex1M,I1960,TRUE,_xll.ohTrigger(RecalcTrigger,Trigger1M)),NA())</f>
        <v>1.8183368259813149E-2</v>
      </c>
      <c r="O1960" s="44">
        <f>IFERROR(_xll.qlIndexFixing(ONIndex3M,I1960,TRUE,_xll.ohTrigger(RecalcTrigger,Trigger3M)),NA())</f>
        <v>1.8503714598033794E-2</v>
      </c>
      <c r="P1960" s="44">
        <f>IFERROR(_xll.qlIndexFixing(ONIndex6M,I1960,TRUE,_xll.ohTrigger(RecalcTrigger,Trigger6M)),NA())</f>
        <v>1.8572502236677835E-2</v>
      </c>
      <c r="Q1960" s="178">
        <f>IFERROR(_xll.qlIndexFixing(ONIndex1Y,I1960,TRUE,_xll.ohTrigger(RecalcTrigger,Trigger1Y)),NA())</f>
        <v>1.892895845475695E-2</v>
      </c>
    </row>
    <row r="1961" spans="2:17" x14ac:dyDescent="0.2">
      <c r="B1961" s="39" t="s">
        <v>42</v>
      </c>
      <c r="D1961" s="42">
        <f>_xll.qlCalendarAdvance(Calendar,$D1960,B1961,"f",FALSE)</f>
        <v>53225</v>
      </c>
      <c r="E1961" s="172">
        <f>_xll.qlInterestRateIndexValueDate(IndexON,D1961)</f>
        <v>53225</v>
      </c>
      <c r="F1961" s="188">
        <f>IFERROR(_xll.qlIndexFixing(IndexON,D1961,TRUE,_xll.ohTrigger(RecalcTrigger,TriggerON)),NA())</f>
        <v>1.7914793654010275E-2</v>
      </c>
      <c r="H1961" s="42">
        <f>_xll.qlCalendarAdvance(Calendar,$H1960,B1961,"f",FALSE)</f>
        <v>53225</v>
      </c>
      <c r="I1961" s="172">
        <f>_xll.qlInterestRateIndexValueDate(Index1M,$H1961)</f>
        <v>53225</v>
      </c>
      <c r="J1961" s="177">
        <f>IFERROR(_xll.qlIndexFixing(Index1M,$H1961,TRUE,_xll.ohTrigger(RecalcTrigger,Trigger1M)),NA())</f>
        <v>1.8171904115892795E-2</v>
      </c>
      <c r="K1961" s="44">
        <f>IFERROR(_xll.qlIndexFixing(Index3M,H1961,TRUE,_xll.ohTrigger(RecalcTrigger,Trigger3M)),NA())</f>
        <v>1.8481636988607279E-2</v>
      </c>
      <c r="L1961" s="44">
        <f>IFERROR(_xll.qlIndexFixing(Index6M,$H1961,TRUE,_xll.ohTrigger(RecalcTrigger,Trigger6M)),NA())</f>
        <v>1.8537875683408461E-2</v>
      </c>
      <c r="M1961" s="178">
        <f>IFERROR(_xll.qlIndexFixing(Index1Y,$H1961,TRUE,_xll.ohTrigger(RecalcTrigger,Trigger1Y)),NA())</f>
        <v>1.8857739392034389E-2</v>
      </c>
      <c r="N1961" s="177">
        <f>IFERROR(_xll.qlIndexFixing(ONIndex1M,I1961,TRUE,_xll.ohTrigger(RecalcTrigger,Trigger1M)),NA())</f>
        <v>1.8175410965362016E-2</v>
      </c>
      <c r="O1961" s="44">
        <f>IFERROR(_xll.qlIndexFixing(ONIndex3M,I1961,TRUE,_xll.ohTrigger(RecalcTrigger,Trigger3M)),NA())</f>
        <v>1.849524607952846E-2</v>
      </c>
      <c r="P1961" s="44">
        <f>IFERROR(_xll.qlIndexFixing(ONIndex6M,I1961,TRUE,_xll.ohTrigger(RecalcTrigger,Trigger6M)),NA())</f>
        <v>1.8564185579775794E-2</v>
      </c>
      <c r="Q1961" s="178">
        <f>IFERROR(_xll.qlIndexFixing(ONIndex1Y,I1961,TRUE,_xll.ohTrigger(RecalcTrigger,Trigger1Y)),NA())</f>
        <v>1.8920227984865479E-2</v>
      </c>
    </row>
    <row r="1962" spans="2:17" x14ac:dyDescent="0.2">
      <c r="B1962" s="39" t="s">
        <v>42</v>
      </c>
      <c r="D1962" s="42">
        <f>_xll.qlCalendarAdvance(Calendar,$D1961,B1962,"f",FALSE)</f>
        <v>53232</v>
      </c>
      <c r="E1962" s="172">
        <f>_xll.qlInterestRateIndexValueDate(IndexON,D1962)</f>
        <v>53232</v>
      </c>
      <c r="F1962" s="188">
        <f>IFERROR(_xll.qlIndexFixing(IndexON,D1962,TRUE,_xll.ohTrigger(RecalcTrigger,TriggerON)),NA())</f>
        <v>1.7906473368342057E-2</v>
      </c>
      <c r="H1962" s="42">
        <f>_xll.qlCalendarAdvance(Calendar,$H1961,B1962,"f",FALSE)</f>
        <v>53232</v>
      </c>
      <c r="I1962" s="172">
        <f>_xll.qlInterestRateIndexValueDate(Index1M,$H1962)</f>
        <v>53232</v>
      </c>
      <c r="J1962" s="177">
        <f>IFERROR(_xll.qlIndexFixing(Index1M,$H1962,TRUE,_xll.ohTrigger(RecalcTrigger,Trigger1M)),NA())</f>
        <v>1.8163834532748946E-2</v>
      </c>
      <c r="K1962" s="44">
        <f>IFERROR(_xll.qlIndexFixing(Index3M,H1962,TRUE,_xll.ohTrigger(RecalcTrigger,Trigger3M)),NA())</f>
        <v>1.8472853292875648E-2</v>
      </c>
      <c r="L1962" s="44">
        <f>IFERROR(_xll.qlIndexFixing(Index6M,$H1962,TRUE,_xll.ohTrigger(RecalcTrigger,Trigger6M)),NA())</f>
        <v>1.8529151535195847E-2</v>
      </c>
      <c r="M1962" s="178">
        <f>IFERROR(_xll.qlIndexFixing(Index1Y,$H1962,TRUE,_xll.ohTrigger(RecalcTrigger,Trigger1Y)),NA())</f>
        <v>1.8848483864808419E-2</v>
      </c>
      <c r="N1962" s="177">
        <f>IFERROR(_xll.qlIndexFixing(ONIndex1M,I1962,TRUE,_xll.ohTrigger(RecalcTrigger,Trigger1M)),NA())</f>
        <v>1.8167420898712594E-2</v>
      </c>
      <c r="O1962" s="44">
        <f>IFERROR(_xll.qlIndexFixing(ONIndex3M,I1962,TRUE,_xll.ohTrigger(RecalcTrigger,Trigger3M)),NA())</f>
        <v>1.8486740304696214E-2</v>
      </c>
      <c r="P1962" s="44">
        <f>IFERROR(_xll.qlIndexFixing(ONIndex6M,I1962,TRUE,_xll.ohTrigger(RecalcTrigger,Trigger6M)),NA())</f>
        <v>1.8555831503724862E-2</v>
      </c>
      <c r="Q1962" s="178">
        <f>IFERROR(_xll.qlIndexFixing(ONIndex1Y,I1962,TRUE,_xll.ohTrigger(RecalcTrigger,Trigger1Y)),NA())</f>
        <v>1.8911446099213469E-2</v>
      </c>
    </row>
    <row r="1963" spans="2:17" x14ac:dyDescent="0.2">
      <c r="B1963" s="39" t="s">
        <v>42</v>
      </c>
      <c r="D1963" s="42">
        <f>_xll.qlCalendarAdvance(Calendar,$D1962,B1963,"f",FALSE)</f>
        <v>53239</v>
      </c>
      <c r="E1963" s="172">
        <f>_xll.qlInterestRateIndexValueDate(IndexON,D1963)</f>
        <v>53239</v>
      </c>
      <c r="F1963" s="188">
        <f>IFERROR(_xll.qlIndexFixing(IndexON,D1963,TRUE,_xll.ohTrigger(RecalcTrigger,TriggerON)),NA())</f>
        <v>1.7898117907210187E-2</v>
      </c>
      <c r="H1963" s="42">
        <f>_xll.qlCalendarAdvance(Calendar,$H1962,B1963,"f",FALSE)</f>
        <v>53239</v>
      </c>
      <c r="I1963" s="172">
        <f>_xll.qlInterestRateIndexValueDate(Index1M,$H1963)</f>
        <v>53239</v>
      </c>
      <c r="J1963" s="177">
        <f>IFERROR(_xll.qlIndexFixing(Index1M,$H1963,TRUE,_xll.ohTrigger(RecalcTrigger,Trigger1M)),NA())</f>
        <v>1.8155340143456634E-2</v>
      </c>
      <c r="K1963" s="44">
        <f>IFERROR(_xll.qlIndexFixing(Index3M,H1963,TRUE,_xll.ohTrigger(RecalcTrigger,Trigger3M)),NA())</f>
        <v>1.8463867775188408E-2</v>
      </c>
      <c r="L1963" s="44">
        <f>IFERROR(_xll.qlIndexFixing(Index6M,$H1963,TRUE,_xll.ohTrigger(RecalcTrigger,Trigger6M)),NA())</f>
        <v>1.8520261884503869E-2</v>
      </c>
      <c r="M1963" s="178">
        <f>IFERROR(_xll.qlIndexFixing(Index1Y,$H1963,TRUE,_xll.ohTrigger(RecalcTrigger,Trigger1Y)),NA())</f>
        <v>1.8839229461620421E-2</v>
      </c>
      <c r="N1963" s="177">
        <f>IFERROR(_xll.qlIndexFixing(ONIndex1M,I1963,TRUE,_xll.ohTrigger(RecalcTrigger,Trigger1M)),NA())</f>
        <v>1.8159398059864884E-2</v>
      </c>
      <c r="O1963" s="44">
        <f>IFERROR(_xll.qlIndexFixing(ONIndex3M,I1963,TRUE,_xll.ohTrigger(RecalcTrigger,Trigger3M)),NA())</f>
        <v>1.8478197273618102E-2</v>
      </c>
      <c r="P1963" s="44">
        <f>IFERROR(_xll.qlIndexFixing(ONIndex6M,I1963,TRUE,_xll.ohTrigger(RecalcTrigger,Trigger6M)),NA())</f>
        <v>1.854744000852504E-2</v>
      </c>
      <c r="Q1963" s="178">
        <f>IFERROR(_xll.qlIndexFixing(ONIndex1Y,I1963,TRUE,_xll.ohTrigger(RecalcTrigger,Trigger1Y)),NA())</f>
        <v>1.8902612797881968E-2</v>
      </c>
    </row>
    <row r="1964" spans="2:17" x14ac:dyDescent="0.2">
      <c r="B1964" s="39" t="s">
        <v>42</v>
      </c>
      <c r="D1964" s="42">
        <f>_xll.qlCalendarAdvance(Calendar,$D1963,B1964,"f",FALSE)</f>
        <v>53246</v>
      </c>
      <c r="E1964" s="172">
        <f>_xll.qlInterestRateIndexValueDate(IndexON,D1964)</f>
        <v>53246</v>
      </c>
      <c r="F1964" s="188">
        <f>IFERROR(_xll.qlIndexFixing(IndexON,D1964,TRUE,_xll.ohTrigger(RecalcTrigger,TriggerON)),NA())</f>
        <v>1.7889727270533617E-2</v>
      </c>
      <c r="H1964" s="42">
        <f>_xll.qlCalendarAdvance(Calendar,$H1963,B1964,"f",FALSE)</f>
        <v>53246</v>
      </c>
      <c r="I1964" s="172">
        <f>_xll.qlInterestRateIndexValueDate(Index1M,$H1964)</f>
        <v>53246</v>
      </c>
      <c r="J1964" s="177">
        <f>IFERROR(_xll.qlIndexFixing(Index1M,$H1964,TRUE,_xll.ohTrigger(RecalcTrigger,Trigger1M)),NA())</f>
        <v>1.8147196686280568E-2</v>
      </c>
      <c r="K1964" s="44">
        <f>IFERROR(_xll.qlIndexFixing(Index3M,H1964,TRUE,_xll.ohTrigger(RecalcTrigger,Trigger3M)),NA())</f>
        <v>1.8455022159078037E-2</v>
      </c>
      <c r="L1964" s="44">
        <f>IFERROR(_xll.qlIndexFixing(Index6M,$H1964,TRUE,_xll.ohTrigger(RecalcTrigger,Trigger6M)),NA())</f>
        <v>1.8511522689601757E-2</v>
      </c>
      <c r="M1964" s="178">
        <f>IFERROR(_xll.qlIndexFixing(Index1Y,$H1964,TRUE,_xll.ohTrigger(RecalcTrigger,Trigger1Y)),NA())</f>
        <v>1.8829977503817208E-2</v>
      </c>
      <c r="N1964" s="177">
        <f>IFERROR(_xll.qlIndexFixing(ONIndex1M,I1964,TRUE,_xll.ohTrigger(RecalcTrigger,Trigger1M)),NA())</f>
        <v>1.8151342448737839E-2</v>
      </c>
      <c r="O1964" s="44">
        <f>IFERROR(_xll.qlIndexFixing(ONIndex3M,I1964,TRUE,_xll.ohTrigger(RecalcTrigger,Trigger3M)),NA())</f>
        <v>1.8469616986294124E-2</v>
      </c>
      <c r="P1964" s="44">
        <f>IFERROR(_xll.qlIndexFixing(ONIndex6M,I1964,TRUE,_xll.ohTrigger(RecalcTrigger,Trigger6M)),NA())</f>
        <v>1.8539011094257374E-2</v>
      </c>
      <c r="Q1964" s="178">
        <f>IFERROR(_xll.qlIndexFixing(ONIndex1Y,I1964,TRUE,_xll.ohTrigger(RecalcTrigger,Trigger1Y)),NA())</f>
        <v>1.8893728080708883E-2</v>
      </c>
    </row>
    <row r="1965" spans="2:17" x14ac:dyDescent="0.2">
      <c r="B1965" s="39" t="s">
        <v>42</v>
      </c>
      <c r="D1965" s="42">
        <f>_xll.qlCalendarAdvance(Calendar,$D1964,B1965,"f",FALSE)</f>
        <v>53253</v>
      </c>
      <c r="E1965" s="172">
        <f>_xll.qlInterestRateIndexValueDate(IndexON,D1965)</f>
        <v>53253</v>
      </c>
      <c r="F1965" s="188">
        <f>IFERROR(_xll.qlIndexFixing(IndexON,D1965,TRUE,_xll.ohTrigger(RecalcTrigger,TriggerON)),NA())</f>
        <v>1.7881301458474441E-2</v>
      </c>
      <c r="H1965" s="42">
        <f>_xll.qlCalendarAdvance(Calendar,$H1964,B1965,"f",FALSE)</f>
        <v>53253</v>
      </c>
      <c r="I1965" s="172">
        <f>_xll.qlInterestRateIndexValueDate(Index1M,$H1965)</f>
        <v>53253</v>
      </c>
      <c r="J1965" s="177">
        <f>IFERROR(_xll.qlIndexFixing(Index1M,$H1965,TRUE,_xll.ohTrigger(RecalcTrigger,Trigger1M)),NA())</f>
        <v>1.8139020410574757E-2</v>
      </c>
      <c r="K1965" s="44">
        <f>IFERROR(_xll.qlIndexFixing(Index3M,H1965,TRUE,_xll.ohTrigger(RecalcTrigger,Trigger3M)),NA())</f>
        <v>1.844615294330906E-2</v>
      </c>
      <c r="L1965" s="44">
        <f>IFERROR(_xll.qlIndexFixing(Index6M,$H1965,TRUE,_xll.ohTrigger(RecalcTrigger,Trigger6M)),NA())</f>
        <v>1.8502779132278935E-2</v>
      </c>
      <c r="M1965" s="178">
        <f>IFERROR(_xll.qlIndexFixing(Index1Y,$H1965,TRUE,_xll.ohTrigger(RecalcTrigger,Trigger1Y)),NA())</f>
        <v>1.8820729312697848E-2</v>
      </c>
      <c r="N1965" s="177">
        <f>IFERROR(_xll.qlIndexFixing(ONIndex1M,I1965,TRUE,_xll.ohTrigger(RecalcTrigger,Trigger1M)),NA())</f>
        <v>1.8143254065493553E-2</v>
      </c>
      <c r="O1965" s="44">
        <f>IFERROR(_xll.qlIndexFixing(ONIndex3M,I1965,TRUE,_xll.ohTrigger(RecalcTrigger,Trigger3M)),NA())</f>
        <v>1.8460999442643233E-2</v>
      </c>
      <c r="P1965" s="44">
        <f>IFERROR(_xll.qlIndexFixing(ONIndex6M,I1965,TRUE,_xll.ohTrigger(RecalcTrigger,Trigger6M)),NA())</f>
        <v>1.8530544761002909E-2</v>
      </c>
      <c r="Q1965" s="178">
        <f>IFERROR(_xll.qlIndexFixing(ONIndex1Y,I1965,TRUE,_xll.ohTrigger(RecalcTrigger,Trigger1Y)),NA())</f>
        <v>1.8884791948018398E-2</v>
      </c>
    </row>
    <row r="1966" spans="2:17" x14ac:dyDescent="0.2">
      <c r="B1966" s="39" t="s">
        <v>42</v>
      </c>
      <c r="D1966" s="42">
        <f>_xll.qlCalendarAdvance(Calendar,$D1965,B1966,"f",FALSE)</f>
        <v>53260</v>
      </c>
      <c r="E1966" s="172">
        <f>_xll.qlInterestRateIndexValueDate(IndexON,D1966)</f>
        <v>53260</v>
      </c>
      <c r="F1966" s="188">
        <f>IFERROR(_xll.qlIndexFixing(IndexON,D1966,TRUE,_xll.ohTrigger(RecalcTrigger,TriggerON)),NA())</f>
        <v>1.7872840470627427E-2</v>
      </c>
      <c r="H1966" s="42">
        <f>_xll.qlCalendarAdvance(Calendar,$H1965,B1966,"f",FALSE)</f>
        <v>53260</v>
      </c>
      <c r="I1966" s="172">
        <f>_xll.qlInterestRateIndexValueDate(Index1M,$H1966)</f>
        <v>53260</v>
      </c>
      <c r="J1966" s="177">
        <f>IFERROR(_xll.qlIndexFixing(Index1M,$H1966,TRUE,_xll.ohTrigger(RecalcTrigger,Trigger1M)),NA())</f>
        <v>1.8130811316410422E-2</v>
      </c>
      <c r="K1966" s="44">
        <f>IFERROR(_xll.qlIndexFixing(Index3M,H1966,TRUE,_xll.ohTrigger(RecalcTrigger,Trigger3M)),NA())</f>
        <v>1.8437264155508119E-2</v>
      </c>
      <c r="L1966" s="44">
        <f>IFERROR(_xll.qlIndexFixing(Index6M,$H1966,TRUE,_xll.ohTrigger(RecalcTrigger,Trigger6M)),NA())</f>
        <v>1.8494033261152482E-2</v>
      </c>
      <c r="M1966" s="178">
        <f>IFERROR(_xll.qlIndexFixing(Index1Y,$H1966,TRUE,_xll.ohTrigger(RecalcTrigger,Trigger1Y)),NA())</f>
        <v>1.8811486209513006E-2</v>
      </c>
      <c r="N1966" s="177">
        <f>IFERROR(_xll.qlIndexFixing(ONIndex1M,I1966,TRUE,_xll.ohTrigger(RecalcTrigger,Trigger1M)),NA())</f>
        <v>1.8135132909807838E-2</v>
      </c>
      <c r="O1966" s="44">
        <f>IFERROR(_xll.qlIndexFixing(ONIndex3M,I1966,TRUE,_xll.ohTrigger(RecalcTrigger,Trigger3M)),NA())</f>
        <v>1.8452344642746477E-2</v>
      </c>
      <c r="P1966" s="44">
        <f>IFERROR(_xll.qlIndexFixing(ONIndex6M,I1966,TRUE,_xll.ohTrigger(RecalcTrigger,Trigger6M)),NA())</f>
        <v>1.8522041008599555E-2</v>
      </c>
      <c r="Q1966" s="178">
        <f>IFERROR(_xll.qlIndexFixing(ONIndex1Y,I1966,TRUE,_xll.ohTrigger(RecalcTrigger,Trigger1Y)),NA())</f>
        <v>1.8875804399486329E-2</v>
      </c>
    </row>
    <row r="1967" spans="2:17" x14ac:dyDescent="0.2">
      <c r="B1967" s="39" t="s">
        <v>42</v>
      </c>
      <c r="D1967" s="42">
        <f>_xll.qlCalendarAdvance(Calendar,$D1966,B1967,"f",FALSE)</f>
        <v>53267</v>
      </c>
      <c r="E1967" s="172">
        <f>_xll.qlInterestRateIndexValueDate(IndexON,D1967)</f>
        <v>53267</v>
      </c>
      <c r="F1967" s="188">
        <f>IFERROR(_xll.qlIndexFixing(IndexON,D1967,TRUE,_xll.ohTrigger(RecalcTrigger,TriggerON)),NA())</f>
        <v>1.7864344307397806E-2</v>
      </c>
      <c r="H1967" s="42">
        <f>_xll.qlCalendarAdvance(Calendar,$H1966,B1967,"f",FALSE)</f>
        <v>53267</v>
      </c>
      <c r="I1967" s="172">
        <f>_xll.qlInterestRateIndexValueDate(Index1M,$H1967)</f>
        <v>53267</v>
      </c>
      <c r="J1967" s="177">
        <f>IFERROR(_xll.qlIndexFixing(Index1M,$H1967,TRUE,_xll.ohTrigger(RecalcTrigger,Trigger1M)),NA())</f>
        <v>1.8122994403404556E-2</v>
      </c>
      <c r="K1967" s="44">
        <f>IFERROR(_xll.qlIndexFixing(Index3M,H1967,TRUE,_xll.ohTrigger(RecalcTrigger,Trigger3M)),NA())</f>
        <v>1.8428359823273659E-2</v>
      </c>
      <c r="L1967" s="44">
        <f>IFERROR(_xll.qlIndexFixing(Index6M,$H1967,TRUE,_xll.ohTrigger(RecalcTrigger,Trigger6M)),NA())</f>
        <v>1.8485443109859345E-2</v>
      </c>
      <c r="M1967" s="178">
        <f>IFERROR(_xll.qlIndexFixing(Index1Y,$H1967,TRUE,_xll.ohTrigger(RecalcTrigger,Trigger1Y)),NA())</f>
        <v>1.8802249515465608E-2</v>
      </c>
      <c r="N1967" s="177">
        <f>IFERROR(_xll.qlIndexFixing(ONIndex1M,I1967,TRUE,_xll.ohTrigger(RecalcTrigger,Trigger1M)),NA())</f>
        <v>1.8126978982004882E-2</v>
      </c>
      <c r="O1967" s="44">
        <f>IFERROR(_xll.qlIndexFixing(ONIndex3M,I1967,TRUE,_xll.ohTrigger(RecalcTrigger,Trigger3M)),NA())</f>
        <v>1.8443652586522807E-2</v>
      </c>
      <c r="P1967" s="44">
        <f>IFERROR(_xll.qlIndexFixing(ONIndex6M,I1967,TRUE,_xll.ohTrigger(RecalcTrigger,Trigger6M)),NA())</f>
        <v>1.8513499836966263E-2</v>
      </c>
      <c r="Q1967" s="178">
        <f>IFERROR(_xll.qlIndexFixing(ONIndex1Y,I1967,TRUE,_xll.ohTrigger(RecalcTrigger,Trigger1Y)),NA())</f>
        <v>1.8866765435193722E-2</v>
      </c>
    </row>
    <row r="1968" spans="2:17" x14ac:dyDescent="0.2">
      <c r="B1968" s="39" t="s">
        <v>42</v>
      </c>
      <c r="D1968" s="42">
        <f>_xll.qlCalendarAdvance(Calendar,$D1967,B1968,"f",FALSE)</f>
        <v>53274</v>
      </c>
      <c r="E1968" s="172">
        <f>_xll.qlInterestRateIndexValueDate(IndexON,D1968)</f>
        <v>53274</v>
      </c>
      <c r="F1968" s="188">
        <f>IFERROR(_xll.qlIndexFixing(IndexON,D1968,TRUE,_xll.ohTrigger(RecalcTrigger,TriggerON)),NA())</f>
        <v>1.7855812968704532E-2</v>
      </c>
      <c r="H1968" s="42">
        <f>_xll.qlCalendarAdvance(Calendar,$H1967,B1968,"f",FALSE)</f>
        <v>53274</v>
      </c>
      <c r="I1968" s="172">
        <f>_xll.qlInterestRateIndexValueDate(Index1M,$H1968)</f>
        <v>53274</v>
      </c>
      <c r="J1968" s="177">
        <f>IFERROR(_xll.qlIndexFixing(Index1M,$H1968,TRUE,_xll.ohTrigger(RecalcTrigger,Trigger1M)),NA())</f>
        <v>1.811472793527099E-2</v>
      </c>
      <c r="K1968" s="44">
        <f>IFERROR(_xll.qlIndexFixing(Index3M,H1968,TRUE,_xll.ohTrigger(RecalcTrigger,Trigger3M)),NA())</f>
        <v>1.8419443974163605E-2</v>
      </c>
      <c r="L1968" s="44">
        <f>IFERROR(_xll.qlIndexFixing(Index6M,$H1968,TRUE,_xll.ohTrigger(RecalcTrigger,Trigger6M)),NA())</f>
        <v>1.8476698306782217E-2</v>
      </c>
      <c r="M1968" s="178">
        <f>IFERROR(_xll.qlIndexFixing(Index1Y,$H1968,TRUE,_xll.ohTrigger(RecalcTrigger,Trigger1Y)),NA())</f>
        <v>1.8793020551711281E-2</v>
      </c>
      <c r="N1968" s="177">
        <f>IFERROR(_xll.qlIndexFixing(ONIndex1M,I1968,TRUE,_xll.ohTrigger(RecalcTrigger,Trigger1M)),NA())</f>
        <v>1.8118792282084684E-2</v>
      </c>
      <c r="O1968" s="44">
        <f>IFERROR(_xll.qlIndexFixing(ONIndex3M,I1968,TRUE,_xll.ohTrigger(RecalcTrigger,Trigger3M)),NA())</f>
        <v>1.8434923274215365E-2</v>
      </c>
      <c r="P1968" s="44">
        <f>IFERROR(_xll.qlIndexFixing(ONIndex6M,I1968,TRUE,_xll.ohTrigger(RecalcTrigger,Trigger6M)),NA())</f>
        <v>1.8504921246346173E-2</v>
      </c>
      <c r="Q1968" s="178">
        <f>IFERROR(_xll.qlIndexFixing(ONIndex1Y,I1968,TRUE,_xll.ohTrigger(RecalcTrigger,Trigger1Y)),NA())</f>
        <v>1.8857675055140577E-2</v>
      </c>
    </row>
    <row r="1969" spans="2:17" x14ac:dyDescent="0.2">
      <c r="B1969" s="39" t="s">
        <v>42</v>
      </c>
      <c r="D1969" s="42">
        <f>_xll.qlCalendarAdvance(Calendar,$D1968,B1969,"f",FALSE)</f>
        <v>53281</v>
      </c>
      <c r="E1969" s="172">
        <f>_xll.qlInterestRateIndexValueDate(IndexON,D1969)</f>
        <v>53281</v>
      </c>
      <c r="F1969" s="188">
        <f>IFERROR(_xll.qlIndexFixing(IndexON,D1969,TRUE,_xll.ohTrigger(RecalcTrigger,TriggerON)),NA())</f>
        <v>1.7847246454385512E-2</v>
      </c>
      <c r="H1969" s="42">
        <f>_xll.qlCalendarAdvance(Calendar,$H1968,B1969,"f",FALSE)</f>
        <v>53281</v>
      </c>
      <c r="I1969" s="172">
        <f>_xll.qlInterestRateIndexValueDate(Index1M,$H1969)</f>
        <v>53281</v>
      </c>
      <c r="J1969" s="177">
        <f>IFERROR(_xll.qlIndexFixing(Index1M,$H1969,TRUE,_xll.ohTrigger(RecalcTrigger,Trigger1M)),NA())</f>
        <v>1.81064286532003E-2</v>
      </c>
      <c r="K1969" s="44">
        <f>IFERROR(_xll.qlIndexFixing(Index3M,H1969,TRUE,_xll.ohTrigger(RecalcTrigger,Trigger3M)),NA())</f>
        <v>1.8410520635701526E-2</v>
      </c>
      <c r="L1969" s="44">
        <f>IFERROR(_xll.qlIndexFixing(Index6M,$H1969,TRUE,_xll.ohTrigger(RecalcTrigger,Trigger6M)),NA())</f>
        <v>1.846795727048502E-2</v>
      </c>
      <c r="M1969" s="178">
        <f>IFERROR(_xll.qlIndexFixing(Index1Y,$H1969,TRUE,_xll.ohTrigger(RecalcTrigger,Trigger1Y)),NA())</f>
        <v>1.8783800639357695E-2</v>
      </c>
      <c r="N1969" s="177">
        <f>IFERROR(_xll.qlIndexFixing(ONIndex1M,I1969,TRUE,_xll.ohTrigger(RecalcTrigger,Trigger1M)),NA())</f>
        <v>1.811057280988515E-2</v>
      </c>
      <c r="O1969" s="44">
        <f>IFERROR(_xll.qlIndexFixing(ONIndex3M,I1969,TRUE,_xll.ohTrigger(RecalcTrigger,Trigger3M)),NA())</f>
        <v>1.8426156705418917E-2</v>
      </c>
      <c r="P1969" s="44">
        <f>IFERROR(_xll.qlIndexFixing(ONIndex6M,I1969,TRUE,_xll.ohTrigger(RecalcTrigger,Trigger6M)),NA())</f>
        <v>1.8496305236658239E-2</v>
      </c>
      <c r="Q1969" s="178">
        <f>IFERROR(_xll.qlIndexFixing(ONIndex1Y,I1969,TRUE,_xll.ohTrigger(RecalcTrigger,Trigger1Y)),NA())</f>
        <v>1.8848533259488987E-2</v>
      </c>
    </row>
    <row r="1970" spans="2:17" x14ac:dyDescent="0.2">
      <c r="B1970" s="39" t="s">
        <v>42</v>
      </c>
      <c r="D1970" s="42">
        <f>_xll.qlCalendarAdvance(Calendar,$D1969,B1970,"f",FALSE)</f>
        <v>53288</v>
      </c>
      <c r="E1970" s="172">
        <f>_xll.qlInterestRateIndexValueDate(IndexON,D1970)</f>
        <v>53288</v>
      </c>
      <c r="F1970" s="188">
        <f>IFERROR(_xll.qlIndexFixing(IndexON,D1970,TRUE,_xll.ohTrigger(RecalcTrigger,TriggerON)),NA())</f>
        <v>1.783864476460284E-2</v>
      </c>
      <c r="H1970" s="42">
        <f>_xll.qlCalendarAdvance(Calendar,$H1969,B1970,"f",FALSE)</f>
        <v>53288</v>
      </c>
      <c r="I1970" s="172">
        <f>_xll.qlInterestRateIndexValueDate(Index1M,$H1970)</f>
        <v>53288</v>
      </c>
      <c r="J1970" s="177">
        <f>IFERROR(_xll.qlIndexFixing(Index1M,$H1970,TRUE,_xll.ohTrigger(RecalcTrigger,Trigger1M)),NA())</f>
        <v>1.8098096888512383E-2</v>
      </c>
      <c r="K1970" s="44">
        <f>IFERROR(_xll.qlIndexFixing(Index3M,H1970,TRUE,_xll.ohTrigger(RecalcTrigger,Trigger3M)),NA())</f>
        <v>1.8401593835374874E-2</v>
      </c>
      <c r="L1970" s="44">
        <f>IFERROR(_xll.qlIndexFixing(Index6M,$H1970,TRUE,_xll.ohTrigger(RecalcTrigger,Trigger6M)),NA())</f>
        <v>1.8459222060662264E-2</v>
      </c>
      <c r="M1970" s="178">
        <f>IFERROR(_xll.qlIndexFixing(Index1Y,$H1970,TRUE,_xll.ohTrigger(RecalcTrigger,Trigger1Y)),NA())</f>
        <v>1.8774591099464111E-2</v>
      </c>
      <c r="N1970" s="177">
        <f>IFERROR(_xll.qlIndexFixing(ONIndex1M,I1970,TRUE,_xll.ohTrigger(RecalcTrigger,Trigger1M)),NA())</f>
        <v>1.8102320565487329E-2</v>
      </c>
      <c r="O1970" s="44">
        <f>IFERROR(_xll.qlIndexFixing(ONIndex3M,I1970,TRUE,_xll.ohTrigger(RecalcTrigger,Trigger3M)),NA())</f>
        <v>1.8417352880457649E-2</v>
      </c>
      <c r="P1970" s="44">
        <f>IFERROR(_xll.qlIndexFixing(ONIndex6M,I1970,TRUE,_xll.ohTrigger(RecalcTrigger,Trigger6M)),NA())</f>
        <v>1.8487651807983507E-2</v>
      </c>
      <c r="Q1970" s="178">
        <f>IFERROR(_xll.qlIndexFixing(ONIndex1Y,I1970,TRUE,_xll.ohTrigger(RecalcTrigger,Trigger1Y)),NA())</f>
        <v>1.8839340048157904E-2</v>
      </c>
    </row>
    <row r="1971" spans="2:17" x14ac:dyDescent="0.2">
      <c r="B1971" s="39" t="s">
        <v>42</v>
      </c>
      <c r="D1971" s="42">
        <f>_xll.qlCalendarAdvance(Calendar,$D1970,B1971,"f",FALSE)</f>
        <v>53295</v>
      </c>
      <c r="E1971" s="172">
        <f>_xll.qlInterestRateIndexValueDate(IndexON,D1971)</f>
        <v>53295</v>
      </c>
      <c r="F1971" s="188">
        <f>IFERROR(_xll.qlIndexFixing(IndexON,D1971,TRUE,_xll.ohTrigger(RecalcTrigger,TriggerON)),NA())</f>
        <v>1.7830007899356515E-2</v>
      </c>
      <c r="H1971" s="42">
        <f>_xll.qlCalendarAdvance(Calendar,$H1970,B1971,"f",FALSE)</f>
        <v>53295</v>
      </c>
      <c r="I1971" s="172">
        <f>_xll.qlInterestRateIndexValueDate(Index1M,$H1971)</f>
        <v>53295</v>
      </c>
      <c r="J1971" s="177">
        <f>IFERROR(_xll.qlIndexFixing(Index1M,$H1971,TRUE,_xll.ohTrigger(RecalcTrigger,Trigger1M)),NA())</f>
        <v>1.808973853634081E-2</v>
      </c>
      <c r="K1971" s="44">
        <f>IFERROR(_xll.qlIndexFixing(Index3M,H1971,TRUE,_xll.ohTrigger(RecalcTrigger,Trigger3M)),NA())</f>
        <v>1.8392840890810468E-2</v>
      </c>
      <c r="L1971" s="44">
        <f>IFERROR(_xll.qlIndexFixing(Index6M,$H1971,TRUE,_xll.ohTrigger(RecalcTrigger,Trigger6M)),NA())</f>
        <v>1.8450494736970847E-2</v>
      </c>
      <c r="M1971" s="178">
        <f>IFERROR(_xll.qlIndexFixing(Index1Y,$H1971,TRUE,_xll.ohTrigger(RecalcTrigger,Trigger1Y)),NA())</f>
        <v>1.8765393253043605E-2</v>
      </c>
      <c r="N1971" s="177">
        <f>IFERROR(_xll.qlIndexFixing(ONIndex1M,I1971,TRUE,_xll.ohTrigger(RecalcTrigger,Trigger1M)),NA())</f>
        <v>1.8094035548891219E-2</v>
      </c>
      <c r="O1971" s="44">
        <f>IFERROR(_xll.qlIndexFixing(ONIndex3M,I1971,TRUE,_xll.ohTrigger(RecalcTrigger,Trigger3M)),NA())</f>
        <v>1.8408511799331562E-2</v>
      </c>
      <c r="P1971" s="44">
        <f>IFERROR(_xll.qlIndexFixing(ONIndex6M,I1971,TRUE,_xll.ohTrigger(RecalcTrigger,Trigger6M)),NA())</f>
        <v>1.8478960960078838E-2</v>
      </c>
      <c r="Q1971" s="178">
        <f>IFERROR(_xll.qlIndexFixing(ONIndex1Y,I1971,TRUE,_xll.ohTrigger(RecalcTrigger,Trigger1Y)),NA())</f>
        <v>1.8830095420985238E-2</v>
      </c>
    </row>
    <row r="1972" spans="2:17" x14ac:dyDescent="0.2">
      <c r="B1972" s="39" t="s">
        <v>42</v>
      </c>
      <c r="D1972" s="42">
        <f>_xll.qlCalendarAdvance(Calendar,$D1971,B1972,"f",FALSE)</f>
        <v>53302</v>
      </c>
      <c r="E1972" s="172">
        <f>_xll.qlInterestRateIndexValueDate(IndexON,D1972)</f>
        <v>53302</v>
      </c>
      <c r="F1972" s="188">
        <f>IFERROR(_xll.qlIndexFixing(IndexON,D1972,TRUE,_xll.ohTrigger(RecalcTrigger,TriggerON)),NA())</f>
        <v>1.7821335858646536E-2</v>
      </c>
      <c r="H1972" s="42">
        <f>_xll.qlCalendarAdvance(Calendar,$H1971,B1972,"f",FALSE)</f>
        <v>53302</v>
      </c>
      <c r="I1972" s="172">
        <f>_xll.qlInterestRateIndexValueDate(Index1M,$H1972)</f>
        <v>53302</v>
      </c>
      <c r="J1972" s="177">
        <f>IFERROR(_xll.qlIndexFixing(Index1M,$H1972,TRUE,_xll.ohTrigger(RecalcTrigger,Trigger1M)),NA())</f>
        <v>1.8080911148766081E-2</v>
      </c>
      <c r="K1972" s="44">
        <f>IFERROR(_xll.qlIndexFixing(Index3M,H1972,TRUE,_xll.ohTrigger(RecalcTrigger,Trigger3M)),NA())</f>
        <v>1.8384091495508261E-2</v>
      </c>
      <c r="L1972" s="44">
        <f>IFERROR(_xll.qlIndexFixing(Index6M,$H1972,TRUE,_xll.ohTrigger(RecalcTrigger,Trigger6M)),NA())</f>
        <v>1.8441624162745713E-2</v>
      </c>
      <c r="M1972" s="178">
        <f>IFERROR(_xll.qlIndexFixing(Index1Y,$H1972,TRUE,_xll.ohTrigger(RecalcTrigger,Trigger1Y)),NA())</f>
        <v>1.8756208421061515E-2</v>
      </c>
      <c r="N1972" s="177">
        <f>IFERROR(_xll.qlIndexFixing(ONIndex1M,I1972,TRUE,_xll.ohTrigger(RecalcTrigger,Trigger1M)),NA())</f>
        <v>1.808571776009682E-2</v>
      </c>
      <c r="O1972" s="44">
        <f>IFERROR(_xll.qlIndexFixing(ONIndex3M,I1972,TRUE,_xll.ohTrigger(RecalcTrigger,Trigger3M)),NA())</f>
        <v>1.8399633461797515E-2</v>
      </c>
      <c r="P1972" s="44">
        <f>IFERROR(_xll.qlIndexFixing(ONIndex6M,I1972,TRUE,_xll.ohTrigger(RecalcTrigger,Trigger6M)),NA())</f>
        <v>1.8470232693268418E-2</v>
      </c>
      <c r="Q1972" s="178">
        <f>IFERROR(_xll.qlIndexFixing(ONIndex1Y,I1972,TRUE,_xll.ohTrigger(RecalcTrigger,Trigger1Y)),NA())</f>
        <v>1.8820799378214126E-2</v>
      </c>
    </row>
    <row r="1973" spans="2:17" x14ac:dyDescent="0.2">
      <c r="B1973" s="39" t="s">
        <v>42</v>
      </c>
      <c r="D1973" s="42">
        <f>_xll.qlCalendarAdvance(Calendar,$D1972,B1973,"f",FALSE)</f>
        <v>53309</v>
      </c>
      <c r="E1973" s="172">
        <f>_xll.qlInterestRateIndexValueDate(IndexON,D1973)</f>
        <v>53309</v>
      </c>
      <c r="F1973" s="188">
        <f>IFERROR(_xll.qlIndexFixing(IndexON,D1973,TRUE,_xll.ohTrigger(RecalcTrigger,TriggerON)),NA())</f>
        <v>1.7812628642310813E-2</v>
      </c>
      <c r="H1973" s="42">
        <f>_xll.qlCalendarAdvance(Calendar,$H1972,B1973,"f",FALSE)</f>
        <v>53309</v>
      </c>
      <c r="I1973" s="172">
        <f>_xll.qlInterestRateIndexValueDate(Index1M,$H1973)</f>
        <v>53309</v>
      </c>
      <c r="J1973" s="177">
        <f>IFERROR(_xll.qlIndexFixing(Index1M,$H1973,TRUE,_xll.ohTrigger(RecalcTrigger,Trigger1M)),NA())</f>
        <v>1.8072532049226514E-2</v>
      </c>
      <c r="K1973" s="44">
        <f>IFERROR(_xll.qlIndexFixing(Index3M,H1973,TRUE,_xll.ohTrigger(RecalcTrigger,Trigger3M)),NA())</f>
        <v>1.8375177221863302E-2</v>
      </c>
      <c r="L1973" s="44">
        <f>IFERROR(_xll.qlIndexFixing(Index6M,$H1973,TRUE,_xll.ohTrigger(RecalcTrigger,Trigger6M)),NA())</f>
        <v>1.8432919453364272E-2</v>
      </c>
      <c r="M1973" s="178">
        <f>IFERROR(_xll.qlIndexFixing(Index1Y,$H1973,TRUE,_xll.ohTrigger(RecalcTrigger,Trigger1Y)),NA())</f>
        <v>1.8747037924434995E-2</v>
      </c>
      <c r="N1973" s="177">
        <f>IFERROR(_xll.qlIndexFixing(ONIndex1M,I1973,TRUE,_xll.ohTrigger(RecalcTrigger,Trigger1M)),NA())</f>
        <v>1.8077367199023087E-2</v>
      </c>
      <c r="O1973" s="44">
        <f>IFERROR(_xll.qlIndexFixing(ONIndex3M,I1973,TRUE,_xll.ohTrigger(RecalcTrigger,Trigger3M)),NA())</f>
        <v>1.8390717868179696E-2</v>
      </c>
      <c r="P1973" s="44">
        <f>IFERROR(_xll.qlIndexFixing(ONIndex6M,I1973,TRUE,_xll.ohTrigger(RecalcTrigger,Trigger6M)),NA())</f>
        <v>1.8461467007309107E-2</v>
      </c>
      <c r="Q1973" s="178">
        <f>IFERROR(_xll.qlIndexFixing(ONIndex1Y,I1973,TRUE,_xll.ohTrigger(RecalcTrigger,Trigger1Y)),NA())</f>
        <v>1.8811451919682476E-2</v>
      </c>
    </row>
    <row r="1974" spans="2:17" x14ac:dyDescent="0.2">
      <c r="B1974" s="39" t="s">
        <v>42</v>
      </c>
      <c r="D1974" s="42">
        <f>_xll.qlCalendarAdvance(Calendar,$D1973,B1974,"f",FALSE)</f>
        <v>53316</v>
      </c>
      <c r="E1974" s="172">
        <f>_xll.qlInterestRateIndexValueDate(IndexON,D1974)</f>
        <v>53316</v>
      </c>
      <c r="F1974" s="188">
        <f>IFERROR(_xll.qlIndexFixing(IndexON,D1974,TRUE,_xll.ohTrigger(RecalcTrigger,TriggerON)),NA())</f>
        <v>1.7803889519675264E-2</v>
      </c>
      <c r="H1974" s="42">
        <f>_xll.qlCalendarAdvance(Calendar,$H1973,B1974,"f",FALSE)</f>
        <v>53316</v>
      </c>
      <c r="I1974" s="172">
        <f>_xll.qlInterestRateIndexValueDate(Index1M,$H1974)</f>
        <v>53316</v>
      </c>
      <c r="J1974" s="177">
        <f>IFERROR(_xll.qlIndexFixing(Index1M,$H1974,TRUE,_xll.ohTrigger(RecalcTrigger,Trigger1M)),NA())</f>
        <v>1.8064158832517198E-2</v>
      </c>
      <c r="K1974" s="44">
        <f>IFERROR(_xll.qlIndexFixing(Index3M,H1974,TRUE,_xll.ohTrigger(RecalcTrigger,Trigger3M)),NA())</f>
        <v>1.8366275514328914E-2</v>
      </c>
      <c r="L1974" s="44">
        <f>IFERROR(_xll.qlIndexFixing(Index6M,$H1974,TRUE,_xll.ohTrigger(RecalcTrigger,Trigger6M)),NA())</f>
        <v>1.8424228809897511E-2</v>
      </c>
      <c r="M1974" s="178">
        <f>IFERROR(_xll.qlIndexFixing(Index1Y,$H1974,TRUE,_xll.ohTrigger(RecalcTrigger,Trigger1Y)),NA())</f>
        <v>1.873788307889912E-2</v>
      </c>
      <c r="N1974" s="177">
        <f>IFERROR(_xll.qlIndexFixing(ONIndex1M,I1974,TRUE,_xll.ohTrigger(RecalcTrigger,Trigger1M)),NA())</f>
        <v>1.8068986811621279E-2</v>
      </c>
      <c r="O1974" s="44">
        <f>IFERROR(_xll.qlIndexFixing(ONIndex3M,I1974,TRUE,_xll.ohTrigger(RecalcTrigger,Trigger3M)),NA())</f>
        <v>1.8381768423394451E-2</v>
      </c>
      <c r="P1974" s="44">
        <f>IFERROR(_xll.qlIndexFixing(ONIndex6M,I1974,TRUE,_xll.ohTrigger(RecalcTrigger,Trigger6M)),NA())</f>
        <v>1.8452667313033633E-2</v>
      </c>
      <c r="Q1974" s="178">
        <f>IFERROR(_xll.qlIndexFixing(ONIndex1Y,I1974,TRUE,_xll.ohTrigger(RecalcTrigger,Trigger1Y)),NA())</f>
        <v>1.8802057416216211E-2</v>
      </c>
    </row>
    <row r="1975" spans="2:17" x14ac:dyDescent="0.2">
      <c r="B1975" s="39" t="s">
        <v>42</v>
      </c>
      <c r="D1975" s="42">
        <f>_xll.qlCalendarAdvance(Calendar,$D1974,B1975,"f",FALSE)</f>
        <v>53323</v>
      </c>
      <c r="E1975" s="172">
        <f>_xll.qlInterestRateIndexValueDate(IndexON,D1975)</f>
        <v>53323</v>
      </c>
      <c r="F1975" s="188">
        <f>IFERROR(_xll.qlIndexFixing(IndexON,D1975,TRUE,_xll.ohTrigger(RecalcTrigger,TriggerON)),NA())</f>
        <v>1.7795155310713628E-2</v>
      </c>
      <c r="H1975" s="42">
        <f>_xll.qlCalendarAdvance(Calendar,$H1974,B1975,"f",FALSE)</f>
        <v>53323</v>
      </c>
      <c r="I1975" s="172">
        <f>_xll.qlInterestRateIndexValueDate(Index1M,$H1975)</f>
        <v>53323</v>
      </c>
      <c r="J1975" s="177">
        <f>IFERROR(_xll.qlIndexFixing(Index1M,$H1975,TRUE,_xll.ohTrigger(RecalcTrigger,Trigger1M)),NA())</f>
        <v>1.8055797865609392E-2</v>
      </c>
      <c r="K1975" s="44">
        <f>IFERROR(_xll.qlIndexFixing(Index3M,H1975,TRUE,_xll.ohTrigger(RecalcTrigger,Trigger3M)),NA())</f>
        <v>1.8357389079138569E-2</v>
      </c>
      <c r="L1975" s="44">
        <f>IFERROR(_xll.qlIndexFixing(Index6M,$H1975,TRUE,_xll.ohTrigger(RecalcTrigger,Trigger6M)),NA())</f>
        <v>1.8415553578908454E-2</v>
      </c>
      <c r="M1975" s="178">
        <f>IFERROR(_xll.qlIndexFixing(Index1Y,$H1975,TRUE,_xll.ohTrigger(RecalcTrigger,Trigger1Y)),NA())</f>
        <v>1.8728744752665616E-2</v>
      </c>
      <c r="N1975" s="177">
        <f>IFERROR(_xll.qlIndexFixing(ONIndex1M,I1975,TRUE,_xll.ohTrigger(RecalcTrigger,Trigger1M)),NA())</f>
        <v>1.8060609777995618E-2</v>
      </c>
      <c r="O1975" s="44">
        <f>IFERROR(_xll.qlIndexFixing(ONIndex3M,I1975,TRUE,_xll.ohTrigger(RecalcTrigger,Trigger3M)),NA())</f>
        <v>1.8372823480324874E-2</v>
      </c>
      <c r="P1975" s="44">
        <f>IFERROR(_xll.qlIndexFixing(ONIndex6M,I1975,TRUE,_xll.ohTrigger(RecalcTrigger,Trigger6M)),NA())</f>
        <v>1.844387202775688E-2</v>
      </c>
      <c r="Q1975" s="178">
        <f>IFERROR(_xll.qlIndexFixing(ONIndex1Y,I1975,TRUE,_xll.ohTrigger(RecalcTrigger,Trigger1Y)),NA())</f>
        <v>1.8792665095164196E-2</v>
      </c>
    </row>
    <row r="1976" spans="2:17" x14ac:dyDescent="0.2">
      <c r="B1976" s="39" t="s">
        <v>42</v>
      </c>
      <c r="D1976" s="42">
        <f>_xll.qlCalendarAdvance(Calendar,$D1975,B1976,"f",FALSE)</f>
        <v>53330</v>
      </c>
      <c r="E1976" s="172">
        <f>_xll.qlInterestRateIndexValueDate(IndexON,D1976)</f>
        <v>53330</v>
      </c>
      <c r="F1976" s="188">
        <f>IFERROR(_xll.qlIndexFixing(IndexON,D1976,TRUE,_xll.ohTrigger(RecalcTrigger,TriggerON)),NA())</f>
        <v>1.7786436510757175E-2</v>
      </c>
      <c r="H1976" s="42">
        <f>_xll.qlCalendarAdvance(Calendar,$H1975,B1976,"f",FALSE)</f>
        <v>53330</v>
      </c>
      <c r="I1976" s="172">
        <f>_xll.qlInterestRateIndexValueDate(Index1M,$H1976)</f>
        <v>53330</v>
      </c>
      <c r="J1976" s="177">
        <f>IFERROR(_xll.qlIndexFixing(Index1M,$H1976,TRUE,_xll.ohTrigger(RecalcTrigger,Trigger1M)),NA())</f>
        <v>1.8047449736709985E-2</v>
      </c>
      <c r="K1976" s="44">
        <f>IFERROR(_xll.qlIndexFixing(Index3M,H1976,TRUE,_xll.ohTrigger(RecalcTrigger,Trigger3M)),NA())</f>
        <v>1.8348518166220986E-2</v>
      </c>
      <c r="L1976" s="44">
        <f>IFERROR(_xll.qlIndexFixing(Index6M,$H1976,TRUE,_xll.ohTrigger(RecalcTrigger,Trigger6M)),NA())</f>
        <v>1.8407044396706311E-2</v>
      </c>
      <c r="M1976" s="178">
        <f>IFERROR(_xll.qlIndexFixing(Index1Y,$H1976,TRUE,_xll.ohTrigger(RecalcTrigger,Trigger1Y)),NA())</f>
        <v>1.8719623025540644E-2</v>
      </c>
      <c r="N1976" s="177">
        <f>IFERROR(_xll.qlIndexFixing(ONIndex1M,I1976,TRUE,_xll.ohTrigger(RecalcTrigger,Trigger1M)),NA())</f>
        <v>1.8052245556084978E-2</v>
      </c>
      <c r="O1976" s="44">
        <f>IFERROR(_xll.qlIndexFixing(ONIndex3M,I1976,TRUE,_xll.ohTrigger(RecalcTrigger,Trigger3M)),NA())</f>
        <v>1.836389397130378E-2</v>
      </c>
      <c r="P1976" s="44">
        <f>IFERROR(_xll.qlIndexFixing(ONIndex6M,I1976,TRUE,_xll.ohTrigger(RecalcTrigger,Trigger6M)),NA())</f>
        <v>1.8435092101966033E-2</v>
      </c>
      <c r="Q1976" s="178">
        <f>IFERROR(_xll.qlIndexFixing(ONIndex1Y,I1976,TRUE,_xll.ohTrigger(RecalcTrigger,Trigger1Y)),NA())</f>
        <v>1.8783288988879487E-2</v>
      </c>
    </row>
    <row r="1977" spans="2:17" x14ac:dyDescent="0.2">
      <c r="B1977" s="39" t="s">
        <v>42</v>
      </c>
      <c r="D1977" s="42">
        <f>_xll.qlCalendarAdvance(Calendar,$D1976,B1977,"f",FALSE)</f>
        <v>53337</v>
      </c>
      <c r="E1977" s="172">
        <f>_xll.qlInterestRateIndexValueDate(IndexON,D1977)</f>
        <v>53337</v>
      </c>
      <c r="F1977" s="188">
        <f>IFERROR(_xll.qlIndexFixing(IndexON,D1977,TRUE,_xll.ohTrigger(RecalcTrigger,TriggerON)),NA())</f>
        <v>1.7777733120049044E-2</v>
      </c>
      <c r="H1977" s="42">
        <f>_xll.qlCalendarAdvance(Calendar,$H1976,B1977,"f",FALSE)</f>
        <v>53337</v>
      </c>
      <c r="I1977" s="172">
        <f>_xll.qlInterestRateIndexValueDate(Index1M,$H1977)</f>
        <v>53337</v>
      </c>
      <c r="J1977" s="177">
        <f>IFERROR(_xll.qlIndexFixing(Index1M,$H1977,TRUE,_xll.ohTrigger(RecalcTrigger,Trigger1M)),NA())</f>
        <v>1.8039114445784595E-2</v>
      </c>
      <c r="K1977" s="44">
        <f>IFERROR(_xll.qlIndexFixing(Index3M,H1977,TRUE,_xll.ohTrigger(RecalcTrigger,Trigger3M)),NA())</f>
        <v>1.8339662775473511E-2</v>
      </c>
      <c r="L1977" s="44">
        <f>IFERROR(_xll.qlIndexFixing(Index6M,$H1977,TRUE,_xll.ohTrigger(RecalcTrigger,Trigger6M)),NA())</f>
        <v>1.8398399563089064E-2</v>
      </c>
      <c r="M1977" s="178">
        <f>IFERROR(_xll.qlIndexFixing(Index1Y,$H1977,TRUE,_xll.ohTrigger(RecalcTrigger,Trigger1Y)),NA())</f>
        <v>1.8710517897080114E-2</v>
      </c>
      <c r="N1977" s="177">
        <f>IFERROR(_xll.qlIndexFixing(ONIndex1M,I1977,TRUE,_xll.ohTrigger(RecalcTrigger,Trigger1M)),NA())</f>
        <v>1.8043894145727268E-2</v>
      </c>
      <c r="O1977" s="44">
        <f>IFERROR(_xll.qlIndexFixing(ONIndex3M,I1977,TRUE,_xll.ohTrigger(RecalcTrigger,Trigger3M)),NA())</f>
        <v>1.8354979896250123E-2</v>
      </c>
      <c r="P1977" s="44">
        <f>IFERROR(_xll.qlIndexFixing(ONIndex6M,I1977,TRUE,_xll.ohTrigger(RecalcTrigger,Trigger6M)),NA())</f>
        <v>1.8426327535742137E-2</v>
      </c>
      <c r="Q1977" s="178">
        <f>IFERROR(_xll.qlIndexFixing(ONIndex1Y,I1977,TRUE,_xll.ohTrigger(RecalcTrigger,Trigger1Y)),NA())</f>
        <v>1.8773929097362085E-2</v>
      </c>
    </row>
    <row r="1978" spans="2:17" x14ac:dyDescent="0.2">
      <c r="B1978" s="39" t="s">
        <v>42</v>
      </c>
      <c r="D1978" s="42">
        <f>_xll.qlCalendarAdvance(Calendar,$D1977,B1978,"f",FALSE)</f>
        <v>53344</v>
      </c>
      <c r="E1978" s="172">
        <f>_xll.qlInterestRateIndexValueDate(IndexON,D1978)</f>
        <v>53344</v>
      </c>
      <c r="F1978" s="188">
        <f>IFERROR(_xll.qlIndexFixing(IndexON,D1978,TRUE,_xll.ohTrigger(RecalcTrigger,TriggerON)),NA())</f>
        <v>1.7769045138427142E-2</v>
      </c>
      <c r="H1978" s="42">
        <f>_xll.qlCalendarAdvance(Calendar,$H1977,B1978,"f",FALSE)</f>
        <v>53344</v>
      </c>
      <c r="I1978" s="172">
        <f>_xll.qlInterestRateIndexValueDate(Index1M,$H1978)</f>
        <v>53344</v>
      </c>
      <c r="J1978" s="177">
        <f>IFERROR(_xll.qlIndexFixing(Index1M,$H1978,TRUE,_xll.ohTrigger(RecalcTrigger,Trigger1M)),NA())</f>
        <v>1.8030791992811122E-2</v>
      </c>
      <c r="K1978" s="44">
        <f>IFERROR(_xll.qlIndexFixing(Index3M,H1978,TRUE,_xll.ohTrigger(RecalcTrigger,Trigger3M)),NA())</f>
        <v>1.8330822906797082E-2</v>
      </c>
      <c r="L1978" s="44">
        <f>IFERROR(_xll.qlIndexFixing(Index6M,$H1978,TRUE,_xll.ohTrigger(RecalcTrigger,Trigger6M)),NA())</f>
        <v>1.8389770264808449E-2</v>
      </c>
      <c r="M1978" s="178">
        <f>IFERROR(_xll.qlIndexFixing(Index1Y,$H1978,TRUE,_xll.ohTrigger(RecalcTrigger,Trigger1Y)),NA())</f>
        <v>1.8701429366840383E-2</v>
      </c>
      <c r="N1978" s="177">
        <f>IFERROR(_xll.qlIndexFixing(ONIndex1M,I1978,TRUE,_xll.ohTrigger(RecalcTrigger,Trigger1M)),NA())</f>
        <v>1.8035555546922488E-2</v>
      </c>
      <c r="O1978" s="44">
        <f>IFERROR(_xll.qlIndexFixing(ONIndex3M,I1978,TRUE,_xll.ohTrigger(RecalcTrigger,Trigger3M)),NA())</f>
        <v>1.8346081255407043E-2</v>
      </c>
      <c r="P1978" s="44">
        <f>IFERROR(_xll.qlIndexFixing(ONIndex6M,I1978,TRUE,_xll.ohTrigger(RecalcTrigger,Trigger6M)),NA())</f>
        <v>1.8417578329085194E-2</v>
      </c>
      <c r="Q1978" s="178">
        <f>IFERROR(_xll.qlIndexFixing(ONIndex1Y,I1978,TRUE,_xll.ohTrigger(RecalcTrigger,Trigger1Y)),NA())</f>
        <v>1.8764585420530944E-2</v>
      </c>
    </row>
    <row r="1979" spans="2:17" x14ac:dyDescent="0.2">
      <c r="B1979" s="39" t="s">
        <v>42</v>
      </c>
      <c r="D1979" s="42">
        <f>_xll.qlCalendarAdvance(Calendar,$D1978,B1979,"f",FALSE)</f>
        <v>53351</v>
      </c>
      <c r="E1979" s="172">
        <f>_xll.qlInterestRateIndexValueDate(IndexON,D1979)</f>
        <v>53351</v>
      </c>
      <c r="F1979" s="188">
        <f>IFERROR(_xll.qlIndexFixing(IndexON,D1979,TRUE,_xll.ohTrigger(RecalcTrigger,TriggerON)),NA())</f>
        <v>1.7760372566053562E-2</v>
      </c>
      <c r="H1979" s="42">
        <f>_xll.qlCalendarAdvance(Calendar,$H1978,B1979,"f",FALSE)</f>
        <v>53351</v>
      </c>
      <c r="I1979" s="172">
        <f>_xll.qlInterestRateIndexValueDate(Index1M,$H1979)</f>
        <v>53351</v>
      </c>
      <c r="J1979" s="177">
        <f>IFERROR(_xll.qlIndexFixing(Index1M,$H1979,TRUE,_xll.ohTrigger(RecalcTrigger,Trigger1M)),NA())</f>
        <v>1.8022482377750264E-2</v>
      </c>
      <c r="K1979" s="44">
        <f>IFERROR(_xll.qlIndexFixing(Index3M,H1979,TRUE,_xll.ohTrigger(RecalcTrigger,Trigger3M)),NA())</f>
        <v>1.8321998560088145E-2</v>
      </c>
      <c r="L1979" s="44">
        <f>IFERROR(_xll.qlIndexFixing(Index6M,$H1979,TRUE,_xll.ohTrigger(RecalcTrigger,Trigger6M)),NA())</f>
        <v>1.8381156501664313E-2</v>
      </c>
      <c r="M1979" s="178">
        <f>IFERROR(_xll.qlIndexFixing(Index1Y,$H1979,TRUE,_xll.ohTrigger(RecalcTrigger,Trigger1Y)),NA())</f>
        <v>1.869235743437847E-2</v>
      </c>
      <c r="N1979" s="177">
        <f>IFERROR(_xll.qlIndexFixing(ONIndex1M,I1979,TRUE,_xll.ohTrigger(RecalcTrigger,Trigger1M)),NA())</f>
        <v>1.8027229759751684E-2</v>
      </c>
      <c r="O1979" s="44">
        <f>IFERROR(_xll.qlIndexFixing(ONIndex3M,I1979,TRUE,_xll.ohTrigger(RecalcTrigger,Trigger3M)),NA())</f>
        <v>1.83371980485314E-2</v>
      </c>
      <c r="P1979" s="44">
        <f>IFERROR(_xll.qlIndexFixing(ONIndex6M,I1979,TRUE,_xll.ohTrigger(RecalcTrigger,Trigger6M)),NA())</f>
        <v>1.8408844481914155E-2</v>
      </c>
      <c r="Q1979" s="178">
        <f>IFERROR(_xll.qlIndexFixing(ONIndex1Y,I1979,TRUE,_xll.ohTrigger(RecalcTrigger,Trigger1Y)),NA())</f>
        <v>1.875525795822397E-2</v>
      </c>
    </row>
    <row r="1980" spans="2:17" x14ac:dyDescent="0.2">
      <c r="B1980" s="39" t="s">
        <v>42</v>
      </c>
      <c r="D1980" s="42">
        <f>_xll.qlCalendarAdvance(Calendar,$D1979,B1980,"f",FALSE)</f>
        <v>53358</v>
      </c>
      <c r="E1980" s="172">
        <f>_xll.qlInterestRateIndexValueDate(IndexON,D1980)</f>
        <v>53358</v>
      </c>
      <c r="F1980" s="188">
        <f>IFERROR(_xll.qlIndexFixing(IndexON,D1980,TRUE,_xll.ohTrigger(RecalcTrigger,TriggerON)),NA())</f>
        <v>1.7751715402685164E-2</v>
      </c>
      <c r="H1980" s="42">
        <f>_xll.qlCalendarAdvance(Calendar,$H1979,B1980,"f",FALSE)</f>
        <v>53358</v>
      </c>
      <c r="I1980" s="172">
        <f>_xll.qlInterestRateIndexValueDate(Index1M,$H1980)</f>
        <v>53358</v>
      </c>
      <c r="J1980" s="177">
        <f>IFERROR(_xll.qlIndexFixing(Index1M,$H1980,TRUE,_xll.ohTrigger(RecalcTrigger,Trigger1M)),NA())</f>
        <v>1.8014921915217266E-2</v>
      </c>
      <c r="K1980" s="44">
        <f>IFERROR(_xll.qlIndexFixing(Index3M,H1980,TRUE,_xll.ohTrigger(RecalcTrigger,Trigger3M)),NA())</f>
        <v>1.8313357313879047E-2</v>
      </c>
      <c r="L1980" s="44">
        <f>IFERROR(_xll.qlIndexFixing(Index6M,$H1980,TRUE,_xll.ohTrigger(RecalcTrigger,Trigger6M)),NA())</f>
        <v>1.8372558273461428E-2</v>
      </c>
      <c r="M1980" s="178">
        <f>IFERROR(_xll.qlIndexFixing(Index1Y,$H1980,TRUE,_xll.ohTrigger(RecalcTrigger,Trigger1Y)),NA())</f>
        <v>1.868330209925273E-2</v>
      </c>
      <c r="N1980" s="177">
        <f>IFERROR(_xll.qlIndexFixing(ONIndex1M,I1980,TRUE,_xll.ohTrigger(RecalcTrigger,Trigger1M)),NA())</f>
        <v>1.8018916784295902E-2</v>
      </c>
      <c r="O1980" s="44">
        <f>IFERROR(_xll.qlIndexFixing(ONIndex3M,I1980,TRUE,_xll.ohTrigger(RecalcTrigger,Trigger3M)),NA())</f>
        <v>1.8328330275785287E-2</v>
      </c>
      <c r="P1980" s="44">
        <f>IFERROR(_xll.qlIndexFixing(ONIndex6M,I1980,TRUE,_xll.ohTrigger(RecalcTrigger,Trigger6M)),NA())</f>
        <v>1.8400125994310068E-2</v>
      </c>
      <c r="Q1980" s="178">
        <f>IFERROR(_xll.qlIndexFixing(ONIndex1Y,I1980,TRUE,_xll.ohTrigger(RecalcTrigger,Trigger1Y)),NA())</f>
        <v>1.8745946710765349E-2</v>
      </c>
    </row>
    <row r="1981" spans="2:17" x14ac:dyDescent="0.2">
      <c r="B1981" s="39" t="s">
        <v>42</v>
      </c>
      <c r="D1981" s="42">
        <f>_xll.qlCalendarAdvance(Calendar,$D1980,B1981,"f",FALSE)</f>
        <v>53365</v>
      </c>
      <c r="E1981" s="172">
        <f>_xll.qlInterestRateIndexValueDate(IndexON,D1981)</f>
        <v>53365</v>
      </c>
      <c r="F1981" s="188">
        <f>IFERROR(_xll.qlIndexFixing(IndexON,D1981,TRUE,_xll.ohTrigger(RecalcTrigger,TriggerON)),NA())</f>
        <v>1.7743073648565089E-2</v>
      </c>
      <c r="H1981" s="42">
        <f>_xll.qlCalendarAdvance(Calendar,$H1980,B1981,"f",FALSE)</f>
        <v>53365</v>
      </c>
      <c r="I1981" s="172">
        <f>_xll.qlInterestRateIndexValueDate(Index1M,$H1981)</f>
        <v>53365</v>
      </c>
      <c r="J1981" s="177">
        <f>IFERROR(_xll.qlIndexFixing(Index1M,$H1981,TRUE,_xll.ohTrigger(RecalcTrigger,Trigger1M)),NA())</f>
        <v>1.8006635434271168E-2</v>
      </c>
      <c r="K1981" s="44">
        <f>IFERROR(_xll.qlIndexFixing(Index3M,H1981,TRUE,_xll.ohTrigger(RecalcTrigger,Trigger3M)),NA())</f>
        <v>1.8304396432176507E-2</v>
      </c>
      <c r="L1981" s="44">
        <f>IFERROR(_xll.qlIndexFixing(Index6M,$H1981,TRUE,_xll.ohTrigger(RecalcTrigger,Trigger6M)),NA())</f>
        <v>1.836397558000278E-2</v>
      </c>
      <c r="M1981" s="178">
        <f>IFERROR(_xll.qlIndexFixing(Index1Y,$H1981,TRUE,_xll.ohTrigger(RecalcTrigger,Trigger1Y)),NA())</f>
        <v>1.8674263361021515E-2</v>
      </c>
      <c r="N1981" s="177">
        <f>IFERROR(_xll.qlIndexFixing(ONIndex1M,I1981,TRUE,_xll.ohTrigger(RecalcTrigger,Trigger1M)),NA())</f>
        <v>1.801061662039305E-2</v>
      </c>
      <c r="O1981" s="44">
        <f>IFERROR(_xll.qlIndexFixing(ONIndex3M,I1981,TRUE,_xll.ohTrigger(RecalcTrigger,Trigger3M)),NA())</f>
        <v>1.8319477937087658E-2</v>
      </c>
      <c r="P1981" s="44">
        <f>IFERROR(_xll.qlIndexFixing(ONIndex6M,I1981,TRUE,_xll.ohTrigger(RecalcTrigger,Trigger6M)),NA())</f>
        <v>1.8391422866191887E-2</v>
      </c>
      <c r="Q1981" s="178">
        <f>IFERROR(_xll.qlIndexFixing(ONIndex1Y,I1981,TRUE,_xll.ohTrigger(RecalcTrigger,Trigger1Y)),NA())</f>
        <v>1.8736651677911942E-2</v>
      </c>
    </row>
    <row r="1982" spans="2:17" x14ac:dyDescent="0.2">
      <c r="B1982" s="39" t="s">
        <v>42</v>
      </c>
      <c r="D1982" s="42">
        <f>_xll.qlCalendarAdvance(Calendar,$D1981,B1982,"f",FALSE)</f>
        <v>53372</v>
      </c>
      <c r="E1982" s="172">
        <f>_xll.qlInterestRateIndexValueDate(IndexON,D1982)</f>
        <v>53372</v>
      </c>
      <c r="F1982" s="188">
        <f>IFERROR(_xll.qlIndexFixing(IndexON,D1982,TRUE,_xll.ohTrigger(RecalcTrigger,TriggerON)),NA())</f>
        <v>1.7734447303531242E-2</v>
      </c>
      <c r="H1982" s="42">
        <f>_xll.qlCalendarAdvance(Calendar,$H1981,B1982,"f",FALSE)</f>
        <v>53372</v>
      </c>
      <c r="I1982" s="172">
        <f>_xll.qlInterestRateIndexValueDate(Index1M,$H1982)</f>
        <v>53372</v>
      </c>
      <c r="J1982" s="177">
        <f>IFERROR(_xll.qlIndexFixing(Index1M,$H1982,TRUE,_xll.ohTrigger(RecalcTrigger,Trigger1M)),NA())</f>
        <v>1.7998361787064415E-2</v>
      </c>
      <c r="K1982" s="44">
        <f>IFERROR(_xll.qlIndexFixing(Index3M,H1982,TRUE,_xll.ohTrigger(RecalcTrigger,Trigger3M)),NA())</f>
        <v>1.8295784891339869E-2</v>
      </c>
      <c r="L1982" s="44">
        <f>IFERROR(_xll.qlIndexFixing(Index6M,$H1982,TRUE,_xll.ohTrigger(RecalcTrigger,Trigger6M)),NA())</f>
        <v>1.8355408421091794E-2</v>
      </c>
      <c r="M1982" s="178">
        <f>IFERROR(_xll.qlIndexFixing(Index1Y,$H1982,TRUE,_xll.ohTrigger(RecalcTrigger,Trigger1Y)),NA())</f>
        <v>1.8665241219244733E-2</v>
      </c>
      <c r="N1982" s="177">
        <f>IFERROR(_xll.qlIndexFixing(ONIndex1M,I1982,TRUE,_xll.ohTrigger(RecalcTrigger,Trigger1M)),NA())</f>
        <v>1.8002329268043127E-2</v>
      </c>
      <c r="O1982" s="44">
        <f>IFERROR(_xll.qlIndexFixing(ONIndex3M,I1982,TRUE,_xll.ohTrigger(RecalcTrigger,Trigger3M)),NA())</f>
        <v>1.8310641032438513E-2</v>
      </c>
      <c r="P1982" s="44">
        <f>IFERROR(_xll.qlIndexFixing(ONIndex6M,I1982,TRUE,_xll.ohTrigger(RecalcTrigger,Trigger6M)),NA())</f>
        <v>1.8382735097640657E-2</v>
      </c>
      <c r="Q1982" s="178">
        <f>IFERROR(_xll.qlIndexFixing(ONIndex1Y,I1982,TRUE,_xll.ohTrigger(RecalcTrigger,Trigger1Y)),NA())</f>
        <v>1.8727372859825842E-2</v>
      </c>
    </row>
    <row r="1983" spans="2:17" x14ac:dyDescent="0.2">
      <c r="B1983" s="39" t="s">
        <v>42</v>
      </c>
      <c r="D1983" s="42">
        <f>_xll.qlCalendarAdvance(Calendar,$D1982,B1983,"f",FALSE)</f>
        <v>53379</v>
      </c>
      <c r="E1983" s="172">
        <f>_xll.qlInterestRateIndexValueDate(IndexON,D1983)</f>
        <v>53379</v>
      </c>
      <c r="F1983" s="188">
        <f>IFERROR(_xll.qlIndexFixing(IndexON,D1983,TRUE,_xll.ohTrigger(RecalcTrigger,TriggerON)),NA())</f>
        <v>1.7725836367583625E-2</v>
      </c>
      <c r="H1983" s="42">
        <f>_xll.qlCalendarAdvance(Calendar,$H1982,B1983,"f",FALSE)</f>
        <v>53379</v>
      </c>
      <c r="I1983" s="172">
        <f>_xll.qlInterestRateIndexValueDate(Index1M,$H1983)</f>
        <v>53379</v>
      </c>
      <c r="J1983" s="177">
        <f>IFERROR(_xll.qlIndexFixing(Index1M,$H1983,TRUE,_xll.ohTrigger(RecalcTrigger,Trigger1M)),NA())</f>
        <v>1.7990100973576752E-2</v>
      </c>
      <c r="K1983" s="44">
        <f>IFERROR(_xll.qlIndexFixing(Index3M,H1983,TRUE,_xll.ohTrigger(RecalcTrigger,Trigger3M)),NA())</f>
        <v>1.8287021961001459E-2</v>
      </c>
      <c r="L1983" s="44">
        <f>IFERROR(_xll.qlIndexFixing(Index6M,$H1983,TRUE,_xll.ohTrigger(RecalcTrigger,Trigger6M)),NA())</f>
        <v>1.8346856796533688E-2</v>
      </c>
      <c r="M1983" s="178">
        <f>IFERROR(_xll.qlIndexFixing(Index1Y,$H1983,TRUE,_xll.ohTrigger(RecalcTrigger,Trigger1Y)),NA())</f>
        <v>1.8656235673483401E-2</v>
      </c>
      <c r="N1983" s="177">
        <f>IFERROR(_xll.qlIndexFixing(ONIndex1M,I1983,TRUE,_xll.ohTrigger(RecalcTrigger,Trigger1M)),NA())</f>
        <v>1.7994054727408226E-2</v>
      </c>
      <c r="O1983" s="44">
        <f>IFERROR(_xll.qlIndexFixing(ONIndex3M,I1983,TRUE,_xll.ohTrigger(RecalcTrigger,Trigger3M)),NA())</f>
        <v>1.8301819561837851E-2</v>
      </c>
      <c r="P1983" s="44">
        <f>IFERROR(_xll.qlIndexFixing(ONIndex6M,I1983,TRUE,_xll.ohTrigger(RecalcTrigger,Trigger6M)),NA())</f>
        <v>1.8374062688656378E-2</v>
      </c>
      <c r="Q1983" s="178">
        <f>IFERROR(_xll.qlIndexFixing(ONIndex1Y,I1983,TRUE,_xll.ohTrigger(RecalcTrigger,Trigger1Y)),NA())</f>
        <v>1.8718110256507048E-2</v>
      </c>
    </row>
    <row r="1984" spans="2:17" x14ac:dyDescent="0.2">
      <c r="B1984" s="39" t="s">
        <v>42</v>
      </c>
      <c r="D1984" s="42">
        <f>_xll.qlCalendarAdvance(Calendar,$D1983,B1984,"f",FALSE)</f>
        <v>53386</v>
      </c>
      <c r="E1984" s="172">
        <f>_xll.qlInterestRateIndexValueDate(IndexON,D1984)</f>
        <v>53386</v>
      </c>
      <c r="F1984" s="188">
        <f>IFERROR(_xll.qlIndexFixing(IndexON,D1984,TRUE,_xll.ohTrigger(RecalcTrigger,TriggerON)),NA())</f>
        <v>1.7717240840722237E-2</v>
      </c>
      <c r="H1984" s="42">
        <f>_xll.qlCalendarAdvance(Calendar,$H1983,B1984,"f",FALSE)</f>
        <v>53386</v>
      </c>
      <c r="I1984" s="172">
        <f>_xll.qlInterestRateIndexValueDate(Index1M,$H1984)</f>
        <v>53386</v>
      </c>
      <c r="J1984" s="177">
        <f>IFERROR(_xll.qlIndexFixing(Index1M,$H1984,TRUE,_xll.ohTrigger(RecalcTrigger,Trigger1M)),NA())</f>
        <v>1.7981562412498969E-2</v>
      </c>
      <c r="K1984" s="44">
        <f>IFERROR(_xll.qlIndexFixing(Index3M,H1984,TRUE,_xll.ohTrigger(RecalcTrigger,Trigger3M)),NA())</f>
        <v>1.8277780031319097E-2</v>
      </c>
      <c r="L1984" s="44">
        <f>IFERROR(_xll.qlIndexFixing(Index6M,$H1984,TRUE,_xll.ohTrigger(RecalcTrigger,Trigger6M)),NA())</f>
        <v>1.8337885652416792E-2</v>
      </c>
      <c r="M1984" s="178">
        <f>IFERROR(_xll.qlIndexFixing(Index1Y,$H1984,TRUE,_xll.ohTrigger(RecalcTrigger,Trigger1Y)),NA())</f>
        <v>1.8647246723297428E-2</v>
      </c>
      <c r="N1984" s="177">
        <f>IFERROR(_xll.qlIndexFixing(ONIndex1M,I1984,TRUE,_xll.ohTrigger(RecalcTrigger,Trigger1M)),NA())</f>
        <v>1.7985792998245209E-2</v>
      </c>
      <c r="O1984" s="44">
        <f>IFERROR(_xll.qlIndexFixing(ONIndex3M,I1984,TRUE,_xll.ohTrigger(RecalcTrigger,Trigger3M)),NA())</f>
        <v>1.8293013525285673E-2</v>
      </c>
      <c r="P1984" s="44">
        <f>IFERROR(_xll.qlIndexFixing(ONIndex6M,I1984,TRUE,_xll.ohTrigger(RecalcTrigger,Trigger6M)),NA())</f>
        <v>1.8365405639076959E-2</v>
      </c>
      <c r="Q1984" s="178">
        <f>IFERROR(_xll.qlIndexFixing(ONIndex1Y,I1984,TRUE,_xll.ohTrigger(RecalcTrigger,Trigger1Y)),NA())</f>
        <v>1.8708863867712422E-2</v>
      </c>
    </row>
    <row r="1985" spans="2:17" x14ac:dyDescent="0.2">
      <c r="B1985" s="39" t="s">
        <v>42</v>
      </c>
      <c r="D1985" s="42">
        <f>_xll.qlCalendarAdvance(Calendar,$D1984,B1985,"f",FALSE)</f>
        <v>53393</v>
      </c>
      <c r="E1985" s="172">
        <f>_xll.qlInterestRateIndexValueDate(IndexON,D1985)</f>
        <v>53393</v>
      </c>
      <c r="F1985" s="188">
        <f>IFERROR(_xll.qlIndexFixing(IndexON,D1985,TRUE,_xll.ohTrigger(RecalcTrigger,TriggerON)),NA())</f>
        <v>1.7708660723109171E-2</v>
      </c>
      <c r="H1985" s="42">
        <f>_xll.qlCalendarAdvance(Calendar,$H1984,B1985,"f",FALSE)</f>
        <v>53393</v>
      </c>
      <c r="I1985" s="172">
        <f>_xll.qlInterestRateIndexValueDate(Index1M,$H1985)</f>
        <v>53393</v>
      </c>
      <c r="J1985" s="177">
        <f>IFERROR(_xll.qlIndexFixing(Index1M,$H1985,TRUE,_xll.ohTrigger(RecalcTrigger,Trigger1M)),NA())</f>
        <v>1.7972894282069177E-2</v>
      </c>
      <c r="K1985" s="44">
        <f>IFERROR(_xll.qlIndexFixing(Index3M,H1985,TRUE,_xll.ohTrigger(RecalcTrigger,Trigger3M)),NA())</f>
        <v>1.8269050159576486E-2</v>
      </c>
      <c r="L1985" s="44">
        <f>IFERROR(_xll.qlIndexFixing(Index6M,$H1985,TRUE,_xll.ohTrigger(RecalcTrigger,Trigger6M)),NA())</f>
        <v>1.8329367146956328E-2</v>
      </c>
      <c r="M1985" s="178">
        <f>IFERROR(_xll.qlIndexFixing(Index1Y,$H1985,TRUE,_xll.ohTrigger(RecalcTrigger,Trigger1Y)),NA())</f>
        <v>1.8638274368250274E-2</v>
      </c>
      <c r="N1985" s="177">
        <f>IFERROR(_xll.qlIndexFixing(ONIndex1M,I1985,TRUE,_xll.ohTrigger(RecalcTrigger,Trigger1M)),NA())</f>
        <v>1.7977544080878261E-2</v>
      </c>
      <c r="O1985" s="44">
        <f>IFERROR(_xll.qlIndexFixing(ONIndex3M,I1985,TRUE,_xll.ohTrigger(RecalcTrigger,Trigger3M)),NA())</f>
        <v>1.8284222922700932E-2</v>
      </c>
      <c r="P1985" s="44">
        <f>IFERROR(_xll.qlIndexFixing(ONIndex6M,I1985,TRUE,_xll.ohTrigger(RecalcTrigger,Trigger6M)),NA())</f>
        <v>1.8356763949145538E-2</v>
      </c>
      <c r="Q1985" s="178">
        <f>IFERROR(_xll.qlIndexFixing(ONIndex1Y,I1985,TRUE,_xll.ohTrigger(RecalcTrigger,Trigger1Y)),NA())</f>
        <v>1.8699633693685103E-2</v>
      </c>
    </row>
    <row r="1986" spans="2:17" x14ac:dyDescent="0.2">
      <c r="B1986" s="39" t="s">
        <v>42</v>
      </c>
      <c r="D1986" s="42">
        <f>_xll.qlCalendarAdvance(Calendar,$D1985,B1986,"f",FALSE)</f>
        <v>53400</v>
      </c>
      <c r="E1986" s="172">
        <f>_xll.qlInterestRateIndexValueDate(IndexON,D1986)</f>
        <v>53400</v>
      </c>
      <c r="F1986" s="188">
        <f>IFERROR(_xll.qlIndexFixing(IndexON,D1986,TRUE,_xll.ohTrigger(RecalcTrigger,TriggerON)),NA())</f>
        <v>1.7700096014501288E-2</v>
      </c>
      <c r="H1986" s="42">
        <f>_xll.qlCalendarAdvance(Calendar,$H1985,B1986,"f",FALSE)</f>
        <v>53400</v>
      </c>
      <c r="I1986" s="172">
        <f>_xll.qlInterestRateIndexValueDate(Index1M,$H1986)</f>
        <v>53400</v>
      </c>
      <c r="J1986" s="177">
        <f>IFERROR(_xll.qlIndexFixing(Index1M,$H1986,TRUE,_xll.ohTrigger(RecalcTrigger,Trigger1M)),NA())</f>
        <v>1.7964674531632849E-2</v>
      </c>
      <c r="K1986" s="44">
        <f>IFERROR(_xll.qlIndexFixing(Index3M,H1986,TRUE,_xll.ohTrigger(RecalcTrigger,Trigger3M)),NA())</f>
        <v>1.8260335811052651E-2</v>
      </c>
      <c r="L1986" s="44">
        <f>IFERROR(_xll.qlIndexFixing(Index6M,$H1986,TRUE,_xll.ohTrigger(RecalcTrigger,Trigger6M)),NA())</f>
        <v>1.8320864178140571E-2</v>
      </c>
      <c r="M1986" s="178">
        <f>IFERROR(_xll.qlIndexFixing(Index1Y,$H1986,TRUE,_xll.ohTrigger(RecalcTrigger,Trigger1Y)),NA())</f>
        <v>1.8629318607903622E-2</v>
      </c>
      <c r="N1986" s="177">
        <f>IFERROR(_xll.qlIndexFixing(ONIndex1M,I1986,TRUE,_xll.ohTrigger(RecalcTrigger,Trigger1M)),NA())</f>
        <v>1.7969307975064241E-2</v>
      </c>
      <c r="O1986" s="44">
        <f>IFERROR(_xll.qlIndexFixing(ONIndex3M,I1986,TRUE,_xll.ohTrigger(RecalcTrigger,Trigger3M)),NA())</f>
        <v>1.8275447754245722E-2</v>
      </c>
      <c r="P1986" s="44">
        <f>IFERROR(_xll.qlIndexFixing(ONIndex6M,I1986,TRUE,_xll.ohTrigger(RecalcTrigger,Trigger6M)),NA())</f>
        <v>1.8348137618700022E-2</v>
      </c>
      <c r="Q1986" s="178">
        <f>IFERROR(_xll.qlIndexFixing(ONIndex1Y,I1986,TRUE,_xll.ohTrigger(RecalcTrigger,Trigger1Y)),NA())</f>
        <v>1.8690419734262997E-2</v>
      </c>
    </row>
    <row r="1987" spans="2:17" x14ac:dyDescent="0.2">
      <c r="B1987" s="39" t="s">
        <v>42</v>
      </c>
      <c r="D1987" s="42">
        <f>_xll.qlCalendarAdvance(Calendar,$D1986,B1987,"f",FALSE)</f>
        <v>53407</v>
      </c>
      <c r="E1987" s="172">
        <f>_xll.qlInterestRateIndexValueDate(IndexON,D1987)</f>
        <v>53407</v>
      </c>
      <c r="F1987" s="188">
        <f>IFERROR(_xll.qlIndexFixing(IndexON,D1987,TRUE,_xll.ohTrigger(RecalcTrigger,TriggerON)),NA())</f>
        <v>1.7691546715141726E-2</v>
      </c>
      <c r="H1987" s="42">
        <f>_xll.qlCalendarAdvance(Calendar,$H1986,B1987,"f",FALSE)</f>
        <v>53407</v>
      </c>
      <c r="I1987" s="172">
        <f>_xll.qlInterestRateIndexValueDate(Index1M,$H1987)</f>
        <v>53407</v>
      </c>
      <c r="J1987" s="177">
        <f>IFERROR(_xll.qlIndexFixing(Index1M,$H1987,TRUE,_xll.ohTrigger(RecalcTrigger,Trigger1M)),NA())</f>
        <v>1.7956467618885648E-2</v>
      </c>
      <c r="K1987" s="44">
        <f>IFERROR(_xll.qlIndexFixing(Index3M,H1987,TRUE,_xll.ohTrigger(RecalcTrigger,Trigger3M)),NA())</f>
        <v>1.8251636985645397E-2</v>
      </c>
      <c r="L1987" s="44">
        <f>IFERROR(_xll.qlIndexFixing(Index6M,$H1987,TRUE,_xll.ohTrigger(RecalcTrigger,Trigger6M)),NA())</f>
        <v>1.8312376745771748E-2</v>
      </c>
      <c r="M1987" s="178">
        <f>IFERROR(_xll.qlIndexFixing(Index1Y,$H1987,TRUE,_xll.ohTrigger(RecalcTrigger,Trigger1Y)),NA())</f>
        <v>1.8620379441822044E-2</v>
      </c>
      <c r="N1987" s="177">
        <f>IFERROR(_xll.qlIndexFixing(ONIndex1M,I1987,TRUE,_xll.ohTrigger(RecalcTrigger,Trigger1M)),NA())</f>
        <v>1.7961084680803152E-2</v>
      </c>
      <c r="O1987" s="44">
        <f>IFERROR(_xll.qlIndexFixing(ONIndex3M,I1987,TRUE,_xll.ohTrigger(RecalcTrigger,Trigger3M)),NA())</f>
        <v>1.8266688019838995E-2</v>
      </c>
      <c r="P1987" s="44">
        <f>IFERROR(_xll.qlIndexFixing(ONIndex6M,I1987,TRUE,_xll.ohTrigger(RecalcTrigger,Trigger6M)),NA())</f>
        <v>1.8339526647821458E-2</v>
      </c>
      <c r="Q1987" s="178">
        <f>IFERROR(_xll.qlIndexFixing(ONIndex1Y,I1987,TRUE,_xll.ohTrigger(RecalcTrigger,Trigger1Y)),NA())</f>
        <v>1.8681221989608199E-2</v>
      </c>
    </row>
    <row r="1988" spans="2:17" x14ac:dyDescent="0.2">
      <c r="B1988" s="39" t="s">
        <v>42</v>
      </c>
      <c r="D1988" s="42">
        <f>_xll.qlCalendarAdvance(Calendar,$D1987,B1988,"f",FALSE)</f>
        <v>53414</v>
      </c>
      <c r="E1988" s="172">
        <f>_xll.qlInterestRateIndexValueDate(IndexON,D1988)</f>
        <v>53414</v>
      </c>
      <c r="F1988" s="188">
        <f>IFERROR(_xll.qlIndexFixing(IndexON,D1988,TRUE,_xll.ohTrigger(RecalcTrigger,TriggerON)),NA())</f>
        <v>1.7683012824868394E-2</v>
      </c>
      <c r="H1988" s="42">
        <f>_xll.qlCalendarAdvance(Calendar,$H1987,B1988,"f",FALSE)</f>
        <v>53414</v>
      </c>
      <c r="I1988" s="172">
        <f>_xll.qlInterestRateIndexValueDate(Index1M,$H1988)</f>
        <v>53414</v>
      </c>
      <c r="J1988" s="177">
        <f>IFERROR(_xll.qlIndexFixing(Index1M,$H1988,TRUE,_xll.ohTrigger(RecalcTrigger,Trigger1M)),NA())</f>
        <v>1.7948273543798104E-2</v>
      </c>
      <c r="K1988" s="44">
        <f>IFERROR(_xll.qlIndexFixing(Index3M,H1988,TRUE,_xll.ohTrigger(RecalcTrigger,Trigger3M)),NA())</f>
        <v>1.8242953683251659E-2</v>
      </c>
      <c r="L1988" s="44">
        <f>IFERROR(_xll.qlIndexFixing(Index6M,$H1988,TRUE,_xll.ohTrigger(RecalcTrigger,Trigger6M)),NA())</f>
        <v>1.8303904849652091E-2</v>
      </c>
      <c r="M1988" s="178">
        <f>IFERROR(_xll.qlIndexFixing(Index1Y,$H1988,TRUE,_xll.ohTrigger(RecalcTrigger,Trigger1Y)),NA())</f>
        <v>1.8611456869569665E-2</v>
      </c>
      <c r="N1988" s="177">
        <f>IFERROR(_xll.qlIndexFixing(ONIndex1M,I1988,TRUE,_xll.ohTrigger(RecalcTrigger,Trigger1M)),NA())</f>
        <v>1.7952874198176039E-2</v>
      </c>
      <c r="O1988" s="44">
        <f>IFERROR(_xll.qlIndexFixing(ONIndex3M,I1988,TRUE,_xll.ohTrigger(RecalcTrigger,Trigger3M)),NA())</f>
        <v>1.8257943719399705E-2</v>
      </c>
      <c r="P1988" s="44">
        <f>IFERROR(_xll.qlIndexFixing(ONIndex6M,I1988,TRUE,_xll.ohTrigger(RecalcTrigger,Trigger6M)),NA())</f>
        <v>1.8330931036428799E-2</v>
      </c>
      <c r="Q1988" s="178">
        <f>IFERROR(_xll.qlIndexFixing(ONIndex1Y,I1988,TRUE,_xll.ohTrigger(RecalcTrigger,Trigger1Y)),NA())</f>
        <v>1.8672040459639661E-2</v>
      </c>
    </row>
    <row r="1989" spans="2:17" x14ac:dyDescent="0.2">
      <c r="B1989" s="39" t="s">
        <v>42</v>
      </c>
      <c r="D1989" s="42">
        <f>_xll.qlCalendarAdvance(Calendar,$D1988,B1989,"f",FALSE)</f>
        <v>53421</v>
      </c>
      <c r="E1989" s="172">
        <f>_xll.qlInterestRateIndexValueDate(IndexON,D1989)</f>
        <v>53421</v>
      </c>
      <c r="F1989" s="188">
        <f>IFERROR(_xll.qlIndexFixing(IndexON,D1989,TRUE,_xll.ohTrigger(RecalcTrigger,TriggerON)),NA())</f>
        <v>1.7674494343681291E-2</v>
      </c>
      <c r="H1989" s="42">
        <f>_xll.qlCalendarAdvance(Calendar,$H1988,B1989,"f",FALSE)</f>
        <v>53421</v>
      </c>
      <c r="I1989" s="172">
        <f>_xll.qlInterestRateIndexValueDate(Index1M,$H1989)</f>
        <v>53421</v>
      </c>
      <c r="J1989" s="177">
        <f>IFERROR(_xll.qlIndexFixing(Index1M,$H1989,TRUE,_xll.ohTrigger(RecalcTrigger,Trigger1M)),NA())</f>
        <v>1.7940520148810757E-2</v>
      </c>
      <c r="K1989" s="44">
        <f>IFERROR(_xll.qlIndexFixing(Index3M,H1989,TRUE,_xll.ohTrigger(RecalcTrigger,Trigger3M)),NA())</f>
        <v>1.8234447311868497E-2</v>
      </c>
      <c r="L1989" s="44">
        <f>IFERROR(_xll.qlIndexFixing(Index6M,$H1989,TRUE,_xll.ohTrigger(RecalcTrigger,Trigger6M)),NA())</f>
        <v>1.8295590018522549E-2</v>
      </c>
      <c r="M1989" s="178">
        <f>IFERROR(_xll.qlIndexFixing(Index1Y,$H1989,TRUE,_xll.ohTrigger(RecalcTrigger,Trigger1Y)),NA())</f>
        <v>1.8602550890712166E-2</v>
      </c>
      <c r="N1989" s="177">
        <f>IFERROR(_xll.qlIndexFixing(ONIndex1M,I1989,TRUE,_xll.ohTrigger(RecalcTrigger,Trigger1M)),NA())</f>
        <v>1.7944676527263947E-2</v>
      </c>
      <c r="O1989" s="44">
        <f>IFERROR(_xll.qlIndexFixing(ONIndex3M,I1989,TRUE,_xll.ohTrigger(RecalcTrigger,Trigger3M)),NA())</f>
        <v>1.8249214853170992E-2</v>
      </c>
      <c r="P1989" s="44">
        <f>IFERROR(_xll.qlIndexFixing(ONIndex6M,I1989,TRUE,_xll.ohTrigger(RecalcTrigger,Trigger6M)),NA())</f>
        <v>1.8322350784522046E-2</v>
      </c>
      <c r="Q1989" s="178">
        <f>IFERROR(_xll.qlIndexFixing(ONIndex1Y,I1989,TRUE,_xll.ohTrigger(RecalcTrigger,Trigger1Y)),NA())</f>
        <v>1.8662875144276336E-2</v>
      </c>
    </row>
    <row r="1990" spans="2:17" x14ac:dyDescent="0.2">
      <c r="B1990" s="39" t="s">
        <v>42</v>
      </c>
      <c r="D1990" s="42">
        <f>_xll.qlCalendarAdvance(Calendar,$D1989,B1990,"f",FALSE)</f>
        <v>53428</v>
      </c>
      <c r="E1990" s="172">
        <f>_xll.qlInterestRateIndexValueDate(IndexON,D1990)</f>
        <v>53428</v>
      </c>
      <c r="F1990" s="188">
        <f>IFERROR(_xll.qlIndexFixing(IndexON,D1990,TRUE,_xll.ohTrigger(RecalcTrigger,TriggerON)),NA())</f>
        <v>1.7665991271661463E-2</v>
      </c>
      <c r="H1990" s="42">
        <f>_xll.qlCalendarAdvance(Calendar,$H1989,B1990,"f",FALSE)</f>
        <v>53428</v>
      </c>
      <c r="I1990" s="172">
        <f>_xll.qlInterestRateIndexValueDate(Index1M,$H1990)</f>
        <v>53428</v>
      </c>
      <c r="J1990" s="177">
        <f>IFERROR(_xll.qlIndexFixing(Index1M,$H1990,TRUE,_xll.ohTrigger(RecalcTrigger,Trigger1M)),NA())</f>
        <v>1.79323502016836E-2</v>
      </c>
      <c r="K1990" s="44">
        <f>IFERROR(_xll.qlIndexFixing(Index3M,H1990,TRUE,_xll.ohTrigger(RecalcTrigger,Trigger3M)),NA())</f>
        <v>1.8225794377644655E-2</v>
      </c>
      <c r="L1990" s="44">
        <f>IFERROR(_xll.qlIndexFixing(Index6M,$H1990,TRUE,_xll.ohTrigger(RecalcTrigger,Trigger6M)),NA())</f>
        <v>1.8287148505749598E-2</v>
      </c>
      <c r="M1990" s="178">
        <f>IFERROR(_xll.qlIndexFixing(Index1Y,$H1990,TRUE,_xll.ohTrigger(RecalcTrigger,Trigger1Y)),NA())</f>
        <v>1.8593661504815007E-2</v>
      </c>
      <c r="N1990" s="177">
        <f>IFERROR(_xll.qlIndexFixing(ONIndex1M,I1990,TRUE,_xll.ohTrigger(RecalcTrigger,Trigger1M)),NA())</f>
        <v>1.7936491667742693E-2</v>
      </c>
      <c r="O1990" s="44">
        <f>IFERROR(_xll.qlIndexFixing(ONIndex3M,I1990,TRUE,_xll.ohTrigger(RecalcTrigger,Trigger3M)),NA())</f>
        <v>1.824050142082867E-2</v>
      </c>
      <c r="P1990" s="44">
        <f>IFERROR(_xll.qlIndexFixing(ONIndex6M,I1990,TRUE,_xll.ohTrigger(RecalcTrigger,Trigger6M)),NA())</f>
        <v>1.831378589226329E-2</v>
      </c>
      <c r="Q1990" s="178">
        <f>IFERROR(_xll.qlIndexFixing(ONIndex1Y,I1990,TRUE,_xll.ohTrigger(RecalcTrigger,Trigger1Y)),NA())</f>
        <v>1.8653726043680319E-2</v>
      </c>
    </row>
    <row r="1991" spans="2:17" x14ac:dyDescent="0.2">
      <c r="B1991" s="39" t="s">
        <v>42</v>
      </c>
      <c r="D1991" s="42">
        <f>_xll.qlCalendarAdvance(Calendar,$D1990,B1991,"f",FALSE)</f>
        <v>53435</v>
      </c>
      <c r="E1991" s="172">
        <f>_xll.qlInterestRateIndexValueDate(IndexON,D1991)</f>
        <v>53435</v>
      </c>
      <c r="F1991" s="188">
        <f>IFERROR(_xll.qlIndexFixing(IndexON,D1991,TRUE,_xll.ohTrigger(RecalcTrigger,TriggerON)),NA())</f>
        <v>1.7657503608727865E-2</v>
      </c>
      <c r="H1991" s="42">
        <f>_xll.qlCalendarAdvance(Calendar,$H1990,B1991,"f",FALSE)</f>
        <v>53435</v>
      </c>
      <c r="I1991" s="172">
        <f>_xll.qlInterestRateIndexValueDate(Index1M,$H1991)</f>
        <v>53435</v>
      </c>
      <c r="J1991" s="177">
        <f>IFERROR(_xll.qlIndexFixing(Index1M,$H1991,TRUE,_xll.ohTrigger(RecalcTrigger,Trigger1M)),NA())</f>
        <v>1.7924193089701945E-2</v>
      </c>
      <c r="K1991" s="44">
        <f>IFERROR(_xll.qlIndexFixing(Index3M,H1991,TRUE,_xll.ohTrigger(RecalcTrigger,Trigger3M)),NA())</f>
        <v>1.8217156965162264E-2</v>
      </c>
      <c r="L1991" s="44">
        <f>IFERROR(_xll.qlIndexFixing(Index6M,$H1991,TRUE,_xll.ohTrigger(RecalcTrigger,Trigger6M)),NA())</f>
        <v>1.8278722527681951E-2</v>
      </c>
      <c r="M1991" s="178">
        <f>IFERROR(_xll.qlIndexFixing(Index1Y,$H1991,TRUE,_xll.ohTrigger(RecalcTrigger,Trigger1Y)),NA())</f>
        <v>1.8584788711445643E-2</v>
      </c>
      <c r="N1991" s="177">
        <f>IFERROR(_xll.qlIndexFixing(ONIndex1M,I1991,TRUE,_xll.ohTrigger(RecalcTrigger,Trigger1M)),NA())</f>
        <v>1.7928319619936461E-2</v>
      </c>
      <c r="O1991" s="44">
        <f>IFERROR(_xll.qlIndexFixing(ONIndex3M,I1991,TRUE,_xll.ohTrigger(RecalcTrigger,Trigger3M)),NA())</f>
        <v>1.8231803422534831E-2</v>
      </c>
      <c r="P1991" s="44">
        <f>IFERROR(_xll.qlIndexFixing(ONIndex6M,I1991,TRUE,_xll.ohTrigger(RecalcTrigger,Trigger6M)),NA())</f>
        <v>1.8305236359409394E-2</v>
      </c>
      <c r="Q1991" s="178">
        <f>IFERROR(_xll.qlIndexFixing(ONIndex1Y,I1991,TRUE,_xll.ohTrigger(RecalcTrigger,Trigger1Y)),NA())</f>
        <v>1.8644593157689515E-2</v>
      </c>
    </row>
    <row r="1992" spans="2:17" x14ac:dyDescent="0.2">
      <c r="B1992" s="39" t="s">
        <v>42</v>
      </c>
      <c r="D1992" s="42">
        <f>_xll.qlCalendarAdvance(Calendar,$D1991,B1992,"f",FALSE)</f>
        <v>53442</v>
      </c>
      <c r="E1992" s="172">
        <f>_xll.qlInterestRateIndexValueDate(IndexON,D1992)</f>
        <v>53442</v>
      </c>
      <c r="F1992" s="188">
        <f>IFERROR(_xll.qlIndexFixing(IndexON,D1992,TRUE,_xll.ohTrigger(RecalcTrigger,TriggerON)),NA())</f>
        <v>1.7649031354961542E-2</v>
      </c>
      <c r="H1992" s="42">
        <f>_xll.qlCalendarAdvance(Calendar,$H1991,B1992,"f",FALSE)</f>
        <v>53442</v>
      </c>
      <c r="I1992" s="172">
        <f>_xll.qlInterestRateIndexValueDate(Index1M,$H1992)</f>
        <v>53442</v>
      </c>
      <c r="J1992" s="177">
        <f>IFERROR(_xll.qlIndexFixing(Index1M,$H1992,TRUE,_xll.ohTrigger(RecalcTrigger,Trigger1M)),NA())</f>
        <v>1.7916048812836077E-2</v>
      </c>
      <c r="K1992" s="44">
        <f>IFERROR(_xll.qlIndexFixing(Index3M,H1992,TRUE,_xll.ohTrigger(RecalcTrigger,Trigger3M)),NA())</f>
        <v>1.8208535074321575E-2</v>
      </c>
      <c r="L1992" s="44">
        <f>IFERROR(_xll.qlIndexFixing(Index6M,$H1992,TRUE,_xll.ohTrigger(RecalcTrigger,Trigger6M)),NA())</f>
        <v>1.827031208412563E-2</v>
      </c>
      <c r="M1992" s="178">
        <f>IFERROR(_xll.qlIndexFixing(Index1Y,$H1992,TRUE,_xll.ohTrigger(RecalcTrigger,Trigger1Y)),NA())</f>
        <v>1.8575932510171755E-2</v>
      </c>
      <c r="N1992" s="177">
        <f>IFERROR(_xll.qlIndexFixing(ONIndex1M,I1992,TRUE,_xll.ohTrigger(RecalcTrigger,Trigger1M)),NA())</f>
        <v>1.7920160383683159E-2</v>
      </c>
      <c r="O1992" s="44">
        <f>IFERROR(_xll.qlIndexFixing(ONIndex3M,I1992,TRUE,_xll.ohTrigger(RecalcTrigger,Trigger3M)),NA())</f>
        <v>1.8223120858451569E-2</v>
      </c>
      <c r="P1992" s="44">
        <f>IFERROR(_xll.qlIndexFixing(ONIndex6M,I1992,TRUE,_xll.ohTrigger(RecalcTrigger,Trigger6M)),NA())</f>
        <v>1.8296702186122449E-2</v>
      </c>
      <c r="Q1992" s="178">
        <f>IFERROR(_xll.qlIndexFixing(ONIndex1Y,I1992,TRUE,_xll.ohTrigger(RecalcTrigger,Trigger1Y)),NA())</f>
        <v>1.8635476486547065E-2</v>
      </c>
    </row>
    <row r="1993" spans="2:17" x14ac:dyDescent="0.2">
      <c r="B1993" s="39" t="s">
        <v>42</v>
      </c>
      <c r="D1993" s="42">
        <f>_xll.qlCalendarAdvance(Calendar,$D1992,B1993,"f",FALSE)</f>
        <v>53449</v>
      </c>
      <c r="E1993" s="172">
        <f>_xll.qlInterestRateIndexValueDate(IndexON,D1993)</f>
        <v>53449</v>
      </c>
      <c r="F1993" s="188">
        <f>IFERROR(_xll.qlIndexFixing(IndexON,D1993,TRUE,_xll.ohTrigger(RecalcTrigger,TriggerON)),NA())</f>
        <v>1.7640574510200402E-2</v>
      </c>
      <c r="H1993" s="42">
        <f>_xll.qlCalendarAdvance(Calendar,$H1992,B1993,"f",FALSE)</f>
        <v>53449</v>
      </c>
      <c r="I1993" s="172">
        <f>_xll.qlInterestRateIndexValueDate(Index1M,$H1993)</f>
        <v>53449</v>
      </c>
      <c r="J1993" s="177">
        <f>IFERROR(_xll.qlIndexFixing(Index1M,$H1993,TRUE,_xll.ohTrigger(RecalcTrigger,Trigger1M)),NA())</f>
        <v>1.7907495732265476E-2</v>
      </c>
      <c r="K1993" s="44">
        <f>IFERROR(_xll.qlIndexFixing(Index3M,H1993,TRUE,_xll.ohTrigger(RecalcTrigger,Trigger3M)),NA())</f>
        <v>1.8199770012967225E-2</v>
      </c>
      <c r="L1993" s="44">
        <f>IFERROR(_xll.qlIndexFixing(Index6M,$H1993,TRUE,_xll.ohTrigger(RecalcTrigger,Trigger6M)),NA())</f>
        <v>1.8261778405916446E-2</v>
      </c>
      <c r="M1993" s="178">
        <f>IFERROR(_xll.qlIndexFixing(Index1Y,$H1993,TRUE,_xll.ohTrigger(RecalcTrigger,Trigger1Y)),NA())</f>
        <v>1.8567092900561688E-2</v>
      </c>
      <c r="N1993" s="177">
        <f>IFERROR(_xll.qlIndexFixing(ONIndex1M,I1993,TRUE,_xll.ohTrigger(RecalcTrigger,Trigger1M)),NA())</f>
        <v>1.7912013959063833E-2</v>
      </c>
      <c r="O1993" s="44">
        <f>IFERROR(_xll.qlIndexFixing(ONIndex3M,I1993,TRUE,_xll.ohTrigger(RecalcTrigger,Trigger3M)),NA())</f>
        <v>1.8214453728254698E-2</v>
      </c>
      <c r="P1993" s="44">
        <f>IFERROR(_xll.qlIndexFixing(ONIndex6M,I1993,TRUE,_xll.ohTrigger(RecalcTrigger,Trigger6M)),NA())</f>
        <v>1.8288183372402456E-2</v>
      </c>
      <c r="Q1993" s="178">
        <f>IFERROR(_xll.qlIndexFixing(ONIndex1Y,I1993,TRUE,_xll.ohTrigger(RecalcTrigger,Trigger1Y)),NA())</f>
        <v>1.8626376029928782E-2</v>
      </c>
    </row>
    <row r="1994" spans="2:17" x14ac:dyDescent="0.2">
      <c r="B1994" s="39" t="s">
        <v>42</v>
      </c>
      <c r="D1994" s="42">
        <f>_xll.qlCalendarAdvance(Calendar,$D1993,B1994,"f",FALSE)</f>
        <v>53456</v>
      </c>
      <c r="E1994" s="172">
        <f>_xll.qlInterestRateIndexValueDate(IndexON,D1994)</f>
        <v>53456</v>
      </c>
      <c r="F1994" s="188">
        <f>IFERROR(_xll.qlIndexFixing(IndexON,D1994,TRUE,_xll.ohTrigger(RecalcTrigger,TriggerON)),NA())</f>
        <v>1.7632133074687584E-2</v>
      </c>
      <c r="H1994" s="42">
        <f>_xll.qlCalendarAdvance(Calendar,$H1993,B1994,"f",FALSE)</f>
        <v>53456</v>
      </c>
      <c r="I1994" s="172">
        <f>_xll.qlInterestRateIndexValueDate(Index1M,$H1994)</f>
        <v>53456</v>
      </c>
      <c r="J1994" s="177">
        <f>IFERROR(_xll.qlIndexFixing(Index1M,$H1994,TRUE,_xll.ohTrigger(RecalcTrigger,Trigger1M)),NA())</f>
        <v>1.7899378682539071E-2</v>
      </c>
      <c r="K1994" s="44">
        <f>IFERROR(_xll.qlIndexFixing(Index3M,H1994,TRUE,_xll.ohTrigger(RecalcTrigger,Trigger3M)),NA())</f>
        <v>1.8191179846541207E-2</v>
      </c>
      <c r="L1994" s="44">
        <f>IFERROR(_xll.qlIndexFixing(Index6M,$H1994,TRUE,_xll.ohTrigger(RecalcTrigger,Trigger6M)),NA())</f>
        <v>1.8253399723170752E-2</v>
      </c>
      <c r="M1994" s="178">
        <f>IFERROR(_xll.qlIndexFixing(Index1Y,$H1994,TRUE,_xll.ohTrigger(RecalcTrigger,Trigger1Y)),NA())</f>
        <v>1.8558269882185119E-2</v>
      </c>
      <c r="N1994" s="177">
        <f>IFERROR(_xll.qlIndexFixing(ONIndex1M,I1994,TRUE,_xll.ohTrigger(RecalcTrigger,Trigger1M)),NA())</f>
        <v>1.7903880346078482E-2</v>
      </c>
      <c r="O1994" s="44">
        <f>IFERROR(_xll.qlIndexFixing(ONIndex3M,I1994,TRUE,_xll.ohTrigger(RecalcTrigger,Trigger3M)),NA())</f>
        <v>1.8205802032106311E-2</v>
      </c>
      <c r="P1994" s="44">
        <f>IFERROR(_xll.qlIndexFixing(ONIndex6M,I1994,TRUE,_xll.ohTrigger(RecalcTrigger,Trigger6M)),NA())</f>
        <v>1.8279679918087322E-2</v>
      </c>
      <c r="Q1994" s="178">
        <f>IFERROR(_xll.qlIndexFixing(ONIndex1Y,I1994,TRUE,_xll.ohTrigger(RecalcTrigger,Trigger1Y)),NA())</f>
        <v>1.8617291787996759E-2</v>
      </c>
    </row>
    <row r="1995" spans="2:17" x14ac:dyDescent="0.2">
      <c r="B1995" s="39" t="s">
        <v>42</v>
      </c>
      <c r="D1995" s="42">
        <f>_xll.qlCalendarAdvance(Calendar,$D1994,B1995,"f",FALSE)</f>
        <v>53463</v>
      </c>
      <c r="E1995" s="172">
        <f>_xll.qlInterestRateIndexValueDate(IndexON,D1995)</f>
        <v>53463</v>
      </c>
      <c r="F1995" s="188">
        <f>IFERROR(_xll.qlIndexFixing(IndexON,D1995,TRUE,_xll.ohTrigger(RecalcTrigger,TriggerON)),NA())</f>
        <v>1.7623707048260995E-2</v>
      </c>
      <c r="H1995" s="42">
        <f>_xll.qlCalendarAdvance(Calendar,$H1994,B1995,"f",FALSE)</f>
        <v>53463</v>
      </c>
      <c r="I1995" s="172">
        <f>_xll.qlInterestRateIndexValueDate(Index1M,$H1995)</f>
        <v>53463</v>
      </c>
      <c r="J1995" s="177">
        <f>IFERROR(_xll.qlIndexFixing(Index1M,$H1995,TRUE,_xll.ohTrigger(RecalcTrigger,Trigger1M)),NA())</f>
        <v>1.7891274470278305E-2</v>
      </c>
      <c r="K1995" s="44">
        <f>IFERROR(_xll.qlIndexFixing(Index3M,H1995,TRUE,_xll.ohTrigger(RecalcTrigger,Trigger3M)),NA())</f>
        <v>1.8182605202423954E-2</v>
      </c>
      <c r="L1995" s="44">
        <f>IFERROR(_xll.qlIndexFixing(Index6M,$H1995,TRUE,_xll.ohTrigger(RecalcTrigger,Trigger6M)),NA())</f>
        <v>1.8245036575303925E-2</v>
      </c>
      <c r="M1995" s="178">
        <f>IFERROR(_xll.qlIndexFixing(Index1Y,$H1995,TRUE,_xll.ohTrigger(RecalcTrigger,Trigger1Y)),NA())</f>
        <v>1.8549463454611947E-2</v>
      </c>
      <c r="N1995" s="177">
        <f>IFERROR(_xll.qlIndexFixing(ONIndex1M,I1995,TRUE,_xll.ohTrigger(RecalcTrigger,Trigger1M)),NA())</f>
        <v>1.7895759544646062E-2</v>
      </c>
      <c r="O1995" s="44">
        <f>IFERROR(_xll.qlIndexFixing(ONIndex3M,I1995,TRUE,_xll.ohTrigger(RecalcTrigger,Trigger3M)),NA())</f>
        <v>1.8197165770087453E-2</v>
      </c>
      <c r="P1995" s="44">
        <f>IFERROR(_xll.qlIndexFixing(ONIndex6M,I1995,TRUE,_xll.ohTrigger(RecalcTrigger,Trigger6M)),NA())</f>
        <v>1.8271191823420185E-2</v>
      </c>
      <c r="Q1995" s="178">
        <f>IFERROR(_xll.qlIndexFixing(ONIndex1Y,I1995,TRUE,_xll.ohTrigger(RecalcTrigger,Trigger1Y)),NA())</f>
        <v>1.8608223760750997E-2</v>
      </c>
    </row>
    <row r="1996" spans="2:17" x14ac:dyDescent="0.2">
      <c r="B1996" s="39" t="s">
        <v>42</v>
      </c>
      <c r="D1996" s="42">
        <f>_xll.qlCalendarAdvance(Calendar,$D1995,B1996,"f",FALSE)</f>
        <v>53470</v>
      </c>
      <c r="E1996" s="172">
        <f>_xll.qlInterestRateIndexValueDate(IndexON,D1996)</f>
        <v>53470</v>
      </c>
      <c r="F1996" s="188">
        <f>IFERROR(_xll.qlIndexFixing(IndexON,D1996,TRUE,_xll.ohTrigger(RecalcTrigger,TriggerON)),NA())</f>
        <v>1.7615296430839589E-2</v>
      </c>
      <c r="H1996" s="42">
        <f>_xll.qlCalendarAdvance(Calendar,$H1995,B1996,"f",FALSE)</f>
        <v>53470</v>
      </c>
      <c r="I1996" s="172">
        <f>_xll.qlInterestRateIndexValueDate(Index1M,$H1996)</f>
        <v>53470</v>
      </c>
      <c r="J1996" s="177">
        <f>IFERROR(_xll.qlIndexFixing(Index1M,$H1996,TRUE,_xll.ohTrigger(RecalcTrigger,Trigger1M)),NA())</f>
        <v>1.7883183095448788E-2</v>
      </c>
      <c r="K1996" s="44">
        <f>IFERROR(_xll.qlIndexFixing(Index3M,H1996,TRUE,_xll.ohTrigger(RecalcTrigger,Trigger3M)),NA())</f>
        <v>1.8174046080515916E-2</v>
      </c>
      <c r="L1996" s="44">
        <f>IFERROR(_xll.qlIndexFixing(Index6M,$H1996,TRUE,_xll.ohTrigger(RecalcTrigger,Trigger6M)),NA())</f>
        <v>1.8236688962120839E-2</v>
      </c>
      <c r="M1996" s="178">
        <f>IFERROR(_xll.qlIndexFixing(Index1Y,$H1996,TRUE,_xll.ohTrigger(RecalcTrigger,Trigger1Y)),NA())</f>
        <v>1.8540673617413184E-2</v>
      </c>
      <c r="N1996" s="177">
        <f>IFERROR(_xll.qlIndexFixing(ONIndex1M,I1996,TRUE,_xll.ohTrigger(RecalcTrigger,Trigger1M)),NA())</f>
        <v>1.7887651554928663E-2</v>
      </c>
      <c r="O1996" s="44">
        <f>IFERROR(_xll.qlIndexFixing(ONIndex3M,I1996,TRUE,_xll.ohTrigger(RecalcTrigger,Trigger3M)),NA())</f>
        <v>1.8188544942036033E-2</v>
      </c>
      <c r="P1996" s="44">
        <f>IFERROR(_xll.qlIndexFixing(ONIndex6M,I1996,TRUE,_xll.ohTrigger(RecalcTrigger,Trigger6M)),NA())</f>
        <v>1.8262719088238955E-2</v>
      </c>
      <c r="Q1996" s="178">
        <f>IFERROR(_xll.qlIndexFixing(ONIndex1Y,I1996,TRUE,_xll.ohTrigger(RecalcTrigger,Trigger1Y)),NA())</f>
        <v>1.8599171948191495E-2</v>
      </c>
    </row>
    <row r="1997" spans="2:17" x14ac:dyDescent="0.2">
      <c r="B1997" s="39" t="s">
        <v>42</v>
      </c>
      <c r="D1997" s="42">
        <f>_xll.qlCalendarAdvance(Calendar,$D1996,B1997,"f",FALSE)</f>
        <v>53477</v>
      </c>
      <c r="E1997" s="172">
        <f>_xll.qlInterestRateIndexValueDate(IndexON,D1997)</f>
        <v>53477</v>
      </c>
      <c r="F1997" s="188">
        <f>IFERROR(_xll.qlIndexFixing(IndexON,D1997,TRUE,_xll.ohTrigger(RecalcTrigger,TriggerON)),NA())</f>
        <v>1.7606901222666504E-2</v>
      </c>
      <c r="H1997" s="42">
        <f>_xll.qlCalendarAdvance(Calendar,$H1996,B1997,"f",FALSE)</f>
        <v>53477</v>
      </c>
      <c r="I1997" s="172">
        <f>_xll.qlInterestRateIndexValueDate(Index1M,$H1997)</f>
        <v>53477</v>
      </c>
      <c r="J1997" s="177">
        <f>IFERROR(_xll.qlIndexFixing(Index1M,$H1997,TRUE,_xll.ohTrigger(RecalcTrigger,Trigger1M)),NA())</f>
        <v>1.7875519954370905E-2</v>
      </c>
      <c r="K1997" s="44">
        <f>IFERROR(_xll.qlIndexFixing(Index3M,H1997,TRUE,_xll.ohTrigger(RecalcTrigger,Trigger3M)),NA())</f>
        <v>1.8165502480716671E-2</v>
      </c>
      <c r="L1997" s="44">
        <f>IFERROR(_xll.qlIndexFixing(Index6M,$H1997,TRUE,_xll.ohTrigger(RecalcTrigger,Trigger6M)),NA())</f>
        <v>1.8228356883427683E-2</v>
      </c>
      <c r="M1997" s="178">
        <f>IFERROR(_xll.qlIndexFixing(Index1Y,$H1997,TRUE,_xll.ohTrigger(RecalcTrigger,Trigger1Y)),NA())</f>
        <v>1.8531900370160947E-2</v>
      </c>
      <c r="N1997" s="177">
        <f>IFERROR(_xll.qlIndexFixing(ONIndex1M,I1997,TRUE,_xll.ohTrigger(RecalcTrigger,Trigger1M)),NA())</f>
        <v>1.7879556376683148E-2</v>
      </c>
      <c r="O1997" s="44">
        <f>IFERROR(_xll.qlIndexFixing(ONIndex3M,I1997,TRUE,_xll.ohTrigger(RecalcTrigger,Trigger3M)),NA())</f>
        <v>1.8179939548033097E-2</v>
      </c>
      <c r="P1997" s="44">
        <f>IFERROR(_xll.qlIndexFixing(ONIndex6M,I1997,TRUE,_xll.ohTrigger(RecalcTrigger,Trigger6M)),NA())</f>
        <v>1.8254261712462583E-2</v>
      </c>
      <c r="Q1997" s="178">
        <f>IFERROR(_xll.qlIndexFixing(ONIndex1Y,I1997,TRUE,_xll.ohTrigger(RecalcTrigger,Trigger1Y)),NA())</f>
        <v>1.8590136350318254E-2</v>
      </c>
    </row>
    <row r="1998" spans="2:17" x14ac:dyDescent="0.2">
      <c r="B1998" s="39" t="s">
        <v>42</v>
      </c>
      <c r="D1998" s="42">
        <f>_xll.qlCalendarAdvance(Calendar,$D1997,B1998,"f",FALSE)</f>
        <v>53484</v>
      </c>
      <c r="E1998" s="172">
        <f>_xll.qlInterestRateIndexValueDate(IndexON,D1998)</f>
        <v>53484</v>
      </c>
      <c r="F1998" s="188">
        <f>IFERROR(_xll.qlIndexFixing(IndexON,D1998,TRUE,_xll.ohTrigger(RecalcTrigger,TriggerON)),NA())</f>
        <v>1.7598521423498603E-2</v>
      </c>
      <c r="H1998" s="42">
        <f>_xll.qlCalendarAdvance(Calendar,$H1997,B1998,"f",FALSE)</f>
        <v>53484</v>
      </c>
      <c r="I1998" s="172">
        <f>_xll.qlInterestRateIndexValueDate(Index1M,$H1998)</f>
        <v>53484</v>
      </c>
      <c r="J1998" s="177">
        <f>IFERROR(_xll.qlIndexFixing(Index1M,$H1998,TRUE,_xll.ohTrigger(RecalcTrigger,Trigger1M)),NA())</f>
        <v>1.7867452687672945E-2</v>
      </c>
      <c r="K1998" s="44">
        <f>IFERROR(_xll.qlIndexFixing(Index3M,H1998,TRUE,_xll.ohTrigger(RecalcTrigger,Trigger3M)),NA())</f>
        <v>1.8156974402925789E-2</v>
      </c>
      <c r="L1998" s="44">
        <f>IFERROR(_xll.qlIndexFixing(Index6M,$H1998,TRUE,_xll.ohTrigger(RecalcTrigger,Trigger6M)),NA())</f>
        <v>1.8220175636656098E-2</v>
      </c>
      <c r="M1998" s="178">
        <f>IFERROR(_xll.qlIndexFixing(Index1Y,$H1998,TRUE,_xll.ohTrigger(RecalcTrigger,Trigger1Y)),NA())</f>
        <v>1.8523143712427137E-2</v>
      </c>
      <c r="N1998" s="177">
        <f>IFERROR(_xll.qlIndexFixing(ONIndex1M,I1998,TRUE,_xll.ohTrigger(RecalcTrigger,Trigger1M)),NA())</f>
        <v>1.7871474010071609E-2</v>
      </c>
      <c r="O1998" s="44">
        <f>IFERROR(_xll.qlIndexFixing(ONIndex3M,I1998,TRUE,_xll.ohTrigger(RecalcTrigger,Trigger3M)),NA())</f>
        <v>1.8171349588159691E-2</v>
      </c>
      <c r="P1998" s="44">
        <f>IFERROR(_xll.qlIndexFixing(ONIndex6M,I1998,TRUE,_xll.ohTrigger(RecalcTrigger,Trigger6M)),NA())</f>
        <v>1.8245819696334209E-2</v>
      </c>
      <c r="Q1998" s="178">
        <f>IFERROR(_xll.qlIndexFixing(ONIndex1Y,I1998,TRUE,_xll.ohTrigger(RecalcTrigger,Trigger1Y)),NA())</f>
        <v>1.8581116967050226E-2</v>
      </c>
    </row>
    <row r="1999" spans="2:17" x14ac:dyDescent="0.2">
      <c r="B1999" s="39" t="s">
        <v>42</v>
      </c>
      <c r="D1999" s="42">
        <f>_xll.qlCalendarAdvance(Calendar,$D1998,B1999,"f",FALSE)</f>
        <v>53491</v>
      </c>
      <c r="E1999" s="172">
        <f>_xll.qlInterestRateIndexValueDate(IndexON,D1999)</f>
        <v>53491</v>
      </c>
      <c r="F1999" s="188">
        <f>IFERROR(_xll.qlIndexFixing(IndexON,D1999,TRUE,_xll.ohTrigger(RecalcTrigger,TriggerON)),NA())</f>
        <v>1.7590157033579024E-2</v>
      </c>
      <c r="H1999" s="42">
        <f>_xll.qlCalendarAdvance(Calendar,$H1998,B1999,"f",FALSE)</f>
        <v>53491</v>
      </c>
      <c r="I1999" s="172">
        <f>_xll.qlInterestRateIndexValueDate(Index1M,$H1999)</f>
        <v>53491</v>
      </c>
      <c r="J1999" s="177">
        <f>IFERROR(_xll.qlIndexFixing(Index1M,$H1999,TRUE,_xll.ohTrigger(RecalcTrigger,Trigger1M)),NA())</f>
        <v>1.7859398255909764E-2</v>
      </c>
      <c r="K1999" s="44">
        <f>IFERROR(_xll.qlIndexFixing(Index3M,H1999,TRUE,_xll.ohTrigger(RecalcTrigger,Trigger3M)),NA())</f>
        <v>1.814846184704549E-2</v>
      </c>
      <c r="L1999" s="44">
        <f>IFERROR(_xll.qlIndexFixing(Index6M,$H1999,TRUE,_xll.ohTrigger(RecalcTrigger,Trigger6M)),NA())</f>
        <v>1.8211873929252956E-2</v>
      </c>
      <c r="M1999" s="178">
        <f>IFERROR(_xll.qlIndexFixing(Index1Y,$H1999,TRUE,_xll.ohTrigger(RecalcTrigger,Trigger1Y)),NA())</f>
        <v>1.8514403643786093E-2</v>
      </c>
      <c r="N1999" s="177">
        <f>IFERROR(_xll.qlIndexFixing(ONIndex1M,I1999,TRUE,_xll.ohTrigger(RecalcTrigger,Trigger1M)),NA())</f>
        <v>1.7863404455012999E-2</v>
      </c>
      <c r="O1999" s="44">
        <f>IFERROR(_xll.qlIndexFixing(ONIndex3M,I1999,TRUE,_xll.ohTrigger(RecalcTrigger,Trigger3M)),NA())</f>
        <v>1.816277506209163E-2</v>
      </c>
      <c r="P1999" s="44">
        <f>IFERROR(_xll.qlIndexFixing(ONIndex6M,I1999,TRUE,_xll.ohTrigger(RecalcTrigger,Trigger6M)),NA())</f>
        <v>1.8237393039610694E-2</v>
      </c>
      <c r="Q1999" s="178">
        <f>IFERROR(_xll.qlIndexFixing(ONIndex1Y,I1999,TRUE,_xll.ohTrigger(RecalcTrigger,Trigger1Y)),NA())</f>
        <v>1.8572113798549506E-2</v>
      </c>
    </row>
    <row r="2000" spans="2:17" x14ac:dyDescent="0.2">
      <c r="B2000" s="39" t="s">
        <v>42</v>
      </c>
      <c r="D2000" s="42">
        <f>_xll.qlCalendarAdvance(Calendar,$D1999,B2000,"f",FALSE)</f>
        <v>53498</v>
      </c>
      <c r="E2000" s="172">
        <f>_xll.qlInterestRateIndexValueDate(IndexON,D2000)</f>
        <v>53498</v>
      </c>
      <c r="F2000" s="188">
        <f>IFERROR(_xll.qlIndexFixing(IndexON,D2000,TRUE,_xll.ohTrigger(RecalcTrigger,TriggerON)),NA())</f>
        <v>1.7581808052745673E-2</v>
      </c>
      <c r="H2000" s="42">
        <f>_xll.qlCalendarAdvance(Calendar,$H1999,B2000,"f",FALSE)</f>
        <v>53498</v>
      </c>
      <c r="I2000" s="172">
        <f>_xll.qlInterestRateIndexValueDate(Index1M,$H2000)</f>
        <v>53498</v>
      </c>
      <c r="J2000" s="177">
        <f>IFERROR(_xll.qlIndexFixing(Index1M,$H2000,TRUE,_xll.ohTrigger(RecalcTrigger,Trigger1M)),NA())</f>
        <v>1.7851356659062456E-2</v>
      </c>
      <c r="K2000" s="44">
        <f>IFERROR(_xll.qlIndexFixing(Index3M,H2000,TRUE,_xll.ohTrigger(RecalcTrigger,Trigger3M)),NA())</f>
        <v>1.8139964812975345E-2</v>
      </c>
      <c r="L2000" s="44">
        <f>IFERROR(_xll.qlIndexFixing(Index6M,$H2000,TRUE,_xll.ohTrigger(RecalcTrigger,Trigger6M)),NA())</f>
        <v>1.8203587754815065E-2</v>
      </c>
      <c r="M2000" s="178">
        <f>IFERROR(_xll.qlIndexFixing(Index1Y,$H2000,TRUE,_xll.ohTrigger(RecalcTrigger,Trigger1Y)),NA())</f>
        <v>1.8505680163811489E-2</v>
      </c>
      <c r="N2000" s="177">
        <f>IFERROR(_xll.qlIndexFixing(ONIndex1M,I2000,TRUE,_xll.ohTrigger(RecalcTrigger,Trigger1M)),NA())</f>
        <v>1.7855347711669411E-2</v>
      </c>
      <c r="O2000" s="44">
        <f>IFERROR(_xll.qlIndexFixing(ONIndex3M,I2000,TRUE,_xll.ohTrigger(RecalcTrigger,Trigger3M)),NA())</f>
        <v>1.8154215970234144E-2</v>
      </c>
      <c r="P2000" s="44">
        <f>IFERROR(_xll.qlIndexFixing(ONIndex6M,I2000,TRUE,_xll.ohTrigger(RecalcTrigger,Trigger6M)),NA())</f>
        <v>1.8228981742535177E-2</v>
      </c>
      <c r="Q2000" s="178">
        <f>IFERROR(_xll.qlIndexFixing(ONIndex1Y,I2000,TRUE,_xll.ohTrigger(RecalcTrigger,Trigger1Y)),NA())</f>
        <v>1.8563126844735045E-2</v>
      </c>
    </row>
    <row r="2001" spans="2:17" x14ac:dyDescent="0.2">
      <c r="B2001" s="39" t="s">
        <v>42</v>
      </c>
      <c r="D2001" s="42">
        <f>_xll.qlCalendarAdvance(Calendar,$D2000,B2001,"f",FALSE)</f>
        <v>53505</v>
      </c>
      <c r="E2001" s="172">
        <f>_xll.qlInterestRateIndexValueDate(IndexON,D2001)</f>
        <v>53505</v>
      </c>
      <c r="F2001" s="188">
        <f>IFERROR(_xll.qlIndexFixing(IndexON,D2001,TRUE,_xll.ohTrigger(RecalcTrigger,TriggerON)),NA())</f>
        <v>1.7573474480917506E-2</v>
      </c>
      <c r="H2001" s="42">
        <f>_xll.qlCalendarAdvance(Calendar,$H2000,B2001,"f",FALSE)</f>
        <v>53505</v>
      </c>
      <c r="I2001" s="172">
        <f>_xll.qlInterestRateIndexValueDate(Index1M,$H2001)</f>
        <v>53505</v>
      </c>
      <c r="J2001" s="177">
        <f>IFERROR(_xll.qlIndexFixing(Index1M,$H2001,TRUE,_xll.ohTrigger(RecalcTrigger,Trigger1M)),NA())</f>
        <v>1.7843327897101302E-2</v>
      </c>
      <c r="K2001" s="44">
        <f>IFERROR(_xll.qlIndexFixing(Index3M,H2001,TRUE,_xll.ohTrigger(RecalcTrigger,Trigger3M)),NA())</f>
        <v>1.8131483300616685E-2</v>
      </c>
      <c r="L2001" s="44">
        <f>IFERROR(_xll.qlIndexFixing(Index6M,$H2001,TRUE,_xll.ohTrigger(RecalcTrigger,Trigger6M)),NA())</f>
        <v>1.8195317113151539E-2</v>
      </c>
      <c r="M2001" s="178">
        <f>IFERROR(_xll.qlIndexFixing(Index1Y,$H2001,TRUE,_xll.ohTrigger(RecalcTrigger,Trigger1Y)),NA())</f>
        <v>1.8496973272078554E-2</v>
      </c>
      <c r="N2001" s="177">
        <f>IFERROR(_xll.qlIndexFixing(ONIndex1M,I2001,TRUE,_xll.ohTrigger(RecalcTrigger,Trigger1M)),NA())</f>
        <v>1.7847303779878754E-2</v>
      </c>
      <c r="O2001" s="44">
        <f>IFERROR(_xll.qlIndexFixing(ONIndex3M,I2001,TRUE,_xll.ohTrigger(RecalcTrigger,Trigger3M)),NA())</f>
        <v>1.8145672312425143E-2</v>
      </c>
      <c r="P2001" s="44">
        <f>IFERROR(_xll.qlIndexFixing(ONIndex6M,I2001,TRUE,_xll.ohTrigger(RecalcTrigger,Trigger6M)),NA())</f>
        <v>1.8220585804783473E-2</v>
      </c>
      <c r="Q2001" s="178">
        <f>IFERROR(_xll.qlIndexFixing(ONIndex1Y,I2001,TRUE,_xll.ohTrigger(RecalcTrigger,Trigger1Y)),NA())</f>
        <v>1.8554156105525799E-2</v>
      </c>
    </row>
    <row r="2002" spans="2:17" x14ac:dyDescent="0.2">
      <c r="B2002" s="39" t="s">
        <v>42</v>
      </c>
      <c r="D2002" s="42">
        <f>_xll.qlCalendarAdvance(Calendar,$D2001,B2002,"f",FALSE)</f>
        <v>53512</v>
      </c>
      <c r="E2002" s="172">
        <f>_xll.qlInterestRateIndexValueDate(IndexON,D2002)</f>
        <v>53512</v>
      </c>
      <c r="F2002" s="188">
        <f>IFERROR(_xll.qlIndexFixing(IndexON,D2002,TRUE,_xll.ohTrigger(RecalcTrigger,TriggerON)),NA())</f>
        <v>1.7565156318256614E-2</v>
      </c>
      <c r="H2002" s="42">
        <f>_xll.qlCalendarAdvance(Calendar,$H2001,B2002,"f",FALSE)</f>
        <v>53512</v>
      </c>
      <c r="I2002" s="172">
        <f>_xll.qlInterestRateIndexValueDate(Index1M,$H2002)</f>
        <v>53512</v>
      </c>
      <c r="J2002" s="177">
        <f>IFERROR(_xll.qlIndexFixing(Index1M,$H2002,TRUE,_xll.ohTrigger(RecalcTrigger,Trigger1M)),NA())</f>
        <v>1.7834904431005313E-2</v>
      </c>
      <c r="K2002" s="44">
        <f>IFERROR(_xll.qlIndexFixing(Index3M,H2002,TRUE,_xll.ohTrigger(RecalcTrigger,Trigger3M)),NA())</f>
        <v>1.812301730986909E-2</v>
      </c>
      <c r="L2002" s="44">
        <f>IFERROR(_xll.qlIndexFixing(Index6M,$H2002,TRUE,_xll.ohTrigger(RecalcTrigger,Trigger6M)),NA())</f>
        <v>1.8186929500549689E-2</v>
      </c>
      <c r="M2002" s="178">
        <f>IFERROR(_xll.qlIndexFixing(Index1Y,$H2002,TRUE,_xll.ohTrigger(RecalcTrigger,Trigger1Y)),NA())</f>
        <v>1.8488282968162739E-2</v>
      </c>
      <c r="N2002" s="177">
        <f>IFERROR(_xll.qlIndexFixing(ONIndex1M,I2002,TRUE,_xll.ohTrigger(RecalcTrigger,Trigger1M)),NA())</f>
        <v>1.7839272659641026E-2</v>
      </c>
      <c r="O2002" s="44">
        <f>IFERROR(_xll.qlIndexFixing(ONIndex3M,I2002,TRUE,_xll.ohTrigger(RecalcTrigger,Trigger3M)),NA())</f>
        <v>1.8137144088583579E-2</v>
      </c>
      <c r="P2002" s="44">
        <f>IFERROR(_xll.qlIndexFixing(ONIndex6M,I2002,TRUE,_xll.ohTrigger(RecalcTrigger,Trigger6M)),NA())</f>
        <v>1.8212205226760814E-2</v>
      </c>
      <c r="Q2002" s="178">
        <f>IFERROR(_xll.qlIndexFixing(ONIndex1Y,I2002,TRUE,_xll.ohTrigger(RecalcTrigger,Trigger1Y)),NA())</f>
        <v>1.8545201580921766E-2</v>
      </c>
    </row>
    <row r="2003" spans="2:17" x14ac:dyDescent="0.2">
      <c r="B2003" s="39" t="s">
        <v>42</v>
      </c>
      <c r="D2003" s="42">
        <f>_xll.qlCalendarAdvance(Calendar,$D2002,B2003,"f",FALSE)</f>
        <v>53519</v>
      </c>
      <c r="E2003" s="172">
        <f>_xll.qlInterestRateIndexValueDate(IndexON,D2003)</f>
        <v>53519</v>
      </c>
      <c r="F2003" s="188">
        <f>IFERROR(_xll.qlIndexFixing(IndexON,D2003,TRUE,_xll.ohTrigger(RecalcTrigger,TriggerON)),NA())</f>
        <v>1.7556853564762998E-2</v>
      </c>
      <c r="H2003" s="42">
        <f>_xll.qlCalendarAdvance(Calendar,$H2002,B2003,"f",FALSE)</f>
        <v>53519</v>
      </c>
      <c r="I2003" s="172">
        <f>_xll.qlInterestRateIndexValueDate(Index1M,$H2003)</f>
        <v>53519</v>
      </c>
      <c r="J2003" s="177">
        <f>IFERROR(_xll.qlIndexFixing(Index1M,$H2003,TRUE,_xll.ohTrigger(RecalcTrigger,Trigger1M)),NA())</f>
        <v>1.78269029174234E-2</v>
      </c>
      <c r="K2003" s="44">
        <f>IFERROR(_xll.qlIndexFixing(Index3M,H2003,TRUE,_xll.ohTrigger(RecalcTrigger,Trigger3M)),NA())</f>
        <v>1.8114566840634772E-2</v>
      </c>
      <c r="L2003" s="44">
        <f>IFERROR(_xll.qlIndexFixing(Index6M,$H2003,TRUE,_xll.ohTrigger(RecalcTrigger,Trigger6M)),NA())</f>
        <v>1.8178690624742935E-2</v>
      </c>
      <c r="M2003" s="178">
        <f>IFERROR(_xll.qlIndexFixing(Index1Y,$H2003,TRUE,_xll.ohTrigger(RecalcTrigger,Trigger1Y)),NA())</f>
        <v>1.8479609251641493E-2</v>
      </c>
      <c r="N2003" s="177">
        <f>IFERROR(_xll.qlIndexFixing(ONIndex1M,I2003,TRUE,_xll.ohTrigger(RecalcTrigger,Trigger1M)),NA())</f>
        <v>1.7831254350956227E-2</v>
      </c>
      <c r="O2003" s="44">
        <f>IFERROR(_xll.qlIndexFixing(ONIndex3M,I2003,TRUE,_xll.ohTrigger(RecalcTrigger,Trigger3M)),NA())</f>
        <v>1.8128631298709452E-2</v>
      </c>
      <c r="P2003" s="44">
        <f>IFERROR(_xll.qlIndexFixing(ONIndex6M,I2003,TRUE,_xll.ohTrigger(RecalcTrigger,Trigger6M)),NA())</f>
        <v>1.8203840008143013E-2</v>
      </c>
      <c r="Q2003" s="178">
        <f>IFERROR(_xll.qlIndexFixing(ONIndex1Y,I2003,TRUE,_xll.ohTrigger(RecalcTrigger,Trigger1Y)),NA())</f>
        <v>1.8536263271085041E-2</v>
      </c>
    </row>
    <row r="2004" spans="2:17" x14ac:dyDescent="0.2">
      <c r="B2004" s="39" t="s">
        <v>42</v>
      </c>
      <c r="D2004" s="42">
        <f>_xll.qlCalendarAdvance(Calendar,$D2003,B2004,"f",FALSE)</f>
        <v>53526</v>
      </c>
      <c r="E2004" s="172">
        <f>_xll.qlInterestRateIndexValueDate(IndexON,D2004)</f>
        <v>53526</v>
      </c>
      <c r="F2004" s="188">
        <f>IFERROR(_xll.qlIndexFixing(IndexON,D2004,TRUE,_xll.ohTrigger(RecalcTrigger,TriggerON)),NA())</f>
        <v>1.7548566220274564E-2</v>
      </c>
      <c r="H2004" s="42">
        <f>_xll.qlCalendarAdvance(Calendar,$H2003,B2004,"f",FALSE)</f>
        <v>53526</v>
      </c>
      <c r="I2004" s="172">
        <f>_xll.qlInterestRateIndexValueDate(Index1M,$H2004)</f>
        <v>53526</v>
      </c>
      <c r="J2004" s="177">
        <f>IFERROR(_xll.qlIndexFixing(Index1M,$H2004,TRUE,_xll.ohTrigger(RecalcTrigger,Trigger1M)),NA())</f>
        <v>1.7818914241054157E-2</v>
      </c>
      <c r="K2004" s="44">
        <f>IFERROR(_xll.qlIndexFixing(Index3M,H2004,TRUE,_xll.ohTrigger(RecalcTrigger,Trigger3M)),NA())</f>
        <v>1.8106131892815947E-2</v>
      </c>
      <c r="L2004" s="44">
        <f>IFERROR(_xll.qlIndexFixing(Index6M,$H2004,TRUE,_xll.ohTrigger(RecalcTrigger,Trigger6M)),NA())</f>
        <v>1.8170467282078277E-2</v>
      </c>
      <c r="M2004" s="178">
        <f>IFERROR(_xll.qlIndexFixing(Index1Y,$H2004,TRUE,_xll.ohTrigger(RecalcTrigger,Trigger1Y)),NA())</f>
        <v>1.8470952122091377E-2</v>
      </c>
      <c r="N2004" s="177">
        <f>IFERROR(_xll.qlIndexFixing(ONIndex1M,I2004,TRUE,_xll.ohTrigger(RecalcTrigger,Trigger1M)),NA())</f>
        <v>1.7823248853905405E-2</v>
      </c>
      <c r="O2004" s="44">
        <f>IFERROR(_xll.qlIndexFixing(ONIndex3M,I2004,TRUE,_xll.ohTrigger(RecalcTrigger,Trigger3M)),NA())</f>
        <v>1.8120133943045902E-2</v>
      </c>
      <c r="P2004" s="44">
        <f>IFERROR(_xll.qlIndexFixing(ONIndex6M,I2004,TRUE,_xll.ohTrigger(RecalcTrigger,Trigger6M)),NA())</f>
        <v>1.8195490148930071E-2</v>
      </c>
      <c r="Q2004" s="178">
        <f>IFERROR(_xll.qlIndexFixing(ONIndex1Y,I2004,TRUE,_xll.ohTrigger(RecalcTrigger,Trigger1Y)),NA())</f>
        <v>1.8527341175934575E-2</v>
      </c>
    </row>
    <row r="2005" spans="2:17" x14ac:dyDescent="0.2">
      <c r="B2005" s="39" t="s">
        <v>42</v>
      </c>
      <c r="D2005" s="42">
        <f>_xll.qlCalendarAdvance(Calendar,$D2004,B2005,"f",FALSE)</f>
        <v>53533</v>
      </c>
      <c r="E2005" s="172">
        <f>_xll.qlInterestRateIndexValueDate(IndexON,D2005)</f>
        <v>53533</v>
      </c>
      <c r="F2005" s="188">
        <f>IFERROR(_xll.qlIndexFixing(IndexON,D2005,TRUE,_xll.ohTrigger(RecalcTrigger,TriggerON)),NA())</f>
        <v>1.7540294284953406E-2</v>
      </c>
      <c r="H2005" s="42">
        <f>_xll.qlCalendarAdvance(Calendar,$H2004,B2005,"f",FALSE)</f>
        <v>53533</v>
      </c>
      <c r="I2005" s="172">
        <f>_xll.qlInterestRateIndexValueDate(Index1M,$H2005)</f>
        <v>53533</v>
      </c>
      <c r="J2005" s="177">
        <f>IFERROR(_xll.qlIndexFixing(Index1M,$H2005,TRUE,_xll.ohTrigger(RecalcTrigger,Trigger1M)),NA())</f>
        <v>1.7810804228591628E-2</v>
      </c>
      <c r="K2005" s="44">
        <f>IFERROR(_xll.qlIndexFixing(Index3M,H2005,TRUE,_xll.ohTrigger(RecalcTrigger,Trigger3M)),NA())</f>
        <v>1.809771246631307E-2</v>
      </c>
      <c r="L2005" s="44">
        <f>IFERROR(_xll.qlIndexFixing(Index6M,$H2005,TRUE,_xll.ohTrigger(RecalcTrigger,Trigger6M)),NA())</f>
        <v>1.816225947236455E-2</v>
      </c>
      <c r="M2005" s="178">
        <f>IFERROR(_xll.qlIndexFixing(Index1Y,$H2005,TRUE,_xll.ohTrigger(RecalcTrigger,Trigger1Y)),NA())</f>
        <v>1.8462311579091395E-2</v>
      </c>
      <c r="N2005" s="177">
        <f>IFERROR(_xll.qlIndexFixing(ONIndex1M,I2005,TRUE,_xll.ohTrigger(RecalcTrigger,Trigger1M)),NA())</f>
        <v>1.7815256168488558E-2</v>
      </c>
      <c r="O2005" s="44">
        <f>IFERROR(_xll.qlIndexFixing(ONIndex3M,I2005,TRUE,_xll.ohTrigger(RecalcTrigger,Trigger3M)),NA())</f>
        <v>1.8111652021187696E-2</v>
      </c>
      <c r="P2005" s="44">
        <f>IFERROR(_xll.qlIndexFixing(ONIndex6M,I2005,TRUE,_xll.ohTrigger(RecalcTrigger,Trigger6M)),NA())</f>
        <v>1.8187155649365128E-2</v>
      </c>
      <c r="Q2005" s="178">
        <f>IFERROR(_xll.qlIndexFixing(ONIndex1Y,I2005,TRUE,_xll.ohTrigger(RecalcTrigger,Trigger1Y)),NA())</f>
        <v>1.8518435295389324E-2</v>
      </c>
    </row>
    <row r="2006" spans="2:17" x14ac:dyDescent="0.2">
      <c r="B2006" s="39" t="s">
        <v>42</v>
      </c>
      <c r="D2006" s="42">
        <f>_xll.qlCalendarAdvance(Calendar,$D2005,B2006,"f",FALSE)</f>
        <v>53540</v>
      </c>
      <c r="E2006" s="172">
        <f>_xll.qlInterestRateIndexValueDate(IndexON,D2006)</f>
        <v>53540</v>
      </c>
      <c r="F2006" s="188">
        <f>IFERROR(_xll.qlIndexFixing(IndexON,D2006,TRUE,_xll.ohTrigger(RecalcTrigger,TriggerON)),NA())</f>
        <v>1.7532037758718477E-2</v>
      </c>
      <c r="H2006" s="42">
        <f>_xll.qlCalendarAdvance(Calendar,$H2005,B2006,"f",FALSE)</f>
        <v>53540</v>
      </c>
      <c r="I2006" s="172">
        <f>_xll.qlInterestRateIndexValueDate(Index1M,$H2006)</f>
        <v>53540</v>
      </c>
      <c r="J2006" s="177">
        <f>IFERROR(_xll.qlIndexFixing(Index1M,$H2006,TRUE,_xll.ohTrigger(RecalcTrigger,Trigger1M)),NA())</f>
        <v>1.7802975399833356E-2</v>
      </c>
      <c r="K2006" s="44">
        <f>IFERROR(_xll.qlIndexFixing(Index3M,H2006,TRUE,_xll.ohTrigger(RecalcTrigger,Trigger3M)),NA())</f>
        <v>1.8089308561027473E-2</v>
      </c>
      <c r="L2006" s="44">
        <f>IFERROR(_xll.qlIndexFixing(Index6M,$H2006,TRUE,_xll.ohTrigger(RecalcTrigger,Trigger6M)),NA())</f>
        <v>1.8154067195411037E-2</v>
      </c>
      <c r="M2006" s="178">
        <f>IFERROR(_xll.qlIndexFixing(Index1Y,$H2006,TRUE,_xll.ohTrigger(RecalcTrigger,Trigger1Y)),NA())</f>
        <v>1.8453687622220549E-2</v>
      </c>
      <c r="N2006" s="177">
        <f>IFERROR(_xll.qlIndexFixing(ONIndex1M,I2006,TRUE,_xll.ohTrigger(RecalcTrigger,Trigger1M)),NA())</f>
        <v>1.7807276294624641E-2</v>
      </c>
      <c r="O2006" s="44">
        <f>IFERROR(_xll.qlIndexFixing(ONIndex3M,I2006,TRUE,_xll.ohTrigger(RecalcTrigger,Trigger3M)),NA())</f>
        <v>1.8103185533459021E-2</v>
      </c>
      <c r="P2006" s="44">
        <f>IFERROR(_xll.qlIndexFixing(ONIndex6M,I2006,TRUE,_xll.ohTrigger(RecalcTrigger,Trigger6M)),NA())</f>
        <v>1.8178836509286089E-2</v>
      </c>
      <c r="Q2006" s="178">
        <f>IFERROR(_xll.qlIndexFixing(ONIndex1Y,I2006,TRUE,_xll.ohTrigger(RecalcTrigger,Trigger1Y)),NA())</f>
        <v>1.8509545629530333E-2</v>
      </c>
    </row>
    <row r="2007" spans="2:17" x14ac:dyDescent="0.2">
      <c r="B2007" s="39" t="s">
        <v>42</v>
      </c>
      <c r="D2007" s="42">
        <f>_xll.qlCalendarAdvance(Calendar,$D2006,B2007,"f",FALSE)</f>
        <v>53547</v>
      </c>
      <c r="E2007" s="172">
        <f>_xll.qlInterestRateIndexValueDate(IndexON,D2007)</f>
        <v>53547</v>
      </c>
      <c r="F2007" s="188">
        <f>IFERROR(_xll.qlIndexFixing(IndexON,D2007,TRUE,_xll.ohTrigger(RecalcTrigger,TriggerON)),NA())</f>
        <v>1.7523796641569778E-2</v>
      </c>
      <c r="H2007" s="42">
        <f>_xll.qlCalendarAdvance(Calendar,$H2006,B2007,"f",FALSE)</f>
        <v>53547</v>
      </c>
      <c r="I2007" s="172">
        <f>_xll.qlInterestRateIndexValueDate(Index1M,$H2007)</f>
        <v>53547</v>
      </c>
      <c r="J2007" s="177">
        <f>IFERROR(_xll.qlIndexFixing(Index1M,$H2007,TRUE,_xll.ohTrigger(RecalcTrigger,Trigger1M)),NA())</f>
        <v>1.7795025234925304E-2</v>
      </c>
      <c r="K2007" s="44">
        <f>IFERROR(_xll.qlIndexFixing(Index3M,H2007,TRUE,_xll.ohTrigger(RecalcTrigger,Trigger3M)),NA())</f>
        <v>1.8080920176861377E-2</v>
      </c>
      <c r="L2007" s="44">
        <f>IFERROR(_xll.qlIndexFixing(Index6M,$H2007,TRUE,_xll.ohTrigger(RecalcTrigger,Trigger6M)),NA())</f>
        <v>1.8145890451027009E-2</v>
      </c>
      <c r="M2007" s="178">
        <f>IFERROR(_xll.qlIndexFixing(Index1Y,$H2007,TRUE,_xll.ohTrigger(RecalcTrigger,Trigger1Y)),NA())</f>
        <v>1.8445080251058288E-2</v>
      </c>
      <c r="N2007" s="177">
        <f>IFERROR(_xll.qlIndexFixing(ONIndex1M,I2007,TRUE,_xll.ohTrigger(RecalcTrigger,Trigger1M)),NA())</f>
        <v>1.7799309232475746E-2</v>
      </c>
      <c r="O2007" s="44">
        <f>IFERROR(_xll.qlIndexFixing(ONIndex3M,I2007,TRUE,_xll.ohTrigger(RecalcTrigger,Trigger3M)),NA())</f>
        <v>1.8094734479697783E-2</v>
      </c>
      <c r="P2007" s="44">
        <f>IFERROR(_xll.qlIndexFixing(ONIndex6M,I2007,TRUE,_xll.ohTrigger(RecalcTrigger,Trigger6M)),NA())</f>
        <v>1.817053272861191E-2</v>
      </c>
      <c r="Q2007" s="178">
        <f>IFERROR(_xll.qlIndexFixing(ONIndex1Y,I2007,TRUE,_xll.ohTrigger(RecalcTrigger,Trigger1Y)),NA())</f>
        <v>1.8500672178276556E-2</v>
      </c>
    </row>
    <row r="2008" spans="2:17" x14ac:dyDescent="0.2">
      <c r="B2008" s="39" t="s">
        <v>42</v>
      </c>
      <c r="D2008" s="42">
        <f>_xll.qlCalendarAdvance(Calendar,$D2007,B2008,"f",FALSE)</f>
        <v>53554</v>
      </c>
      <c r="E2008" s="172">
        <f>_xll.qlInterestRateIndexValueDate(IndexON,D2008)</f>
        <v>53554</v>
      </c>
      <c r="F2008" s="188">
        <f>IFERROR(_xll.qlIndexFixing(IndexON,D2008,TRUE,_xll.ohTrigger(RecalcTrigger,TriggerON)),NA())</f>
        <v>1.7515570933588354E-2</v>
      </c>
      <c r="H2008" s="42">
        <f>_xll.qlCalendarAdvance(Calendar,$H2007,B2008,"f",FALSE)</f>
        <v>53554</v>
      </c>
      <c r="I2008" s="172">
        <f>_xll.qlInterestRateIndexValueDate(Index1M,$H2008)</f>
        <v>53554</v>
      </c>
      <c r="J2008" s="177">
        <f>IFERROR(_xll.qlIndexFixing(Index1M,$H2008,TRUE,_xll.ohTrigger(RecalcTrigger,Trigger1M)),NA())</f>
        <v>1.7787087907114502E-2</v>
      </c>
      <c r="K2008" s="44">
        <f>IFERROR(_xll.qlIndexFixing(Index3M,H2008,TRUE,_xll.ohTrigger(RecalcTrigger,Trigger3M)),NA())</f>
        <v>1.8072547313717876E-2</v>
      </c>
      <c r="L2008" s="44">
        <f>IFERROR(_xll.qlIndexFixing(Index6M,$H2008,TRUE,_xll.ohTrigger(RecalcTrigger,Trigger6M)),NA())</f>
        <v>1.8137729239022189E-2</v>
      </c>
      <c r="M2008" s="178">
        <f>IFERROR(_xll.qlIndexFixing(Index1Y,$H2008,TRUE,_xll.ohTrigger(RecalcTrigger,Trigger1Y)),NA())</f>
        <v>1.8436489465185613E-2</v>
      </c>
      <c r="N2008" s="177">
        <f>IFERROR(_xll.qlIndexFixing(ONIndex1M,I2008,TRUE,_xll.ohTrigger(RecalcTrigger,Trigger1M)),NA())</f>
        <v>1.7791354981636642E-2</v>
      </c>
      <c r="O2008" s="44">
        <f>IFERROR(_xll.qlIndexFixing(ONIndex3M,I2008,TRUE,_xll.ohTrigger(RecalcTrigger,Trigger3M)),NA())</f>
        <v>1.8086298860066075E-2</v>
      </c>
      <c r="P2008" s="44">
        <f>IFERROR(_xll.qlIndexFixing(ONIndex6M,I2008,TRUE,_xll.ohTrigger(RecalcTrigger,Trigger6M)),NA())</f>
        <v>1.8162244307585729E-2</v>
      </c>
      <c r="Q2008" s="178">
        <f>IFERROR(_xll.qlIndexFixing(ONIndex1Y,I2008,TRUE,_xll.ohTrigger(RecalcTrigger,Trigger1Y)),NA())</f>
        <v>1.8491814941709039E-2</v>
      </c>
    </row>
    <row r="2009" spans="2:17" x14ac:dyDescent="0.2">
      <c r="B2009" s="39" t="s">
        <v>42</v>
      </c>
      <c r="D2009" s="42">
        <f>_xll.qlCalendarAdvance(Calendar,$D2008,B2009,"f",FALSE)</f>
        <v>53561</v>
      </c>
      <c r="E2009" s="172">
        <f>_xll.qlInterestRateIndexValueDate(IndexON,D2009)</f>
        <v>53561</v>
      </c>
      <c r="F2009" s="188">
        <f>IFERROR(_xll.qlIndexFixing(IndexON,D2009,TRUE,_xll.ohTrigger(RecalcTrigger,TriggerON)),NA())</f>
        <v>1.7507360634612112E-2</v>
      </c>
      <c r="H2009" s="42">
        <f>_xll.qlCalendarAdvance(Calendar,$H2008,B2009,"f",FALSE)</f>
        <v>53561</v>
      </c>
      <c r="I2009" s="172">
        <f>_xll.qlInterestRateIndexValueDate(Index1M,$H2009)</f>
        <v>53561</v>
      </c>
      <c r="J2009" s="177">
        <f>IFERROR(_xll.qlIndexFixing(Index1M,$H2009,TRUE,_xll.ohTrigger(RecalcTrigger,Trigger1M)),NA())</f>
        <v>1.7779163416378835E-2</v>
      </c>
      <c r="K2009" s="44">
        <f>IFERROR(_xll.qlIndexFixing(Index3M,H2009,TRUE,_xll.ohTrigger(RecalcTrigger,Trigger3M)),NA())</f>
        <v>1.8064189971498303E-2</v>
      </c>
      <c r="L2009" s="44">
        <f>IFERROR(_xll.qlIndexFixing(Index6M,$H2009,TRUE,_xll.ohTrigger(RecalcTrigger,Trigger6M)),NA())</f>
        <v>1.8129583559207612E-2</v>
      </c>
      <c r="M2009" s="178">
        <f>IFERROR(_xll.qlIndexFixing(Index1Y,$H2009,TRUE,_xll.ohTrigger(RecalcTrigger,Trigger1Y)),NA())</f>
        <v>1.8427915264184191E-2</v>
      </c>
      <c r="N2009" s="177">
        <f>IFERROR(_xll.qlIndexFixing(ONIndex1M,I2009,TRUE,_xll.ohTrigger(RecalcTrigger,Trigger1M)),NA())</f>
        <v>1.7783413542674653E-2</v>
      </c>
      <c r="O2009" s="44">
        <f>IFERROR(_xll.qlIndexFixing(ONIndex3M,I2009,TRUE,_xll.ohTrigger(RecalcTrigger,Trigger3M)),NA())</f>
        <v>1.807787867448285E-2</v>
      </c>
      <c r="P2009" s="44">
        <f>IFERROR(_xll.qlIndexFixing(ONIndex6M,I2009,TRUE,_xll.ohTrigger(RecalcTrigger,Trigger6M)),NA())</f>
        <v>1.8153971246045453E-2</v>
      </c>
      <c r="Q2009" s="178">
        <f>IFERROR(_xll.qlIndexFixing(ONIndex1Y,I2009,TRUE,_xll.ohTrigger(RecalcTrigger,Trigger1Y)),NA())</f>
        <v>1.8482973919827783E-2</v>
      </c>
    </row>
    <row r="2010" spans="2:17" x14ac:dyDescent="0.2">
      <c r="B2010" s="39" t="s">
        <v>42</v>
      </c>
      <c r="D2010" s="42">
        <f>_xll.qlCalendarAdvance(Calendar,$D2009,B2010,"f",FALSE)</f>
        <v>53568</v>
      </c>
      <c r="E2010" s="172">
        <f>_xll.qlInterestRateIndexValueDate(IndexON,D2010)</f>
        <v>53568</v>
      </c>
      <c r="F2010" s="188">
        <f>IFERROR(_xll.qlIndexFixing(IndexON,D2010,TRUE,_xll.ohTrigger(RecalcTrigger,TriggerON)),NA())</f>
        <v>1.7499165744884193E-2</v>
      </c>
      <c r="H2010" s="42">
        <f>_xll.qlCalendarAdvance(Calendar,$H2009,B2010,"f",FALSE)</f>
        <v>53568</v>
      </c>
      <c r="I2010" s="172">
        <f>_xll.qlInterestRateIndexValueDate(Index1M,$H2010)</f>
        <v>53568</v>
      </c>
      <c r="J2010" s="177">
        <f>IFERROR(_xll.qlIndexFixing(Index1M,$H2010,TRUE,_xll.ohTrigger(RecalcTrigger,Trigger1M)),NA())</f>
        <v>1.777164660520799E-2</v>
      </c>
      <c r="K2010" s="44">
        <f>IFERROR(_xll.qlIndexFixing(Index3M,H2010,TRUE,_xll.ohTrigger(RecalcTrigger,Trigger3M)),NA())</f>
        <v>1.805584815010576E-2</v>
      </c>
      <c r="L2010" s="44">
        <f>IFERROR(_xll.qlIndexFixing(Index6M,$H2010,TRUE,_xll.ohTrigger(RecalcTrigger,Trigger6M)),NA())</f>
        <v>1.8121580281583106E-2</v>
      </c>
      <c r="M2010" s="178">
        <f>IFERROR(_xll.qlIndexFixing(Index1Y,$H2010,TRUE,_xll.ohTrigger(RecalcTrigger,Trigger1Y)),NA())</f>
        <v>1.8419357647635914E-2</v>
      </c>
      <c r="N2010" s="177">
        <f>IFERROR(_xll.qlIndexFixing(ONIndex1M,I2010,TRUE,_xll.ohTrigger(RecalcTrigger,Trigger1M)),NA())</f>
        <v>1.7775484915184547E-2</v>
      </c>
      <c r="O2010" s="44">
        <f>IFERROR(_xll.qlIndexFixing(ONIndex3M,I2010,TRUE,_xll.ohTrigger(RecalcTrigger,Trigger3M)),NA())</f>
        <v>1.8069473922948109E-2</v>
      </c>
      <c r="P2010" s="44">
        <f>IFERROR(_xll.qlIndexFixing(ONIndex6M,I2010,TRUE,_xll.ohTrigger(RecalcTrigger,Trigger6M)),NA())</f>
        <v>1.8145713543991082E-2</v>
      </c>
      <c r="Q2010" s="178">
        <f>IFERROR(_xll.qlIndexFixing(ONIndex1Y,I2010,TRUE,_xll.ohTrigger(RecalcTrigger,Trigger1Y)),NA())</f>
        <v>1.8474149112551741E-2</v>
      </c>
    </row>
    <row r="2011" spans="2:17" x14ac:dyDescent="0.2">
      <c r="B2011" s="39" t="s">
        <v>42</v>
      </c>
      <c r="D2011" s="42">
        <f>_xll.qlCalendarAdvance(Calendar,$D2010,B2011,"f",FALSE)</f>
        <v>53575</v>
      </c>
      <c r="E2011" s="172">
        <f>_xll.qlInterestRateIndexValueDate(IndexON,D2011)</f>
        <v>53575</v>
      </c>
      <c r="F2011" s="188">
        <f>IFERROR(_xll.qlIndexFixing(IndexON,D2011,TRUE,_xll.ohTrigger(RecalcTrigger,TriggerON)),NA())</f>
        <v>1.7490986264161457E-2</v>
      </c>
      <c r="H2011" s="42">
        <f>_xll.qlCalendarAdvance(Calendar,$H2010,B2011,"f",FALSE)</f>
        <v>53575</v>
      </c>
      <c r="I2011" s="172">
        <f>_xll.qlInterestRateIndexValueDate(Index1M,$H2011)</f>
        <v>53575</v>
      </c>
      <c r="J2011" s="177">
        <f>IFERROR(_xll.qlIndexFixing(Index1M,$H2011,TRUE,_xll.ohTrigger(RecalcTrigger,Trigger1M)),NA())</f>
        <v>1.7763746190730588E-2</v>
      </c>
      <c r="K2011" s="44">
        <f>IFERROR(_xll.qlIndexFixing(Index3M,H2011,TRUE,_xll.ohTrigger(RecalcTrigger,Trigger3M)),NA())</f>
        <v>1.8047668128888476E-2</v>
      </c>
      <c r="L2011" s="44">
        <f>IFERROR(_xll.qlIndexFixing(Index6M,$H2011,TRUE,_xll.ohTrigger(RecalcTrigger,Trigger6M)),NA())</f>
        <v>1.8113717471672668E-2</v>
      </c>
      <c r="M2011" s="178">
        <f>IFERROR(_xll.qlIndexFixing(Index1Y,$H2011,TRUE,_xll.ohTrigger(RecalcTrigger,Trigger1Y)),NA())</f>
        <v>1.841081661512467E-2</v>
      </c>
      <c r="N2011" s="177">
        <f>IFERROR(_xll.qlIndexFixing(ONIndex1M,I2011,TRUE,_xll.ohTrigger(RecalcTrigger,Trigger1M)),NA())</f>
        <v>1.7767569099247371E-2</v>
      </c>
      <c r="O2011" s="44">
        <f>IFERROR(_xll.qlIndexFixing(ONIndex3M,I2011,TRUE,_xll.ohTrigger(RecalcTrigger,Trigger3M)),NA())</f>
        <v>1.806108460529976E-2</v>
      </c>
      <c r="P2011" s="44">
        <f>IFERROR(_xll.qlIndexFixing(ONIndex6M,I2011,TRUE,_xll.ohTrigger(RecalcTrigger,Trigger6M)),NA())</f>
        <v>1.8137471201422617E-2</v>
      </c>
      <c r="Q2011" s="178">
        <f>IFERROR(_xll.qlIndexFixing(ONIndex1Y,I2011,TRUE,_xll.ohTrigger(RecalcTrigger,Trigger1Y)),NA())</f>
        <v>1.8465340519961959E-2</v>
      </c>
    </row>
    <row r="2012" spans="2:17" x14ac:dyDescent="0.2">
      <c r="B2012" s="39" t="s">
        <v>42</v>
      </c>
      <c r="D2012" s="42">
        <f>_xll.qlCalendarAdvance(Calendar,$D2011,B2012,"f",FALSE)</f>
        <v>53582</v>
      </c>
      <c r="E2012" s="172">
        <f>_xll.qlInterestRateIndexValueDate(IndexON,D2012)</f>
        <v>53582</v>
      </c>
      <c r="F2012" s="188">
        <f>IFERROR(_xll.qlIndexFixing(IndexON,D2012,TRUE,_xll.ohTrigger(RecalcTrigger,TriggerON)),NA())</f>
        <v>1.7482822192524949E-2</v>
      </c>
      <c r="H2012" s="42">
        <f>_xll.qlCalendarAdvance(Calendar,$H2011,B2012,"f",FALSE)</f>
        <v>53582</v>
      </c>
      <c r="I2012" s="172">
        <f>_xll.qlInterestRateIndexValueDate(Index1M,$H2012)</f>
        <v>53582</v>
      </c>
      <c r="J2012" s="177">
        <f>IFERROR(_xll.qlIndexFixing(Index1M,$H2012,TRUE,_xll.ohTrigger(RecalcTrigger,Trigger1M)),NA())</f>
        <v>1.7755858610866482E-2</v>
      </c>
      <c r="K2012" s="44">
        <f>IFERROR(_xll.qlIndexFixing(Index3M,H2012,TRUE,_xll.ohTrigger(RecalcTrigger,Trigger3M)),NA())</f>
        <v>1.8039356650208768E-2</v>
      </c>
      <c r="L2012" s="44">
        <f>IFERROR(_xll.qlIndexFixing(Index6M,$H2012,TRUE,_xll.ohTrigger(RecalcTrigger,Trigger6M)),NA())</f>
        <v>1.8105616259706178E-2</v>
      </c>
      <c r="M2012" s="178">
        <f>IFERROR(_xll.qlIndexFixing(Index1Y,$H2012,TRUE,_xll.ohTrigger(RecalcTrigger,Trigger1Y)),NA())</f>
        <v>1.840229216623368E-2</v>
      </c>
      <c r="N2012" s="177">
        <f>IFERROR(_xll.qlIndexFixing(ONIndex1M,I2012,TRUE,_xll.ohTrigger(RecalcTrigger,Trigger1M)),NA())</f>
        <v>1.7759666095025217E-2</v>
      </c>
      <c r="O2012" s="44">
        <f>IFERROR(_xll.qlIndexFixing(ONIndex3M,I2012,TRUE,_xll.ohTrigger(RecalcTrigger,Trigger3M)),NA())</f>
        <v>1.805271072178094E-2</v>
      </c>
      <c r="P2012" s="44">
        <f>IFERROR(_xll.qlIndexFixing(ONIndex6M,I2012,TRUE,_xll.ohTrigger(RecalcTrigger,Trigger6M)),NA())</f>
        <v>1.8129244218259011E-2</v>
      </c>
      <c r="Q2012" s="178">
        <f>IFERROR(_xll.qlIndexFixing(ONIndex1Y,I2012,TRUE,_xll.ohTrigger(RecalcTrigger,Trigger1Y)),NA())</f>
        <v>1.8456548142058438E-2</v>
      </c>
    </row>
    <row r="2013" spans="2:17" x14ac:dyDescent="0.2">
      <c r="B2013" s="39" t="s">
        <v>42</v>
      </c>
      <c r="D2013" s="42">
        <f>_xll.qlCalendarAdvance(Calendar,$D2012,B2013,"f",FALSE)</f>
        <v>53589</v>
      </c>
      <c r="E2013" s="172">
        <f>_xll.qlInterestRateIndexValueDate(IndexON,D2013)</f>
        <v>53589</v>
      </c>
      <c r="F2013" s="188">
        <f>IFERROR(_xll.qlIndexFixing(IndexON,D2013,TRUE,_xll.ohTrigger(RecalcTrigger,TriggerON)),NA())</f>
        <v>1.7474673529974671E-2</v>
      </c>
      <c r="H2013" s="42">
        <f>_xll.qlCalendarAdvance(Calendar,$H2012,B2013,"f",FALSE)</f>
        <v>53589</v>
      </c>
      <c r="I2013" s="172">
        <f>_xll.qlInterestRateIndexValueDate(Index1M,$H2013)</f>
        <v>53589</v>
      </c>
      <c r="J2013" s="177">
        <f>IFERROR(_xll.qlIndexFixing(Index1M,$H2013,TRUE,_xll.ohTrigger(RecalcTrigger,Trigger1M)),NA())</f>
        <v>1.7747983865585959E-2</v>
      </c>
      <c r="K2013" s="44">
        <f>IFERROR(_xll.qlIndexFixing(Index3M,H2013,TRUE,_xll.ohTrigger(RecalcTrigger,Trigger3M)),NA())</f>
        <v>1.8031060691116992E-2</v>
      </c>
      <c r="L2013" s="44">
        <f>IFERROR(_xll.qlIndexFixing(Index6M,$H2013,TRUE,_xll.ohTrigger(RecalcTrigger,Trigger6M)),NA())</f>
        <v>1.809753057638127E-2</v>
      </c>
      <c r="M2013" s="178">
        <f>IFERROR(_xll.qlIndexFixing(Index1Y,$H2013,TRUE,_xll.ohTrigger(RecalcTrigger,Trigger1Y)),NA())</f>
        <v>1.8393784300548166E-2</v>
      </c>
      <c r="N2013" s="177">
        <f>IFERROR(_xll.qlIndexFixing(ONIndex1M,I2013,TRUE,_xll.ohTrigger(RecalcTrigger,Trigger1M)),NA())</f>
        <v>1.7751775902274947E-2</v>
      </c>
      <c r="O2013" s="44">
        <f>IFERROR(_xll.qlIndexFixing(ONIndex3M,I2013,TRUE,_xll.ohTrigger(RecalcTrigger,Trigger3M)),NA())</f>
        <v>1.8044352272148512E-2</v>
      </c>
      <c r="P2013" s="44">
        <f>IFERROR(_xll.qlIndexFixing(ONIndex6M,I2013,TRUE,_xll.ohTrigger(RecalcTrigger,Trigger6M)),NA())</f>
        <v>1.8121032594662356E-2</v>
      </c>
      <c r="Q2013" s="178">
        <f>IFERROR(_xll.qlIndexFixing(ONIndex1Y,I2013,TRUE,_xll.ohTrigger(RecalcTrigger,Trigger1Y)),NA())</f>
        <v>1.844777197876013E-2</v>
      </c>
    </row>
    <row r="2014" spans="2:17" x14ac:dyDescent="0.2">
      <c r="B2014" s="39" t="s">
        <v>42</v>
      </c>
      <c r="D2014" s="42">
        <f>_xll.qlCalendarAdvance(Calendar,$D2013,B2014,"f",FALSE)</f>
        <v>53596</v>
      </c>
      <c r="E2014" s="172">
        <f>_xll.qlInterestRateIndexValueDate(IndexON,D2014)</f>
        <v>53596</v>
      </c>
      <c r="F2014" s="188">
        <f>IFERROR(_xll.qlIndexFixing(IndexON,D2014,TRUE,_xll.ohTrigger(RecalcTrigger,TriggerON)),NA())</f>
        <v>1.7466540276591669E-2</v>
      </c>
      <c r="H2014" s="42">
        <f>_xll.qlCalendarAdvance(Calendar,$H2013,B2014,"f",FALSE)</f>
        <v>53596</v>
      </c>
      <c r="I2014" s="172">
        <f>_xll.qlInterestRateIndexValueDate(Index1M,$H2014)</f>
        <v>53596</v>
      </c>
      <c r="J2014" s="177">
        <f>IFERROR(_xll.qlIndexFixing(Index1M,$H2014,TRUE,_xll.ohTrigger(RecalcTrigger,Trigger1M)),NA())</f>
        <v>1.7740121954867405E-2</v>
      </c>
      <c r="K2014" s="44">
        <f>IFERROR(_xll.qlIndexFixing(Index3M,H2014,TRUE,_xll.ohTrigger(RecalcTrigger,Trigger3M)),NA())</f>
        <v>1.802263607085193E-2</v>
      </c>
      <c r="L2014" s="44">
        <f>IFERROR(_xll.qlIndexFixing(Index6M,$H2014,TRUE,_xll.ohTrigger(RecalcTrigger,Trigger6M)),NA())</f>
        <v>1.8089460421512122E-2</v>
      </c>
      <c r="M2014" s="178">
        <f>IFERROR(_xll.qlIndexFixing(Index1Y,$H2014,TRUE,_xll.ohTrigger(RecalcTrigger,Trigger1Y)),NA())</f>
        <v>1.8385293017653348E-2</v>
      </c>
      <c r="N2014" s="177">
        <f>IFERROR(_xll.qlIndexFixing(ONIndex1M,I2014,TRUE,_xll.ohTrigger(RecalcTrigger,Trigger1M)),NA())</f>
        <v>1.7743898521158652E-2</v>
      </c>
      <c r="O2014" s="44">
        <f>IFERROR(_xll.qlIndexFixing(ONIndex3M,I2014,TRUE,_xll.ohTrigger(RecalcTrigger,Trigger3M)),NA())</f>
        <v>1.8036009256645613E-2</v>
      </c>
      <c r="P2014" s="44">
        <f>IFERROR(_xll.qlIndexFixing(ONIndex6M,I2014,TRUE,_xll.ohTrigger(RecalcTrigger,Trigger6M)),NA())</f>
        <v>1.8112836330632653E-2</v>
      </c>
      <c r="Q2014" s="178">
        <f>IFERROR(_xll.qlIndexFixing(ONIndex1Y,I2014,TRUE,_xll.ohTrigger(RecalcTrigger,Trigger1Y)),NA())</f>
        <v>1.8439012030148083E-2</v>
      </c>
    </row>
    <row r="2015" spans="2:17" x14ac:dyDescent="0.2">
      <c r="B2015" s="39" t="s">
        <v>42</v>
      </c>
      <c r="D2015" s="42">
        <f>_xll.qlCalendarAdvance(Calendar,$D2014,B2015,"f",FALSE)</f>
        <v>53603</v>
      </c>
      <c r="E2015" s="172">
        <f>_xll.qlInterestRateIndexValueDate(IndexON,D2015)</f>
        <v>53603</v>
      </c>
      <c r="F2015" s="188">
        <f>IFERROR(_xll.qlIndexFixing(IndexON,D2015,TRUE,_xll.ohTrigger(RecalcTrigger,TriggerON)),NA())</f>
        <v>1.7458422432213849E-2</v>
      </c>
      <c r="H2015" s="42">
        <f>_xll.qlCalendarAdvance(Calendar,$H2014,B2015,"f",FALSE)</f>
        <v>53603</v>
      </c>
      <c r="I2015" s="172">
        <f>_xll.qlInterestRateIndexValueDate(Index1M,$H2015)</f>
        <v>53603</v>
      </c>
      <c r="J2015" s="177">
        <f>IFERROR(_xll.qlIndexFixing(Index1M,$H2015,TRUE,_xll.ohTrigger(RecalcTrigger,Trigger1M)),NA())</f>
        <v>1.7731886048914496E-2</v>
      </c>
      <c r="K2015" s="44">
        <f>IFERROR(_xll.qlIndexFixing(Index3M,H2015,TRUE,_xll.ohTrigger(RecalcTrigger,Trigger3M)),NA())</f>
        <v>1.8014371852133927E-2</v>
      </c>
      <c r="L2015" s="44">
        <f>IFERROR(_xll.qlIndexFixing(Index6M,$H2015,TRUE,_xll.ohTrigger(RecalcTrigger,Trigger6M)),NA())</f>
        <v>1.8081282347786169E-2</v>
      </c>
      <c r="M2015" s="178">
        <f>IFERROR(_xll.qlIndexFixing(Index1Y,$H2015,TRUE,_xll.ohTrigger(RecalcTrigger,Trigger1Y)),NA())</f>
        <v>1.8376818317136001E-2</v>
      </c>
      <c r="N2015" s="177">
        <f>IFERROR(_xll.qlIndexFixing(ONIndex1M,I2015,TRUE,_xll.ohTrigger(RecalcTrigger,Trigger1M)),NA())</f>
        <v>1.7736033951595287E-2</v>
      </c>
      <c r="O2015" s="44">
        <f>IFERROR(_xll.qlIndexFixing(ONIndex3M,I2015,TRUE,_xll.ohTrigger(RecalcTrigger,Trigger3M)),NA())</f>
        <v>1.8027681675110152E-2</v>
      </c>
      <c r="P2015" s="44">
        <f>IFERROR(_xll.qlIndexFixing(ONIndex6M,I2015,TRUE,_xll.ohTrigger(RecalcTrigger,Trigger6M)),NA())</f>
        <v>1.810465542600781E-2</v>
      </c>
      <c r="Q2015" s="178">
        <f>IFERROR(_xll.qlIndexFixing(ONIndex1Y,I2015,TRUE,_xll.ohTrigger(RecalcTrigger,Trigger1Y)),NA())</f>
        <v>1.843026829614125E-2</v>
      </c>
    </row>
    <row r="2016" spans="2:17" x14ac:dyDescent="0.2">
      <c r="B2016" s="39" t="s">
        <v>42</v>
      </c>
      <c r="D2016" s="42">
        <f>_xll.qlCalendarAdvance(Calendar,$D2015,B2016,"f",FALSE)</f>
        <v>53610</v>
      </c>
      <c r="E2016" s="172">
        <f>_xll.qlInterestRateIndexValueDate(IndexON,D2016)</f>
        <v>53610</v>
      </c>
      <c r="F2016" s="188">
        <f>IFERROR(_xll.qlIndexFixing(IndexON,D2016,TRUE,_xll.ohTrigger(RecalcTrigger,TriggerON)),NA())</f>
        <v>1.7450319997003305E-2</v>
      </c>
      <c r="H2016" s="42">
        <f>_xll.qlCalendarAdvance(Calendar,$H2015,B2016,"f",FALSE)</f>
        <v>53610</v>
      </c>
      <c r="I2016" s="172">
        <f>_xll.qlInterestRateIndexValueDate(Index1M,$H2016)</f>
        <v>53610</v>
      </c>
      <c r="J2016" s="177">
        <f>IFERROR(_xll.qlIndexFixing(Index1M,$H2016,TRUE,_xll.ohTrigger(RecalcTrigger,Trigger1M)),NA())</f>
        <v>1.7724051416909085E-2</v>
      </c>
      <c r="K2016" s="44">
        <f>IFERROR(_xll.qlIndexFixing(Index3M,H2016,TRUE,_xll.ohTrigger(RecalcTrigger,Trigger3M)),NA())</f>
        <v>1.8006123153660649E-2</v>
      </c>
      <c r="L2016" s="44">
        <f>IFERROR(_xll.qlIndexFixing(Index6M,$H2016,TRUE,_xll.ohTrigger(RecalcTrigger,Trigger6M)),NA())</f>
        <v>1.8073243962076223E-2</v>
      </c>
      <c r="M2016" s="178">
        <f>IFERROR(_xll.qlIndexFixing(Index1Y,$H2016,TRUE,_xll.ohTrigger(RecalcTrigger,Trigger1Y)),NA())</f>
        <v>1.83683601985829E-2</v>
      </c>
      <c r="N2016" s="177">
        <f>IFERROR(_xll.qlIndexFixing(ONIndex1M,I2016,TRUE,_xll.ohTrigger(RecalcTrigger,Trigger1M)),NA())</f>
        <v>1.7728182193584852E-2</v>
      </c>
      <c r="O2016" s="44">
        <f>IFERROR(_xll.qlIndexFixing(ONIndex3M,I2016,TRUE,_xll.ohTrigger(RecalcTrigger,Trigger3M)),NA())</f>
        <v>1.8019369527542128E-2</v>
      </c>
      <c r="P2016" s="44">
        <f>IFERROR(_xll.qlIndexFixing(ONIndex6M,I2016,TRUE,_xll.ohTrigger(RecalcTrigger,Trigger6M)),NA())</f>
        <v>1.8096489880949918E-2</v>
      </c>
      <c r="Q2016" s="178">
        <f>IFERROR(_xll.qlIndexFixing(ONIndex1Y,I2016,TRUE,_xll.ohTrigger(RecalcTrigger,Trigger1Y)),NA())</f>
        <v>1.8421540776820677E-2</v>
      </c>
    </row>
    <row r="2017" spans="2:17" x14ac:dyDescent="0.2">
      <c r="B2017" s="39" t="s">
        <v>42</v>
      </c>
      <c r="D2017" s="42">
        <f>_xll.qlCalendarAdvance(Calendar,$D2016,B2017,"f",FALSE)</f>
        <v>53617</v>
      </c>
      <c r="E2017" s="172">
        <f>_xll.qlInterestRateIndexValueDate(IndexON,D2017)</f>
        <v>53617</v>
      </c>
      <c r="F2017" s="188">
        <f>IFERROR(_xll.qlIndexFixing(IndexON,D2017,TRUE,_xll.ohTrigger(RecalcTrigger,TriggerON)),NA())</f>
        <v>1.744223297087899E-2</v>
      </c>
      <c r="H2017" s="42">
        <f>_xll.qlCalendarAdvance(Calendar,$H2016,B2017,"f",FALSE)</f>
        <v>53617</v>
      </c>
      <c r="I2017" s="172">
        <f>_xll.qlInterestRateIndexValueDate(Index1M,$H2017)</f>
        <v>53617</v>
      </c>
      <c r="J2017" s="177">
        <f>IFERROR(_xll.qlIndexFixing(Index1M,$H2017,TRUE,_xll.ohTrigger(RecalcTrigger,Trigger1M)),NA())</f>
        <v>1.7716229621755324E-2</v>
      </c>
      <c r="K2017" s="44">
        <f>IFERROR(_xll.qlIndexFixing(Index3M,H2017,TRUE,_xll.ohTrigger(RecalcTrigger,Trigger3M)),NA())</f>
        <v>1.7997889975336079E-2</v>
      </c>
      <c r="L2017" s="44">
        <f>IFERROR(_xll.qlIndexFixing(Index6M,$H2017,TRUE,_xll.ohTrigger(RecalcTrigger,Trigger6M)),NA())</f>
        <v>1.8065221105197055E-2</v>
      </c>
      <c r="M2017" s="178">
        <f>IFERROR(_xll.qlIndexFixing(Index1Y,$H2017,TRUE,_xll.ohTrigger(RecalcTrigger,Trigger1Y)),NA())</f>
        <v>1.8359918661582375E-2</v>
      </c>
      <c r="N2017" s="177">
        <f>IFERROR(_xll.qlIndexFixing(ONIndex1M,I2017,TRUE,_xll.ohTrigger(RecalcTrigger,Trigger1M)),NA())</f>
        <v>1.7720343247127346E-2</v>
      </c>
      <c r="O2017" s="44">
        <f>IFERROR(_xll.qlIndexFixing(ONIndex3M,I2017,TRUE,_xll.ohTrigger(RecalcTrigger,Trigger3M)),NA())</f>
        <v>1.8011072814103635E-2</v>
      </c>
      <c r="P2017" s="44">
        <f>IFERROR(_xll.qlIndexFixing(ONIndex6M,I2017,TRUE,_xll.ohTrigger(RecalcTrigger,Trigger6M)),NA())</f>
        <v>1.8088339695377931E-2</v>
      </c>
      <c r="Q2017" s="178">
        <f>IFERROR(_xll.qlIndexFixing(ONIndex1Y,I2017,TRUE,_xll.ohTrigger(RecalcTrigger,Trigger1Y)),NA())</f>
        <v>1.8412829472186365E-2</v>
      </c>
    </row>
    <row r="2018" spans="2:17" x14ac:dyDescent="0.2">
      <c r="B2018" s="39" t="s">
        <v>42</v>
      </c>
      <c r="D2018" s="42">
        <f>_xll.qlCalendarAdvance(Calendar,$D2017,B2018,"f",FALSE)</f>
        <v>53624</v>
      </c>
      <c r="E2018" s="172">
        <f>_xll.qlInterestRateIndexValueDate(IndexON,D2018)</f>
        <v>53624</v>
      </c>
      <c r="F2018" s="188">
        <f>IFERROR(_xll.qlIndexFixing(IndexON,D2018,TRUE,_xll.ohTrigger(RecalcTrigger,TriggerON)),NA())</f>
        <v>1.7434161353759858E-2</v>
      </c>
      <c r="H2018" s="42">
        <f>_xll.qlCalendarAdvance(Calendar,$H2017,B2018,"f",FALSE)</f>
        <v>53624</v>
      </c>
      <c r="I2018" s="172">
        <f>_xll.qlInterestRateIndexValueDate(Index1M,$H2018)</f>
        <v>53624</v>
      </c>
      <c r="J2018" s="177">
        <f>IFERROR(_xll.qlIndexFixing(Index1M,$H2018,TRUE,_xll.ohTrigger(RecalcTrigger,Trigger1M)),NA())</f>
        <v>1.7708420663428651E-2</v>
      </c>
      <c r="K2018" s="44">
        <f>IFERROR(_xll.qlIndexFixing(Index3M,H2018,TRUE,_xll.ohTrigger(RecalcTrigger,Trigger3M)),NA())</f>
        <v>1.7989672317063308E-2</v>
      </c>
      <c r="L2018" s="44">
        <f>IFERROR(_xll.qlIndexFixing(Index6M,$H2018,TRUE,_xll.ohTrigger(RecalcTrigger,Trigger6M)),NA())</f>
        <v>1.8057213776963406E-2</v>
      </c>
      <c r="M2018" s="178">
        <f>IFERROR(_xll.qlIndexFixing(Index1Y,$H2018,TRUE,_xll.ohTrigger(RecalcTrigger,Trigger1Y)),NA())</f>
        <v>1.8351493705723199E-2</v>
      </c>
      <c r="N2018" s="177">
        <f>IFERROR(_xll.qlIndexFixing(ONIndex1M,I2018,TRUE,_xll.ohTrigger(RecalcTrigger,Trigger1M)),NA())</f>
        <v>1.7712517112384862E-2</v>
      </c>
      <c r="O2018" s="44">
        <f>IFERROR(_xll.qlIndexFixing(ONIndex3M,I2018,TRUE,_xll.ohTrigger(RecalcTrigger,Trigger3M)),NA())</f>
        <v>1.8002791534632578E-2</v>
      </c>
      <c r="P2018" s="44">
        <f>IFERROR(_xll.qlIndexFixing(ONIndex6M,I2018,TRUE,_xll.ohTrigger(RecalcTrigger,Trigger6M)),NA())</f>
        <v>1.8080204869210803E-2</v>
      </c>
      <c r="Q2018" s="178">
        <f>IFERROR(_xll.qlIndexFixing(ONIndex1Y,I2018,TRUE,_xll.ohTrigger(RecalcTrigger,Trigger1Y)),NA())</f>
        <v>1.8404134382157267E-2</v>
      </c>
    </row>
    <row r="2019" spans="2:17" x14ac:dyDescent="0.2">
      <c r="B2019" s="39" t="s">
        <v>42</v>
      </c>
      <c r="D2019" s="42">
        <f>_xll.qlCalendarAdvance(Calendar,$D2018,B2019,"f",FALSE)</f>
        <v>53631</v>
      </c>
      <c r="E2019" s="172">
        <f>_xll.qlInterestRateIndexValueDate(IndexON,D2019)</f>
        <v>53631</v>
      </c>
      <c r="F2019" s="188">
        <f>IFERROR(_xll.qlIndexFixing(IndexON,D2019,TRUE,_xll.ohTrigger(RecalcTrigger,TriggerON)),NA())</f>
        <v>1.7426105145889048E-2</v>
      </c>
      <c r="H2019" s="42">
        <f>_xll.qlCalendarAdvance(Calendar,$H2018,B2019,"f",FALSE)</f>
        <v>53631</v>
      </c>
      <c r="I2019" s="172">
        <f>_xll.qlInterestRateIndexValueDate(Index1M,$H2019)</f>
        <v>53631</v>
      </c>
      <c r="J2019" s="177">
        <f>IFERROR(_xll.qlIndexFixing(Index1M,$H2019,TRUE,_xll.ohTrigger(RecalcTrigger,Trigger1M)),NA())</f>
        <v>1.7701004918818063E-2</v>
      </c>
      <c r="K2019" s="44">
        <f>IFERROR(_xll.qlIndexFixing(Index3M,H2019,TRUE,_xll.ohTrigger(RecalcTrigger,Trigger3M)),NA())</f>
        <v>1.7981470178748959E-2</v>
      </c>
      <c r="L2019" s="44">
        <f>IFERROR(_xll.qlIndexFixing(Index6M,$H2019,TRUE,_xll.ohTrigger(RecalcTrigger,Trigger6M)),NA())</f>
        <v>1.8049342567551748E-2</v>
      </c>
      <c r="M2019" s="178">
        <f>IFERROR(_xll.qlIndexFixing(Index1Y,$H2019,TRUE,_xll.ohTrigger(RecalcTrigger,Trigger1Y)),NA())</f>
        <v>1.8343085330594811E-2</v>
      </c>
      <c r="N2019" s="177">
        <f>IFERROR(_xll.qlIndexFixing(ONIndex1M,I2019,TRUE,_xll.ohTrigger(RecalcTrigger,Trigger1M)),NA())</f>
        <v>1.7704703789195309E-2</v>
      </c>
      <c r="O2019" s="44">
        <f>IFERROR(_xll.qlIndexFixing(ONIndex3M,I2019,TRUE,_xll.ohTrigger(RecalcTrigger,Trigger3M)),NA())</f>
        <v>1.7994525689210006E-2</v>
      </c>
      <c r="P2019" s="44">
        <f>IFERROR(_xll.qlIndexFixing(ONIndex6M,I2019,TRUE,_xll.ohTrigger(RecalcTrigger,Trigger6M)),NA())</f>
        <v>1.8072085402691673E-2</v>
      </c>
      <c r="Q2019" s="178">
        <f>IFERROR(_xll.qlIndexFixing(ONIndex1Y,I2019,TRUE,_xll.ohTrigger(RecalcTrigger,Trigger1Y)),NA())</f>
        <v>1.8395455506733382E-2</v>
      </c>
    </row>
    <row r="2020" spans="2:17" x14ac:dyDescent="0.2">
      <c r="B2020" s="39" t="s">
        <v>42</v>
      </c>
      <c r="D2020" s="42">
        <f>_xll.qlCalendarAdvance(Calendar,$D2019,B2020,"f",FALSE)</f>
        <v>53638</v>
      </c>
      <c r="E2020" s="172">
        <f>_xll.qlInterestRateIndexValueDate(IndexON,D2020)</f>
        <v>53638</v>
      </c>
      <c r="F2020" s="188">
        <f>IFERROR(_xll.qlIndexFixing(IndexON,D2020,TRUE,_xll.ohTrigger(RecalcTrigger,TriggerON)),NA())</f>
        <v>1.7418064347023421E-2</v>
      </c>
      <c r="H2020" s="42">
        <f>_xll.qlCalendarAdvance(Calendar,$H2019,B2020,"f",FALSE)</f>
        <v>53638</v>
      </c>
      <c r="I2020" s="172">
        <f>_xll.qlInterestRateIndexValueDate(Index1M,$H2020)</f>
        <v>53638</v>
      </c>
      <c r="J2020" s="177">
        <f>IFERROR(_xll.qlIndexFixing(Index1M,$H2020,TRUE,_xll.ohTrigger(RecalcTrigger,Trigger1M)),NA())</f>
        <v>1.7693220014941818E-2</v>
      </c>
      <c r="K2020" s="44">
        <f>IFERROR(_xll.qlIndexFixing(Index3M,H2020,TRUE,_xll.ohTrigger(RecalcTrigger,Trigger3M)),NA())</f>
        <v>1.7973283560293485E-2</v>
      </c>
      <c r="L2020" s="44">
        <f>IFERROR(_xll.qlIndexFixing(Index6M,$H2020,TRUE,_xll.ohTrigger(RecalcTrigger,Trigger6M)),NA())</f>
        <v>1.8041365579553346E-2</v>
      </c>
      <c r="M2020" s="178">
        <f>IFERROR(_xll.qlIndexFixing(Index1Y,$H2020,TRUE,_xll.ohTrigger(RecalcTrigger,Trigger1Y)),NA())</f>
        <v>1.8334693535788205E-2</v>
      </c>
      <c r="N2020" s="177">
        <f>IFERROR(_xll.qlIndexFixing(ONIndex1M,I2020,TRUE,_xll.ohTrigger(RecalcTrigger,Trigger1M)),NA())</f>
        <v>1.7696903277477638E-2</v>
      </c>
      <c r="O2020" s="44">
        <f>IFERROR(_xll.qlIndexFixing(ONIndex3M,I2020,TRUE,_xll.ohTrigger(RecalcTrigger,Trigger3M)),NA())</f>
        <v>1.7986275277754871E-2</v>
      </c>
      <c r="P2020" s="44">
        <f>IFERROR(_xll.qlIndexFixing(ONIndex6M,I2020,TRUE,_xll.ohTrigger(RecalcTrigger,Trigger6M)),NA())</f>
        <v>1.8063981295577403E-2</v>
      </c>
      <c r="Q2020" s="178">
        <f>IFERROR(_xll.qlIndexFixing(ONIndex1Y,I2020,TRUE,_xll.ohTrigger(RecalcTrigger,Trigger1Y)),NA())</f>
        <v>1.8386792846076805E-2</v>
      </c>
    </row>
    <row r="2021" spans="2:17" x14ac:dyDescent="0.2">
      <c r="B2021" s="39" t="s">
        <v>42</v>
      </c>
      <c r="D2021" s="42">
        <f>_xll.qlCalendarAdvance(Calendar,$D2020,B2021,"f",FALSE)</f>
        <v>53645</v>
      </c>
      <c r="E2021" s="172">
        <f>_xll.qlInterestRateIndexValueDate(IndexON,D2021)</f>
        <v>53645</v>
      </c>
      <c r="F2021" s="188">
        <f>IFERROR(_xll.qlIndexFixing(IndexON,D2021,TRUE,_xll.ohTrigger(RecalcTrigger,TriggerON)),NA())</f>
        <v>1.7410038957244023E-2</v>
      </c>
      <c r="H2021" s="42">
        <f>_xll.qlCalendarAdvance(Calendar,$H2020,B2021,"f",FALSE)</f>
        <v>53645</v>
      </c>
      <c r="I2021" s="172">
        <f>_xll.qlInterestRateIndexValueDate(Index1M,$H2021)</f>
        <v>53645</v>
      </c>
      <c r="J2021" s="177">
        <f>IFERROR(_xll.qlIndexFixing(Index1M,$H2021,TRUE,_xll.ohTrigger(RecalcTrigger,Trigger1M)),NA())</f>
        <v>1.7685447945457344E-2</v>
      </c>
      <c r="K2021" s="44">
        <f>IFERROR(_xll.qlIndexFixing(Index3M,H2021,TRUE,_xll.ohTrigger(RecalcTrigger,Trigger3M)),NA())</f>
        <v>1.7965112461605273E-2</v>
      </c>
      <c r="L2021" s="44">
        <f>IFERROR(_xll.qlIndexFixing(Index6M,$H2021,TRUE,_xll.ohTrigger(RecalcTrigger,Trigger6M)),NA())</f>
        <v>1.8033404118726504E-2</v>
      </c>
      <c r="M2021" s="178">
        <f>IFERROR(_xll.qlIndexFixing(Index1Y,$H2021,TRUE,_xll.ohTrigger(RecalcTrigger,Trigger1Y)),NA())</f>
        <v>1.8326318320893931E-2</v>
      </c>
      <c r="N2021" s="177">
        <f>IFERROR(_xll.qlIndexFixing(ONIndex1M,I2021,TRUE,_xll.ohTrigger(RecalcTrigger,Trigger1M)),NA())</f>
        <v>1.768911557747499E-2</v>
      </c>
      <c r="O2021" s="44">
        <f>IFERROR(_xll.qlIndexFixing(ONIndex3M,I2021,TRUE,_xll.ohTrigger(RecalcTrigger,Trigger3M)),NA())</f>
        <v>1.7978040300348219E-2</v>
      </c>
      <c r="P2021" s="44">
        <f>IFERROR(_xll.qlIndexFixing(ONIndex6M,I2021,TRUE,_xll.ohTrigger(RecalcTrigger,Trigger6M)),NA())</f>
        <v>1.8055892547949037E-2</v>
      </c>
      <c r="Q2021" s="178">
        <f>IFERROR(_xll.qlIndexFixing(ONIndex1Y,I2021,TRUE,_xll.ohTrigger(RecalcTrigger,Trigger1Y)),NA())</f>
        <v>1.8378146400025441E-2</v>
      </c>
    </row>
    <row r="2022" spans="2:17" x14ac:dyDescent="0.2">
      <c r="B2022" s="39" t="s">
        <v>42</v>
      </c>
      <c r="D2022" s="42">
        <f>_xll.qlCalendarAdvance(Calendar,$D2021,B2022,"f",FALSE)</f>
        <v>53652</v>
      </c>
      <c r="E2022" s="172">
        <f>_xll.qlInterestRateIndexValueDate(IndexON,D2022)</f>
        <v>53652</v>
      </c>
      <c r="F2022" s="188">
        <f>IFERROR(_xll.qlIndexFixing(IndexON,D2022,TRUE,_xll.ohTrigger(RecalcTrigger,TriggerON)),NA())</f>
        <v>1.7402028976550854E-2</v>
      </c>
      <c r="H2022" s="42">
        <f>_xll.qlCalendarAdvance(Calendar,$H2021,B2022,"f",FALSE)</f>
        <v>53652</v>
      </c>
      <c r="I2022" s="172">
        <f>_xll.qlInterestRateIndexValueDate(Index1M,$H2022)</f>
        <v>53652</v>
      </c>
      <c r="J2022" s="177">
        <f>IFERROR(_xll.qlIndexFixing(Index1M,$H2022,TRUE,_xll.ohTrigger(RecalcTrigger,Trigger1M)),NA())</f>
        <v>1.7677688710332227E-2</v>
      </c>
      <c r="K2022" s="44">
        <f>IFERROR(_xll.qlIndexFixing(Index3M,H2022,TRUE,_xll.ohTrigger(RecalcTrigger,Trigger3M)),NA())</f>
        <v>1.7956956882583891E-2</v>
      </c>
      <c r="L2022" s="44">
        <f>IFERROR(_xll.qlIndexFixing(Index6M,$H2022,TRUE,_xll.ohTrigger(RecalcTrigger,Trigger6M)),NA())</f>
        <v>1.8025458184888529E-2</v>
      </c>
      <c r="M2022" s="178">
        <f>IFERROR(_xll.qlIndexFixing(Index1Y,$H2022,TRUE,_xll.ohTrigger(RecalcTrigger,Trigger1Y)),NA())</f>
        <v>1.8317959685504093E-2</v>
      </c>
      <c r="N2022" s="177">
        <f>IFERROR(_xll.qlIndexFixing(ONIndex1M,I2022,TRUE,_xll.ohTrigger(RecalcTrigger,Trigger1M)),NA())</f>
        <v>1.7681340688944225E-2</v>
      </c>
      <c r="O2022" s="44">
        <f>IFERROR(_xll.qlIndexFixing(ONIndex3M,I2022,TRUE,_xll.ohTrigger(RecalcTrigger,Trigger3M)),NA())</f>
        <v>1.7969820756827959E-2</v>
      </c>
      <c r="P2022" s="44">
        <f>IFERROR(_xll.qlIndexFixing(ONIndex6M,I2022,TRUE,_xll.ohTrigger(RecalcTrigger,Trigger6M)),NA())</f>
        <v>1.8047819159806577E-2</v>
      </c>
      <c r="Q2022" s="178">
        <f>IFERROR(_xll.qlIndexFixing(ONIndex1Y,I2022,TRUE,_xll.ohTrigger(RecalcTrigger,Trigger1Y)),NA())</f>
        <v>1.8369516168498246E-2</v>
      </c>
    </row>
    <row r="2023" spans="2:17" x14ac:dyDescent="0.2">
      <c r="B2023" s="39" t="s">
        <v>42</v>
      </c>
      <c r="D2023" s="42">
        <f>_xll.qlCalendarAdvance(Calendar,$D2022,B2023,"f",FALSE)</f>
        <v>53659</v>
      </c>
      <c r="E2023" s="172">
        <f>_xll.qlInterestRateIndexValueDate(IndexON,D2023)</f>
        <v>53659</v>
      </c>
      <c r="F2023" s="188">
        <f>IFERROR(_xll.qlIndexFixing(IndexON,D2023,TRUE,_xll.ohTrigger(RecalcTrigger,TriggerON)),NA())</f>
        <v>1.7394034404943914E-2</v>
      </c>
      <c r="H2023" s="42">
        <f>_xll.qlCalendarAdvance(Calendar,$H2022,B2023,"f",FALSE)</f>
        <v>53659</v>
      </c>
      <c r="I2023" s="172">
        <f>_xll.qlInterestRateIndexValueDate(Index1M,$H2023)</f>
        <v>53659</v>
      </c>
      <c r="J2023" s="177">
        <f>IFERROR(_xll.qlIndexFixing(Index1M,$H2023,TRUE,_xll.ohTrigger(RecalcTrigger,Trigger1M)),NA())</f>
        <v>1.7669942309544849E-2</v>
      </c>
      <c r="K2023" s="44">
        <f>IFERROR(_xll.qlIndexFixing(Index3M,H2023,TRUE,_xll.ohTrigger(RecalcTrigger,Trigger3M)),NA())</f>
        <v>1.7948816823138605E-2</v>
      </c>
      <c r="L2023" s="44">
        <f>IFERROR(_xll.qlIndexFixing(Index6M,$H2023,TRUE,_xll.ohTrigger(RecalcTrigger,Trigger6M)),NA())</f>
        <v>1.8017527777858967E-2</v>
      </c>
      <c r="M2023" s="178">
        <f>IFERROR(_xll.qlIndexFixing(Index1Y,$H2023,TRUE,_xll.ohTrigger(RecalcTrigger,Trigger1Y)),NA())</f>
        <v>1.8309617629212127E-2</v>
      </c>
      <c r="N2023" s="177">
        <f>IFERROR(_xll.qlIndexFixing(ONIndex1M,I2023,TRUE,_xll.ohTrigger(RecalcTrigger,Trigger1M)),NA())</f>
        <v>1.7673578612047436E-2</v>
      </c>
      <c r="O2023" s="44">
        <f>IFERROR(_xll.qlIndexFixing(ONIndex3M,I2023,TRUE,_xll.ohTrigger(RecalcTrigger,Trigger3M)),NA())</f>
        <v>1.7961616647437229E-2</v>
      </c>
      <c r="P2023" s="44">
        <f>IFERROR(_xll.qlIndexFixing(ONIndex6M,I2023,TRUE,_xll.ohTrigger(RecalcTrigger,Trigger6M)),NA())</f>
        <v>1.8039761131068976E-2</v>
      </c>
      <c r="Q2023" s="178">
        <f>IFERROR(_xll.qlIndexFixing(ONIndex1Y,I2023,TRUE,_xll.ohTrigger(RecalcTrigger,Trigger1Y)),NA())</f>
        <v>1.836090215165731E-2</v>
      </c>
    </row>
    <row r="2024" spans="2:17" x14ac:dyDescent="0.2">
      <c r="B2024" s="39" t="s">
        <v>42</v>
      </c>
      <c r="D2024" s="42">
        <f>_xll.qlCalendarAdvance(Calendar,$D2023,B2024,"f",FALSE)</f>
        <v>53666</v>
      </c>
      <c r="E2024" s="172">
        <f>_xll.qlInterestRateIndexValueDate(IndexON,D2024)</f>
        <v>53666</v>
      </c>
      <c r="F2024" s="188">
        <f>IFERROR(_xll.qlIndexFixing(IndexON,D2024,TRUE,_xll.ohTrigger(RecalcTrigger,TriggerON)),NA())</f>
        <v>1.7386055242423204E-2</v>
      </c>
      <c r="H2024" s="42">
        <f>_xll.qlCalendarAdvance(Calendar,$H2023,B2024,"f",FALSE)</f>
        <v>53666</v>
      </c>
      <c r="I2024" s="172">
        <f>_xll.qlInterestRateIndexValueDate(Index1M,$H2024)</f>
        <v>53666</v>
      </c>
      <c r="J2024" s="177">
        <f>IFERROR(_xll.qlIndexFixing(Index1M,$H2024,TRUE,_xll.ohTrigger(RecalcTrigger,Trigger1M)),NA())</f>
        <v>1.7661836485265692E-2</v>
      </c>
      <c r="K2024" s="44">
        <f>IFERROR(_xll.qlIndexFixing(Index3M,H2024,TRUE,_xll.ohTrigger(RecalcTrigger,Trigger3M)),NA())</f>
        <v>1.7940966593477735E-2</v>
      </c>
      <c r="L2024" s="44">
        <f>IFERROR(_xll.qlIndexFixing(Index6M,$H2024,TRUE,_xll.ohTrigger(RecalcTrigger,Trigger6M)),NA())</f>
        <v>1.8009495898847372E-2</v>
      </c>
      <c r="M2024" s="178">
        <f>IFERROR(_xll.qlIndexFixing(Index1Y,$H2024,TRUE,_xll.ohTrigger(RecalcTrigger,Trigger1Y)),NA())</f>
        <v>1.8301292151611248E-2</v>
      </c>
      <c r="N2024" s="177">
        <f>IFERROR(_xll.qlIndexFixing(ONIndex1M,I2024,TRUE,_xll.ohTrigger(RecalcTrigger,Trigger1M)),NA())</f>
        <v>1.766582934662253E-2</v>
      </c>
      <c r="O2024" s="44">
        <f>IFERROR(_xll.qlIndexFixing(ONIndex3M,I2024,TRUE,_xll.ohTrigger(RecalcTrigger,Trigger3M)),NA())</f>
        <v>1.7953427972013936E-2</v>
      </c>
      <c r="P2024" s="44">
        <f>IFERROR(_xll.qlIndexFixing(ONIndex6M,I2024,TRUE,_xll.ohTrigger(RecalcTrigger,Trigger6M)),NA())</f>
        <v>1.8031718461979374E-2</v>
      </c>
      <c r="Q2024" s="178">
        <f>IFERROR(_xll.qlIndexFixing(ONIndex1Y,I2024,TRUE,_xll.ohTrigger(RecalcTrigger,Trigger1Y)),NA())</f>
        <v>1.8352304349583681E-2</v>
      </c>
    </row>
    <row r="2025" spans="2:17" x14ac:dyDescent="0.2">
      <c r="B2025" s="39" t="s">
        <v>42</v>
      </c>
      <c r="D2025" s="42">
        <f>_xll.qlCalendarAdvance(Calendar,$D2024,B2025,"f",FALSE)</f>
        <v>53673</v>
      </c>
      <c r="E2025" s="172">
        <f>_xll.qlInterestRateIndexValueDate(IndexON,D2025)</f>
        <v>53673</v>
      </c>
      <c r="F2025" s="188">
        <f>IFERROR(_xll.qlIndexFixing(IndexON,D2025,TRUE,_xll.ohTrigger(RecalcTrigger,TriggerON)),NA())</f>
        <v>1.7378091488988723E-2</v>
      </c>
      <c r="H2025" s="42">
        <f>_xll.qlCalendarAdvance(Calendar,$H2024,B2025,"f",FALSE)</f>
        <v>53673</v>
      </c>
      <c r="I2025" s="172">
        <f>_xll.qlInterestRateIndexValueDate(Index1M,$H2025)</f>
        <v>53673</v>
      </c>
      <c r="J2025" s="177">
        <f>IFERROR(_xll.qlIndexFixing(Index1M,$H2025,TRUE,_xll.ohTrigger(RecalcTrigger,Trigger1M)),NA())</f>
        <v>1.7654117383955024E-2</v>
      </c>
      <c r="K2025" s="44">
        <f>IFERROR(_xll.qlIndexFixing(Index3M,H2025,TRUE,_xll.ohTrigger(RecalcTrigger,Trigger3M)),NA())</f>
        <v>1.7932856151269261E-2</v>
      </c>
      <c r="L2025" s="44">
        <f>IFERROR(_xll.qlIndexFixing(Index6M,$H2025,TRUE,_xll.ohTrigger(RecalcTrigger,Trigger6M)),NA())</f>
        <v>1.8001597266002436E-2</v>
      </c>
      <c r="M2025" s="178">
        <f>IFERROR(_xll.qlIndexFixing(Index1Y,$H2025,TRUE,_xll.ohTrigger(RecalcTrigger,Trigger1Y)),NA())</f>
        <v>1.8292983252296002E-2</v>
      </c>
      <c r="N2025" s="177">
        <f>IFERROR(_xll.qlIndexFixing(ONIndex1M,I2025,TRUE,_xll.ohTrigger(RecalcTrigger,Trigger1M)),NA())</f>
        <v>1.7658092892912647E-2</v>
      </c>
      <c r="O2025" s="44">
        <f>IFERROR(_xll.qlIndexFixing(ONIndex3M,I2025,TRUE,_xll.ohTrigger(RecalcTrigger,Trigger3M)),NA())</f>
        <v>1.7945254730639126E-2</v>
      </c>
      <c r="P2025" s="44">
        <f>IFERROR(_xll.qlIndexFixing(ONIndex6M,I2025,TRUE,_xll.ohTrigger(RecalcTrigger,Trigger6M)),NA())</f>
        <v>1.8023691152375676E-2</v>
      </c>
      <c r="Q2025" s="178">
        <f>IFERROR(_xll.qlIndexFixing(ONIndex1Y,I2025,TRUE,_xll.ohTrigger(RecalcTrigger,Trigger1Y)),NA())</f>
        <v>1.834372276203422E-2</v>
      </c>
    </row>
    <row r="2026" spans="2:17" x14ac:dyDescent="0.2">
      <c r="B2026" s="39" t="s">
        <v>42</v>
      </c>
      <c r="D2026" s="42">
        <f>_xll.qlCalendarAdvance(Calendar,$D2025,B2026,"f",FALSE)</f>
        <v>53680</v>
      </c>
      <c r="E2026" s="172">
        <f>_xll.qlInterestRateIndexValueDate(IndexON,D2026)</f>
        <v>53680</v>
      </c>
      <c r="F2026" s="188">
        <f>IFERROR(_xll.qlIndexFixing(IndexON,D2026,TRUE,_xll.ohTrigger(RecalcTrigger,TriggerON)),NA())</f>
        <v>1.7370143144640471E-2</v>
      </c>
      <c r="H2026" s="42">
        <f>_xll.qlCalendarAdvance(Calendar,$H2025,B2026,"f",FALSE)</f>
        <v>53680</v>
      </c>
      <c r="I2026" s="172">
        <f>_xll.qlInterestRateIndexValueDate(Index1M,$H2026)</f>
        <v>53680</v>
      </c>
      <c r="J2026" s="177">
        <f>IFERROR(_xll.qlIndexFixing(Index1M,$H2026,TRUE,_xll.ohTrigger(RecalcTrigger,Trigger1M)),NA())</f>
        <v>1.7646411119255322E-2</v>
      </c>
      <c r="K2026" s="44">
        <f>IFERROR(_xll.qlIndexFixing(Index3M,H2026,TRUE,_xll.ohTrigger(RecalcTrigger,Trigger3M)),NA())</f>
        <v>1.7924761226485182E-2</v>
      </c>
      <c r="L2026" s="44">
        <f>IFERROR(_xll.qlIndexFixing(Index6M,$H2026,TRUE,_xll.ohTrigger(RecalcTrigger,Trigger6M)),NA())</f>
        <v>1.7993714160340627E-2</v>
      </c>
      <c r="M2026" s="178">
        <f>IFERROR(_xll.qlIndexFixing(Index1Y,$H2026,TRUE,_xll.ohTrigger(RecalcTrigger,Trigger1Y)),NA())</f>
        <v>1.8284690930861602E-2</v>
      </c>
      <c r="N2026" s="177">
        <f>IFERROR(_xll.qlIndexFixing(ONIndex1M,I2026,TRUE,_xll.ohTrigger(RecalcTrigger,Trigger1M)),NA())</f>
        <v>1.7650369250755693E-2</v>
      </c>
      <c r="O2026" s="44">
        <f>IFERROR(_xll.qlIndexFixing(ONIndex3M,I2026,TRUE,_xll.ohTrigger(RecalcTrigger,Trigger3M)),NA())</f>
        <v>1.7937096923231755E-2</v>
      </c>
      <c r="P2026" s="44">
        <f>IFERROR(_xll.qlIndexFixing(ONIndex6M,I2026,TRUE,_xll.ohTrigger(RecalcTrigger,Trigger6M)),NA())</f>
        <v>1.8015679202014745E-2</v>
      </c>
      <c r="Q2026" s="178">
        <f>IFERROR(_xll.qlIndexFixing(ONIndex1Y,I2026,TRUE,_xll.ohTrigger(RecalcTrigger,Trigger1Y)),NA())</f>
        <v>1.833515738917102E-2</v>
      </c>
    </row>
    <row r="2027" spans="2:17" x14ac:dyDescent="0.2">
      <c r="B2027" s="39" t="s">
        <v>42</v>
      </c>
      <c r="D2027" s="42">
        <f>_xll.qlCalendarAdvance(Calendar,$D2026,B2027,"f",FALSE)</f>
        <v>53688</v>
      </c>
      <c r="E2027" s="172">
        <f>_xll.qlInterestRateIndexValueDate(IndexON,D2027)</f>
        <v>53688</v>
      </c>
      <c r="F2027" s="188">
        <f>IFERROR(_xll.qlIndexFixing(IndexON,D2027,TRUE,_xll.ohTrigger(RecalcTrigger,TriggerON)),NA())</f>
        <v>1.7361078190831769E-2</v>
      </c>
      <c r="H2027" s="42">
        <f>_xll.qlCalendarAdvance(Calendar,$H2026,B2027,"f",FALSE)</f>
        <v>53688</v>
      </c>
      <c r="I2027" s="172">
        <f>_xll.qlInterestRateIndexValueDate(Index1M,$H2027)</f>
        <v>53688</v>
      </c>
      <c r="J2027" s="177">
        <f>IFERROR(_xll.qlIndexFixing(Index1M,$H2027,TRUE,_xll.ohTrigger(RecalcTrigger,Trigger1M)),NA())</f>
        <v>1.763774200456536E-2</v>
      </c>
      <c r="K2027" s="44">
        <f>IFERROR(_xll.qlIndexFixing(Index3M,H2027,TRUE,_xll.ohTrigger(RecalcTrigger,Trigger3M)),NA())</f>
        <v>1.7915528884682373E-2</v>
      </c>
      <c r="L2027" s="44">
        <f>IFERROR(_xll.qlIndexFixing(Index6M,$H2027,TRUE,_xll.ohTrigger(RecalcTrigger,Trigger6M)),NA())</f>
        <v>1.7984723909373317E-2</v>
      </c>
      <c r="M2027" s="178">
        <f>IFERROR(_xll.qlIndexFixing(Index1Y,$H2027,TRUE,_xll.ohTrigger(RecalcTrigger,Trigger1Y)),NA())</f>
        <v>1.8275234291007747E-2</v>
      </c>
      <c r="N2027" s="177">
        <f>IFERROR(_xll.qlIndexFixing(ONIndex1M,I2027,TRUE,_xll.ohTrigger(RecalcTrigger,Trigger1M)),NA())</f>
        <v>1.764155791880162E-2</v>
      </c>
      <c r="O2027" s="44">
        <f>IFERROR(_xll.qlIndexFixing(ONIndex3M,I2027,TRUE,_xll.ohTrigger(RecalcTrigger,Trigger3M)),NA())</f>
        <v>1.7927792613577909E-2</v>
      </c>
      <c r="P2027" s="44">
        <f>IFERROR(_xll.qlIndexFixing(ONIndex6M,I2027,TRUE,_xll.ohTrigger(RecalcTrigger,Trigger6M)),NA())</f>
        <v>1.8006541495148021E-2</v>
      </c>
      <c r="Q2027" s="178">
        <f>IFERROR(_xll.qlIndexFixing(ONIndex1Y,I2027,TRUE,_xll.ohTrigger(RecalcTrigger,Trigger1Y)),NA())</f>
        <v>1.8325388246273056E-2</v>
      </c>
    </row>
    <row r="2028" spans="2:17" x14ac:dyDescent="0.2">
      <c r="B2028" s="39" t="s">
        <v>42</v>
      </c>
      <c r="D2028" s="42">
        <f>_xll.qlCalendarAdvance(Calendar,$D2027,B2028,"f",FALSE)</f>
        <v>53695</v>
      </c>
      <c r="E2028" s="172">
        <f>_xll.qlInterestRateIndexValueDate(IndexON,D2028)</f>
        <v>53695</v>
      </c>
      <c r="F2028" s="188">
        <f>IFERROR(_xll.qlIndexFixing(IndexON,D2028,TRUE,_xll.ohTrigger(RecalcTrigger,TriggerON)),NA())</f>
        <v>1.7353162865954008E-2</v>
      </c>
      <c r="H2028" s="42">
        <f>_xll.qlCalendarAdvance(Calendar,$H2027,B2028,"f",FALSE)</f>
        <v>53695</v>
      </c>
      <c r="I2028" s="172">
        <f>_xll.qlInterestRateIndexValueDate(Index1M,$H2028)</f>
        <v>53695</v>
      </c>
      <c r="J2028" s="177">
        <f>IFERROR(_xll.qlIndexFixing(Index1M,$H2028,TRUE,_xll.ohTrigger(RecalcTrigger,Trigger1M)),NA())</f>
        <v>1.7630062700625185E-2</v>
      </c>
      <c r="K2028" s="44">
        <f>IFERROR(_xll.qlIndexFixing(Index3M,H2028,TRUE,_xll.ohTrigger(RecalcTrigger,Trigger3M)),NA())</f>
        <v>1.7907467211208877E-2</v>
      </c>
      <c r="L2028" s="44">
        <f>IFERROR(_xll.qlIndexFixing(Index6M,$H2028,TRUE,_xll.ohTrigger(RecalcTrigger,Trigger6M)),NA())</f>
        <v>1.7976988080802912E-2</v>
      </c>
      <c r="M2028" s="178">
        <f>IFERROR(_xll.qlIndexFixing(Index1Y,$H2028,TRUE,_xll.ohTrigger(RecalcTrigger,Trigger1Y)),NA())</f>
        <v>1.826697749224504E-2</v>
      </c>
      <c r="N2028" s="177">
        <f>IFERROR(_xll.qlIndexFixing(ONIndex1M,I2028,TRUE,_xll.ohTrigger(RecalcTrigger,Trigger1M)),NA())</f>
        <v>1.7633861730018685E-2</v>
      </c>
      <c r="O2028" s="44">
        <f>IFERROR(_xll.qlIndexFixing(ONIndex3M,I2028,TRUE,_xll.ohTrigger(RecalcTrigger,Trigger3M)),NA())</f>
        <v>1.7919667878969481E-2</v>
      </c>
      <c r="P2028" s="44">
        <f>IFERROR(_xll.qlIndexFixing(ONIndex6M,I2028,TRUE,_xll.ohTrigger(RecalcTrigger,Trigger6M)),NA())</f>
        <v>1.7998562458086953E-2</v>
      </c>
      <c r="Q2028" s="178">
        <f>IFERROR(_xll.qlIndexFixing(ONIndex1Y,I2028,TRUE,_xll.ohTrigger(RecalcTrigger,Trigger1Y)),NA())</f>
        <v>1.8316857619085081E-2</v>
      </c>
    </row>
    <row r="2029" spans="2:17" x14ac:dyDescent="0.2">
      <c r="B2029" s="39" t="s">
        <v>42</v>
      </c>
      <c r="D2029" s="42">
        <f>_xll.qlCalendarAdvance(Calendar,$D2028,B2029,"f",FALSE)</f>
        <v>53702</v>
      </c>
      <c r="E2029" s="172">
        <f>_xll.qlInterestRateIndexValueDate(IndexON,D2029)</f>
        <v>53702</v>
      </c>
      <c r="F2029" s="188">
        <f>IFERROR(_xll.qlIndexFixing(IndexON,D2029,TRUE,_xll.ohTrigger(RecalcTrigger,TriggerON)),NA())</f>
        <v>1.7345262950162477E-2</v>
      </c>
      <c r="H2029" s="42">
        <f>_xll.qlCalendarAdvance(Calendar,$H2028,B2029,"f",FALSE)</f>
        <v>53702</v>
      </c>
      <c r="I2029" s="172">
        <f>_xll.qlInterestRateIndexValueDate(Index1M,$H2029)</f>
        <v>53702</v>
      </c>
      <c r="J2029" s="177">
        <f>IFERROR(_xll.qlIndexFixing(Index1M,$H2029,TRUE,_xll.ohTrigger(RecalcTrigger,Trigger1M)),NA())</f>
        <v>1.7622396232430254E-2</v>
      </c>
      <c r="K2029" s="44">
        <f>IFERROR(_xll.qlIndexFixing(Index3M,H2029,TRUE,_xll.ohTrigger(RecalcTrigger,Trigger3M)),NA())</f>
        <v>1.7899421054869809E-2</v>
      </c>
      <c r="L2029" s="44">
        <f>IFERROR(_xll.qlIndexFixing(Index6M,$H2029,TRUE,_xll.ohTrigger(RecalcTrigger,Trigger6M)),NA())</f>
        <v>1.7969153048770618E-2</v>
      </c>
      <c r="M2029" s="178">
        <f>IFERROR(_xll.qlIndexFixing(Index1Y,$H2029,TRUE,_xll.ohTrigger(RecalcTrigger,Trigger1Y)),NA())</f>
        <v>1.8258737270096859E-2</v>
      </c>
      <c r="N2029" s="177">
        <f>IFERROR(_xll.qlIndexFixing(ONIndex1M,I2029,TRUE,_xll.ohTrigger(RecalcTrigger,Trigger1M)),NA())</f>
        <v>1.762617835278868E-2</v>
      </c>
      <c r="O2029" s="44">
        <f>IFERROR(_xll.qlIndexFixing(ONIndex3M,I2029,TRUE,_xll.ohTrigger(RecalcTrigger,Trigger3M)),NA())</f>
        <v>1.7911558578490583E-2</v>
      </c>
      <c r="P2029" s="44">
        <f>IFERROR(_xll.qlIndexFixing(ONIndex6M,I2029,TRUE,_xll.ohTrigger(RecalcTrigger,Trigger6M)),NA())</f>
        <v>1.7990598780592837E-2</v>
      </c>
      <c r="Q2029" s="178">
        <f>IFERROR(_xll.qlIndexFixing(ONIndex1Y,I2029,TRUE,_xll.ohTrigger(RecalcTrigger,Trigger1Y)),NA())</f>
        <v>1.8308343206421274E-2</v>
      </c>
    </row>
    <row r="2030" spans="2:17" x14ac:dyDescent="0.2">
      <c r="B2030" s="39" t="s">
        <v>42</v>
      </c>
      <c r="D2030" s="42">
        <f>_xll.qlCalendarAdvance(Calendar,$D2029,B2030,"f",FALSE)</f>
        <v>53709</v>
      </c>
      <c r="E2030" s="172">
        <f>_xll.qlInterestRateIndexValueDate(IndexON,D2030)</f>
        <v>53709</v>
      </c>
      <c r="F2030" s="188">
        <f>IFERROR(_xll.qlIndexFixing(IndexON,D2030,TRUE,_xll.ohTrigger(RecalcTrigger,TriggerON)),NA())</f>
        <v>1.7337378443457174E-2</v>
      </c>
      <c r="H2030" s="42">
        <f>_xll.qlCalendarAdvance(Calendar,$H2029,B2030,"f",FALSE)</f>
        <v>53709</v>
      </c>
      <c r="I2030" s="172">
        <f>_xll.qlInterestRateIndexValueDate(Index1M,$H2030)</f>
        <v>53709</v>
      </c>
      <c r="J2030" s="177">
        <f>IFERROR(_xll.qlIndexFixing(Index1M,$H2030,TRUE,_xll.ohTrigger(RecalcTrigger,Trigger1M)),NA())</f>
        <v>1.7614742599957774E-2</v>
      </c>
      <c r="K2030" s="44">
        <f>IFERROR(_xll.qlIndexFixing(Index3M,H2030,TRUE,_xll.ohTrigger(RecalcTrigger,Trigger3M)),NA())</f>
        <v>1.7891390415573319E-2</v>
      </c>
      <c r="L2030" s="44">
        <f>IFERROR(_xll.qlIndexFixing(Index6M,$H2030,TRUE,_xll.ohTrigger(RecalcTrigger,Trigger6M)),NA())</f>
        <v>1.79613335422594E-2</v>
      </c>
      <c r="M2030" s="178">
        <f>IFERROR(_xll.qlIndexFixing(Index1Y,$H2030,TRUE,_xll.ohTrigger(RecalcTrigger,Trigger1Y)),NA())</f>
        <v>1.8250513624161746E-2</v>
      </c>
      <c r="N2030" s="177">
        <f>IFERROR(_xll.qlIndexFixing(ONIndex1M,I2030,TRUE,_xll.ohTrigger(RecalcTrigger,Trigger1M)),NA())</f>
        <v>1.7618507787111604E-2</v>
      </c>
      <c r="O2030" s="44">
        <f>IFERROR(_xll.qlIndexFixing(ONIndex3M,I2030,TRUE,_xll.ohTrigger(RecalcTrigger,Trigger3M)),NA())</f>
        <v>1.7903464711979122E-2</v>
      </c>
      <c r="P2030" s="44">
        <f>IFERROR(_xll.qlIndexFixing(ONIndex6M,I2030,TRUE,_xll.ohTrigger(RecalcTrigger,Trigger6M)),NA())</f>
        <v>1.7982650462665672E-2</v>
      </c>
      <c r="Q2030" s="178">
        <f>IFERROR(_xll.qlIndexFixing(ONIndex1Y,I2030,TRUE,_xll.ohTrigger(RecalcTrigger,Trigger1Y)),NA())</f>
        <v>1.829984500860582E-2</v>
      </c>
    </row>
    <row r="2031" spans="2:17" x14ac:dyDescent="0.2">
      <c r="B2031" s="39" t="s">
        <v>42</v>
      </c>
      <c r="D2031" s="42">
        <f>_xll.qlCalendarAdvance(Calendar,$D2030,B2031,"f",FALSE)</f>
        <v>53716</v>
      </c>
      <c r="E2031" s="172">
        <f>_xll.qlInterestRateIndexValueDate(IndexON,D2031)</f>
        <v>53716</v>
      </c>
      <c r="F2031" s="188">
        <f>IFERROR(_xll.qlIndexFixing(IndexON,D2031,TRUE,_xll.ohTrigger(RecalcTrigger,TriggerON)),NA())</f>
        <v>1.7329509345838101E-2</v>
      </c>
      <c r="H2031" s="42">
        <f>_xll.qlCalendarAdvance(Calendar,$H2030,B2031,"f",FALSE)</f>
        <v>53716</v>
      </c>
      <c r="I2031" s="172">
        <f>_xll.qlInterestRateIndexValueDate(Index1M,$H2031)</f>
        <v>53716</v>
      </c>
      <c r="J2031" s="177">
        <f>IFERROR(_xll.qlIndexFixing(Index1M,$H2031,TRUE,_xll.ohTrigger(RecalcTrigger,Trigger1M)),NA())</f>
        <v>1.7607101803179884E-2</v>
      </c>
      <c r="K2031" s="44">
        <f>IFERROR(_xll.qlIndexFixing(Index3M,H2031,TRUE,_xll.ohTrigger(RecalcTrigger,Trigger3M)),NA())</f>
        <v>1.7883375293225753E-2</v>
      </c>
      <c r="L2031" s="44">
        <f>IFERROR(_xll.qlIndexFixing(Index6M,$H2031,TRUE,_xll.ohTrigger(RecalcTrigger,Trigger6M)),NA())</f>
        <v>1.795352956108881E-2</v>
      </c>
      <c r="M2031" s="178">
        <f>IFERROR(_xll.qlIndexFixing(Index1Y,$H2031,TRUE,_xll.ohTrigger(RecalcTrigger,Trigger1Y)),NA())</f>
        <v>1.824230655403869E-2</v>
      </c>
      <c r="N2031" s="177">
        <f>IFERROR(_xll.qlIndexFixing(ONIndex1M,I2031,TRUE,_xll.ohTrigger(RecalcTrigger,Trigger1M)),NA())</f>
        <v>1.7610850032987457E-2</v>
      </c>
      <c r="O2031" s="44">
        <f>IFERROR(_xll.qlIndexFixing(ONIndex3M,I2031,TRUE,_xll.ohTrigger(RecalcTrigger,Trigger3M)),NA())</f>
        <v>1.7895386279435099E-2</v>
      </c>
      <c r="P2031" s="44">
        <f>IFERROR(_xll.qlIndexFixing(ONIndex6M,I2031,TRUE,_xll.ohTrigger(RecalcTrigger,Trigger6M)),NA())</f>
        <v>1.7974717504062321E-2</v>
      </c>
      <c r="Q2031" s="178">
        <f>IFERROR(_xll.qlIndexFixing(ONIndex1Y,I2031,TRUE,_xll.ohTrigger(RecalcTrigger,Trigger1Y)),NA())</f>
        <v>1.8291363025152441E-2</v>
      </c>
    </row>
    <row r="2032" spans="2:17" x14ac:dyDescent="0.2">
      <c r="B2032" s="39" t="s">
        <v>42</v>
      </c>
      <c r="D2032" s="42">
        <f>_xll.qlCalendarAdvance(Calendar,$D2031,B2032,"f",FALSE)</f>
        <v>53723</v>
      </c>
      <c r="E2032" s="172">
        <f>_xll.qlInterestRateIndexValueDate(IndexON,D2032)</f>
        <v>53723</v>
      </c>
      <c r="F2032" s="188">
        <f>IFERROR(_xll.qlIndexFixing(IndexON,D2032,TRUE,_xll.ohTrigger(RecalcTrigger,TriggerON)),NA())</f>
        <v>1.7321655657305257E-2</v>
      </c>
      <c r="H2032" s="42">
        <f>_xll.qlCalendarAdvance(Calendar,$H2031,B2032,"f",FALSE)</f>
        <v>53723</v>
      </c>
      <c r="I2032" s="172">
        <f>_xll.qlInterestRateIndexValueDate(Index1M,$H2032)</f>
        <v>53723</v>
      </c>
      <c r="J2032" s="177">
        <f>IFERROR(_xll.qlIndexFixing(Index1M,$H2032,TRUE,_xll.ohTrigger(RecalcTrigger,Trigger1M)),NA())</f>
        <v>1.7599952679675988E-2</v>
      </c>
      <c r="K2032" s="44">
        <f>IFERROR(_xll.qlIndexFixing(Index3M,H2032,TRUE,_xll.ohTrigger(RecalcTrigger,Trigger3M)),NA())</f>
        <v>1.7875507124088207E-2</v>
      </c>
      <c r="L2032" s="44">
        <f>IFERROR(_xll.qlIndexFixing(Index6M,$H2032,TRUE,_xll.ohTrigger(RecalcTrigger,Trigger6M)),NA())</f>
        <v>1.7945741105081976E-2</v>
      </c>
      <c r="M2032" s="178">
        <f>IFERROR(_xll.qlIndexFixing(Index1Y,$H2032,TRUE,_xll.ohTrigger(RecalcTrigger,Trigger1Y)),NA())</f>
        <v>1.8234116059328231E-2</v>
      </c>
      <c r="N2032" s="177">
        <f>IFERROR(_xll.qlIndexFixing(ONIndex1M,I2032,TRUE,_xll.ohTrigger(RecalcTrigger,Trigger1M)),NA())</f>
        <v>1.7603205090497287E-2</v>
      </c>
      <c r="O2032" s="44">
        <f>IFERROR(_xll.qlIndexFixing(ONIndex3M,I2032,TRUE,_xll.ohTrigger(RecalcTrigger,Trigger3M)),NA())</f>
        <v>1.788732328093956E-2</v>
      </c>
      <c r="P2032" s="44">
        <f>IFERROR(_xll.qlIndexFixing(ONIndex6M,I2032,TRUE,_xll.ohTrigger(RecalcTrigger,Trigger6M)),NA())</f>
        <v>1.7966799905025921E-2</v>
      </c>
      <c r="Q2032" s="178">
        <f>IFERROR(_xll.qlIndexFixing(ONIndex1Y,I2032,TRUE,_xll.ohTrigger(RecalcTrigger,Trigger1Y)),NA())</f>
        <v>1.8282897256466368E-2</v>
      </c>
    </row>
    <row r="2033" spans="2:17" x14ac:dyDescent="0.2">
      <c r="B2033" s="39" t="s">
        <v>42</v>
      </c>
      <c r="D2033" s="42">
        <f>_xll.qlCalendarAdvance(Calendar,$D2032,B2033,"f",FALSE)</f>
        <v>53730</v>
      </c>
      <c r="E2033" s="172">
        <f>_xll.qlInterestRateIndexValueDate(IndexON,D2033)</f>
        <v>53730</v>
      </c>
      <c r="F2033" s="188">
        <f>IFERROR(_xll.qlIndexFixing(IndexON,D2033,TRUE,_xll.ohTrigger(RecalcTrigger,TriggerON)),NA())</f>
        <v>1.7313817377939689E-2</v>
      </c>
      <c r="H2033" s="42">
        <f>_xll.qlCalendarAdvance(Calendar,$H2032,B2033,"f",FALSE)</f>
        <v>53730</v>
      </c>
      <c r="I2033" s="172">
        <f>_xll.qlInterestRateIndexValueDate(Index1M,$H2033)</f>
        <v>53730</v>
      </c>
      <c r="J2033" s="177">
        <f>IFERROR(_xll.qlIndexFixing(Index1M,$H2033,TRUE,_xll.ohTrigger(RecalcTrigger,Trigger1M)),NA())</f>
        <v>1.7592335354921693E-2</v>
      </c>
      <c r="K2033" s="44">
        <f>IFERROR(_xll.qlIndexFixing(Index3M,H2033,TRUE,_xll.ohTrigger(RecalcTrigger,Trigger3M)),NA())</f>
        <v>1.7867522317155732E-2</v>
      </c>
      <c r="L2033" s="44">
        <f>IFERROR(_xll.qlIndexFixing(Index6M,$H2033,TRUE,_xll.ohTrigger(RecalcTrigger,Trigger6M)),NA())</f>
        <v>1.7937968174060688E-2</v>
      </c>
      <c r="M2033" s="178">
        <f>IFERROR(_xll.qlIndexFixing(Index1Y,$H2033,TRUE,_xll.ohTrigger(RecalcTrigger,Trigger1Y)),NA())</f>
        <v>1.8225942139632245E-2</v>
      </c>
      <c r="N2033" s="177">
        <f>IFERROR(_xll.qlIndexFixing(ONIndex1M,I2033,TRUE,_xll.ohTrigger(RecalcTrigger,Trigger1M)),NA())</f>
        <v>1.7595572959641093E-2</v>
      </c>
      <c r="O2033" s="44">
        <f>IFERROR(_xll.qlIndexFixing(ONIndex3M,I2033,TRUE,_xll.ohTrigger(RecalcTrigger,Trigger3M)),NA())</f>
        <v>1.7879275716492504E-2</v>
      </c>
      <c r="P2033" s="44">
        <f>IFERROR(_xll.qlIndexFixing(ONIndex6M,I2033,TRUE,_xll.ohTrigger(RecalcTrigger,Trigger6M)),NA())</f>
        <v>1.795889766539438E-2</v>
      </c>
      <c r="Q2033" s="178">
        <f>IFERROR(_xll.qlIndexFixing(ONIndex1Y,I2033,TRUE,_xll.ohTrigger(RecalcTrigger,Trigger1Y)),NA())</f>
        <v>1.8274447702466556E-2</v>
      </c>
    </row>
    <row r="2034" spans="2:17" x14ac:dyDescent="0.2">
      <c r="B2034" s="39" t="s">
        <v>42</v>
      </c>
      <c r="D2034" s="42">
        <f>_xll.qlCalendarAdvance(Calendar,$D2033,B2034,"f",FALSE)</f>
        <v>53737</v>
      </c>
      <c r="E2034" s="172">
        <f>_xll.qlInterestRateIndexValueDate(IndexON,D2034)</f>
        <v>53737</v>
      </c>
      <c r="F2034" s="188">
        <f>IFERROR(_xll.qlIndexFixing(IndexON,D2034,TRUE,_xll.ohTrigger(RecalcTrigger,TriggerON)),NA())</f>
        <v>1.7305994507417211E-2</v>
      </c>
      <c r="H2034" s="42">
        <f>_xll.qlCalendarAdvance(Calendar,$H2033,B2034,"f",FALSE)</f>
        <v>53737</v>
      </c>
      <c r="I2034" s="172">
        <f>_xll.qlInterestRateIndexValueDate(Index1M,$H2034)</f>
        <v>53737</v>
      </c>
      <c r="J2034" s="177">
        <f>IFERROR(_xll.qlIndexFixing(Index1M,$H2034,TRUE,_xll.ohTrigger(RecalcTrigger,Trigger1M)),NA())</f>
        <v>1.7584730862685263E-2</v>
      </c>
      <c r="K2034" s="44">
        <f>IFERROR(_xll.qlIndexFixing(Index3M,H2034,TRUE,_xll.ohTrigger(RecalcTrigger,Trigger3M)),NA())</f>
        <v>1.7859553025974584E-2</v>
      </c>
      <c r="L2034" s="44">
        <f>IFERROR(_xll.qlIndexFixing(Index6M,$H2034,TRUE,_xll.ohTrigger(RecalcTrigger,Trigger6M)),NA())</f>
        <v>1.7930210767846285E-2</v>
      </c>
      <c r="M2034" s="178">
        <f>IFERROR(_xll.qlIndexFixing(Index1Y,$H2034,TRUE,_xll.ohTrigger(RecalcTrigger,Trigger1Y)),NA())</f>
        <v>1.8217784794551273E-2</v>
      </c>
      <c r="N2034" s="177">
        <f>IFERROR(_xll.qlIndexFixing(ONIndex1M,I2034,TRUE,_xll.ohTrigger(RecalcTrigger,Trigger1M)),NA())</f>
        <v>1.7587953640175735E-2</v>
      </c>
      <c r="O2034" s="44">
        <f>IFERROR(_xll.qlIndexFixing(ONIndex3M,I2034,TRUE,_xll.ohTrigger(RecalcTrigger,Trigger3M)),NA())</f>
        <v>1.7871243585850793E-2</v>
      </c>
      <c r="P2034" s="44">
        <f>IFERROR(_xll.qlIndexFixing(ONIndex6M,I2034,TRUE,_xll.ohTrigger(RecalcTrigger,Trigger6M)),NA())</f>
        <v>1.7951010785329791E-2</v>
      </c>
      <c r="Q2034" s="178">
        <f>IFERROR(_xll.qlIndexFixing(ONIndex1Y,I2034,TRUE,_xll.ohTrigger(RecalcTrigger,Trigger1Y)),NA())</f>
        <v>1.8266014363071958E-2</v>
      </c>
    </row>
    <row r="2035" spans="2:17" x14ac:dyDescent="0.2">
      <c r="B2035" s="39" t="s">
        <v>42</v>
      </c>
      <c r="D2035" s="42">
        <f>_xll.qlCalendarAdvance(Calendar,$D2034,B2035,"f",FALSE)</f>
        <v>53744</v>
      </c>
      <c r="E2035" s="172">
        <f>_xll.qlInterestRateIndexValueDate(IndexON,D2035)</f>
        <v>53744</v>
      </c>
      <c r="F2035" s="188">
        <f>IFERROR(_xll.qlIndexFixing(IndexON,D2035,TRUE,_xll.ohTrigger(RecalcTrigger,TriggerON)),NA())</f>
        <v>1.7298187046143054E-2</v>
      </c>
      <c r="H2035" s="42">
        <f>_xll.qlCalendarAdvance(Calendar,$H2034,B2035,"f",FALSE)</f>
        <v>53744</v>
      </c>
      <c r="I2035" s="172">
        <f>_xll.qlInterestRateIndexValueDate(Index1M,$H2035)</f>
        <v>53744</v>
      </c>
      <c r="J2035" s="177">
        <f>IFERROR(_xll.qlIndexFixing(Index1M,$H2035,TRUE,_xll.ohTrigger(RecalcTrigger,Trigger1M)),NA())</f>
        <v>1.7577139202943546E-2</v>
      </c>
      <c r="K2035" s="44">
        <f>IFERROR(_xll.qlIndexFixing(Index3M,H2035,TRUE,_xll.ohTrigger(RecalcTrigger,Trigger3M)),NA())</f>
        <v>1.7851599250454615E-2</v>
      </c>
      <c r="L2035" s="44">
        <f>IFERROR(_xll.qlIndexFixing(Index6M,$H2035,TRUE,_xll.ohTrigger(RecalcTrigger,Trigger6M)),NA())</f>
        <v>1.792246888626145E-2</v>
      </c>
      <c r="M2035" s="178">
        <f>IFERROR(_xll.qlIndexFixing(Index1Y,$H2035,TRUE,_xll.ohTrigger(RecalcTrigger,Trigger1Y)),NA())</f>
        <v>1.8209644023688742E-2</v>
      </c>
      <c r="N2035" s="177">
        <f>IFERROR(_xll.qlIndexFixing(ONIndex1M,I2035,TRUE,_xll.ohTrigger(RecalcTrigger,Trigger1M)),NA())</f>
        <v>1.7580347132344354E-2</v>
      </c>
      <c r="O2035" s="44">
        <f>IFERROR(_xll.qlIndexFixing(ONIndex3M,I2035,TRUE,_xll.ohTrigger(RecalcTrigger,Trigger3M)),NA())</f>
        <v>1.7863226889338613E-2</v>
      </c>
      <c r="P2035" s="44">
        <f>IFERROR(_xll.qlIndexFixing(ONIndex6M,I2035,TRUE,_xll.ohTrigger(RecalcTrigger,Trigger6M)),NA())</f>
        <v>1.794313926467006E-2</v>
      </c>
      <c r="Q2035" s="178">
        <f>IFERROR(_xll.qlIndexFixing(ONIndex1Y,I2035,TRUE,_xll.ohTrigger(RecalcTrigger,Trigger1Y)),NA())</f>
        <v>1.8257597238201528E-2</v>
      </c>
    </row>
    <row r="2036" spans="2:17" x14ac:dyDescent="0.2">
      <c r="B2036" s="39" t="s">
        <v>42</v>
      </c>
      <c r="D2036" s="42">
        <f>_xll.qlCalendarAdvance(Calendar,$D2035,B2036,"f",FALSE)</f>
        <v>53751</v>
      </c>
      <c r="E2036" s="172">
        <f>_xll.qlInterestRateIndexValueDate(IndexON,D2036)</f>
        <v>53751</v>
      </c>
      <c r="F2036" s="188">
        <f>IFERROR(_xll.qlIndexFixing(IndexON,D2036,TRUE,_xll.ohTrigger(RecalcTrigger,TriggerON)),NA())</f>
        <v>1.7290394993874081E-2</v>
      </c>
      <c r="H2036" s="42">
        <f>_xll.qlCalendarAdvance(Calendar,$H2035,B2036,"f",FALSE)</f>
        <v>53751</v>
      </c>
      <c r="I2036" s="172">
        <f>_xll.qlInterestRateIndexValueDate(Index1M,$H2036)</f>
        <v>53751</v>
      </c>
      <c r="J2036" s="177">
        <f>IFERROR(_xll.qlIndexFixing(Index1M,$H2036,TRUE,_xll.ohTrigger(RecalcTrigger,Trigger1M)),NA())</f>
        <v>1.7569442796884216E-2</v>
      </c>
      <c r="K2036" s="44">
        <f>IFERROR(_xll.qlIndexFixing(Index3M,H2036,TRUE,_xll.ohTrigger(RecalcTrigger,Trigger3M)),NA())</f>
        <v>1.7843275510658268E-2</v>
      </c>
      <c r="L2036" s="44">
        <f>IFERROR(_xll.qlIndexFixing(Index6M,$H2036,TRUE,_xll.ohTrigger(RecalcTrigger,Trigger6M)),NA())</f>
        <v>1.7914526234943533E-2</v>
      </c>
      <c r="M2036" s="178">
        <f>IFERROR(_xll.qlIndexFixing(Index1Y,$H2036,TRUE,_xll.ohTrigger(RecalcTrigger,Trigger1Y)),NA())</f>
        <v>1.8201519826648305E-2</v>
      </c>
      <c r="N2036" s="177">
        <f>IFERROR(_xll.qlIndexFixing(ONIndex1M,I2036,TRUE,_xll.ohTrigger(RecalcTrigger,Trigger1M)),NA())</f>
        <v>1.7572753436146948E-2</v>
      </c>
      <c r="O2036" s="44">
        <f>IFERROR(_xll.qlIndexFixing(ONIndex3M,I2036,TRUE,_xll.ohTrigger(RecalcTrigger,Trigger3M)),NA())</f>
        <v>1.7855225626874915E-2</v>
      </c>
      <c r="P2036" s="44">
        <f>IFERROR(_xll.qlIndexFixing(ONIndex6M,I2036,TRUE,_xll.ohTrigger(RecalcTrigger,Trigger6M)),NA())</f>
        <v>1.7935283103496236E-2</v>
      </c>
      <c r="Q2036" s="178">
        <f>IFERROR(_xll.qlIndexFixing(ONIndex1Y,I2036,TRUE,_xll.ohTrigger(RecalcTrigger,Trigger1Y)),NA())</f>
        <v>1.8249196328017359E-2</v>
      </c>
    </row>
    <row r="2037" spans="2:17" x14ac:dyDescent="0.2">
      <c r="B2037" s="39" t="s">
        <v>42</v>
      </c>
      <c r="D2037" s="42">
        <f>_xll.qlCalendarAdvance(Calendar,$D2036,B2037,"f",FALSE)</f>
        <v>53758</v>
      </c>
      <c r="E2037" s="172">
        <f>_xll.qlInterestRateIndexValueDate(IndexON,D2037)</f>
        <v>53758</v>
      </c>
      <c r="F2037" s="188">
        <f>IFERROR(_xll.qlIndexFixing(IndexON,D2037,TRUE,_xll.ohTrigger(RecalcTrigger,TriggerON)),NA())</f>
        <v>1.7282618350691337E-2</v>
      </c>
      <c r="H2037" s="42">
        <f>_xll.qlCalendarAdvance(Calendar,$H2036,B2037,"f",FALSE)</f>
        <v>53758</v>
      </c>
      <c r="I2037" s="172">
        <f>_xll.qlInterestRateIndexValueDate(Index1M,$H2037)</f>
        <v>53758</v>
      </c>
      <c r="J2037" s="177">
        <f>IFERROR(_xll.qlIndexFixing(Index1M,$H2037,TRUE,_xll.ohTrigger(RecalcTrigger,Trigger1M)),NA())</f>
        <v>1.7561526570665439E-2</v>
      </c>
      <c r="K2037" s="44">
        <f>IFERROR(_xll.qlIndexFixing(Index3M,H2037,TRUE,_xll.ohTrigger(RecalcTrigger,Trigger3M)),NA())</f>
        <v>1.7835354932247825E-2</v>
      </c>
      <c r="L2037" s="44">
        <f>IFERROR(_xll.qlIndexFixing(Index6M,$H2037,TRUE,_xll.ohTrigger(RecalcTrigger,Trigger6M)),NA())</f>
        <v>1.7906495121411754E-2</v>
      </c>
      <c r="M2037" s="178">
        <f>IFERROR(_xll.qlIndexFixing(Index1Y,$H2037,TRUE,_xll.ohTrigger(RecalcTrigger,Trigger1Y)),NA())</f>
        <v>1.8193059794863263E-2</v>
      </c>
      <c r="N2037" s="177">
        <f>IFERROR(_xll.qlIndexFixing(ONIndex1M,I2037,TRUE,_xll.ohTrigger(RecalcTrigger,Trigger1M)),NA())</f>
        <v>1.7565172551421426E-2</v>
      </c>
      <c r="O2037" s="44">
        <f>IFERROR(_xll.qlIndexFixing(ONIndex3M,I2037,TRUE,_xll.ohTrigger(RecalcTrigger,Trigger3M)),NA())</f>
        <v>1.7847239798216563E-2</v>
      </c>
      <c r="P2037" s="44">
        <f>IFERROR(_xll.qlIndexFixing(ONIndex6M,I2037,TRUE,_xll.ohTrigger(RecalcTrigger,Trigger6M)),NA())</f>
        <v>1.792744230172727E-2</v>
      </c>
      <c r="Q2037" s="178">
        <f>IFERROR(_xll.qlIndexFixing(ONIndex1Y,I2037,TRUE,_xll.ohTrigger(RecalcTrigger,Trigger1Y)),NA())</f>
        <v>1.8240811632519449E-2</v>
      </c>
    </row>
    <row r="2038" spans="2:17" x14ac:dyDescent="0.2">
      <c r="B2038" s="39" t="s">
        <v>42</v>
      </c>
      <c r="D2038" s="42">
        <f>_xll.qlCalendarAdvance(Calendar,$D2037,B2038,"f",FALSE)</f>
        <v>53765</v>
      </c>
      <c r="E2038" s="172">
        <f>_xll.qlInterestRateIndexValueDate(IndexON,D2038)</f>
        <v>53765</v>
      </c>
      <c r="F2038" s="188">
        <f>IFERROR(_xll.qlIndexFixing(IndexON,D2038,TRUE,_xll.ohTrigger(RecalcTrigger,TriggerON)),NA())</f>
        <v>1.7274857116675868E-2</v>
      </c>
      <c r="H2038" s="42">
        <f>_xll.qlCalendarAdvance(Calendar,$H2037,B2038,"f",FALSE)</f>
        <v>53765</v>
      </c>
      <c r="I2038" s="172">
        <f>_xll.qlInterestRateIndexValueDate(Index1M,$H2038)</f>
        <v>53765</v>
      </c>
      <c r="J2038" s="177">
        <f>IFERROR(_xll.qlIndexFixing(Index1M,$H2038,TRUE,_xll.ohTrigger(RecalcTrigger,Trigger1M)),NA())</f>
        <v>1.7553859346885855E-2</v>
      </c>
      <c r="K2038" s="44">
        <f>IFERROR(_xll.qlIndexFixing(Index3M,H2038,TRUE,_xll.ohTrigger(RecalcTrigger,Trigger3M)),NA())</f>
        <v>1.7827449871994288E-2</v>
      </c>
      <c r="L2038" s="44">
        <f>IFERROR(_xll.qlIndexFixing(Index6M,$H2038,TRUE,_xll.ohTrigger(RecalcTrigger,Trigger6M)),NA())</f>
        <v>1.7898803479313843E-2</v>
      </c>
      <c r="M2038" s="178">
        <f>IFERROR(_xll.qlIndexFixing(Index1Y,$H2038,TRUE,_xll.ohTrigger(RecalcTrigger,Trigger1Y)),NA())</f>
        <v>1.8184971097140467E-2</v>
      </c>
      <c r="N2038" s="177">
        <f>IFERROR(_xll.qlIndexFixing(ONIndex1M,I2038,TRUE,_xll.ohTrigger(RecalcTrigger,Trigger1M)),NA())</f>
        <v>1.755760447832988E-2</v>
      </c>
      <c r="O2038" s="44">
        <f>IFERROR(_xll.qlIndexFixing(ONIndex3M,I2038,TRUE,_xll.ohTrigger(RecalcTrigger,Trigger3M)),NA())</f>
        <v>1.7839269403687741E-2</v>
      </c>
      <c r="P2038" s="44">
        <f>IFERROR(_xll.qlIndexFixing(ONIndex6M,I2038,TRUE,_xll.ohTrigger(RecalcTrigger,Trigger6M)),NA())</f>
        <v>1.7919616859606302E-2</v>
      </c>
      <c r="Q2038" s="178">
        <f>IFERROR(_xll.qlIndexFixing(ONIndex1Y,I2038,TRUE,_xll.ohTrigger(RecalcTrigger,Trigger1Y)),NA())</f>
        <v>1.8232443151545707E-2</v>
      </c>
    </row>
    <row r="2039" spans="2:17" x14ac:dyDescent="0.2">
      <c r="B2039" s="39" t="s">
        <v>42</v>
      </c>
      <c r="D2039" s="42">
        <f>_xll.qlCalendarAdvance(Calendar,$D2038,B2039,"f",FALSE)</f>
        <v>53772</v>
      </c>
      <c r="E2039" s="172">
        <f>_xll.qlInterestRateIndexValueDate(IndexON,D2039)</f>
        <v>53772</v>
      </c>
      <c r="F2039" s="188">
        <f>IFERROR(_xll.qlIndexFixing(IndexON,D2039,TRUE,_xll.ohTrigger(RecalcTrigger,TriggerON)),NA())</f>
        <v>1.7267111291584536E-2</v>
      </c>
      <c r="H2039" s="42">
        <f>_xll.qlCalendarAdvance(Calendar,$H2038,B2039,"f",FALSE)</f>
        <v>53772</v>
      </c>
      <c r="I2039" s="172">
        <f>_xll.qlInterestRateIndexValueDate(Index1M,$H2039)</f>
        <v>53772</v>
      </c>
      <c r="J2039" s="177">
        <f>IFERROR(_xll.qlIndexFixing(Index1M,$H2039,TRUE,_xll.ohTrigger(RecalcTrigger,Trigger1M)),NA())</f>
        <v>1.7546437510887331E-2</v>
      </c>
      <c r="K2039" s="44">
        <f>IFERROR(_xll.qlIndexFixing(Index3M,H2039,TRUE,_xll.ohTrigger(RecalcTrigger,Trigger3M)),NA())</f>
        <v>1.7819560329803395E-2</v>
      </c>
      <c r="L2039" s="44">
        <f>IFERROR(_xll.qlIndexFixing(Index6M,$H2039,TRUE,_xll.ohTrigger(RecalcTrigger,Trigger6M)),NA())</f>
        <v>1.7891127365668953E-2</v>
      </c>
      <c r="M2039" s="178">
        <f>IFERROR(_xll.qlIndexFixing(Index1Y,$H2039,TRUE,_xll.ohTrigger(RecalcTrigger,Trigger1Y)),NA())</f>
        <v>1.8176898974952584E-2</v>
      </c>
      <c r="N2039" s="177">
        <f>IFERROR(_xll.qlIndexFixing(ONIndex1M,I2039,TRUE,_xll.ohTrigger(RecalcTrigger,Trigger1M)),NA())</f>
        <v>1.7550049216791264E-2</v>
      </c>
      <c r="O2039" s="44">
        <f>IFERROR(_xll.qlIndexFixing(ONIndex3M,I2039,TRUE,_xll.ohTrigger(RecalcTrigger,Trigger3M)),NA())</f>
        <v>1.7831314443126356E-2</v>
      </c>
      <c r="P2039" s="44">
        <f>IFERROR(_xll.qlIndexFixing(ONIndex6M,I2039,TRUE,_xll.ohTrigger(RecalcTrigger,Trigger6M)),NA())</f>
        <v>1.7911806776809147E-2</v>
      </c>
      <c r="Q2039" s="178">
        <f>IFERROR(_xll.qlIndexFixing(ONIndex1Y,I2039,TRUE,_xll.ohTrigger(RecalcTrigger,Trigger1Y)),NA())</f>
        <v>1.8224090885339272E-2</v>
      </c>
    </row>
    <row r="2040" spans="2:17" x14ac:dyDescent="0.2">
      <c r="B2040" s="39" t="s">
        <v>42</v>
      </c>
      <c r="D2040" s="42">
        <f>_xll.qlCalendarAdvance(Calendar,$D2039,B2040,"f",FALSE)</f>
        <v>53779</v>
      </c>
      <c r="E2040" s="172">
        <f>_xll.qlInterestRateIndexValueDate(IndexON,D2040)</f>
        <v>53779</v>
      </c>
      <c r="F2040" s="188">
        <f>IFERROR(_xll.qlIndexFixing(IndexON,D2040,TRUE,_xll.ohTrigger(RecalcTrigger,TriggerON)),NA())</f>
        <v>1.7259380875579433E-2</v>
      </c>
      <c r="H2040" s="42">
        <f>_xll.qlCalendarAdvance(Calendar,$H2039,B2040,"f",FALSE)</f>
        <v>53779</v>
      </c>
      <c r="I2040" s="172">
        <f>_xll.qlInterestRateIndexValueDate(Index1M,$H2040)</f>
        <v>53779</v>
      </c>
      <c r="J2040" s="177">
        <f>IFERROR(_xll.qlIndexFixing(Index1M,$H2040,TRUE,_xll.ohTrigger(RecalcTrigger,Trigger1M)),NA())</f>
        <v>1.7538912234208379E-2</v>
      </c>
      <c r="K2040" s="44">
        <f>IFERROR(_xll.qlIndexFixing(Index3M,H2040,TRUE,_xll.ohTrigger(RecalcTrigger,Trigger3M)),NA())</f>
        <v>1.7811686305583527E-2</v>
      </c>
      <c r="L2040" s="44">
        <f>IFERROR(_xll.qlIndexFixing(Index6M,$H2040,TRUE,_xll.ohTrigger(RecalcTrigger,Trigger6M)),NA())</f>
        <v>1.7883466780296692E-2</v>
      </c>
      <c r="M2040" s="178">
        <f>IFERROR(_xll.qlIndexFixing(Index1Y,$H2040,TRUE,_xll.ohTrigger(RecalcTrigger,Trigger1Y)),NA())</f>
        <v>1.8168843427903418E-2</v>
      </c>
      <c r="N2040" s="177">
        <f>IFERROR(_xll.qlIndexFixing(ONIndex1M,I2040,TRUE,_xll.ohTrigger(RecalcTrigger,Trigger1M)),NA())</f>
        <v>1.7542506766805577E-2</v>
      </c>
      <c r="O2040" s="44">
        <f>IFERROR(_xll.qlIndexFixing(ONIndex3M,I2040,TRUE,_xll.ohTrigger(RecalcTrigger,Trigger3M)),NA())</f>
        <v>1.7823374916694501E-2</v>
      </c>
      <c r="P2040" s="44">
        <f>IFERROR(_xll.qlIndexFixing(ONIndex6M,I2040,TRUE,_xll.ohTrigger(RecalcTrigger,Trigger6M)),NA())</f>
        <v>1.7904012053578944E-2</v>
      </c>
      <c r="Q2040" s="178">
        <f>IFERROR(_xll.qlIndexFixing(ONIndex1Y,I2040,TRUE,_xll.ohTrigger(RecalcTrigger,Trigger1Y)),NA())</f>
        <v>1.8215754833657005E-2</v>
      </c>
    </row>
    <row r="2041" spans="2:17" x14ac:dyDescent="0.2">
      <c r="B2041" s="39" t="s">
        <v>42</v>
      </c>
      <c r="D2041" s="42">
        <f>_xll.qlCalendarAdvance(Calendar,$D2040,B2041,"f",FALSE)</f>
        <v>53786</v>
      </c>
      <c r="E2041" s="172">
        <f>_xll.qlInterestRateIndexValueDate(IndexON,D2041)</f>
        <v>53786</v>
      </c>
      <c r="F2041" s="188">
        <f>IFERROR(_xll.qlIndexFixing(IndexON,D2041,TRUE,_xll.ohTrigger(RecalcTrigger,TriggerON)),NA())</f>
        <v>1.7251665868822652E-2</v>
      </c>
      <c r="H2041" s="42">
        <f>_xll.qlCalendarAdvance(Calendar,$H2040,B2041,"f",FALSE)</f>
        <v>53786</v>
      </c>
      <c r="I2041" s="172">
        <f>_xll.qlInterestRateIndexValueDate(Index1M,$H2041)</f>
        <v>53786</v>
      </c>
      <c r="J2041" s="177">
        <f>IFERROR(_xll.qlIndexFixing(Index1M,$H2041,TRUE,_xll.ohTrigger(RecalcTrigger,Trigger1M)),NA())</f>
        <v>1.7531285183211648E-2</v>
      </c>
      <c r="K2041" s="44">
        <f>IFERROR(_xll.qlIndexFixing(Index3M,H2041,TRUE,_xll.ohTrigger(RecalcTrigger,Trigger3M)),NA())</f>
        <v>1.7803952607986569E-2</v>
      </c>
      <c r="L2041" s="44">
        <f>IFERROR(_xll.qlIndexFixing(Index6M,$H2041,TRUE,_xll.ohTrigger(RecalcTrigger,Trigger6M)),NA())</f>
        <v>1.7876134650600464E-2</v>
      </c>
      <c r="M2041" s="178">
        <f>IFERROR(_xll.qlIndexFixing(Index1Y,$H2041,TRUE,_xll.ohTrigger(RecalcTrigger,Trigger1Y)),NA())</f>
        <v>1.8160690272859818E-2</v>
      </c>
      <c r="N2041" s="177">
        <f>IFERROR(_xll.qlIndexFixing(ONIndex1M,I2041,TRUE,_xll.ohTrigger(RecalcTrigger,Trigger1M)),NA())</f>
        <v>1.7534977128453866E-2</v>
      </c>
      <c r="O2041" s="44">
        <f>IFERROR(_xll.qlIndexFixing(ONIndex3M,I2041,TRUE,_xll.ohTrigger(RecalcTrigger,Trigger3M)),NA())</f>
        <v>1.7815450824067991E-2</v>
      </c>
      <c r="P2041" s="44">
        <f>IFERROR(_xll.qlIndexFixing(ONIndex6M,I2041,TRUE,_xll.ohTrigger(RecalcTrigger,Trigger6M)),NA())</f>
        <v>1.7896232689753599E-2</v>
      </c>
      <c r="Q2041" s="178">
        <f>IFERROR(_xll.qlIndexFixing(ONIndex1Y,I2041,TRUE,_xll.ohTrigger(RecalcTrigger,Trigger1Y)),NA())</f>
        <v>1.8207434996579952E-2</v>
      </c>
    </row>
    <row r="2042" spans="2:17" x14ac:dyDescent="0.2">
      <c r="B2042" s="39" t="s">
        <v>42</v>
      </c>
      <c r="D2042" s="42">
        <f>_xll.qlCalendarAdvance(Calendar,$D2041,B2042,"f",FALSE)</f>
        <v>53793</v>
      </c>
      <c r="E2042" s="172">
        <f>_xll.qlInterestRateIndexValueDate(IndexON,D2042)</f>
        <v>53793</v>
      </c>
      <c r="F2042" s="188">
        <f>IFERROR(_xll.qlIndexFixing(IndexON,D2042,TRUE,_xll.ohTrigger(RecalcTrigger,TriggerON)),NA())</f>
        <v>1.7243398531451515E-2</v>
      </c>
      <c r="H2042" s="42">
        <f>_xll.qlCalendarAdvance(Calendar,$H2041,B2042,"f",FALSE)</f>
        <v>53793</v>
      </c>
      <c r="I2042" s="172">
        <f>_xll.qlInterestRateIndexValueDate(Index1M,$H2042)</f>
        <v>53793</v>
      </c>
      <c r="J2042" s="177">
        <f>IFERROR(_xll.qlIndexFixing(Index1M,$H2042,TRUE,_xll.ohTrigger(RecalcTrigger,Trigger1M)),NA())</f>
        <v>1.7523900187149111E-2</v>
      </c>
      <c r="K2042" s="44">
        <f>IFERROR(_xll.qlIndexFixing(Index3M,H2042,TRUE,_xll.ohTrigger(RecalcTrigger,Trigger3M)),NA())</f>
        <v>1.7796108892705338E-2</v>
      </c>
      <c r="L2042" s="44">
        <f>IFERROR(_xll.qlIndexFixing(Index6M,$H2042,TRUE,_xll.ohTrigger(RecalcTrigger,Trigger6M)),NA())</f>
        <v>1.7868502910054301E-2</v>
      </c>
      <c r="M2042" s="178">
        <f>IFERROR(_xll.qlIndexFixing(Index1Y,$H2042,TRUE,_xll.ohTrigger(RecalcTrigger,Trigger1Y)),NA())</f>
        <v>1.8152782057640378E-2</v>
      </c>
      <c r="N2042" s="177">
        <f>IFERROR(_xll.qlIndexFixing(ONIndex1M,I2042,TRUE,_xll.ohTrigger(RecalcTrigger,Trigger1M)),NA())</f>
        <v>1.7526998272806793E-2</v>
      </c>
      <c r="O2042" s="44">
        <f>IFERROR(_xll.qlIndexFixing(ONIndex3M,I2042,TRUE,_xll.ohTrigger(RecalcTrigger,Trigger3M)),NA())</f>
        <v>1.780702292407832E-2</v>
      </c>
      <c r="P2042" s="44">
        <f>IFERROR(_xll.qlIndexFixing(ONIndex6M,I2042,TRUE,_xll.ohTrigger(RecalcTrigger,Trigger6M)),NA())</f>
        <v>1.7888006594646511E-2</v>
      </c>
      <c r="Q2042" s="178">
        <f>IFERROR(_xll.qlIndexFixing(ONIndex1Y,I2042,TRUE,_xll.ohTrigger(RecalcTrigger,Trigger1Y)),NA())</f>
        <v>1.8198576678141842E-2</v>
      </c>
    </row>
    <row r="2043" spans="2:17" x14ac:dyDescent="0.2">
      <c r="B2043" s="39" t="s">
        <v>42</v>
      </c>
      <c r="D2043" s="42">
        <f>_xll.qlCalendarAdvance(Calendar,$D2042,B2043,"f",FALSE)</f>
        <v>53800</v>
      </c>
      <c r="E2043" s="172">
        <f>_xll.qlInterestRateIndexValueDate(IndexON,D2043)</f>
        <v>53800</v>
      </c>
      <c r="F2043" s="188">
        <f>IFERROR(_xll.qlIndexFixing(IndexON,D2043,TRUE,_xll.ohTrigger(RecalcTrigger,TriggerON)),NA())</f>
        <v>1.72362820820815E-2</v>
      </c>
      <c r="H2043" s="42">
        <f>_xll.qlCalendarAdvance(Calendar,$H2042,B2043,"f",FALSE)</f>
        <v>53800</v>
      </c>
      <c r="I2043" s="172">
        <f>_xll.qlInterestRateIndexValueDate(Index1M,$H2043)</f>
        <v>53800</v>
      </c>
      <c r="J2043" s="177">
        <f>IFERROR(_xll.qlIndexFixing(Index1M,$H2043,TRUE,_xll.ohTrigger(RecalcTrigger,Trigger1M)),NA())</f>
        <v>1.7516413416713075E-2</v>
      </c>
      <c r="K2043" s="44">
        <f>IFERROR(_xll.qlIndexFixing(Index3M,H2043,TRUE,_xll.ohTrigger(RecalcTrigger,Trigger3M)),NA())</f>
        <v>1.7788280694203924E-2</v>
      </c>
      <c r="L2043" s="44">
        <f>IFERROR(_xll.qlIndexFixing(Index6M,$H2043,TRUE,_xll.ohTrigger(RecalcTrigger,Trigger6M)),NA())</f>
        <v>1.7860886694534835E-2</v>
      </c>
      <c r="M2043" s="178">
        <f>IFERROR(_xll.qlIndexFixing(Index1Y,$H2043,TRUE,_xll.ohTrigger(RecalcTrigger,Trigger1Y)),NA())</f>
        <v>1.8144776233637406E-2</v>
      </c>
      <c r="N2043" s="177">
        <f>IFERROR(_xll.qlIndexFixing(ONIndex1M,I2043,TRUE,_xll.ohTrigger(RecalcTrigger,Trigger1M)),NA())</f>
        <v>1.7519956286166094E-2</v>
      </c>
      <c r="O2043" s="44">
        <f>IFERROR(_xll.qlIndexFixing(ONIndex3M,I2043,TRUE,_xll.ohTrigger(RecalcTrigger,Trigger3M)),NA())</f>
        <v>1.7799648940879376E-2</v>
      </c>
      <c r="P2043" s="44">
        <f>IFERROR(_xll.qlIndexFixing(ONIndex6M,I2043,TRUE,_xll.ohTrigger(RecalcTrigger,Trigger6M)),NA())</f>
        <v>1.7880720040560627E-2</v>
      </c>
      <c r="Q2043" s="178">
        <f>IFERROR(_xll.qlIndexFixing(ONIndex1Y,I2043,TRUE,_xll.ohTrigger(RecalcTrigger,Trigger1Y)),NA())</f>
        <v>1.8190843966322534E-2</v>
      </c>
    </row>
    <row r="2044" spans="2:17" x14ac:dyDescent="0.2">
      <c r="B2044" s="39" t="s">
        <v>42</v>
      </c>
      <c r="D2044" s="42">
        <f>_xll.qlCalendarAdvance(Calendar,$D2043,B2044,"f",FALSE)</f>
        <v>53807</v>
      </c>
      <c r="E2044" s="172">
        <f>_xll.qlInterestRateIndexValueDate(IndexON,D2044)</f>
        <v>53807</v>
      </c>
      <c r="F2044" s="188">
        <f>IFERROR(_xll.qlIndexFixing(IndexON,D2044,TRUE,_xll.ohTrigger(RecalcTrigger,TriggerON)),NA())</f>
        <v>1.7228613302583407E-2</v>
      </c>
      <c r="H2044" s="42">
        <f>_xll.qlCalendarAdvance(Calendar,$H2043,B2044,"f",FALSE)</f>
        <v>53807</v>
      </c>
      <c r="I2044" s="172">
        <f>_xll.qlInterestRateIndexValueDate(Index1M,$H2044)</f>
        <v>53807</v>
      </c>
      <c r="J2044" s="177">
        <f>IFERROR(_xll.qlIndexFixing(Index1M,$H2044,TRUE,_xll.ohTrigger(RecalcTrigger,Trigger1M)),NA())</f>
        <v>1.7508826545177842E-2</v>
      </c>
      <c r="K2044" s="44">
        <f>IFERROR(_xll.qlIndexFixing(Index3M,H2044,TRUE,_xll.ohTrigger(RecalcTrigger,Trigger3M)),NA())</f>
        <v>1.7780468012390589E-2</v>
      </c>
      <c r="L2044" s="44">
        <f>IFERROR(_xll.qlIndexFixing(Index6M,$H2044,TRUE,_xll.ohTrigger(RecalcTrigger,Trigger6M)),NA())</f>
        <v>1.785328600386802E-2</v>
      </c>
      <c r="M2044" s="178">
        <f>IFERROR(_xll.qlIndexFixing(Index1Y,$H2044,TRUE,_xll.ohTrigger(RecalcTrigger,Trigger1Y)),NA())</f>
        <v>1.8136786983196269E-2</v>
      </c>
      <c r="N2044" s="177">
        <f>IFERROR(_xll.qlIndexFixing(ONIndex1M,I2044,TRUE,_xll.ohTrigger(RecalcTrigger,Trigger1M)),NA())</f>
        <v>1.7512465082473172E-2</v>
      </c>
      <c r="O2044" s="44">
        <f>IFERROR(_xll.qlIndexFixing(ONIndex3M,I2044,TRUE,_xll.ohTrigger(RecalcTrigger,Trigger3M)),NA())</f>
        <v>1.779177115031727E-2</v>
      </c>
      <c r="P2044" s="44">
        <f>IFERROR(_xll.qlIndexFixing(ONIndex6M,I2044,TRUE,_xll.ohTrigger(RecalcTrigger,Trigger6M)),NA())</f>
        <v>1.7872986755192999E-2</v>
      </c>
      <c r="Q2044" s="178">
        <f>IFERROR(_xll.qlIndexFixing(ONIndex1Y,I2044,TRUE,_xll.ohTrigger(RecalcTrigger,Trigger1Y)),NA())</f>
        <v>1.8182572773223216E-2</v>
      </c>
    </row>
    <row r="2045" spans="2:17" x14ac:dyDescent="0.2">
      <c r="B2045" s="39" t="s">
        <v>42</v>
      </c>
      <c r="D2045" s="42">
        <f>_xll.qlCalendarAdvance(Calendar,$D2044,B2045,"f",FALSE)</f>
        <v>53814</v>
      </c>
      <c r="E2045" s="172">
        <f>_xll.qlInterestRateIndexValueDate(IndexON,D2045)</f>
        <v>53814</v>
      </c>
      <c r="F2045" s="188">
        <f>IFERROR(_xll.qlIndexFixing(IndexON,D2045,TRUE,_xll.ohTrigger(RecalcTrigger,TriggerON)),NA())</f>
        <v>1.7220959931847357E-2</v>
      </c>
      <c r="H2045" s="42">
        <f>_xll.qlCalendarAdvance(Calendar,$H2044,B2045,"f",FALSE)</f>
        <v>53814</v>
      </c>
      <c r="I2045" s="172">
        <f>_xll.qlInterestRateIndexValueDate(Index1M,$H2045)</f>
        <v>53814</v>
      </c>
      <c r="J2045" s="177">
        <f>IFERROR(_xll.qlIndexFixing(Index1M,$H2045,TRUE,_xll.ohTrigger(RecalcTrigger,Trigger1M)),NA())</f>
        <v>1.7501478381909165E-2</v>
      </c>
      <c r="K2045" s="44">
        <f>IFERROR(_xll.qlIndexFixing(Index3M,H2045,TRUE,_xll.ohTrigger(RecalcTrigger,Trigger3M)),NA())</f>
        <v>1.7772548950827999E-2</v>
      </c>
      <c r="L2045" s="44">
        <f>IFERROR(_xll.qlIndexFixing(Index6M,$H2045,TRUE,_xll.ohTrigger(RecalcTrigger,Trigger6M)),NA())</f>
        <v>1.7845396771231956E-2</v>
      </c>
      <c r="M2045" s="178">
        <f>IFERROR(_xll.qlIndexFixing(Index1Y,$H2045,TRUE,_xll.ohTrigger(RecalcTrigger,Trigger1Y)),NA())</f>
        <v>1.8128703282483647E-2</v>
      </c>
      <c r="N2045" s="177">
        <f>IFERROR(_xll.qlIndexFixing(ONIndex1M,I2045,TRUE,_xll.ohTrigger(RecalcTrigger,Trigger1M)),NA())</f>
        <v>1.750498669033318E-2</v>
      </c>
      <c r="O2045" s="44">
        <f>IFERROR(_xll.qlIndexFixing(ONIndex3M,I2045,TRUE,_xll.ohTrigger(RecalcTrigger,Trigger3M)),NA())</f>
        <v>1.7783908793641556E-2</v>
      </c>
      <c r="P2045" s="44">
        <f>IFERROR(_xll.qlIndexFixing(ONIndex6M,I2045,TRUE,_xll.ohTrigger(RecalcTrigger,Trigger6M)),NA())</f>
        <v>1.786526882923023E-2</v>
      </c>
      <c r="Q2045" s="178">
        <f>IFERROR(_xll.qlIndexFixing(ONIndex1Y,I2045,TRUE,_xll.ohTrigger(RecalcTrigger,Trigger1Y)),NA())</f>
        <v>1.8174317794567019E-2</v>
      </c>
    </row>
    <row r="2046" spans="2:17" x14ac:dyDescent="0.2">
      <c r="B2046" s="39" t="s">
        <v>42</v>
      </c>
      <c r="D2046" s="42">
        <f>_xll.qlCalendarAdvance(Calendar,$D2045,B2046,"f",FALSE)</f>
        <v>53821</v>
      </c>
      <c r="E2046" s="172">
        <f>_xll.qlInterestRateIndexValueDate(IndexON,D2046)</f>
        <v>53821</v>
      </c>
      <c r="F2046" s="188">
        <f>IFERROR(_xll.qlIndexFixing(IndexON,D2046,TRUE,_xll.ohTrigger(RecalcTrigger,TriggerON)),NA())</f>
        <v>1.721332197035963E-2</v>
      </c>
      <c r="H2046" s="42">
        <f>_xll.qlCalendarAdvance(Calendar,$H2045,B2046,"f",FALSE)</f>
        <v>53821</v>
      </c>
      <c r="I2046" s="172">
        <f>_xll.qlInterestRateIndexValueDate(Index1M,$H2046)</f>
        <v>53821</v>
      </c>
      <c r="J2046" s="177">
        <f>IFERROR(_xll.qlIndexFixing(Index1M,$H2046,TRUE,_xll.ohTrigger(RecalcTrigger,Trigger1M)),NA())</f>
        <v>1.7494030117488103E-2</v>
      </c>
      <c r="K2046" s="44">
        <f>IFERROR(_xll.qlIndexFixing(Index3M,H2046,TRUE,_xll.ohTrigger(RecalcTrigger,Trigger3M)),NA())</f>
        <v>1.7764768032508562E-2</v>
      </c>
      <c r="L2046" s="44">
        <f>IFERROR(_xll.qlIndexFixing(Index6M,$H2046,TRUE,_xll.ohTrigger(RecalcTrigger,Trigger6M)),NA())</f>
        <v>1.7837829351726377E-2</v>
      </c>
      <c r="M2046" s="178">
        <f>IFERROR(_xll.qlIndexFixing(Index1Y,$H2046,TRUE,_xll.ohTrigger(RecalcTrigger,Trigger1Y)),NA())</f>
        <v>1.8120858201429009E-2</v>
      </c>
      <c r="N2046" s="177">
        <f>IFERROR(_xll.qlIndexFixing(ONIndex1M,I2046,TRUE,_xll.ohTrigger(RecalcTrigger,Trigger1M)),NA())</f>
        <v>1.7497521109746117E-2</v>
      </c>
      <c r="O2046" s="44">
        <f>IFERROR(_xll.qlIndexFixing(ONIndex3M,I2046,TRUE,_xll.ohTrigger(RecalcTrigger,Trigger3M)),NA())</f>
        <v>1.7776061871095372E-2</v>
      </c>
      <c r="P2046" s="44">
        <f>IFERROR(_xll.qlIndexFixing(ONIndex6M,I2046,TRUE,_xll.ohTrigger(RecalcTrigger,Trigger6M)),NA())</f>
        <v>1.7857566262834412E-2</v>
      </c>
      <c r="Q2046" s="178">
        <f>IFERROR(_xll.qlIndexFixing(ONIndex1Y,I2046,TRUE,_xll.ohTrigger(RecalcTrigger,Trigger1Y)),NA())</f>
        <v>1.8166079030516036E-2</v>
      </c>
    </row>
    <row r="2047" spans="2:17" x14ac:dyDescent="0.2">
      <c r="B2047" s="39" t="s">
        <v>42</v>
      </c>
      <c r="D2047" s="42">
        <f>_xll.qlCalendarAdvance(Calendar,$D2046,B2047,"f",FALSE)</f>
        <v>53828</v>
      </c>
      <c r="E2047" s="172">
        <f>_xll.qlInterestRateIndexValueDate(IndexON,D2047)</f>
        <v>53828</v>
      </c>
      <c r="F2047" s="188">
        <f>IFERROR(_xll.qlIndexFixing(IndexON,D2047,TRUE,_xll.ohTrigger(RecalcTrigger,TriggerON)),NA())</f>
        <v>1.7205699417877085E-2</v>
      </c>
      <c r="H2047" s="42">
        <f>_xll.qlCalendarAdvance(Calendar,$H2046,B2047,"f",FALSE)</f>
        <v>53828</v>
      </c>
      <c r="I2047" s="172">
        <f>_xll.qlInterestRateIndexValueDate(Index1M,$H2047)</f>
        <v>53828</v>
      </c>
      <c r="J2047" s="177">
        <f>IFERROR(_xll.qlIndexFixing(Index1M,$H2047,TRUE,_xll.ohTrigger(RecalcTrigger,Trigger1M)),NA())</f>
        <v>1.7486594688358933E-2</v>
      </c>
      <c r="K2047" s="44">
        <f>IFERROR(_xll.qlIndexFixing(Index3M,H2047,TRUE,_xll.ohTrigger(RecalcTrigger,Trigger3M)),NA())</f>
        <v>1.7757002631517946E-2</v>
      </c>
      <c r="L2047" s="44">
        <f>IFERROR(_xll.qlIndexFixing(Index6M,$H2047,TRUE,_xll.ohTrigger(RecalcTrigger,Trigger6M)),NA())</f>
        <v>1.7830277459240259E-2</v>
      </c>
      <c r="M2047" s="178">
        <f>IFERROR(_xll.qlIndexFixing(Index1Y,$H2047,TRUE,_xll.ohTrigger(RecalcTrigger,Trigger1Y)),NA())</f>
        <v>1.8112918669321489E-2</v>
      </c>
      <c r="N2047" s="177">
        <f>IFERROR(_xll.qlIndexFixing(ONIndex1M,I2047,TRUE,_xll.ohTrigger(RecalcTrigger,Trigger1M)),NA())</f>
        <v>1.7490068340630938E-2</v>
      </c>
      <c r="O2047" s="44">
        <f>IFERROR(_xll.qlIndexFixing(ONIndex3M,I2047,TRUE,_xll.ohTrigger(RecalcTrigger,Trigger3M)),NA())</f>
        <v>1.7768230382435579E-2</v>
      </c>
      <c r="P2047" s="44">
        <f>IFERROR(_xll.qlIndexFixing(ONIndex6M,I2047,TRUE,_xll.ohTrigger(RecalcTrigger,Trigger6M)),NA())</f>
        <v>1.7849879055681361E-2</v>
      </c>
      <c r="Q2047" s="178">
        <f>IFERROR(_xll.qlIndexFixing(ONIndex1Y,I2047,TRUE,_xll.ohTrigger(RecalcTrigger,Trigger1Y)),NA())</f>
        <v>1.8157856481313406E-2</v>
      </c>
    </row>
    <row r="2048" spans="2:17" x14ac:dyDescent="0.2">
      <c r="B2048" s="39" t="s">
        <v>42</v>
      </c>
      <c r="D2048" s="42">
        <f>_xll.qlCalendarAdvance(Calendar,$D2047,B2048,"f",FALSE)</f>
        <v>53835</v>
      </c>
      <c r="E2048" s="172">
        <f>_xll.qlInterestRateIndexValueDate(IndexON,D2048)</f>
        <v>53835</v>
      </c>
      <c r="F2048" s="188">
        <f>IFERROR(_xll.qlIndexFixing(IndexON,D2048,TRUE,_xll.ohTrigger(RecalcTrigger,TriggerON)),NA())</f>
        <v>1.719809227448077E-2</v>
      </c>
      <c r="H2048" s="42">
        <f>_xll.qlCalendarAdvance(Calendar,$H2047,B2048,"f",FALSE)</f>
        <v>53835</v>
      </c>
      <c r="I2048" s="172">
        <f>_xll.qlInterestRateIndexValueDate(Index1M,$H2048)</f>
        <v>53835</v>
      </c>
      <c r="J2048" s="177">
        <f>IFERROR(_xll.qlIndexFixing(Index1M,$H2048,TRUE,_xll.ohTrigger(RecalcTrigger,Trigger1M)),NA())</f>
        <v>1.747917209448873E-2</v>
      </c>
      <c r="K2048" s="44">
        <f>IFERROR(_xll.qlIndexFixing(Index3M,H2048,TRUE,_xll.ohTrigger(RecalcTrigger,Trigger3M)),NA())</f>
        <v>1.7749252747768059E-2</v>
      </c>
      <c r="L2048" s="44">
        <f>IFERROR(_xll.qlIndexFixing(Index6M,$H2048,TRUE,_xll.ohTrigger(RecalcTrigger,Trigger6M)),NA())</f>
        <v>1.7822741093597567E-2</v>
      </c>
      <c r="M2048" s="178">
        <f>IFERROR(_xll.qlIndexFixing(Index1Y,$H2048,TRUE,_xll.ohTrigger(RecalcTrigger,Trigger1Y)),NA())</f>
        <v>1.8104887065312904E-2</v>
      </c>
      <c r="N2048" s="177">
        <f>IFERROR(_xll.qlIndexFixing(ONIndex1M,I2048,TRUE,_xll.ohTrigger(RecalcTrigger,Trigger1M)),NA())</f>
        <v>1.7482628383149734E-2</v>
      </c>
      <c r="O2048" s="44">
        <f>IFERROR(_xll.qlIndexFixing(ONIndex3M,I2048,TRUE,_xll.ohTrigger(RecalcTrigger,Trigger3M)),NA())</f>
        <v>1.7760414327662177E-2</v>
      </c>
      <c r="P2048" s="44">
        <f>IFERROR(_xll.qlIndexFixing(ONIndex6M,I2048,TRUE,_xll.ohTrigger(RecalcTrigger,Trigger6M)),NA())</f>
        <v>1.7842207208257355E-2</v>
      </c>
      <c r="Q2048" s="178">
        <f>IFERROR(_xll.qlIndexFixing(ONIndex1Y,I2048,TRUE,_xll.ohTrigger(RecalcTrigger,Trigger1Y)),NA())</f>
        <v>1.8149650146553897E-2</v>
      </c>
    </row>
    <row r="2049" spans="2:17" x14ac:dyDescent="0.2">
      <c r="B2049" s="39" t="s">
        <v>42</v>
      </c>
      <c r="D2049" s="42">
        <f>_xll.qlCalendarAdvance(Calendar,$D2048,B2049,"f",FALSE)</f>
        <v>53842</v>
      </c>
      <c r="E2049" s="172">
        <f>_xll.qlInterestRateIndexValueDate(IndexON,D2049)</f>
        <v>53842</v>
      </c>
      <c r="F2049" s="188">
        <f>IFERROR(_xll.qlIndexFixing(IndexON,D2049,TRUE,_xll.ohTrigger(RecalcTrigger,TriggerON)),NA())</f>
        <v>1.7190500540089637E-2</v>
      </c>
      <c r="H2049" s="42">
        <f>_xll.qlCalendarAdvance(Calendar,$H2048,B2049,"f",FALSE)</f>
        <v>53842</v>
      </c>
      <c r="I2049" s="172">
        <f>_xll.qlInterestRateIndexValueDate(Index1M,$H2049)</f>
        <v>53842</v>
      </c>
      <c r="J2049" s="177">
        <f>IFERROR(_xll.qlIndexFixing(Index1M,$H2049,TRUE,_xll.ohTrigger(RecalcTrigger,Trigger1M)),NA())</f>
        <v>1.7472093033486454E-2</v>
      </c>
      <c r="K2049" s="44">
        <f>IFERROR(_xll.qlIndexFixing(Index3M,H2049,TRUE,_xll.ohTrigger(RecalcTrigger,Trigger3M)),NA())</f>
        <v>1.7741518381169927E-2</v>
      </c>
      <c r="L2049" s="44">
        <f>IFERROR(_xll.qlIndexFixing(Index6M,$H2049,TRUE,_xll.ohTrigger(RecalcTrigger,Trigger6M)),NA())</f>
        <v>1.7815515417176537E-2</v>
      </c>
      <c r="M2049" s="178">
        <f>IFERROR(_xll.qlIndexFixing(Index1Y,$H2049,TRUE,_xll.ohTrigger(RecalcTrigger,Trigger1Y)),NA())</f>
        <v>1.8097413303978405E-2</v>
      </c>
      <c r="N2049" s="177">
        <f>IFERROR(_xll.qlIndexFixing(ONIndex1M,I2049,TRUE,_xll.ohTrigger(RecalcTrigger,Trigger1M)),NA())</f>
        <v>1.7475201237140414E-2</v>
      </c>
      <c r="O2049" s="44">
        <f>IFERROR(_xll.qlIndexFixing(ONIndex3M,I2049,TRUE,_xll.ohTrigger(RecalcTrigger,Trigger3M)),NA())</f>
        <v>1.7752613707018305E-2</v>
      </c>
      <c r="P2049" s="44">
        <f>IFERROR(_xll.qlIndexFixing(ONIndex6M,I2049,TRUE,_xll.ohTrigger(RecalcTrigger,Trigger6M)),NA())</f>
        <v>1.7834550720157161E-2</v>
      </c>
      <c r="Q2049" s="178">
        <f>IFERROR(_xll.qlIndexFixing(ONIndex1Y,I2049,TRUE,_xll.ohTrigger(RecalcTrigger,Trigger1Y)),NA())</f>
        <v>1.8141460026399603E-2</v>
      </c>
    </row>
    <row r="2050" spans="2:17" x14ac:dyDescent="0.2">
      <c r="B2050" s="39" t="s">
        <v>42</v>
      </c>
      <c r="D2050" s="42">
        <f>_xll.qlCalendarAdvance(Calendar,$D2049,B2050,"f",FALSE)</f>
        <v>53849</v>
      </c>
      <c r="E2050" s="172">
        <f>_xll.qlInterestRateIndexValueDate(IndexON,D2050)</f>
        <v>53849</v>
      </c>
      <c r="F2050" s="188">
        <f>IFERROR(_xll.qlIndexFixing(IndexON,D2050,TRUE,_xll.ohTrigger(RecalcTrigger,TriggerON)),NA())</f>
        <v>1.7182924214784734E-2</v>
      </c>
      <c r="H2050" s="42">
        <f>_xll.qlCalendarAdvance(Calendar,$H2049,B2050,"f",FALSE)</f>
        <v>53849</v>
      </c>
      <c r="I2050" s="172">
        <f>_xll.qlInterestRateIndexValueDate(Index1M,$H2050)</f>
        <v>53849</v>
      </c>
      <c r="J2050" s="177">
        <f>IFERROR(_xll.qlIndexFixing(Index1M,$H2050,TRUE,_xll.ohTrigger(RecalcTrigger,Trigger1M)),NA())</f>
        <v>1.7464365412444179E-2</v>
      </c>
      <c r="K2050" s="44">
        <f>IFERROR(_xll.qlIndexFixing(Index3M,H2050,TRUE,_xll.ohTrigger(RecalcTrigger,Trigger3M)),NA())</f>
        <v>1.7733799531628409E-2</v>
      </c>
      <c r="L2050" s="44">
        <f>IFERROR(_xll.qlIndexFixing(Index6M,$H2050,TRUE,_xll.ohTrigger(RecalcTrigger,Trigger6M)),NA())</f>
        <v>1.7808007871943983E-2</v>
      </c>
      <c r="M2050" s="178">
        <f>IFERROR(_xll.qlIndexFixing(Index1Y,$H2050,TRUE,_xll.ohTrigger(RecalcTrigger,Trigger1Y)),NA())</f>
        <v>1.8089199503426495E-2</v>
      </c>
      <c r="N2050" s="177">
        <f>IFERROR(_xll.qlIndexFixing(ONIndex1M,I2050,TRUE,_xll.ohTrigger(RecalcTrigger,Trigger1M)),NA())</f>
        <v>1.7467786902846116E-2</v>
      </c>
      <c r="O2050" s="44">
        <f>IFERROR(_xll.qlIndexFixing(ONIndex3M,I2050,TRUE,_xll.ohTrigger(RecalcTrigger,Trigger3M)),NA())</f>
        <v>1.7744828520260825E-2</v>
      </c>
      <c r="P2050" s="44">
        <f>IFERROR(_xll.qlIndexFixing(ONIndex6M,I2050,TRUE,_xll.ohTrigger(RecalcTrigger,Trigger6M)),NA())</f>
        <v>1.7826909591542872E-2</v>
      </c>
      <c r="Q2050" s="178">
        <f>IFERROR(_xll.qlIndexFixing(ONIndex1Y,I2050,TRUE,_xll.ohTrigger(RecalcTrigger,Trigger1Y)),NA())</f>
        <v>1.8133286121012615E-2</v>
      </c>
    </row>
    <row r="2051" spans="2:17" x14ac:dyDescent="0.2">
      <c r="B2051" s="39" t="s">
        <v>42</v>
      </c>
      <c r="D2051" s="42">
        <f>_xll.qlCalendarAdvance(Calendar,$D2050,B2051,"f",FALSE)</f>
        <v>53856</v>
      </c>
      <c r="E2051" s="172">
        <f>_xll.qlInterestRateIndexValueDate(IndexON,D2051)</f>
        <v>53856</v>
      </c>
      <c r="F2051" s="188">
        <f>IFERROR(_xll.qlIndexFixing(IndexON,D2051,TRUE,_xll.ohTrigger(RecalcTrigger,TriggerON)),NA())</f>
        <v>1.7175363298485014E-2</v>
      </c>
      <c r="H2051" s="42">
        <f>_xll.qlCalendarAdvance(Calendar,$H2050,B2051,"f",FALSE)</f>
        <v>53856</v>
      </c>
      <c r="I2051" s="172">
        <f>_xll.qlInterestRateIndexValueDate(Index1M,$H2051)</f>
        <v>53856</v>
      </c>
      <c r="J2051" s="177">
        <f>IFERROR(_xll.qlIndexFixing(Index1M,$H2051,TRUE,_xll.ohTrigger(RecalcTrigger,Trigger1M)),NA())</f>
        <v>1.7456981324211578E-2</v>
      </c>
      <c r="K2051" s="44">
        <f>IFERROR(_xll.qlIndexFixing(Index3M,H2051,TRUE,_xll.ohTrigger(RecalcTrigger,Trigger3M)),NA())</f>
        <v>1.7726096199059814E-2</v>
      </c>
      <c r="L2051" s="44">
        <f>IFERROR(_xll.qlIndexFixing(Index6M,$H2051,TRUE,_xll.ohTrigger(RecalcTrigger,Trigger6M)),NA())</f>
        <v>1.7800515850341737E-2</v>
      </c>
      <c r="M2051" s="178">
        <f>IFERROR(_xll.qlIndexFixing(Index1Y,$H2051,TRUE,_xll.ohTrigger(RecalcTrigger,Trigger1Y)),NA())</f>
        <v>1.8081326256976293E-2</v>
      </c>
      <c r="N2051" s="177">
        <f>IFERROR(_xll.qlIndexFixing(ONIndex1M,I2051,TRUE,_xll.ohTrigger(RecalcTrigger,Trigger1M)),NA())</f>
        <v>1.7460385380023702E-2</v>
      </c>
      <c r="O2051" s="44">
        <f>IFERROR(_xll.qlIndexFixing(ONIndex3M,I2051,TRUE,_xll.ohTrigger(RecalcTrigger,Trigger3M)),NA())</f>
        <v>1.7737058767551828E-2</v>
      </c>
      <c r="P2051" s="44">
        <f>IFERROR(_xll.qlIndexFixing(ONIndex6M,I2051,TRUE,_xll.ohTrigger(RecalcTrigger,Trigger6M)),NA())</f>
        <v>1.7819283822333443E-2</v>
      </c>
      <c r="Q2051" s="178">
        <f>IFERROR(_xll.qlIndexFixing(ONIndex1Y,I2051,TRUE,_xll.ohTrigger(RecalcTrigger,Trigger1Y)),NA())</f>
        <v>1.8125128429987702E-2</v>
      </c>
    </row>
    <row r="2052" spans="2:17" x14ac:dyDescent="0.2">
      <c r="B2052" s="39" t="s">
        <v>42</v>
      </c>
      <c r="D2052" s="42">
        <f>_xll.qlCalendarAdvance(Calendar,$D2051,B2052,"f",FALSE)</f>
        <v>53863</v>
      </c>
      <c r="E2052" s="172">
        <f>_xll.qlInterestRateIndexValueDate(IndexON,D2052)</f>
        <v>53863</v>
      </c>
      <c r="F2052" s="188">
        <f>IFERROR(_xll.qlIndexFixing(IndexON,D2052,TRUE,_xll.ohTrigger(RecalcTrigger,TriggerON)),NA())</f>
        <v>1.7167817791352569E-2</v>
      </c>
      <c r="H2052" s="42">
        <f>_xll.qlCalendarAdvance(Calendar,$H2051,B2052,"f",FALSE)</f>
        <v>53863</v>
      </c>
      <c r="I2052" s="172">
        <f>_xll.qlInterestRateIndexValueDate(Index1M,$H2052)</f>
        <v>53863</v>
      </c>
      <c r="J2052" s="177">
        <f>IFERROR(_xll.qlIndexFixing(Index1M,$H2052,TRUE,_xll.ohTrigger(RecalcTrigger,Trigger1M)),NA())</f>
        <v>1.7449610071144234E-2</v>
      </c>
      <c r="K2052" s="44">
        <f>IFERROR(_xll.qlIndexFixing(Index3M,H2052,TRUE,_xll.ohTrigger(RecalcTrigger,Trigger3M)),NA())</f>
        <v>1.771840838336812E-2</v>
      </c>
      <c r="L2052" s="44">
        <f>IFERROR(_xll.qlIndexFixing(Index6M,$H2052,TRUE,_xll.ohTrigger(RecalcTrigger,Trigger6M)),NA())</f>
        <v>1.7793039352196196E-2</v>
      </c>
      <c r="M2052" s="178">
        <f>IFERROR(_xll.qlIndexFixing(Index1Y,$H2052,TRUE,_xll.ohTrigger(RecalcTrigger,Trigger1Y)),NA())</f>
        <v>1.8073469580972265E-2</v>
      </c>
      <c r="N2052" s="177">
        <f>IFERROR(_xll.qlIndexFixing(ONIndex1M,I2052,TRUE,_xll.ohTrigger(RecalcTrigger,Trigger1M)),NA())</f>
        <v>1.7452996668673171E-2</v>
      </c>
      <c r="O2052" s="44">
        <f>IFERROR(_xll.qlIndexFixing(ONIndex3M,I2052,TRUE,_xll.ohTrigger(RecalcTrigger,Trigger3M)),NA())</f>
        <v>1.7729304448810268E-2</v>
      </c>
      <c r="P2052" s="44">
        <f>IFERROR(_xll.qlIndexFixing(ONIndex6M,I2052,TRUE,_xll.ohTrigger(RecalcTrigger,Trigger6M)),NA())</f>
        <v>1.7811673412690965E-2</v>
      </c>
      <c r="Q2052" s="178">
        <f>IFERROR(_xll.qlIndexFixing(ONIndex1Y,I2052,TRUE,_xll.ohTrigger(RecalcTrigger,Trigger1Y)),NA())</f>
        <v>1.8116986953730096E-2</v>
      </c>
    </row>
    <row r="2053" spans="2:17" x14ac:dyDescent="0.2">
      <c r="B2053" s="39" t="s">
        <v>42</v>
      </c>
      <c r="D2053" s="42">
        <f>_xll.qlCalendarAdvance(Calendar,$D2052,B2053,"f",FALSE)</f>
        <v>53870</v>
      </c>
      <c r="E2053" s="172">
        <f>_xll.qlInterestRateIndexValueDate(IndexON,D2053)</f>
        <v>53870</v>
      </c>
      <c r="F2053" s="188">
        <f>IFERROR(_xll.qlIndexFixing(IndexON,D2053,TRUE,_xll.ohTrigger(RecalcTrigger,TriggerON)),NA())</f>
        <v>1.7160287693225307E-2</v>
      </c>
      <c r="H2053" s="42">
        <f>_xll.qlCalendarAdvance(Calendar,$H2052,B2053,"f",FALSE)</f>
        <v>53870</v>
      </c>
      <c r="I2053" s="172">
        <f>_xll.qlInterestRateIndexValueDate(Index1M,$H2053)</f>
        <v>53870</v>
      </c>
      <c r="J2053" s="177">
        <f>IFERROR(_xll.qlIndexFixing(Index1M,$H2053,TRUE,_xll.ohTrigger(RecalcTrigger,Trigger1M)),NA())</f>
        <v>1.744225165321682E-2</v>
      </c>
      <c r="K2053" s="44">
        <f>IFERROR(_xll.qlIndexFixing(Index3M,H2053,TRUE,_xll.ohTrigger(RecalcTrigger,Trigger3M)),NA())</f>
        <v>1.7710736084467878E-2</v>
      </c>
      <c r="L2053" s="44">
        <f>IFERROR(_xll.qlIndexFixing(Index6M,$H2053,TRUE,_xll.ohTrigger(RecalcTrigger,Trigger6M)),NA())</f>
        <v>1.7785578377334639E-2</v>
      </c>
      <c r="M2053" s="178">
        <f>IFERROR(_xll.qlIndexFixing(Index1Y,$H2053,TRUE,_xll.ohTrigger(RecalcTrigger,Trigger1Y)),NA())</f>
        <v>1.8065629475028346E-2</v>
      </c>
      <c r="N2053" s="177">
        <f>IFERROR(_xll.qlIndexFixing(ONIndex1M,I2053,TRUE,_xll.ohTrigger(RecalcTrigger,Trigger1M)),NA())</f>
        <v>1.7445620768956616E-2</v>
      </c>
      <c r="O2053" s="44">
        <f>IFERROR(_xll.qlIndexFixing(ONIndex3M,I2053,TRUE,_xll.ohTrigger(RecalcTrigger,Trigger3M)),NA())</f>
        <v>1.7721565564117192E-2</v>
      </c>
      <c r="P2053" s="44">
        <f>IFERROR(_xll.qlIndexFixing(ONIndex6M,I2053,TRUE,_xll.ohTrigger(RecalcTrigger,Trigger6M)),NA())</f>
        <v>1.7804078362534392E-2</v>
      </c>
      <c r="Q2053" s="178">
        <f>IFERROR(_xll.qlIndexFixing(ONIndex1Y,I2053,TRUE,_xll.ohTrigger(RecalcTrigger,Trigger1Y)),NA())</f>
        <v>1.8108861692158751E-2</v>
      </c>
    </row>
    <row r="2054" spans="2:17" x14ac:dyDescent="0.2">
      <c r="B2054" s="39" t="s">
        <v>42</v>
      </c>
      <c r="D2054" s="42">
        <f>_xll.qlCalendarAdvance(Calendar,$D2053,B2054,"f",FALSE)</f>
        <v>53877</v>
      </c>
      <c r="E2054" s="172">
        <f>_xll.qlInterestRateIndexValueDate(IndexON,D2054)</f>
        <v>53877</v>
      </c>
      <c r="F2054" s="188">
        <f>IFERROR(_xll.qlIndexFixing(IndexON,D2054,TRUE,_xll.ohTrigger(RecalcTrigger,TriggerON)),NA())</f>
        <v>1.715277300426532E-2</v>
      </c>
      <c r="H2054" s="42">
        <f>_xll.qlCalendarAdvance(Calendar,$H2053,B2054,"f",FALSE)</f>
        <v>53877</v>
      </c>
      <c r="I2054" s="172">
        <f>_xll.qlInterestRateIndexValueDate(Index1M,$H2054)</f>
        <v>53877</v>
      </c>
      <c r="J2054" s="177">
        <f>IFERROR(_xll.qlIndexFixing(Index1M,$H2054,TRUE,_xll.ohTrigger(RecalcTrigger,Trigger1M)),NA())</f>
        <v>1.7434906070406542E-2</v>
      </c>
      <c r="K2054" s="44">
        <f>IFERROR(_xll.qlIndexFixing(Index3M,H2054,TRUE,_xll.ohTrigger(RecalcTrigger,Trigger3M)),NA())</f>
        <v>1.7703079302266587E-2</v>
      </c>
      <c r="L2054" s="44">
        <f>IFERROR(_xll.qlIndexFixing(Index6M,$H2054,TRUE,_xll.ohTrigger(RecalcTrigger,Trigger6M)),NA())</f>
        <v>1.7777848953545207E-2</v>
      </c>
      <c r="M2054" s="178">
        <f>IFERROR(_xll.qlIndexFixing(Index1Y,$H2054,TRUE,_xll.ohTrigger(RecalcTrigger,Trigger1Y)),NA())</f>
        <v>1.8057805938759563E-2</v>
      </c>
      <c r="N2054" s="177">
        <f>IFERROR(_xll.qlIndexFixing(ONIndex1M,I2054,TRUE,_xll.ohTrigger(RecalcTrigger,Trigger1M)),NA())</f>
        <v>1.7438257680955083E-2</v>
      </c>
      <c r="O2054" s="44">
        <f>IFERROR(_xll.qlIndexFixing(ONIndex3M,I2054,TRUE,_xll.ohTrigger(RecalcTrigger,Trigger3M)),NA())</f>
        <v>1.7713842113310507E-2</v>
      </c>
      <c r="P2054" s="44">
        <f>IFERROR(_xll.qlIndexFixing(ONIndex6M,I2054,TRUE,_xll.ohTrigger(RecalcTrigger,Trigger6M)),NA())</f>
        <v>1.7796498671701633E-2</v>
      </c>
      <c r="Q2054" s="178">
        <f>IFERROR(_xll.qlIndexFixing(ONIndex1Y,I2054,TRUE,_xll.ohTrigger(RecalcTrigger,Trigger1Y)),NA())</f>
        <v>1.8100752645111573E-2</v>
      </c>
    </row>
    <row r="2055" spans="2:17" x14ac:dyDescent="0.2">
      <c r="B2055" s="39" t="s">
        <v>42</v>
      </c>
      <c r="D2055" s="42">
        <f>_xll.qlCalendarAdvance(Calendar,$D2054,B2055,"f",FALSE)</f>
        <v>53884</v>
      </c>
      <c r="E2055" s="172">
        <f>_xll.qlInterestRateIndexValueDate(IndexON,D2055)</f>
        <v>53884</v>
      </c>
      <c r="F2055" s="188">
        <f>IFERROR(_xll.qlIndexFixing(IndexON,D2055,TRUE,_xll.ohTrigger(RecalcTrigger,TriggerON)),NA())</f>
        <v>1.7145273724148424E-2</v>
      </c>
      <c r="H2055" s="42">
        <f>_xll.qlCalendarAdvance(Calendar,$H2054,B2055,"f",FALSE)</f>
        <v>53884</v>
      </c>
      <c r="I2055" s="172">
        <f>_xll.qlInterestRateIndexValueDate(Index1M,$H2055)</f>
        <v>53884</v>
      </c>
      <c r="J2055" s="177">
        <f>IFERROR(_xll.qlIndexFixing(Index1M,$H2055,TRUE,_xll.ohTrigger(RecalcTrigger,Trigger1M)),NA())</f>
        <v>1.7427573322683007E-2</v>
      </c>
      <c r="K2055" s="44">
        <f>IFERROR(_xll.qlIndexFixing(Index3M,H2055,TRUE,_xll.ohTrigger(RecalcTrigger,Trigger3M)),NA())</f>
        <v>1.7695438036677037E-2</v>
      </c>
      <c r="L2055" s="44">
        <f>IFERROR(_xll.qlIndexFixing(Index6M,$H2055,TRUE,_xll.ohTrigger(RecalcTrigger,Trigger6M)),NA())</f>
        <v>1.7770421270863975E-2</v>
      </c>
      <c r="M2055" s="178">
        <f>IFERROR(_xll.qlIndexFixing(Index1Y,$H2055,TRUE,_xll.ohTrigger(RecalcTrigger,Trigger1Y)),NA())</f>
        <v>1.804999897178183E-2</v>
      </c>
      <c r="N2055" s="177">
        <f>IFERROR(_xll.qlIndexFixing(ONIndex1M,I2055,TRUE,_xll.ohTrigger(RecalcTrigger,Trigger1M)),NA())</f>
        <v>1.7430907404263341E-2</v>
      </c>
      <c r="O2055" s="44">
        <f>IFERROR(_xll.qlIndexFixing(ONIndex3M,I2055,TRUE,_xll.ohTrigger(RecalcTrigger,Trigger3M)),NA())</f>
        <v>1.7706134096552306E-2</v>
      </c>
      <c r="P2055" s="44">
        <f>IFERROR(_xll.qlIndexFixing(ONIndex6M,I2055,TRUE,_xll.ohTrigger(RecalcTrigger,Trigger6M)),NA())</f>
        <v>1.7788934340435825E-2</v>
      </c>
      <c r="Q2055" s="178">
        <f>IFERROR(_xll.qlIndexFixing(ONIndex1Y,I2055,TRUE,_xll.ohTrigger(RecalcTrigger,Trigger1Y)),NA())</f>
        <v>1.8092659812588563E-2</v>
      </c>
    </row>
    <row r="2056" spans="2:17" x14ac:dyDescent="0.2">
      <c r="B2056" s="39" t="s">
        <v>42</v>
      </c>
      <c r="D2056" s="42">
        <f>_xll.qlCalendarAdvance(Calendar,$D2055,B2056,"f",FALSE)</f>
        <v>53891</v>
      </c>
      <c r="E2056" s="172">
        <f>_xll.qlInterestRateIndexValueDate(IndexON,D2056)</f>
        <v>53891</v>
      </c>
      <c r="F2056" s="188">
        <f>IFERROR(_xll.qlIndexFixing(IndexON,D2056,TRUE,_xll.ohTrigger(RecalcTrigger,TriggerON)),NA())</f>
        <v>1.7137789853198804E-2</v>
      </c>
      <c r="H2056" s="42">
        <f>_xll.qlCalendarAdvance(Calendar,$H2055,B2056,"f",FALSE)</f>
        <v>53891</v>
      </c>
      <c r="I2056" s="172">
        <f>_xll.qlInterestRateIndexValueDate(Index1M,$H2056)</f>
        <v>53891</v>
      </c>
      <c r="J2056" s="177">
        <f>IFERROR(_xll.qlIndexFixing(Index1M,$H2056,TRUE,_xll.ohTrigger(RecalcTrigger,Trigger1M)),NA())</f>
        <v>1.7420253410020889E-2</v>
      </c>
      <c r="K2056" s="44">
        <f>IFERROR(_xll.qlIndexFixing(Index3M,H2056,TRUE,_xll.ohTrigger(RecalcTrigger,Trigger3M)),NA())</f>
        <v>1.768781228760849E-2</v>
      </c>
      <c r="L2056" s="44">
        <f>IFERROR(_xll.qlIndexFixing(Index6M,$H2056,TRUE,_xll.ohTrigger(RecalcTrigger,Trigger6M)),NA())</f>
        <v>1.7763009113618312E-2</v>
      </c>
      <c r="M2056" s="178">
        <f>IFERROR(_xll.qlIndexFixing(Index1Y,$H2056,TRUE,_xll.ohTrigger(RecalcTrigger,Trigger1Y)),NA())</f>
        <v>1.8042208573711933E-2</v>
      </c>
      <c r="N2056" s="177">
        <f>IFERROR(_xll.qlIndexFixing(ONIndex1M,I2056,TRUE,_xll.ohTrigger(RecalcTrigger,Trigger1M)),NA())</f>
        <v>1.7423569939124528E-2</v>
      </c>
      <c r="O2056" s="44">
        <f>IFERROR(_xll.qlIndexFixing(ONIndex3M,I2056,TRUE,_xll.ohTrigger(RecalcTrigger,Trigger3M)),NA())</f>
        <v>1.769844151359945E-2</v>
      </c>
      <c r="P2056" s="44">
        <f>IFERROR(_xll.qlIndexFixing(ONIndex6M,I2056,TRUE,_xll.ohTrigger(RecalcTrigger,Trigger6M)),NA())</f>
        <v>1.7781385368574876E-2</v>
      </c>
      <c r="Q2056" s="178">
        <f>IFERROR(_xll.qlIndexFixing(ONIndex1Y,I2056,TRUE,_xll.ohTrigger(RecalcTrigger,Trigger1Y)),NA())</f>
        <v>1.8084583194751813E-2</v>
      </c>
    </row>
    <row r="2057" spans="2:17" x14ac:dyDescent="0.2">
      <c r="B2057" s="39" t="s">
        <v>42</v>
      </c>
      <c r="D2057" s="42">
        <f>_xll.qlCalendarAdvance(Calendar,$D2056,B2057,"f",FALSE)</f>
        <v>53898</v>
      </c>
      <c r="E2057" s="172">
        <f>_xll.qlInterestRateIndexValueDate(IndexON,D2057)</f>
        <v>53898</v>
      </c>
      <c r="F2057" s="188">
        <f>IFERROR(_xll.qlIndexFixing(IndexON,D2057,TRUE,_xll.ohTrigger(RecalcTrigger,TriggerON)),NA())</f>
        <v>1.7130321391335412E-2</v>
      </c>
      <c r="H2057" s="42">
        <f>_xll.qlCalendarAdvance(Calendar,$H2056,B2057,"f",FALSE)</f>
        <v>53898</v>
      </c>
      <c r="I2057" s="172">
        <f>_xll.qlInterestRateIndexValueDate(Index1M,$H2057)</f>
        <v>53898</v>
      </c>
      <c r="J2057" s="177">
        <f>IFERROR(_xll.qlIndexFixing(Index1M,$H2057,TRUE,_xll.ohTrigger(RecalcTrigger,Trigger1M)),NA())</f>
        <v>1.7412840726274775E-2</v>
      </c>
      <c r="K2057" s="44">
        <f>IFERROR(_xll.qlIndexFixing(Index3M,H2057,TRUE,_xll.ohTrigger(RecalcTrigger,Trigger3M)),NA())</f>
        <v>1.7680202054973733E-2</v>
      </c>
      <c r="L2057" s="44">
        <f>IFERROR(_xll.qlIndexFixing(Index6M,$H2057,TRUE,_xll.ohTrigger(RecalcTrigger,Trigger6M)),NA())</f>
        <v>1.7755612481635676E-2</v>
      </c>
      <c r="M2057" s="178">
        <f>IFERROR(_xll.qlIndexFixing(Index1Y,$H2057,TRUE,_xll.ohTrigger(RecalcTrigger,Trigger1Y)),NA())</f>
        <v>1.803443474416689E-2</v>
      </c>
      <c r="N2057" s="177">
        <f>IFERROR(_xll.qlIndexFixing(ONIndex1M,I2057,TRUE,_xll.ohTrigger(RecalcTrigger,Trigger1M)),NA())</f>
        <v>1.7416245285700738E-2</v>
      </c>
      <c r="O2057" s="44">
        <f>IFERROR(_xll.qlIndexFixing(ONIndex3M,I2057,TRUE,_xll.ohTrigger(RecalcTrigger,Trigger3M)),NA())</f>
        <v>1.7690764364776124E-2</v>
      </c>
      <c r="P2057" s="44">
        <f>IFERROR(_xll.qlIndexFixing(ONIndex6M,I2057,TRUE,_xll.ohTrigger(RecalcTrigger,Trigger6M)),NA())</f>
        <v>1.7773851756199832E-2</v>
      </c>
      <c r="Q2057" s="178">
        <f>IFERROR(_xll.qlIndexFixing(ONIndex1Y,I2057,TRUE,_xll.ohTrigger(RecalcTrigger,Trigger1Y)),NA())</f>
        <v>1.8076522791601324E-2</v>
      </c>
    </row>
    <row r="2058" spans="2:17" x14ac:dyDescent="0.2">
      <c r="B2058" s="39" t="s">
        <v>42</v>
      </c>
      <c r="D2058" s="42">
        <f>_xll.qlCalendarAdvance(Calendar,$D2057,B2058,"f",FALSE)</f>
        <v>53905</v>
      </c>
      <c r="E2058" s="172">
        <f>_xll.qlInterestRateIndexValueDate(IndexON,D2058)</f>
        <v>53905</v>
      </c>
      <c r="F2058" s="188">
        <f>IFERROR(_xll.qlIndexFixing(IndexON,D2058,TRUE,_xll.ohTrigger(RecalcTrigger,TriggerON)),NA())</f>
        <v>1.7122868338477204E-2</v>
      </c>
      <c r="H2058" s="42">
        <f>_xll.qlCalendarAdvance(Calendar,$H2057,B2058,"f",FALSE)</f>
        <v>53905</v>
      </c>
      <c r="I2058" s="172">
        <f>_xll.qlInterestRateIndexValueDate(Index1M,$H2058)</f>
        <v>53905</v>
      </c>
      <c r="J2058" s="177">
        <f>IFERROR(_xll.qlIndexFixing(Index1M,$H2058,TRUE,_xll.ohTrigger(RecalcTrigger,Trigger1M)),NA())</f>
        <v>1.740565208979479E-2</v>
      </c>
      <c r="K2058" s="44">
        <f>IFERROR(_xll.qlIndexFixing(Index3M,H2058,TRUE,_xll.ohTrigger(RecalcTrigger,Trigger3M)),NA())</f>
        <v>1.7672607338682027E-2</v>
      </c>
      <c r="L2058" s="44">
        <f>IFERROR(_xll.qlIndexFixing(Index6M,$H2058,TRUE,_xll.ohTrigger(RecalcTrigger,Trigger6M)),NA())</f>
        <v>1.7748231374740894E-2</v>
      </c>
      <c r="M2058" s="178">
        <f>IFERROR(_xll.qlIndexFixing(Index1Y,$H2058,TRUE,_xll.ohTrigger(RecalcTrigger,Trigger1Y)),NA())</f>
        <v>1.8026677482765475E-2</v>
      </c>
      <c r="N2058" s="177">
        <f>IFERROR(_xll.qlIndexFixing(ONIndex1M,I2058,TRUE,_xll.ohTrigger(RecalcTrigger,Trigger1M)),NA())</f>
        <v>1.7408933443667785E-2</v>
      </c>
      <c r="O2058" s="44">
        <f>IFERROR(_xll.qlIndexFixing(ONIndex3M,I2058,TRUE,_xll.ohTrigger(RecalcTrigger,Trigger3M)),NA())</f>
        <v>1.7683102649839189E-2</v>
      </c>
      <c r="P2058" s="44">
        <f>IFERROR(_xll.qlIndexFixing(ONIndex6M,I2058,TRUE,_xll.ohTrigger(RecalcTrigger,Trigger6M)),NA())</f>
        <v>1.7766333503229648E-2</v>
      </c>
      <c r="Q2058" s="178">
        <f>IFERROR(_xll.qlIndexFixing(ONIndex1Y,I2058,TRUE,_xll.ohTrigger(RecalcTrigger,Trigger1Y)),NA())</f>
        <v>1.8068478602893956E-2</v>
      </c>
    </row>
    <row r="2059" spans="2:17" x14ac:dyDescent="0.2">
      <c r="B2059" s="39" t="s">
        <v>42</v>
      </c>
      <c r="D2059" s="42">
        <f>_xll.qlCalendarAdvance(Calendar,$D2058,B2059,"f",FALSE)</f>
        <v>53912</v>
      </c>
      <c r="E2059" s="172">
        <f>_xll.qlInterestRateIndexValueDate(IndexON,D2059)</f>
        <v>53912</v>
      </c>
      <c r="F2059" s="188">
        <f>IFERROR(_xll.qlIndexFixing(IndexON,D2059,TRUE,_xll.ohTrigger(RecalcTrigger,TriggerON)),NA())</f>
        <v>1.7115430694705225E-2</v>
      </c>
      <c r="H2059" s="42">
        <f>_xll.qlCalendarAdvance(Calendar,$H2058,B2059,"f",FALSE)</f>
        <v>53912</v>
      </c>
      <c r="I2059" s="172">
        <f>_xll.qlInterestRateIndexValueDate(Index1M,$H2059)</f>
        <v>53912</v>
      </c>
      <c r="J2059" s="177">
        <f>IFERROR(_xll.qlIndexFixing(Index1M,$H2059,TRUE,_xll.ohTrigger(RecalcTrigger,Trigger1M)),NA())</f>
        <v>1.7398370682177623E-2</v>
      </c>
      <c r="K2059" s="44">
        <f>IFERROR(_xll.qlIndexFixing(Index3M,H2059,TRUE,_xll.ohTrigger(RecalcTrigger,Trigger3M)),NA())</f>
        <v>1.7665028138645282E-2</v>
      </c>
      <c r="L2059" s="44">
        <f>IFERROR(_xll.qlIndexFixing(Index6M,$H2059,TRUE,_xll.ohTrigger(RecalcTrigger,Trigger6M)),NA())</f>
        <v>1.7740865792761421E-2</v>
      </c>
      <c r="M2059" s="178">
        <f>IFERROR(_xll.qlIndexFixing(Index1Y,$H2059,TRUE,_xll.ohTrigger(RecalcTrigger,Trigger1Y)),NA())</f>
        <v>1.801893678912668E-2</v>
      </c>
      <c r="N2059" s="177">
        <f>IFERROR(_xll.qlIndexFixing(ONIndex1M,I2059,TRUE,_xll.ohTrigger(RecalcTrigger,Trigger1M)),NA())</f>
        <v>1.7401634413268807E-2</v>
      </c>
      <c r="O2059" s="44">
        <f>IFERROR(_xll.qlIndexFixing(ONIndex3M,I2059,TRUE,_xll.ohTrigger(RecalcTrigger,Trigger3M)),NA())</f>
        <v>1.7675456369031783E-2</v>
      </c>
      <c r="P2059" s="44">
        <f>IFERROR(_xll.qlIndexFixing(ONIndex6M,I2059,TRUE,_xll.ohTrigger(RecalcTrigger,Trigger6M)),NA())</f>
        <v>1.7758830609745369E-2</v>
      </c>
      <c r="Q2059" s="178">
        <f>IFERROR(_xll.qlIndexFixing(ONIndex1Y,I2059,TRUE,_xll.ohTrigger(RecalcTrigger,Trigger1Y)),NA())</f>
        <v>1.8060450628791802E-2</v>
      </c>
    </row>
    <row r="2060" spans="2:17" x14ac:dyDescent="0.2">
      <c r="B2060" s="39" t="s">
        <v>42</v>
      </c>
      <c r="D2060" s="42">
        <f>_xll.qlCalendarAdvance(Calendar,$D2059,B2060,"f",FALSE)</f>
        <v>53919</v>
      </c>
      <c r="E2060" s="172">
        <f>_xll.qlInterestRateIndexValueDate(IndexON,D2060)</f>
        <v>53919</v>
      </c>
      <c r="F2060" s="188">
        <f>IFERROR(_xll.qlIndexFixing(IndexON,D2060,TRUE,_xll.ohTrigger(RecalcTrigger,TriggerON)),NA())</f>
        <v>1.7108008459938429E-2</v>
      </c>
      <c r="H2060" s="42">
        <f>_xll.qlCalendarAdvance(Calendar,$H2059,B2060,"f",FALSE)</f>
        <v>53919</v>
      </c>
      <c r="I2060" s="172">
        <f>_xll.qlInterestRateIndexValueDate(Index1M,$H2060)</f>
        <v>53919</v>
      </c>
      <c r="J2060" s="177">
        <f>IFERROR(_xll.qlIndexFixing(Index1M,$H2060,TRUE,_xll.ohTrigger(RecalcTrigger,Trigger1M)),NA())</f>
        <v>1.7391102109528163E-2</v>
      </c>
      <c r="K2060" s="44">
        <f>IFERROR(_xll.qlIndexFixing(Index3M,H2060,TRUE,_xll.ohTrigger(RecalcTrigger,Trigger3M)),NA())</f>
        <v>1.7657464454775403E-2</v>
      </c>
      <c r="L2060" s="44">
        <f>IFERROR(_xll.qlIndexFixing(Index6M,$H2060,TRUE,_xll.ohTrigger(RecalcTrigger,Trigger6M)),NA())</f>
        <v>1.7733515735524272E-2</v>
      </c>
      <c r="M2060" s="178">
        <f>IFERROR(_xll.qlIndexFixing(Index1Y,$H2060,TRUE,_xll.ohTrigger(RecalcTrigger,Trigger1Y)),NA())</f>
        <v>1.8011212662870379E-2</v>
      </c>
      <c r="N2060" s="177">
        <f>IFERROR(_xll.qlIndexFixing(ONIndex1M,I2060,TRUE,_xll.ohTrigger(RecalcTrigger,Trigger1M)),NA())</f>
        <v>1.739434819442276E-2</v>
      </c>
      <c r="O2060" s="44">
        <f>IFERROR(_xll.qlIndexFixing(ONIndex3M,I2060,TRUE,_xll.ohTrigger(RecalcTrigger,Trigger3M)),NA())</f>
        <v>1.7667825522029723E-2</v>
      </c>
      <c r="P2060" s="44">
        <f>IFERROR(_xll.qlIndexFixing(ONIndex6M,I2060,TRUE,_xll.ohTrigger(RecalcTrigger,Trigger6M)),NA())</f>
        <v>1.7751343075746995E-2</v>
      </c>
      <c r="Q2060" s="178">
        <f>IFERROR(_xll.qlIndexFixing(ONIndex1Y,I2060,TRUE,_xll.ohTrigger(RecalcTrigger,Trigger1Y)),NA())</f>
        <v>1.8052438869456955E-2</v>
      </c>
    </row>
    <row r="2061" spans="2:17" x14ac:dyDescent="0.2">
      <c r="B2061" s="39" t="s">
        <v>42</v>
      </c>
      <c r="D2061" s="42">
        <f>_xll.qlCalendarAdvance(Calendar,$D2060,B2061,"f",FALSE)</f>
        <v>53926</v>
      </c>
      <c r="E2061" s="172">
        <f>_xll.qlInterestRateIndexValueDate(IndexON,D2061)</f>
        <v>53926</v>
      </c>
      <c r="F2061" s="188">
        <f>IFERROR(_xll.qlIndexFixing(IndexON,D2061,TRUE,_xll.ohTrigger(RecalcTrigger,TriggerON)),NA())</f>
        <v>1.7100601634176815E-2</v>
      </c>
      <c r="H2061" s="42">
        <f>_xll.qlCalendarAdvance(Calendar,$H2060,B2061,"f",FALSE)</f>
        <v>53926</v>
      </c>
      <c r="I2061" s="172">
        <f>_xll.qlInterestRateIndexValueDate(Index1M,$H2061)</f>
        <v>53926</v>
      </c>
      <c r="J2061" s="177">
        <f>IFERROR(_xll.qlIndexFixing(Index1M,$H2061,TRUE,_xll.ohTrigger(RecalcTrigger,Trigger1M)),NA())</f>
        <v>1.738384637181855E-2</v>
      </c>
      <c r="K2061" s="44">
        <f>IFERROR(_xll.qlIndexFixing(Index3M,H2061,TRUE,_xll.ohTrigger(RecalcTrigger,Trigger3M)),NA())</f>
        <v>1.7649916286985177E-2</v>
      </c>
      <c r="L2061" s="44">
        <f>IFERROR(_xll.qlIndexFixing(Index6M,$H2061,TRUE,_xll.ohTrigger(RecalcTrigger,Trigger6M)),NA())</f>
        <v>1.7726181202856021E-2</v>
      </c>
      <c r="M2061" s="178">
        <f>IFERROR(_xll.qlIndexFixing(Index1Y,$H2061,TRUE,_xll.ohTrigger(RecalcTrigger,Trigger1Y)),NA())</f>
        <v>1.8003505103617333E-2</v>
      </c>
      <c r="N2061" s="177">
        <f>IFERROR(_xll.qlIndexFixing(ONIndex1M,I2061,TRUE,_xll.ohTrigger(RecalcTrigger,Trigger1M)),NA())</f>
        <v>1.7387074787048595E-2</v>
      </c>
      <c r="O2061" s="44">
        <f>IFERROR(_xll.qlIndexFixing(ONIndex3M,I2061,TRUE,_xll.ohTrigger(RecalcTrigger,Trigger3M)),NA())</f>
        <v>1.7660210109157193E-2</v>
      </c>
      <c r="P2061" s="44">
        <f>IFERROR(_xll.qlIndexFixing(ONIndex6M,I2061,TRUE,_xll.ohTrigger(RecalcTrigger,Trigger6M)),NA())</f>
        <v>1.774387090115348E-2</v>
      </c>
      <c r="Q2061" s="178">
        <f>IFERROR(_xll.qlIndexFixing(ONIndex1Y,I2061,TRUE,_xll.ohTrigger(RecalcTrigger,Trigger1Y)),NA())</f>
        <v>1.8044443324565229E-2</v>
      </c>
    </row>
    <row r="2062" spans="2:17" x14ac:dyDescent="0.2">
      <c r="B2062" s="39" t="s">
        <v>42</v>
      </c>
      <c r="D2062" s="42">
        <f>_xll.qlCalendarAdvance(Calendar,$D2061,B2062,"f",FALSE)</f>
        <v>53933</v>
      </c>
      <c r="E2062" s="172">
        <f>_xll.qlInterestRateIndexValueDate(IndexON,D2062)</f>
        <v>53933</v>
      </c>
      <c r="F2062" s="188">
        <f>IFERROR(_xll.qlIndexFixing(IndexON,D2062,TRUE,_xll.ohTrigger(RecalcTrigger,TriggerON)),NA())</f>
        <v>1.7093210217663524E-2</v>
      </c>
      <c r="H2062" s="42">
        <f>_xll.qlCalendarAdvance(Calendar,$H2061,B2062,"f",FALSE)</f>
        <v>53933</v>
      </c>
      <c r="I2062" s="172">
        <f>_xll.qlInterestRateIndexValueDate(Index1M,$H2062)</f>
        <v>53933</v>
      </c>
      <c r="J2062" s="177">
        <f>IFERROR(_xll.qlIndexFixing(Index1M,$H2062,TRUE,_xll.ohTrigger(RecalcTrigger,Trigger1M)),NA())</f>
        <v>1.7376603469031054E-2</v>
      </c>
      <c r="K2062" s="44">
        <f>IFERROR(_xll.qlIndexFixing(Index3M,H2062,TRUE,_xll.ohTrigger(RecalcTrigger,Trigger3M)),NA())</f>
        <v>1.7642383635182987E-2</v>
      </c>
      <c r="L2062" s="44">
        <f>IFERROR(_xll.qlIndexFixing(Index6M,$H2062,TRUE,_xll.ohTrigger(RecalcTrigger,Trigger6M)),NA())</f>
        <v>1.7719128123005103E-2</v>
      </c>
      <c r="M2062" s="178">
        <f>IFERROR(_xll.qlIndexFixing(Index1Y,$H2062,TRUE,_xll.ohTrigger(RecalcTrigger,Trigger1Y)),NA())</f>
        <v>1.7996106835369785E-2</v>
      </c>
      <c r="N2062" s="177">
        <f>IFERROR(_xll.qlIndexFixing(ONIndex1M,I2062,TRUE,_xll.ohTrigger(RecalcTrigger,Trigger1M)),NA())</f>
        <v>1.7379814191389453E-2</v>
      </c>
      <c r="O2062" s="44">
        <f>IFERROR(_xll.qlIndexFixing(ONIndex3M,I2062,TRUE,_xll.ohTrigger(RecalcTrigger,Trigger3M)),NA())</f>
        <v>1.7652610130171054E-2</v>
      </c>
      <c r="P2062" s="44">
        <f>IFERROR(_xll.qlIndexFixing(ONIndex6M,I2062,TRUE,_xll.ohTrigger(RecalcTrigger,Trigger6M)),NA())</f>
        <v>1.7736414086126917E-2</v>
      </c>
      <c r="Q2062" s="178">
        <f>IFERROR(_xll.qlIndexFixing(ONIndex1Y,I2062,TRUE,_xll.ohTrigger(RecalcTrigger,Trigger1Y)),NA())</f>
        <v>1.8036463994359764E-2</v>
      </c>
    </row>
    <row r="2063" spans="2:17" x14ac:dyDescent="0.2">
      <c r="B2063" s="39" t="s">
        <v>42</v>
      </c>
      <c r="D2063" s="42">
        <f>_xll.qlCalendarAdvance(Calendar,$D2062,B2063,"f",FALSE)</f>
        <v>53940</v>
      </c>
      <c r="E2063" s="172">
        <f>_xll.qlInterestRateIndexValueDate(IndexON,D2063)</f>
        <v>53940</v>
      </c>
      <c r="F2063" s="188">
        <f>IFERROR(_xll.qlIndexFixing(IndexON,D2063,TRUE,_xll.ohTrigger(RecalcTrigger,TriggerON)),NA())</f>
        <v>1.7085834210074369E-2</v>
      </c>
      <c r="H2063" s="42">
        <f>_xll.qlCalendarAdvance(Calendar,$H2062,B2063,"f",FALSE)</f>
        <v>53940</v>
      </c>
      <c r="I2063" s="172">
        <f>_xll.qlInterestRateIndexValueDate(Index1M,$H2063)</f>
        <v>53940</v>
      </c>
      <c r="J2063" s="177">
        <f>IFERROR(_xll.qlIndexFixing(Index1M,$H2063,TRUE,_xll.ohTrigger(RecalcTrigger,Trigger1M)),NA())</f>
        <v>1.736937340113022E-2</v>
      </c>
      <c r="K2063" s="44">
        <f>IFERROR(_xll.qlIndexFixing(Index3M,H2063,TRUE,_xll.ohTrigger(RecalcTrigger,Trigger3M)),NA())</f>
        <v>1.7634975109987017E-2</v>
      </c>
      <c r="L2063" s="44">
        <f>IFERROR(_xll.qlIndexFixing(Index6M,$H2063,TRUE,_xll.ohTrigger(RecalcTrigger,Trigger6M)),NA())</f>
        <v>1.7711910397474492E-2</v>
      </c>
      <c r="M2063" s="178">
        <f>IFERROR(_xll.qlIndexFixing(Index1Y,$H2063,TRUE,_xll.ohTrigger(RecalcTrigger,Trigger1Y)),NA())</f>
        <v>1.7988139684608644E-2</v>
      </c>
      <c r="N2063" s="177">
        <f>IFERROR(_xll.qlIndexFixing(ONIndex1M,I2063,TRUE,_xll.ohTrigger(RecalcTrigger,Trigger1M)),NA())</f>
        <v>1.7372566407121148E-2</v>
      </c>
      <c r="O2063" s="44">
        <f>IFERROR(_xll.qlIndexFixing(ONIndex3M,I2063,TRUE,_xll.ohTrigger(RecalcTrigger,Trigger3M)),NA())</f>
        <v>1.7645025584990259E-2</v>
      </c>
      <c r="P2063" s="44">
        <f>IFERROR(_xll.qlIndexFixing(ONIndex6M,I2063,TRUE,_xll.ohTrigger(RecalcTrigger,Trigger6M)),NA())</f>
        <v>1.7728972630343121E-2</v>
      </c>
      <c r="Q2063" s="178">
        <f>IFERROR(_xll.qlIndexFixing(ONIndex1Y,I2063,TRUE,_xll.ohTrigger(RecalcTrigger,Trigger1Y)),NA())</f>
        <v>1.8028500878678466E-2</v>
      </c>
    </row>
    <row r="2064" spans="2:17" x14ac:dyDescent="0.2">
      <c r="B2064" s="39" t="s">
        <v>42</v>
      </c>
      <c r="D2064" s="42">
        <f>_xll.qlCalendarAdvance(Calendar,$D2063,B2064,"f",FALSE)</f>
        <v>53947</v>
      </c>
      <c r="E2064" s="172">
        <f>_xll.qlInterestRateIndexValueDate(IndexON,D2064)</f>
        <v>53947</v>
      </c>
      <c r="F2064" s="188">
        <f>IFERROR(_xll.qlIndexFixing(IndexON,D2064,TRUE,_xll.ohTrigger(RecalcTrigger,TriggerON)),NA())</f>
        <v>1.7078473611571443E-2</v>
      </c>
      <c r="H2064" s="42">
        <f>_xll.qlCalendarAdvance(Calendar,$H2063,B2064,"f",FALSE)</f>
        <v>53947</v>
      </c>
      <c r="I2064" s="172">
        <f>_xll.qlInterestRateIndexValueDate(Index1M,$H2064)</f>
        <v>53947</v>
      </c>
      <c r="J2064" s="177">
        <f>IFERROR(_xll.qlIndexFixing(Index1M,$H2064,TRUE,_xll.ohTrigger(RecalcTrigger,Trigger1M)),NA())</f>
        <v>1.7362156168098317E-2</v>
      </c>
      <c r="K2064" s="44">
        <f>IFERROR(_xll.qlIndexFixing(Index3M,H2064,TRUE,_xll.ohTrigger(RecalcTrigger,Trigger3M)),NA())</f>
        <v>1.7627472743252798E-2</v>
      </c>
      <c r="L2064" s="44">
        <f>IFERROR(_xll.qlIndexFixing(Index6M,$H2064,TRUE,_xll.ohTrigger(RecalcTrigger,Trigger6M)),NA())</f>
        <v>1.7704619410965197E-2</v>
      </c>
      <c r="M2064" s="178">
        <f>IFERROR(_xll.qlIndexFixing(Index1Y,$H2064,TRUE,_xll.ohTrigger(RecalcTrigger,Trigger1Y)),NA())</f>
        <v>1.798048182409848E-2</v>
      </c>
      <c r="N2064" s="177">
        <f>IFERROR(_xll.qlIndexFixing(ONIndex1M,I2064,TRUE,_xll.ohTrigger(RecalcTrigger,Trigger1M)),NA())</f>
        <v>1.7365331434486819E-2</v>
      </c>
      <c r="O2064" s="44">
        <f>IFERROR(_xll.qlIndexFixing(ONIndex3M,I2064,TRUE,_xll.ohTrigger(RecalcTrigger,Trigger3M)),NA())</f>
        <v>1.7637456474020041E-2</v>
      </c>
      <c r="P2064" s="44">
        <f>IFERROR(_xll.qlIndexFixing(ONIndex6M,I2064,TRUE,_xll.ohTrigger(RecalcTrigger,Trigger6M)),NA())</f>
        <v>1.7721546534126276E-2</v>
      </c>
      <c r="Q2064" s="178">
        <f>IFERROR(_xll.qlIndexFixing(ONIndex1Y,I2064,TRUE,_xll.ohTrigger(RecalcTrigger,Trigger1Y)),NA())</f>
        <v>1.8020553977683429E-2</v>
      </c>
    </row>
    <row r="2065" spans="2:17" x14ac:dyDescent="0.2">
      <c r="B2065" s="39" t="s">
        <v>42</v>
      </c>
      <c r="D2065" s="42">
        <f>_xll.qlCalendarAdvance(Calendar,$D2064,B2065,"f",FALSE)</f>
        <v>53954</v>
      </c>
      <c r="E2065" s="172">
        <f>_xll.qlInterestRateIndexValueDate(IndexON,D2065)</f>
        <v>53954</v>
      </c>
      <c r="F2065" s="188">
        <f>IFERROR(_xll.qlIndexFixing(IndexON,D2065,TRUE,_xll.ohTrigger(RecalcTrigger,TriggerON)),NA())</f>
        <v>1.70711284220737E-2</v>
      </c>
      <c r="H2065" s="42">
        <f>_xll.qlCalendarAdvance(Calendar,$H2064,B2065,"f",FALSE)</f>
        <v>53954</v>
      </c>
      <c r="I2065" s="172">
        <f>_xll.qlInterestRateIndexValueDate(Index1M,$H2065)</f>
        <v>53954</v>
      </c>
      <c r="J2065" s="177">
        <f>IFERROR(_xll.qlIndexFixing(Index1M,$H2065,TRUE,_xll.ohTrigger(RecalcTrigger,Trigger1M)),NA())</f>
        <v>1.7354951769910018E-2</v>
      </c>
      <c r="K2065" s="44">
        <f>IFERROR(_xll.qlIndexFixing(Index3M,H2065,TRUE,_xll.ohTrigger(RecalcTrigger,Trigger3M)),NA())</f>
        <v>1.7619985891350609E-2</v>
      </c>
      <c r="L2065" s="44">
        <f>IFERROR(_xll.qlIndexFixing(Index6M,$H2065,TRUE,_xll.ohTrigger(RecalcTrigger,Trigger6M)),NA())</f>
        <v>1.7697343944811993E-2</v>
      </c>
      <c r="M2065" s="178">
        <f>IFERROR(_xll.qlIndexFixing(Index1Y,$H2065,TRUE,_xll.ohTrigger(RecalcTrigger,Trigger1Y)),NA())</f>
        <v>1.7972840529082303E-2</v>
      </c>
      <c r="N2065" s="177">
        <f>IFERROR(_xll.qlIndexFixing(ONIndex1M,I2065,TRUE,_xll.ohTrigger(RecalcTrigger,Trigger1M)),NA())</f>
        <v>1.7358109273243327E-2</v>
      </c>
      <c r="O2065" s="44">
        <f>IFERROR(_xll.qlIndexFixing(ONIndex3M,I2065,TRUE,_xll.ohTrigger(RecalcTrigger,Trigger3M)),NA())</f>
        <v>1.7629902796936214E-2</v>
      </c>
      <c r="P2065" s="44">
        <f>IFERROR(_xll.qlIndexFixing(ONIndex6M,I2065,TRUE,_xll.ohTrigger(RecalcTrigger,Trigger6M)),NA())</f>
        <v>1.771413579731429E-2</v>
      </c>
      <c r="Q2065" s="178">
        <f>IFERROR(_xll.qlIndexFixing(ONIndex1Y,I2065,TRUE,_xll.ohTrigger(RecalcTrigger,Trigger1Y)),NA())</f>
        <v>1.8012623291212559E-2</v>
      </c>
    </row>
    <row r="2066" spans="2:17" x14ac:dyDescent="0.2">
      <c r="B2066" s="39" t="s">
        <v>42</v>
      </c>
      <c r="D2066" s="42">
        <f>_xll.qlCalendarAdvance(Calendar,$D2065,B2066,"f",FALSE)</f>
        <v>53961</v>
      </c>
      <c r="E2066" s="172">
        <f>_xll.qlInterestRateIndexValueDate(IndexON,D2066)</f>
        <v>53961</v>
      </c>
      <c r="F2066" s="188">
        <f>IFERROR(_xll.qlIndexFixing(IndexON,D2066,TRUE,_xll.ohTrigger(RecalcTrigger,TriggerON)),NA())</f>
        <v>1.706379864158114E-2</v>
      </c>
      <c r="H2066" s="42">
        <f>_xll.qlCalendarAdvance(Calendar,$H2065,B2066,"f",FALSE)</f>
        <v>53961</v>
      </c>
      <c r="I2066" s="172">
        <f>_xll.qlInterestRateIndexValueDate(Index1M,$H2066)</f>
        <v>53961</v>
      </c>
      <c r="J2066" s="177">
        <f>IFERROR(_xll.qlIndexFixing(Index1M,$H2066,TRUE,_xll.ohTrigger(RecalcTrigger,Trigger1M)),NA())</f>
        <v>1.7347760206545063E-2</v>
      </c>
      <c r="K2066" s="44">
        <f>IFERROR(_xll.qlIndexFixing(Index3M,H2066,TRUE,_xll.ohTrigger(RecalcTrigger,Trigger3M)),NA())</f>
        <v>1.7612408186124417E-2</v>
      </c>
      <c r="L2066" s="44">
        <f>IFERROR(_xll.qlIndexFixing(Index6M,$H2066,TRUE,_xll.ohTrigger(RecalcTrigger,Trigger6M)),NA())</f>
        <v>1.7690083998847892E-2</v>
      </c>
      <c r="M2066" s="178">
        <f>IFERROR(_xll.qlIndexFixing(Index1Y,$H2066,TRUE,_xll.ohTrigger(RecalcTrigger,Trigger1Y)),NA())</f>
        <v>1.7965215799185932E-2</v>
      </c>
      <c r="N2066" s="177">
        <f>IFERROR(_xll.qlIndexFixing(ONIndex1M,I2066,TRUE,_xll.ohTrigger(RecalcTrigger,Trigger1M)),NA())</f>
        <v>1.7350899923795904E-2</v>
      </c>
      <c r="O2066" s="44">
        <f>IFERROR(_xll.qlIndexFixing(ONIndex3M,I2066,TRUE,_xll.ohTrigger(RecalcTrigger,Trigger3M)),NA())</f>
        <v>1.7622364553819825E-2</v>
      </c>
      <c r="P2066" s="44">
        <f>IFERROR(_xll.qlIndexFixing(ONIndex6M,I2066,TRUE,_xll.ohTrigger(RecalcTrigger,Trigger6M)),NA())</f>
        <v>1.7706740420069256E-2</v>
      </c>
      <c r="Q2066" s="178">
        <f>IFERROR(_xll.qlIndexFixing(ONIndex1Y,I2066,TRUE,_xll.ohTrigger(RecalcTrigger,Trigger1Y)),NA())</f>
        <v>1.8004708819346904E-2</v>
      </c>
    </row>
    <row r="2067" spans="2:17" x14ac:dyDescent="0.2">
      <c r="B2067" s="39" t="s">
        <v>42</v>
      </c>
      <c r="D2067" s="42">
        <f>_xll.qlCalendarAdvance(Calendar,$D2066,B2067,"f",FALSE)</f>
        <v>53968</v>
      </c>
      <c r="E2067" s="172">
        <f>_xll.qlInterestRateIndexValueDate(IndexON,D2067)</f>
        <v>53968</v>
      </c>
      <c r="F2067" s="188">
        <f>IFERROR(_xll.qlIndexFixing(IndexON,D2067,TRUE,_xll.ohTrigger(RecalcTrigger,TriggerON)),NA())</f>
        <v>1.705648427017481E-2</v>
      </c>
      <c r="H2067" s="42">
        <f>_xll.qlCalendarAdvance(Calendar,$H2066,B2067,"f",FALSE)</f>
        <v>53968</v>
      </c>
      <c r="I2067" s="172">
        <f>_xll.qlInterestRateIndexValueDate(Index1M,$H2067)</f>
        <v>53968</v>
      </c>
      <c r="J2067" s="177">
        <f>IFERROR(_xll.qlIndexFixing(Index1M,$H2067,TRUE,_xll.ohTrigger(RecalcTrigger,Trigger1M)),NA())</f>
        <v>1.7340581477970525E-2</v>
      </c>
      <c r="K2067" s="44">
        <f>IFERROR(_xll.qlIndexFixing(Index3M,H2067,TRUE,_xll.ohTrigger(RecalcTrigger,Trigger3M)),NA())</f>
        <v>1.760495311296038E-2</v>
      </c>
      <c r="L2067" s="44">
        <f>IFERROR(_xll.qlIndexFixing(Index6M,$H2067,TRUE,_xll.ohTrigger(RecalcTrigger,Trigger6M)),NA())</f>
        <v>1.7682415298035017E-2</v>
      </c>
      <c r="M2067" s="178">
        <f>IFERROR(_xll.qlIndexFixing(Index1Y,$H2067,TRUE,_xll.ohTrigger(RecalcTrigger,Trigger1Y)),NA())</f>
        <v>1.795760763403409E-2</v>
      </c>
      <c r="N2067" s="177">
        <f>IFERROR(_xll.qlIndexFixing(ONIndex1M,I2067,TRUE,_xll.ohTrigger(RecalcTrigger,Trigger1M)),NA())</f>
        <v>1.7343703385577225E-2</v>
      </c>
      <c r="O2067" s="44">
        <f>IFERROR(_xll.qlIndexFixing(ONIndex3M,I2067,TRUE,_xll.ohTrigger(RecalcTrigger,Trigger3M)),NA())</f>
        <v>1.7614841744589826E-2</v>
      </c>
      <c r="P2067" s="44">
        <f>IFERROR(_xll.qlIndexFixing(ONIndex6M,I2067,TRUE,_xll.ohTrigger(RecalcTrigger,Trigger6M)),NA())</f>
        <v>1.7699360402066988E-2</v>
      </c>
      <c r="Q2067" s="178">
        <f>IFERROR(_xll.qlIndexFixing(ONIndex1Y,I2067,TRUE,_xll.ohTrigger(RecalcTrigger,Trigger1Y)),NA())</f>
        <v>1.7996810562086463E-2</v>
      </c>
    </row>
    <row r="2068" spans="2:17" x14ac:dyDescent="0.2">
      <c r="B2068" s="39" t="s">
        <v>42</v>
      </c>
      <c r="D2068" s="42">
        <f>_xll.qlCalendarAdvance(Calendar,$D2067,B2068,"f",FALSE)</f>
        <v>53975</v>
      </c>
      <c r="E2068" s="172">
        <f>_xll.qlInterestRateIndexValueDate(IndexON,D2068)</f>
        <v>53975</v>
      </c>
      <c r="F2068" s="188">
        <f>IFERROR(_xll.qlIndexFixing(IndexON,D2068,TRUE,_xll.ohTrigger(RecalcTrigger,TriggerON)),NA())</f>
        <v>1.7049185307854708E-2</v>
      </c>
      <c r="H2068" s="42">
        <f>_xll.qlCalendarAdvance(Calendar,$H2067,B2068,"f",FALSE)</f>
        <v>53975</v>
      </c>
      <c r="I2068" s="172">
        <f>_xll.qlInterestRateIndexValueDate(Index1M,$H2068)</f>
        <v>53975</v>
      </c>
      <c r="J2068" s="177">
        <f>IFERROR(_xll.qlIndexFixing(Index1M,$H2068,TRUE,_xll.ohTrigger(RecalcTrigger,Trigger1M)),NA())</f>
        <v>1.7333415584168677E-2</v>
      </c>
      <c r="K2068" s="44">
        <f>IFERROR(_xll.qlIndexFixing(Index3M,H2068,TRUE,_xll.ohTrigger(RecalcTrigger,Trigger3M)),NA())</f>
        <v>1.7597513555260218E-2</v>
      </c>
      <c r="L2068" s="44">
        <f>IFERROR(_xll.qlIndexFixing(Index6M,$H2068,TRUE,_xll.ohTrigger(RecalcTrigger,Trigger6M)),NA())</f>
        <v>1.7675526432029996E-2</v>
      </c>
      <c r="M2068" s="178">
        <f>IFERROR(_xll.qlIndexFixing(Index1Y,$H2068,TRUE,_xll.ohTrigger(RecalcTrigger,Trigger1Y)),NA())</f>
        <v>1.795001603325392E-2</v>
      </c>
      <c r="N2068" s="177">
        <f>IFERROR(_xll.qlIndexFixing(ONIndex1M,I2068,TRUE,_xll.ohTrigger(RecalcTrigger,Trigger1M)),NA())</f>
        <v>1.7336519659154614E-2</v>
      </c>
      <c r="O2068" s="44">
        <f>IFERROR(_xll.qlIndexFixing(ONIndex3M,I2068,TRUE,_xll.ohTrigger(RecalcTrigger,Trigger3M)),NA())</f>
        <v>1.7607334369408312E-2</v>
      </c>
      <c r="P2068" s="44">
        <f>IFERROR(_xll.qlIndexFixing(ONIndex6M,I2068,TRUE,_xll.ohTrigger(RecalcTrigger,Trigger6M)),NA())</f>
        <v>1.7691995743631672E-2</v>
      </c>
      <c r="Q2068" s="178">
        <f>IFERROR(_xll.qlIndexFixing(ONIndex1Y,I2068,TRUE,_xll.ohTrigger(RecalcTrigger,Trigger1Y)),NA())</f>
        <v>1.7988928519431235E-2</v>
      </c>
    </row>
    <row r="2069" spans="2:17" x14ac:dyDescent="0.2">
      <c r="B2069" s="39" t="s">
        <v>42</v>
      </c>
      <c r="D2069" s="42">
        <f>_xll.qlCalendarAdvance(Calendar,$D2068,B2069,"f",FALSE)</f>
        <v>53982</v>
      </c>
      <c r="E2069" s="172">
        <f>_xll.qlInterestRateIndexValueDate(IndexON,D2069)</f>
        <v>53982</v>
      </c>
      <c r="F2069" s="188">
        <f>IFERROR(_xll.qlIndexFixing(IndexON,D2069,TRUE,_xll.ohTrigger(RecalcTrigger,TriggerON)),NA())</f>
        <v>1.7041901754458744E-2</v>
      </c>
      <c r="H2069" s="42">
        <f>_xll.qlCalendarAdvance(Calendar,$H2068,B2069,"f",FALSE)</f>
        <v>53982</v>
      </c>
      <c r="I2069" s="172">
        <f>_xll.qlInterestRateIndexValueDate(Index1M,$H2069)</f>
        <v>53982</v>
      </c>
      <c r="J2069" s="177">
        <f>IFERROR(_xll.qlIndexFixing(Index1M,$H2069,TRUE,_xll.ohTrigger(RecalcTrigger,Trigger1M)),NA())</f>
        <v>1.732626252511419E-2</v>
      </c>
      <c r="K2069" s="44">
        <f>IFERROR(_xll.qlIndexFixing(Index3M,H2069,TRUE,_xll.ohTrigger(RecalcTrigger,Trigger3M)),NA())</f>
        <v>1.7590089512940246E-2</v>
      </c>
      <c r="L2069" s="44">
        <f>IFERROR(_xll.qlIndexFixing(Index6M,$H2069,TRUE,_xll.ohTrigger(RecalcTrigger,Trigger6M)),NA())</f>
        <v>1.7668313806497037E-2</v>
      </c>
      <c r="M2069" s="178">
        <f>IFERROR(_xll.qlIndexFixing(Index1Y,$H2069,TRUE,_xll.ohTrigger(RecalcTrigger,Trigger1Y)),NA())</f>
        <v>1.7942440996472339E-2</v>
      </c>
      <c r="N2069" s="177">
        <f>IFERROR(_xll.qlIndexFixing(ONIndex1M,I2069,TRUE,_xll.ohTrigger(RecalcTrigger,Trigger1M)),NA())</f>
        <v>1.7329348744203887E-2</v>
      </c>
      <c r="O2069" s="44">
        <f>IFERROR(_xll.qlIndexFixing(ONIndex3M,I2069,TRUE,_xll.ohTrigger(RecalcTrigger,Trigger3M)),NA())</f>
        <v>1.7599842428194235E-2</v>
      </c>
      <c r="P2069" s="44">
        <f>IFERROR(_xll.qlIndexFixing(ONIndex6M,I2069,TRUE,_xll.ohTrigger(RecalcTrigger,Trigger6M)),NA())</f>
        <v>1.7684646444601215E-2</v>
      </c>
      <c r="Q2069" s="178">
        <f>IFERROR(_xll.qlIndexFixing(ONIndex1Y,I2069,TRUE,_xll.ohTrigger(RecalcTrigger,Trigger1Y)),NA())</f>
        <v>1.7981062691381222E-2</v>
      </c>
    </row>
    <row r="2070" spans="2:17" x14ac:dyDescent="0.2">
      <c r="B2070" s="39" t="s">
        <v>42</v>
      </c>
      <c r="D2070" s="42">
        <f>_xll.qlCalendarAdvance(Calendar,$D2069,B2070,"f",FALSE)</f>
        <v>53989</v>
      </c>
      <c r="E2070" s="172">
        <f>_xll.qlInterestRateIndexValueDate(IndexON,D2070)</f>
        <v>53989</v>
      </c>
      <c r="F2070" s="188">
        <f>IFERROR(_xll.qlIndexFixing(IndexON,D2070,TRUE,_xll.ohTrigger(RecalcTrigger,TriggerON)),NA())</f>
        <v>1.7034633610230054E-2</v>
      </c>
      <c r="H2070" s="42">
        <f>_xll.qlCalendarAdvance(Calendar,$H2069,B2070,"f",FALSE)</f>
        <v>53989</v>
      </c>
      <c r="I2070" s="172">
        <f>_xll.qlInterestRateIndexValueDate(Index1M,$H2070)</f>
        <v>53989</v>
      </c>
      <c r="J2070" s="177">
        <f>IFERROR(_xll.qlIndexFixing(Index1M,$H2070,TRUE,_xll.ohTrigger(RecalcTrigger,Trigger1M)),NA())</f>
        <v>1.7319122300781739E-2</v>
      </c>
      <c r="K2070" s="44">
        <f>IFERROR(_xll.qlIndexFixing(Index3M,H2070,TRUE,_xll.ohTrigger(RecalcTrigger,Trigger3M)),NA())</f>
        <v>1.7582680985910603E-2</v>
      </c>
      <c r="L2070" s="44">
        <f>IFERROR(_xll.qlIndexFixing(Index6M,$H2070,TRUE,_xll.ohTrigger(RecalcTrigger,Trigger6M)),NA())</f>
        <v>1.7661116701364939E-2</v>
      </c>
      <c r="M2070" s="178">
        <f>IFERROR(_xll.qlIndexFixing(Index1Y,$H2070,TRUE,_xll.ohTrigger(RecalcTrigger,Trigger1Y)),NA())</f>
        <v>1.79348825233176E-2</v>
      </c>
      <c r="N2070" s="177">
        <f>IFERROR(_xll.qlIndexFixing(ONIndex1M,I2070,TRUE,_xll.ohTrigger(RecalcTrigger,Trigger1M)),NA())</f>
        <v>1.7322190640725044E-2</v>
      </c>
      <c r="O2070" s="44">
        <f>IFERROR(_xll.qlIndexFixing(ONIndex3M,I2070,TRUE,_xll.ohTrigger(RecalcTrigger,Trigger3M)),NA())</f>
        <v>1.7592365921028641E-2</v>
      </c>
      <c r="P2070" s="44">
        <f>IFERROR(_xll.qlIndexFixing(ONIndex6M,I2070,TRUE,_xll.ohTrigger(RecalcTrigger,Trigger6M)),NA())</f>
        <v>1.7677312505056664E-2</v>
      </c>
      <c r="Q2070" s="178">
        <f>IFERROR(_xll.qlIndexFixing(ONIndex1Y,I2070,TRUE,_xll.ohTrigger(RecalcTrigger,Trigger1Y)),NA())</f>
        <v>1.7973213077855377E-2</v>
      </c>
    </row>
    <row r="2071" spans="2:17" x14ac:dyDescent="0.2">
      <c r="B2071" s="39" t="s">
        <v>42</v>
      </c>
      <c r="D2071" s="42">
        <f>_xll.qlCalendarAdvance(Calendar,$D2070,B2071,"f",FALSE)</f>
        <v>53996</v>
      </c>
      <c r="E2071" s="172">
        <f>_xll.qlInterestRateIndexValueDate(IndexON,D2071)</f>
        <v>53996</v>
      </c>
      <c r="F2071" s="188">
        <f>IFERROR(_xll.qlIndexFixing(IndexON,D2071,TRUE,_xll.ohTrigger(RecalcTrigger,TriggerON)),NA())</f>
        <v>1.7027380875006548E-2</v>
      </c>
      <c r="H2071" s="42">
        <f>_xll.qlCalendarAdvance(Calendar,$H2070,B2071,"f",FALSE)</f>
        <v>53996</v>
      </c>
      <c r="I2071" s="172">
        <f>_xll.qlInterestRateIndexValueDate(Index1M,$H2071)</f>
        <v>53996</v>
      </c>
      <c r="J2071" s="177">
        <f>IFERROR(_xll.qlIndexFixing(Index1M,$H2071,TRUE,_xll.ohTrigger(RecalcTrigger,Trigger1M)),NA())</f>
        <v>1.7312287931136115E-2</v>
      </c>
      <c r="K2071" s="44">
        <f>IFERROR(_xll.qlIndexFixing(Index3M,H2071,TRUE,_xll.ohTrigger(RecalcTrigger,Trigger3M)),NA())</f>
        <v>1.7575287974086726E-2</v>
      </c>
      <c r="L2071" s="44">
        <f>IFERROR(_xll.qlIndexFixing(Index6M,$H2071,TRUE,_xll.ohTrigger(RecalcTrigger,Trigger6M)),NA())</f>
        <v>1.7654017066033933E-2</v>
      </c>
      <c r="M2071" s="178">
        <f>IFERROR(_xll.qlIndexFixing(Index1Y,$H2071,TRUE,_xll.ohTrigger(RecalcTrigger,Trigger1Y)),NA())</f>
        <v>1.7927611416963307E-2</v>
      </c>
      <c r="N2071" s="177">
        <f>IFERROR(_xll.qlIndexFixing(ONIndex1M,I2071,TRUE,_xll.ohTrigger(RecalcTrigger,Trigger1M)),NA())</f>
        <v>1.7315045348961222E-2</v>
      </c>
      <c r="O2071" s="44">
        <f>IFERROR(_xll.qlIndexFixing(ONIndex3M,I2071,TRUE,_xll.ohTrigger(RecalcTrigger,Trigger3M)),NA())</f>
        <v>1.7584904847668392E-2</v>
      </c>
      <c r="P2071" s="44">
        <f>IFERROR(_xll.qlIndexFixing(ONIndex6M,I2071,TRUE,_xll.ohTrigger(RecalcTrigger,Trigger6M)),NA())</f>
        <v>1.7669993924998018E-2</v>
      </c>
      <c r="Q2071" s="178">
        <f>IFERROR(_xll.qlIndexFixing(ONIndex1Y,I2071,TRUE,_xll.ohTrigger(RecalcTrigger,Trigger1Y)),NA())</f>
        <v>1.7965379679096838E-2</v>
      </c>
    </row>
    <row r="2072" spans="2:17" x14ac:dyDescent="0.2">
      <c r="B2072" s="39" t="s">
        <v>42</v>
      </c>
      <c r="D2072" s="42">
        <f>_xll.qlCalendarAdvance(Calendar,$D2071,B2072,"f",FALSE)</f>
        <v>54003</v>
      </c>
      <c r="E2072" s="172">
        <f>_xll.qlInterestRateIndexValueDate(IndexON,D2072)</f>
        <v>54003</v>
      </c>
      <c r="F2072" s="188">
        <f>IFERROR(_xll.qlIndexFixing(IndexON,D2072,TRUE,_xll.ohTrigger(RecalcTrigger,TriggerON)),NA())</f>
        <v>1.7020143548788225E-2</v>
      </c>
      <c r="H2072" s="42">
        <f>_xll.qlCalendarAdvance(Calendar,$H2071,B2072,"f",FALSE)</f>
        <v>54003</v>
      </c>
      <c r="I2072" s="172">
        <f>_xll.qlInterestRateIndexValueDate(Index1M,$H2072)</f>
        <v>54003</v>
      </c>
      <c r="J2072" s="177">
        <f>IFERROR(_xll.qlIndexFixing(Index1M,$H2072,TRUE,_xll.ohTrigger(RecalcTrigger,Trigger1M)),NA())</f>
        <v>1.7304880356189233E-2</v>
      </c>
      <c r="K2072" s="44">
        <f>IFERROR(_xll.qlIndexFixing(Index3M,H2072,TRUE,_xll.ohTrigger(RecalcTrigger,Trigger3M)),NA())</f>
        <v>1.7567910477382279E-2</v>
      </c>
      <c r="L2072" s="44">
        <f>IFERROR(_xll.qlIndexFixing(Index6M,$H2072,TRUE,_xll.ohTrigger(RecalcTrigger,Trigger6M)),NA())</f>
        <v>1.7646850237711887E-2</v>
      </c>
      <c r="M2072" s="178">
        <f>IFERROR(_xll.qlIndexFixing(Index1Y,$H2072,TRUE,_xll.ohTrigger(RecalcTrigger,Trigger1Y)),NA())</f>
        <v>1.7919815266404692E-2</v>
      </c>
      <c r="N2072" s="177">
        <f>IFERROR(_xll.qlIndexFixing(ONIndex1M,I2072,TRUE,_xll.ohTrigger(RecalcTrigger,Trigger1M)),NA())</f>
        <v>1.7307912868507191E-2</v>
      </c>
      <c r="O2072" s="44">
        <f>IFERROR(_xll.qlIndexFixing(ONIndex3M,I2072,TRUE,_xll.ohTrigger(RecalcTrigger,Trigger3M)),NA())</f>
        <v>1.7577459208275581E-2</v>
      </c>
      <c r="P2072" s="44">
        <f>IFERROR(_xll.qlIndexFixing(ONIndex6M,I2072,TRUE,_xll.ohTrigger(RecalcTrigger,Trigger6M)),NA())</f>
        <v>1.7662690704263184E-2</v>
      </c>
      <c r="Q2072" s="178">
        <f>IFERROR(_xll.qlIndexFixing(ONIndex1Y,I2072,TRUE,_xll.ohTrigger(RecalcTrigger,Trigger1Y)),NA())</f>
        <v>1.7957562494781421E-2</v>
      </c>
    </row>
    <row r="2073" spans="2:17" x14ac:dyDescent="0.2">
      <c r="B2073" s="39" t="s">
        <v>42</v>
      </c>
      <c r="D2073" s="42">
        <f>_xll.qlCalendarAdvance(Calendar,$D2072,B2073,"f",FALSE)</f>
        <v>54010</v>
      </c>
      <c r="E2073" s="172">
        <f>_xll.qlInterestRateIndexValueDate(IndexON,D2073)</f>
        <v>54010</v>
      </c>
      <c r="F2073" s="188">
        <f>IFERROR(_xll.qlIndexFixing(IndexON,D2073,TRUE,_xll.ohTrigger(RecalcTrigger,TriggerON)),NA())</f>
        <v>1.701292163165613E-2</v>
      </c>
      <c r="H2073" s="42">
        <f>_xll.qlCalendarAdvance(Calendar,$H2072,B2073,"f",FALSE)</f>
        <v>54010</v>
      </c>
      <c r="I2073" s="172">
        <f>_xll.qlInterestRateIndexValueDate(Index1M,$H2073)</f>
        <v>54010</v>
      </c>
      <c r="J2073" s="177">
        <f>IFERROR(_xll.qlIndexFixing(Index1M,$H2073,TRUE,_xll.ohTrigger(RecalcTrigger,Trigger1M)),NA())</f>
        <v>1.7297778635883589E-2</v>
      </c>
      <c r="K2073" s="44">
        <f>IFERROR(_xll.qlIndexFixing(Index3M,H2073,TRUE,_xll.ohTrigger(RecalcTrigger,Trigger3M)),NA())</f>
        <v>1.7560548495710929E-2</v>
      </c>
      <c r="L2073" s="44">
        <f>IFERROR(_xll.qlIndexFixing(Index6M,$H2073,TRUE,_xll.ohTrigger(RecalcTrigger,Trigger6M)),NA())</f>
        <v>1.7639698928418462E-2</v>
      </c>
      <c r="M2073" s="178">
        <f>IFERROR(_xll.qlIndexFixing(Index1Y,$H2073,TRUE,_xll.ohTrigger(RecalcTrigger,Trigger1Y)),NA())</f>
        <v>1.7912306481906757E-2</v>
      </c>
      <c r="N2073" s="177">
        <f>IFERROR(_xll.qlIndexFixing(ONIndex1M,I2073,TRUE,_xll.ohTrigger(RecalcTrigger,Trigger1M)),NA())</f>
        <v>1.7300793199768183E-2</v>
      </c>
      <c r="O2073" s="44">
        <f>IFERROR(_xll.qlIndexFixing(ONIndex3M,I2073,TRUE,_xll.ohTrigger(RecalcTrigger,Trigger3M)),NA())</f>
        <v>1.7570029002931253E-2</v>
      </c>
      <c r="P2073" s="44">
        <f>IFERROR(_xll.qlIndexFixing(ONIndex6M,I2073,TRUE,_xll.ohTrigger(RecalcTrigger,Trigger6M)),NA())</f>
        <v>1.7655402843095303E-2</v>
      </c>
      <c r="Q2073" s="178">
        <f>IFERROR(_xll.qlIndexFixing(ONIndex1Y,I2073,TRUE,_xll.ohTrigger(RecalcTrigger,Trigger1Y)),NA())</f>
        <v>1.7949761524990171E-2</v>
      </c>
    </row>
    <row r="2074" spans="2:17" x14ac:dyDescent="0.2">
      <c r="B2074" s="39" t="s">
        <v>42</v>
      </c>
      <c r="D2074" s="42">
        <f>_xll.qlCalendarAdvance(Calendar,$D2073,B2074,"f",FALSE)</f>
        <v>54017</v>
      </c>
      <c r="E2074" s="172">
        <f>_xll.qlInterestRateIndexValueDate(IndexON,D2074)</f>
        <v>54017</v>
      </c>
      <c r="F2074" s="188">
        <f>IFERROR(_xll.qlIndexFixing(IndexON,D2074,TRUE,_xll.ohTrigger(RecalcTrigger,TriggerON)),NA())</f>
        <v>1.7005715123448173E-2</v>
      </c>
      <c r="H2074" s="42">
        <f>_xll.qlCalendarAdvance(Calendar,$H2073,B2074,"f",FALSE)</f>
        <v>54017</v>
      </c>
      <c r="I2074" s="172">
        <f>_xll.qlInterestRateIndexValueDate(Index1M,$H2074)</f>
        <v>54017</v>
      </c>
      <c r="J2074" s="177">
        <f>IFERROR(_xll.qlIndexFixing(Index1M,$H2074,TRUE,_xll.ohTrigger(RecalcTrigger,Trigger1M)),NA())</f>
        <v>1.7290689750203737E-2</v>
      </c>
      <c r="K2074" s="44">
        <f>IFERROR(_xll.qlIndexFixing(Index3M,H2074,TRUE,_xll.ohTrigger(RecalcTrigger,Trigger3M)),NA())</f>
        <v>1.7553202028985467E-2</v>
      </c>
      <c r="L2074" s="44">
        <f>IFERROR(_xll.qlIndexFixing(Index6M,$H2074,TRUE,_xll.ohTrigger(RecalcTrigger,Trigger6M)),NA())</f>
        <v>1.7632563137988014E-2</v>
      </c>
      <c r="M2074" s="178">
        <f>IFERROR(_xll.qlIndexFixing(Index1Y,$H2074,TRUE,_xll.ohTrigger(RecalcTrigger,Trigger1Y)),NA())</f>
        <v>1.7904814259555906E-2</v>
      </c>
      <c r="N2074" s="177">
        <f>IFERROR(_xll.qlIndexFixing(ONIndex1M,I2074,TRUE,_xll.ohTrigger(RecalcTrigger,Trigger1M)),NA())</f>
        <v>1.7293686342420012E-2</v>
      </c>
      <c r="O2074" s="44">
        <f>IFERROR(_xll.qlIndexFixing(ONIndex3M,I2074,TRUE,_xll.ohTrigger(RecalcTrigger,Trigger3M)),NA())</f>
        <v>1.7562614231473317E-2</v>
      </c>
      <c r="P2074" s="44">
        <f>IFERROR(_xll.qlIndexFixing(ONIndex6M,I2074,TRUE,_xll.ohTrigger(RecalcTrigger,Trigger6M)),NA())</f>
        <v>1.7648130341251234E-2</v>
      </c>
      <c r="Q2074" s="178">
        <f>IFERROR(_xll.qlIndexFixing(ONIndex1Y,I2074,TRUE,_xll.ohTrigger(RecalcTrigger,Trigger1Y)),NA())</f>
        <v>1.7941976769804135E-2</v>
      </c>
    </row>
    <row r="2075" spans="2:17" x14ac:dyDescent="0.2">
      <c r="B2075" s="39" t="s">
        <v>42</v>
      </c>
      <c r="D2075" s="42">
        <f>_xll.qlCalendarAdvance(Calendar,$D2074,B2075,"f",FALSE)</f>
        <v>54024</v>
      </c>
      <c r="E2075" s="172">
        <f>_xll.qlInterestRateIndexValueDate(IndexON,D2075)</f>
        <v>54024</v>
      </c>
      <c r="F2075" s="188">
        <f>IFERROR(_xll.qlIndexFixing(IndexON,D2075,TRUE,_xll.ohTrigger(RecalcTrigger,TriggerON)),NA())</f>
        <v>1.6998524024488537E-2</v>
      </c>
      <c r="H2075" s="42">
        <f>_xll.qlCalendarAdvance(Calendar,$H2074,B2075,"f",FALSE)</f>
        <v>54024</v>
      </c>
      <c r="I2075" s="172">
        <f>_xll.qlInterestRateIndexValueDate(Index1M,$H2075)</f>
        <v>54024</v>
      </c>
      <c r="J2075" s="177">
        <f>IFERROR(_xll.qlIndexFixing(Index1M,$H2075,TRUE,_xll.ohTrigger(RecalcTrigger,Trigger1M)),NA())</f>
        <v>1.7283613699124352E-2</v>
      </c>
      <c r="K2075" s="44">
        <f>IFERROR(_xll.qlIndexFixing(Index3M,H2075,TRUE,_xll.ohTrigger(RecalcTrigger,Trigger3M)),NA())</f>
        <v>1.7545871077122202E-2</v>
      </c>
      <c r="L2075" s="44">
        <f>IFERROR(_xll.qlIndexFixing(Index6M,$H2075,TRUE,_xll.ohTrigger(RecalcTrigger,Trigger6M)),NA())</f>
        <v>1.7625442866257997E-2</v>
      </c>
      <c r="M2075" s="178">
        <f>IFERROR(_xll.qlIndexFixing(Index1Y,$H2075,TRUE,_xll.ohTrigger(RecalcTrigger,Trigger1Y)),NA())</f>
        <v>1.7897338598985006E-2</v>
      </c>
      <c r="N2075" s="177">
        <f>IFERROR(_xll.qlIndexFixing(ONIndex1M,I2075,TRUE,_xll.ohTrigger(RecalcTrigger,Trigger1M)),NA())</f>
        <v>1.7286592296705816E-2</v>
      </c>
      <c r="O2075" s="44">
        <f>IFERROR(_xll.qlIndexFixing(ONIndex3M,I2075,TRUE,_xll.ohTrigger(RecalcTrigger,Trigger3M)),NA())</f>
        <v>1.7555214893982818E-2</v>
      </c>
      <c r="P2075" s="44">
        <f>IFERROR(_xll.qlIndexFixing(ONIndex6M,I2075,TRUE,_xll.ohTrigger(RecalcTrigger,Trigger6M)),NA())</f>
        <v>1.764087319889307E-2</v>
      </c>
      <c r="Q2075" s="178">
        <f>IFERROR(_xll.qlIndexFixing(ONIndex1Y,I2075,TRUE,_xll.ohTrigger(RecalcTrigger,Trigger1Y)),NA())</f>
        <v>1.793420822930436E-2</v>
      </c>
    </row>
    <row r="2076" spans="2:17" x14ac:dyDescent="0.2">
      <c r="B2076" s="39" t="s">
        <v>42</v>
      </c>
      <c r="D2076" s="42">
        <f>_xll.qlCalendarAdvance(Calendar,$D2075,B2076,"f",FALSE)</f>
        <v>54031</v>
      </c>
      <c r="E2076" s="172">
        <f>_xll.qlInterestRateIndexValueDate(IndexON,D2076)</f>
        <v>54031</v>
      </c>
      <c r="F2076" s="188">
        <f>IFERROR(_xll.qlIndexFixing(IndexON,D2076,TRUE,_xll.ohTrigger(RecalcTrigger,TriggerON)),NA())</f>
        <v>1.6991348334453038E-2</v>
      </c>
      <c r="H2076" s="42">
        <f>_xll.qlCalendarAdvance(Calendar,$H2075,B2076,"f",FALSE)</f>
        <v>54031</v>
      </c>
      <c r="I2076" s="172">
        <f>_xll.qlInterestRateIndexValueDate(Index1M,$H2076)</f>
        <v>54031</v>
      </c>
      <c r="J2076" s="177">
        <f>IFERROR(_xll.qlIndexFixing(Index1M,$H2076,TRUE,_xll.ohTrigger(RecalcTrigger,Trigger1M)),NA())</f>
        <v>1.7276550482625171E-2</v>
      </c>
      <c r="K2076" s="44">
        <f>IFERROR(_xll.qlIndexFixing(Index3M,H2076,TRUE,_xll.ohTrigger(RecalcTrigger,Trigger3M)),NA())</f>
        <v>1.7538654474764048E-2</v>
      </c>
      <c r="L2076" s="44">
        <f>IFERROR(_xll.qlIndexFixing(Index6M,$H2076,TRUE,_xll.ohTrigger(RecalcTrigger,Trigger6M)),NA())</f>
        <v>1.7618259989697103E-2</v>
      </c>
      <c r="M2076" s="178">
        <f>IFERROR(_xll.qlIndexFixing(Index1Y,$H2076,TRUE,_xll.ohTrigger(RecalcTrigger,Trigger1Y)),NA())</f>
        <v>1.7889879499826046E-2</v>
      </c>
      <c r="N2076" s="177">
        <f>IFERROR(_xll.qlIndexFixing(ONIndex1M,I2076,TRUE,_xll.ohTrigger(RecalcTrigger,Trigger1M)),NA())</f>
        <v>1.727951106254455E-2</v>
      </c>
      <c r="O2076" s="44">
        <f>IFERROR(_xll.qlIndexFixing(ONIndex3M,I2076,TRUE,_xll.ohTrigger(RecalcTrigger,Trigger3M)),NA())</f>
        <v>1.7547830990459756E-2</v>
      </c>
      <c r="P2076" s="44">
        <f>IFERROR(_xll.qlIndexFixing(ONIndex6M,I2076,TRUE,_xll.ohTrigger(RecalcTrigger,Trigger6M)),NA())</f>
        <v>1.7633631416020812E-2</v>
      </c>
      <c r="Q2076" s="178">
        <f>IFERROR(_xll.qlIndexFixing(ONIndex1Y,I2076,TRUE,_xll.ohTrigger(RecalcTrigger,Trigger1Y)),NA())</f>
        <v>1.7926455903328753E-2</v>
      </c>
    </row>
    <row r="2077" spans="2:17" x14ac:dyDescent="0.2">
      <c r="B2077" s="39" t="s">
        <v>42</v>
      </c>
      <c r="D2077" s="42">
        <f>_xll.qlCalendarAdvance(Calendar,$D2076,B2077,"f",FALSE)</f>
        <v>54038</v>
      </c>
      <c r="E2077" s="172">
        <f>_xll.qlInterestRateIndexValueDate(IndexON,D2077)</f>
        <v>54038</v>
      </c>
      <c r="F2077" s="188">
        <f>IFERROR(_xll.qlIndexFixing(IndexON,D2077,TRUE,_xll.ohTrigger(RecalcTrigger,TriggerON)),NA())</f>
        <v>1.6984188053422722E-2</v>
      </c>
      <c r="H2077" s="42">
        <f>_xll.qlCalendarAdvance(Calendar,$H2076,B2077,"f",FALSE)</f>
        <v>54038</v>
      </c>
      <c r="I2077" s="172">
        <f>_xll.qlInterestRateIndexValueDate(Index1M,$H2077)</f>
        <v>54038</v>
      </c>
      <c r="J2077" s="177">
        <f>IFERROR(_xll.qlIndexFixing(Index1M,$H2077,TRUE,_xll.ohTrigger(RecalcTrigger,Trigger1M)),NA())</f>
        <v>1.7269500100683399E-2</v>
      </c>
      <c r="K2077" s="44">
        <f>IFERROR(_xll.qlIndexFixing(Index3M,H2077,TRUE,_xll.ohTrigger(RecalcTrigger,Trigger3M)),NA())</f>
        <v>1.7531353794158593E-2</v>
      </c>
      <c r="L2077" s="44">
        <f>IFERROR(_xll.qlIndexFixing(Index6M,$H2077,TRUE,_xll.ohTrigger(RecalcTrigger,Trigger6M)),NA())</f>
        <v>1.7611171522732786E-2</v>
      </c>
      <c r="M2077" s="178">
        <f>IFERROR(_xll.qlIndexFixing(Index1Y,$H2077,TRUE,_xll.ohTrigger(RecalcTrigger,Trigger1Y)),NA())</f>
        <v>1.7882436961713655E-2</v>
      </c>
      <c r="N2077" s="177">
        <f>IFERROR(_xll.qlIndexFixing(ONIndex1M,I2077,TRUE,_xll.ohTrigger(RecalcTrigger,Trigger1M)),NA())</f>
        <v>1.7272442639855168E-2</v>
      </c>
      <c r="O2077" s="44">
        <f>IFERROR(_xll.qlIndexFixing(ONIndex3M,I2077,TRUE,_xll.ohTrigger(RecalcTrigger,Trigger3M)),NA())</f>
        <v>1.7540462520823086E-2</v>
      </c>
      <c r="P2077" s="44">
        <f>IFERROR(_xll.qlIndexFixing(ONIndex6M,I2077,TRUE,_xll.ohTrigger(RecalcTrigger,Trigger6M)),NA())</f>
        <v>1.7626404992472366E-2</v>
      </c>
      <c r="Q2077" s="178">
        <f>IFERROR(_xll.qlIndexFixing(ONIndex1Y,I2077,TRUE,_xll.ohTrigger(RecalcTrigger,Trigger1Y)),NA())</f>
        <v>1.791871979195836E-2</v>
      </c>
    </row>
    <row r="2078" spans="2:17" x14ac:dyDescent="0.2">
      <c r="B2078" s="39" t="s">
        <v>42</v>
      </c>
      <c r="D2078" s="42">
        <f>_xll.qlCalendarAdvance(Calendar,$D2077,B2078,"f",FALSE)</f>
        <v>54045</v>
      </c>
      <c r="E2078" s="172">
        <f>_xll.qlInterestRateIndexValueDate(IndexON,D2078)</f>
        <v>54045</v>
      </c>
      <c r="F2078" s="188">
        <f>IFERROR(_xll.qlIndexFixing(IndexON,D2078,TRUE,_xll.ohTrigger(RecalcTrigger,TriggerON)),NA())</f>
        <v>1.6977043181559681E-2</v>
      </c>
      <c r="H2078" s="42">
        <f>_xll.qlCalendarAdvance(Calendar,$H2077,B2078,"f",FALSE)</f>
        <v>54045</v>
      </c>
      <c r="I2078" s="172">
        <f>_xll.qlInterestRateIndexValueDate(Index1M,$H2078)</f>
        <v>54045</v>
      </c>
      <c r="J2078" s="177">
        <f>IFERROR(_xll.qlIndexFixing(Index1M,$H2078,TRUE,_xll.ohTrigger(RecalcTrigger,Trigger1M)),NA())</f>
        <v>1.7262462553273711E-2</v>
      </c>
      <c r="K2078" s="44">
        <f>IFERROR(_xll.qlIndexFixing(Index3M,H2078,TRUE,_xll.ohTrigger(RecalcTrigger,Trigger3M)),NA())</f>
        <v>1.7524068627276346E-2</v>
      </c>
      <c r="L2078" s="44">
        <f>IFERROR(_xll.qlIndexFixing(Index6M,$H2078,TRUE,_xll.ohTrigger(RecalcTrigger,Trigger6M)),NA())</f>
        <v>1.7604098574847786E-2</v>
      </c>
      <c r="M2078" s="178">
        <f>IFERROR(_xll.qlIndexFixing(Index1Y,$H2078,TRUE,_xll.ohTrigger(RecalcTrigger,Trigger1Y)),NA())</f>
        <v>1.7875010984282028E-2</v>
      </c>
      <c r="N2078" s="177">
        <f>IFERROR(_xll.qlIndexFixing(ONIndex1M,I2078,TRUE,_xll.ohTrigger(RecalcTrigger,Trigger1M)),NA())</f>
        <v>1.7265387028880808E-2</v>
      </c>
      <c r="O2078" s="44">
        <f>IFERROR(_xll.qlIndexFixing(ONIndex3M,I2078,TRUE,_xll.ohTrigger(RecalcTrigger,Trigger3M)),NA())</f>
        <v>1.7533109485234899E-2</v>
      </c>
      <c r="P2078" s="44">
        <f>IFERROR(_xll.qlIndexFixing(ONIndex6M,I2078,TRUE,_xll.ohTrigger(RecalcTrigger,Trigger6M)),NA())</f>
        <v>1.7619193928490873E-2</v>
      </c>
      <c r="Q2078" s="178">
        <f>IFERROR(_xll.qlIndexFixing(ONIndex1Y,I2078,TRUE,_xll.ohTrigger(RecalcTrigger,Trigger1Y)),NA())</f>
        <v>1.7910999895274227E-2</v>
      </c>
    </row>
    <row r="2079" spans="2:17" x14ac:dyDescent="0.2">
      <c r="B2079" s="39" t="s">
        <v>42</v>
      </c>
      <c r="D2079" s="42">
        <f>_xll.qlCalendarAdvance(Calendar,$D2078,B2079,"f",FALSE)</f>
        <v>54053</v>
      </c>
      <c r="E2079" s="172">
        <f>_xll.qlInterestRateIndexValueDate(IndexON,D2079)</f>
        <v>54053</v>
      </c>
      <c r="F2079" s="188">
        <f>IFERROR(_xll.qlIndexFixing(IndexON,D2079,TRUE,_xll.ohTrigger(RecalcTrigger,TriggerON)),NA())</f>
        <v>1.6968668468018887E-2</v>
      </c>
      <c r="H2079" s="42">
        <f>_xll.qlCalendarAdvance(Calendar,$H2078,B2079,"f",FALSE)</f>
        <v>54053</v>
      </c>
      <c r="I2079" s="172">
        <f>_xll.qlInterestRateIndexValueDate(Index1M,$H2079)</f>
        <v>54053</v>
      </c>
      <c r="J2079" s="177">
        <f>IFERROR(_xll.qlIndexFixing(Index1M,$H2079,TRUE,_xll.ohTrigger(RecalcTrigger,Trigger1M)),NA())</f>
        <v>1.7254528237704965E-2</v>
      </c>
      <c r="K2079" s="44">
        <f>IFERROR(_xll.qlIndexFixing(Index3M,H2079,TRUE,_xll.ohTrigger(RecalcTrigger,Trigger3M)),NA())</f>
        <v>1.7515761718555053E-2</v>
      </c>
      <c r="L2079" s="44">
        <f>IFERROR(_xll.qlIndexFixing(Index6M,$H2079,TRUE,_xll.ohTrigger(RecalcTrigger,Trigger6M)),NA())</f>
        <v>1.7595883007866343E-2</v>
      </c>
      <c r="M2079" s="178">
        <f>IFERROR(_xll.qlIndexFixing(Index1Y,$H2079,TRUE,_xll.ohTrigger(RecalcTrigger,Trigger1Y)),NA())</f>
        <v>1.7866544430848383E-2</v>
      </c>
      <c r="N2079" s="177">
        <f>IFERROR(_xll.qlIndexFixing(ONIndex1M,I2079,TRUE,_xll.ohTrigger(RecalcTrigger,Trigger1M)),NA())</f>
        <v>1.7257150292445678E-2</v>
      </c>
      <c r="O2079" s="44">
        <f>IFERROR(_xll.qlIndexFixing(ONIndex3M,I2079,TRUE,_xll.ohTrigger(RecalcTrigger,Trigger3M)),NA())</f>
        <v>1.7524519692451911E-2</v>
      </c>
      <c r="P2079" s="44">
        <f>IFERROR(_xll.qlIndexFixing(ONIndex6M,I2079,TRUE,_xll.ohTrigger(RecalcTrigger,Trigger6M)),NA())</f>
        <v>1.761079486443292E-2</v>
      </c>
      <c r="Q2079" s="178">
        <f>IFERROR(_xll.qlIndexFixing(ONIndex1Y,I2079,TRUE,_xll.ohTrigger(RecalcTrigger,Trigger1Y)),NA())</f>
        <v>1.7901976207151952E-2</v>
      </c>
    </row>
    <row r="2080" spans="2:17" x14ac:dyDescent="0.2">
      <c r="B2080" s="39" t="s">
        <v>42</v>
      </c>
      <c r="D2080" s="42">
        <f>_xll.qlCalendarAdvance(Calendar,$D2079,B2080,"f",FALSE)</f>
        <v>54060</v>
      </c>
      <c r="E2080" s="172">
        <f>_xll.qlInterestRateIndexValueDate(IndexON,D2080)</f>
        <v>54060</v>
      </c>
      <c r="F2080" s="188">
        <f>IFERROR(_xll.qlIndexFixing(IndexON,D2080,TRUE,_xll.ohTrigger(RecalcTrigger,TriggerON)),NA())</f>
        <v>1.6961558155802841E-2</v>
      </c>
      <c r="H2080" s="42">
        <f>_xll.qlCalendarAdvance(Calendar,$H2079,B2080,"f",FALSE)</f>
        <v>54060</v>
      </c>
      <c r="I2080" s="172">
        <f>_xll.qlInterestRateIndexValueDate(Index1M,$H2080)</f>
        <v>54060</v>
      </c>
      <c r="J2080" s="177">
        <f>IFERROR(_xll.qlIndexFixing(Index1M,$H2080,TRUE,_xll.ohTrigger(RecalcTrigger,Trigger1M)),NA())</f>
        <v>1.7247517607141934E-2</v>
      </c>
      <c r="K2080" s="44">
        <f>IFERROR(_xll.qlIndexFixing(Index3M,H2080,TRUE,_xll.ohTrigger(RecalcTrigger,Trigger3M)),NA())</f>
        <v>1.7508127461414041E-2</v>
      </c>
      <c r="L2080" s="44">
        <f>IFERROR(_xll.qlIndexFixing(Index6M,$H2080,TRUE,_xll.ohTrigger(RecalcTrigger,Trigger6M)),NA())</f>
        <v>1.7589069451907885E-2</v>
      </c>
      <c r="M2080" s="178">
        <f>IFERROR(_xll.qlIndexFixing(Index1Y,$H2080,TRUE,_xll.ohTrigger(RecalcTrigger,Trigger1Y)),NA())</f>
        <v>1.7859236630466534E-2</v>
      </c>
      <c r="N2080" s="177">
        <f>IFERROR(_xll.qlIndexFixing(ONIndex1M,I2080,TRUE,_xll.ohTrigger(RecalcTrigger,Trigger1M)),NA())</f>
        <v>1.7250123300561009E-2</v>
      </c>
      <c r="O2080" s="44">
        <f>IFERROR(_xll.qlIndexFixing(ONIndex3M,I2080,TRUE,_xll.ohTrigger(RecalcTrigger,Trigger3M)),NA())</f>
        <v>1.7517201231936529E-2</v>
      </c>
      <c r="P2080" s="44">
        <f>IFERROR(_xll.qlIndexFixing(ONIndex6M,I2080,TRUE,_xll.ohTrigger(RecalcTrigger,Trigger6M)),NA())</f>
        <v>1.7603618215349764E-2</v>
      </c>
      <c r="Q2080" s="178">
        <f>IFERROR(_xll.qlIndexFixing(ONIndex1Y,I2080,TRUE,_xll.ohTrigger(RecalcTrigger,Trigger1Y)),NA())</f>
        <v>1.7894292618796385E-2</v>
      </c>
    </row>
    <row r="2081" spans="2:17" x14ac:dyDescent="0.2">
      <c r="B2081" s="39" t="s">
        <v>42</v>
      </c>
      <c r="D2081" s="42">
        <f>_xll.qlCalendarAdvance(Calendar,$D2080,B2081,"f",FALSE)</f>
        <v>54067</v>
      </c>
      <c r="E2081" s="172">
        <f>_xll.qlInterestRateIndexValueDate(IndexON,D2081)</f>
        <v>54067</v>
      </c>
      <c r="F2081" s="188">
        <f>IFERROR(_xll.qlIndexFixing(IndexON,D2081,TRUE,_xll.ohTrigger(RecalcTrigger,TriggerON)),NA())</f>
        <v>1.6954463254320967E-2</v>
      </c>
      <c r="H2081" s="42">
        <f>_xll.qlCalendarAdvance(Calendar,$H2080,B2081,"f",FALSE)</f>
        <v>54067</v>
      </c>
      <c r="I2081" s="172">
        <f>_xll.qlInterestRateIndexValueDate(Index1M,$H2081)</f>
        <v>54067</v>
      </c>
      <c r="J2081" s="177">
        <f>IFERROR(_xll.qlIndexFixing(Index1M,$H2081,TRUE,_xll.ohTrigger(RecalcTrigger,Trigger1M)),NA())</f>
        <v>1.7240519810299299E-2</v>
      </c>
      <c r="K2081" s="44">
        <f>IFERROR(_xll.qlIndexFixing(Index3M,H2081,TRUE,_xll.ohTrigger(RecalcTrigger,Trigger3M)),NA())</f>
        <v>1.7501273385063573E-2</v>
      </c>
      <c r="L2081" s="44">
        <f>IFERROR(_xll.qlIndexFixing(Index6M,$H2081,TRUE,_xll.ohTrigger(RecalcTrigger,Trigger6M)),NA())</f>
        <v>1.758204450575707E-2</v>
      </c>
      <c r="M2081" s="178">
        <f>IFERROR(_xll.qlIndexFixing(Index1Y,$H2081,TRUE,_xll.ohTrigger(RecalcTrigger,Trigger1Y)),NA())</f>
        <v>1.7851861873358778E-2</v>
      </c>
      <c r="N2081" s="177">
        <f>IFERROR(_xll.qlIndexFixing(ONIndex1M,I2081,TRUE,_xll.ohTrigger(RecalcTrigger,Trigger1M)),NA())</f>
        <v>1.7243109121715117E-2</v>
      </c>
      <c r="O2081" s="44">
        <f>IFERROR(_xll.qlIndexFixing(ONIndex3M,I2081,TRUE,_xll.ohTrigger(RecalcTrigger,Trigger3M)),NA())</f>
        <v>1.7509898207144586E-2</v>
      </c>
      <c r="P2081" s="44">
        <f>IFERROR(_xll.qlIndexFixing(ONIndex6M,I2081,TRUE,_xll.ohTrigger(RecalcTrigger,Trigger6M)),NA())</f>
        <v>1.7596456927454485E-2</v>
      </c>
      <c r="Q2081" s="178">
        <f>IFERROR(_xll.qlIndexFixing(ONIndex1Y,I2081,TRUE,_xll.ohTrigger(RecalcTrigger,Trigger1Y)),NA())</f>
        <v>1.7886625246910096E-2</v>
      </c>
    </row>
    <row r="2082" spans="2:17" x14ac:dyDescent="0.2">
      <c r="B2082" s="39" t="s">
        <v>42</v>
      </c>
      <c r="D2082" s="42">
        <f>_xll.qlCalendarAdvance(Calendar,$D2081,B2082,"f",FALSE)</f>
        <v>54074</v>
      </c>
      <c r="E2082" s="172">
        <f>_xll.qlInterestRateIndexValueDate(IndexON,D2082)</f>
        <v>54074</v>
      </c>
      <c r="F2082" s="188">
        <f>IFERROR(_xll.qlIndexFixing(IndexON,D2082,TRUE,_xll.ohTrigger(RecalcTrigger,TriggerON)),NA())</f>
        <v>1.6947383763573264E-2</v>
      </c>
      <c r="H2082" s="42">
        <f>_xll.qlCalendarAdvance(Calendar,$H2081,B2082,"f",FALSE)</f>
        <v>54074</v>
      </c>
      <c r="I2082" s="172">
        <f>_xll.qlInterestRateIndexValueDate(Index1M,$H2082)</f>
        <v>54074</v>
      </c>
      <c r="J2082" s="177">
        <f>IFERROR(_xll.qlIndexFixing(Index1M,$H2082,TRUE,_xll.ohTrigger(RecalcTrigger,Trigger1M)),NA())</f>
        <v>1.723353484715353E-2</v>
      </c>
      <c r="K2082" s="44">
        <f>IFERROR(_xll.qlIndexFixing(Index3M,H2082,TRUE,_xll.ohTrigger(RecalcTrigger,Trigger3M)),NA())</f>
        <v>1.7494052488421716E-2</v>
      </c>
      <c r="L2082" s="44">
        <f>IFERROR(_xll.qlIndexFixing(Index6M,$H2082,TRUE,_xll.ohTrigger(RecalcTrigger,Trigger6M)),NA())</f>
        <v>1.7575035077144873E-2</v>
      </c>
      <c r="M2082" s="178">
        <f>IFERROR(_xll.qlIndexFixing(Index1Y,$H2082,TRUE,_xll.ohTrigger(RecalcTrigger,Trigger1Y)),NA())</f>
        <v>1.7844503674503503E-2</v>
      </c>
      <c r="N2082" s="177">
        <f>IFERROR(_xll.qlIndexFixing(ONIndex1M,I2082,TRUE,_xll.ohTrigger(RecalcTrigger,Trigger1M)),NA())</f>
        <v>1.723610775588099E-2</v>
      </c>
      <c r="O2082" s="44">
        <f>IFERROR(_xll.qlIndexFixing(ONIndex3M,I2082,TRUE,_xll.ohTrigger(RecalcTrigger,Trigger3M)),NA())</f>
        <v>1.7502610618049069E-2</v>
      </c>
      <c r="P2082" s="44">
        <f>IFERROR(_xll.qlIndexFixing(ONIndex6M,I2082,TRUE,_xll.ohTrigger(RecalcTrigger,Trigger6M)),NA())</f>
        <v>1.7589311000801116E-2</v>
      </c>
      <c r="Q2082" s="178">
        <f>IFERROR(_xll.qlIndexFixing(ONIndex1Y,I2082,TRUE,_xll.ohTrigger(RecalcTrigger,Trigger1Y)),NA())</f>
        <v>1.7878974091547116E-2</v>
      </c>
    </row>
    <row r="2083" spans="2:17" x14ac:dyDescent="0.2">
      <c r="B2083" s="39" t="s">
        <v>42</v>
      </c>
      <c r="D2083" s="42">
        <f>_xll.qlCalendarAdvance(Calendar,$D2082,B2083,"f",FALSE)</f>
        <v>54081</v>
      </c>
      <c r="E2083" s="172">
        <f>_xll.qlInterestRateIndexValueDate(IndexON,D2083)</f>
        <v>54081</v>
      </c>
      <c r="F2083" s="188">
        <f>IFERROR(_xll.qlIndexFixing(IndexON,D2083,TRUE,_xll.ohTrigger(RecalcTrigger,TriggerON)),NA())</f>
        <v>1.6940319683586745E-2</v>
      </c>
      <c r="H2083" s="42">
        <f>_xll.qlCalendarAdvance(Calendar,$H2082,B2083,"f",FALSE)</f>
        <v>54081</v>
      </c>
      <c r="I2083" s="172">
        <f>_xll.qlInterestRateIndexValueDate(Index1M,$H2083)</f>
        <v>54081</v>
      </c>
      <c r="J2083" s="177">
        <f>IFERROR(_xll.qlIndexFixing(Index1M,$H2083,TRUE,_xll.ohTrigger(RecalcTrigger,Trigger1M)),NA())</f>
        <v>1.7226562717678483E-2</v>
      </c>
      <c r="K2083" s="44">
        <f>IFERROR(_xll.qlIndexFixing(Index3M,H2083,TRUE,_xll.ohTrigger(RecalcTrigger,Trigger3M)),NA())</f>
        <v>1.7486847105074681E-2</v>
      </c>
      <c r="L2083" s="44">
        <f>IFERROR(_xll.qlIndexFixing(Index6M,$H2083,TRUE,_xll.ohTrigger(RecalcTrigger,Trigger6M)),NA())</f>
        <v>1.7568041165910098E-2</v>
      </c>
      <c r="M2083" s="178">
        <f>IFERROR(_xll.qlIndexFixing(Index1Y,$H2083,TRUE,_xll.ohTrigger(RecalcTrigger,Trigger1Y)),NA())</f>
        <v>1.7837162033540976E-2</v>
      </c>
      <c r="N2083" s="177">
        <f>IFERROR(_xll.qlIndexFixing(ONIndex1M,I2083,TRUE,_xll.ohTrigger(RecalcTrigger,Trigger1M)),NA())</f>
        <v>1.7229119203058623E-2</v>
      </c>
      <c r="O2083" s="44">
        <f>IFERROR(_xll.qlIndexFixing(ONIndex3M,I2083,TRUE,_xll.ohTrigger(RecalcTrigger,Trigger3M)),NA())</f>
        <v>1.7495338464704007E-2</v>
      </c>
      <c r="P2083" s="44">
        <f>IFERROR(_xll.qlIndexFixing(ONIndex6M,I2083,TRUE,_xll.ohTrigger(RecalcTrigger,Trigger6M)),NA())</f>
        <v>1.7582180435308608E-2</v>
      </c>
      <c r="Q2083" s="178">
        <f>IFERROR(_xll.qlIndexFixing(ONIndex1Y,I2083,TRUE,_xll.ohTrigger(RecalcTrigger,Trigger1Y)),NA())</f>
        <v>1.7871339152707447E-2</v>
      </c>
    </row>
    <row r="2084" spans="2:17" x14ac:dyDescent="0.2">
      <c r="B2084" s="39" t="s">
        <v>42</v>
      </c>
      <c r="D2084" s="42">
        <f>_xll.qlCalendarAdvance(Calendar,$D2083,B2084,"f",FALSE)</f>
        <v>54088</v>
      </c>
      <c r="E2084" s="172">
        <f>_xll.qlInterestRateIndexValueDate(IndexON,D2084)</f>
        <v>54088</v>
      </c>
      <c r="F2084" s="188">
        <f>IFERROR(_xll.qlIndexFixing(IndexON,D2084,TRUE,_xll.ohTrigger(RecalcTrigger,TriggerON)),NA())</f>
        <v>1.6933271014334395E-2</v>
      </c>
      <c r="H2084" s="42">
        <f>_xll.qlCalendarAdvance(Calendar,$H2083,B2084,"f",FALSE)</f>
        <v>54088</v>
      </c>
      <c r="I2084" s="172">
        <f>_xll.qlInterestRateIndexValueDate(Index1M,$H2084)</f>
        <v>54088</v>
      </c>
      <c r="J2084" s="177">
        <f>IFERROR(_xll.qlIndexFixing(Index1M,$H2084,TRUE,_xll.ohTrigger(RecalcTrigger,Trigger1M)),NA())</f>
        <v>1.7219873574989473E-2</v>
      </c>
      <c r="K2084" s="44">
        <f>IFERROR(_xll.qlIndexFixing(Index3M,H2084,TRUE,_xll.ohTrigger(RecalcTrigger,Trigger3M)),NA())</f>
        <v>1.7479749940099119E-2</v>
      </c>
      <c r="L2084" s="44">
        <f>IFERROR(_xll.qlIndexFixing(Index6M,$H2084,TRUE,_xll.ohTrigger(RecalcTrigger,Trigger6M)),NA())</f>
        <v>1.7561062771892431E-2</v>
      </c>
      <c r="M2084" s="178">
        <f>IFERROR(_xll.qlIndexFixing(Index1Y,$H2084,TRUE,_xll.ohTrigger(RecalcTrigger,Trigger1Y)),NA())</f>
        <v>1.7830075566336482E-2</v>
      </c>
      <c r="N2084" s="177">
        <f>IFERROR(_xll.qlIndexFixing(ONIndex1M,I2084,TRUE,_xll.ohTrigger(RecalcTrigger,Trigger1M)),NA())</f>
        <v>1.7222143463221005E-2</v>
      </c>
      <c r="O2084" s="44">
        <f>IFERROR(_xll.qlIndexFixing(ONIndex3M,I2084,TRUE,_xll.ohTrigger(RecalcTrigger,Trigger3M)),NA())</f>
        <v>1.7488081747082385E-2</v>
      </c>
      <c r="P2084" s="44">
        <f>IFERROR(_xll.qlIndexFixing(ONIndex6M,I2084,TRUE,_xll.ohTrigger(RecalcTrigger,Trigger6M)),NA())</f>
        <v>1.7575065231003977E-2</v>
      </c>
      <c r="Q2084" s="178">
        <f>IFERROR(_xll.qlIndexFixing(ONIndex1Y,I2084,TRUE,_xll.ohTrigger(RecalcTrigger,Trigger1Y)),NA())</f>
        <v>1.7863720430283024E-2</v>
      </c>
    </row>
    <row r="2085" spans="2:17" x14ac:dyDescent="0.2">
      <c r="B2085" s="39" t="s">
        <v>42</v>
      </c>
      <c r="D2085" s="42">
        <f>_xll.qlCalendarAdvance(Calendar,$D2084,B2085,"f",FALSE)</f>
        <v>54095</v>
      </c>
      <c r="E2085" s="172">
        <f>_xll.qlInterestRateIndexValueDate(IndexON,D2085)</f>
        <v>54095</v>
      </c>
      <c r="F2085" s="188">
        <f>IFERROR(_xll.qlIndexFixing(IndexON,D2085,TRUE,_xll.ohTrigger(RecalcTrigger,TriggerON)),NA())</f>
        <v>1.6926237755789202E-2</v>
      </c>
      <c r="H2085" s="42">
        <f>_xll.qlCalendarAdvance(Calendar,$H2084,B2085,"f",FALSE)</f>
        <v>54095</v>
      </c>
      <c r="I2085" s="172">
        <f>_xll.qlInterestRateIndexValueDate(Index1M,$H2085)</f>
        <v>54095</v>
      </c>
      <c r="J2085" s="177">
        <f>IFERROR(_xll.qlIndexFixing(Index1M,$H2085,TRUE,_xll.ohTrigger(RecalcTrigger,Trigger1M)),NA())</f>
        <v>1.7212656959654273E-2</v>
      </c>
      <c r="K2085" s="44">
        <f>IFERROR(_xll.qlIndexFixing(Index3M,H2085,TRUE,_xll.ohTrigger(RecalcTrigger,Trigger3M)),NA())</f>
        <v>1.7472574817825236E-2</v>
      </c>
      <c r="L2085" s="44">
        <f>IFERROR(_xll.qlIndexFixing(Index6M,$H2085,TRUE,_xll.ohTrigger(RecalcTrigger,Trigger6M)),NA())</f>
        <v>1.7554099894930224E-2</v>
      </c>
      <c r="M2085" s="178">
        <f>IFERROR(_xll.qlIndexFixing(Index1Y,$H2085,TRUE,_xll.ohTrigger(RecalcTrigger,Trigger1Y)),NA())</f>
        <v>1.7822528423855649E-2</v>
      </c>
      <c r="N2085" s="177">
        <f>IFERROR(_xll.qlIndexFixing(ONIndex1M,I2085,TRUE,_xll.ohTrigger(RecalcTrigger,Trigger1M)),NA())</f>
        <v>1.7215180536368134E-2</v>
      </c>
      <c r="O2085" s="44">
        <f>IFERROR(_xll.qlIndexFixing(ONIndex3M,I2085,TRUE,_xll.ohTrigger(RecalcTrigger,Trigger3M)),NA())</f>
        <v>1.7480840465130175E-2</v>
      </c>
      <c r="P2085" s="44">
        <f>IFERROR(_xll.qlIndexFixing(ONIndex6M,I2085,TRUE,_xll.ohTrigger(RecalcTrigger,Trigger6M)),NA())</f>
        <v>1.7567965387860207E-2</v>
      </c>
      <c r="Q2085" s="178">
        <f>IFERROR(_xll.qlIndexFixing(ONIndex1Y,I2085,TRUE,_xll.ohTrigger(RecalcTrigger,Trigger1Y)),NA())</f>
        <v>1.7856117924381913E-2</v>
      </c>
    </row>
    <row r="2086" spans="2:17" x14ac:dyDescent="0.2">
      <c r="B2086" s="39" t="s">
        <v>42</v>
      </c>
      <c r="D2086" s="42">
        <f>_xll.qlCalendarAdvance(Calendar,$D2085,B2086,"f",FALSE)</f>
        <v>54102</v>
      </c>
      <c r="E2086" s="172">
        <f>_xll.qlInterestRateIndexValueDate(IndexON,D2086)</f>
        <v>54102</v>
      </c>
      <c r="F2086" s="188">
        <f>IFERROR(_xll.qlIndexFixing(IndexON,D2086,TRUE,_xll.ohTrigger(RecalcTrigger,TriggerON)),NA())</f>
        <v>1.6919219907978178E-2</v>
      </c>
      <c r="H2086" s="42">
        <f>_xll.qlCalendarAdvance(Calendar,$H2085,B2086,"f",FALSE)</f>
        <v>54102</v>
      </c>
      <c r="I2086" s="172">
        <f>_xll.qlInterestRateIndexValueDate(Index1M,$H2086)</f>
        <v>54102</v>
      </c>
      <c r="J2086" s="177">
        <f>IFERROR(_xll.qlIndexFixing(Index1M,$H2086,TRUE,_xll.ohTrigger(RecalcTrigger,Trigger1M)),NA())</f>
        <v>1.7205723331063284E-2</v>
      </c>
      <c r="K2086" s="44">
        <f>IFERROR(_xll.qlIndexFixing(Index3M,H2086,TRUE,_xll.ohTrigger(RecalcTrigger,Trigger3M)),NA())</f>
        <v>1.7465415207718545E-2</v>
      </c>
      <c r="L2086" s="44">
        <f>IFERROR(_xll.qlIndexFixing(Index6M,$H2086,TRUE,_xll.ohTrigger(RecalcTrigger,Trigger6M)),NA())</f>
        <v>1.7547152534864951E-2</v>
      </c>
      <c r="M2086" s="178">
        <f>IFERROR(_xll.qlIndexFixing(Index1Y,$H2086,TRUE,_xll.ohTrigger(RecalcTrigger,Trigger1Y)),NA())</f>
        <v>1.7815236454416683E-2</v>
      </c>
      <c r="N2086" s="177">
        <f>IFERROR(_xll.qlIndexFixing(ONIndex1M,I2086,TRUE,_xll.ohTrigger(RecalcTrigger,Trigger1M)),NA())</f>
        <v>1.7208230422581055E-2</v>
      </c>
      <c r="O2086" s="44">
        <f>IFERROR(_xll.qlIndexFixing(ONIndex3M,I2086,TRUE,_xll.ohTrigger(RecalcTrigger,Trigger3M)),NA())</f>
        <v>1.7473614618955434E-2</v>
      </c>
      <c r="P2086" s="44">
        <f>IFERROR(_xll.qlIndexFixing(ONIndex6M,I2086,TRUE,_xll.ohTrigger(RecalcTrigger,Trigger6M)),NA())</f>
        <v>1.7560880905931331E-2</v>
      </c>
      <c r="Q2086" s="178">
        <f>IFERROR(_xll.qlIndexFixing(ONIndex1Y,I2086,TRUE,_xll.ohTrigger(RecalcTrigger,Trigger1Y)),NA())</f>
        <v>1.7848531634977093E-2</v>
      </c>
    </row>
    <row r="2087" spans="2:17" x14ac:dyDescent="0.2">
      <c r="B2087" s="39" t="s">
        <v>42</v>
      </c>
      <c r="D2087" s="42">
        <f>_xll.qlCalendarAdvance(Calendar,$D2086,B2087,"f",FALSE)</f>
        <v>54109</v>
      </c>
      <c r="E2087" s="172">
        <f>_xll.qlInterestRateIndexValueDate(IndexON,D2087)</f>
        <v>54109</v>
      </c>
      <c r="F2087" s="188">
        <f>IFERROR(_xll.qlIndexFixing(IndexON,D2087,TRUE,_xll.ohTrigger(RecalcTrigger,TriggerON)),NA())</f>
        <v>1.6912217470928342E-2</v>
      </c>
      <c r="H2087" s="42">
        <f>_xll.qlCalendarAdvance(Calendar,$H2086,B2087,"f",FALSE)</f>
        <v>54109</v>
      </c>
      <c r="I2087" s="172">
        <f>_xll.qlInterestRateIndexValueDate(Index1M,$H2087)</f>
        <v>54109</v>
      </c>
      <c r="J2087" s="177">
        <f>IFERROR(_xll.qlIndexFixing(Index1M,$H2087,TRUE,_xll.ohTrigger(RecalcTrigger,Trigger1M)),NA())</f>
        <v>1.7198802536054124E-2</v>
      </c>
      <c r="K2087" s="44">
        <f>IFERROR(_xll.qlIndexFixing(Index3M,H2087,TRUE,_xll.ohTrigger(RecalcTrigger,Trigger3M)),NA())</f>
        <v>1.74582711096989E-2</v>
      </c>
      <c r="L2087" s="44">
        <f>IFERROR(_xll.qlIndexFixing(Index6M,$H2087,TRUE,_xll.ohTrigger(RecalcTrigger,Trigger6M)),NA())</f>
        <v>1.7540220691536296E-2</v>
      </c>
      <c r="M2087" s="178">
        <f>IFERROR(_xll.qlIndexFixing(Index1Y,$H2087,TRUE,_xll.ohTrigger(RecalcTrigger,Trigger1Y)),NA())</f>
        <v>1.7807961041437025E-2</v>
      </c>
      <c r="N2087" s="177">
        <f>IFERROR(_xll.qlIndexFixing(ONIndex1M,I2087,TRUE,_xll.ohTrigger(RecalcTrigger,Trigger1M)),NA())</f>
        <v>1.7201293121724692E-2</v>
      </c>
      <c r="O2087" s="44">
        <f>IFERROR(_xll.qlIndexFixing(ONIndex3M,I2087,TRUE,_xll.ohTrigger(RecalcTrigger,Trigger3M)),NA())</f>
        <v>1.7466404208450102E-2</v>
      </c>
      <c r="P2087" s="44">
        <f>IFERROR(_xll.qlIndexFixing(ONIndex6M,I2087,TRUE,_xll.ohTrigger(RecalcTrigger,Trigger6M)),NA())</f>
        <v>1.7553811785190332E-2</v>
      </c>
      <c r="Q2087" s="178">
        <f>IFERROR(_xll.qlIndexFixing(ONIndex1Y,I2087,TRUE,_xll.ohTrigger(RecalcTrigger,Trigger1Y)),NA())</f>
        <v>1.7840961561987521E-2</v>
      </c>
    </row>
    <row r="2088" spans="2:17" x14ac:dyDescent="0.2">
      <c r="B2088" s="39" t="s">
        <v>42</v>
      </c>
      <c r="D2088" s="42">
        <f>_xll.qlCalendarAdvance(Calendar,$D2087,B2088,"f",FALSE)</f>
        <v>54116</v>
      </c>
      <c r="E2088" s="172">
        <f>_xll.qlInterestRateIndexValueDate(IndexON,D2088)</f>
        <v>54116</v>
      </c>
      <c r="F2088" s="188">
        <f>IFERROR(_xll.qlIndexFixing(IndexON,D2088,TRUE,_xll.ohTrigger(RecalcTrigger,TriggerON)),NA())</f>
        <v>1.6905230444504614E-2</v>
      </c>
      <c r="H2088" s="42">
        <f>_xll.qlCalendarAdvance(Calendar,$H2087,B2088,"f",FALSE)</f>
        <v>54116</v>
      </c>
      <c r="I2088" s="172">
        <f>_xll.qlInterestRateIndexValueDate(Index1M,$H2088)</f>
        <v>54116</v>
      </c>
      <c r="J2088" s="177">
        <f>IFERROR(_xll.qlIndexFixing(Index1M,$H2088,TRUE,_xll.ohTrigger(RecalcTrigger,Trigger1M)),NA())</f>
        <v>1.7191806991836492E-2</v>
      </c>
      <c r="K2088" s="44">
        <f>IFERROR(_xll.qlIndexFixing(Index3M,H2088,TRUE,_xll.ohTrigger(RecalcTrigger,Trigger3M)),NA())</f>
        <v>1.7451052884802361E-2</v>
      </c>
      <c r="L2088" s="44">
        <f>IFERROR(_xll.qlIndexFixing(Index6M,$H2088,TRUE,_xll.ohTrigger(RecalcTrigger,Trigger6M)),NA())</f>
        <v>1.7533304364785285E-2</v>
      </c>
      <c r="M2088" s="178">
        <f>IFERROR(_xll.qlIndexFixing(Index1Y,$H2088,TRUE,_xll.ohTrigger(RecalcTrigger,Trigger1Y)),NA())</f>
        <v>1.7800930840854514E-2</v>
      </c>
      <c r="N2088" s="177">
        <f>IFERROR(_xll.qlIndexFixing(ONIndex1M,I2088,TRUE,_xll.ohTrigger(RecalcTrigger,Trigger1M)),NA())</f>
        <v>1.7194368633907109E-2</v>
      </c>
      <c r="O2088" s="44">
        <f>IFERROR(_xll.qlIndexFixing(ONIndex3M,I2088,TRUE,_xll.ohTrigger(RecalcTrigger,Trigger3M)),NA())</f>
        <v>1.745920923366821E-2</v>
      </c>
      <c r="P2088" s="44">
        <f>IFERROR(_xll.qlIndexFixing(ONIndex6M,I2088,TRUE,_xll.ohTrigger(RecalcTrigger,Trigger6M)),NA())</f>
        <v>1.7546758025610197E-2</v>
      </c>
      <c r="Q2088" s="178">
        <f>IFERROR(_xll.qlIndexFixing(ONIndex1Y,I2088,TRUE,_xll.ohTrigger(RecalcTrigger,Trigger1Y)),NA())</f>
        <v>1.7833407705494245E-2</v>
      </c>
    </row>
    <row r="2089" spans="2:17" x14ac:dyDescent="0.2">
      <c r="B2089" s="39" t="s">
        <v>42</v>
      </c>
      <c r="D2089" s="42">
        <f>_xll.qlCalendarAdvance(Calendar,$D2088,B2089,"f",FALSE)</f>
        <v>54123</v>
      </c>
      <c r="E2089" s="172">
        <f>_xll.qlInterestRateIndexValueDate(IndexON,D2089)</f>
        <v>54123</v>
      </c>
      <c r="F2089" s="188">
        <f>IFERROR(_xll.qlIndexFixing(IndexON,D2089,TRUE,_xll.ohTrigger(RecalcTrigger,TriggerON)),NA())</f>
        <v>1.6898258828869084E-2</v>
      </c>
      <c r="H2089" s="42">
        <f>_xll.qlCalendarAdvance(Calendar,$H2088,B2089,"f",FALSE)</f>
        <v>54123</v>
      </c>
      <c r="I2089" s="172">
        <f>_xll.qlInterestRateIndexValueDate(Index1M,$H2089)</f>
        <v>54123</v>
      </c>
      <c r="J2089" s="177">
        <f>IFERROR(_xll.qlIndexFixing(Index1M,$H2089,TRUE,_xll.ohTrigger(RecalcTrigger,Trigger1M)),NA())</f>
        <v>1.7184912456178932E-2</v>
      </c>
      <c r="K2089" s="44">
        <f>IFERROR(_xll.qlIndexFixing(Index3M,H2089,TRUE,_xll.ohTrigger(RecalcTrigger,Trigger3M)),NA())</f>
        <v>1.744367439257806E-2</v>
      </c>
      <c r="L2089" s="44">
        <f>IFERROR(_xll.qlIndexFixing(Index6M,$H2089,TRUE,_xll.ohTrigger(RecalcTrigger,Trigger6M)),NA())</f>
        <v>1.7526199884203196E-2</v>
      </c>
      <c r="M2089" s="178">
        <f>IFERROR(_xll.qlIndexFixing(Index1Y,$H2089,TRUE,_xll.ohTrigger(RecalcTrigger,Trigger1Y)),NA())</f>
        <v>1.7793459883432356E-2</v>
      </c>
      <c r="N2089" s="177">
        <f>IFERROR(_xll.qlIndexFixing(ONIndex1M,I2089,TRUE,_xll.ohTrigger(RecalcTrigger,Trigger1M)),NA())</f>
        <v>1.7187456959047259E-2</v>
      </c>
      <c r="O2089" s="44">
        <f>IFERROR(_xll.qlIndexFixing(ONIndex3M,I2089,TRUE,_xll.ohTrigger(RecalcTrigger,Trigger3M)),NA())</f>
        <v>1.7452029694555726E-2</v>
      </c>
      <c r="P2089" s="44">
        <f>IFERROR(_xll.qlIndexFixing(ONIndex6M,I2089,TRUE,_xll.ohTrigger(RecalcTrigger,Trigger6M)),NA())</f>
        <v>1.7539719627190919E-2</v>
      </c>
      <c r="Q2089" s="178">
        <f>IFERROR(_xll.qlIndexFixing(ONIndex1Y,I2089,TRUE,_xll.ohTrigger(RecalcTrigger,Trigger1Y)),NA())</f>
        <v>1.7825870065470244E-2</v>
      </c>
    </row>
    <row r="2090" spans="2:17" x14ac:dyDescent="0.2">
      <c r="B2090" s="39" t="s">
        <v>42</v>
      </c>
      <c r="D2090" s="42">
        <f>_xll.qlCalendarAdvance(Calendar,$D2089,B2090,"f",FALSE)</f>
        <v>54130</v>
      </c>
      <c r="E2090" s="172">
        <f>_xll.qlInterestRateIndexValueDate(IndexON,D2090)</f>
        <v>54130</v>
      </c>
      <c r="F2090" s="188">
        <f>IFERROR(_xll.qlIndexFixing(IndexON,D2090,TRUE,_xll.ohTrigger(RecalcTrigger,TriggerON)),NA())</f>
        <v>1.6891302623967729E-2</v>
      </c>
      <c r="H2090" s="42">
        <f>_xll.qlCalendarAdvance(Calendar,$H2089,B2090,"f",FALSE)</f>
        <v>54130</v>
      </c>
      <c r="I2090" s="172">
        <f>_xll.qlInterestRateIndexValueDate(Index1M,$H2090)</f>
        <v>54130</v>
      </c>
      <c r="J2090" s="177">
        <f>IFERROR(_xll.qlIndexFixing(Index1M,$H2090,TRUE,_xll.ohTrigger(RecalcTrigger,Trigger1M)),NA())</f>
        <v>1.71781171522928E-2</v>
      </c>
      <c r="K2090" s="44">
        <f>IFERROR(_xll.qlIndexFixing(Index3M,H2090,TRUE,_xll.ohTrigger(RecalcTrigger,Trigger3M)),NA())</f>
        <v>1.7436579909482951E-2</v>
      </c>
      <c r="L2090" s="44">
        <f>IFERROR(_xll.qlIndexFixing(Index6M,$H2090,TRUE,_xll.ohTrigger(RecalcTrigger,Trigger6M)),NA())</f>
        <v>1.7519316928117624E-2</v>
      </c>
      <c r="M2090" s="178">
        <f>IFERROR(_xll.qlIndexFixing(Index1Y,$H2090,TRUE,_xll.ohTrigger(RecalcTrigger,Trigger1Y)),NA())</f>
        <v>1.7786234137697369E-2</v>
      </c>
      <c r="N2090" s="177">
        <f>IFERROR(_xll.qlIndexFixing(ONIndex1M,I2090,TRUE,_xll.ohTrigger(RecalcTrigger,Trigger1M)),NA())</f>
        <v>1.7180558097253201E-2</v>
      </c>
      <c r="O2090" s="44">
        <f>IFERROR(_xll.qlIndexFixing(ONIndex3M,I2090,TRUE,_xll.ohTrigger(RecalcTrigger,Trigger3M)),NA())</f>
        <v>1.7444865591166685E-2</v>
      </c>
      <c r="P2090" s="44">
        <f>IFERROR(_xll.qlIndexFixing(ONIndex6M,I2090,TRUE,_xll.ohTrigger(RecalcTrigger,Trigger6M)),NA())</f>
        <v>1.7532696589959523E-2</v>
      </c>
      <c r="Q2090" s="178">
        <f>IFERROR(_xll.qlIndexFixing(ONIndex1Y,I2090,TRUE,_xll.ohTrigger(RecalcTrigger,Trigger1Y)),NA())</f>
        <v>1.7818348641915525E-2</v>
      </c>
    </row>
    <row r="2091" spans="2:17" x14ac:dyDescent="0.2">
      <c r="B2091" s="39" t="s">
        <v>42</v>
      </c>
      <c r="D2091" s="42">
        <f>_xll.qlCalendarAdvance(Calendar,$D2090,B2091,"f",FALSE)</f>
        <v>54137</v>
      </c>
      <c r="E2091" s="172">
        <f>_xll.qlInterestRateIndexValueDate(IndexON,D2091)</f>
        <v>54137</v>
      </c>
      <c r="F2091" s="188">
        <f>IFERROR(_xll.qlIndexFixing(IndexON,D2091,TRUE,_xll.ohTrigger(RecalcTrigger,TriggerON)),NA())</f>
        <v>1.6884361829746508E-2</v>
      </c>
      <c r="H2091" s="42">
        <f>_xll.qlCalendarAdvance(Calendar,$H2090,B2091,"f",FALSE)</f>
        <v>54137</v>
      </c>
      <c r="I2091" s="172">
        <f>_xll.qlInterestRateIndexValueDate(Index1M,$H2091)</f>
        <v>54137</v>
      </c>
      <c r="J2091" s="177">
        <f>IFERROR(_xll.qlIndexFixing(Index1M,$H2091,TRUE,_xll.ohTrigger(RecalcTrigger,Trigger1M)),NA())</f>
        <v>1.7171247691383517E-2</v>
      </c>
      <c r="K2091" s="44">
        <f>IFERROR(_xll.qlIndexFixing(Index3M,H2091,TRUE,_xll.ohTrigger(RecalcTrigger,Trigger3M)),NA())</f>
        <v>1.742950094163263E-2</v>
      </c>
      <c r="L2091" s="44">
        <f>IFERROR(_xll.qlIndexFixing(Index6M,$H2091,TRUE,_xll.ohTrigger(RecalcTrigger,Trigger6M)),NA())</f>
        <v>1.7512449490709063E-2</v>
      </c>
      <c r="M2091" s="178">
        <f>IFERROR(_xll.qlIndexFixing(Index1Y,$H2091,TRUE,_xll.ohTrigger(RecalcTrigger,Trigger1Y)),NA())</f>
        <v>1.7779024947001721E-2</v>
      </c>
      <c r="N2091" s="177">
        <f>IFERROR(_xll.qlIndexFixing(ONIndex1M,I2091,TRUE,_xll.ohTrigger(RecalcTrigger,Trigger1M)),NA())</f>
        <v>1.7173672048389859E-2</v>
      </c>
      <c r="O2091" s="44">
        <f>IFERROR(_xll.qlIndexFixing(ONIndex3M,I2091,TRUE,_xll.ohTrigger(RecalcTrigger,Trigger3M)),NA())</f>
        <v>1.7437716923501084E-2</v>
      </c>
      <c r="P2091" s="44">
        <f>IFERROR(_xll.qlIndexFixing(ONIndex6M,I2091,TRUE,_xll.ohTrigger(RecalcTrigger,Trigger6M)),NA())</f>
        <v>1.7525688913888986E-2</v>
      </c>
      <c r="Q2091" s="178">
        <f>IFERROR(_xll.qlIndexFixing(ONIndex1Y,I2091,TRUE,_xll.ohTrigger(RecalcTrigger,Trigger1Y)),NA())</f>
        <v>1.7810843434776052E-2</v>
      </c>
    </row>
    <row r="2092" spans="2:17" x14ac:dyDescent="0.2">
      <c r="B2092" s="39" t="s">
        <v>42</v>
      </c>
      <c r="D2092" s="42">
        <f>_xll.qlCalendarAdvance(Calendar,$D2091,B2092,"f",FALSE)</f>
        <v>54144</v>
      </c>
      <c r="E2092" s="172">
        <f>_xll.qlInterestRateIndexValueDate(IndexON,D2092)</f>
        <v>54144</v>
      </c>
      <c r="F2092" s="188">
        <f>IFERROR(_xll.qlIndexFixing(IndexON,D2092,TRUE,_xll.ohTrigger(RecalcTrigger,TriggerON)),NA())</f>
        <v>1.6877436446232446E-2</v>
      </c>
      <c r="H2092" s="42">
        <f>_xll.qlCalendarAdvance(Calendar,$H2091,B2092,"f",FALSE)</f>
        <v>54144</v>
      </c>
      <c r="I2092" s="172">
        <f>_xll.qlInterestRateIndexValueDate(Index1M,$H2092)</f>
        <v>54144</v>
      </c>
      <c r="J2092" s="177">
        <f>IFERROR(_xll.qlIndexFixing(Index1M,$H2092,TRUE,_xll.ohTrigger(RecalcTrigger,Trigger1M)),NA())</f>
        <v>1.7164391063948872E-2</v>
      </c>
      <c r="K2092" s="44">
        <f>IFERROR(_xll.qlIndexFixing(Index3M,H2092,TRUE,_xll.ohTrigger(RecalcTrigger,Trigger3M)),NA())</f>
        <v>1.7422437488939152E-2</v>
      </c>
      <c r="L2092" s="44">
        <f>IFERROR(_xll.qlIndexFixing(Index6M,$H2092,TRUE,_xll.ohTrigger(RecalcTrigger,Trigger6M)),NA())</f>
        <v>1.7505597571818049E-2</v>
      </c>
      <c r="M2092" s="178">
        <f>IFERROR(_xll.qlIndexFixing(Index1Y,$H2092,TRUE,_xll.ohTrigger(RecalcTrigger,Trigger1Y)),NA())</f>
        <v>1.7771832310992965E-2</v>
      </c>
      <c r="N2092" s="177">
        <f>IFERROR(_xll.qlIndexFixing(ONIndex1M,I2092,TRUE,_xll.ohTrigger(RecalcTrigger,Trigger1M)),NA())</f>
        <v>1.716679881253828E-2</v>
      </c>
      <c r="O2092" s="44">
        <f>IFERROR(_xll.qlIndexFixing(ONIndex3M,I2092,TRUE,_xll.ohTrigger(RecalcTrigger,Trigger3M)),NA())</f>
        <v>1.7430583691450861E-2</v>
      </c>
      <c r="P2092" s="44">
        <f>IFERROR(_xll.qlIndexFixing(ONIndex6M,I2092,TRUE,_xll.ohTrigger(RecalcTrigger,Trigger6M)),NA())</f>
        <v>1.7518696599006327E-2</v>
      </c>
      <c r="Q2092" s="178">
        <f>IFERROR(_xll.qlIndexFixing(ONIndex1Y,I2092,TRUE,_xll.ohTrigger(RecalcTrigger,Trigger1Y)),NA())</f>
        <v>1.7803354444132873E-2</v>
      </c>
    </row>
    <row r="2093" spans="2:17" x14ac:dyDescent="0.2">
      <c r="B2093" s="39" t="s">
        <v>42</v>
      </c>
      <c r="D2093" s="42">
        <f>_xll.qlCalendarAdvance(Calendar,$D2092,B2093,"f",FALSE)</f>
        <v>54155</v>
      </c>
      <c r="E2093" s="172">
        <f>_xll.qlInterestRateIndexValueDate(IndexON,D2093)</f>
        <v>54155</v>
      </c>
      <c r="F2093" s="188">
        <f>IFERROR(_xll.qlIndexFixing(IndexON,D2093,TRUE,_xll.ohTrigger(RecalcTrigger,TriggerON)),NA())</f>
        <v>1.6866790236422791E-2</v>
      </c>
      <c r="H2093" s="42">
        <f>_xll.qlCalendarAdvance(Calendar,$H2092,B2093,"f",FALSE)</f>
        <v>54155</v>
      </c>
      <c r="I2093" s="172">
        <f>_xll.qlInterestRateIndexValueDate(Index1M,$H2093)</f>
        <v>54155</v>
      </c>
      <c r="J2093" s="177">
        <f>IFERROR(_xll.qlIndexFixing(Index1M,$H2093,TRUE,_xll.ohTrigger(RecalcTrigger,Trigger1M)),NA())</f>
        <v>1.7153726620367182E-2</v>
      </c>
      <c r="K2093" s="44">
        <f>IFERROR(_xll.qlIndexFixing(Index3M,H2093,TRUE,_xll.ohTrigger(RecalcTrigger,Trigger3M)),NA())</f>
        <v>1.7411624732043298E-2</v>
      </c>
      <c r="L2093" s="44">
        <f>IFERROR(_xll.qlIndexFixing(Index6M,$H2093,TRUE,_xll.ohTrigger(RecalcTrigger,Trigger6M)),NA())</f>
        <v>1.7494990192135455E-2</v>
      </c>
      <c r="M2093" s="178">
        <f>IFERROR(_xll.qlIndexFixing(Index1Y,$H2093,TRUE,_xll.ohTrigger(RecalcTrigger,Trigger1Y)),NA())</f>
        <v>1.7760706105810264E-2</v>
      </c>
      <c r="N2093" s="177">
        <f>IFERROR(_xll.qlIndexFixing(ONIndex1M,I2093,TRUE,_xll.ohTrigger(RecalcTrigger,Trigger1M)),NA())</f>
        <v>1.7156195633603044E-2</v>
      </c>
      <c r="O2093" s="44">
        <f>IFERROR(_xll.qlIndexFixing(ONIndex3M,I2093,TRUE,_xll.ohTrigger(RecalcTrigger,Trigger3M)),NA())</f>
        <v>1.7419588669930208E-2</v>
      </c>
      <c r="P2093" s="44">
        <f>IFERROR(_xll.qlIndexFixing(ONIndex6M,I2093,TRUE,_xll.ohTrigger(RecalcTrigger,Trigger6M)),NA())</f>
        <v>1.7507894308486094E-2</v>
      </c>
      <c r="Q2093" s="178">
        <f>IFERROR(_xll.qlIndexFixing(ONIndex1Y,I2093,TRUE,_xll.ohTrigger(RecalcTrigger,Trigger1Y)),NA())</f>
        <v>1.7791816635435165E-2</v>
      </c>
    </row>
    <row r="2094" spans="2:17" x14ac:dyDescent="0.2">
      <c r="B2094" s="39" t="s">
        <v>42</v>
      </c>
      <c r="D2094" s="42">
        <f>_xll.qlCalendarAdvance(Calendar,$D2093,B2094,"f",FALSE)</f>
        <v>54162</v>
      </c>
      <c r="E2094" s="172">
        <f>_xll.qlInterestRateIndexValueDate(IndexON,D2094)</f>
        <v>54162</v>
      </c>
      <c r="F2094" s="188">
        <f>IFERROR(_xll.qlIndexFixing(IndexON,D2094,TRUE,_xll.ohTrigger(RecalcTrigger,TriggerON)),NA())</f>
        <v>1.6859902915213887E-2</v>
      </c>
      <c r="H2094" s="42">
        <f>_xll.qlCalendarAdvance(Calendar,$H2093,B2094,"f",FALSE)</f>
        <v>54162</v>
      </c>
      <c r="I2094" s="172">
        <f>_xll.qlInterestRateIndexValueDate(Index1M,$H2094)</f>
        <v>54162</v>
      </c>
      <c r="J2094" s="177">
        <f>IFERROR(_xll.qlIndexFixing(Index1M,$H2094,TRUE,_xll.ohTrigger(RecalcTrigger,Trigger1M)),NA())</f>
        <v>1.7146902396935136E-2</v>
      </c>
      <c r="K2094" s="44">
        <f>IFERROR(_xll.qlIndexFixing(Index3M,H2094,TRUE,_xll.ohTrigger(RecalcTrigger,Trigger3M)),NA())</f>
        <v>1.7404598853638042E-2</v>
      </c>
      <c r="L2094" s="44">
        <f>IFERROR(_xll.qlIndexFixing(Index6M,$H2094,TRUE,_xll.ohTrigger(RecalcTrigger,Trigger6M)),NA())</f>
        <v>1.7488176610664583E-2</v>
      </c>
      <c r="M2094" s="178">
        <f>IFERROR(_xll.qlIndexFixing(Index1Y,$H2094,TRUE,_xll.ohTrigger(RecalcTrigger,Trigger1Y)),NA())</f>
        <v>1.7753554362508028E-2</v>
      </c>
      <c r="N2094" s="177">
        <f>IFERROR(_xll.qlIndexFixing(ONIndex1M,I2094,TRUE,_xll.ohTrigger(RecalcTrigger,Trigger1M)),NA())</f>
        <v>1.7149354158005892E-2</v>
      </c>
      <c r="O2094" s="44">
        <f>IFERROR(_xll.qlIndexFixing(ONIndex3M,I2094,TRUE,_xll.ohTrigger(RecalcTrigger,Trigger3M)),NA())</f>
        <v>1.7412493601736134E-2</v>
      </c>
      <c r="P2094" s="44">
        <f>IFERROR(_xll.qlIndexFixing(ONIndex6M,I2094,TRUE,_xll.ohTrigger(RecalcTrigger,Trigger6M)),NA())</f>
        <v>1.7500939966217377E-2</v>
      </c>
      <c r="Q2094" s="178">
        <f>IFERROR(_xll.qlIndexFixing(ONIndex1Y,I2094,TRUE,_xll.ohTrigger(RecalcTrigger,Trigger1Y)),NA())</f>
        <v>1.7784367753623798E-2</v>
      </c>
    </row>
    <row r="2095" spans="2:17" x14ac:dyDescent="0.2">
      <c r="B2095" s="39" t="s">
        <v>42</v>
      </c>
      <c r="D2095" s="42">
        <f>_xll.qlCalendarAdvance(Calendar,$D2094,B2095,"f",FALSE)</f>
        <v>54169</v>
      </c>
      <c r="E2095" s="172">
        <f>_xll.qlInterestRateIndexValueDate(IndexON,D2095)</f>
        <v>54169</v>
      </c>
      <c r="F2095" s="188">
        <f>IFERROR(_xll.qlIndexFixing(IndexON,D2095,TRUE,_xll.ohTrigger(RecalcTrigger,TriggerON)),NA())</f>
        <v>1.6853031003172259E-2</v>
      </c>
      <c r="H2095" s="42">
        <f>_xll.qlCalendarAdvance(Calendar,$H2094,B2095,"f",FALSE)</f>
        <v>54169</v>
      </c>
      <c r="I2095" s="172">
        <f>_xll.qlInterestRateIndexValueDate(Index1M,$H2095)</f>
        <v>54169</v>
      </c>
      <c r="J2095" s="177">
        <f>IFERROR(_xll.qlIndexFixing(Index1M,$H2095,TRUE,_xll.ohTrigger(RecalcTrigger,Trigger1M)),NA())</f>
        <v>1.7140091006171275E-2</v>
      </c>
      <c r="K2095" s="44">
        <f>IFERROR(_xll.qlIndexFixing(Index3M,H2095,TRUE,_xll.ohTrigger(RecalcTrigger,Trigger3M)),NA())</f>
        <v>1.7397588487490932E-2</v>
      </c>
      <c r="L2095" s="44">
        <f>IFERROR(_xll.qlIndexFixing(Index6M,$H2095,TRUE,_xll.ohTrigger(RecalcTrigger,Trigger6M)),NA())</f>
        <v>1.7481378545431536E-2</v>
      </c>
      <c r="M2095" s="178">
        <f>IFERROR(_xll.qlIndexFixing(Index1Y,$H2095,TRUE,_xll.ohTrigger(RecalcTrigger,Trigger1Y)),NA())</f>
        <v>1.7746419170817429E-2</v>
      </c>
      <c r="N2095" s="177">
        <f>IFERROR(_xll.qlIndexFixing(ONIndex1M,I2095,TRUE,_xll.ohTrigger(RecalcTrigger,Trigger1M)),NA())</f>
        <v>1.7142525493961669E-2</v>
      </c>
      <c r="O2095" s="44">
        <f>IFERROR(_xll.qlIndexFixing(ONIndex3M,I2095,TRUE,_xll.ohTrigger(RecalcTrigger,Trigger3M)),NA())</f>
        <v>1.7405413967347405E-2</v>
      </c>
      <c r="P2095" s="44">
        <f>IFERROR(_xll.qlIndexFixing(ONIndex6M,I2095,TRUE,_xll.ohTrigger(RecalcTrigger,Trigger6M)),NA())</f>
        <v>1.7494000983515612E-2</v>
      </c>
      <c r="Q2095" s="178">
        <f>IFERROR(_xll.qlIndexFixing(ONIndex1Y,I2095,TRUE,_xll.ohTrigger(RecalcTrigger,Trigger1Y)),NA())</f>
        <v>1.7776935086417645E-2</v>
      </c>
    </row>
    <row r="2096" spans="2:17" x14ac:dyDescent="0.2">
      <c r="B2096" s="39" t="s">
        <v>42</v>
      </c>
      <c r="D2096" s="42">
        <f>_xll.qlCalendarAdvance(Calendar,$D2095,B2096,"f",FALSE)</f>
        <v>54176</v>
      </c>
      <c r="E2096" s="172">
        <f>_xll.qlInterestRateIndexValueDate(IndexON,D2096)</f>
        <v>54176</v>
      </c>
      <c r="F2096" s="188">
        <f>IFERROR(_xll.qlIndexFixing(IndexON,D2096,TRUE,_xll.ohTrigger(RecalcTrigger,TriggerON)),NA())</f>
        <v>1.6846174500216859E-2</v>
      </c>
      <c r="H2096" s="42">
        <f>_xll.qlCalendarAdvance(Calendar,$H2095,B2096,"f",FALSE)</f>
        <v>54176</v>
      </c>
      <c r="I2096" s="172">
        <f>_xll.qlInterestRateIndexValueDate(Index1M,$H2096)</f>
        <v>54176</v>
      </c>
      <c r="J2096" s="177">
        <f>IFERROR(_xll.qlIndexFixing(Index1M,$H2096,TRUE,_xll.ohTrigger(RecalcTrigger,Trigger1M)),NA())</f>
        <v>1.7133292448045883E-2</v>
      </c>
      <c r="K2096" s="44">
        <f>IFERROR(_xll.qlIndexFixing(Index3M,H2096,TRUE,_xll.ohTrigger(RecalcTrigger,Trigger3M)),NA())</f>
        <v>1.7390593633522702E-2</v>
      </c>
      <c r="L2096" s="44">
        <f>IFERROR(_xll.qlIndexFixing(Index6M,$H2096,TRUE,_xll.ohTrigger(RecalcTrigger,Trigger6M)),NA())</f>
        <v>1.7474595996278656E-2</v>
      </c>
      <c r="M2096" s="178">
        <f>IFERROR(_xll.qlIndexFixing(Index1Y,$H2096,TRUE,_xll.ohTrigger(RecalcTrigger,Trigger1Y)),NA())</f>
        <v>1.7739300530390967E-2</v>
      </c>
      <c r="N2096" s="177">
        <f>IFERROR(_xll.qlIndexFixing(ONIndex1M,I2096,TRUE,_xll.ohTrigger(RecalcTrigger,Trigger1M)),NA())</f>
        <v>1.7135709641470376E-2</v>
      </c>
      <c r="O2096" s="44">
        <f>IFERROR(_xll.qlIndexFixing(ONIndex3M,I2096,TRUE,_xll.ohTrigger(RecalcTrigger,Trigger3M)),NA())</f>
        <v>1.7398349767088206E-2</v>
      </c>
      <c r="P2096" s="44">
        <f>IFERROR(_xll.qlIndexFixing(ONIndex6M,I2096,TRUE,_xll.ohTrigger(RecalcTrigger,Trigger6M)),NA())</f>
        <v>1.7487077360218706E-2</v>
      </c>
      <c r="Q2096" s="178">
        <f>IFERROR(_xll.qlIndexFixing(ONIndex1Y,I2096,TRUE,_xll.ohTrigger(RecalcTrigger,Trigger1Y)),NA())</f>
        <v>1.7769518633897752E-2</v>
      </c>
    </row>
    <row r="2097" spans="2:17" x14ac:dyDescent="0.2">
      <c r="B2097" s="39" t="s">
        <v>42</v>
      </c>
      <c r="D2097" s="42">
        <f>_xll.qlCalendarAdvance(Calendar,$D2096,B2097,"f",FALSE)</f>
        <v>54183</v>
      </c>
      <c r="E2097" s="172">
        <f>_xll.qlInterestRateIndexValueDate(IndexON,D2097)</f>
        <v>54183</v>
      </c>
      <c r="F2097" s="188">
        <f>IFERROR(_xll.qlIndexFixing(IndexON,D2097,TRUE,_xll.ohTrigger(RecalcTrigger,TriggerON)),NA())</f>
        <v>1.6839333406185597E-2</v>
      </c>
      <c r="H2097" s="42">
        <f>_xll.qlCalendarAdvance(Calendar,$H2096,B2097,"f",FALSE)</f>
        <v>54183</v>
      </c>
      <c r="I2097" s="172">
        <f>_xll.qlInterestRateIndexValueDate(Index1M,$H2097)</f>
        <v>54183</v>
      </c>
      <c r="J2097" s="177">
        <f>IFERROR(_xll.qlIndexFixing(Index1M,$H2097,TRUE,_xll.ohTrigger(RecalcTrigger,Trigger1M)),NA())</f>
        <v>1.712642478397491E-2</v>
      </c>
      <c r="K2097" s="44">
        <f>IFERROR(_xll.qlIndexFixing(Index3M,H2097,TRUE,_xll.ohTrigger(RecalcTrigger,Trigger3M)),NA())</f>
        <v>1.7383532118017082E-2</v>
      </c>
      <c r="L2097" s="44">
        <f>IFERROR(_xll.qlIndexFixing(Index6M,$H2097,TRUE,_xll.ohTrigger(RecalcTrigger,Trigger6M)),NA())</f>
        <v>1.7467767780727599E-2</v>
      </c>
      <c r="M2097" s="178">
        <f>IFERROR(_xll.qlIndexFixing(Index1Y,$H2097,TRUE,_xll.ohTrigger(RecalcTrigger,Trigger1Y)),NA())</f>
        <v>1.7732198440881808E-2</v>
      </c>
      <c r="N2097" s="177">
        <f>IFERROR(_xll.qlIndexFixing(ONIndex1M,I2097,TRUE,_xll.ohTrigger(RecalcTrigger,Trigger1M)),NA())</f>
        <v>1.7128906600450966E-2</v>
      </c>
      <c r="O2097" s="44">
        <f>IFERROR(_xll.qlIndexFixing(ONIndex3M,I2097,TRUE,_xll.ohTrigger(RecalcTrigger,Trigger3M)),NA())</f>
        <v>1.7391301000634352E-2</v>
      </c>
      <c r="P2097" s="44">
        <f>IFERROR(_xll.qlIndexFixing(ONIndex6M,I2097,TRUE,_xll.ohTrigger(RecalcTrigger,Trigger6M)),NA())</f>
        <v>1.7480169096245612E-2</v>
      </c>
      <c r="Q2097" s="178">
        <f>IFERROR(_xll.qlIndexFixing(ONIndex1Y,I2097,TRUE,_xll.ohTrigger(RecalcTrigger,Trigger1Y)),NA())</f>
        <v>1.7762118395820981E-2</v>
      </c>
    </row>
    <row r="2098" spans="2:17" x14ac:dyDescent="0.2">
      <c r="B2098" s="39" t="s">
        <v>42</v>
      </c>
      <c r="D2098" s="42">
        <f>_xll.qlCalendarAdvance(Calendar,$D2097,B2098,"f",FALSE)</f>
        <v>54190</v>
      </c>
      <c r="E2098" s="172">
        <f>_xll.qlInterestRateIndexValueDate(IndexON,D2098)</f>
        <v>54190</v>
      </c>
      <c r="F2098" s="188">
        <f>IFERROR(_xll.qlIndexFixing(IndexON,D2098,TRUE,_xll.ohTrigger(RecalcTrigger,TriggerON)),NA())</f>
        <v>1.6832507721159518E-2</v>
      </c>
      <c r="H2098" s="42">
        <f>_xll.qlCalendarAdvance(Calendar,$H2097,B2098,"f",FALSE)</f>
        <v>54190</v>
      </c>
      <c r="I2098" s="172">
        <f>_xll.qlInterestRateIndexValueDate(Index1M,$H2098)</f>
        <v>54190</v>
      </c>
      <c r="J2098" s="177">
        <f>IFERROR(_xll.qlIndexFixing(Index1M,$H2098,TRUE,_xll.ohTrigger(RecalcTrigger,Trigger1M)),NA())</f>
        <v>1.7119652490212463E-2</v>
      </c>
      <c r="K2098" s="44">
        <f>IFERROR(_xll.qlIndexFixing(Index3M,H2098,TRUE,_xll.ohTrigger(RecalcTrigger,Trigger3M)),NA())</f>
        <v>1.7376569065331051E-2</v>
      </c>
      <c r="L2098" s="44">
        <f>IFERROR(_xll.qlIndexFixing(Index6M,$H2098,TRUE,_xll.ohTrigger(RecalcTrigger,Trigger6M)),NA())</f>
        <v>1.7461017049925875E-2</v>
      </c>
      <c r="M2098" s="178">
        <f>IFERROR(_xll.qlIndexFixing(Index1Y,$H2098,TRUE,_xll.ohTrigger(RecalcTrigger,Trigger1Y)),NA())</f>
        <v>1.7725112901944451E-2</v>
      </c>
      <c r="N2098" s="177">
        <f>IFERROR(_xll.qlIndexFixing(ONIndex1M,I2098,TRUE,_xll.ohTrigger(RecalcTrigger,Trigger1M)),NA())</f>
        <v>1.712211637090344E-2</v>
      </c>
      <c r="O2098" s="44">
        <f>IFERROR(_xll.qlIndexFixing(ONIndex3M,I2098,TRUE,_xll.ohTrigger(RecalcTrigger,Trigger3M)),NA())</f>
        <v>1.7384267668228981E-2</v>
      </c>
      <c r="P2098" s="44">
        <f>IFERROR(_xll.qlIndexFixing(ONIndex6M,I2098,TRUE,_xll.ohTrigger(RecalcTrigger,Trigger6M)),NA())</f>
        <v>1.7473276191758425E-2</v>
      </c>
      <c r="Q2098" s="178">
        <f>IFERROR(_xll.qlIndexFixing(ONIndex1Y,I2098,TRUE,_xll.ohTrigger(RecalcTrigger,Trigger1Y)),NA())</f>
        <v>1.7754734372187331E-2</v>
      </c>
    </row>
    <row r="2099" spans="2:17" x14ac:dyDescent="0.2">
      <c r="B2099" s="39" t="s">
        <v>42</v>
      </c>
      <c r="D2099" s="42">
        <f>_xll.qlCalendarAdvance(Calendar,$D2098,B2099,"f",FALSE)</f>
        <v>54197</v>
      </c>
      <c r="E2099" s="172">
        <f>_xll.qlInterestRateIndexValueDate(IndexON,D2099)</f>
        <v>54197</v>
      </c>
      <c r="F2099" s="188">
        <f>IFERROR(_xll.qlIndexFixing(IndexON,D2099,TRUE,_xll.ohTrigger(RecalcTrigger,TriggerON)),NA())</f>
        <v>1.6825697445219667E-2</v>
      </c>
      <c r="H2099" s="42">
        <f>_xll.qlCalendarAdvance(Calendar,$H2098,B2099,"f",FALSE)</f>
        <v>54197</v>
      </c>
      <c r="I2099" s="172">
        <f>_xll.qlInterestRateIndexValueDate(Index1M,$H2099)</f>
        <v>54197</v>
      </c>
      <c r="J2099" s="177">
        <f>IFERROR(_xll.qlIndexFixing(Index1M,$H2099,TRUE,_xll.ohTrigger(RecalcTrigger,Trigger1M)),NA())</f>
        <v>1.7112893029749492E-2</v>
      </c>
      <c r="K2099" s="44">
        <f>IFERROR(_xll.qlIndexFixing(Index3M,H2099,TRUE,_xll.ohTrigger(RecalcTrigger,Trigger3M)),NA())</f>
        <v>1.7369621525445821E-2</v>
      </c>
      <c r="L2099" s="44">
        <f>IFERROR(_xll.qlIndexFixing(Index6M,$H2099,TRUE,_xll.ohTrigger(RecalcTrigger,Trigger6M)),NA())</f>
        <v>1.7454281835586571E-2</v>
      </c>
      <c r="M2099" s="178">
        <f>IFERROR(_xll.qlIndexFixing(Index1Y,$H2099,TRUE,_xll.ohTrigger(RecalcTrigger,Trigger1Y)),NA())</f>
        <v>1.7718043913233616E-2</v>
      </c>
      <c r="N2099" s="177">
        <f>IFERROR(_xll.qlIndexFixing(ONIndex1M,I2099,TRUE,_xll.ohTrigger(RecalcTrigger,Trigger1M)),NA())</f>
        <v>1.7115338952989889E-2</v>
      </c>
      <c r="O2099" s="44">
        <f>IFERROR(_xll.qlIndexFixing(ONIndex3M,I2099,TRUE,_xll.ohTrigger(RecalcTrigger,Trigger3M)),NA())</f>
        <v>1.7377249769628955E-2</v>
      </c>
      <c r="P2099" s="44">
        <f>IFERROR(_xll.qlIndexFixing(ONIndex6M,I2099,TRUE,_xll.ohTrigger(RecalcTrigger,Trigger6M)),NA())</f>
        <v>1.7466398646757142E-2</v>
      </c>
      <c r="Q2099" s="178">
        <f>IFERROR(_xll.qlIndexFixing(ONIndex1Y,I2099,TRUE,_xll.ohTrigger(RecalcTrigger,Trigger1Y)),NA())</f>
        <v>1.7747366563239941E-2</v>
      </c>
    </row>
    <row r="2100" spans="2:17" x14ac:dyDescent="0.2">
      <c r="B2100" s="39" t="s">
        <v>42</v>
      </c>
      <c r="D2100" s="42">
        <f>_xll.qlCalendarAdvance(Calendar,$D2099,B2100,"f",FALSE)</f>
        <v>54204</v>
      </c>
      <c r="E2100" s="172">
        <f>_xll.qlInterestRateIndexValueDate(IndexON,D2100)</f>
        <v>54204</v>
      </c>
      <c r="F2100" s="188">
        <f>IFERROR(_xll.qlIndexFixing(IndexON,D2100,TRUE,_xll.ohTrigger(RecalcTrigger,TriggerON)),NA())</f>
        <v>1.6818902578285E-2</v>
      </c>
      <c r="H2100" s="42">
        <f>_xll.qlCalendarAdvance(Calendar,$H2099,B2100,"f",FALSE)</f>
        <v>54204</v>
      </c>
      <c r="I2100" s="172">
        <f>_xll.qlInterestRateIndexValueDate(Index1M,$H2100)</f>
        <v>54204</v>
      </c>
      <c r="J2100" s="177">
        <f>IFERROR(_xll.qlIndexFixing(Index1M,$H2100,TRUE,_xll.ohTrigger(RecalcTrigger,Trigger1M)),NA())</f>
        <v>1.7106146402567697E-2</v>
      </c>
      <c r="K2100" s="44">
        <f>IFERROR(_xll.qlIndexFixing(Index3M,H2100,TRUE,_xll.ohTrigger(RecalcTrigger,Trigger3M)),NA())</f>
        <v>1.7362689498279467E-2</v>
      </c>
      <c r="L2100" s="44">
        <f>IFERROR(_xll.qlIndexFixing(Index6M,$H2100,TRUE,_xll.ohTrigger(RecalcTrigger,Trigger6M)),NA())</f>
        <v>1.7447562137553763E-2</v>
      </c>
      <c r="M2100" s="178">
        <f>IFERROR(_xll.qlIndexFixing(Index1Y,$H2100,TRUE,_xll.ohTrigger(RecalcTrigger,Trigger1Y)),NA())</f>
        <v>1.7710991474405136E-2</v>
      </c>
      <c r="N2100" s="177">
        <f>IFERROR(_xll.qlIndexFixing(ONIndex1M,I2100,TRUE,_xll.ohTrigger(RecalcTrigger,Trigger1M)),NA())</f>
        <v>1.7108574346548222E-2</v>
      </c>
      <c r="O2100" s="44">
        <f>IFERROR(_xll.qlIndexFixing(ONIndex3M,I2100,TRUE,_xll.ohTrigger(RecalcTrigger,Trigger3M)),NA())</f>
        <v>1.7370247305158459E-2</v>
      </c>
      <c r="P2100" s="44">
        <f>IFERROR(_xll.qlIndexFixing(ONIndex6M,I2100,TRUE,_xll.ohTrigger(RecalcTrigger,Trigger6M)),NA())</f>
        <v>1.7459536461079672E-2</v>
      </c>
      <c r="Q2100" s="178">
        <f>IFERROR(_xll.qlIndexFixing(ONIndex1Y,I2100,TRUE,_xll.ohTrigger(RecalcTrigger,Trigger1Y)),NA())</f>
        <v>1.774001496881672E-2</v>
      </c>
    </row>
    <row r="2101" spans="2:17" x14ac:dyDescent="0.2">
      <c r="B2101" s="39" t="s">
        <v>42</v>
      </c>
      <c r="D2101" s="42">
        <f>_xll.qlCalendarAdvance(Calendar,$D2100,B2101,"f",FALSE)</f>
        <v>54211</v>
      </c>
      <c r="E2101" s="172">
        <f>_xll.qlInterestRateIndexValueDate(IndexON,D2101)</f>
        <v>54211</v>
      </c>
      <c r="F2101" s="188">
        <f>IFERROR(_xll.qlIndexFixing(IndexON,D2101,TRUE,_xll.ohTrigger(RecalcTrigger,TriggerON)),NA())</f>
        <v>1.6812123120193423E-2</v>
      </c>
      <c r="H2101" s="42">
        <f>_xll.qlCalendarAdvance(Calendar,$H2100,B2101,"f",FALSE)</f>
        <v>54211</v>
      </c>
      <c r="I2101" s="172">
        <f>_xll.qlInterestRateIndexValueDate(Index1M,$H2101)</f>
        <v>54211</v>
      </c>
      <c r="J2101" s="177">
        <f>IFERROR(_xll.qlIndexFixing(Index1M,$H2101,TRUE,_xll.ohTrigger(RecalcTrigger,Trigger1M)),NA())</f>
        <v>1.7099492146274674E-2</v>
      </c>
      <c r="K2101" s="44">
        <f>IFERROR(_xll.qlIndexFixing(Index3M,H2101,TRUE,_xll.ohTrigger(RecalcTrigger,Trigger3M)),NA())</f>
        <v>1.7355772983749178E-2</v>
      </c>
      <c r="L2101" s="44">
        <f>IFERROR(_xll.qlIndexFixing(Index6M,$H2101,TRUE,_xll.ohTrigger(RecalcTrigger,Trigger6M)),NA())</f>
        <v>1.7440915986239206E-2</v>
      </c>
      <c r="M2101" s="178">
        <f>IFERROR(_xll.qlIndexFixing(Index1Y,$H2101,TRUE,_xll.ohTrigger(RecalcTrigger,Trigger1Y)),NA())</f>
        <v>1.7703955585116171E-2</v>
      </c>
      <c r="N2101" s="177">
        <f>IFERROR(_xll.qlIndexFixing(ONIndex1M,I2101,TRUE,_xll.ohTrigger(RecalcTrigger,Trigger1M)),NA())</f>
        <v>1.7101822551578438E-2</v>
      </c>
      <c r="O2101" s="44">
        <f>IFERROR(_xll.qlIndexFixing(ONIndex3M,I2101,TRUE,_xll.ohTrigger(RecalcTrigger,Trigger3M)),NA())</f>
        <v>1.7363260274412262E-2</v>
      </c>
      <c r="P2101" s="44">
        <f>IFERROR(_xll.qlIndexFixing(ONIndex6M,I2101,TRUE,_xll.ohTrigger(RecalcTrigger,Trigger6M)),NA())</f>
        <v>1.7452689634726015E-2</v>
      </c>
      <c r="Q2101" s="178">
        <f>IFERROR(_xll.qlIndexFixing(ONIndex1Y,I2101,TRUE,_xll.ohTrigger(RecalcTrigger,Trigger1Y)),NA())</f>
        <v>1.7732679588917666E-2</v>
      </c>
    </row>
    <row r="2102" spans="2:17" x14ac:dyDescent="0.2">
      <c r="B2102" s="39" t="s">
        <v>42</v>
      </c>
      <c r="D2102" s="42">
        <f>_xll.qlCalendarAdvance(Calendar,$D2101,B2102,"f",FALSE)</f>
        <v>54218</v>
      </c>
      <c r="E2102" s="172">
        <f>_xll.qlInterestRateIndexValueDate(IndexON,D2102)</f>
        <v>54218</v>
      </c>
      <c r="F2102" s="188">
        <f>IFERROR(_xll.qlIndexFixing(IndexON,D2102,TRUE,_xll.ohTrigger(RecalcTrigger,TriggerON)),NA())</f>
        <v>1.6805359071188075E-2</v>
      </c>
      <c r="H2102" s="42">
        <f>_xll.qlCalendarAdvance(Calendar,$H2101,B2102,"f",FALSE)</f>
        <v>54218</v>
      </c>
      <c r="I2102" s="172">
        <f>_xll.qlInterestRateIndexValueDate(Index1M,$H2102)</f>
        <v>54218</v>
      </c>
      <c r="J2102" s="177">
        <f>IFERROR(_xll.qlIndexFixing(Index1M,$H2102,TRUE,_xll.ohTrigger(RecalcTrigger,Trigger1M)),NA())</f>
        <v>1.7092770583542454E-2</v>
      </c>
      <c r="K2102" s="44">
        <f>IFERROR(_xll.qlIndexFixing(Index3M,H2102,TRUE,_xll.ohTrigger(RecalcTrigger,Trigger3M)),NA())</f>
        <v>1.7348871981775673E-2</v>
      </c>
      <c r="L2102" s="44">
        <f>IFERROR(_xll.qlIndexFixing(Index6M,$H2102,TRUE,_xll.ohTrigger(RecalcTrigger,Trigger6M)),NA())</f>
        <v>1.7434226530287367E-2</v>
      </c>
      <c r="M2102" s="178">
        <f>IFERROR(_xll.qlIndexFixing(Index1Y,$H2102,TRUE,_xll.ohTrigger(RecalcTrigger,Trigger1Y)),NA())</f>
        <v>1.7696936245023442E-2</v>
      </c>
      <c r="N2102" s="177">
        <f>IFERROR(_xll.qlIndexFixing(ONIndex1M,I2102,TRUE,_xll.ohTrigger(RecalcTrigger,Trigger1M)),NA())</f>
        <v>1.7095083568161584E-2</v>
      </c>
      <c r="O2102" s="44">
        <f>IFERROR(_xll.qlIndexFixing(ONIndex3M,I2102,TRUE,_xll.ohTrigger(RecalcTrigger,Trigger3M)),NA())</f>
        <v>1.7356288677714549E-2</v>
      </c>
      <c r="P2102" s="44">
        <f>IFERROR(_xll.qlIndexFixing(ONIndex6M,I2102,TRUE,_xll.ohTrigger(RecalcTrigger,Trigger6M)),NA())</f>
        <v>1.744585816793931E-2</v>
      </c>
      <c r="Q2102" s="178">
        <f>IFERROR(_xll.qlIndexFixing(ONIndex1Y,I2102,TRUE,_xll.ohTrigger(RecalcTrigger,Trigger1Y)),NA())</f>
        <v>1.7725360423704872E-2</v>
      </c>
    </row>
    <row r="2103" spans="2:17" x14ac:dyDescent="0.2">
      <c r="B2103" s="39" t="s">
        <v>42</v>
      </c>
      <c r="D2103" s="42">
        <f>_xll.qlCalendarAdvance(Calendar,$D2102,B2103,"f",FALSE)</f>
        <v>54225</v>
      </c>
      <c r="E2103" s="172">
        <f>_xll.qlInterestRateIndexValueDate(IndexON,D2103)</f>
        <v>54225</v>
      </c>
      <c r="F2103" s="188">
        <f>IFERROR(_xll.qlIndexFixing(IndexON,D2103,TRUE,_xll.ohTrigger(RecalcTrigger,TriggerON)),NA())</f>
        <v>1.6798610431431049E-2</v>
      </c>
      <c r="H2103" s="42">
        <f>_xll.qlCalendarAdvance(Calendar,$H2102,B2103,"f",FALSE)</f>
        <v>54225</v>
      </c>
      <c r="I2103" s="172">
        <f>_xll.qlInterestRateIndexValueDate(Index1M,$H2103)</f>
        <v>54225</v>
      </c>
      <c r="J2103" s="177">
        <f>IFERROR(_xll.qlIndexFixing(Index1M,$H2103,TRUE,_xll.ohTrigger(RecalcTrigger,Trigger1M)),NA())</f>
        <v>1.7086061853294719E-2</v>
      </c>
      <c r="K2103" s="44">
        <f>IFERROR(_xll.qlIndexFixing(Index3M,H2103,TRUE,_xll.ohTrigger(RecalcTrigger,Trigger3M)),NA())</f>
        <v>1.7341986492277906E-2</v>
      </c>
      <c r="L2103" s="44">
        <f>IFERROR(_xll.qlIndexFixing(Index6M,$H2103,TRUE,_xll.ohTrigger(RecalcTrigger,Trigger6M)),NA())</f>
        <v>1.7427552589325771E-2</v>
      </c>
      <c r="M2103" s="178">
        <f>IFERROR(_xll.qlIndexFixing(Index1Y,$H2103,TRUE,_xll.ohTrigger(RecalcTrigger,Trigger1Y)),NA())</f>
        <v>1.7689933453785667E-2</v>
      </c>
      <c r="N2103" s="177">
        <f>IFERROR(_xll.qlIndexFixing(ONIndex1M,I2103,TRUE,_xll.ohTrigger(RecalcTrigger,Trigger1M)),NA())</f>
        <v>1.708835739629766E-2</v>
      </c>
      <c r="O2103" s="44">
        <f>IFERROR(_xll.qlIndexFixing(ONIndex3M,I2103,TRUE,_xll.ohTrigger(RecalcTrigger,Trigger3M)),NA())</f>
        <v>1.7349332514903226E-2</v>
      </c>
      <c r="P2103" s="44">
        <f>IFERROR(_xll.qlIndexFixing(ONIndex6M,I2103,TRUE,_xll.ohTrigger(RecalcTrigger,Trigger6M)),NA())</f>
        <v>1.7439042060476417E-2</v>
      </c>
      <c r="Q2103" s="178">
        <f>IFERROR(_xll.qlIndexFixing(ONIndex1Y,I2103,TRUE,_xll.ohTrigger(RecalcTrigger,Trigger1Y)),NA())</f>
        <v>1.7718057473016247E-2</v>
      </c>
    </row>
    <row r="2104" spans="2:17" x14ac:dyDescent="0.2">
      <c r="B2104" s="39" t="s">
        <v>42</v>
      </c>
      <c r="D2104" s="42">
        <f>_xll.qlCalendarAdvance(Calendar,$D2103,B2104,"f",FALSE)</f>
        <v>54232</v>
      </c>
      <c r="E2104" s="172">
        <f>_xll.qlInterestRateIndexValueDate(IndexON,D2104)</f>
        <v>54232</v>
      </c>
      <c r="F2104" s="188">
        <f>IFERROR(_xll.qlIndexFixing(IndexON,D2104,TRUE,_xll.ohTrigger(RecalcTrigger,TriggerON)),NA())</f>
        <v>1.6791877200517114E-2</v>
      </c>
      <c r="H2104" s="42">
        <f>_xll.qlCalendarAdvance(Calendar,$H2103,B2104,"f",FALSE)</f>
        <v>54232</v>
      </c>
      <c r="I2104" s="172">
        <f>_xll.qlInterestRateIndexValueDate(Index1M,$H2104)</f>
        <v>54232</v>
      </c>
      <c r="J2104" s="177">
        <f>IFERROR(_xll.qlIndexFixing(Index1M,$H2104,TRUE,_xll.ohTrigger(RecalcTrigger,Trigger1M)),NA())</f>
        <v>1.7079365955523361E-2</v>
      </c>
      <c r="K2104" s="44">
        <f>IFERROR(_xll.qlIndexFixing(Index3M,H2104,TRUE,_xll.ohTrigger(RecalcTrigger,Trigger3M)),NA())</f>
        <v>1.7335116515177471E-2</v>
      </c>
      <c r="L2104" s="44">
        <f>IFERROR(_xll.qlIndexFixing(Index6M,$H2104,TRUE,_xll.ohTrigger(RecalcTrigger,Trigger6M)),NA())</f>
        <v>1.74208941632003E-2</v>
      </c>
      <c r="M2104" s="178">
        <f>IFERROR(_xll.qlIndexFixing(Index1Y,$H2104,TRUE,_xll.ohTrigger(RecalcTrigger,Trigger1Y)),NA())</f>
        <v>1.7682947211061784E-2</v>
      </c>
      <c r="N2104" s="177">
        <f>IFERROR(_xll.qlIndexFixing(ONIndex1M,I2104,TRUE,_xll.ohTrigger(RecalcTrigger,Trigger1M)),NA())</f>
        <v>1.7081644035905619E-2</v>
      </c>
      <c r="O2104" s="44">
        <f>IFERROR(_xll.qlIndexFixing(ONIndex3M,I2104,TRUE,_xll.ohTrigger(RecalcTrigger,Trigger3M)),NA())</f>
        <v>1.7342391785978295E-2</v>
      </c>
      <c r="P2104" s="44">
        <f>IFERROR(_xll.qlIndexFixing(ONIndex6M,I2104,TRUE,_xll.ohTrigger(RecalcTrigger,Trigger6M)),NA())</f>
        <v>1.743224131249943E-2</v>
      </c>
      <c r="Q2104" s="178">
        <f>IFERROR(_xll.qlIndexFixing(ONIndex1Y,I2104,TRUE,_xll.ohTrigger(RecalcTrigger,Trigger1Y)),NA())</f>
        <v>1.7710770736932835E-2</v>
      </c>
    </row>
    <row r="2105" spans="2:17" x14ac:dyDescent="0.2">
      <c r="B2105" s="39" t="s">
        <v>42</v>
      </c>
      <c r="D2105" s="42">
        <f>_xll.qlCalendarAdvance(Calendar,$D2104,B2105,"f",FALSE)</f>
        <v>54239</v>
      </c>
      <c r="E2105" s="172">
        <f>_xll.qlInterestRateIndexValueDate(IndexON,D2105)</f>
        <v>54239</v>
      </c>
      <c r="F2105" s="188">
        <f>IFERROR(_xll.qlIndexFixing(IndexON,D2105,TRUE,_xll.ohTrigger(RecalcTrigger,TriggerON)),NA())</f>
        <v>1.6785159378446268E-2</v>
      </c>
      <c r="H2105" s="42">
        <f>_xll.qlCalendarAdvance(Calendar,$H2104,B2105,"f",FALSE)</f>
        <v>54239</v>
      </c>
      <c r="I2105" s="172">
        <f>_xll.qlInterestRateIndexValueDate(Index1M,$H2105)</f>
        <v>54239</v>
      </c>
      <c r="J2105" s="177">
        <f>IFERROR(_xll.qlIndexFixing(Index1M,$H2105,TRUE,_xll.ohTrigger(RecalcTrigger,Trigger1M)),NA())</f>
        <v>1.7072605765071136E-2</v>
      </c>
      <c r="K2105" s="44">
        <f>IFERROR(_xll.qlIndexFixing(Index3M,H2105,TRUE,_xll.ohTrigger(RecalcTrigger,Trigger3M)),NA())</f>
        <v>1.7328262050389797E-2</v>
      </c>
      <c r="L2105" s="44">
        <f>IFERROR(_xll.qlIndexFixing(Index6M,$H2105,TRUE,_xll.ohTrigger(RecalcTrigger,Trigger6M)),NA())</f>
        <v>1.7414196386520912E-2</v>
      </c>
      <c r="M2105" s="178">
        <f>IFERROR(_xll.qlIndexFixing(Index1Y,$H2105,TRUE,_xll.ohTrigger(RecalcTrigger,Trigger1Y)),NA())</f>
        <v>1.7675977516511177E-2</v>
      </c>
      <c r="N2105" s="177">
        <f>IFERROR(_xll.qlIndexFixing(ONIndex1M,I2105,TRUE,_xll.ohTrigger(RecalcTrigger,Trigger1M)),NA())</f>
        <v>1.7074943486985461E-2</v>
      </c>
      <c r="O2105" s="44">
        <f>IFERROR(_xll.qlIndexFixing(ONIndex3M,I2105,TRUE,_xll.ohTrigger(RecalcTrigger,Trigger3M)),NA())</f>
        <v>1.7335466491101847E-2</v>
      </c>
      <c r="P2105" s="44">
        <f>IFERROR(_xll.qlIndexFixing(ONIndex6M,I2105,TRUE,_xll.ohTrigger(RecalcTrigger,Trigger6M)),NA())</f>
        <v>1.7425455923927302E-2</v>
      </c>
      <c r="Q2105" s="178">
        <f>IFERROR(_xll.qlIndexFixing(ONIndex1Y,I2105,TRUE,_xll.ohTrigger(RecalcTrigger,Trigger1Y)),NA())</f>
        <v>1.7703500215130452E-2</v>
      </c>
    </row>
    <row r="2106" spans="2:17" x14ac:dyDescent="0.2">
      <c r="B2106" s="39" t="s">
        <v>42</v>
      </c>
      <c r="D2106" s="42">
        <f>_xll.qlCalendarAdvance(Calendar,$D2105,B2106,"f",FALSE)</f>
        <v>54246</v>
      </c>
      <c r="E2106" s="172">
        <f>_xll.qlInterestRateIndexValueDate(IndexON,D2106)</f>
        <v>54246</v>
      </c>
      <c r="F2106" s="188">
        <f>IFERROR(_xll.qlIndexFixing(IndexON,D2106,TRUE,_xll.ohTrigger(RecalcTrigger,TriggerON)),NA())</f>
        <v>1.6778456965623745E-2</v>
      </c>
      <c r="H2106" s="42">
        <f>_xll.qlCalendarAdvance(Calendar,$H2105,B2106,"f",FALSE)</f>
        <v>54246</v>
      </c>
      <c r="I2106" s="172">
        <f>_xll.qlInterestRateIndexValueDate(Index1M,$H2106)</f>
        <v>54246</v>
      </c>
      <c r="J2106" s="177">
        <f>IFERROR(_xll.qlIndexFixing(Index1M,$H2106,TRUE,_xll.ohTrigger(RecalcTrigger,Trigger1M)),NA())</f>
        <v>1.706593613710319E-2</v>
      </c>
      <c r="K2106" s="44">
        <f>IFERROR(_xll.qlIndexFixing(Index3M,H2106,TRUE,_xll.ohTrigger(RecalcTrigger,Trigger3M)),NA())</f>
        <v>1.7321423097840009E-2</v>
      </c>
      <c r="L2106" s="44">
        <f>IFERROR(_xll.qlIndexFixing(Index6M,$H2106,TRUE,_xll.ohTrigger(RecalcTrigger,Trigger6M)),NA())</f>
        <v>1.7407569783055708E-2</v>
      </c>
      <c r="M2106" s="178">
        <f>IFERROR(_xll.qlIndexFixing(Index1Y,$H2106,TRUE,_xll.ohTrigger(RecalcTrigger,Trigger1Y)),NA())</f>
        <v>1.7669024369795228E-2</v>
      </c>
      <c r="N2106" s="177">
        <f>IFERROR(_xll.qlIndexFixing(ONIndex1M,I2106,TRUE,_xll.ohTrigger(RecalcTrigger,Trigger1M)),NA())</f>
        <v>1.7068255749699279E-2</v>
      </c>
      <c r="O2106" s="44">
        <f>IFERROR(_xll.qlIndexFixing(ONIndex3M,I2106,TRUE,_xll.ohTrigger(RecalcTrigger,Trigger3M)),NA())</f>
        <v>1.7328556630111791E-2</v>
      </c>
      <c r="P2106" s="44">
        <f>IFERROR(_xll.qlIndexFixing(ONIndex6M,I2106,TRUE,_xll.ohTrigger(RecalcTrigger,Trigger6M)),NA())</f>
        <v>1.7418685894678987E-2</v>
      </c>
      <c r="Q2106" s="178">
        <f>IFERROR(_xll.qlIndexFixing(ONIndex1Y,I2106,TRUE,_xll.ohTrigger(RecalcTrigger,Trigger1Y)),NA())</f>
        <v>1.7696245908176422E-2</v>
      </c>
    </row>
    <row r="2107" spans="2:17" x14ac:dyDescent="0.2">
      <c r="B2107" s="39" t="s">
        <v>42</v>
      </c>
      <c r="D2107" s="42">
        <f>_xll.qlCalendarAdvance(Calendar,$D2106,B2107,"f",FALSE)</f>
        <v>54253</v>
      </c>
      <c r="E2107" s="172">
        <f>_xll.qlInterestRateIndexValueDate(IndexON,D2107)</f>
        <v>54253</v>
      </c>
      <c r="F2107" s="188">
        <f>IFERROR(_xll.qlIndexFixing(IndexON,D2107,TRUE,_xll.ohTrigger(RecalcTrigger,TriggerON)),NA())</f>
        <v>1.6771769961725358E-2</v>
      </c>
      <c r="H2107" s="42">
        <f>_xll.qlCalendarAdvance(Calendar,$H2106,B2107,"f",FALSE)</f>
        <v>54253</v>
      </c>
      <c r="I2107" s="172">
        <f>_xll.qlInterestRateIndexValueDate(Index1M,$H2107)</f>
        <v>54253</v>
      </c>
      <c r="J2107" s="177">
        <f>IFERROR(_xll.qlIndexFixing(Index1M,$H2107,TRUE,_xll.ohTrigger(RecalcTrigger,Trigger1M)),NA())</f>
        <v>1.7059279342262174E-2</v>
      </c>
      <c r="K2107" s="44">
        <f>IFERROR(_xll.qlIndexFixing(Index3M,H2107,TRUE,_xll.ohTrigger(RecalcTrigger,Trigger3M)),NA())</f>
        <v>1.7314599657446174E-2</v>
      </c>
      <c r="L2107" s="44">
        <f>IFERROR(_xll.qlIndexFixing(Index6M,$H2107,TRUE,_xll.ohTrigger(RecalcTrigger,Trigger6M)),NA())</f>
        <v>1.74009586948108E-2</v>
      </c>
      <c r="M2107" s="178">
        <f>IFERROR(_xll.qlIndexFixing(Index1Y,$H2107,TRUE,_xll.ohTrigger(RecalcTrigger,Trigger1Y)),NA())</f>
        <v>1.7662087770575319E-2</v>
      </c>
      <c r="N2107" s="177">
        <f>IFERROR(_xll.qlIndexFixing(ONIndex1M,I2107,TRUE,_xll.ohTrigger(RecalcTrigger,Trigger1M)),NA())</f>
        <v>1.7061580823722888E-2</v>
      </c>
      <c r="O2107" s="44">
        <f>IFERROR(_xll.qlIndexFixing(ONIndex3M,I2107,TRUE,_xll.ohTrigger(RecalcTrigger,Trigger3M)),NA())</f>
        <v>1.7321662203008126E-2</v>
      </c>
      <c r="P2107" s="44">
        <f>IFERROR(_xll.qlIndexFixing(ONIndex6M,I2107,TRUE,_xll.ohTrigger(RecalcTrigger,Trigger6M)),NA())</f>
        <v>1.7411931224916577E-2</v>
      </c>
      <c r="Q2107" s="178">
        <f>IFERROR(_xll.qlIndexFixing(ONIndex1Y,I2107,TRUE,_xll.ohTrigger(RecalcTrigger,Trigger1Y)),NA())</f>
        <v>1.7689007815665514E-2</v>
      </c>
    </row>
    <row r="2108" spans="2:17" x14ac:dyDescent="0.2">
      <c r="B2108" s="39" t="s">
        <v>42</v>
      </c>
      <c r="D2108" s="42">
        <f>_xll.qlCalendarAdvance(Calendar,$D2107,B2108,"f",FALSE)</f>
        <v>54260</v>
      </c>
      <c r="E2108" s="172">
        <f>_xll.qlInterestRateIndexValueDate(IndexON,D2108)</f>
        <v>54260</v>
      </c>
      <c r="F2108" s="188">
        <f>IFERROR(_xll.qlIndexFixing(IndexON,D2108,TRUE,_xll.ohTrigger(RecalcTrigger,TriggerON)),NA())</f>
        <v>1.6765098366832154E-2</v>
      </c>
      <c r="H2108" s="42">
        <f>_xll.qlCalendarAdvance(Calendar,$H2107,B2108,"f",FALSE)</f>
        <v>54260</v>
      </c>
      <c r="I2108" s="172">
        <f>_xll.qlInterestRateIndexValueDate(Index1M,$H2108)</f>
        <v>54260</v>
      </c>
      <c r="J2108" s="177">
        <f>IFERROR(_xll.qlIndexFixing(Index1M,$H2108,TRUE,_xll.ohTrigger(RecalcTrigger,Trigger1M)),NA())</f>
        <v>1.705263538052194E-2</v>
      </c>
      <c r="K2108" s="44">
        <f>IFERROR(_xll.qlIndexFixing(Index3M,H2108,TRUE,_xll.ohTrigger(RecalcTrigger,Trigger3M)),NA())</f>
        <v>1.7307791729127251E-2</v>
      </c>
      <c r="L2108" s="44">
        <f>IFERROR(_xll.qlIndexFixing(Index6M,$H2108,TRUE,_xll.ohTrigger(RecalcTrigger,Trigger6M)),NA())</f>
        <v>1.7394363121632467E-2</v>
      </c>
      <c r="M2108" s="178">
        <f>IFERROR(_xll.qlIndexFixing(Index1Y,$H2108,TRUE,_xll.ohTrigger(RecalcTrigger,Trigger1Y)),NA())</f>
        <v>1.7655167718513276E-2</v>
      </c>
      <c r="N2108" s="177">
        <f>IFERROR(_xll.qlIndexFixing(ONIndex1M,I2108,TRUE,_xll.ohTrigger(RecalcTrigger,Trigger1M)),NA())</f>
        <v>1.705491870946152E-2</v>
      </c>
      <c r="O2108" s="44">
        <f>IFERROR(_xll.qlIndexFixing(ONIndex3M,I2108,TRUE,_xll.ohTrigger(RecalcTrigger,Trigger3M)),NA())</f>
        <v>1.7314783209871898E-2</v>
      </c>
      <c r="P2108" s="44">
        <f>IFERROR(_xll.qlIndexFixing(ONIndex6M,I2108,TRUE,_xll.ohTrigger(RecalcTrigger,Trigger6M)),NA())</f>
        <v>1.7405191914640072E-2</v>
      </c>
      <c r="Q2108" s="178">
        <f>IFERROR(_xll.qlIndexFixing(ONIndex1Y,I2108,TRUE,_xll.ohTrigger(RecalcTrigger,Trigger1Y)),NA())</f>
        <v>1.7681785937678773E-2</v>
      </c>
    </row>
    <row r="2109" spans="2:17" x14ac:dyDescent="0.2">
      <c r="B2109" s="39" t="s">
        <v>42</v>
      </c>
      <c r="D2109" s="42">
        <f>_xll.qlCalendarAdvance(Calendar,$D2108,B2109,"f",FALSE)</f>
        <v>54267</v>
      </c>
      <c r="E2109" s="172">
        <f>_xll.qlInterestRateIndexValueDate(IndexON,D2109)</f>
        <v>54267</v>
      </c>
      <c r="F2109" s="188">
        <f>IFERROR(_xll.qlIndexFixing(IndexON,D2109,TRUE,_xll.ohTrigger(RecalcTrigger,TriggerON)),NA())</f>
        <v>1.6758442180944133E-2</v>
      </c>
      <c r="H2109" s="42">
        <f>_xll.qlCalendarAdvance(Calendar,$H2108,B2109,"f",FALSE)</f>
        <v>54267</v>
      </c>
      <c r="I2109" s="172">
        <f>_xll.qlInterestRateIndexValueDate(Index1M,$H2109)</f>
        <v>54267</v>
      </c>
      <c r="J2109" s="177">
        <f>IFERROR(_xll.qlIndexFixing(Index1M,$H2109,TRUE,_xll.ohTrigger(RecalcTrigger,Trigger1M)),NA())</f>
        <v>1.7046004251866805E-2</v>
      </c>
      <c r="K2109" s="44">
        <f>IFERROR(_xll.qlIndexFixing(Index3M,H2109,TRUE,_xll.ohTrigger(RecalcTrigger,Trigger3M)),NA())</f>
        <v>1.7300999312804832E-2</v>
      </c>
      <c r="L2109" s="44">
        <f>IFERROR(_xll.qlIndexFixing(Index6M,$H2109,TRUE,_xll.ohTrigger(RecalcTrigger,Trigger6M)),NA())</f>
        <v>1.7387783063367867E-2</v>
      </c>
      <c r="M2109" s="178">
        <f>IFERROR(_xll.qlIndexFixing(Index1Y,$H2109,TRUE,_xll.ohTrigger(RecalcTrigger,Trigger1Y)),NA())</f>
        <v>1.7648264213272036E-2</v>
      </c>
      <c r="N2109" s="177">
        <f>IFERROR(_xll.qlIndexFixing(ONIndex1M,I2109,TRUE,_xll.ohTrigger(RecalcTrigger,Trigger1M)),NA())</f>
        <v>1.7048269406590988E-2</v>
      </c>
      <c r="O2109" s="44">
        <f>IFERROR(_xll.qlIndexFixing(ONIndex3M,I2109,TRUE,_xll.ohTrigger(RecalcTrigger,Trigger3M)),NA())</f>
        <v>1.7307919650541015E-2</v>
      </c>
      <c r="P2109" s="44">
        <f>IFERROR(_xll.qlIndexFixing(ONIndex6M,I2109,TRUE,_xll.ohTrigger(RecalcTrigger,Trigger6M)),NA())</f>
        <v>1.7398467963444242E-2</v>
      </c>
      <c r="Q2109" s="178">
        <f>IFERROR(_xll.qlIndexFixing(ONIndex1Y,I2109,TRUE,_xll.ohTrigger(RecalcTrigger,Trigger1Y)),NA())</f>
        <v>1.7674580274216201E-2</v>
      </c>
    </row>
    <row r="2110" spans="2:17" x14ac:dyDescent="0.2">
      <c r="B2110" s="39" t="s">
        <v>42</v>
      </c>
      <c r="D2110" s="42">
        <f>_xll.qlCalendarAdvance(Calendar,$D2109,B2110,"f",FALSE)</f>
        <v>54274</v>
      </c>
      <c r="E2110" s="172">
        <f>_xll.qlInterestRateIndexValueDate(IndexON,D2110)</f>
        <v>54274</v>
      </c>
      <c r="F2110" s="188">
        <f>IFERROR(_xll.qlIndexFixing(IndexON,D2110,TRUE,_xll.ohTrigger(RecalcTrigger,TriggerON)),NA())</f>
        <v>1.6751801404061295E-2</v>
      </c>
      <c r="H2110" s="42">
        <f>_xll.qlCalendarAdvance(Calendar,$H2109,B2110,"f",FALSE)</f>
        <v>54274</v>
      </c>
      <c r="I2110" s="172">
        <f>_xll.qlInterestRateIndexValueDate(Index1M,$H2110)</f>
        <v>54274</v>
      </c>
      <c r="J2110" s="177">
        <f>IFERROR(_xll.qlIndexFixing(Index1M,$H2110,TRUE,_xll.ohTrigger(RecalcTrigger,Trigger1M)),NA())</f>
        <v>1.7039385956268003E-2</v>
      </c>
      <c r="K2110" s="44">
        <f>IFERROR(_xll.qlIndexFixing(Index3M,H2110,TRUE,_xll.ohTrigger(RecalcTrigger,Trigger3M)),NA())</f>
        <v>1.7294222408400516E-2</v>
      </c>
      <c r="L2110" s="44">
        <f>IFERROR(_xll.qlIndexFixing(Index6M,$H2110,TRUE,_xll.ohTrigger(RecalcTrigger,Trigger6M)),NA())</f>
        <v>1.7381218519862834E-2</v>
      </c>
      <c r="M2110" s="178">
        <f>IFERROR(_xll.qlIndexFixing(Index1Y,$H2110,TRUE,_xll.ohTrigger(RecalcTrigger,Trigger1Y)),NA())</f>
        <v>1.7641377254516533E-2</v>
      </c>
      <c r="N2110" s="177">
        <f>IFERROR(_xll.qlIndexFixing(ONIndex1M,I2110,TRUE,_xll.ohTrigger(RecalcTrigger,Trigger1M)),NA())</f>
        <v>1.7041632915273386E-2</v>
      </c>
      <c r="O2110" s="44">
        <f>IFERROR(_xll.qlIndexFixing(ONIndex3M,I2110,TRUE,_xll.ohTrigger(RecalcTrigger,Trigger3M)),NA())</f>
        <v>1.7301071525339662E-2</v>
      </c>
      <c r="P2110" s="44">
        <f>IFERROR(_xll.qlIndexFixing(ONIndex6M,I2110,TRUE,_xll.ohTrigger(RecalcTrigger,Trigger6M)),NA())</f>
        <v>1.7391759371977455E-2</v>
      </c>
      <c r="Q2110" s="178">
        <f>IFERROR(_xll.qlIndexFixing(ONIndex1Y,I2110,TRUE,_xll.ohTrigger(RecalcTrigger,Trigger1Y)),NA())</f>
        <v>1.7667390825439888E-2</v>
      </c>
    </row>
    <row r="2111" spans="2:17" x14ac:dyDescent="0.2">
      <c r="B2111" s="39" t="s">
        <v>42</v>
      </c>
      <c r="D2111" s="42">
        <f>_xll.qlCalendarAdvance(Calendar,$D2110,B2111,"f",FALSE)</f>
        <v>54281</v>
      </c>
      <c r="E2111" s="172">
        <f>_xll.qlInterestRateIndexValueDate(IndexON,D2111)</f>
        <v>54281</v>
      </c>
      <c r="F2111" s="188">
        <f>IFERROR(_xll.qlIndexFixing(IndexON,D2111,TRUE,_xll.ohTrigger(RecalcTrigger,TriggerON)),NA())</f>
        <v>1.674517603618364E-2</v>
      </c>
      <c r="H2111" s="42">
        <f>_xll.qlCalendarAdvance(Calendar,$H2110,B2111,"f",FALSE)</f>
        <v>54281</v>
      </c>
      <c r="I2111" s="172">
        <f>_xll.qlInterestRateIndexValueDate(Index1M,$H2111)</f>
        <v>54281</v>
      </c>
      <c r="J2111" s="177">
        <f>IFERROR(_xll.qlIndexFixing(Index1M,$H2111,TRUE,_xll.ohTrigger(RecalcTrigger,Trigger1M)),NA())</f>
        <v>1.7032780493715087E-2</v>
      </c>
      <c r="K2111" s="44">
        <f>IFERROR(_xll.qlIndexFixing(Index3M,H2111,TRUE,_xll.ohTrigger(RecalcTrigger,Trigger3M)),NA())</f>
        <v>1.7287461015835018E-2</v>
      </c>
      <c r="L2111" s="44">
        <f>IFERROR(_xll.qlIndexFixing(Index6M,$H2111,TRUE,_xll.ohTrigger(RecalcTrigger,Trigger6M)),NA())</f>
        <v>1.7374669490967169E-2</v>
      </c>
      <c r="M2111" s="178">
        <f>IFERROR(_xll.qlIndexFixing(Index1Y,$H2111,TRUE,_xll.ohTrigger(RecalcTrigger,Trigger1Y)),NA())</f>
        <v>1.7634506841910369E-2</v>
      </c>
      <c r="N2111" s="177">
        <f>IFERROR(_xll.qlIndexFixing(ONIndex1M,I2111,TRUE,_xll.ohTrigger(RecalcTrigger,Trigger1M)),NA())</f>
        <v>1.703500923558976E-2</v>
      </c>
      <c r="O2111" s="44">
        <f>IFERROR(_xll.qlIndexFixing(ONIndex3M,I2111,TRUE,_xll.ohTrigger(RecalcTrigger,Trigger3M)),NA())</f>
        <v>1.7294238833943654E-2</v>
      </c>
      <c r="P2111" s="44">
        <f>IFERROR(_xll.qlIndexFixing(ONIndex6M,I2111,TRUE,_xll.ohTrigger(RecalcTrigger,Trigger6M)),NA())</f>
        <v>1.7385066139915528E-2</v>
      </c>
      <c r="Q2111" s="178">
        <f>IFERROR(_xll.qlIndexFixing(ONIndex1Y,I2111,TRUE,_xll.ohTrigger(RecalcTrigger,Trigger1Y)),NA())</f>
        <v>1.7660217591187743E-2</v>
      </c>
    </row>
    <row r="2112" spans="2:17" x14ac:dyDescent="0.2">
      <c r="B2112" s="39" t="s">
        <v>42</v>
      </c>
      <c r="D2112" s="42">
        <f>_xll.qlCalendarAdvance(Calendar,$D2111,B2112,"f",FALSE)</f>
        <v>54288</v>
      </c>
      <c r="E2112" s="172">
        <f>_xll.qlInterestRateIndexValueDate(IndexON,D2112)</f>
        <v>54288</v>
      </c>
      <c r="F2112" s="188">
        <f>IFERROR(_xll.qlIndexFixing(IndexON,D2112,TRUE,_xll.ohTrigger(RecalcTrigger,TriggerON)),NA())</f>
        <v>1.6738566077311168E-2</v>
      </c>
      <c r="H2112" s="42">
        <f>_xll.qlCalendarAdvance(Calendar,$H2111,B2112,"f",FALSE)</f>
        <v>54288</v>
      </c>
      <c r="I2112" s="172">
        <f>_xll.qlInterestRateIndexValueDate(Index1M,$H2112)</f>
        <v>54288</v>
      </c>
      <c r="J2112" s="177">
        <f>IFERROR(_xll.qlIndexFixing(Index1M,$H2112,TRUE,_xll.ohTrigger(RecalcTrigger,Trigger1M)),NA())</f>
        <v>1.702618786417406E-2</v>
      </c>
      <c r="K2112" s="44">
        <f>IFERROR(_xll.qlIndexFixing(Index3M,H2112,TRUE,_xll.ohTrigger(RecalcTrigger,Trigger3M)),NA())</f>
        <v>1.7280715135027293E-2</v>
      </c>
      <c r="L2112" s="44">
        <f>IFERROR(_xll.qlIndexFixing(Index6M,$H2112,TRUE,_xll.ohTrigger(RecalcTrigger,Trigger6M)),NA())</f>
        <v>1.7368135976525825E-2</v>
      </c>
      <c r="M2112" s="178">
        <f>IFERROR(_xll.qlIndexFixing(Index1Y,$H2112,TRUE,_xll.ohTrigger(RecalcTrigger,Trigger1Y)),NA())</f>
        <v>1.762765297511959E-2</v>
      </c>
      <c r="N2112" s="177">
        <f>IFERROR(_xll.qlIndexFixing(ONIndex1M,I2112,TRUE,_xll.ohTrigger(RecalcTrigger,Trigger1M)),NA())</f>
        <v>1.7028398367134878E-2</v>
      </c>
      <c r="O2112" s="44">
        <f>IFERROR(_xll.qlIndexFixing(ONIndex3M,I2112,TRUE,_xll.ohTrigger(RecalcTrigger,Trigger3M)),NA())</f>
        <v>1.7287421576434037E-2</v>
      </c>
      <c r="P2112" s="44">
        <f>IFERROR(_xll.qlIndexFixing(ONIndex6M,I2112,TRUE,_xll.ohTrigger(RecalcTrigger,Trigger6M)),NA())</f>
        <v>1.7378388267015321E-2</v>
      </c>
      <c r="Q2112" s="178">
        <f>IFERROR(_xll.qlIndexFixing(ONIndex1Y,I2112,TRUE,_xll.ohTrigger(RecalcTrigger,Trigger1Y)),NA())</f>
        <v>1.7653060571297674E-2</v>
      </c>
    </row>
    <row r="2113" spans="2:17" x14ac:dyDescent="0.2">
      <c r="B2113" s="39" t="s">
        <v>42</v>
      </c>
      <c r="D2113" s="42">
        <f>_xll.qlCalendarAdvance(Calendar,$D2112,B2113,"f",FALSE)</f>
        <v>54295</v>
      </c>
      <c r="E2113" s="172">
        <f>_xll.qlInterestRateIndexValueDate(IndexON,D2113)</f>
        <v>54295</v>
      </c>
      <c r="F2113" s="188">
        <f>IFERROR(_xll.qlIndexFixing(IndexON,D2113,TRUE,_xll.ohTrigger(RecalcTrigger,TriggerON)),NA())</f>
        <v>1.6731971527443879E-2</v>
      </c>
      <c r="H2113" s="42">
        <f>_xll.qlCalendarAdvance(Calendar,$H2112,B2113,"f",FALSE)</f>
        <v>54295</v>
      </c>
      <c r="I2113" s="172">
        <f>_xll.qlInterestRateIndexValueDate(Index1M,$H2113)</f>
        <v>54295</v>
      </c>
      <c r="J2113" s="177">
        <f>IFERROR(_xll.qlIndexFixing(Index1M,$H2113,TRUE,_xll.ohTrigger(RecalcTrigger,Trigger1M)),NA())</f>
        <v>1.7019608067631857E-2</v>
      </c>
      <c r="K2113" s="44">
        <f>IFERROR(_xll.qlIndexFixing(Index3M,H2113,TRUE,_xll.ohTrigger(RecalcTrigger,Trigger3M)),NA())</f>
        <v>1.72739847659007E-2</v>
      </c>
      <c r="L2113" s="44">
        <f>IFERROR(_xll.qlIndexFixing(Index6M,$H2113,TRUE,_xll.ohTrigger(RecalcTrigger,Trigger6M)),NA())</f>
        <v>1.7361617976389486E-2</v>
      </c>
      <c r="M2113" s="178">
        <f>IFERROR(_xll.qlIndexFixing(Index1Y,$H2113,TRUE,_xll.ohTrigger(RecalcTrigger,Trigger1Y)),NA())</f>
        <v>1.7620815653810462E-2</v>
      </c>
      <c r="N2113" s="177">
        <f>IFERROR(_xll.qlIndexFixing(ONIndex1M,I2113,TRUE,_xll.ohTrigger(RecalcTrigger,Trigger1M)),NA())</f>
        <v>1.7021800310476065E-2</v>
      </c>
      <c r="O2113" s="44">
        <f>IFERROR(_xll.qlIndexFixing(ONIndex3M,I2113,TRUE,_xll.ohTrigger(RecalcTrigger,Trigger3M)),NA())</f>
        <v>1.7280619752972903E-2</v>
      </c>
      <c r="P2113" s="44">
        <f>IFERROR(_xll.qlIndexFixing(ONIndex6M,I2113,TRUE,_xll.ohTrigger(RecalcTrigger,Trigger6M)),NA())</f>
        <v>1.7371725753763112E-2</v>
      </c>
      <c r="Q2113" s="178">
        <f>IFERROR(_xll.qlIndexFixing(ONIndex1Y,I2113,TRUE,_xll.ohTrigger(RecalcTrigger,Trigger1Y)),NA())</f>
        <v>1.7645919766093865E-2</v>
      </c>
    </row>
    <row r="2114" spans="2:17" x14ac:dyDescent="0.2">
      <c r="B2114" s="39" t="s">
        <v>42</v>
      </c>
      <c r="D2114" s="42">
        <f>_xll.qlCalendarAdvance(Calendar,$D2113,B2114,"f",FALSE)</f>
        <v>54302</v>
      </c>
      <c r="E2114" s="172">
        <f>_xll.qlInterestRateIndexValueDate(IndexON,D2114)</f>
        <v>54302</v>
      </c>
      <c r="F2114" s="188">
        <f>IFERROR(_xll.qlIndexFixing(IndexON,D2114,TRUE,_xll.ohTrigger(RecalcTrigger,TriggerON)),NA())</f>
        <v>1.6725392386581772E-2</v>
      </c>
      <c r="H2114" s="42">
        <f>_xll.qlCalendarAdvance(Calendar,$H2113,B2114,"f",FALSE)</f>
        <v>54302</v>
      </c>
      <c r="I2114" s="172">
        <f>_xll.qlInterestRateIndexValueDate(Index1M,$H2114)</f>
        <v>54302</v>
      </c>
      <c r="J2114" s="177">
        <f>IFERROR(_xll.qlIndexFixing(Index1M,$H2114,TRUE,_xll.ohTrigger(RecalcTrigger,Trigger1M)),NA())</f>
        <v>1.7013112758996495E-2</v>
      </c>
      <c r="K2114" s="44">
        <f>IFERROR(_xll.qlIndexFixing(Index3M,H2114,TRUE,_xll.ohTrigger(RecalcTrigger,Trigger3M)),NA())</f>
        <v>1.7267338753341133E-2</v>
      </c>
      <c r="L2114" s="44">
        <f>IFERROR(_xll.qlIndexFixing(Index6M,$H2114,TRUE,_xll.ohTrigger(RecalcTrigger,Trigger6M)),NA())</f>
        <v>1.7355258796972185E-2</v>
      </c>
      <c r="M2114" s="178">
        <f>IFERROR(_xll.qlIndexFixing(Index1Y,$H2114,TRUE,_xll.ohTrigger(RecalcTrigger,Trigger1Y)),NA())</f>
        <v>1.7613994877649919E-2</v>
      </c>
      <c r="N2114" s="177">
        <f>IFERROR(_xll.qlIndexFixing(ONIndex1M,I2114,TRUE,_xll.ohTrigger(RecalcTrigger,Trigger1M)),NA())</f>
        <v>1.7015215065208089E-2</v>
      </c>
      <c r="O2114" s="44">
        <f>IFERROR(_xll.qlIndexFixing(ONIndex3M,I2114,TRUE,_xll.ohTrigger(RecalcTrigger,Trigger3M)),NA())</f>
        <v>1.7273833363398161E-2</v>
      </c>
      <c r="P2114" s="44">
        <f>IFERROR(_xll.qlIndexFixing(ONIndex6M,I2114,TRUE,_xll.ohTrigger(RecalcTrigger,Trigger6M)),NA())</f>
        <v>1.7365078599834716E-2</v>
      </c>
      <c r="Q2114" s="178">
        <f>IFERROR(_xll.qlIndexFixing(ONIndex1Y,I2114,TRUE,_xll.ohTrigger(RecalcTrigger,Trigger1Y)),NA())</f>
        <v>1.763879517549527E-2</v>
      </c>
    </row>
    <row r="2115" spans="2:17" x14ac:dyDescent="0.2">
      <c r="B2115" s="39" t="s">
        <v>42</v>
      </c>
      <c r="D2115" s="42">
        <f>_xll.qlCalendarAdvance(Calendar,$D2114,B2115,"f",FALSE)</f>
        <v>54309</v>
      </c>
      <c r="E2115" s="172">
        <f>_xll.qlInterestRateIndexValueDate(IndexON,D2115)</f>
        <v>54309</v>
      </c>
      <c r="F2115" s="188">
        <f>IFERROR(_xll.qlIndexFixing(IndexON,D2115,TRUE,_xll.ohTrigger(RecalcTrigger,TriggerON)),NA())</f>
        <v>1.6718828654724849E-2</v>
      </c>
      <c r="H2115" s="42">
        <f>_xll.qlCalendarAdvance(Calendar,$H2114,B2115,"f",FALSE)</f>
        <v>54309</v>
      </c>
      <c r="I2115" s="172">
        <f>_xll.qlInterestRateIndexValueDate(Index1M,$H2115)</f>
        <v>54309</v>
      </c>
      <c r="J2115" s="177">
        <f>IFERROR(_xll.qlIndexFixing(Index1M,$H2115,TRUE,_xll.ohTrigger(RecalcTrigger,Trigger1M)),NA())</f>
        <v>1.7006558017003758E-2</v>
      </c>
      <c r="K2115" s="44">
        <f>IFERROR(_xll.qlIndexFixing(Index3M,H2115,TRUE,_xll.ohTrigger(RecalcTrigger,Trigger3M)),NA())</f>
        <v>1.7260638615614179E-2</v>
      </c>
      <c r="L2115" s="44">
        <f>IFERROR(_xll.qlIndexFixing(Index6M,$H2115,TRUE,_xll.ohTrigger(RecalcTrigger,Trigger6M)),NA())</f>
        <v>1.7348769422235899E-2</v>
      </c>
      <c r="M2115" s="178">
        <f>IFERROR(_xll.qlIndexFixing(Index1Y,$H2115,TRUE,_xll.ohTrigger(RecalcTrigger,Trigger1Y)),NA())</f>
        <v>1.7607190646306004E-2</v>
      </c>
      <c r="N2115" s="177">
        <f>IFERROR(_xll.qlIndexFixing(ONIndex1M,I2115,TRUE,_xll.ohTrigger(RecalcTrigger,Trigger1M)),NA())</f>
        <v>1.7008642631411997E-2</v>
      </c>
      <c r="O2115" s="44">
        <f>IFERROR(_xll.qlIndexFixing(ONIndex3M,I2115,TRUE,_xll.ohTrigger(RecalcTrigger,Trigger3M)),NA())</f>
        <v>1.7267062407628764E-2</v>
      </c>
      <c r="P2115" s="44">
        <f>IFERROR(_xll.qlIndexFixing(ONIndex6M,I2115,TRUE,_xll.ohTrigger(RecalcTrigger,Trigger6M)),NA())</f>
        <v>1.7358446805230132E-2</v>
      </c>
      <c r="Q2115" s="178">
        <f>IFERROR(_xll.qlIndexFixing(ONIndex1Y,I2115,TRUE,_xll.ohTrigger(RecalcTrigger,Trigger1Y)),NA())</f>
        <v>1.7631686799339796E-2</v>
      </c>
    </row>
    <row r="2116" spans="2:17" x14ac:dyDescent="0.2">
      <c r="B2116" s="39" t="s">
        <v>42</v>
      </c>
      <c r="D2116" s="42">
        <f>_xll.qlCalendarAdvance(Calendar,$D2115,B2116,"f",FALSE)</f>
        <v>54316</v>
      </c>
      <c r="E2116" s="172">
        <f>_xll.qlInterestRateIndexValueDate(IndexON,D2116)</f>
        <v>54316</v>
      </c>
      <c r="F2116" s="188">
        <f>IFERROR(_xll.qlIndexFixing(IndexON,D2116,TRUE,_xll.ohTrigger(RecalcTrigger,TriggerON)),NA())</f>
        <v>1.6712280331792062E-2</v>
      </c>
      <c r="H2116" s="42">
        <f>_xll.qlCalendarAdvance(Calendar,$H2115,B2116,"f",FALSE)</f>
        <v>54316</v>
      </c>
      <c r="I2116" s="172">
        <f>_xll.qlInterestRateIndexValueDate(Index1M,$H2116)</f>
        <v>54316</v>
      </c>
      <c r="J2116" s="177">
        <f>IFERROR(_xll.qlIndexFixing(Index1M,$H2116,TRUE,_xll.ohTrigger(RecalcTrigger,Trigger1M)),NA())</f>
        <v>1.7000016107225346E-2</v>
      </c>
      <c r="K2116" s="44">
        <f>IFERROR(_xll.qlIndexFixing(Index3M,H2116,TRUE,_xll.ohTrigger(RecalcTrigger,Trigger3M)),NA())</f>
        <v>1.7253953988485258E-2</v>
      </c>
      <c r="L2116" s="44">
        <f>IFERROR(_xll.qlIndexFixing(Index6M,$H2116,TRUE,_xll.ohTrigger(RecalcTrigger,Trigger6M)),NA())</f>
        <v>1.7342295558837595E-2</v>
      </c>
      <c r="M2116" s="178">
        <f>IFERROR(_xll.qlIndexFixing(Index1Y,$H2116,TRUE,_xll.ohTrigger(RecalcTrigger,Trigger1Y)),NA())</f>
        <v>1.7600402959447425E-2</v>
      </c>
      <c r="N2116" s="177">
        <f>IFERROR(_xll.qlIndexFixing(ONIndex1M,I2116,TRUE,_xll.ohTrigger(RecalcTrigger,Trigger1M)),NA())</f>
        <v>1.7002083009087787E-2</v>
      </c>
      <c r="O2116" s="44">
        <f>IFERROR(_xll.qlIndexFixing(ONIndex3M,I2116,TRUE,_xll.ohTrigger(RecalcTrigger,Trigger3M)),NA())</f>
        <v>1.726030688590785E-2</v>
      </c>
      <c r="P2116" s="44">
        <f>IFERROR(_xll.qlIndexFixing(ONIndex6M,I2116,TRUE,_xll.ohTrigger(RecalcTrigger,Trigger6M)),NA())</f>
        <v>1.7351830370030408E-2</v>
      </c>
      <c r="Q2116" s="178">
        <f>IFERROR(_xll.qlIndexFixing(ONIndex1Y,I2116,TRUE,_xll.ohTrigger(RecalcTrigger,Trigger1Y)),NA())</f>
        <v>1.7624594637708491E-2</v>
      </c>
    </row>
    <row r="2117" spans="2:17" x14ac:dyDescent="0.2">
      <c r="B2117" s="39" t="s">
        <v>42</v>
      </c>
      <c r="D2117" s="42">
        <f>_xll.qlCalendarAdvance(Calendar,$D2116,B2117,"f",FALSE)</f>
        <v>54323</v>
      </c>
      <c r="E2117" s="172">
        <f>_xll.qlInterestRateIndexValueDate(IndexON,D2117)</f>
        <v>54323</v>
      </c>
      <c r="F2117" s="188">
        <f>IFERROR(_xll.qlIndexFixing(IndexON,D2117,TRUE,_xll.ohTrigger(RecalcTrigger,TriggerON)),NA())</f>
        <v>1.6705747418026551E-2</v>
      </c>
      <c r="H2117" s="42">
        <f>_xll.qlCalendarAdvance(Calendar,$H2116,B2117,"f",FALSE)</f>
        <v>54323</v>
      </c>
      <c r="I2117" s="172">
        <f>_xll.qlInterestRateIndexValueDate(Index1M,$H2117)</f>
        <v>54323</v>
      </c>
      <c r="J2117" s="177">
        <f>IFERROR(_xll.qlIndexFixing(Index1M,$H2117,TRUE,_xll.ohTrigger(RecalcTrigger,Trigger1M)),NA())</f>
        <v>1.6993487029650461E-2</v>
      </c>
      <c r="K2117" s="44">
        <f>IFERROR(_xll.qlIndexFixing(Index3M,H2117,TRUE,_xll.ohTrigger(RecalcTrigger,Trigger3M)),NA())</f>
        <v>1.7247284871875993E-2</v>
      </c>
      <c r="L2117" s="44">
        <f>IFERROR(_xll.qlIndexFixing(Index6M,$H2117,TRUE,_xll.ohTrigger(RecalcTrigger,Trigger6M)),NA())</f>
        <v>1.7335837206629501E-2</v>
      </c>
      <c r="M2117" s="178">
        <f>IFERROR(_xll.qlIndexFixing(Index1Y,$H2117,TRUE,_xll.ohTrigger(RecalcTrigger,Trigger1Y)),NA())</f>
        <v>1.7593631816743782E-2</v>
      </c>
      <c r="N2117" s="177">
        <f>IFERROR(_xll.qlIndexFixing(ONIndex1M,I2117,TRUE,_xll.ohTrigger(RecalcTrigger,Trigger1M)),NA())</f>
        <v>1.69955361984786E-2</v>
      </c>
      <c r="O2117" s="44">
        <f>IFERROR(_xll.qlIndexFixing(ONIndex3M,I2117,TRUE,_xll.ohTrigger(RecalcTrigger,Trigger3M)),NA())</f>
        <v>1.7253566798073328E-2</v>
      </c>
      <c r="P2117" s="44">
        <f>IFERROR(_xll.qlIndexFixing(ONIndex6M,I2117,TRUE,_xll.ohTrigger(RecalcTrigger,Trigger6M)),NA())</f>
        <v>1.7345229294397635E-2</v>
      </c>
      <c r="Q2117" s="178">
        <f>IFERROR(_xll.qlIndexFixing(ONIndex1Y,I2117,TRUE,_xll.ohTrigger(RecalcTrigger,Trigger1Y)),NA())</f>
        <v>1.7617518690763445E-2</v>
      </c>
    </row>
    <row r="2118" spans="2:17" x14ac:dyDescent="0.2">
      <c r="B2118" s="39" t="s">
        <v>42</v>
      </c>
      <c r="D2118" s="42">
        <f>_xll.qlCalendarAdvance(Calendar,$D2117,B2118,"f",FALSE)</f>
        <v>54330</v>
      </c>
      <c r="E2118" s="172">
        <f>_xll.qlInterestRateIndexValueDate(IndexON,D2118)</f>
        <v>54330</v>
      </c>
      <c r="F2118" s="188">
        <f>IFERROR(_xll.qlIndexFixing(IndexON,D2118,TRUE,_xll.ohTrigger(RecalcTrigger,TriggerON)),NA())</f>
        <v>1.6699229913185176E-2</v>
      </c>
      <c r="H2118" s="42">
        <f>_xll.qlCalendarAdvance(Calendar,$H2117,B2118,"f",FALSE)</f>
        <v>54330</v>
      </c>
      <c r="I2118" s="172">
        <f>_xll.qlInterestRateIndexValueDate(Index1M,$H2118)</f>
        <v>54330</v>
      </c>
      <c r="J2118" s="177">
        <f>IFERROR(_xll.qlIndexFixing(Index1M,$H2118,TRUE,_xll.ohTrigger(RecalcTrigger,Trigger1M)),NA())</f>
        <v>1.698697078425208E-2</v>
      </c>
      <c r="K2118" s="44">
        <f>IFERROR(_xll.qlIndexFixing(Index3M,H2118,TRUE,_xll.ohTrigger(RecalcTrigger,Trigger3M)),NA())</f>
        <v>1.7240631265708902E-2</v>
      </c>
      <c r="L2118" s="44">
        <f>IFERROR(_xll.qlIndexFixing(Index6M,$H2118,TRUE,_xll.ohTrigger(RecalcTrigger,Trigger6M)),NA())</f>
        <v>1.7329394365463414E-2</v>
      </c>
      <c r="M2118" s="178">
        <f>IFERROR(_xll.qlIndexFixing(Index1Y,$H2118,TRUE,_xll.ohTrigger(RecalcTrigger,Trigger1Y)),NA())</f>
        <v>1.7586877217865338E-2</v>
      </c>
      <c r="N2118" s="177">
        <f>IFERROR(_xll.qlIndexFixing(ONIndex1M,I2118,TRUE,_xll.ohTrigger(RecalcTrigger,Trigger1M)),NA())</f>
        <v>1.6989002199179204E-2</v>
      </c>
      <c r="O2118" s="44">
        <f>IFERROR(_xll.qlIndexFixing(ONIndex3M,I2118,TRUE,_xll.ohTrigger(RecalcTrigger,Trigger3M)),NA())</f>
        <v>1.724684214404415E-2</v>
      </c>
      <c r="P2118" s="44">
        <f>IFERROR(_xll.qlIndexFixing(ONIndex6M,I2118,TRUE,_xll.ohTrigger(RecalcTrigger,Trigger6M)),NA())</f>
        <v>1.7338643578088675E-2</v>
      </c>
      <c r="Q2118" s="178">
        <f>IFERROR(_xll.qlIndexFixing(ONIndex1Y,I2118,TRUE,_xll.ohTrigger(RecalcTrigger,Trigger1Y)),NA())</f>
        <v>1.7610458958261521E-2</v>
      </c>
    </row>
    <row r="2119" spans="2:17" x14ac:dyDescent="0.2">
      <c r="B2119" s="39" t="s">
        <v>42</v>
      </c>
      <c r="D2119" s="42">
        <f>_xll.qlCalendarAdvance(Calendar,$D2118,B2119,"f",FALSE)</f>
        <v>54337</v>
      </c>
      <c r="E2119" s="172">
        <f>_xll.qlInterestRateIndexValueDate(IndexON,D2119)</f>
        <v>54337</v>
      </c>
      <c r="F2119" s="188">
        <f>IFERROR(_xll.qlIndexFixing(IndexON,D2119,TRUE,_xll.ohTrigger(RecalcTrigger,TriggerON)),NA())</f>
        <v>1.6692727817267938E-2</v>
      </c>
      <c r="H2119" s="42">
        <f>_xll.qlCalendarAdvance(Calendar,$H2118,B2119,"f",FALSE)</f>
        <v>54337</v>
      </c>
      <c r="I2119" s="172">
        <f>_xll.qlInterestRateIndexValueDate(Index1M,$H2119)</f>
        <v>54337</v>
      </c>
      <c r="J2119" s="177">
        <f>IFERROR(_xll.qlIndexFixing(Index1M,$H2119,TRUE,_xll.ohTrigger(RecalcTrigger,Trigger1M)),NA())</f>
        <v>1.6980398780093737E-2</v>
      </c>
      <c r="K2119" s="44">
        <f>IFERROR(_xll.qlIndexFixing(Index3M,H2119,TRUE,_xll.ohTrigger(RecalcTrigger,Trigger3M)),NA())</f>
        <v>1.7233928292044585E-2</v>
      </c>
      <c r="L2119" s="44">
        <f>IFERROR(_xll.qlIndexFixing(Index6M,$H2119,TRUE,_xll.ohTrigger(RecalcTrigger,Trigger6M)),NA())</f>
        <v>1.7322923203760519E-2</v>
      </c>
      <c r="M2119" s="178">
        <f>IFERROR(_xll.qlIndexFixing(Index1Y,$H2119,TRUE,_xll.ohTrigger(RecalcTrigger,Trigger1Y)),NA())</f>
        <v>1.7580139162483244E-2</v>
      </c>
      <c r="N2119" s="177">
        <f>IFERROR(_xll.qlIndexFixing(ONIndex1M,I2119,TRUE,_xll.ohTrigger(RecalcTrigger,Trigger1M)),NA())</f>
        <v>1.6982481011432737E-2</v>
      </c>
      <c r="O2119" s="44">
        <f>IFERROR(_xll.qlIndexFixing(ONIndex3M,I2119,TRUE,_xll.ohTrigger(RecalcTrigger,Trigger3M)),NA())</f>
        <v>1.724013292398241E-2</v>
      </c>
      <c r="P2119" s="44">
        <f>IFERROR(_xll.qlIndexFixing(ONIndex6M,I2119,TRUE,_xll.ohTrigger(RecalcTrigger,Trigger6M)),NA())</f>
        <v>1.7332073221103528E-2</v>
      </c>
      <c r="Q2119" s="178">
        <f>IFERROR(_xll.qlIndexFixing(ONIndex1Y,I2119,TRUE,_xll.ohTrigger(RecalcTrigger,Trigger1Y)),NA())</f>
        <v>1.7603415440202719E-2</v>
      </c>
    </row>
    <row r="2120" spans="2:17" x14ac:dyDescent="0.2">
      <c r="B2120" s="39" t="s">
        <v>42</v>
      </c>
      <c r="D2120" s="42">
        <f>_xll.qlCalendarAdvance(Calendar,$D2119,B2120,"f",FALSE)</f>
        <v>54344</v>
      </c>
      <c r="E2120" s="172">
        <f>_xll.qlInterestRateIndexValueDate(IndexON,D2120)</f>
        <v>54344</v>
      </c>
      <c r="F2120" s="188">
        <f>IFERROR(_xll.qlIndexFixing(IndexON,D2120,TRUE,_xll.ohTrigger(RecalcTrigger,TriggerON)),NA())</f>
        <v>1.668624113043693E-2</v>
      </c>
      <c r="H2120" s="42">
        <f>_xll.qlCalendarAdvance(Calendar,$H2119,B2120,"f",FALSE)</f>
        <v>54344</v>
      </c>
      <c r="I2120" s="172">
        <f>_xll.qlInterestRateIndexValueDate(Index1M,$H2120)</f>
        <v>54344</v>
      </c>
      <c r="J2120" s="177">
        <f>IFERROR(_xll.qlIndexFixing(Index1M,$H2120,TRUE,_xll.ohTrigger(RecalcTrigger,Trigger1M)),NA())</f>
        <v>1.6973908813926283E-2</v>
      </c>
      <c r="K2120" s="44">
        <f>IFERROR(_xll.qlIndexFixing(Index3M,H2120,TRUE,_xll.ohTrigger(RecalcTrigger,Trigger3M)),NA())</f>
        <v>1.7227306502492368E-2</v>
      </c>
      <c r="L2120" s="44">
        <f>IFERROR(_xll.qlIndexFixing(Index6M,$H2120,TRUE,_xll.ohTrigger(RecalcTrigger,Trigger6M)),NA())</f>
        <v>1.7316512189230037E-2</v>
      </c>
      <c r="M2120" s="178">
        <f>IFERROR(_xll.qlIndexFixing(Index1Y,$H2120,TRUE,_xll.ohTrigger(RecalcTrigger,Trigger1Y)),NA())</f>
        <v>1.7573417650269763E-2</v>
      </c>
      <c r="N2120" s="177">
        <f>IFERROR(_xll.qlIndexFixing(ONIndex1M,I2120,TRUE,_xll.ohTrigger(RecalcTrigger,Trigger1M)),NA())</f>
        <v>1.6975972635158154E-2</v>
      </c>
      <c r="O2120" s="44">
        <f>IFERROR(_xll.qlIndexFixing(ONIndex3M,I2120,TRUE,_xll.ohTrigger(RecalcTrigger,Trigger3M)),NA())</f>
        <v>1.7233439137969153E-2</v>
      </c>
      <c r="P2120" s="44">
        <f>IFERROR(_xll.qlIndexFixing(ONIndex6M,I2120,TRUE,_xll.ohTrigger(RecalcTrigger,Trigger6M)),NA())</f>
        <v>1.732551822352324E-2</v>
      </c>
      <c r="Q2120" s="178">
        <f>IFERROR(_xll.qlIndexFixing(ONIndex1Y,I2120,TRUE,_xll.ohTrigger(RecalcTrigger,Trigger1Y)),NA())</f>
        <v>1.7596388136830177E-2</v>
      </c>
    </row>
    <row r="2121" spans="2:17" x14ac:dyDescent="0.2">
      <c r="B2121" s="39" t="s">
        <v>42</v>
      </c>
      <c r="D2121" s="42">
        <f>_xll.qlCalendarAdvance(Calendar,$D2120,B2121,"f",FALSE)</f>
        <v>54351</v>
      </c>
      <c r="E2121" s="172">
        <f>_xll.qlInterestRateIndexValueDate(IndexON,D2121)</f>
        <v>54351</v>
      </c>
      <c r="F2121" s="188">
        <f>IFERROR(_xll.qlIndexFixing(IndexON,D2121,TRUE,_xll.ohTrigger(RecalcTrigger,TriggerON)),NA())</f>
        <v>1.667976985269215E-2</v>
      </c>
      <c r="H2121" s="42">
        <f>_xll.qlCalendarAdvance(Calendar,$H2120,B2121,"f",FALSE)</f>
        <v>54351</v>
      </c>
      <c r="I2121" s="172">
        <f>_xll.qlInterestRateIndexValueDate(Index1M,$H2121)</f>
        <v>54351</v>
      </c>
      <c r="J2121" s="177">
        <f>IFERROR(_xll.qlIndexFixing(Index1M,$H2121,TRUE,_xll.ohTrigger(RecalcTrigger,Trigger1M)),NA())</f>
        <v>1.6967431680582488E-2</v>
      </c>
      <c r="K2121" s="44">
        <f>IFERROR(_xll.qlIndexFixing(Index3M,H2121,TRUE,_xll.ohTrigger(RecalcTrigger,Trigger3M)),NA())</f>
        <v>1.7220700223997576E-2</v>
      </c>
      <c r="L2121" s="44">
        <f>IFERROR(_xll.qlIndexFixing(Index6M,$H2121,TRUE,_xll.ohTrigger(RecalcTrigger,Trigger6M)),NA())</f>
        <v>1.7310116686134767E-2</v>
      </c>
      <c r="M2121" s="178">
        <f>IFERROR(_xll.qlIndexFixing(Index1Y,$H2121,TRUE,_xll.ohTrigger(RecalcTrigger,Trigger1Y)),NA())</f>
        <v>1.7566712680897378E-2</v>
      </c>
      <c r="N2121" s="177">
        <f>IFERROR(_xll.qlIndexFixing(ONIndex1M,I2121,TRUE,_xll.ohTrigger(RecalcTrigger,Trigger1M)),NA())</f>
        <v>1.6969477070436501E-2</v>
      </c>
      <c r="O2121" s="44">
        <f>IFERROR(_xll.qlIndexFixing(ONIndex3M,I2121,TRUE,_xll.ohTrigger(RecalcTrigger,Trigger3M)),NA())</f>
        <v>1.7226760785842288E-2</v>
      </c>
      <c r="P2121" s="44">
        <f>IFERROR(_xll.qlIndexFixing(ONIndex6M,I2121,TRUE,_xll.ohTrigger(RecalcTrigger,Trigger6M)),NA())</f>
        <v>1.7318978585428857E-2</v>
      </c>
      <c r="Q2121" s="178">
        <f>IFERROR(_xll.qlIndexFixing(ONIndex1Y,I2121,TRUE,_xll.ohTrigger(RecalcTrigger,Trigger1Y)),NA())</f>
        <v>1.7589377047981802E-2</v>
      </c>
    </row>
    <row r="2122" spans="2:17" x14ac:dyDescent="0.2">
      <c r="B2122" s="39" t="s">
        <v>42</v>
      </c>
      <c r="D2122" s="42">
        <f>_xll.qlCalendarAdvance(Calendar,$D2121,B2122,"f",FALSE)</f>
        <v>54358</v>
      </c>
      <c r="E2122" s="172">
        <f>_xll.qlInterestRateIndexValueDate(IndexON,D2122)</f>
        <v>54358</v>
      </c>
      <c r="F2122" s="188">
        <f>IFERROR(_xll.qlIndexFixing(IndexON,D2122,TRUE,_xll.ohTrigger(RecalcTrigger,TriggerON)),NA())</f>
        <v>1.6673313983709415E-2</v>
      </c>
      <c r="H2122" s="42">
        <f>_xll.qlCalendarAdvance(Calendar,$H2121,B2122,"f",FALSE)</f>
        <v>54358</v>
      </c>
      <c r="I2122" s="172">
        <f>_xll.qlInterestRateIndexValueDate(Index1M,$H2122)</f>
        <v>54358</v>
      </c>
      <c r="J2122" s="177">
        <f>IFERROR(_xll.qlIndexFixing(Index1M,$H2122,TRUE,_xll.ohTrigger(RecalcTrigger,Trigger1M)),NA())</f>
        <v>1.6960967380041436E-2</v>
      </c>
      <c r="K2122" s="44">
        <f>IFERROR(_xll.qlIndexFixing(Index3M,H2122,TRUE,_xll.ohTrigger(RecalcTrigger,Trigger3M)),NA())</f>
        <v>1.7214109456481809E-2</v>
      </c>
      <c r="L2122" s="44">
        <f>IFERROR(_xll.qlIndexFixing(Index6M,$H2122,TRUE,_xll.ohTrigger(RecalcTrigger,Trigger6M)),NA())</f>
        <v>1.7303736694327315E-2</v>
      </c>
      <c r="M2122" s="178">
        <f>IFERROR(_xll.qlIndexFixing(Index1Y,$H2122,TRUE,_xll.ohTrigger(RecalcTrigger,Trigger1Y)),NA())</f>
        <v>1.7560024254039241E-2</v>
      </c>
      <c r="N2122" s="177">
        <f>IFERROR(_xll.qlIndexFixing(ONIndex1M,I2122,TRUE,_xll.ohTrigger(RecalcTrigger,Trigger1M)),NA())</f>
        <v>1.6962994317267777E-2</v>
      </c>
      <c r="O2122" s="44">
        <f>IFERROR(_xll.qlIndexFixing(ONIndex3M,I2122,TRUE,_xll.ohTrigger(RecalcTrigger,Trigger3M)),NA())</f>
        <v>1.7220097867520767E-2</v>
      </c>
      <c r="P2122" s="44">
        <f>IFERROR(_xll.qlIndexFixing(ONIndex6M,I2122,TRUE,_xll.ohTrigger(RecalcTrigger,Trigger6M)),NA())</f>
        <v>1.7312454306739333E-2</v>
      </c>
      <c r="Q2122" s="178">
        <f>IFERROR(_xll.qlIndexFixing(ONIndex1Y,I2122,TRUE,_xll.ohTrigger(RecalcTrigger,Trigger1Y)),NA())</f>
        <v>1.7582382173657596E-2</v>
      </c>
    </row>
    <row r="2123" spans="2:17" x14ac:dyDescent="0.2">
      <c r="B2123" s="39" t="s">
        <v>42</v>
      </c>
      <c r="D2123" s="42">
        <f>_xll.qlCalendarAdvance(Calendar,$D2122,B2123,"f",FALSE)</f>
        <v>54365</v>
      </c>
      <c r="E2123" s="172">
        <f>_xll.qlInterestRateIndexValueDate(IndexON,D2123)</f>
        <v>54365</v>
      </c>
      <c r="F2123" s="188">
        <f>IFERROR(_xll.qlIndexFixing(IndexON,D2123,TRUE,_xll.ohTrigger(RecalcTrigger,TriggerON)),NA())</f>
        <v>1.6666873523812908E-2</v>
      </c>
      <c r="H2123" s="42">
        <f>_xll.qlCalendarAdvance(Calendar,$H2122,B2123,"f",FALSE)</f>
        <v>54365</v>
      </c>
      <c r="I2123" s="172">
        <f>_xll.qlInterestRateIndexValueDate(Index1M,$H2123)</f>
        <v>54365</v>
      </c>
      <c r="J2123" s="177">
        <f>IFERROR(_xll.qlIndexFixing(Index1M,$H2123,TRUE,_xll.ohTrigger(RecalcTrigger,Trigger1M)),NA())</f>
        <v>1.6954582039189169E-2</v>
      </c>
      <c r="K2123" s="44">
        <f>IFERROR(_xll.qlIndexFixing(Index3M,H2123,TRUE,_xll.ohTrigger(RecalcTrigger,Trigger3M)),NA())</f>
        <v>1.7207534199869305E-2</v>
      </c>
      <c r="L2123" s="44">
        <f>IFERROR(_xll.qlIndexFixing(Index6M,$H2123,TRUE,_xll.ohTrigger(RecalcTrigger,Trigger6M)),NA())</f>
        <v>1.7297372213661615E-2</v>
      </c>
      <c r="M2123" s="178">
        <f>IFERROR(_xll.qlIndexFixing(Index1Y,$H2123,TRUE,_xll.ohTrigger(RecalcTrigger,Trigger1Y)),NA())</f>
        <v>1.7553352369370501E-2</v>
      </c>
      <c r="N2123" s="177">
        <f>IFERROR(_xll.qlIndexFixing(ONIndex1M,I2123,TRUE,_xll.ohTrigger(RecalcTrigger,Trigger1M)),NA())</f>
        <v>1.6956524375570936E-2</v>
      </c>
      <c r="O2123" s="44">
        <f>IFERROR(_xll.qlIndexFixing(ONIndex3M,I2123,TRUE,_xll.ohTrigger(RecalcTrigger,Trigger3M)),NA())</f>
        <v>1.7213450383085638E-2</v>
      </c>
      <c r="P2123" s="44">
        <f>IFERROR(_xll.qlIndexFixing(ONIndex6M,I2123,TRUE,_xll.ohTrigger(RecalcTrigger,Trigger6M)),NA())</f>
        <v>1.7305945387373622E-2</v>
      </c>
      <c r="Q2123" s="178">
        <f>IFERROR(_xll.qlIndexFixing(ONIndex1Y,I2123,TRUE,_xll.ohTrigger(RecalcTrigger,Trigger1Y)),NA())</f>
        <v>1.7575403513857557E-2</v>
      </c>
    </row>
    <row r="2124" spans="2:17" x14ac:dyDescent="0.2">
      <c r="B2124" s="39" t="s">
        <v>42</v>
      </c>
      <c r="D2124" s="42">
        <f>_xll.qlCalendarAdvance(Calendar,$D2123,B2124,"f",FALSE)</f>
        <v>54372</v>
      </c>
      <c r="E2124" s="172">
        <f>_xll.qlInterestRateIndexValueDate(IndexON,D2124)</f>
        <v>54372</v>
      </c>
      <c r="F2124" s="188">
        <f>IFERROR(_xll.qlIndexFixing(IndexON,D2124,TRUE,_xll.ohTrigger(RecalcTrigger,TriggerON)),NA())</f>
        <v>1.6660448473002631E-2</v>
      </c>
      <c r="H2124" s="42">
        <f>_xll.qlCalendarAdvance(Calendar,$H2123,B2124,"f",FALSE)</f>
        <v>54372</v>
      </c>
      <c r="I2124" s="172">
        <f>_xll.qlInterestRateIndexValueDate(Index1M,$H2124)</f>
        <v>54372</v>
      </c>
      <c r="J2124" s="177">
        <f>IFERROR(_xll.qlIndexFixing(Index1M,$H2124,TRUE,_xll.ohTrigger(RecalcTrigger,Trigger1M)),NA())</f>
        <v>1.6948142786420282E-2</v>
      </c>
      <c r="K2124" s="44">
        <f>IFERROR(_xll.qlIndexFixing(Index3M,H2124,TRUE,_xll.ohTrigger(RecalcTrigger,Trigger3M)),NA())</f>
        <v>1.7200974454084299E-2</v>
      </c>
      <c r="L2124" s="44">
        <f>IFERROR(_xll.qlIndexFixing(Index6M,$H2124,TRUE,_xll.ohTrigger(RecalcTrigger,Trigger6M)),NA())</f>
        <v>1.7291063042131467E-2</v>
      </c>
      <c r="M2124" s="178">
        <f>IFERROR(_xll.qlIndexFixing(Index1Y,$H2124,TRUE,_xll.ohTrigger(RecalcTrigger,Trigger1Y)),NA())</f>
        <v>1.7546697026565861E-2</v>
      </c>
      <c r="N2124" s="177">
        <f>IFERROR(_xll.qlIndexFixing(ONIndex1M,I2124,TRUE,_xll.ohTrigger(RecalcTrigger,Trigger1M)),NA())</f>
        <v>1.6950067245264933E-2</v>
      </c>
      <c r="O2124" s="44">
        <f>IFERROR(_xll.qlIndexFixing(ONIndex3M,I2124,TRUE,_xll.ohTrigger(RecalcTrigger,Trigger3M)),NA())</f>
        <v>1.7206818332780038E-2</v>
      </c>
      <c r="P2124" s="44">
        <f>IFERROR(_xll.qlIndexFixing(ONIndex6M,I2124,TRUE,_xll.ohTrigger(RecalcTrigger,Trigger6M)),NA())</f>
        <v>1.7299451827493817E-2</v>
      </c>
      <c r="Q2124" s="178">
        <f>IFERROR(_xll.qlIndexFixing(ONIndex1Y,I2124,TRUE,_xll.ohTrigger(RecalcTrigger,Trigger1Y)),NA())</f>
        <v>1.7568441068581686E-2</v>
      </c>
    </row>
    <row r="2125" spans="2:17" x14ac:dyDescent="0.2">
      <c r="B2125" s="39" t="s">
        <v>42</v>
      </c>
      <c r="D2125" s="42">
        <f>_xll.qlCalendarAdvance(Calendar,$D2124,B2125,"f",FALSE)</f>
        <v>54379</v>
      </c>
      <c r="E2125" s="172">
        <f>_xll.qlInterestRateIndexValueDate(IndexON,D2125)</f>
        <v>54379</v>
      </c>
      <c r="F2125" s="188">
        <f>IFERROR(_xll.qlIndexFixing(IndexON,D2125,TRUE,_xll.ohTrigger(RecalcTrigger,TriggerON)),NA())</f>
        <v>1.6654038831116491E-2</v>
      </c>
      <c r="H2125" s="42">
        <f>_xll.qlCalendarAdvance(Calendar,$H2124,B2125,"f",FALSE)</f>
        <v>54379</v>
      </c>
      <c r="I2125" s="172">
        <f>_xll.qlInterestRateIndexValueDate(Index1M,$H2125)</f>
        <v>54379</v>
      </c>
      <c r="J2125" s="177">
        <f>IFERROR(_xll.qlIndexFixing(Index1M,$H2125,TRUE,_xll.ohTrigger(RecalcTrigger,Trigger1M)),NA())</f>
        <v>1.694171636568742E-2</v>
      </c>
      <c r="K2125" s="44">
        <f>IFERROR(_xll.qlIndexFixing(Index3M,H2125,TRUE,_xll.ohTrigger(RecalcTrigger,Trigger3M)),NA())</f>
        <v>1.7194430219047513E-2</v>
      </c>
      <c r="L2125" s="44">
        <f>IFERROR(_xll.qlIndexFixing(Index6M,$H2125,TRUE,_xll.ohTrigger(RecalcTrigger,Trigger6M)),NA())</f>
        <v>1.7284728774158726E-2</v>
      </c>
      <c r="M2125" s="178">
        <f>IFERROR(_xll.qlIndexFixing(Index1Y,$H2125,TRUE,_xll.ohTrigger(RecalcTrigger,Trigger1Y)),NA())</f>
        <v>1.7540058225301802E-2</v>
      </c>
      <c r="N2125" s="177">
        <f>IFERROR(_xll.qlIndexFixing(ONIndex1M,I2125,TRUE,_xll.ohTrigger(RecalcTrigger,Trigger1M)),NA())</f>
        <v>1.6943622926592905E-2</v>
      </c>
      <c r="O2125" s="44">
        <f>IFERROR(_xll.qlIndexFixing(ONIndex3M,I2125,TRUE,_xll.ohTrigger(RecalcTrigger,Trigger3M)),NA())</f>
        <v>1.7200201716198738E-2</v>
      </c>
      <c r="P2125" s="44">
        <f>IFERROR(_xll.qlIndexFixing(ONIndex6M,I2125,TRUE,_xll.ohTrigger(RecalcTrigger,Trigger6M)),NA())</f>
        <v>1.7292973626937824E-2</v>
      </c>
      <c r="Q2125" s="178">
        <f>IFERROR(_xll.qlIndexFixing(ONIndex1Y,I2125,TRUE,_xll.ohTrigger(RecalcTrigger,Trigger1Y)),NA())</f>
        <v>1.7561494837911029E-2</v>
      </c>
    </row>
    <row r="2126" spans="2:17" x14ac:dyDescent="0.2">
      <c r="B2126" s="39" t="s">
        <v>42</v>
      </c>
      <c r="D2126" s="42">
        <f>_xll.qlCalendarAdvance(Calendar,$D2125,B2126,"f",FALSE)</f>
        <v>54386</v>
      </c>
      <c r="E2126" s="172">
        <f>_xll.qlInterestRateIndexValueDate(IndexON,D2126)</f>
        <v>54386</v>
      </c>
      <c r="F2126" s="188">
        <f>IFERROR(_xll.qlIndexFixing(IndexON,D2126,TRUE,_xll.ohTrigger(RecalcTrigger,TriggerON)),NA())</f>
        <v>1.6647644598235534E-2</v>
      </c>
      <c r="H2126" s="42">
        <f>_xll.qlCalendarAdvance(Calendar,$H2125,B2126,"f",FALSE)</f>
        <v>54386</v>
      </c>
      <c r="I2126" s="172">
        <f>_xll.qlInterestRateIndexValueDate(Index1M,$H2126)</f>
        <v>54386</v>
      </c>
      <c r="J2126" s="177">
        <f>IFERROR(_xll.qlIndexFixing(Index1M,$H2126,TRUE,_xll.ohTrigger(RecalcTrigger,Trigger1M)),NA())</f>
        <v>1.6935302776968975E-2</v>
      </c>
      <c r="K2126" s="44">
        <f>IFERROR(_xll.qlIndexFixing(Index3M,H2126,TRUE,_xll.ohTrigger(RecalcTrigger,Trigger3M)),NA())</f>
        <v>1.7187901494684944E-2</v>
      </c>
      <c r="L2126" s="44">
        <f>IFERROR(_xll.qlIndexFixing(Index6M,$H2126,TRUE,_xll.ohTrigger(RecalcTrigger,Trigger6M)),NA())</f>
        <v>1.7278410016058409E-2</v>
      </c>
      <c r="M2126" s="178">
        <f>IFERROR(_xll.qlIndexFixing(Index1Y,$H2126,TRUE,_xll.ohTrigger(RecalcTrigger,Trigger1Y)),NA())</f>
        <v>1.7533435965254585E-2</v>
      </c>
      <c r="N2126" s="177">
        <f>IFERROR(_xll.qlIndexFixing(ONIndex1M,I2126,TRUE,_xll.ohTrigger(RecalcTrigger,Trigger1M)),NA())</f>
        <v>1.6937191419392761E-2</v>
      </c>
      <c r="O2126" s="44">
        <f>IFERROR(_xll.qlIndexFixing(ONIndex3M,I2126,TRUE,_xll.ohTrigger(RecalcTrigger,Trigger3M)),NA())</f>
        <v>1.719360053366592E-2</v>
      </c>
      <c r="P2126" s="44">
        <f>IFERROR(_xll.qlIndexFixing(ONIndex6M,I2126,TRUE,_xll.ohTrigger(RecalcTrigger,Trigger6M)),NA())</f>
        <v>1.7286510785705644E-2</v>
      </c>
      <c r="Q2126" s="178">
        <f>IFERROR(_xll.qlIndexFixing(ONIndex1Y,I2126,TRUE,_xll.ohTrigger(RecalcTrigger,Trigger1Y)),NA())</f>
        <v>1.7554564821683494E-2</v>
      </c>
    </row>
    <row r="2127" spans="2:17" x14ac:dyDescent="0.2">
      <c r="B2127" s="39" t="s">
        <v>42</v>
      </c>
      <c r="D2127" s="42">
        <f>_xll.qlCalendarAdvance(Calendar,$D2126,B2127,"f",FALSE)</f>
        <v>54393</v>
      </c>
      <c r="E2127" s="172">
        <f>_xll.qlInterestRateIndexValueDate(IndexON,D2127)</f>
        <v>54393</v>
      </c>
      <c r="F2127" s="188">
        <f>IFERROR(_xll.qlIndexFixing(IndexON,D2127,TRUE,_xll.ohTrigger(RecalcTrigger,TriggerON)),NA())</f>
        <v>1.6641265774197667E-2</v>
      </c>
      <c r="H2127" s="42">
        <f>_xll.qlCalendarAdvance(Calendar,$H2126,B2127,"f",FALSE)</f>
        <v>54393</v>
      </c>
      <c r="I2127" s="172">
        <f>_xll.qlInterestRateIndexValueDate(Index1M,$H2127)</f>
        <v>54393</v>
      </c>
      <c r="J2127" s="177">
        <f>IFERROR(_xll.qlIndexFixing(Index1M,$H2127,TRUE,_xll.ohTrigger(RecalcTrigger,Trigger1M)),NA())</f>
        <v>1.6928647756894993E-2</v>
      </c>
      <c r="K2127" s="44">
        <f>IFERROR(_xll.qlIndexFixing(Index3M,H2127,TRUE,_xll.ohTrigger(RecalcTrigger,Trigger3M)),NA())</f>
        <v>1.7181505328812723E-2</v>
      </c>
      <c r="L2127" s="44">
        <f>IFERROR(_xll.qlIndexFixing(Index6M,$H2127,TRUE,_xll.ohTrigger(RecalcTrigger,Trigger6M)),NA())</f>
        <v>1.7272069399492905E-2</v>
      </c>
      <c r="M2127" s="178">
        <f>IFERROR(_xll.qlIndexFixing(Index1Y,$H2127,TRUE,_xll.ohTrigger(RecalcTrigger,Trigger1Y)),NA())</f>
        <v>1.7526830246102021E-2</v>
      </c>
      <c r="N2127" s="177">
        <f>IFERROR(_xll.qlIndexFixing(ONIndex1M,I2127,TRUE,_xll.ohTrigger(RecalcTrigger,Trigger1M)),NA())</f>
        <v>1.6930772723583454E-2</v>
      </c>
      <c r="O2127" s="44">
        <f>IFERROR(_xll.qlIndexFixing(ONIndex3M,I2127,TRUE,_xll.ohTrigger(RecalcTrigger,Trigger3M)),NA())</f>
        <v>1.7187014784776355E-2</v>
      </c>
      <c r="P2127" s="44">
        <f>IFERROR(_xll.qlIndexFixing(ONIndex6M,I2127,TRUE,_xll.ohTrigger(RecalcTrigger,Trigger6M)),NA())</f>
        <v>1.7280063303878324E-2</v>
      </c>
      <c r="Q2127" s="178">
        <f>IFERROR(_xll.qlIndexFixing(ONIndex1Y,I2127,TRUE,_xll.ohTrigger(RecalcTrigger,Trigger1Y)),NA())</f>
        <v>1.7547651020061172E-2</v>
      </c>
    </row>
    <row r="2128" spans="2:17" x14ac:dyDescent="0.2">
      <c r="B2128" s="39" t="s">
        <v>42</v>
      </c>
      <c r="D2128" s="42">
        <f>_xll.qlCalendarAdvance(Calendar,$D2127,B2128,"f",FALSE)</f>
        <v>54400</v>
      </c>
      <c r="E2128" s="172">
        <f>_xll.qlInterestRateIndexValueDate(IndexON,D2128)</f>
        <v>54400</v>
      </c>
      <c r="F2128" s="188">
        <f>IFERROR(_xll.qlIndexFixing(IndexON,D2128,TRUE,_xll.ohTrigger(RecalcTrigger,TriggerON)),NA())</f>
        <v>1.6634902359408121E-2</v>
      </c>
      <c r="H2128" s="42">
        <f>_xll.qlCalendarAdvance(Calendar,$H2127,B2128,"f",FALSE)</f>
        <v>54400</v>
      </c>
      <c r="I2128" s="172">
        <f>_xll.qlInterestRateIndexValueDate(Index1M,$H2128)</f>
        <v>54400</v>
      </c>
      <c r="J2128" s="177">
        <f>IFERROR(_xll.qlIndexFixing(Index1M,$H2128,TRUE,_xll.ohTrigger(RecalcTrigger,Trigger1M)),NA())</f>
        <v>1.6922451064520647E-2</v>
      </c>
      <c r="K2128" s="44">
        <f>IFERROR(_xll.qlIndexFixing(Index3M,H2128,TRUE,_xll.ohTrigger(RecalcTrigger,Trigger3M)),NA())</f>
        <v>1.7175006020292306E-2</v>
      </c>
      <c r="L2128" s="44">
        <f>IFERROR(_xll.qlIndexFixing(Index6M,$H2128,TRUE,_xll.ohTrigger(RecalcTrigger,Trigger6M)),NA())</f>
        <v>1.7265782472347731E-2</v>
      </c>
      <c r="M2128" s="178">
        <f>IFERROR(_xll.qlIndexFixing(Index1Y,$H2128,TRUE,_xll.ohTrigger(RecalcTrigger,Trigger1Y)),NA())</f>
        <v>1.7520241067522369E-2</v>
      </c>
      <c r="N2128" s="177">
        <f>IFERROR(_xll.qlIndexFixing(ONIndex1M,I2128,TRUE,_xll.ohTrigger(RecalcTrigger,Trigger1M)),NA())</f>
        <v>1.6924366839408123E-2</v>
      </c>
      <c r="O2128" s="44">
        <f>IFERROR(_xll.qlIndexFixing(ONIndex3M,I2128,TRUE,_xll.ohTrigger(RecalcTrigger,Trigger3M)),NA())</f>
        <v>1.7180444470016321E-2</v>
      </c>
      <c r="P2128" s="44">
        <f>IFERROR(_xll.qlIndexFixing(ONIndex6M,I2128,TRUE,_xll.ohTrigger(RecalcTrigger,Trigger6M)),NA())</f>
        <v>1.7273631181536908E-2</v>
      </c>
      <c r="Q2128" s="178">
        <f>IFERROR(_xll.qlIndexFixing(ONIndex1Y,I2128,TRUE,_xll.ohTrigger(RecalcTrigger,Trigger1Y)),NA())</f>
        <v>1.7540753432963019E-2</v>
      </c>
    </row>
    <row r="2129" spans="2:17" x14ac:dyDescent="0.2">
      <c r="B2129" s="39" t="s">
        <v>42</v>
      </c>
      <c r="D2129" s="42">
        <f>_xll.qlCalendarAdvance(Calendar,$D2128,B2129,"f",FALSE)</f>
        <v>54407</v>
      </c>
      <c r="E2129" s="172">
        <f>_xll.qlInterestRateIndexValueDate(IndexON,D2129)</f>
        <v>54407</v>
      </c>
      <c r="F2129" s="188">
        <f>IFERROR(_xll.qlIndexFixing(IndexON,D2129,TRUE,_xll.ohTrigger(RecalcTrigger,TriggerON)),NA())</f>
        <v>1.6628554353623759E-2</v>
      </c>
      <c r="H2129" s="42">
        <f>_xll.qlCalendarAdvance(Calendar,$H2128,B2129,"f",FALSE)</f>
        <v>54407</v>
      </c>
      <c r="I2129" s="172">
        <f>_xll.qlInterestRateIndexValueDate(Index1M,$H2129)</f>
        <v>54407</v>
      </c>
      <c r="J2129" s="177">
        <f>IFERROR(_xll.qlIndexFixing(Index1M,$H2129,TRUE,_xll.ohTrigger(RecalcTrigger,Trigger1M)),NA())</f>
        <v>1.6916076593021002E-2</v>
      </c>
      <c r="K2129" s="44">
        <f>IFERROR(_xll.qlIndexFixing(Index3M,H2129,TRUE,_xll.ohTrigger(RecalcTrigger,Trigger3M)),NA())</f>
        <v>1.7168522220540539E-2</v>
      </c>
      <c r="L2129" s="44">
        <f>IFERROR(_xll.qlIndexFixing(Index6M,$H2129,TRUE,_xll.ohTrigger(RecalcTrigger,Trigger6M)),NA())</f>
        <v>1.7259511055471945E-2</v>
      </c>
      <c r="M2129" s="178">
        <f>IFERROR(_xll.qlIndexFixing(Index1Y,$H2129,TRUE,_xll.ohTrigger(RecalcTrigger,Trigger1Y)),NA())</f>
        <v>1.7513668429195217E-2</v>
      </c>
      <c r="N2129" s="177">
        <f>IFERROR(_xll.qlIndexFixing(ONIndex1M,I2129,TRUE,_xll.ohTrigger(RecalcTrigger,Trigger1M)),NA())</f>
        <v>1.6917973766623629E-2</v>
      </c>
      <c r="O2129" s="44">
        <f>IFERROR(_xll.qlIndexFixing(ONIndex3M,I2129,TRUE,_xll.ohTrigger(RecalcTrigger,Trigger3M)),NA())</f>
        <v>1.7173889589304769E-2</v>
      </c>
      <c r="P2129" s="44">
        <f>IFERROR(_xll.qlIndexFixing(ONIndex6M,I2129,TRUE,_xll.ohTrigger(RecalcTrigger,Trigger6M)),NA())</f>
        <v>1.7267214418681398E-2</v>
      </c>
      <c r="Q2129" s="178">
        <f>IFERROR(_xll.qlIndexFixing(ONIndex1Y,I2129,TRUE,_xll.ohTrigger(RecalcTrigger,Trigger1Y)),NA())</f>
        <v>1.7533872060389033E-2</v>
      </c>
    </row>
    <row r="2130" spans="2:17" x14ac:dyDescent="0.2">
      <c r="B2130" s="39" t="s">
        <v>42</v>
      </c>
      <c r="D2130" s="42">
        <f>_xll.qlCalendarAdvance(Calendar,$D2129,B2130,"f",FALSE)</f>
        <v>54414</v>
      </c>
      <c r="E2130" s="172">
        <f>_xll.qlInterestRateIndexValueDate(IndexON,D2130)</f>
        <v>54414</v>
      </c>
      <c r="F2130" s="188">
        <f>IFERROR(_xll.qlIndexFixing(IndexON,D2130,TRUE,_xll.ohTrigger(RecalcTrigger,TriggerON)),NA())</f>
        <v>1.6622221756601441E-2</v>
      </c>
      <c r="H2130" s="42">
        <f>_xll.qlCalendarAdvance(Calendar,$H2129,B2130,"f",FALSE)</f>
        <v>54414</v>
      </c>
      <c r="I2130" s="172">
        <f>_xll.qlInterestRateIndexValueDate(Index1M,$H2130)</f>
        <v>54414</v>
      </c>
      <c r="J2130" s="177">
        <f>IFERROR(_xll.qlIndexFixing(Index1M,$H2130,TRUE,_xll.ohTrigger(RecalcTrigger,Trigger1M)),NA())</f>
        <v>1.6909714954156781E-2</v>
      </c>
      <c r="K2130" s="44">
        <f>IFERROR(_xll.qlIndexFixing(Index3M,H2130,TRUE,_xll.ohTrigger(RecalcTrigger,Trigger3M)),NA())</f>
        <v>1.7162053929485381E-2</v>
      </c>
      <c r="L2130" s="44">
        <f>IFERROR(_xll.qlIndexFixing(Index6M,$H2130,TRUE,_xll.ohTrigger(RecalcTrigger,Trigger6M)),NA())</f>
        <v>1.7253255148720829E-2</v>
      </c>
      <c r="M2130" s="178">
        <f>IFERROR(_xll.qlIndexFixing(Index1Y,$H2130,TRUE,_xll.ohTrigger(RecalcTrigger,Trigger1Y)),NA())</f>
        <v>1.7507112330800156E-2</v>
      </c>
      <c r="N2130" s="177">
        <f>IFERROR(_xll.qlIndexFixing(ONIndex1M,I2130,TRUE,_xll.ohTrigger(RecalcTrigger,Trigger1M)),NA())</f>
        <v>1.6911593505392064E-2</v>
      </c>
      <c r="O2130" s="44">
        <f>IFERROR(_xll.qlIndexFixing(ONIndex3M,I2130,TRUE,_xll.ohTrigger(RecalcTrigger,Trigger3M)),NA())</f>
        <v>1.7167350142155424E-2</v>
      </c>
      <c r="P2130" s="44">
        <f>IFERROR(_xll.qlIndexFixing(ONIndex6M,I2130,TRUE,_xll.ohTrigger(RecalcTrigger,Trigger6M)),NA())</f>
        <v>1.7260813014906562E-2</v>
      </c>
      <c r="Q2130" s="178">
        <f>IFERROR(_xll.qlIndexFixing(ONIndex1Y,I2130,TRUE,_xll.ohTrigger(RecalcTrigger,Trigger1Y)),NA())</f>
        <v>1.7527006902258169E-2</v>
      </c>
    </row>
    <row r="2131" spans="2:17" x14ac:dyDescent="0.2">
      <c r="B2131" s="39" t="s">
        <v>42</v>
      </c>
      <c r="D2131" s="42">
        <f>_xll.qlCalendarAdvance(Calendar,$D2130,B2131,"f",FALSE)</f>
        <v>54421</v>
      </c>
      <c r="E2131" s="172">
        <f>_xll.qlInterestRateIndexValueDate(IndexON,D2131)</f>
        <v>54421</v>
      </c>
      <c r="F2131" s="188">
        <f>IFERROR(_xll.qlIndexFixing(IndexON,D2131,TRUE,_xll.ohTrigger(RecalcTrigger,TriggerON)),NA())</f>
        <v>1.6615904568584305E-2</v>
      </c>
      <c r="H2131" s="42">
        <f>_xll.qlCalendarAdvance(Calendar,$H2130,B2131,"f",FALSE)</f>
        <v>54421</v>
      </c>
      <c r="I2131" s="172">
        <f>_xll.qlInterestRateIndexValueDate(Index1M,$H2131)</f>
        <v>54421</v>
      </c>
      <c r="J2131" s="177">
        <f>IFERROR(_xll.qlIndexFixing(Index1M,$H2131,TRUE,_xll.ohTrigger(RecalcTrigger,Trigger1M)),NA())</f>
        <v>1.6903366147914902E-2</v>
      </c>
      <c r="K2131" s="44">
        <f>IFERROR(_xll.qlIndexFixing(Index3M,H2131,TRUE,_xll.ohTrigger(RecalcTrigger,Trigger3M)),NA())</f>
        <v>1.7155601147051194E-2</v>
      </c>
      <c r="L2131" s="44">
        <f>IFERROR(_xll.qlIndexFixing(Index6M,$H2131,TRUE,_xll.ohTrigger(RecalcTrigger,Trigger6M)),NA())</f>
        <v>1.724701475195144E-2</v>
      </c>
      <c r="M2131" s="178">
        <f>IFERROR(_xll.qlIndexFixing(Index1Y,$H2131,TRUE,_xll.ohTrigger(RecalcTrigger,Trigger1Y)),NA())</f>
        <v>1.7500572772018552E-2</v>
      </c>
      <c r="N2131" s="177">
        <f>IFERROR(_xll.qlIndexFixing(ONIndex1M,I2131,TRUE,_xll.ohTrigger(RecalcTrigger,Trigger1M)),NA())</f>
        <v>1.6905226055713429E-2</v>
      </c>
      <c r="O2131" s="44">
        <f>IFERROR(_xll.qlIndexFixing(ONIndex3M,I2131,TRUE,_xll.ohTrigger(RecalcTrigger,Trigger3M)),NA())</f>
        <v>1.7160826129135609E-2</v>
      </c>
      <c r="P2131" s="44">
        <f>IFERROR(_xll.qlIndexFixing(ONIndex6M,I2131,TRUE,_xll.ohTrigger(RecalcTrigger,Trigger6M)),NA())</f>
        <v>1.7254426970779724E-2</v>
      </c>
      <c r="Q2131" s="178">
        <f>IFERROR(_xll.qlIndexFixing(ONIndex1Y,I2131,TRUE,_xll.ohTrigger(RecalcTrigger,Trigger1Y)),NA())</f>
        <v>1.7520157958732518E-2</v>
      </c>
    </row>
    <row r="2132" spans="2:17" x14ac:dyDescent="0.2">
      <c r="B2132" s="39" t="s">
        <v>42</v>
      </c>
      <c r="D2132" s="42">
        <f>_xll.qlCalendarAdvance(Calendar,$D2131,B2132,"f",FALSE)</f>
        <v>54428</v>
      </c>
      <c r="E2132" s="172">
        <f>_xll.qlInterestRateIndexValueDate(IndexON,D2132)</f>
        <v>54428</v>
      </c>
      <c r="F2132" s="188">
        <f>IFERROR(_xll.qlIndexFixing(IndexON,D2132,TRUE,_xll.ohTrigger(RecalcTrigger,TriggerON)),NA())</f>
        <v>1.6609602789653399E-2</v>
      </c>
      <c r="H2132" s="42">
        <f>_xll.qlCalendarAdvance(Calendar,$H2131,B2132,"f",FALSE)</f>
        <v>54428</v>
      </c>
      <c r="I2132" s="172">
        <f>_xll.qlInterestRateIndexValueDate(Index1M,$H2132)</f>
        <v>54428</v>
      </c>
      <c r="J2132" s="177">
        <f>IFERROR(_xll.qlIndexFixing(Index1M,$H2132,TRUE,_xll.ohTrigger(RecalcTrigger,Trigger1M)),NA())</f>
        <v>1.6897030174264003E-2</v>
      </c>
      <c r="K2132" s="44">
        <f>IFERROR(_xll.qlIndexFixing(Index3M,H2132,TRUE,_xll.ohTrigger(RecalcTrigger,Trigger3M)),NA())</f>
        <v>1.7149163873165934E-2</v>
      </c>
      <c r="L2132" s="44">
        <f>IFERROR(_xll.qlIndexFixing(Index6M,$H2132,TRUE,_xll.ohTrigger(RecalcTrigger,Trigger6M)),NA())</f>
        <v>1.7240823166749016E-2</v>
      </c>
      <c r="M2132" s="178">
        <f>IFERROR(_xll.qlIndexFixing(Index1Y,$H2132,TRUE,_xll.ohTrigger(RecalcTrigger,Trigger1Y)),NA())</f>
        <v>1.7494049752531549E-2</v>
      </c>
      <c r="N2132" s="177">
        <f>IFERROR(_xll.qlIndexFixing(ONIndex1M,I2132,TRUE,_xll.ohTrigger(RecalcTrigger,Trigger1M)),NA())</f>
        <v>1.6898871417506678E-2</v>
      </c>
      <c r="O2132" s="44">
        <f>IFERROR(_xll.qlIndexFixing(ONIndex3M,I2132,TRUE,_xll.ohTrigger(RecalcTrigger,Trigger3M)),NA())</f>
        <v>1.7154317549921139E-2</v>
      </c>
      <c r="P2132" s="44">
        <f>IFERROR(_xll.qlIndexFixing(ONIndex6M,I2132,TRUE,_xll.ohTrigger(RecalcTrigger,Trigger6M)),NA())</f>
        <v>1.7248056285976698E-2</v>
      </c>
      <c r="Q2132" s="178">
        <f>IFERROR(_xll.qlIndexFixing(ONIndex1Y,I2132,TRUE,_xll.ohTrigger(RecalcTrigger,Trigger1Y)),NA())</f>
        <v>1.7513325229731036E-2</v>
      </c>
    </row>
    <row r="2133" spans="2:17" x14ac:dyDescent="0.2">
      <c r="B2133" s="39" t="s">
        <v>42</v>
      </c>
      <c r="D2133" s="42">
        <f>_xll.qlCalendarAdvance(Calendar,$D2132,B2133,"f",FALSE)</f>
        <v>54435</v>
      </c>
      <c r="E2133" s="172">
        <f>_xll.qlInterestRateIndexValueDate(IndexON,D2133)</f>
        <v>54435</v>
      </c>
      <c r="F2133" s="188">
        <f>IFERROR(_xll.qlIndexFixing(IndexON,D2133,TRUE,_xll.ohTrigger(RecalcTrigger,TriggerON)),NA())</f>
        <v>1.6603316419808722E-2</v>
      </c>
      <c r="H2133" s="42">
        <f>_xll.qlCalendarAdvance(Calendar,$H2132,B2133,"f",FALSE)</f>
        <v>54435</v>
      </c>
      <c r="I2133" s="172">
        <f>_xll.qlInterestRateIndexValueDate(Index1M,$H2133)</f>
        <v>54435</v>
      </c>
      <c r="J2133" s="177">
        <f>IFERROR(_xll.qlIndexFixing(Index1M,$H2133,TRUE,_xll.ohTrigger(RecalcTrigger,Trigger1M)),NA())</f>
        <v>1.6890707033188391E-2</v>
      </c>
      <c r="K2133" s="44">
        <f>IFERROR(_xll.qlIndexFixing(Index3M,H2133,TRUE,_xll.ohTrigger(RecalcTrigger,Trigger3M)),NA())</f>
        <v>1.7142742107753954E-2</v>
      </c>
      <c r="L2133" s="44">
        <f>IFERROR(_xll.qlIndexFixing(Index6M,$H2133,TRUE,_xll.ohTrigger(RecalcTrigger,Trigger6M)),NA())</f>
        <v>1.7234612973743242E-2</v>
      </c>
      <c r="M2133" s="178">
        <f>IFERROR(_xll.qlIndexFixing(Index1Y,$H2133,TRUE,_xll.ohTrigger(RecalcTrigger,Trigger1Y)),NA())</f>
        <v>1.7487543272021844E-2</v>
      </c>
      <c r="N2133" s="177">
        <f>IFERROR(_xll.qlIndexFixing(ONIndex1M,I2133,TRUE,_xll.ohTrigger(RecalcTrigger,Trigger1M)),NA())</f>
        <v>1.689252959077181E-2</v>
      </c>
      <c r="O2133" s="44">
        <f>IFERROR(_xll.qlIndexFixing(ONIndex3M,I2133,TRUE,_xll.ohTrigger(RecalcTrigger,Trigger3M)),NA())</f>
        <v>1.7147824404674106E-2</v>
      </c>
      <c r="P2133" s="44">
        <f>IFERROR(_xll.qlIndexFixing(ONIndex6M,I2133,TRUE,_xll.ohTrigger(RecalcTrigger,Trigger6M)),NA())</f>
        <v>1.7241700960578532E-2</v>
      </c>
      <c r="Q2133" s="178">
        <f>IFERROR(_xll.qlIndexFixing(ONIndex1Y,I2133,TRUE,_xll.ohTrigger(RecalcTrigger,Trigger1Y)),NA())</f>
        <v>1.7506508715334768E-2</v>
      </c>
    </row>
    <row r="2134" spans="2:17" x14ac:dyDescent="0.2">
      <c r="B2134" s="39" t="s">
        <v>42</v>
      </c>
      <c r="D2134" s="42">
        <f>_xll.qlCalendarAdvance(Calendar,$D2133,B2134,"f",FALSE)</f>
        <v>54442</v>
      </c>
      <c r="E2134" s="172">
        <f>_xll.qlInterestRateIndexValueDate(IndexON,D2134)</f>
        <v>54442</v>
      </c>
      <c r="F2134" s="188">
        <f>IFERROR(_xll.qlIndexFixing(IndexON,D2134,TRUE,_xll.ohTrigger(RecalcTrigger,TriggerON)),NA())</f>
        <v>1.659704545872609E-2</v>
      </c>
      <c r="H2134" s="42">
        <f>_xll.qlCalendarAdvance(Calendar,$H2133,B2134,"f",FALSE)</f>
        <v>54442</v>
      </c>
      <c r="I2134" s="172">
        <f>_xll.qlInterestRateIndexValueDate(Index1M,$H2134)</f>
        <v>54442</v>
      </c>
      <c r="J2134" s="177">
        <f>IFERROR(_xll.qlIndexFixing(Index1M,$H2134,TRUE,_xll.ohTrigger(RecalcTrigger,Trigger1M)),NA())</f>
        <v>1.6884396724667152E-2</v>
      </c>
      <c r="K2134" s="44">
        <f>IFERROR(_xll.qlIndexFixing(Index3M,H2134,TRUE,_xll.ohTrigger(RecalcTrigger,Trigger3M)),NA())</f>
        <v>1.7136282925108312E-2</v>
      </c>
      <c r="L2134" s="44">
        <f>IFERROR(_xll.qlIndexFixing(Index6M,$H2134,TRUE,_xll.ohTrigger(RecalcTrigger,Trigger6M)),NA())</f>
        <v>1.72284182894645E-2</v>
      </c>
      <c r="M2134" s="178">
        <f>IFERROR(_xll.qlIndexFixing(Index1Y,$H2134,TRUE,_xll.ohTrigger(RecalcTrigger,Trigger1Y)),NA())</f>
        <v>1.748105333017258E-2</v>
      </c>
      <c r="N2134" s="177">
        <f>IFERROR(_xll.qlIndexFixing(ONIndex1M,I2134,TRUE,_xll.ohTrigger(RecalcTrigger,Trigger1M)),NA())</f>
        <v>1.6886200575427779E-2</v>
      </c>
      <c r="O2134" s="44">
        <f>IFERROR(_xll.qlIndexFixing(ONIndex3M,I2134,TRUE,_xll.ohTrigger(RecalcTrigger,Trigger3M)),NA())</f>
        <v>1.714134669339451E-2</v>
      </c>
      <c r="P2134" s="44">
        <f>IFERROR(_xll.qlIndexFixing(ONIndex6M,I2134,TRUE,_xll.ohTrigger(RecalcTrigger,Trigger6M)),NA())</f>
        <v>1.7235360994423132E-2</v>
      </c>
      <c r="Q2134" s="178">
        <f>IFERROR(_xll.qlIndexFixing(ONIndex1Y,I2134,TRUE,_xll.ohTrigger(RecalcTrigger,Trigger1Y)),NA())</f>
        <v>1.7499708415381621E-2</v>
      </c>
    </row>
    <row r="2135" spans="2:17" x14ac:dyDescent="0.2">
      <c r="B2135" s="39" t="s">
        <v>42</v>
      </c>
      <c r="D2135" s="42">
        <f>_xll.qlCalendarAdvance(Calendar,$D2134,B2135,"f",FALSE)</f>
        <v>54449</v>
      </c>
      <c r="E2135" s="172">
        <f>_xll.qlInterestRateIndexValueDate(IndexON,D2135)</f>
        <v>54449</v>
      </c>
      <c r="F2135" s="188">
        <f>IFERROR(_xll.qlIndexFixing(IndexON,D2135,TRUE,_xll.ohTrigger(RecalcTrigger,TriggerON)),NA())</f>
        <v>1.6590789906729686E-2</v>
      </c>
      <c r="H2135" s="42">
        <f>_xll.qlCalendarAdvance(Calendar,$H2134,B2135,"f",FALSE)</f>
        <v>54449</v>
      </c>
      <c r="I2135" s="172">
        <f>_xll.qlInterestRateIndexValueDate(Index1M,$H2135)</f>
        <v>54449</v>
      </c>
      <c r="J2135" s="177">
        <f>IFERROR(_xll.qlIndexFixing(Index1M,$H2135,TRUE,_xll.ohTrigger(RecalcTrigger,Trigger1M)),NA())</f>
        <v>1.687809924867676E-2</v>
      </c>
      <c r="K2135" s="44">
        <f>IFERROR(_xll.qlIndexFixing(Index3M,H2135,TRUE,_xll.ohTrigger(RecalcTrigger,Trigger3M)),NA())</f>
        <v>1.7129945102061686E-2</v>
      </c>
      <c r="L2135" s="44">
        <f>IFERROR(_xll.qlIndexFixing(Index6M,$H2135,TRUE,_xll.ohTrigger(RecalcTrigger,Trigger6M)),NA())</f>
        <v>1.7222239113774879E-2</v>
      </c>
      <c r="M2135" s="178">
        <f>IFERROR(_xll.qlIndexFixing(Index1Y,$H2135,TRUE,_xll.ohTrigger(RecalcTrigger,Trigger1Y)),NA())</f>
        <v>1.747457992666801E-2</v>
      </c>
      <c r="N2135" s="177">
        <f>IFERROR(_xll.qlIndexFixing(ONIndex1M,I2135,TRUE,_xll.ohTrigger(RecalcTrigger,Trigger1M)),NA())</f>
        <v>1.687988437179877E-2</v>
      </c>
      <c r="O2135" s="44">
        <f>IFERROR(_xll.qlIndexFixing(ONIndex3M,I2135,TRUE,_xll.ohTrigger(RecalcTrigger,Trigger3M)),NA())</f>
        <v>1.713488441592026E-2</v>
      </c>
      <c r="P2135" s="44">
        <f>IFERROR(_xll.qlIndexFixing(ONIndex6M,I2135,TRUE,_xll.ohTrigger(RecalcTrigger,Trigger6M)),NA())</f>
        <v>1.722903638791573E-2</v>
      </c>
      <c r="Q2135" s="178">
        <f>IFERROR(_xll.qlIndexFixing(ONIndex1Y,I2135,TRUE,_xll.ohTrigger(RecalcTrigger,Trigger1Y)),NA())</f>
        <v>1.7492924329952642E-2</v>
      </c>
    </row>
    <row r="2136" spans="2:17" x14ac:dyDescent="0.2">
      <c r="B2136" s="39" t="s">
        <v>42</v>
      </c>
      <c r="D2136" s="42">
        <f>_xll.qlCalendarAdvance(Calendar,$D2135,B2136,"f",FALSE)</f>
        <v>54456</v>
      </c>
      <c r="E2136" s="172">
        <f>_xll.qlInterestRateIndexValueDate(IndexON,D2136)</f>
        <v>54456</v>
      </c>
      <c r="F2136" s="188">
        <f>IFERROR(_xll.qlIndexFixing(IndexON,D2136,TRUE,_xll.ohTrigger(RecalcTrigger,TriggerON)),NA())</f>
        <v>1.6584549763900558E-2</v>
      </c>
      <c r="H2136" s="42">
        <f>_xll.qlCalendarAdvance(Calendar,$H2135,B2136,"f",FALSE)</f>
        <v>54456</v>
      </c>
      <c r="I2136" s="172">
        <f>_xll.qlInterestRateIndexValueDate(Index1M,$H2136)</f>
        <v>54456</v>
      </c>
      <c r="J2136" s="177">
        <f>IFERROR(_xll.qlIndexFixing(Index1M,$H2136,TRUE,_xll.ohTrigger(RecalcTrigger,Trigger1M)),NA())</f>
        <v>1.6871988901575197E-2</v>
      </c>
      <c r="K2136" s="44">
        <f>IFERROR(_xll.qlIndexFixing(Index3M,H2136,TRUE,_xll.ohTrigger(RecalcTrigger,Trigger3M)),NA())</f>
        <v>1.7123518553697637E-2</v>
      </c>
      <c r="L2136" s="44">
        <f>IFERROR(_xll.qlIndexFixing(Index6M,$H2136,TRUE,_xll.ohTrigger(RecalcTrigger,Trigger6M)),NA())</f>
        <v>1.72160754465293E-2</v>
      </c>
      <c r="M2136" s="178">
        <f>IFERROR(_xll.qlIndexFixing(Index1Y,$H2136,TRUE,_xll.ohTrigger(RecalcTrigger,Trigger1Y)),NA())</f>
        <v>1.7468123061192831E-2</v>
      </c>
      <c r="N2136" s="177">
        <f>IFERROR(_xll.qlIndexFixing(ONIndex1M,I2136,TRUE,_xll.ohTrigger(RecalcTrigger,Trigger1M)),NA())</f>
        <v>1.6873580979479552E-2</v>
      </c>
      <c r="O2136" s="44">
        <f>IFERROR(_xll.qlIndexFixing(ONIndex3M,I2136,TRUE,_xll.ohTrigger(RecalcTrigger,Trigger3M)),NA())</f>
        <v>1.71284375723324E-2</v>
      </c>
      <c r="P2136" s="44">
        <f>IFERROR(_xll.qlIndexFixing(ONIndex6M,I2136,TRUE,_xll.ohTrigger(RecalcTrigger,Trigger6M)),NA())</f>
        <v>1.7222727140651095E-2</v>
      </c>
      <c r="Q2136" s="178">
        <f>IFERROR(_xll.qlIndexFixing(ONIndex1Y,I2136,TRUE,_xll.ohTrigger(RecalcTrigger,Trigger1Y)),NA())</f>
        <v>1.7486156459128877E-2</v>
      </c>
    </row>
    <row r="2137" spans="2:17" x14ac:dyDescent="0.2">
      <c r="B2137" s="39" t="s">
        <v>42</v>
      </c>
      <c r="D2137" s="42">
        <f>_xll.qlCalendarAdvance(Calendar,$D2136,B2137,"f",FALSE)</f>
        <v>54463</v>
      </c>
      <c r="E2137" s="172">
        <f>_xll.qlInterestRateIndexValueDate(IndexON,D2137)</f>
        <v>54463</v>
      </c>
      <c r="F2137" s="188">
        <f>IFERROR(_xll.qlIndexFixing(IndexON,D2137,TRUE,_xll.ohTrigger(RecalcTrigger,TriggerON)),NA())</f>
        <v>1.6578325029833474E-2</v>
      </c>
      <c r="H2137" s="42">
        <f>_xll.qlCalendarAdvance(Calendar,$H2136,B2137,"f",FALSE)</f>
        <v>54463</v>
      </c>
      <c r="I2137" s="172">
        <f>_xll.qlInterestRateIndexValueDate(Index1M,$H2137)</f>
        <v>54463</v>
      </c>
      <c r="J2137" s="177">
        <f>IFERROR(_xll.qlIndexFixing(Index1M,$H2137,TRUE,_xll.ohTrigger(RecalcTrigger,Trigger1M)),NA())</f>
        <v>1.686571521010994E-2</v>
      </c>
      <c r="K2137" s="44">
        <f>IFERROR(_xll.qlIndexFixing(Index3M,H2137,TRUE,_xll.ohTrigger(RecalcTrigger,Trigger3M)),NA())</f>
        <v>1.7117210129389951E-2</v>
      </c>
      <c r="L2137" s="44">
        <f>IFERROR(_xll.qlIndexFixing(Index6M,$H2137,TRUE,_xll.ohTrigger(RecalcTrigger,Trigger6M)),NA())</f>
        <v>1.7209927287588512E-2</v>
      </c>
      <c r="M2137" s="178">
        <f>IFERROR(_xll.qlIndexFixing(Index1Y,$H2137,TRUE,_xll.ohTrigger(RecalcTrigger,Trigger1Y)),NA())</f>
        <v>1.7461682733432404E-2</v>
      </c>
      <c r="N2137" s="177">
        <f>IFERROR(_xll.qlIndexFixing(ONIndex1M,I2137,TRUE,_xll.ohTrigger(RecalcTrigger,Trigger1M)),NA())</f>
        <v>1.686729039879431E-2</v>
      </c>
      <c r="O2137" s="44">
        <f>IFERROR(_xll.qlIndexFixing(ONIndex3M,I2137,TRUE,_xll.ohTrigger(RecalcTrigger,Trigger3M)),NA())</f>
        <v>1.7122006162711978E-2</v>
      </c>
      <c r="P2137" s="44">
        <f>IFERROR(_xll.qlIndexFixing(ONIndex6M,I2137,TRUE,_xll.ohTrigger(RecalcTrigger,Trigger6M)),NA())</f>
        <v>1.7216433252710273E-2</v>
      </c>
      <c r="Q2137" s="178">
        <f>IFERROR(_xll.qlIndexFixing(ONIndex1Y,I2137,TRUE,_xll.ohTrigger(RecalcTrigger,Trigger1Y)),NA())</f>
        <v>1.7479404802667187E-2</v>
      </c>
    </row>
    <row r="2138" spans="2:17" x14ac:dyDescent="0.2">
      <c r="B2138" s="39" t="s">
        <v>42</v>
      </c>
      <c r="D2138" s="42">
        <f>_xll.qlCalendarAdvance(Calendar,$D2137,B2138,"f",FALSE)</f>
        <v>54470</v>
      </c>
      <c r="E2138" s="172">
        <f>_xll.qlInterestRateIndexValueDate(IndexON,D2138)</f>
        <v>54470</v>
      </c>
      <c r="F2138" s="188">
        <f>IFERROR(_xll.qlIndexFixing(IndexON,D2138,TRUE,_xll.ohTrigger(RecalcTrigger,TriggerON)),NA())</f>
        <v>1.6572115704771573E-2</v>
      </c>
      <c r="H2138" s="42">
        <f>_xll.qlCalendarAdvance(Calendar,$H2137,B2138,"f",FALSE)</f>
        <v>54470</v>
      </c>
      <c r="I2138" s="172">
        <f>_xll.qlInterestRateIndexValueDate(Index1M,$H2138)</f>
        <v>54470</v>
      </c>
      <c r="J2138" s="177">
        <f>IFERROR(_xll.qlIndexFixing(Index1M,$H2138,TRUE,_xll.ohTrigger(RecalcTrigger,Trigger1M)),NA())</f>
        <v>1.6859454349017713E-2</v>
      </c>
      <c r="K2138" s="44">
        <f>IFERROR(_xll.qlIndexFixing(Index3M,H2138,TRUE,_xll.ohTrigger(RecalcTrigger,Trigger3M)),NA())</f>
        <v>1.7110865905253868E-2</v>
      </c>
      <c r="L2138" s="44">
        <f>IFERROR(_xll.qlIndexFixing(Index6M,$H2138,TRUE,_xll.ohTrigger(RecalcTrigger,Trigger6M)),NA())</f>
        <v>1.7203794636811914E-2</v>
      </c>
      <c r="M2138" s="178">
        <f>IFERROR(_xll.qlIndexFixing(Index1Y,$H2138,TRUE,_xll.ohTrigger(RecalcTrigger,Trigger1Y)),NA())</f>
        <v>1.7455258943074092E-2</v>
      </c>
      <c r="N2138" s="177">
        <f>IFERROR(_xll.qlIndexFixing(ONIndex1M,I2138,TRUE,_xll.ohTrigger(RecalcTrigger,Trigger1M)),NA())</f>
        <v>1.6861012629418859E-2</v>
      </c>
      <c r="O2138" s="44">
        <f>IFERROR(_xll.qlIndexFixing(ONIndex3M,I2138,TRUE,_xll.ohTrigger(RecalcTrigger,Trigger3M)),NA())</f>
        <v>1.7115590186896901E-2</v>
      </c>
      <c r="P2138" s="44">
        <f>IFERROR(_xll.qlIndexFixing(ONIndex6M,I2138,TRUE,_xll.ohTrigger(RecalcTrigger,Trigger6M)),NA())</f>
        <v>1.7210154724336402E-2</v>
      </c>
      <c r="Q2138" s="178">
        <f>IFERROR(_xll.qlIndexFixing(ONIndex1Y,I2138,TRUE,_xll.ohTrigger(RecalcTrigger,Trigger1Y)),NA())</f>
        <v>1.7472669360891757E-2</v>
      </c>
    </row>
    <row r="2139" spans="2:17" x14ac:dyDescent="0.2">
      <c r="B2139" s="39" t="s">
        <v>42</v>
      </c>
      <c r="D2139" s="42">
        <f>_xll.qlCalendarAdvance(Calendar,$D2138,B2139,"f",FALSE)</f>
        <v>54477</v>
      </c>
      <c r="E2139" s="172">
        <f>_xll.qlInterestRateIndexValueDate(IndexON,D2139)</f>
        <v>54477</v>
      </c>
      <c r="F2139" s="188">
        <f>IFERROR(_xll.qlIndexFixing(IndexON,D2139,TRUE,_xll.ohTrigger(RecalcTrigger,TriggerON)),NA())</f>
        <v>1.6565921788795901E-2</v>
      </c>
      <c r="H2139" s="42">
        <f>_xll.qlCalendarAdvance(Calendar,$H2138,B2139,"f",FALSE)</f>
        <v>54477</v>
      </c>
      <c r="I2139" s="172">
        <f>_xll.qlInterestRateIndexValueDate(Index1M,$H2139)</f>
        <v>54477</v>
      </c>
      <c r="J2139" s="177">
        <f>IFERROR(_xll.qlIndexFixing(Index1M,$H2139,TRUE,_xll.ohTrigger(RecalcTrigger,Trigger1M)),NA())</f>
        <v>1.6853206318284051E-2</v>
      </c>
      <c r="K2139" s="44">
        <f>IFERROR(_xll.qlIndexFixing(Index3M,H2139,TRUE,_xll.ohTrigger(RecalcTrigger,Trigger3M)),NA())</f>
        <v>1.7104537189156117E-2</v>
      </c>
      <c r="L2139" s="44">
        <f>IFERROR(_xll.qlIndexFixing(Index6M,$H2139,TRUE,_xll.ohTrigger(RecalcTrigger,Trigger6M)),NA())</f>
        <v>1.7197677494059795E-2</v>
      </c>
      <c r="M2139" s="178">
        <f>IFERROR(_xll.qlIndexFixing(Index1Y,$H2139,TRUE,_xll.ohTrigger(RecalcTrigger,Trigger1Y)),NA())</f>
        <v>1.7448851689804368E-2</v>
      </c>
      <c r="N2139" s="177">
        <f>IFERROR(_xll.qlIndexFixing(ONIndex1M,I2139,TRUE,_xll.ohTrigger(RecalcTrigger,Trigger1M)),NA())</f>
        <v>1.6854747671677384E-2</v>
      </c>
      <c r="O2139" s="44">
        <f>IFERROR(_xll.qlIndexFixing(ONIndex3M,I2139,TRUE,_xll.ohTrigger(RecalcTrigger,Trigger3M)),NA())</f>
        <v>1.7109189645049261E-2</v>
      </c>
      <c r="P2139" s="44">
        <f>IFERROR(_xll.qlIndexFixing(ONIndex6M,I2139,TRUE,_xll.ohTrigger(RecalcTrigger,Trigger6M)),NA())</f>
        <v>1.7203891555124251E-2</v>
      </c>
      <c r="Q2139" s="178">
        <f>IFERROR(_xll.qlIndexFixing(ONIndex1Y,I2139,TRUE,_xll.ohTrigger(RecalcTrigger,Trigger1Y)),NA())</f>
        <v>1.7465950133559449E-2</v>
      </c>
    </row>
    <row r="2140" spans="2:17" x14ac:dyDescent="0.2">
      <c r="B2140" s="39" t="s">
        <v>42</v>
      </c>
      <c r="D2140" s="42">
        <f>_xll.qlCalendarAdvance(Calendar,$D2139,B2140,"f",FALSE)</f>
        <v>54484</v>
      </c>
      <c r="E2140" s="172">
        <f>_xll.qlInterestRateIndexValueDate(IndexON,D2140)</f>
        <v>54484</v>
      </c>
      <c r="F2140" s="188">
        <f>IFERROR(_xll.qlIndexFixing(IndexON,D2140,TRUE,_xll.ohTrigger(RecalcTrigger,TriggerON)),NA())</f>
        <v>1.6559743281744366E-2</v>
      </c>
      <c r="H2140" s="42">
        <f>_xll.qlCalendarAdvance(Calendar,$H2139,B2140,"f",FALSE)</f>
        <v>54484</v>
      </c>
      <c r="I2140" s="172">
        <f>_xll.qlInterestRateIndexValueDate(Index1M,$H2140)</f>
        <v>54484</v>
      </c>
      <c r="J2140" s="177">
        <f>IFERROR(_xll.qlIndexFixing(Index1M,$H2140,TRUE,_xll.ohTrigger(RecalcTrigger,Trigger1M)),NA())</f>
        <v>1.6846804356015561E-2</v>
      </c>
      <c r="K2140" s="44">
        <f>IFERROR(_xll.qlIndexFixing(Index3M,H2140,TRUE,_xll.ohTrigger(RecalcTrigger,Trigger3M)),NA())</f>
        <v>1.7098127931961863E-2</v>
      </c>
      <c r="L2140" s="44">
        <f>IFERROR(_xll.qlIndexFixing(Index6M,$H2140,TRUE,_xll.ohTrigger(RecalcTrigger,Trigger6M)),NA())</f>
        <v>1.7191495834700542E-2</v>
      </c>
      <c r="M2140" s="178">
        <f>IFERROR(_xll.qlIndexFixing(Index1Y,$H2140,TRUE,_xll.ohTrigger(RecalcTrigger,Trigger1Y)),NA())</f>
        <v>1.744246097331148E-2</v>
      </c>
      <c r="N2140" s="177">
        <f>IFERROR(_xll.qlIndexFixing(ONIndex1M,I2140,TRUE,_xll.ohTrigger(RecalcTrigger,Trigger1M)),NA())</f>
        <v>1.6848495525488838E-2</v>
      </c>
      <c r="O2140" s="44">
        <f>IFERROR(_xll.qlIndexFixing(ONIndex3M,I2140,TRUE,_xll.ohTrigger(RecalcTrigger,Trigger3M)),NA())</f>
        <v>1.7102804537250105E-2</v>
      </c>
      <c r="P2140" s="44">
        <f>IFERROR(_xll.qlIndexFixing(ONIndex6M,I2140,TRUE,_xll.ohTrigger(RecalcTrigger,Trigger6M)),NA())</f>
        <v>1.7197643745479052E-2</v>
      </c>
      <c r="Q2140" s="178">
        <f>IFERROR(_xll.qlIndexFixing(ONIndex1Y,I2140,TRUE,_xll.ohTrigger(RecalcTrigger,Trigger1Y)),NA())</f>
        <v>1.7459247120751309E-2</v>
      </c>
    </row>
    <row r="2141" spans="2:17" x14ac:dyDescent="0.2">
      <c r="B2141" s="39" t="s">
        <v>42</v>
      </c>
      <c r="D2141" s="42">
        <f>_xll.qlCalendarAdvance(Calendar,$D2140,B2141,"f",FALSE)</f>
        <v>54491</v>
      </c>
      <c r="E2141" s="172">
        <f>_xll.qlInterestRateIndexValueDate(IndexON,D2141)</f>
        <v>54491</v>
      </c>
      <c r="F2141" s="188">
        <f>IFERROR(_xll.qlIndexFixing(IndexON,D2141,TRUE,_xll.ohTrigger(RecalcTrigger,TriggerON)),NA())</f>
        <v>1.6553580183535921E-2</v>
      </c>
      <c r="H2141" s="42">
        <f>_xll.qlCalendarAdvance(Calendar,$H2140,B2141,"f",FALSE)</f>
        <v>54491</v>
      </c>
      <c r="I2141" s="172">
        <f>_xll.qlInterestRateIndexValueDate(Index1M,$H2141)</f>
        <v>54491</v>
      </c>
      <c r="J2141" s="177">
        <f>IFERROR(_xll.qlIndexFixing(Index1M,$H2141,TRUE,_xll.ohTrigger(RecalcTrigger,Trigger1M)),NA())</f>
        <v>1.6840583874794545E-2</v>
      </c>
      <c r="K2141" s="44">
        <f>IFERROR(_xll.qlIndexFixing(Index3M,H2141,TRUE,_xll.ohTrigger(RecalcTrigger,Trigger3M)),NA())</f>
        <v>1.7091831858655648E-2</v>
      </c>
      <c r="L2141" s="44">
        <f>IFERROR(_xll.qlIndexFixing(Index6M,$H2141,TRUE,_xll.ohTrigger(RecalcTrigger,Trigger6M)),NA())</f>
        <v>1.7185412174896612E-2</v>
      </c>
      <c r="M2141" s="178">
        <f>IFERROR(_xll.qlIndexFixing(Index1Y,$H2141,TRUE,_xll.ohTrigger(RecalcTrigger,Trigger1Y)),NA())</f>
        <v>1.7436086793284566E-2</v>
      </c>
      <c r="N2141" s="177">
        <f>IFERROR(_xll.qlIndexFixing(ONIndex1M,I2141,TRUE,_xll.ohTrigger(RecalcTrigger,Trigger1M)),NA())</f>
        <v>1.6842256190610083E-2</v>
      </c>
      <c r="O2141" s="44">
        <f>IFERROR(_xll.qlIndexFixing(ONIndex3M,I2141,TRUE,_xll.ohTrigger(RecalcTrigger,Trigger3M)),NA())</f>
        <v>1.7096434863175247E-2</v>
      </c>
      <c r="P2141" s="44">
        <f>IFERROR(_xll.qlIndexFixing(ONIndex6M,I2141,TRUE,_xll.ohTrigger(RecalcTrigger,Trigger6M)),NA())</f>
        <v>1.7191411294995573E-2</v>
      </c>
      <c r="Q2141" s="178">
        <f>IFERROR(_xll.qlIndexFixing(ONIndex1Y,I2141,TRUE,_xll.ohTrigger(RecalcTrigger,Trigger1Y)),NA())</f>
        <v>1.7452560322467336E-2</v>
      </c>
    </row>
    <row r="2142" spans="2:17" x14ac:dyDescent="0.2">
      <c r="B2142" s="39" t="s">
        <v>42</v>
      </c>
      <c r="D2142" s="42">
        <f>_xll.qlCalendarAdvance(Calendar,$D2141,B2142,"f",FALSE)</f>
        <v>54498</v>
      </c>
      <c r="E2142" s="172">
        <f>_xll.qlInterestRateIndexValueDate(IndexON,D2142)</f>
        <v>54498</v>
      </c>
      <c r="F2142" s="188">
        <f>IFERROR(_xll.qlIndexFixing(IndexON,D2142,TRUE,_xll.ohTrigger(RecalcTrigger,TriggerON)),NA())</f>
        <v>1.6547432494413705E-2</v>
      </c>
      <c r="H2142" s="42">
        <f>_xll.qlCalendarAdvance(Calendar,$H2141,B2142,"f",FALSE)</f>
        <v>54498</v>
      </c>
      <c r="I2142" s="172">
        <f>_xll.qlInterestRateIndexValueDate(Index1M,$H2142)</f>
        <v>54498</v>
      </c>
      <c r="J2142" s="177">
        <f>IFERROR(_xll.qlIndexFixing(Index1M,$H2142,TRUE,_xll.ohTrigger(RecalcTrigger,Trigger1M)),NA())</f>
        <v>1.6834159734827412E-2</v>
      </c>
      <c r="K2142" s="44">
        <f>IFERROR(_xll.qlIndexFixing(Index3M,H2142,TRUE,_xll.ohTrigger(RecalcTrigger,Trigger3M)),NA())</f>
        <v>1.7085551294824697E-2</v>
      </c>
      <c r="L2142" s="44">
        <f>IFERROR(_xll.qlIndexFixing(Index6M,$H2142,TRUE,_xll.ohTrigger(RecalcTrigger,Trigger6M)),NA())</f>
        <v>1.7179344025152005E-2</v>
      </c>
      <c r="M2142" s="178">
        <f>IFERROR(_xll.qlIndexFixing(Index1Y,$H2142,TRUE,_xll.ohTrigger(RecalcTrigger,Trigger1Y)),NA())</f>
        <v>1.7429729149413209E-2</v>
      </c>
      <c r="N2142" s="177">
        <f>IFERROR(_xll.qlIndexFixing(ONIndex1M,I2142,TRUE,_xll.ohTrigger(RecalcTrigger,Trigger1M)),NA())</f>
        <v>1.6836029667203212E-2</v>
      </c>
      <c r="O2142" s="44">
        <f>IFERROR(_xll.qlIndexFixing(ONIndex3M,I2142,TRUE,_xll.ohTrigger(RecalcTrigger,Trigger3M)),NA())</f>
        <v>1.7090080622986781E-2</v>
      </c>
      <c r="P2142" s="44">
        <f>IFERROR(_xll.qlIndexFixing(ONIndex6M,I2142,TRUE,_xll.ohTrigger(RecalcTrigger,Trigger6M)),NA())</f>
        <v>1.7185194204160092E-2</v>
      </c>
      <c r="Q2142" s="178">
        <f>IFERROR(_xll.qlIndexFixing(ONIndex1Y,I2142,TRUE,_xll.ohTrigger(RecalcTrigger,Trigger1Y)),NA())</f>
        <v>1.7445889738788578E-2</v>
      </c>
    </row>
    <row r="2143" spans="2:17" x14ac:dyDescent="0.2">
      <c r="B2143" s="39" t="s">
        <v>42</v>
      </c>
      <c r="D2143" s="42">
        <f>_xll.qlCalendarAdvance(Calendar,$D2142,B2143,"f",FALSE)</f>
        <v>54505</v>
      </c>
      <c r="E2143" s="172">
        <f>_xll.qlInterestRateIndexValueDate(IndexON,D2143)</f>
        <v>54505</v>
      </c>
      <c r="F2143" s="188">
        <f>IFERROR(_xll.qlIndexFixing(IndexON,D2143,TRUE,_xll.ohTrigger(RecalcTrigger,TriggerON)),NA())</f>
        <v>1.6541300214377719E-2</v>
      </c>
      <c r="H2143" s="42">
        <f>_xll.qlCalendarAdvance(Calendar,$H2142,B2143,"f",FALSE)</f>
        <v>54505</v>
      </c>
      <c r="I2143" s="172">
        <f>_xll.qlInterestRateIndexValueDate(Index1M,$H2143)</f>
        <v>54505</v>
      </c>
      <c r="J2143" s="177">
        <f>IFERROR(_xll.qlIndexFixing(Index1M,$H2143,TRUE,_xll.ohTrigger(RecalcTrigger,Trigger1M)),NA())</f>
        <v>1.6828181409505826E-2</v>
      </c>
      <c r="K2143" s="44">
        <f>IFERROR(_xll.qlIndexFixing(Index3M,H2143,TRUE,_xll.ohTrigger(RecalcTrigger,Trigger3M)),NA())</f>
        <v>1.7079286240396771E-2</v>
      </c>
      <c r="L2143" s="44">
        <f>IFERROR(_xll.qlIndexFixing(Index6M,$H2143,TRUE,_xll.ohTrigger(RecalcTrigger,Trigger6M)),NA())</f>
        <v>1.7173291385324009E-2</v>
      </c>
      <c r="M2143" s="178">
        <f>IFERROR(_xll.qlIndexFixing(Index1Y,$H2143,TRUE,_xll.ohTrigger(RecalcTrigger,Trigger1Y)),NA())</f>
        <v>1.7423388041387655E-2</v>
      </c>
      <c r="N2143" s="177">
        <f>IFERROR(_xll.qlIndexFixing(ONIndex1M,I2143,TRUE,_xll.ohTrigger(RecalcTrigger,Trigger1M)),NA())</f>
        <v>1.6829815955511362E-2</v>
      </c>
      <c r="O2143" s="44">
        <f>IFERROR(_xll.qlIndexFixing(ONIndex3M,I2143,TRUE,_xll.ohTrigger(RecalcTrigger,Trigger3M)),NA())</f>
        <v>1.7083741816765752E-2</v>
      </c>
      <c r="P2143" s="44">
        <f>IFERROR(_xll.qlIndexFixing(ONIndex6M,I2143,TRUE,_xll.ohTrigger(RecalcTrigger,Trigger6M)),NA())</f>
        <v>1.7178992472486332E-2</v>
      </c>
      <c r="Q2143" s="178">
        <f>IFERROR(_xll.qlIndexFixing(ONIndex1Y,I2143,TRUE,_xll.ohTrigger(RecalcTrigger,Trigger1Y)),NA())</f>
        <v>1.7439235369471895E-2</v>
      </c>
    </row>
    <row r="2144" spans="2:17" x14ac:dyDescent="0.2">
      <c r="B2144" s="39" t="s">
        <v>42</v>
      </c>
      <c r="D2144" s="42">
        <f>_xll.qlCalendarAdvance(Calendar,$D2143,B2144,"f",FALSE)</f>
        <v>54512</v>
      </c>
      <c r="E2144" s="172">
        <f>_xll.qlInterestRateIndexValueDate(IndexON,D2144)</f>
        <v>54512</v>
      </c>
      <c r="F2144" s="188">
        <f>IFERROR(_xll.qlIndexFixing(IndexON,D2144,TRUE,_xll.ohTrigger(RecalcTrigger,TriggerON)),NA())</f>
        <v>1.6535183343184823E-2</v>
      </c>
      <c r="H2144" s="42">
        <f>_xll.qlCalendarAdvance(Calendar,$H2143,B2144,"f",FALSE)</f>
        <v>54512</v>
      </c>
      <c r="I2144" s="172">
        <f>_xll.qlInterestRateIndexValueDate(Index1M,$H2144)</f>
        <v>54512</v>
      </c>
      <c r="J2144" s="177">
        <f>IFERROR(_xll.qlIndexFixing(Index1M,$H2144,TRUE,_xll.ohTrigger(RecalcTrigger,Trigger1M)),NA())</f>
        <v>1.6821999425396295E-2</v>
      </c>
      <c r="K2144" s="44">
        <f>IFERROR(_xll.qlIndexFixing(Index3M,H2144,TRUE,_xll.ohTrigger(RecalcTrigger,Trigger3M)),NA())</f>
        <v>1.7073036695299634E-2</v>
      </c>
      <c r="L2144" s="44">
        <f>IFERROR(_xll.qlIndexFixing(Index6M,$H2144,TRUE,_xll.ohTrigger(RecalcTrigger,Trigger6M)),NA())</f>
        <v>1.7167254255272556E-2</v>
      </c>
      <c r="M2144" s="178">
        <f>IFERROR(_xll.qlIndexFixing(Index1Y,$H2144,TRUE,_xll.ohTrigger(RecalcTrigger,Trigger1Y)),NA())</f>
        <v>1.7417063468899929E-2</v>
      </c>
      <c r="N2144" s="177">
        <f>IFERROR(_xll.qlIndexFixing(ONIndex1M,I2144,TRUE,_xll.ohTrigger(RecalcTrigger,Trigger1M)),NA())</f>
        <v>1.6823615055129304E-2</v>
      </c>
      <c r="O2144" s="44">
        <f>IFERROR(_xll.qlIndexFixing(ONIndex3M,I2144,TRUE,_xll.ohTrigger(RecalcTrigger,Trigger3M)),NA())</f>
        <v>1.7077418444431114E-2</v>
      </c>
      <c r="P2144" s="44">
        <f>IFERROR(_xll.qlIndexFixing(ONIndex6M,I2144,TRUE,_xll.ohTrigger(RecalcTrigger,Trigger6M)),NA())</f>
        <v>1.7172806100298477E-2</v>
      </c>
      <c r="Q2144" s="178">
        <f>IFERROR(_xll.qlIndexFixing(ONIndex1Y,I2144,TRUE,_xll.ohTrigger(RecalcTrigger,Trigger1Y)),NA())</f>
        <v>1.7432597214841472E-2</v>
      </c>
    </row>
    <row r="2145" spans="2:17" x14ac:dyDescent="0.2">
      <c r="B2145" s="39" t="s">
        <v>42</v>
      </c>
      <c r="D2145" s="42">
        <f>_xll.qlCalendarAdvance(Calendar,$D2144,B2145,"f",FALSE)</f>
        <v>54519</v>
      </c>
      <c r="E2145" s="172">
        <f>_xll.qlInterestRateIndexValueDate(IndexON,D2145)</f>
        <v>54519</v>
      </c>
      <c r="F2145" s="188">
        <f>IFERROR(_xll.qlIndexFixing(IndexON,D2145,TRUE,_xll.ohTrigger(RecalcTrigger,TriggerON)),NA())</f>
        <v>1.652908188099711E-2</v>
      </c>
      <c r="H2145" s="42">
        <f>_xll.qlCalendarAdvance(Calendar,$H2144,B2145,"f",FALSE)</f>
        <v>54519</v>
      </c>
      <c r="I2145" s="172">
        <f>_xll.qlInterestRateIndexValueDate(Index1M,$H2145)</f>
        <v>54519</v>
      </c>
      <c r="J2145" s="177">
        <f>IFERROR(_xll.qlIndexFixing(Index1M,$H2145,TRUE,_xll.ohTrigger(RecalcTrigger,Trigger1M)),NA())</f>
        <v>1.6815882647174117E-2</v>
      </c>
      <c r="K2145" s="44">
        <f>IFERROR(_xll.qlIndexFixing(Index3M,H2145,TRUE,_xll.ohTrigger(RecalcTrigger,Trigger3M)),NA())</f>
        <v>1.7066846570087037E-2</v>
      </c>
      <c r="L2145" s="44">
        <f>IFERROR(_xll.qlIndexFixing(Index6M,$H2145,TRUE,_xll.ohTrigger(RecalcTrigger,Trigger6M)),NA())</f>
        <v>1.7161255111066264E-2</v>
      </c>
      <c r="M2145" s="178">
        <f>IFERROR(_xll.qlIndexFixing(Index1Y,$H2145,TRUE,_xll.ohTrigger(RecalcTrigger,Trigger1Y)),NA())</f>
        <v>1.7410755431641389E-2</v>
      </c>
      <c r="N2145" s="177">
        <f>IFERROR(_xll.qlIndexFixing(ONIndex1M,I2145,TRUE,_xll.ohTrigger(RecalcTrigger,Trigger1M)),NA())</f>
        <v>1.6817426966300175E-2</v>
      </c>
      <c r="O2145" s="44">
        <f>IFERROR(_xll.qlIndexFixing(ONIndex3M,I2145,TRUE,_xll.ohTrigger(RecalcTrigger,Trigger3M)),NA())</f>
        <v>1.7071110505820775E-2</v>
      </c>
      <c r="P2145" s="44">
        <f>IFERROR(_xll.qlIndexFixing(ONIndex6M,I2145,TRUE,_xll.ohTrigger(RecalcTrigger,Trigger6M)),NA())</f>
        <v>1.7166635087434434E-2</v>
      </c>
      <c r="Q2145" s="178">
        <f>IFERROR(_xll.qlIndexFixing(ONIndex1Y,I2145,TRUE,_xll.ohTrigger(RecalcTrigger,Trigger1Y)),NA())</f>
        <v>1.7425975274573124E-2</v>
      </c>
    </row>
    <row r="2146" spans="2:17" x14ac:dyDescent="0.2">
      <c r="B2146" s="39" t="s">
        <v>42</v>
      </c>
      <c r="D2146" s="42">
        <f>_xll.qlCalendarAdvance(Calendar,$D2145,B2146,"f",FALSE)</f>
        <v>54526</v>
      </c>
      <c r="E2146" s="172">
        <f>_xll.qlInterestRateIndexValueDate(IndexON,D2146)</f>
        <v>54526</v>
      </c>
      <c r="F2146" s="188">
        <f>IFERROR(_xll.qlIndexFixing(IndexON,D2146,TRUE,_xll.ohTrigger(RecalcTrigger,TriggerON)),NA())</f>
        <v>1.6522995827895626E-2</v>
      </c>
      <c r="H2146" s="42">
        <f>_xll.qlCalendarAdvance(Calendar,$H2145,B2146,"f",FALSE)</f>
        <v>54526</v>
      </c>
      <c r="I2146" s="172">
        <f>_xll.qlInterestRateIndexValueDate(Index1M,$H2146)</f>
        <v>54526</v>
      </c>
      <c r="J2146" s="177">
        <f>IFERROR(_xll.qlIndexFixing(Index1M,$H2146,TRUE,_xll.ohTrigger(RecalcTrigger,Trigger1M)),NA())</f>
        <v>1.6809725694526843E-2</v>
      </c>
      <c r="K2146" s="44">
        <f>IFERROR(_xll.qlIndexFixing(Index3M,H2146,TRUE,_xll.ohTrigger(RecalcTrigger,Trigger3M)),NA())</f>
        <v>1.7060627225781094E-2</v>
      </c>
      <c r="L2146" s="44">
        <f>IFERROR(_xll.qlIndexFixing(Index6M,$H2146,TRUE,_xll.ohTrigger(RecalcTrigger,Trigger6M)),NA())</f>
        <v>1.7155248173522989E-2</v>
      </c>
      <c r="M2146" s="178">
        <f>IFERROR(_xll.qlIndexFixing(Index1Y,$H2146,TRUE,_xll.ohTrigger(RecalcTrigger,Trigger1Y)),NA())</f>
        <v>1.7404463929305392E-2</v>
      </c>
      <c r="N2146" s="177">
        <f>IFERROR(_xll.qlIndexFixing(ONIndex1M,I2146,TRUE,_xll.ohTrigger(RecalcTrigger,Trigger1M)),NA())</f>
        <v>1.6811251689023976E-2</v>
      </c>
      <c r="O2146" s="44">
        <f>IFERROR(_xll.qlIndexFixing(ONIndex3M,I2146,TRUE,_xll.ohTrigger(RecalcTrigger,Trigger3M)),NA())</f>
        <v>1.7064818001339965E-2</v>
      </c>
      <c r="P2146" s="44">
        <f>IFERROR(_xll.qlIndexFixing(ONIndex6M,I2146,TRUE,_xll.ohTrigger(RecalcTrigger,Trigger6M)),NA())</f>
        <v>1.7160479434056297E-2</v>
      </c>
      <c r="Q2146" s="178">
        <f>IFERROR(_xll.qlIndexFixing(ONIndex1Y,I2146,TRUE,_xll.ohTrigger(RecalcTrigger,Trigger1Y)),NA())</f>
        <v>1.7419369548991037E-2</v>
      </c>
    </row>
    <row r="2147" spans="2:17" x14ac:dyDescent="0.2">
      <c r="B2147" s="39" t="s">
        <v>42</v>
      </c>
      <c r="D2147" s="42">
        <f>_xll.qlCalendarAdvance(Calendar,$D2146,B2147,"f",FALSE)</f>
        <v>54533</v>
      </c>
      <c r="E2147" s="172">
        <f>_xll.qlInterestRateIndexValueDate(IndexON,D2147)</f>
        <v>54533</v>
      </c>
      <c r="F2147" s="188">
        <f>IFERROR(_xll.qlIndexFixing(IndexON,D2147,TRUE,_xll.ohTrigger(RecalcTrigger,TriggerON)),NA())</f>
        <v>1.6516925183718278E-2</v>
      </c>
      <c r="H2147" s="42">
        <f>_xll.qlCalendarAdvance(Calendar,$H2146,B2147,"f",FALSE)</f>
        <v>54533</v>
      </c>
      <c r="I2147" s="172">
        <f>_xll.qlInterestRateIndexValueDate(Index1M,$H2147)</f>
        <v>54533</v>
      </c>
      <c r="J2147" s="177">
        <f>IFERROR(_xll.qlIndexFixing(Index1M,$H2147,TRUE,_xll.ohTrigger(RecalcTrigger,Trigger1M)),NA())</f>
        <v>1.6803581573480646E-2</v>
      </c>
      <c r="K2147" s="44">
        <f>IFERROR(_xll.qlIndexFixing(Index3M,H2147,TRUE,_xll.ohTrigger(RecalcTrigger,Trigger3M)),NA())</f>
        <v>1.7054423389762027E-2</v>
      </c>
      <c r="L2147" s="44">
        <f>IFERROR(_xll.qlIndexFixing(Index6M,$H2147,TRUE,_xll.ohTrigger(RecalcTrigger,Trigger6M)),NA())</f>
        <v>1.7149256744522133E-2</v>
      </c>
      <c r="M2147" s="178">
        <f>IFERROR(_xll.qlIndexFixing(Index1Y,$H2147,TRUE,_xll.ohTrigger(RecalcTrigger,Trigger1Y)),NA())</f>
        <v>1.7398188961585515E-2</v>
      </c>
      <c r="N2147" s="177">
        <f>IFERROR(_xll.qlIndexFixing(ONIndex1M,I2147,TRUE,_xll.ohTrigger(RecalcTrigger,Trigger1M)),NA())</f>
        <v>1.6805089223138614E-2</v>
      </c>
      <c r="O2147" s="44">
        <f>IFERROR(_xll.qlIndexFixing(ONIndex3M,I2147,TRUE,_xll.ohTrigger(RecalcTrigger,Trigger3M)),NA())</f>
        <v>1.7058540930664501E-2</v>
      </c>
      <c r="P2147" s="44">
        <f>IFERROR(_xll.qlIndexFixing(ONIndex6M,I2147,TRUE,_xll.ohTrigger(RecalcTrigger,Trigger6M)),NA())</f>
        <v>1.7154339139920927E-2</v>
      </c>
      <c r="Q2147" s="178">
        <f>IFERROR(_xll.qlIndexFixing(ONIndex1Y,I2147,TRUE,_xll.ohTrigger(RecalcTrigger,Trigger1Y)),NA())</f>
        <v>1.7412780037852071E-2</v>
      </c>
    </row>
    <row r="2148" spans="2:17" x14ac:dyDescent="0.2">
      <c r="B2148" s="39" t="s">
        <v>42</v>
      </c>
      <c r="D2148" s="42">
        <f>_xll.qlCalendarAdvance(Calendar,$D2147,B2148,"f",FALSE)</f>
        <v>54540</v>
      </c>
      <c r="E2148" s="172">
        <f>_xll.qlInterestRateIndexValueDate(IndexON,D2148)</f>
        <v>54540</v>
      </c>
      <c r="F2148" s="188">
        <f>IFERROR(_xll.qlIndexFixing(IndexON,D2148,TRUE,_xll.ohTrigger(RecalcTrigger,TriggerON)),NA())</f>
        <v>1.6510869948384022E-2</v>
      </c>
      <c r="H2148" s="42">
        <f>_xll.qlCalendarAdvance(Calendar,$H2147,B2148,"f",FALSE)</f>
        <v>54540</v>
      </c>
      <c r="I2148" s="172">
        <f>_xll.qlInterestRateIndexValueDate(Index1M,$H2148)</f>
        <v>54540</v>
      </c>
      <c r="J2148" s="177">
        <f>IFERROR(_xll.qlIndexFixing(Index1M,$H2148,TRUE,_xll.ohTrigger(RecalcTrigger,Trigger1M)),NA())</f>
        <v>1.6797450284000408E-2</v>
      </c>
      <c r="K2148" s="44">
        <f>IFERROR(_xll.qlIndexFixing(Index3M,H2148,TRUE,_xll.ohTrigger(RecalcTrigger,Trigger3M)),NA())</f>
        <v>1.7048235061958586E-2</v>
      </c>
      <c r="L2148" s="44">
        <f>IFERROR(_xll.qlIndexFixing(Index6M,$H2148,TRUE,_xll.ohTrigger(RecalcTrigger,Trigger6M)),NA())</f>
        <v>1.714328082392684E-2</v>
      </c>
      <c r="M2148" s="178">
        <f>IFERROR(_xll.qlIndexFixing(Index1Y,$H2148,TRUE,_xll.ohTrigger(RecalcTrigger,Trigger1Y)),NA())</f>
        <v>1.7391930528176225E-2</v>
      </c>
      <c r="N2148" s="177">
        <f>IFERROR(_xll.qlIndexFixing(ONIndex1M,I2148,TRUE,_xll.ohTrigger(RecalcTrigger,Trigger1M)),NA())</f>
        <v>1.6798939568725135E-2</v>
      </c>
      <c r="O2148" s="44">
        <f>IFERROR(_xll.qlIndexFixing(ONIndex3M,I2148,TRUE,_xll.ohTrigger(RecalcTrigger,Trigger3M)),NA())</f>
        <v>1.7052279293875428E-2</v>
      </c>
      <c r="P2148" s="44">
        <f>IFERROR(_xll.qlIndexFixing(ONIndex6M,I2148,TRUE,_xll.ohTrigger(RecalcTrigger,Trigger6M)),NA())</f>
        <v>1.7148214205190415E-2</v>
      </c>
      <c r="Q2148" s="178">
        <f>IFERROR(_xll.qlIndexFixing(ONIndex1Y,I2148,TRUE,_xll.ohTrigger(RecalcTrigger,Trigger1Y)),NA())</f>
        <v>1.7406206741156227E-2</v>
      </c>
    </row>
    <row r="2149" spans="2:17" x14ac:dyDescent="0.2">
      <c r="B2149" s="39" t="s">
        <v>42</v>
      </c>
      <c r="D2149" s="42">
        <f>_xll.qlCalendarAdvance(Calendar,$D2148,B2149,"f",FALSE)</f>
        <v>54547</v>
      </c>
      <c r="E2149" s="172">
        <f>_xll.qlInterestRateIndexValueDate(IndexON,D2149)</f>
        <v>54547</v>
      </c>
      <c r="F2149" s="188">
        <f>IFERROR(_xll.qlIndexFixing(IndexON,D2149,TRUE,_xll.ohTrigger(RecalcTrigger,TriggerON)),NA())</f>
        <v>1.6504830122054948E-2</v>
      </c>
      <c r="H2149" s="42">
        <f>_xll.qlCalendarAdvance(Calendar,$H2148,B2149,"f",FALSE)</f>
        <v>54547</v>
      </c>
      <c r="I2149" s="172">
        <f>_xll.qlInterestRateIndexValueDate(Index1M,$H2149)</f>
        <v>54547</v>
      </c>
      <c r="J2149" s="177">
        <f>IFERROR(_xll.qlIndexFixing(Index1M,$H2149,TRUE,_xll.ohTrigger(RecalcTrigger,Trigger1M)),NA())</f>
        <v>1.6791281989391674E-2</v>
      </c>
      <c r="K2149" s="44">
        <f>IFERROR(_xll.qlIndexFixing(Index3M,H2149,TRUE,_xll.ohTrigger(RecalcTrigger,Trigger3M)),NA())</f>
        <v>1.7042021607200784E-2</v>
      </c>
      <c r="L2149" s="44">
        <f>IFERROR(_xll.qlIndexFixing(Index6M,$H2149,TRUE,_xll.ohTrigger(RecalcTrigger,Trigger6M)),NA())</f>
        <v>1.7137301246761459E-2</v>
      </c>
      <c r="M2149" s="178">
        <f>IFERROR(_xll.qlIndexFixing(Index1Y,$H2149,TRUE,_xll.ohTrigger(RecalcTrigger,Trigger1Y)),NA())</f>
        <v>1.7385688628773099E-2</v>
      </c>
      <c r="N2149" s="177">
        <f>IFERROR(_xll.qlIndexFixing(ONIndex1M,I2149,TRUE,_xll.ohTrigger(RecalcTrigger,Trigger1M)),NA())</f>
        <v>1.679280272578354E-2</v>
      </c>
      <c r="O2149" s="44">
        <f>IFERROR(_xll.qlIndexFixing(ONIndex3M,I2149,TRUE,_xll.ohTrigger(RecalcTrigger,Trigger3M)),NA())</f>
        <v>1.7046033091053792E-2</v>
      </c>
      <c r="P2149" s="44">
        <f>IFERROR(_xll.qlIndexFixing(ONIndex6M,I2149,TRUE,_xll.ohTrigger(RecalcTrigger,Trigger6M)),NA())</f>
        <v>1.7142104629864763E-2</v>
      </c>
      <c r="Q2149" s="178">
        <f>IFERROR(_xll.qlIndexFixing(ONIndex1Y,I2149,TRUE,_xll.ohTrigger(RecalcTrigger,Trigger1Y)),NA())</f>
        <v>1.7399649658903504E-2</v>
      </c>
    </row>
    <row r="2150" spans="2:17" x14ac:dyDescent="0.2">
      <c r="B2150" s="39" t="s">
        <v>42</v>
      </c>
      <c r="D2150" s="42">
        <f>_xll.qlCalendarAdvance(Calendar,$D2149,B2150,"f",FALSE)</f>
        <v>54554</v>
      </c>
      <c r="E2150" s="172">
        <f>_xll.qlInterestRateIndexValueDate(IndexON,D2150)</f>
        <v>54554</v>
      </c>
      <c r="F2150" s="188">
        <f>IFERROR(_xll.qlIndexFixing(IndexON,D2150,TRUE,_xll.ohTrigger(RecalcTrigger,TriggerON)),NA())</f>
        <v>1.6498805704893149E-2</v>
      </c>
      <c r="H2150" s="42">
        <f>_xll.qlCalendarAdvance(Calendar,$H2149,B2150,"f",FALSE)</f>
        <v>54554</v>
      </c>
      <c r="I2150" s="172">
        <f>_xll.qlInterestRateIndexValueDate(Index1M,$H2150)</f>
        <v>54554</v>
      </c>
      <c r="J2150" s="177">
        <f>IFERROR(_xll.qlIndexFixing(Index1M,$H2150,TRUE,_xll.ohTrigger(RecalcTrigger,Trigger1M)),NA())</f>
        <v>1.6785176998956087E-2</v>
      </c>
      <c r="K2150" s="44">
        <f>IFERROR(_xll.qlIndexFixing(Index3M,H2150,TRUE,_xll.ohTrigger(RecalcTrigger,Trigger3M)),NA())</f>
        <v>1.7035865116553781E-2</v>
      </c>
      <c r="L2150" s="44">
        <f>IFERROR(_xll.qlIndexFixing(Index6M,$H2150,TRUE,_xll.ohTrigger(RecalcTrigger,Trigger6M)),NA())</f>
        <v>1.7131357172434417E-2</v>
      </c>
      <c r="M2150" s="178">
        <f>IFERROR(_xll.qlIndexFixing(Index1Y,$H2150,TRUE,_xll.ohTrigger(RecalcTrigger,Trigger1Y)),NA())</f>
        <v>1.7379463263072159E-2</v>
      </c>
      <c r="N2150" s="177">
        <f>IFERROR(_xll.qlIndexFixing(ONIndex1M,I2150,TRUE,_xll.ohTrigger(RecalcTrigger,Trigger1M)),NA())</f>
        <v>1.6786678694394874E-2</v>
      </c>
      <c r="O2150" s="44">
        <f>IFERROR(_xll.qlIndexFixing(ONIndex3M,I2150,TRUE,_xll.ohTrigger(RecalcTrigger,Trigger3M)),NA())</f>
        <v>1.7039802322118547E-2</v>
      </c>
      <c r="P2150" s="44">
        <f>IFERROR(_xll.qlIndexFixing(ONIndex6M,I2150,TRUE,_xll.ohTrigger(RecalcTrigger,Trigger6M)),NA())</f>
        <v>1.7136010414025016E-2</v>
      </c>
      <c r="Q2150" s="178">
        <f>IFERROR(_xll.qlIndexFixing(ONIndex1Y,I2150,TRUE,_xll.ohTrigger(RecalcTrigger,Trigger1Y)),NA())</f>
        <v>1.7393108791337042E-2</v>
      </c>
    </row>
    <row r="2151" spans="2:17" x14ac:dyDescent="0.2">
      <c r="B2151" s="39" t="s">
        <v>42</v>
      </c>
      <c r="D2151" s="42">
        <f>_xll.qlCalendarAdvance(Calendar,$D2150,B2151,"f",FALSE)</f>
        <v>54561</v>
      </c>
      <c r="E2151" s="172">
        <f>_xll.qlInterestRateIndexValueDate(IndexON,D2151)</f>
        <v>54561</v>
      </c>
      <c r="F2151" s="188">
        <f>IFERROR(_xll.qlIndexFixing(IndexON,D2151,TRUE,_xll.ohTrigger(RecalcTrigger,TriggerON)),NA())</f>
        <v>1.6492796696655487E-2</v>
      </c>
      <c r="H2151" s="42">
        <f>_xll.qlCalendarAdvance(Calendar,$H2150,B2151,"f",FALSE)</f>
        <v>54561</v>
      </c>
      <c r="I2151" s="172">
        <f>_xll.qlInterestRateIndexValueDate(Index1M,$H2151)</f>
        <v>54561</v>
      </c>
      <c r="J2151" s="177">
        <f>IFERROR(_xll.qlIndexFixing(Index1M,$H2151,TRUE,_xll.ohTrigger(RecalcTrigger,Trigger1M)),NA())</f>
        <v>1.677908484073239E-2</v>
      </c>
      <c r="K2151" s="44">
        <f>IFERROR(_xll.qlIndexFixing(Index3M,H2151,TRUE,_xll.ohTrigger(RecalcTrigger,Trigger3M)),NA())</f>
        <v>1.7029724134727506E-2</v>
      </c>
      <c r="L2151" s="44">
        <f>IFERROR(_xll.qlIndexFixing(Index6M,$H2151,TRUE,_xll.ohTrigger(RecalcTrigger,Trigger6M)),NA())</f>
        <v>1.7125428606909163E-2</v>
      </c>
      <c r="M2151" s="178">
        <f>IFERROR(_xll.qlIndexFixing(Index1Y,$H2151,TRUE,_xll.ohTrigger(RecalcTrigger,Trigger1Y)),NA())</f>
        <v>1.7373254430770535E-2</v>
      </c>
      <c r="N2151" s="177">
        <f>IFERROR(_xll.qlIndexFixing(ONIndex1M,I2151,TRUE,_xll.ohTrigger(RecalcTrigger,Trigger1M)),NA())</f>
        <v>1.6780567474478092E-2</v>
      </c>
      <c r="O2151" s="44">
        <f>IFERROR(_xll.qlIndexFixing(ONIndex3M,I2151,TRUE,_xll.ohTrigger(RecalcTrigger,Trigger3M)),NA())</f>
        <v>1.7033586987069693E-2</v>
      </c>
      <c r="P2151" s="44">
        <f>IFERROR(_xll.qlIndexFixing(ONIndex6M,I2151,TRUE,_xll.ohTrigger(RecalcTrigger,Trigger6M)),NA())</f>
        <v>1.7129931557428035E-2</v>
      </c>
      <c r="Q2151" s="178">
        <f>IFERROR(_xll.qlIndexFixing(ONIndex1Y,I2151,TRUE,_xll.ohTrigger(RecalcTrigger,Trigger1Y)),NA())</f>
        <v>1.7386584138294747E-2</v>
      </c>
    </row>
    <row r="2152" spans="2:17" x14ac:dyDescent="0.2">
      <c r="B2152" s="39" t="s">
        <v>42</v>
      </c>
      <c r="D2152" s="42">
        <f>_xll.qlCalendarAdvance(Calendar,$D2151,B2152,"f",FALSE)</f>
        <v>54568</v>
      </c>
      <c r="E2152" s="172">
        <f>_xll.qlInterestRateIndexValueDate(IndexON,D2152)</f>
        <v>54568</v>
      </c>
      <c r="F2152" s="188">
        <f>IFERROR(_xll.qlIndexFixing(IndexON,D2152,TRUE,_xll.ohTrigger(RecalcTrigger,TriggerON)),NA())</f>
        <v>1.648680309717987E-2</v>
      </c>
      <c r="H2152" s="42">
        <f>_xll.qlCalendarAdvance(Calendar,$H2151,B2152,"f",FALSE)</f>
        <v>54568</v>
      </c>
      <c r="I2152" s="172">
        <f>_xll.qlInterestRateIndexValueDate(Index1M,$H2152)</f>
        <v>54568</v>
      </c>
      <c r="J2152" s="177">
        <f>IFERROR(_xll.qlIndexFixing(Index1M,$H2152,TRUE,_xll.ohTrigger(RecalcTrigger,Trigger1M)),NA())</f>
        <v>1.6773005514697049E-2</v>
      </c>
      <c r="K2152" s="44">
        <f>IFERROR(_xll.qlIndexFixing(Index3M,H2152,TRUE,_xll.ohTrigger(RecalcTrigger,Trigger3M)),NA())</f>
        <v>1.702359866165324E-2</v>
      </c>
      <c r="L2152" s="44">
        <f>IFERROR(_xll.qlIndexFixing(Index6M,$H2152,TRUE,_xll.ohTrigger(RecalcTrigger,Trigger6M)),NA())</f>
        <v>1.7119515550048266E-2</v>
      </c>
      <c r="M2152" s="178">
        <f>IFERROR(_xll.qlIndexFixing(Index1Y,$H2152,TRUE,_xll.ohTrigger(RecalcTrigger,Trigger1Y)),NA())</f>
        <v>1.736706213156558E-2</v>
      </c>
      <c r="N2152" s="177">
        <f>IFERROR(_xll.qlIndexFixing(ONIndex1M,I2152,TRUE,_xll.ohTrigger(RecalcTrigger,Trigger1M)),NA())</f>
        <v>1.6774469065952147E-2</v>
      </c>
      <c r="O2152" s="44">
        <f>IFERROR(_xll.qlIndexFixing(ONIndex3M,I2152,TRUE,_xll.ohTrigger(RecalcTrigger,Trigger3M)),NA())</f>
        <v>1.7027387085745138E-2</v>
      </c>
      <c r="P2152" s="44">
        <f>IFERROR(_xll.qlIndexFixing(ONIndex6M,I2152,TRUE,_xll.ohTrigger(RecalcTrigger,Trigger6M)),NA())</f>
        <v>1.7123868060235914E-2</v>
      </c>
      <c r="Q2152" s="178">
        <f>IFERROR(_xll.qlIndexFixing(ONIndex1Y,I2152,TRUE,_xll.ohTrigger(RecalcTrigger,Trigger1Y)),NA())</f>
        <v>1.7380075699614528E-2</v>
      </c>
    </row>
    <row r="2153" spans="2:17" x14ac:dyDescent="0.2">
      <c r="B2153" s="39" t="s">
        <v>42</v>
      </c>
      <c r="D2153" s="42">
        <f>_xll.qlCalendarAdvance(Calendar,$D2152,B2153,"f",FALSE)</f>
        <v>54575</v>
      </c>
      <c r="E2153" s="172">
        <f>_xll.qlInterestRateIndexValueDate(IndexON,D2153)</f>
        <v>54575</v>
      </c>
      <c r="F2153" s="188">
        <f>IFERROR(_xll.qlIndexFixing(IndexON,D2153,TRUE,_xll.ohTrigger(RecalcTrigger,TriggerON)),NA())</f>
        <v>1.6480824906871527E-2</v>
      </c>
      <c r="H2153" s="42">
        <f>_xll.qlCalendarAdvance(Calendar,$H2152,B2153,"f",FALSE)</f>
        <v>54575</v>
      </c>
      <c r="I2153" s="172">
        <f>_xll.qlInterestRateIndexValueDate(Index1M,$H2153)</f>
        <v>54575</v>
      </c>
      <c r="J2153" s="177">
        <f>IFERROR(_xll.qlIndexFixing(Index1M,$H2153,TRUE,_xll.ohTrigger(RecalcTrigger,Trigger1M)),NA())</f>
        <v>1.6766986309613117E-2</v>
      </c>
      <c r="K2153" s="44">
        <f>IFERROR(_xll.qlIndexFixing(Index3M,H2153,TRUE,_xll.ohTrigger(RecalcTrigger,Trigger3M)),NA())</f>
        <v>1.701748869725787E-2</v>
      </c>
      <c r="L2153" s="44">
        <f>IFERROR(_xll.qlIndexFixing(Index6M,$H2153,TRUE,_xll.ohTrigger(RecalcTrigger,Trigger6M)),NA())</f>
        <v>1.711363384219371E-2</v>
      </c>
      <c r="M2153" s="178">
        <f>IFERROR(_xll.qlIndexFixing(Index1Y,$H2153,TRUE,_xll.ohTrigger(RecalcTrigger,Trigger1Y)),NA())</f>
        <v>1.7360886365156203E-2</v>
      </c>
      <c r="N2153" s="177">
        <f>IFERROR(_xll.qlIndexFixing(ONIndex1M,I2153,TRUE,_xll.ohTrigger(RecalcTrigger,Trigger1M)),NA())</f>
        <v>1.6768383469060177E-2</v>
      </c>
      <c r="O2153" s="44">
        <f>IFERROR(_xll.qlIndexFixing(ONIndex3M,I2153,TRUE,_xll.ohTrigger(RecalcTrigger,Trigger3M)),NA())</f>
        <v>1.7021202618469067E-2</v>
      </c>
      <c r="P2153" s="44">
        <f>IFERROR(_xll.qlIndexFixing(ONIndex6M,I2153,TRUE,_xll.ohTrigger(RecalcTrigger,Trigger6M)),NA())</f>
        <v>1.7117819922448652E-2</v>
      </c>
      <c r="Q2153" s="178">
        <f>IFERROR(_xll.qlIndexFixing(ONIndex1Y,I2153,TRUE,_xll.ohTrigger(RecalcTrigger,Trigger1Y)),NA())</f>
        <v>1.7373583475620569E-2</v>
      </c>
    </row>
    <row r="2154" spans="2:17" x14ac:dyDescent="0.2">
      <c r="B2154" s="39" t="s">
        <v>42</v>
      </c>
      <c r="D2154" s="42">
        <f>_xll.qlCalendarAdvance(Calendar,$D2153,B2154,"f",FALSE)</f>
        <v>54582</v>
      </c>
      <c r="E2154" s="172">
        <f>_xll.qlInterestRateIndexValueDate(IndexON,D2154)</f>
        <v>54582</v>
      </c>
      <c r="F2154" s="188">
        <f>IFERROR(_xll.qlIndexFixing(IndexON,D2154,TRUE,_xll.ohTrigger(RecalcTrigger,TriggerON)),NA())</f>
        <v>1.6474862125487322E-2</v>
      </c>
      <c r="H2154" s="42">
        <f>_xll.qlCalendarAdvance(Calendar,$H2153,B2154,"f",FALSE)</f>
        <v>54582</v>
      </c>
      <c r="I2154" s="172">
        <f>_xll.qlInterestRateIndexValueDate(Index1M,$H2154)</f>
        <v>54582</v>
      </c>
      <c r="J2154" s="177">
        <f>IFERROR(_xll.qlIndexFixing(Index1M,$H2154,TRUE,_xll.ohTrigger(RecalcTrigger,Trigger1M)),NA())</f>
        <v>1.6760932009201739E-2</v>
      </c>
      <c r="K2154" s="44">
        <f>IFERROR(_xll.qlIndexFixing(Index3M,H2154,TRUE,_xll.ohTrigger(RecalcTrigger,Trigger3M)),NA())</f>
        <v>1.7011394241470919E-2</v>
      </c>
      <c r="L2154" s="44">
        <f>IFERROR(_xll.qlIndexFixing(Index6M,$H2154,TRUE,_xll.ohTrigger(RecalcTrigger,Trigger6M)),NA())</f>
        <v>1.7107750969136748E-2</v>
      </c>
      <c r="M2154" s="178">
        <f>IFERROR(_xll.qlIndexFixing(Index1Y,$H2154,TRUE,_xll.ohTrigger(RecalcTrigger,Trigger1Y)),NA())</f>
        <v>1.7354727131241976E-2</v>
      </c>
      <c r="N2154" s="177">
        <f>IFERROR(_xll.qlIndexFixing(ONIndex1M,I2154,TRUE,_xll.ohTrigger(RecalcTrigger,Trigger1M)),NA())</f>
        <v>1.6762310683559045E-2</v>
      </c>
      <c r="O2154" s="44">
        <f>IFERROR(_xll.qlIndexFixing(ONIndex3M,I2154,TRUE,_xll.ohTrigger(RecalcTrigger,Trigger3M)),NA())</f>
        <v>1.7015033585079387E-2</v>
      </c>
      <c r="P2154" s="44">
        <f>IFERROR(_xll.qlIndexFixing(ONIndex6M,I2154,TRUE,_xll.ohTrigger(RecalcTrigger,Trigger6M)),NA())</f>
        <v>1.7111787143904156E-2</v>
      </c>
      <c r="Q2154" s="178">
        <f>IFERROR(_xll.qlIndexFixing(ONIndex1Y,I2154,TRUE,_xll.ohTrigger(RecalcTrigger,Trigger1Y)),NA())</f>
        <v>1.7367107465988685E-2</v>
      </c>
    </row>
    <row r="2155" spans="2:17" x14ac:dyDescent="0.2">
      <c r="B2155" s="39" t="s">
        <v>42</v>
      </c>
      <c r="D2155" s="42">
        <f>_xll.qlCalendarAdvance(Calendar,$D2154,B2155,"f",FALSE)</f>
        <v>54589</v>
      </c>
      <c r="E2155" s="172">
        <f>_xll.qlInterestRateIndexValueDate(IndexON,D2155)</f>
        <v>54589</v>
      </c>
      <c r="F2155" s="188">
        <f>IFERROR(_xll.qlIndexFixing(IndexON,D2155,TRUE,_xll.ohTrigger(RecalcTrigger,TriggerON)),NA())</f>
        <v>1.6468914753027253E-2</v>
      </c>
      <c r="H2155" s="42">
        <f>_xll.qlCalendarAdvance(Calendar,$H2154,B2155,"f",FALSE)</f>
        <v>54589</v>
      </c>
      <c r="I2155" s="172">
        <f>_xll.qlInterestRateIndexValueDate(Index1M,$H2155)</f>
        <v>54589</v>
      </c>
      <c r="J2155" s="177">
        <f>IFERROR(_xll.qlIndexFixing(Index1M,$H2155,TRUE,_xll.ohTrigger(RecalcTrigger,Trigger1M)),NA())</f>
        <v>1.6754890540226646E-2</v>
      </c>
      <c r="K2155" s="44">
        <f>IFERROR(_xll.qlIndexFixing(Index3M,H2155,TRUE,_xll.ohTrigger(RecalcTrigger,Trigger3M)),NA())</f>
        <v>1.7005315294221029E-2</v>
      </c>
      <c r="L2155" s="44">
        <f>IFERROR(_xll.qlIndexFixing(Index6M,$H2155,TRUE,_xll.ohTrigger(RecalcTrigger,Trigger6M)),NA())</f>
        <v>1.7101883603525637E-2</v>
      </c>
      <c r="M2155" s="178">
        <f>IFERROR(_xll.qlIndexFixing(Index1Y,$H2155,TRUE,_xll.ohTrigger(RecalcTrigger,Trigger1Y)),NA())</f>
        <v>1.7348584429522473E-2</v>
      </c>
      <c r="N2155" s="177">
        <f>IFERROR(_xll.qlIndexFixing(ONIndex1M,I2155,TRUE,_xll.ohTrigger(RecalcTrigger,Trigger1M)),NA())</f>
        <v>1.6756250709529796E-2</v>
      </c>
      <c r="O2155" s="44">
        <f>IFERROR(_xll.qlIndexFixing(ONIndex3M,I2155,TRUE,_xll.ohTrigger(RecalcTrigger,Trigger3M)),NA())</f>
        <v>1.7008879985495051E-2</v>
      </c>
      <c r="P2155" s="44">
        <f>IFERROR(_xll.qlIndexFixing(ONIndex6M,I2155,TRUE,_xll.ohTrigger(RecalcTrigger,Trigger6M)),NA())</f>
        <v>1.7105769724926612E-2</v>
      </c>
      <c r="Q2155" s="178">
        <f>IFERROR(_xll.qlIndexFixing(ONIndex1Y,I2155,TRUE,_xll.ohTrigger(RecalcTrigger,Trigger1Y)),NA())</f>
        <v>1.7360647670962015E-2</v>
      </c>
    </row>
    <row r="2156" spans="2:17" x14ac:dyDescent="0.2">
      <c r="B2156" s="39" t="s">
        <v>42</v>
      </c>
      <c r="D2156" s="42">
        <f>_xll.qlCalendarAdvance(Calendar,$D2155,B2156,"f",FALSE)</f>
        <v>54596</v>
      </c>
      <c r="E2156" s="172">
        <f>_xll.qlInterestRateIndexValueDate(IndexON,D2156)</f>
        <v>54596</v>
      </c>
      <c r="F2156" s="188">
        <f>IFERROR(_xll.qlIndexFixing(IndexON,D2156,TRUE,_xll.ohTrigger(RecalcTrigger,TriggerON)),NA())</f>
        <v>1.6462982789572367E-2</v>
      </c>
      <c r="H2156" s="42">
        <f>_xll.qlCalendarAdvance(Calendar,$H2155,B2156,"f",FALSE)</f>
        <v>54596</v>
      </c>
      <c r="I2156" s="172">
        <f>_xll.qlInterestRateIndexValueDate(Index1M,$H2156)</f>
        <v>54596</v>
      </c>
      <c r="J2156" s="177">
        <f>IFERROR(_xll.qlIndexFixing(Index1M,$H2156,TRUE,_xll.ohTrigger(RecalcTrigger,Trigger1M)),NA())</f>
        <v>1.6748861902677031E-2</v>
      </c>
      <c r="K2156" s="44">
        <f>IFERROR(_xll.qlIndexFixing(Index3M,H2156,TRUE,_xll.ohTrigger(RecalcTrigger,Trigger3M)),NA())</f>
        <v>1.699925185543685E-2</v>
      </c>
      <c r="L2156" s="44">
        <f>IFERROR(_xll.qlIndexFixing(Index6M,$H2156,TRUE,_xll.ohTrigger(RecalcTrigger,Trigger6M)),NA())</f>
        <v>1.7096031745223537E-2</v>
      </c>
      <c r="M2156" s="178">
        <f>IFERROR(_xll.qlIndexFixing(Index1Y,$H2156,TRUE,_xll.ohTrigger(RecalcTrigger,Trigger1Y)),NA())</f>
        <v>1.7342458259699267E-2</v>
      </c>
      <c r="N2156" s="177">
        <f>IFERROR(_xll.qlIndexFixing(ONIndex1M,I2156,TRUE,_xll.ohTrigger(RecalcTrigger,Trigger1M)),NA())</f>
        <v>1.6750203546972431E-2</v>
      </c>
      <c r="O2156" s="44">
        <f>IFERROR(_xll.qlIndexFixing(ONIndex3M,I2156,TRUE,_xll.ohTrigger(RecalcTrigger,Trigger3M)),NA())</f>
        <v>1.7002741819797107E-2</v>
      </c>
      <c r="P2156" s="44">
        <f>IFERROR(_xll.qlIndexFixing(ONIndex6M,I2156,TRUE,_xll.ohTrigger(RecalcTrigger,Trigger6M)),NA())</f>
        <v>1.7099767665110788E-2</v>
      </c>
      <c r="Q2156" s="178">
        <f>IFERROR(_xll.qlIndexFixing(ONIndex1Y,I2156,TRUE,_xll.ohTrigger(RecalcTrigger,Trigger1Y)),NA())</f>
        <v>1.7354204090378467E-2</v>
      </c>
    </row>
    <row r="2157" spans="2:17" x14ac:dyDescent="0.2">
      <c r="B2157" s="39" t="s">
        <v>42</v>
      </c>
      <c r="D2157" s="42">
        <f>_xll.qlCalendarAdvance(Calendar,$D2156,B2157,"f",FALSE)</f>
        <v>54603</v>
      </c>
      <c r="E2157" s="172">
        <f>_xll.qlInterestRateIndexValueDate(IndexON,D2157)</f>
        <v>54603</v>
      </c>
      <c r="F2157" s="188">
        <f>IFERROR(_xll.qlIndexFixing(IndexON,D2157,TRUE,_xll.ohTrigger(RecalcTrigger,TriggerON)),NA())</f>
        <v>1.645706623520371E-2</v>
      </c>
      <c r="H2157" s="42">
        <f>_xll.qlCalendarAdvance(Calendar,$H2156,B2157,"f",FALSE)</f>
        <v>54603</v>
      </c>
      <c r="I2157" s="172">
        <f>_xll.qlInterestRateIndexValueDate(Index1M,$H2157)</f>
        <v>54603</v>
      </c>
      <c r="J2157" s="177">
        <f>IFERROR(_xll.qlIndexFixing(Index1M,$H2157,TRUE,_xll.ohTrigger(RecalcTrigger,Trigger1M)),NA())</f>
        <v>1.6742846096528579E-2</v>
      </c>
      <c r="K2157" s="44">
        <f>IFERROR(_xll.qlIndexFixing(Index3M,H2157,TRUE,_xll.ohTrigger(RecalcTrigger,Trigger3M)),NA())</f>
        <v>1.699320392504702E-2</v>
      </c>
      <c r="L2157" s="44">
        <f>IFERROR(_xll.qlIndexFixing(Index6M,$H2157,TRUE,_xll.ohTrigger(RecalcTrigger,Trigger6M)),NA())</f>
        <v>1.7090195394096251E-2</v>
      </c>
      <c r="M2157" s="178">
        <f>IFERROR(_xll.qlIndexFixing(Index1Y,$H2157,TRUE,_xll.ohTrigger(RecalcTrigger,Trigger1Y)),NA())</f>
        <v>1.7336348621473707E-2</v>
      </c>
      <c r="N2157" s="177">
        <f>IFERROR(_xll.qlIndexFixing(ONIndex1M,I2157,TRUE,_xll.ohTrigger(RecalcTrigger,Trigger1M)),NA())</f>
        <v>1.6744169195967995E-2</v>
      </c>
      <c r="O2157" s="44">
        <f>IFERROR(_xll.qlIndexFixing(ONIndex3M,I2157,TRUE,_xll.ohTrigger(RecalcTrigger,Trigger3M)),NA())</f>
        <v>1.69966190880666E-2</v>
      </c>
      <c r="P2157" s="44">
        <f>IFERROR(_xll.qlIndexFixing(ONIndex6M,I2157,TRUE,_xll.ohTrigger(RecalcTrigger,Trigger6M)),NA())</f>
        <v>1.7093780964780869E-2</v>
      </c>
      <c r="Q2157" s="178">
        <f>IFERROR(_xll.qlIndexFixing(ONIndex1Y,I2157,TRUE,_xll.ohTrigger(RecalcTrigger,Trigger1Y)),NA())</f>
        <v>1.7347776724319086E-2</v>
      </c>
    </row>
    <row r="2158" spans="2:17" x14ac:dyDescent="0.2">
      <c r="B2158" s="39" t="s">
        <v>42</v>
      </c>
      <c r="D2158" s="42">
        <f>_xll.qlCalendarAdvance(Calendar,$D2157,B2158,"f",FALSE)</f>
        <v>54610</v>
      </c>
      <c r="E2158" s="172">
        <f>_xll.qlInterestRateIndexValueDate(IndexON,D2158)</f>
        <v>54610</v>
      </c>
      <c r="F2158" s="188">
        <f>IFERROR(_xll.qlIndexFixing(IndexON,D2158,TRUE,_xll.ohTrigger(RecalcTrigger,TriggerON)),NA())</f>
        <v>1.6451165089597097E-2</v>
      </c>
      <c r="H2158" s="42">
        <f>_xll.qlCalendarAdvance(Calendar,$H2157,B2158,"f",FALSE)</f>
        <v>54610</v>
      </c>
      <c r="I2158" s="172">
        <f>_xll.qlInterestRateIndexValueDate(Index1M,$H2158)</f>
        <v>54610</v>
      </c>
      <c r="J2158" s="177">
        <f>IFERROR(_xll.qlIndexFixing(Index1M,$H2158,TRUE,_xll.ohTrigger(RecalcTrigger,Trigger1M)),NA())</f>
        <v>1.6736799033360793E-2</v>
      </c>
      <c r="K2158" s="44">
        <f>IFERROR(_xll.qlIndexFixing(Index3M,H2158,TRUE,_xll.ohTrigger(RecalcTrigger,Trigger3M)),NA())</f>
        <v>1.6987171502982828E-2</v>
      </c>
      <c r="L2158" s="44">
        <f>IFERROR(_xll.qlIndexFixing(Index6M,$H2158,TRUE,_xll.ohTrigger(RecalcTrigger,Trigger6M)),NA())</f>
        <v>1.7084362883161012E-2</v>
      </c>
      <c r="M2158" s="178">
        <f>IFERROR(_xll.qlIndexFixing(Index1Y,$H2158,TRUE,_xll.ohTrigger(RecalcTrigger,Trigger1Y)),NA())</f>
        <v>1.7330255514548698E-2</v>
      </c>
      <c r="N2158" s="177">
        <f>IFERROR(_xll.qlIndexFixing(ONIndex1M,I2158,TRUE,_xll.ohTrigger(RecalcTrigger,Trigger1M)),NA())</f>
        <v>1.6738147656435443E-2</v>
      </c>
      <c r="O2158" s="44">
        <f>IFERROR(_xll.qlIndexFixing(ONIndex3M,I2158,TRUE,_xll.ohTrigger(RecalcTrigger,Trigger3M)),NA())</f>
        <v>1.6990511790222484E-2</v>
      </c>
      <c r="P2158" s="44">
        <f>IFERROR(_xll.qlIndexFixing(ONIndex6M,I2158,TRUE,_xll.ohTrigger(RecalcTrigger,Trigger6M)),NA())</f>
        <v>1.708780962385581E-2</v>
      </c>
      <c r="Q2158" s="178">
        <f>IFERROR(_xll.qlIndexFixing(ONIndex1Y,I2158,TRUE,_xll.ohTrigger(RecalcTrigger,Trigger1Y)),NA())</f>
        <v>1.7341365572783873E-2</v>
      </c>
    </row>
    <row r="2159" spans="2:17" x14ac:dyDescent="0.2">
      <c r="B2159" s="39" t="s">
        <v>42</v>
      </c>
      <c r="D2159" s="42">
        <f>_xll.qlCalendarAdvance(Calendar,$D2158,B2159,"f",FALSE)</f>
        <v>54617</v>
      </c>
      <c r="E2159" s="172">
        <f>_xll.qlInterestRateIndexValueDate(IndexON,D2159)</f>
        <v>54617</v>
      </c>
      <c r="F2159" s="188">
        <f>IFERROR(_xll.qlIndexFixing(IndexON,D2159,TRUE,_xll.ohTrigger(RecalcTrigger,TriggerON)),NA())</f>
        <v>1.6445279352995668E-2</v>
      </c>
      <c r="H2159" s="42">
        <f>_xll.qlCalendarAdvance(Calendar,$H2158,B2159,"f",FALSE)</f>
        <v>54617</v>
      </c>
      <c r="I2159" s="172">
        <f>_xll.qlInterestRateIndexValueDate(Index1M,$H2159)</f>
        <v>54617</v>
      </c>
      <c r="J2159" s="177">
        <f>IFERROR(_xll.qlIndexFixing(Index1M,$H2159,TRUE,_xll.ohTrigger(RecalcTrigger,Trigger1M)),NA())</f>
        <v>1.6730809532097556E-2</v>
      </c>
      <c r="K2159" s="44">
        <f>IFERROR(_xll.qlIndexFixing(Index3M,H2159,TRUE,_xll.ohTrigger(RecalcTrigger,Trigger3M)),NA())</f>
        <v>1.6981154589172036E-2</v>
      </c>
      <c r="L2159" s="44">
        <f>IFERROR(_xll.qlIndexFixing(Index6M,$H2159,TRUE,_xll.ohTrigger(RecalcTrigger,Trigger6M)),NA())</f>
        <v>1.7078558383122073E-2</v>
      </c>
      <c r="M2159" s="178">
        <f>IFERROR(_xll.qlIndexFixing(Index1Y,$H2159,TRUE,_xll.ohTrigger(RecalcTrigger,Trigger1Y)),NA())</f>
        <v>1.7324178938627366E-2</v>
      </c>
      <c r="N2159" s="177">
        <f>IFERROR(_xll.qlIndexFixing(ONIndex1M,I2159,TRUE,_xll.ohTrigger(RecalcTrigger,Trigger1M)),NA())</f>
        <v>1.6732138928374773E-2</v>
      </c>
      <c r="O2159" s="44">
        <f>IFERROR(_xll.qlIndexFixing(ONIndex3M,I2159,TRUE,_xll.ohTrigger(RecalcTrigger,Trigger3M)),NA())</f>
        <v>1.698441992626476E-2</v>
      </c>
      <c r="P2159" s="44">
        <f>IFERROR(_xll.qlIndexFixing(ONIndex6M,I2159,TRUE,_xll.ohTrigger(RecalcTrigger,Trigger6M)),NA())</f>
        <v>1.708185364209247E-2</v>
      </c>
      <c r="Q2159" s="178">
        <f>IFERROR(_xll.qlIndexFixing(ONIndex1Y,I2159,TRUE,_xll.ohTrigger(RecalcTrigger,Trigger1Y)),NA())</f>
        <v>1.7334970635772828E-2</v>
      </c>
    </row>
    <row r="2160" spans="2:17" x14ac:dyDescent="0.2">
      <c r="B2160" s="39" t="s">
        <v>42</v>
      </c>
      <c r="D2160" s="42">
        <f>_xll.qlCalendarAdvance(Calendar,$D2159,B2160,"f",FALSE)</f>
        <v>54624</v>
      </c>
      <c r="E2160" s="172">
        <f>_xll.qlInterestRateIndexValueDate(IndexON,D2160)</f>
        <v>54624</v>
      </c>
      <c r="F2160" s="188">
        <f>IFERROR(_xll.qlIndexFixing(IndexON,D2160,TRUE,_xll.ohTrigger(RecalcTrigger,TriggerON)),NA())</f>
        <v>1.6439409025399421E-2</v>
      </c>
      <c r="H2160" s="42">
        <f>_xll.qlCalendarAdvance(Calendar,$H2159,B2160,"f",FALSE)</f>
        <v>54624</v>
      </c>
      <c r="I2160" s="172">
        <f>_xll.qlInterestRateIndexValueDate(Index1M,$H2160)</f>
        <v>54624</v>
      </c>
      <c r="J2160" s="177">
        <f>IFERROR(_xll.qlIndexFixing(Index1M,$H2160,TRUE,_xll.ohTrigger(RecalcTrigger,Trigger1M)),NA())</f>
        <v>1.6724832862865812E-2</v>
      </c>
      <c r="K2160" s="44">
        <f>IFERROR(_xll.qlIndexFixing(Index3M,H2160,TRUE,_xll.ohTrigger(RecalcTrigger,Trigger3M)),NA())</f>
        <v>1.6975153183545054E-2</v>
      </c>
      <c r="L2160" s="44">
        <f>IFERROR(_xll.qlIndexFixing(Index6M,$H2160,TRUE,_xll.ohTrigger(RecalcTrigger,Trigger6M)),NA())</f>
        <v>1.7072769390658653E-2</v>
      </c>
      <c r="M2160" s="178">
        <f>IFERROR(_xll.qlIndexFixing(Index1Y,$H2160,TRUE,_xll.ohTrigger(RecalcTrigger,Trigger1Y)),NA())</f>
        <v>1.7318118893414391E-2</v>
      </c>
      <c r="N2160" s="177">
        <f>IFERROR(_xll.qlIndexFixing(ONIndex1M,I2160,TRUE,_xll.ohTrigger(RecalcTrigger,Trigger1M)),NA())</f>
        <v>1.6726143011704941E-2</v>
      </c>
      <c r="O2160" s="44">
        <f>IFERROR(_xll.qlIndexFixing(ONIndex3M,I2160,TRUE,_xll.ohTrigger(RecalcTrigger,Trigger3M)),NA())</f>
        <v>1.697834349611238E-2</v>
      </c>
      <c r="P2160" s="44">
        <f>IFERROR(_xll.qlIndexFixing(ONIndex6M,I2160,TRUE,_xll.ohTrigger(RecalcTrigger,Trigger6M)),NA())</f>
        <v>1.7075913019977129E-2</v>
      </c>
      <c r="Q2160" s="178">
        <f>IFERROR(_xll.qlIndexFixing(ONIndex1Y,I2160,TRUE,_xll.ohTrigger(RecalcTrigger,Trigger1Y)),NA())</f>
        <v>1.7328591913123859E-2</v>
      </c>
    </row>
    <row r="2161" spans="2:17" x14ac:dyDescent="0.2">
      <c r="B2161" s="39" t="s">
        <v>42</v>
      </c>
      <c r="D2161" s="42">
        <f>_xll.qlCalendarAdvance(Calendar,$D2160,B2161,"f",FALSE)</f>
        <v>54631</v>
      </c>
      <c r="E2161" s="172">
        <f>_xll.qlInterestRateIndexValueDate(IndexON,D2161)</f>
        <v>54631</v>
      </c>
      <c r="F2161" s="188">
        <f>IFERROR(_xll.qlIndexFixing(IndexON,D2161,TRUE,_xll.ohTrigger(RecalcTrigger,TriggerON)),NA())</f>
        <v>1.6433554106808357E-2</v>
      </c>
      <c r="H2161" s="42">
        <f>_xll.qlCalendarAdvance(Calendar,$H2160,B2161,"f",FALSE)</f>
        <v>54631</v>
      </c>
      <c r="I2161" s="172">
        <f>_xll.qlInterestRateIndexValueDate(Index1M,$H2161)</f>
        <v>54631</v>
      </c>
      <c r="J2161" s="177">
        <f>IFERROR(_xll.qlIndexFixing(Index1M,$H2161,TRUE,_xll.ohTrigger(RecalcTrigger,Trigger1M)),NA())</f>
        <v>1.6718869025647259E-2</v>
      </c>
      <c r="K2161" s="44">
        <f>IFERROR(_xll.qlIndexFixing(Index3M,H2161,TRUE,_xll.ohTrigger(RecalcTrigger,Trigger3M)),NA())</f>
        <v>1.6969167286033163E-2</v>
      </c>
      <c r="L2161" s="44">
        <f>IFERROR(_xll.qlIndexFixing(Index6M,$H2161,TRUE,_xll.ohTrigger(RecalcTrigger,Trigger6M)),NA())</f>
        <v>1.7066995905635526E-2</v>
      </c>
      <c r="M2161" s="178">
        <f>IFERROR(_xll.qlIndexFixing(Index1Y,$H2161,TRUE,_xll.ohTrigger(RecalcTrigger,Trigger1Y)),NA())</f>
        <v>1.7312075378614233E-2</v>
      </c>
      <c r="N2161" s="177">
        <f>IFERROR(_xll.qlIndexFixing(ONIndex1M,I2161,TRUE,_xll.ohTrigger(RecalcTrigger,Trigger1M)),NA())</f>
        <v>1.6720159906588039E-2</v>
      </c>
      <c r="O2161" s="44">
        <f>IFERROR(_xll.qlIndexFixing(ONIndex3M,I2161,TRUE,_xll.ohTrigger(RecalcTrigger,Trigger3M)),NA())</f>
        <v>1.6972282499846392E-2</v>
      </c>
      <c r="P2161" s="44">
        <f>IFERROR(_xll.qlIndexFixing(ONIndex6M,I2161,TRUE,_xll.ohTrigger(RecalcTrigger,Trigger6M)),NA())</f>
        <v>1.7069987757104554E-2</v>
      </c>
      <c r="Q2161" s="178">
        <f>IFERROR(_xll.qlIndexFixing(ONIndex1Y,I2161,TRUE,_xll.ohTrigger(RecalcTrigger,Trigger1Y)),NA())</f>
        <v>1.7322229405161149E-2</v>
      </c>
    </row>
    <row r="2162" spans="2:17" x14ac:dyDescent="0.2">
      <c r="B2162" s="39" t="s">
        <v>42</v>
      </c>
      <c r="D2162" s="42">
        <f>_xll.qlCalendarAdvance(Calendar,$D2161,B2162,"f",FALSE)</f>
        <v>54638</v>
      </c>
      <c r="E2162" s="172">
        <f>_xll.qlInterestRateIndexValueDate(IndexON,D2162)</f>
        <v>54638</v>
      </c>
      <c r="F2162" s="188">
        <f>IFERROR(_xll.qlIndexFixing(IndexON,D2162,TRUE,_xll.ohTrigger(RecalcTrigger,TriggerON)),NA())</f>
        <v>1.6427714597222476E-2</v>
      </c>
      <c r="H2162" s="42">
        <f>_xll.qlCalendarAdvance(Calendar,$H2161,B2162,"f",FALSE)</f>
        <v>54638</v>
      </c>
      <c r="I2162" s="172">
        <f>_xll.qlInterestRateIndexValueDate(Index1M,$H2162)</f>
        <v>54638</v>
      </c>
      <c r="J2162" s="177">
        <f>IFERROR(_xll.qlIndexFixing(Index1M,$H2162,TRUE,_xll.ohTrigger(RecalcTrigger,Trigger1M)),NA())</f>
        <v>1.6712918020426216E-2</v>
      </c>
      <c r="K2162" s="44">
        <f>IFERROR(_xll.qlIndexFixing(Index3M,H2162,TRUE,_xll.ohTrigger(RecalcTrigger,Trigger3M)),NA())</f>
        <v>1.6963196896565013E-2</v>
      </c>
      <c r="L2162" s="44">
        <f>IFERROR(_xll.qlIndexFixing(Index6M,$H2162,TRUE,_xll.ohTrigger(RecalcTrigger,Trigger6M)),NA())</f>
        <v>1.7061237927919234E-2</v>
      </c>
      <c r="M2162" s="178">
        <f>IFERROR(_xll.qlIndexFixing(Index1Y,$H2162,TRUE,_xll.ohTrigger(RecalcTrigger,Trigger1Y)),NA())</f>
        <v>1.7306048393933127E-2</v>
      </c>
      <c r="N2162" s="177">
        <f>IFERROR(_xll.qlIndexFixing(ONIndex1M,I2162,TRUE,_xll.ohTrigger(RecalcTrigger,Trigger1M)),NA())</f>
        <v>1.6714189613024066E-2</v>
      </c>
      <c r="O2162" s="44">
        <f>IFERROR(_xll.qlIndexFixing(ONIndex3M,I2162,TRUE,_xll.ohTrigger(RecalcTrigger,Trigger3M)),NA())</f>
        <v>1.6966236937547841E-2</v>
      </c>
      <c r="P2162" s="44">
        <f>IFERROR(_xll.qlIndexFixing(ONIndex6M,I2162,TRUE,_xll.ohTrigger(RecalcTrigger,Trigger6M)),NA())</f>
        <v>1.7064077853636839E-2</v>
      </c>
      <c r="Q2162" s="178">
        <f>IFERROR(_xll.qlIndexFixing(ONIndex1Y,I2162,TRUE,_xll.ohTrigger(RecalcTrigger,Trigger1Y)),NA())</f>
        <v>1.7315883111722608E-2</v>
      </c>
    </row>
    <row r="2163" spans="2:17" x14ac:dyDescent="0.2">
      <c r="B2163" s="39" t="s">
        <v>42</v>
      </c>
      <c r="D2163" s="42">
        <f>_xll.qlCalendarAdvance(Calendar,$D2162,B2163,"f",FALSE)</f>
        <v>54645</v>
      </c>
      <c r="E2163" s="172">
        <f>_xll.qlInterestRateIndexValueDate(IndexON,D2163)</f>
        <v>54645</v>
      </c>
      <c r="F2163" s="188">
        <f>IFERROR(_xll.qlIndexFixing(IndexON,D2163,TRUE,_xll.ohTrigger(RecalcTrigger,TriggerON)),NA())</f>
        <v>1.6421890496398639E-2</v>
      </c>
      <c r="H2163" s="42">
        <f>_xll.qlCalendarAdvance(Calendar,$H2162,B2163,"f",FALSE)</f>
        <v>54645</v>
      </c>
      <c r="I2163" s="172">
        <f>_xll.qlInterestRateIndexValueDate(Index1M,$H2163)</f>
        <v>54645</v>
      </c>
      <c r="J2163" s="177">
        <f>IFERROR(_xll.qlIndexFixing(Index1M,$H2163,TRUE,_xll.ohTrigger(RecalcTrigger,Trigger1M)),NA())</f>
        <v>1.6706979847171309E-2</v>
      </c>
      <c r="K2163" s="44">
        <f>IFERROR(_xll.qlIndexFixing(Index3M,H2163,TRUE,_xll.ohTrigger(RecalcTrigger,Trigger3M)),NA())</f>
        <v>1.6957242015070127E-2</v>
      </c>
      <c r="L2163" s="44">
        <f>IFERROR(_xll.qlIndexFixing(Index6M,$H2163,TRUE,_xll.ohTrigger(RecalcTrigger,Trigger6M)),NA())</f>
        <v>1.7055495457374992E-2</v>
      </c>
      <c r="M2163" s="178">
        <f>IFERROR(_xll.qlIndexFixing(Index1Y,$H2163,TRUE,_xll.ohTrigger(RecalcTrigger,Trigger1Y)),NA())</f>
        <v>1.730003793907775E-2</v>
      </c>
      <c r="N2163" s="177">
        <f>IFERROR(_xll.qlIndexFixing(ONIndex1M,I2163,TRUE,_xll.ohTrigger(RecalcTrigger,Trigger1M)),NA())</f>
        <v>1.6708232130769884E-2</v>
      </c>
      <c r="O2163" s="44">
        <f>IFERROR(_xll.qlIndexFixing(ONIndex3M,I2163,TRUE,_xll.ohTrigger(RecalcTrigger,Trigger3M)),NA())</f>
        <v>1.6960206809054634E-2</v>
      </c>
      <c r="P2163" s="44">
        <f>IFERROR(_xll.qlIndexFixing(ONIndex6M,I2163,TRUE,_xll.ohTrigger(RecalcTrigger,Trigger6M)),NA())</f>
        <v>1.705818330941189E-2</v>
      </c>
      <c r="Q2163" s="178">
        <f>IFERROR(_xll.qlIndexFixing(ONIndex1Y,I2163,TRUE,_xll.ohTrigger(RecalcTrigger,Trigger1Y)),NA())</f>
        <v>1.7309553032646141E-2</v>
      </c>
    </row>
    <row r="2164" spans="2:17" x14ac:dyDescent="0.2">
      <c r="B2164" s="39" t="s">
        <v>42</v>
      </c>
      <c r="D2164" s="42">
        <f>_xll.qlCalendarAdvance(Calendar,$D2163,B2164,"f",FALSE)</f>
        <v>54652</v>
      </c>
      <c r="E2164" s="172">
        <f>_xll.qlInterestRateIndexValueDate(IndexON,D2164)</f>
        <v>54652</v>
      </c>
      <c r="F2164" s="188">
        <f>IFERROR(_xll.qlIndexFixing(IndexON,D2164,TRUE,_xll.ohTrigger(RecalcTrigger,TriggerON)),NA())</f>
        <v>1.6416081804742078E-2</v>
      </c>
      <c r="H2164" s="42">
        <f>_xll.qlCalendarAdvance(Calendar,$H2163,B2164,"f",FALSE)</f>
        <v>54652</v>
      </c>
      <c r="I2164" s="172">
        <f>_xll.qlInterestRateIndexValueDate(Index1M,$H2164)</f>
        <v>54652</v>
      </c>
      <c r="J2164" s="177">
        <f>IFERROR(_xll.qlIndexFixing(Index1M,$H2164,TRUE,_xll.ohTrigger(RecalcTrigger,Trigger1M)),NA())</f>
        <v>1.6701054505877309E-2</v>
      </c>
      <c r="K2164" s="44">
        <f>IFERROR(_xll.qlIndexFixing(Index3M,H2164,TRUE,_xll.ohTrigger(RecalcTrigger,Trigger3M)),NA())</f>
        <v>1.6951302641479787E-2</v>
      </c>
      <c r="L2164" s="44">
        <f>IFERROR(_xll.qlIndexFixing(Index6M,$H2164,TRUE,_xll.ohTrigger(RecalcTrigger,Trigger6M)),NA())</f>
        <v>1.7049768493870219E-2</v>
      </c>
      <c r="M2164" s="178">
        <f>IFERROR(_xll.qlIndexFixing(Index1Y,$H2164,TRUE,_xll.ohTrigger(RecalcTrigger,Trigger1Y)),NA())</f>
        <v>1.7294044013755228E-2</v>
      </c>
      <c r="N2164" s="177">
        <f>IFERROR(_xll.qlIndexFixing(ONIndex1M,I2164,TRUE,_xll.ohTrigger(RecalcTrigger,Trigger1M)),NA())</f>
        <v>1.6702287460068632E-2</v>
      </c>
      <c r="O2164" s="44">
        <f>IFERROR(_xll.qlIndexFixing(ONIndex3M,I2164,TRUE,_xll.ohTrigger(RecalcTrigger,Trigger3M)),NA())</f>
        <v>1.6954192114528865E-2</v>
      </c>
      <c r="P2164" s="44">
        <f>IFERROR(_xll.qlIndexFixing(ONIndex6M,I2164,TRUE,_xll.ohTrigger(RecalcTrigger,Trigger6M)),NA())</f>
        <v>1.7052304124672846E-2</v>
      </c>
      <c r="Q2164" s="178">
        <f>IFERROR(_xll.qlIndexFixing(ONIndex1Y,I2164,TRUE,_xll.ohTrigger(RecalcTrigger,Trigger1Y)),NA())</f>
        <v>1.7303239168174889E-2</v>
      </c>
    </row>
    <row r="2165" spans="2:17" x14ac:dyDescent="0.2">
      <c r="B2165" s="39" t="s">
        <v>42</v>
      </c>
      <c r="D2165" s="42">
        <f>_xll.qlCalendarAdvance(Calendar,$D2164,B2165,"f",FALSE)</f>
        <v>54659</v>
      </c>
      <c r="E2165" s="172">
        <f>_xll.qlInterestRateIndexValueDate(IndexON,D2165)</f>
        <v>54659</v>
      </c>
      <c r="F2165" s="188">
        <f>IFERROR(_xll.qlIndexFixing(IndexON,D2165,TRUE,_xll.ohTrigger(RecalcTrigger,TriggerON)),NA())</f>
        <v>1.6410288522009653E-2</v>
      </c>
      <c r="H2165" s="42">
        <f>_xll.qlCalendarAdvance(Calendar,$H2164,B2165,"f",FALSE)</f>
        <v>54659</v>
      </c>
      <c r="I2165" s="172">
        <f>_xll.qlInterestRateIndexValueDate(Index1M,$H2165)</f>
        <v>54659</v>
      </c>
      <c r="J2165" s="177">
        <f>IFERROR(_xll.qlIndexFixing(Index1M,$H2165,TRUE,_xll.ohTrigger(RecalcTrigger,Trigger1M)),NA())</f>
        <v>1.6695141996512841E-2</v>
      </c>
      <c r="K2165" s="44">
        <f>IFERROR(_xll.qlIndexFixing(Index3M,H2165,TRUE,_xll.ohTrigger(RecalcTrigger,Trigger3M)),NA())</f>
        <v>1.6945378775726168E-2</v>
      </c>
      <c r="L2165" s="44">
        <f>IFERROR(_xll.qlIndexFixing(Index6M,$H2165,TRUE,_xll.ohTrigger(RecalcTrigger,Trigger6M)),NA())</f>
        <v>1.7044057037271892E-2</v>
      </c>
      <c r="M2165" s="178">
        <f>IFERROR(_xll.qlIndexFixing(Index1Y,$H2165,TRUE,_xll.ohTrigger(RecalcTrigger,Trigger1Y)),NA())</f>
        <v>1.7288066617673792E-2</v>
      </c>
      <c r="N2165" s="177">
        <f>IFERROR(_xll.qlIndexFixing(ONIndex1M,I2165,TRUE,_xll.ohTrigger(RecalcTrigger,Trigger1M)),NA())</f>
        <v>1.6696355600839263E-2</v>
      </c>
      <c r="O2165" s="44">
        <f>IFERROR(_xll.qlIndexFixing(ONIndex3M,I2165,TRUE,_xll.ohTrigger(RecalcTrigger,Trigger3M)),NA())</f>
        <v>1.6948192853808441E-2</v>
      </c>
      <c r="P2165" s="44">
        <f>IFERROR(_xll.qlIndexFixing(ONIndex6M,I2165,TRUE,_xll.ohTrigger(RecalcTrigger,Trigger6M)),NA())</f>
        <v>1.7046440299257615E-2</v>
      </c>
      <c r="Q2165" s="178">
        <f>IFERROR(_xll.qlIndexFixing(ONIndex1Y,I2165,TRUE,_xll.ohTrigger(RecalcTrigger,Trigger1Y)),NA())</f>
        <v>1.7296941518146758E-2</v>
      </c>
    </row>
    <row r="2166" spans="2:17" x14ac:dyDescent="0.2">
      <c r="B2166" s="39" t="s">
        <v>42</v>
      </c>
      <c r="D2166" s="42">
        <f>_xll.qlCalendarAdvance(Calendar,$D2165,B2166,"f",FALSE)</f>
        <v>54666</v>
      </c>
      <c r="E2166" s="172">
        <f>_xll.qlInterestRateIndexValueDate(IndexON,D2166)</f>
        <v>54666</v>
      </c>
      <c r="F2166" s="188">
        <f>IFERROR(_xll.qlIndexFixing(IndexON,D2166,TRUE,_xll.ohTrigger(RecalcTrigger,TriggerON)),NA())</f>
        <v>1.6404510648120318E-2</v>
      </c>
      <c r="H2166" s="42">
        <f>_xll.qlCalendarAdvance(Calendar,$H2165,B2166,"f",FALSE)</f>
        <v>54666</v>
      </c>
      <c r="I2166" s="172">
        <f>_xll.qlInterestRateIndexValueDate(Index1M,$H2166)</f>
        <v>54666</v>
      </c>
      <c r="J2166" s="177">
        <f>IFERROR(_xll.qlIndexFixing(Index1M,$H2166,TRUE,_xll.ohTrigger(RecalcTrigger,Trigger1M)),NA())</f>
        <v>1.6689281251300203E-2</v>
      </c>
      <c r="K2166" s="44">
        <f>IFERROR(_xll.qlIndexFixing(Index3M,H2166,TRUE,_xll.ohTrigger(RecalcTrigger,Trigger3M)),NA())</f>
        <v>1.6939496985848155E-2</v>
      </c>
      <c r="L2166" s="44">
        <f>IFERROR(_xll.qlIndexFixing(Index6M,$H2166,TRUE,_xll.ohTrigger(RecalcTrigger,Trigger6M)),NA())</f>
        <v>1.703837617034288E-2</v>
      </c>
      <c r="M2166" s="178">
        <f>IFERROR(_xll.qlIndexFixing(Index1Y,$H2166,TRUE,_xll.ohTrigger(RecalcTrigger,Trigger1Y)),NA())</f>
        <v>1.7282105750542787E-2</v>
      </c>
      <c r="N2166" s="177">
        <f>IFERROR(_xll.qlIndexFixing(ONIndex1M,I2166,TRUE,_xll.ohTrigger(RecalcTrigger,Trigger1M)),NA())</f>
        <v>1.6690436553162824E-2</v>
      </c>
      <c r="O2166" s="44">
        <f>IFERROR(_xll.qlIndexFixing(ONIndex3M,I2166,TRUE,_xll.ohTrigger(RecalcTrigger,Trigger3M)),NA())</f>
        <v>1.6942209026974409E-2</v>
      </c>
      <c r="P2166" s="44">
        <f>IFERROR(_xll.qlIndexFixing(ONIndex6M,I2166,TRUE,_xll.ohTrigger(RecalcTrigger,Trigger6M)),NA())</f>
        <v>1.7040591833166197E-2</v>
      </c>
      <c r="Q2166" s="178">
        <f>IFERROR(_xll.qlIndexFixing(ONIndex1Y,I2166,TRUE,_xll.ohTrigger(RecalcTrigger,Trigger1Y)),NA())</f>
        <v>1.7290660082561748E-2</v>
      </c>
    </row>
    <row r="2167" spans="2:17" x14ac:dyDescent="0.2">
      <c r="B2167" s="39" t="s">
        <v>42</v>
      </c>
      <c r="D2167" s="42">
        <f>_xll.qlCalendarAdvance(Calendar,$D2166,B2167,"f",FALSE)</f>
        <v>54673</v>
      </c>
      <c r="E2167" s="172">
        <f>_xll.qlInterestRateIndexValueDate(IndexON,D2167)</f>
        <v>54673</v>
      </c>
      <c r="F2167" s="188">
        <f>IFERROR(_xll.qlIndexFixing(IndexON,D2167,TRUE,_xll.ohTrigger(RecalcTrigger,TriggerON)),NA())</f>
        <v>1.639874818339826E-2</v>
      </c>
      <c r="H2167" s="42">
        <f>_xll.qlCalendarAdvance(Calendar,$H2166,B2167,"f",FALSE)</f>
        <v>54673</v>
      </c>
      <c r="I2167" s="172">
        <f>_xll.qlInterestRateIndexValueDate(Index1M,$H2167)</f>
        <v>54673</v>
      </c>
      <c r="J2167" s="177">
        <f>IFERROR(_xll.qlIndexFixing(Index1M,$H2167,TRUE,_xll.ohTrigger(RecalcTrigger,Trigger1M)),NA())</f>
        <v>1.6683393758158416E-2</v>
      </c>
      <c r="K2167" s="44">
        <f>IFERROR(_xll.qlIndexFixing(Index3M,H2167,TRUE,_xll.ohTrigger(RecalcTrigger,Trigger3M)),NA())</f>
        <v>1.6933603300777016E-2</v>
      </c>
      <c r="L2167" s="44">
        <f>IFERROR(_xll.qlIndexFixing(Index6M,$H2167,TRUE,_xll.ohTrigger(RecalcTrigger,Trigger6M)),NA())</f>
        <v>1.7032693196791404E-2</v>
      </c>
      <c r="M2167" s="178">
        <f>IFERROR(_xll.qlIndexFixing(Index1Y,$H2167,TRUE,_xll.ohTrigger(RecalcTrigger,Trigger1Y)),NA())</f>
        <v>1.7276161412071778E-2</v>
      </c>
      <c r="N2167" s="177">
        <f>IFERROR(_xll.qlIndexFixing(ONIndex1M,I2167,TRUE,_xll.ohTrigger(RecalcTrigger,Trigger1M)),NA())</f>
        <v>1.6684530316715129E-2</v>
      </c>
      <c r="O2167" s="44">
        <f>IFERROR(_xll.qlIndexFixing(ONIndex3M,I2167,TRUE,_xll.ohTrigger(RecalcTrigger,Trigger3M)),NA())</f>
        <v>1.6936240634026767E-2</v>
      </c>
      <c r="P2167" s="44">
        <f>IFERROR(_xll.qlIndexFixing(ONIndex6M,I2167,TRUE,_xll.ohTrigger(RecalcTrigger,Trigger6M)),NA())</f>
        <v>1.7034758726560684E-2</v>
      </c>
      <c r="Q2167" s="178">
        <f>IFERROR(_xll.qlIndexFixing(ONIndex1Y,I2167,TRUE,_xll.ohTrigger(RecalcTrigger,Trigger1Y)),NA())</f>
        <v>1.7284394861581953E-2</v>
      </c>
    </row>
    <row r="2168" spans="2:17" x14ac:dyDescent="0.2">
      <c r="B2168" s="39" t="s">
        <v>42</v>
      </c>
      <c r="D2168" s="42">
        <f>_xll.qlCalendarAdvance(Calendar,$D2167,B2168,"f",FALSE)</f>
        <v>54680</v>
      </c>
      <c r="E2168" s="172">
        <f>_xll.qlInterestRateIndexValueDate(IndexON,D2168)</f>
        <v>54680</v>
      </c>
      <c r="F2168" s="188">
        <f>IFERROR(_xll.qlIndexFixing(IndexON,D2168,TRUE,_xll.ohTrigger(RecalcTrigger,TriggerON)),NA())</f>
        <v>1.6393001127600337E-2</v>
      </c>
      <c r="H2168" s="42">
        <f>_xll.qlCalendarAdvance(Calendar,$H2167,B2168,"f",FALSE)</f>
        <v>54680</v>
      </c>
      <c r="I2168" s="172">
        <f>_xll.qlInterestRateIndexValueDate(Index1M,$H2168)</f>
        <v>54680</v>
      </c>
      <c r="J2168" s="177">
        <f>IFERROR(_xll.qlIndexFixing(Index1M,$H2168,TRUE,_xll.ohTrigger(RecalcTrigger,Trigger1M)),NA())</f>
        <v>1.6677519096217879E-2</v>
      </c>
      <c r="K2168" s="44">
        <f>IFERROR(_xll.qlIndexFixing(Index3M,H2168,TRUE,_xll.ohTrigger(RecalcTrigger,Trigger3M)),NA())</f>
        <v>1.6927725122527687E-2</v>
      </c>
      <c r="L2168" s="44">
        <f>IFERROR(_xll.qlIndexFixing(Index6M,$H2168,TRUE,_xll.ohTrigger(RecalcTrigger,Trigger6M)),NA())</f>
        <v>1.7027025727353144E-2</v>
      </c>
      <c r="M2168" s="178">
        <f>IFERROR(_xll.qlIndexFixing(Index1Y,$H2168,TRUE,_xll.ohTrigger(RecalcTrigger,Trigger1Y)),NA())</f>
        <v>1.7270233601971663E-2</v>
      </c>
      <c r="N2168" s="177">
        <f>IFERROR(_xll.qlIndexFixing(ONIndex1M,I2168,TRUE,_xll.ohTrigger(RecalcTrigger,Trigger1M)),NA())</f>
        <v>1.6678636892144549E-2</v>
      </c>
      <c r="O2168" s="44">
        <f>IFERROR(_xll.qlIndexFixing(ONIndex3M,I2168,TRUE,_xll.ohTrigger(RecalcTrigger,Trigger3M)),NA())</f>
        <v>1.6930287675046563E-2</v>
      </c>
      <c r="P2168" s="44">
        <f>IFERROR(_xll.qlIndexFixing(ONIndex6M,I2168,TRUE,_xll.ohTrigger(RecalcTrigger,Trigger6M)),NA())</f>
        <v>1.7028940979116891E-2</v>
      </c>
      <c r="Q2168" s="178">
        <f>IFERROR(_xll.qlIndexFixing(ONIndex1Y,I2168,TRUE,_xll.ohTrigger(RecalcTrigger,Trigger1Y)),NA())</f>
        <v>1.7278145855045279E-2</v>
      </c>
    </row>
    <row r="2169" spans="2:17" x14ac:dyDescent="0.2">
      <c r="B2169" s="39" t="s">
        <v>42</v>
      </c>
      <c r="D2169" s="42">
        <f>_xll.qlCalendarAdvance(Calendar,$D2168,B2169,"f",FALSE)</f>
        <v>54687</v>
      </c>
      <c r="E2169" s="172">
        <f>_xll.qlInterestRateIndexValueDate(IndexON,D2169)</f>
        <v>54687</v>
      </c>
      <c r="F2169" s="188">
        <f>IFERROR(_xll.qlIndexFixing(IndexON,D2169,TRUE,_xll.ohTrigger(RecalcTrigger,TriggerON)),NA())</f>
        <v>1.6387269480564459E-2</v>
      </c>
      <c r="H2169" s="42">
        <f>_xll.qlCalendarAdvance(Calendar,$H2168,B2169,"f",FALSE)</f>
        <v>54687</v>
      </c>
      <c r="I2169" s="172">
        <f>_xll.qlInterestRateIndexValueDate(Index1M,$H2169)</f>
        <v>54687</v>
      </c>
      <c r="J2169" s="177">
        <f>IFERROR(_xll.qlIndexFixing(Index1M,$H2169,TRUE,_xll.ohTrigger(RecalcTrigger,Trigger1M)),NA())</f>
        <v>1.6671657265454276E-2</v>
      </c>
      <c r="K2169" s="44">
        <f>IFERROR(_xll.qlIndexFixing(Index3M,H2169,TRUE,_xll.ohTrigger(RecalcTrigger,Trigger3M)),NA())</f>
        <v>1.6921862451030698E-2</v>
      </c>
      <c r="L2169" s="44">
        <f>IFERROR(_xll.qlIndexFixing(Index6M,$H2169,TRUE,_xll.ohTrigger(RecalcTrigger,Trigger6M)),NA())</f>
        <v>1.7021373761898696E-2</v>
      </c>
      <c r="M2169" s="178">
        <f>IFERROR(_xll.qlIndexFixing(Index1Y,$H2169,TRUE,_xll.ohTrigger(RecalcTrigger,Trigger1Y)),NA())</f>
        <v>1.7264322319953784E-2</v>
      </c>
      <c r="N2169" s="177">
        <f>IFERROR(_xll.qlIndexFixing(ONIndex1M,I2169,TRUE,_xll.ohTrigger(RecalcTrigger,Trigger1M)),NA())</f>
        <v>1.6672756278640621E-2</v>
      </c>
      <c r="O2169" s="44">
        <f>IFERROR(_xll.qlIndexFixing(ONIndex3M,I2169,TRUE,_xll.ohTrigger(RecalcTrigger,Trigger3M)),NA())</f>
        <v>1.6924350149790657E-2</v>
      </c>
      <c r="P2169" s="44">
        <f>IFERROR(_xll.qlIndexFixing(ONIndex6M,I2169,TRUE,_xll.ohTrigger(RecalcTrigger,Trigger6M)),NA())</f>
        <v>1.7023138591321096E-2</v>
      </c>
      <c r="Q2169" s="178">
        <f>IFERROR(_xll.qlIndexFixing(ONIndex1Y,I2169,TRUE,_xll.ohTrigger(RecalcTrigger,Trigger1Y)),NA())</f>
        <v>1.727191306311382E-2</v>
      </c>
    </row>
    <row r="2170" spans="2:17" x14ac:dyDescent="0.2">
      <c r="B2170" s="39" t="s">
        <v>42</v>
      </c>
      <c r="D2170" s="42">
        <f>_xll.qlCalendarAdvance(Calendar,$D2169,B2170,"f",FALSE)</f>
        <v>54694</v>
      </c>
      <c r="E2170" s="172">
        <f>_xll.qlInterestRateIndexValueDate(IndexON,D2170)</f>
        <v>54694</v>
      </c>
      <c r="F2170" s="188">
        <f>IFERROR(_xll.qlIndexFixing(IndexON,D2170,TRUE,_xll.ohTrigger(RecalcTrigger,TriggerON)),NA())</f>
        <v>1.6381553242533764E-2</v>
      </c>
      <c r="H2170" s="42">
        <f>_xll.qlCalendarAdvance(Calendar,$H2169,B2170,"f",FALSE)</f>
        <v>54694</v>
      </c>
      <c r="I2170" s="172">
        <f>_xll.qlInterestRateIndexValueDate(Index1M,$H2170)</f>
        <v>54694</v>
      </c>
      <c r="J2170" s="177">
        <f>IFERROR(_xll.qlIndexFixing(Index1M,$H2170,TRUE,_xll.ohTrigger(RecalcTrigger,Trigger1M)),NA())</f>
        <v>1.6665808265851401E-2</v>
      </c>
      <c r="K2170" s="44">
        <f>IFERROR(_xll.qlIndexFixing(Index3M,H2170,TRUE,_xll.ohTrigger(RecalcTrigger,Trigger3M)),NA())</f>
        <v>1.6915992062073917E-2</v>
      </c>
      <c r="L2170" s="44">
        <f>IFERROR(_xll.qlIndexFixing(Index6M,$H2170,TRUE,_xll.ohTrigger(RecalcTrigger,Trigger6M)),NA())</f>
        <v>1.7015737300298209E-2</v>
      </c>
      <c r="M2170" s="178">
        <f>IFERROR(_xll.qlIndexFixing(Index1Y,$H2170,TRUE,_xll.ohTrigger(RecalcTrigger,Trigger1Y)),NA())</f>
        <v>1.7258427565730372E-2</v>
      </c>
      <c r="N2170" s="177">
        <f>IFERROR(_xll.qlIndexFixing(ONIndex1M,I2170,TRUE,_xll.ohTrigger(RecalcTrigger,Trigger1M)),NA())</f>
        <v>1.6666888476770669E-2</v>
      </c>
      <c r="O2170" s="44">
        <f>IFERROR(_xll.qlIndexFixing(ONIndex3M,I2170,TRUE,_xll.ohTrigger(RecalcTrigger,Trigger3M)),NA())</f>
        <v>1.6918428058421142E-2</v>
      </c>
      <c r="P2170" s="44">
        <f>IFERROR(_xll.qlIndexFixing(ONIndex6M,I2170,TRUE,_xll.ohTrigger(RecalcTrigger,Trigger6M)),NA())</f>
        <v>1.7017351562605976E-2</v>
      </c>
      <c r="Q2170" s="178">
        <f>IFERROR(_xll.qlIndexFixing(ONIndex1Y,I2170,TRUE,_xll.ohTrigger(RecalcTrigger,Trigger1Y)),NA())</f>
        <v>1.7265696485463389E-2</v>
      </c>
    </row>
    <row r="2171" spans="2:17" x14ac:dyDescent="0.2">
      <c r="B2171" s="39" t="s">
        <v>42</v>
      </c>
      <c r="D2171" s="42">
        <f>_xll.qlCalendarAdvance(Calendar,$D2170,B2171,"f",FALSE)</f>
        <v>54701</v>
      </c>
      <c r="E2171" s="172">
        <f>_xll.qlInterestRateIndexValueDate(IndexON,D2171)</f>
        <v>54701</v>
      </c>
      <c r="F2171" s="188">
        <f>IFERROR(_xll.qlIndexFixing(IndexON,D2171,TRUE,_xll.ohTrigger(RecalcTrigger,TriggerON)),NA())</f>
        <v>1.6375852413751391E-2</v>
      </c>
      <c r="H2171" s="42">
        <f>_xll.qlCalendarAdvance(Calendar,$H2170,B2171,"f",FALSE)</f>
        <v>54701</v>
      </c>
      <c r="I2171" s="172">
        <f>_xll.qlInterestRateIndexValueDate(Index1M,$H2171)</f>
        <v>54701</v>
      </c>
      <c r="J2171" s="177">
        <f>IFERROR(_xll.qlIndexFixing(Index1M,$H2171,TRUE,_xll.ohTrigger(RecalcTrigger,Trigger1M)),NA())</f>
        <v>1.6659936409889359E-2</v>
      </c>
      <c r="K2171" s="44">
        <f>IFERROR(_xll.qlIndexFixing(Index3M,H2171,TRUE,_xll.ohTrigger(RecalcTrigger,Trigger3M)),NA())</f>
        <v>1.6910161241887937E-2</v>
      </c>
      <c r="L2171" s="44">
        <f>IFERROR(_xll.qlIndexFixing(Index6M,$H2171,TRUE,_xll.ohTrigger(RecalcTrigger,Trigger6M)),NA())</f>
        <v>1.7010115459127548E-2</v>
      </c>
      <c r="M2171" s="178">
        <f>IFERROR(_xll.qlIndexFixing(Index1Y,$H2171,TRUE,_xll.ohTrigger(RecalcTrigger,Trigger1Y)),NA())</f>
        <v>1.7252549339014323E-2</v>
      </c>
      <c r="N2171" s="177">
        <f>IFERROR(_xll.qlIndexFixing(ONIndex1M,I2171,TRUE,_xll.ohTrigger(RecalcTrigger,Trigger1M)),NA())</f>
        <v>1.6661033486453647E-2</v>
      </c>
      <c r="O2171" s="44">
        <f>IFERROR(_xll.qlIndexFixing(ONIndex3M,I2171,TRUE,_xll.ohTrigger(RecalcTrigger,Trigger3M)),NA())</f>
        <v>1.6912521401100111E-2</v>
      </c>
      <c r="P2171" s="44">
        <f>IFERROR(_xll.qlIndexFixing(ONIndex6M,I2171,TRUE,_xll.ohTrigger(RecalcTrigger,Trigger6M)),NA())</f>
        <v>1.7011579893457807E-2</v>
      </c>
      <c r="Q2171" s="178">
        <f>IFERROR(_xll.qlIndexFixing(ONIndex1Y,I2171,TRUE,_xll.ohTrigger(RecalcTrigger,Trigger1Y)),NA())</f>
        <v>1.7259496122418172E-2</v>
      </c>
    </row>
    <row r="2172" spans="2:17" x14ac:dyDescent="0.2">
      <c r="B2172" s="39" t="s">
        <v>42</v>
      </c>
      <c r="D2172" s="42">
        <f>_xll.qlCalendarAdvance(Calendar,$D2171,B2172,"f",FALSE)</f>
        <v>54708</v>
      </c>
      <c r="E2172" s="172">
        <f>_xll.qlInterestRateIndexValueDate(IndexON,D2172)</f>
        <v>54708</v>
      </c>
      <c r="F2172" s="188">
        <f>IFERROR(_xll.qlIndexFixing(IndexON,D2172,TRUE,_xll.ohTrigger(RecalcTrigger,TriggerON)),NA())</f>
        <v>1.6370166993650015E-2</v>
      </c>
      <c r="H2172" s="42">
        <f>_xll.qlCalendarAdvance(Calendar,$H2171,B2172,"f",FALSE)</f>
        <v>54708</v>
      </c>
      <c r="I2172" s="172">
        <f>_xll.qlInterestRateIndexValueDate(Index1M,$H2172)</f>
        <v>54708</v>
      </c>
      <c r="J2172" s="177">
        <f>IFERROR(_xll.qlIndexFixing(Index1M,$H2172,TRUE,_xll.ohTrigger(RecalcTrigger,Trigger1M)),NA())</f>
        <v>1.6654113723529658E-2</v>
      </c>
      <c r="K2172" s="44">
        <f>IFERROR(_xll.qlIndexFixing(Index3M,H2172,TRUE,_xll.ohTrigger(RecalcTrigger,Trigger3M)),NA())</f>
        <v>1.6904345929055039E-2</v>
      </c>
      <c r="L2172" s="44">
        <f>IFERROR(_xll.qlIndexFixing(Index6M,$H2172,TRUE,_xll.ohTrigger(RecalcTrigger,Trigger6M)),NA())</f>
        <v>1.7004510852189812E-2</v>
      </c>
      <c r="M2172" s="178">
        <f>IFERROR(_xll.qlIndexFixing(Index1Y,$H2172,TRUE,_xll.ohTrigger(RecalcTrigger,Trigger1Y)),NA())</f>
        <v>1.7246687639520308E-2</v>
      </c>
      <c r="N2172" s="177">
        <f>IFERROR(_xll.qlIndexFixing(ONIndex1M,I2172,TRUE,_xll.ohTrigger(RecalcTrigger,Trigger1M)),NA())</f>
        <v>1.6655191307527462E-2</v>
      </c>
      <c r="O2172" s="44">
        <f>IFERROR(_xll.qlIndexFixing(ONIndex3M,I2172,TRUE,_xll.ohTrigger(RecalcTrigger,Trigger3M)),NA())</f>
        <v>1.6906630177422333E-2</v>
      </c>
      <c r="P2172" s="44">
        <f>IFERROR(_xll.qlIndexFixing(ONIndex6M,I2172,TRUE,_xll.ohTrigger(RecalcTrigger,Trigger6M)),NA())</f>
        <v>1.7005823583471358E-2</v>
      </c>
      <c r="Q2172" s="178">
        <f>IFERROR(_xll.qlIndexFixing(ONIndex1Y,I2172,TRUE,_xll.ohTrigger(RecalcTrigger,Trigger1Y)),NA())</f>
        <v>1.7253311973978169E-2</v>
      </c>
    </row>
    <row r="2173" spans="2:17" x14ac:dyDescent="0.2">
      <c r="B2173" s="39" t="s">
        <v>42</v>
      </c>
      <c r="D2173" s="42">
        <f>_xll.qlCalendarAdvance(Calendar,$D2172,B2173,"f",FALSE)</f>
        <v>54715</v>
      </c>
      <c r="E2173" s="172">
        <f>_xll.qlInterestRateIndexValueDate(IndexON,D2173)</f>
        <v>54715</v>
      </c>
      <c r="F2173" s="188">
        <f>IFERROR(_xll.qlIndexFixing(IndexON,D2173,TRUE,_xll.ohTrigger(RecalcTrigger,TriggerON)),NA())</f>
        <v>1.6364496982472776E-2</v>
      </c>
      <c r="H2173" s="42">
        <f>_xll.qlCalendarAdvance(Calendar,$H2172,B2173,"f",FALSE)</f>
        <v>54715</v>
      </c>
      <c r="I2173" s="172">
        <f>_xll.qlInterestRateIndexValueDate(Index1M,$H2173)</f>
        <v>54715</v>
      </c>
      <c r="J2173" s="177">
        <f>IFERROR(_xll.qlIndexFixing(Index1M,$H2173,TRUE,_xll.ohTrigger(RecalcTrigger,Trigger1M)),NA())</f>
        <v>1.6648303868953086E-2</v>
      </c>
      <c r="K2173" s="44">
        <f>IFERROR(_xll.qlIndexFixing(Index3M,H2173,TRUE,_xll.ohTrigger(RecalcTrigger,Trigger3M)),NA())</f>
        <v>1.6898546123512676E-2</v>
      </c>
      <c r="L2173" s="44">
        <f>IFERROR(_xll.qlIndexFixing(Index6M,$H2173,TRUE,_xll.ohTrigger(RecalcTrigger,Trigger6M)),NA())</f>
        <v>1.6998921749517365E-2</v>
      </c>
      <c r="M2173" s="178">
        <f>IFERROR(_xll.qlIndexFixing(Index1Y,$H2173,TRUE,_xll.ohTrigger(RecalcTrigger,Trigger1Y)),NA())</f>
        <v>1.7240842466962114E-2</v>
      </c>
      <c r="N2173" s="177">
        <f>IFERROR(_xll.qlIndexFixing(ONIndex1M,I2173,TRUE,_xll.ohTrigger(RecalcTrigger,Trigger1M)),NA())</f>
        <v>1.664936194007316E-2</v>
      </c>
      <c r="O2173" s="44">
        <f>IFERROR(_xll.qlIndexFixing(ONIndex3M,I2173,TRUE,_xll.ohTrigger(RecalcTrigger,Trigger3M)),NA())</f>
        <v>1.6900754387874084E-2</v>
      </c>
      <c r="P2173" s="44">
        <f>IFERROR(_xll.qlIndexFixing(ONIndex6M,I2173,TRUE,_xll.ohTrigger(RecalcTrigger,Trigger6M)),NA())</f>
        <v>1.7000082632889768E-2</v>
      </c>
      <c r="Q2173" s="178">
        <f>IFERROR(_xll.qlIndexFixing(ONIndex1Y,I2173,TRUE,_xll.ohTrigger(RecalcTrigger,Trigger1Y)),NA())</f>
        <v>1.7247144039900242E-2</v>
      </c>
    </row>
    <row r="2174" spans="2:17" x14ac:dyDescent="0.2">
      <c r="B2174" s="39" t="s">
        <v>42</v>
      </c>
      <c r="D2174" s="42">
        <f>_xll.qlCalendarAdvance(Calendar,$D2173,B2174,"f",FALSE)</f>
        <v>54722</v>
      </c>
      <c r="E2174" s="172">
        <f>_xll.qlInterestRateIndexValueDate(IndexON,D2174)</f>
        <v>54722</v>
      </c>
      <c r="F2174" s="188">
        <f>IFERROR(_xll.qlIndexFixing(IndexON,D2174,TRUE,_xll.ohTrigger(RecalcTrigger,TriggerON)),NA())</f>
        <v>1.6358842380381766E-2</v>
      </c>
      <c r="H2174" s="42">
        <f>_xll.qlCalendarAdvance(Calendar,$H2173,B2174,"f",FALSE)</f>
        <v>54722</v>
      </c>
      <c r="I2174" s="172">
        <f>_xll.qlInterestRateIndexValueDate(Index1M,$H2174)</f>
        <v>54722</v>
      </c>
      <c r="J2174" s="177">
        <f>IFERROR(_xll.qlIndexFixing(Index1M,$H2174,TRUE,_xll.ohTrigger(RecalcTrigger,Trigger1M)),NA())</f>
        <v>1.6642506846143955E-2</v>
      </c>
      <c r="K2174" s="44">
        <f>IFERROR(_xll.qlIndexFixing(Index3M,H2174,TRUE,_xll.ohTrigger(RecalcTrigger,Trigger3M)),NA())</f>
        <v>1.6892761825187733E-2</v>
      </c>
      <c r="L2174" s="44">
        <f>IFERROR(_xll.qlIndexFixing(Index6M,$H2174,TRUE,_xll.ohTrigger(RecalcTrigger,Trigger6M)),NA())</f>
        <v>1.6993348150980175E-2</v>
      </c>
      <c r="M2174" s="178">
        <f>IFERROR(_xll.qlIndexFixing(Index1Y,$H2174,TRUE,_xll.ohTrigger(RecalcTrigger,Trigger1Y)),NA())</f>
        <v>1.7235013821055523E-2</v>
      </c>
      <c r="N2174" s="177">
        <f>IFERROR(_xll.qlIndexFixing(ONIndex1M,I2174,TRUE,_xll.ohTrigger(RecalcTrigger,Trigger1M)),NA())</f>
        <v>1.6643545384171787E-2</v>
      </c>
      <c r="O2174" s="44">
        <f>IFERROR(_xll.qlIndexFixing(ONIndex3M,I2174,TRUE,_xll.ohTrigger(RecalcTrigger,Trigger3M)),NA())</f>
        <v>1.6894894032050134E-2</v>
      </c>
      <c r="P2174" s="44">
        <f>IFERROR(_xll.qlIndexFixing(ONIndex6M,I2174,TRUE,_xll.ohTrigger(RecalcTrigger,Trigger6M)),NA())</f>
        <v>1.6994357041713037E-2</v>
      </c>
      <c r="Q2174" s="178">
        <f>IFERROR(_xll.qlIndexFixing(ONIndex1Y,I2174,TRUE,_xll.ohTrigger(RecalcTrigger,Trigger1Y)),NA())</f>
        <v>1.7240992320265436E-2</v>
      </c>
    </row>
    <row r="2175" spans="2:17" x14ac:dyDescent="0.2">
      <c r="B2175" s="39" t="s">
        <v>42</v>
      </c>
      <c r="D2175" s="42">
        <f>_xll.qlCalendarAdvance(Calendar,$D2174,B2175,"f",FALSE)</f>
        <v>54729</v>
      </c>
      <c r="E2175" s="172">
        <f>_xll.qlInterestRateIndexValueDate(IndexON,D2175)</f>
        <v>54729</v>
      </c>
      <c r="F2175" s="188">
        <f>IFERROR(_xll.qlIndexFixing(IndexON,D2175,TRUE,_xll.ohTrigger(RecalcTrigger,TriggerON)),NA())</f>
        <v>1.6353203187214893E-2</v>
      </c>
      <c r="H2175" s="42">
        <f>_xll.qlCalendarAdvance(Calendar,$H2174,B2175,"f",FALSE)</f>
        <v>54729</v>
      </c>
      <c r="I2175" s="172">
        <f>_xll.qlInterestRateIndexValueDate(Index1M,$H2175)</f>
        <v>54729</v>
      </c>
      <c r="J2175" s="177">
        <f>IFERROR(_xll.qlIndexFixing(Index1M,$H2175,TRUE,_xll.ohTrigger(RecalcTrigger,Trigger1M)),NA())</f>
        <v>1.6636755734602254E-2</v>
      </c>
      <c r="K2175" s="44">
        <f>IFERROR(_xll.qlIndexFixing(Index3M,H2175,TRUE,_xll.ohTrigger(RecalcTrigger,Trigger3M)),NA())</f>
        <v>1.6886993034015019E-2</v>
      </c>
      <c r="L2175" s="44">
        <f>IFERROR(_xll.qlIndexFixing(Index6M,$H2175,TRUE,_xll.ohTrigger(RecalcTrigger,Trigger6M)),NA())</f>
        <v>1.6987790056450888E-2</v>
      </c>
      <c r="M2175" s="178">
        <f>IFERROR(_xll.qlIndexFixing(Index1Y,$H2175,TRUE,_xll.ohTrigger(RecalcTrigger,Trigger1Y)),NA())</f>
        <v>1.7229201701516983E-2</v>
      </c>
      <c r="N2175" s="177">
        <f>IFERROR(_xll.qlIndexFixing(ONIndex1M,I2175,TRUE,_xll.ohTrigger(RecalcTrigger,Trigger1M)),NA())</f>
        <v>1.6637741639661252E-2</v>
      </c>
      <c r="O2175" s="44">
        <f>IFERROR(_xll.qlIndexFixing(ONIndex3M,I2175,TRUE,_xll.ohTrigger(RecalcTrigger,Trigger3M)),NA())</f>
        <v>1.6889049110112575E-2</v>
      </c>
      <c r="P2175" s="44">
        <f>IFERROR(_xll.qlIndexFixing(ONIndex6M,I2175,TRUE,_xll.ohTrigger(RecalcTrigger,Trigger6M)),NA())</f>
        <v>1.6988646810022212E-2</v>
      </c>
      <c r="Q2175" s="178">
        <f>IFERROR(_xll.qlIndexFixing(ONIndex1Y,I2175,TRUE,_xll.ohTrigger(RecalcTrigger,Trigger1Y)),NA())</f>
        <v>1.723485681531689E-2</v>
      </c>
    </row>
    <row r="2176" spans="2:17" x14ac:dyDescent="0.2">
      <c r="B2176" s="39" t="s">
        <v>42</v>
      </c>
      <c r="D2176" s="42">
        <f>_xll.qlCalendarAdvance(Calendar,$D2175,B2176,"f",FALSE)</f>
        <v>54736</v>
      </c>
      <c r="E2176" s="172">
        <f>_xll.qlInterestRateIndexValueDate(IndexON,D2176)</f>
        <v>54736</v>
      </c>
      <c r="F2176" s="188">
        <f>IFERROR(_xll.qlIndexFixing(IndexON,D2176,TRUE,_xll.ohTrigger(RecalcTrigger,TriggerON)),NA())</f>
        <v>1.6347579403053203E-2</v>
      </c>
      <c r="H2176" s="42">
        <f>_xll.qlCalendarAdvance(Calendar,$H2175,B2176,"f",FALSE)</f>
        <v>54736</v>
      </c>
      <c r="I2176" s="172">
        <f>_xll.qlInterestRateIndexValueDate(Index1M,$H2176)</f>
        <v>54736</v>
      </c>
      <c r="J2176" s="177">
        <f>IFERROR(_xll.qlIndexFixing(Index1M,$H2176,TRUE,_xll.ohTrigger(RecalcTrigger,Trigger1M)),NA())</f>
        <v>1.6630983721577418E-2</v>
      </c>
      <c r="K2176" s="44">
        <f>IFERROR(_xll.qlIndexFixing(Index3M,H2176,TRUE,_xll.ohTrigger(RecalcTrigger,Trigger3M)),NA())</f>
        <v>1.6881239749928462E-2</v>
      </c>
      <c r="L2176" s="44">
        <f>IFERROR(_xll.qlIndexFixing(Index6M,$H2176,TRUE,_xll.ohTrigger(RecalcTrigger,Trigger6M)),NA())</f>
        <v>1.6982244104451566E-2</v>
      </c>
      <c r="M2176" s="178">
        <f>IFERROR(_xll.qlIndexFixing(Index1Y,$H2176,TRUE,_xll.ohTrigger(RecalcTrigger,Trigger1Y)),NA())</f>
        <v>1.722340610806361E-2</v>
      </c>
      <c r="N2176" s="177">
        <f>IFERROR(_xll.qlIndexFixing(ONIndex1M,I2176,TRUE,_xll.ohTrigger(RecalcTrigger,Trigger1M)),NA())</f>
        <v>1.6631950706541554E-2</v>
      </c>
      <c r="O2176" s="44">
        <f>IFERROR(_xll.qlIndexFixing(ONIndex3M,I2176,TRUE,_xll.ohTrigger(RecalcTrigger,Trigger3M)),NA())</f>
        <v>1.6883219622061407E-2</v>
      </c>
      <c r="P2176" s="44">
        <f>IFERROR(_xll.qlIndexFixing(ONIndex6M,I2176,TRUE,_xll.ohTrigger(RecalcTrigger,Trigger6M)),NA())</f>
        <v>1.6982951937493107E-2</v>
      </c>
      <c r="Q2176" s="178">
        <f>IFERROR(_xll.qlIndexFixing(ONIndex1Y,I2176,TRUE,_xll.ohTrigger(RecalcTrigger,Trigger1Y)),NA())</f>
        <v>1.7228737524649373E-2</v>
      </c>
    </row>
    <row r="2177" spans="2:17" x14ac:dyDescent="0.2">
      <c r="B2177" s="39" t="s">
        <v>42</v>
      </c>
      <c r="D2177" s="42">
        <f>_xll.qlCalendarAdvance(Calendar,$D2176,B2177,"f",FALSE)</f>
        <v>54743</v>
      </c>
      <c r="E2177" s="172">
        <f>_xll.qlInterestRateIndexValueDate(IndexON,D2177)</f>
        <v>54743</v>
      </c>
      <c r="F2177" s="188">
        <f>IFERROR(_xll.qlIndexFixing(IndexON,D2177,TRUE,_xll.ohTrigger(RecalcTrigger,TriggerON)),NA())</f>
        <v>1.6341971027653557E-2</v>
      </c>
      <c r="H2177" s="42">
        <f>_xll.qlCalendarAdvance(Calendar,$H2176,B2177,"f",FALSE)</f>
        <v>54743</v>
      </c>
      <c r="I2177" s="172">
        <f>_xll.qlInterestRateIndexValueDate(Index1M,$H2177)</f>
        <v>54743</v>
      </c>
      <c r="J2177" s="177">
        <f>IFERROR(_xll.qlIndexFixing(Index1M,$H2177,TRUE,_xll.ohTrigger(RecalcTrigger,Trigger1M)),NA())</f>
        <v>1.6625224539583632E-2</v>
      </c>
      <c r="K2177" s="44">
        <f>IFERROR(_xll.qlIndexFixing(Index3M,H2177,TRUE,_xll.ohTrigger(RecalcTrigger,Trigger3M)),NA())</f>
        <v>1.6875501972857591E-2</v>
      </c>
      <c r="L2177" s="44">
        <f>IFERROR(_xll.qlIndexFixing(Index6M,$H2177,TRUE,_xll.ohTrigger(RecalcTrigger,Trigger6M)),NA())</f>
        <v>1.697671616624484E-2</v>
      </c>
      <c r="M2177" s="178">
        <f>IFERROR(_xll.qlIndexFixing(Index1Y,$H2177,TRUE,_xll.ohTrigger(RecalcTrigger,Trigger1Y)),NA())</f>
        <v>1.7217627040413186E-2</v>
      </c>
      <c r="N2177" s="177">
        <f>IFERROR(_xll.qlIndexFixing(ONIndex1M,I2177,TRUE,_xll.ohTrigger(RecalcTrigger,Trigger1M)),NA())</f>
        <v>1.6626172584974785E-2</v>
      </c>
      <c r="O2177" s="44">
        <f>IFERROR(_xll.qlIndexFixing(ONIndex3M,I2177,TRUE,_xll.ohTrigger(RecalcTrigger,Trigger3M)),NA())</f>
        <v>1.6877405567734538E-2</v>
      </c>
      <c r="P2177" s="44">
        <f>IFERROR(_xll.qlIndexFixing(ONIndex6M,I2177,TRUE,_xll.ohTrigger(RecalcTrigger,Trigger6M)),NA())</f>
        <v>1.6977272424287815E-2</v>
      </c>
      <c r="Q2177" s="178">
        <f>IFERROR(_xll.qlIndexFixing(ONIndex1Y,I2177,TRUE,_xll.ohTrigger(RecalcTrigger,Trigger1Y)),NA())</f>
        <v>1.7222634448668117E-2</v>
      </c>
    </row>
    <row r="2178" spans="2:17" x14ac:dyDescent="0.2">
      <c r="B2178" s="39" t="s">
        <v>42</v>
      </c>
      <c r="D2178" s="42">
        <f>_xll.qlCalendarAdvance(Calendar,$D2177,B2178,"f",FALSE)</f>
        <v>54750</v>
      </c>
      <c r="E2178" s="172">
        <f>_xll.qlInterestRateIndexValueDate(IndexON,D2178)</f>
        <v>54750</v>
      </c>
      <c r="F2178" s="188">
        <f>IFERROR(_xll.qlIndexFixing(IndexON,D2178,TRUE,_xll.ohTrigger(RecalcTrigger,TriggerON)),NA())</f>
        <v>1.6336378061421186E-2</v>
      </c>
      <c r="H2178" s="42">
        <f>_xll.qlCalendarAdvance(Calendar,$H2177,B2178,"f",FALSE)</f>
        <v>54750</v>
      </c>
      <c r="I2178" s="172">
        <f>_xll.qlInterestRateIndexValueDate(Index1M,$H2178)</f>
        <v>54750</v>
      </c>
      <c r="J2178" s="177">
        <f>IFERROR(_xll.qlIndexFixing(Index1M,$H2178,TRUE,_xll.ohTrigger(RecalcTrigger,Trigger1M)),NA())</f>
        <v>1.6619478188601988E-2</v>
      </c>
      <c r="K2178" s="44">
        <f>IFERROR(_xll.qlIndexFixing(Index3M,H2178,TRUE,_xll.ohTrigger(RecalcTrigger,Trigger3M)),NA())</f>
        <v>1.6869779702738976E-2</v>
      </c>
      <c r="L2178" s="44">
        <f>IFERROR(_xll.qlIndexFixing(Index6M,$H2178,TRUE,_xll.ohTrigger(RecalcTrigger,Trigger6M)),NA())</f>
        <v>1.6971203730872506E-2</v>
      </c>
      <c r="M2178" s="178">
        <f>IFERROR(_xll.qlIndexFixing(Index1Y,$H2178,TRUE,_xll.ohTrigger(RecalcTrigger,Trigger1Y)),NA())</f>
        <v>1.7211864498284157E-2</v>
      </c>
      <c r="N2178" s="177">
        <f>IFERROR(_xll.qlIndexFixing(ONIndex1M,I2178,TRUE,_xll.ohTrigger(RecalcTrigger,Trigger1M)),NA())</f>
        <v>1.66204072748799E-2</v>
      </c>
      <c r="O2178" s="44">
        <f>IFERROR(_xll.qlIndexFixing(ONIndex3M,I2178,TRUE,_xll.ohTrigger(RecalcTrigger,Trigger3M)),NA())</f>
        <v>1.6871606947456153E-2</v>
      </c>
      <c r="P2178" s="44">
        <f>IFERROR(_xll.qlIndexFixing(ONIndex6M,I2178,TRUE,_xll.ohTrigger(RecalcTrigger,Trigger6M)),NA())</f>
        <v>1.6971608270568428E-2</v>
      </c>
      <c r="Q2178" s="178">
        <f>IFERROR(_xll.qlIndexFixing(ONIndex1Y,I2178,TRUE,_xll.ohTrigger(RecalcTrigger,Trigger1Y)),NA())</f>
        <v>1.721654758696789E-2</v>
      </c>
    </row>
    <row r="2179" spans="2:17" x14ac:dyDescent="0.2">
      <c r="B2179" s="39" t="s">
        <v>42</v>
      </c>
      <c r="D2179" s="42">
        <f>_xll.qlCalendarAdvance(Calendar,$D2178,B2179,"f",FALSE)</f>
        <v>54757</v>
      </c>
      <c r="E2179" s="172">
        <f>_xll.qlInterestRateIndexValueDate(IndexON,D2179)</f>
        <v>54757</v>
      </c>
      <c r="F2179" s="188">
        <f>IFERROR(_xll.qlIndexFixing(IndexON,D2179,TRUE,_xll.ohTrigger(RecalcTrigger,TriggerON)),NA())</f>
        <v>1.6330800504193999E-2</v>
      </c>
      <c r="H2179" s="42">
        <f>_xll.qlCalendarAdvance(Calendar,$H2178,B2179,"f",FALSE)</f>
        <v>54757</v>
      </c>
      <c r="I2179" s="172">
        <f>_xll.qlInterestRateIndexValueDate(Index1M,$H2179)</f>
        <v>54757</v>
      </c>
      <c r="J2179" s="177">
        <f>IFERROR(_xll.qlIndexFixing(Index1M,$H2179,TRUE,_xll.ohTrigger(RecalcTrigger,Trigger1M)),NA())</f>
        <v>1.6613714207851731E-2</v>
      </c>
      <c r="K2179" s="44">
        <f>IFERROR(_xll.qlIndexFixing(Index3M,H2179,TRUE,_xll.ohTrigger(RecalcTrigger,Trigger3M)),NA())</f>
        <v>1.6864104325983904E-2</v>
      </c>
      <c r="L2179" s="44">
        <f>IFERROR(_xll.qlIndexFixing(Index6M,$H2179,TRUE,_xll.ohTrigger(RecalcTrigger,Trigger6M)),NA())</f>
        <v>1.6965712715860677E-2</v>
      </c>
      <c r="M2179" s="178">
        <f>IFERROR(_xll.qlIndexFixing(Index1Y,$H2179,TRUE,_xll.ohTrigger(RecalcTrigger,Trigger1Y)),NA())</f>
        <v>1.7206118481396526E-2</v>
      </c>
      <c r="N2179" s="177">
        <f>IFERROR(_xll.qlIndexFixing(ONIndex1M,I2179,TRUE,_xll.ohTrigger(RecalcTrigger,Trigger1M)),NA())</f>
        <v>1.6614654776256899E-2</v>
      </c>
      <c r="O2179" s="44">
        <f>IFERROR(_xll.qlIndexFixing(ONIndex3M,I2179,TRUE,_xll.ohTrigger(RecalcTrigger,Trigger3M)),NA())</f>
        <v>1.6865823761064158E-2</v>
      </c>
      <c r="P2179" s="44">
        <f>IFERROR(_xll.qlIndexFixing(ONIndex6M,I2179,TRUE,_xll.ohTrigger(RecalcTrigger,Trigger6M)),NA())</f>
        <v>1.6965959476172854E-2</v>
      </c>
      <c r="Q2179" s="178">
        <f>IFERROR(_xll.qlIndexFixing(ONIndex1Y,I2179,TRUE,_xll.ohTrigger(RecalcTrigger,Trigger1Y)),NA())</f>
        <v>1.7210476939953923E-2</v>
      </c>
    </row>
    <row r="2180" spans="2:17" x14ac:dyDescent="0.2">
      <c r="B2180" s="39" t="s">
        <v>42</v>
      </c>
      <c r="D2180" s="42">
        <f>_xll.qlCalendarAdvance(Calendar,$D2179,B2180,"f",FALSE)</f>
        <v>54764</v>
      </c>
      <c r="E2180" s="172">
        <f>_xll.qlInterestRateIndexValueDate(IndexON,D2180)</f>
        <v>54764</v>
      </c>
      <c r="F2180" s="188">
        <f>IFERROR(_xll.qlIndexFixing(IndexON,D2180,TRUE,_xll.ohTrigger(RecalcTrigger,TriggerON)),NA())</f>
        <v>1.6325238355647809E-2</v>
      </c>
      <c r="H2180" s="42">
        <f>_xll.qlCalendarAdvance(Calendar,$H2179,B2180,"f",FALSE)</f>
        <v>54764</v>
      </c>
      <c r="I2180" s="172">
        <f>_xll.qlInterestRateIndexValueDate(Index1M,$H2180)</f>
        <v>54764</v>
      </c>
      <c r="J2180" s="177">
        <f>IFERROR(_xll.qlIndexFixing(Index1M,$H2180,TRUE,_xll.ohTrigger(RecalcTrigger,Trigger1M)),NA())</f>
        <v>1.6607994175215867E-2</v>
      </c>
      <c r="K2180" s="44">
        <f>IFERROR(_xll.qlIndexFixing(Index3M,H2180,TRUE,_xll.ohTrigger(RecalcTrigger,Trigger3M)),NA())</f>
        <v>1.6858411379225193E-2</v>
      </c>
      <c r="L2180" s="44">
        <f>IFERROR(_xll.qlIndexFixing(Index6M,$H2180,TRUE,_xll.ohTrigger(RecalcTrigger,Trigger6M)),NA())</f>
        <v>1.6960232139460959E-2</v>
      </c>
      <c r="M2180" s="178">
        <f>IFERROR(_xll.qlIndexFixing(Index1Y,$H2180,TRUE,_xll.ohTrigger(RecalcTrigger,Trigger1Y)),NA())</f>
        <v>1.7200388989470294E-2</v>
      </c>
      <c r="N2180" s="177">
        <f>IFERROR(_xll.qlIndexFixing(ONIndex1M,I2180,TRUE,_xll.ohTrigger(RecalcTrigger,Trigger1M)),NA())</f>
        <v>1.6608915089024734E-2</v>
      </c>
      <c r="O2180" s="44">
        <f>IFERROR(_xll.qlIndexFixing(ONIndex3M,I2180,TRUE,_xll.ohTrigger(RecalcTrigger,Trigger3M)),NA())</f>
        <v>1.6860056008477509E-2</v>
      </c>
      <c r="P2180" s="44">
        <f>IFERROR(_xll.qlIndexFixing(ONIndex6M,I2180,TRUE,_xll.ohTrigger(RecalcTrigger,Trigger6M)),NA())</f>
        <v>1.6960326041101093E-2</v>
      </c>
      <c r="Q2180" s="178">
        <f>IFERROR(_xll.qlIndexFixing(ONIndex1Y,I2180,TRUE,_xll.ohTrigger(RecalcTrigger,Trigger1Y)),NA())</f>
        <v>1.7204422507302031E-2</v>
      </c>
    </row>
    <row r="2181" spans="2:17" x14ac:dyDescent="0.2">
      <c r="B2181" s="39" t="s">
        <v>42</v>
      </c>
      <c r="D2181" s="42">
        <f>_xll.qlCalendarAdvance(Calendar,$D2180,B2181,"f",FALSE)</f>
        <v>54771</v>
      </c>
      <c r="E2181" s="172">
        <f>_xll.qlInterestRateIndexValueDate(IndexON,D2181)</f>
        <v>54771</v>
      </c>
      <c r="F2181" s="188">
        <f>IFERROR(_xll.qlIndexFixing(IndexON,D2181,TRUE,_xll.ohTrigger(RecalcTrigger,TriggerON)),NA())</f>
        <v>1.6319691616187848E-2</v>
      </c>
      <c r="H2181" s="42">
        <f>_xll.qlCalendarAdvance(Calendar,$H2180,B2181,"f",FALSE)</f>
        <v>54771</v>
      </c>
      <c r="I2181" s="172">
        <f>_xll.qlInterestRateIndexValueDate(Index1M,$H2181)</f>
        <v>54771</v>
      </c>
      <c r="J2181" s="177">
        <f>IFERROR(_xll.qlIndexFixing(Index1M,$H2181,TRUE,_xll.ohTrigger(RecalcTrigger,Trigger1M)),NA())</f>
        <v>1.6602286974214113E-2</v>
      </c>
      <c r="K2181" s="44">
        <f>IFERROR(_xll.qlIndexFixing(Index3M,H2181,TRUE,_xll.ohTrigger(RecalcTrigger,Trigger3M)),NA())</f>
        <v>1.6852733937621371E-2</v>
      </c>
      <c r="L2181" s="44">
        <f>IFERROR(_xll.qlIndexFixing(Index6M,$H2181,TRUE,_xll.ohTrigger(RecalcTrigger,Trigger6M)),NA())</f>
        <v>1.6954767066307663E-2</v>
      </c>
      <c r="M2181" s="178">
        <f>IFERROR(_xll.qlIndexFixing(Index1Y,$H2181,TRUE,_xll.ohTrigger(RecalcTrigger,Trigger1Y)),NA())</f>
        <v>1.7194676022227018E-2</v>
      </c>
      <c r="N2181" s="177">
        <f>IFERROR(_xll.qlIndexFixing(ONIndex1M,I2181,TRUE,_xll.ohTrigger(RecalcTrigger,Trigger1M)),NA())</f>
        <v>1.6603188213345499E-2</v>
      </c>
      <c r="O2181" s="44">
        <f>IFERROR(_xll.qlIndexFixing(ONIndex3M,I2181,TRUE,_xll.ohTrigger(RecalcTrigger,Trigger3M)),NA())</f>
        <v>1.685430368977725E-2</v>
      </c>
      <c r="P2181" s="44">
        <f>IFERROR(_xll.qlIndexFixing(ONIndex6M,I2181,TRUE,_xll.ohTrigger(RecalcTrigger,Trigger6M)),NA())</f>
        <v>1.695470796543419E-2</v>
      </c>
      <c r="Q2181" s="178">
        <f>IFERROR(_xll.qlIndexFixing(ONIndex1Y,I2181,TRUE,_xll.ohTrigger(RecalcTrigger,Trigger1Y)),NA())</f>
        <v>1.7198384289174307E-2</v>
      </c>
    </row>
    <row r="2182" spans="2:17" x14ac:dyDescent="0.2">
      <c r="B2182" s="39" t="s">
        <v>42</v>
      </c>
      <c r="D2182" s="42">
        <f>_xll.qlCalendarAdvance(Calendar,$D2181,B2182,"f",FALSE)</f>
        <v>54778</v>
      </c>
      <c r="E2182" s="172">
        <f>_xll.qlInterestRateIndexValueDate(IndexON,D2182)</f>
        <v>54778</v>
      </c>
      <c r="F2182" s="188">
        <f>IFERROR(_xll.qlIndexFixing(IndexON,D2182,TRUE,_xll.ohTrigger(RecalcTrigger,TriggerON)),NA())</f>
        <v>1.6314160285814117E-2</v>
      </c>
      <c r="H2182" s="42">
        <f>_xll.qlCalendarAdvance(Calendar,$H2181,B2182,"f",FALSE)</f>
        <v>54778</v>
      </c>
      <c r="I2182" s="172">
        <f>_xll.qlInterestRateIndexValueDate(Index1M,$H2182)</f>
        <v>54778</v>
      </c>
      <c r="J2182" s="177">
        <f>IFERROR(_xll.qlIndexFixing(Index1M,$H2182,TRUE,_xll.ohTrigger(RecalcTrigger,Trigger1M)),NA())</f>
        <v>1.6596592604822932E-2</v>
      </c>
      <c r="K2182" s="44">
        <f>IFERROR(_xll.qlIndexFixing(Index3M,H2182,TRUE,_xll.ohTrigger(RecalcTrigger,Trigger3M)),NA())</f>
        <v>1.6847072001107601E-2</v>
      </c>
      <c r="L2182" s="44">
        <f>IFERROR(_xll.qlIndexFixing(Index6M,$H2182,TRUE,_xll.ohTrigger(RecalcTrigger,Trigger6M)),NA())</f>
        <v>1.6949317496275661E-2</v>
      </c>
      <c r="M2182" s="178">
        <f>IFERROR(_xll.qlIndexFixing(Index1Y,$H2182,TRUE,_xll.ohTrigger(RecalcTrigger,Trigger1Y)),NA())</f>
        <v>1.7188979579388253E-2</v>
      </c>
      <c r="N2182" s="177">
        <f>IFERROR(_xll.qlIndexFixing(ONIndex1M,I2182,TRUE,_xll.ohTrigger(RecalcTrigger,Trigger1M)),NA())</f>
        <v>1.6597474149057101E-2</v>
      </c>
      <c r="O2182" s="44">
        <f>IFERROR(_xll.qlIndexFixing(ONIndex3M,I2182,TRUE,_xll.ohTrigger(RecalcTrigger,Trigger3M)),NA())</f>
        <v>1.6848566804882337E-2</v>
      </c>
      <c r="P2182" s="44">
        <f>IFERROR(_xll.qlIndexFixing(ONIndex6M,I2182,TRUE,_xll.ohTrigger(RecalcTrigger,Trigger6M)),NA())</f>
        <v>1.6949105249091101E-2</v>
      </c>
      <c r="Q2182" s="178">
        <f>IFERROR(_xll.qlIndexFixing(ONIndex1Y,I2182,TRUE,_xll.ohTrigger(RecalcTrigger,Trigger1Y)),NA())</f>
        <v>1.719236228557075E-2</v>
      </c>
    </row>
    <row r="2183" spans="2:17" x14ac:dyDescent="0.2">
      <c r="B2183" s="39" t="s">
        <v>42</v>
      </c>
      <c r="D2183" s="42">
        <f>_xll.qlCalendarAdvance(Calendar,$D2182,B2183,"f",FALSE)</f>
        <v>54786</v>
      </c>
      <c r="E2183" s="172">
        <f>_xll.qlInterestRateIndexValueDate(IndexON,D2183)</f>
        <v>54786</v>
      </c>
      <c r="F2183" s="188">
        <f>IFERROR(_xll.qlIndexFixing(IndexON,D2183,TRUE,_xll.ohTrigger(RecalcTrigger,TriggerON)),NA())</f>
        <v>1.630785763328535E-2</v>
      </c>
      <c r="H2183" s="42">
        <f>_xll.qlCalendarAdvance(Calendar,$H2182,B2183,"f",FALSE)</f>
        <v>54786</v>
      </c>
      <c r="I2183" s="172">
        <f>_xll.qlInterestRateIndexValueDate(Index1M,$H2183)</f>
        <v>54786</v>
      </c>
      <c r="J2183" s="177">
        <f>IFERROR(_xll.qlIndexFixing(Index1M,$H2183,TRUE,_xll.ohTrigger(RecalcTrigger,Trigger1M)),NA())</f>
        <v>1.6590045177816769E-2</v>
      </c>
      <c r="K2183" s="44">
        <f>IFERROR(_xll.qlIndexFixing(Index3M,H2183,TRUE,_xll.ohTrigger(RecalcTrigger,Trigger3M)),NA())</f>
        <v>1.6840620202260084E-2</v>
      </c>
      <c r="L2183" s="44">
        <f>IFERROR(_xll.qlIndexFixing(Index6M,$H2183,TRUE,_xll.ohTrigger(RecalcTrigger,Trigger6M)),NA())</f>
        <v>1.6943108399492188E-2</v>
      </c>
      <c r="M2183" s="178">
        <f>IFERROR(_xll.qlIndexFixing(Index1Y,$H2183,TRUE,_xll.ohTrigger(RecalcTrigger,Trigger1Y)),NA())</f>
        <v>1.7182489592610262E-2</v>
      </c>
      <c r="N2183" s="177">
        <f>IFERROR(_xll.qlIndexFixing(ONIndex1M,I2183,TRUE,_xll.ohTrigger(RecalcTrigger,Trigger1M)),NA())</f>
        <v>1.659095947743161E-2</v>
      </c>
      <c r="O2183" s="44">
        <f>IFERROR(_xll.qlIndexFixing(ONIndex3M,I2183,TRUE,_xll.ohTrigger(RecalcTrigger,Trigger3M)),NA())</f>
        <v>1.6842029263698377E-2</v>
      </c>
      <c r="P2183" s="44">
        <f>IFERROR(_xll.qlIndexFixing(ONIndex6M,I2183,TRUE,_xll.ohTrigger(RecalcTrigger,Trigger6M)),NA())</f>
        <v>1.6942720952078938E-2</v>
      </c>
      <c r="Q2183" s="178">
        <f>IFERROR(_xll.qlIndexFixing(ONIndex1Y,I2183,TRUE,_xll.ohTrigger(RecalcTrigger,Trigger1Y)),NA())</f>
        <v>1.7185499850108643E-2</v>
      </c>
    </row>
    <row r="2184" spans="2:17" x14ac:dyDescent="0.2">
      <c r="B2184" s="39" t="s">
        <v>42</v>
      </c>
      <c r="D2184" s="42">
        <f>_xll.qlCalendarAdvance(Calendar,$D2183,B2184,"f",FALSE)</f>
        <v>54793</v>
      </c>
      <c r="E2184" s="172">
        <f>_xll.qlInterestRateIndexValueDate(IndexON,D2184)</f>
        <v>54793</v>
      </c>
      <c r="F2184" s="188">
        <f>IFERROR(_xll.qlIndexFixing(IndexON,D2184,TRUE,_xll.ohTrigger(RecalcTrigger,TriggerON)),NA())</f>
        <v>1.6302359321976878E-2</v>
      </c>
      <c r="H2184" s="42">
        <f>_xll.qlCalendarAdvance(Calendar,$H2183,B2184,"f",FALSE)</f>
        <v>54793</v>
      </c>
      <c r="I2184" s="172">
        <f>_xll.qlInterestRateIndexValueDate(Index1M,$H2184)</f>
        <v>54793</v>
      </c>
      <c r="J2184" s="177">
        <f>IFERROR(_xll.qlIndexFixing(Index1M,$H2184,TRUE,_xll.ohTrigger(RecalcTrigger,Trigger1M)),NA())</f>
        <v>1.658437962322961E-2</v>
      </c>
      <c r="K2184" s="44">
        <f>IFERROR(_xll.qlIndexFixing(Index3M,H2184,TRUE,_xll.ohTrigger(RecalcTrigger,Trigger3M)),NA())</f>
        <v>1.6834991490721356E-2</v>
      </c>
      <c r="L2184" s="44">
        <f>IFERROR(_xll.qlIndexFixing(Index6M,$H2184,TRUE,_xll.ohTrigger(RecalcTrigger,Trigger6M)),NA())</f>
        <v>1.6937681733584425E-2</v>
      </c>
      <c r="M2184" s="178">
        <f>IFERROR(_xll.qlIndexFixing(Index1Y,$H2184,TRUE,_xll.ohTrigger(RecalcTrigger,Trigger1Y)),NA())</f>
        <v>1.717682855827718E-2</v>
      </c>
      <c r="N2184" s="177">
        <f>IFERROR(_xll.qlIndexFixing(ONIndex1M,I2184,TRUE,_xll.ohTrigger(RecalcTrigger,Trigger1M)),NA())</f>
        <v>1.6585272866355139E-2</v>
      </c>
      <c r="O2184" s="44">
        <f>IFERROR(_xll.qlIndexFixing(ONIndex3M,I2184,TRUE,_xll.ohTrigger(RecalcTrigger,Trigger3M)),NA())</f>
        <v>1.6836325451521361E-2</v>
      </c>
      <c r="P2184" s="44">
        <f>IFERROR(_xll.qlIndexFixing(ONIndex6M,I2184,TRUE,_xll.ohTrigger(RecalcTrigger,Trigger6M)),NA())</f>
        <v>1.693715114863048E-2</v>
      </c>
      <c r="Q2184" s="178">
        <f>IFERROR(_xll.qlIndexFixing(ONIndex1Y,I2184,TRUE,_xll.ohTrigger(RecalcTrigger,Trigger1Y)),NA())</f>
        <v>1.7179512591856128E-2</v>
      </c>
    </row>
    <row r="2185" spans="2:17" x14ac:dyDescent="0.2">
      <c r="B2185" s="39" t="s">
        <v>42</v>
      </c>
      <c r="D2185" s="42">
        <f>_xll.qlCalendarAdvance(Calendar,$D2184,B2185,"f",FALSE)</f>
        <v>54800</v>
      </c>
      <c r="E2185" s="172">
        <f>_xll.qlInterestRateIndexValueDate(IndexON,D2185)</f>
        <v>54800</v>
      </c>
      <c r="F2185" s="188">
        <f>IFERROR(_xll.qlIndexFixing(IndexON,D2185,TRUE,_xll.ohTrigger(RecalcTrigger,TriggerON)),NA())</f>
        <v>1.6296876419592543E-2</v>
      </c>
      <c r="H2185" s="42">
        <f>_xll.qlCalendarAdvance(Calendar,$H2184,B2185,"f",FALSE)</f>
        <v>54800</v>
      </c>
      <c r="I2185" s="172">
        <f>_xll.qlInterestRateIndexValueDate(Index1M,$H2185)</f>
        <v>54800</v>
      </c>
      <c r="J2185" s="177">
        <f>IFERROR(_xll.qlIndexFixing(Index1M,$H2185,TRUE,_xll.ohTrigger(RecalcTrigger,Trigger1M)),NA())</f>
        <v>1.6578726901532656E-2</v>
      </c>
      <c r="K2185" s="44">
        <f>IFERROR(_xll.qlIndexFixing(Index3M,H2185,TRUE,_xll.ohTrigger(RecalcTrigger,Trigger3M)),NA())</f>
        <v>1.6829378284069163E-2</v>
      </c>
      <c r="L2185" s="44">
        <f>IFERROR(_xll.qlIndexFixing(Index6M,$H2185,TRUE,_xll.ohTrigger(RecalcTrigger,Trigger6M)),NA())</f>
        <v>1.6932280029096091E-2</v>
      </c>
      <c r="M2185" s="178">
        <f>IFERROR(_xll.qlIndexFixing(Index1Y,$H2185,TRUE,_xll.ohTrigger(RecalcTrigger,Trigger1Y)),NA())</f>
        <v>1.7171184047480192E-2</v>
      </c>
      <c r="N2185" s="177">
        <f>IFERROR(_xll.qlIndexFixing(ONIndex1M,I2185,TRUE,_xll.ohTrigger(RecalcTrigger,Trigger1M)),NA())</f>
        <v>1.657959906675055E-2</v>
      </c>
      <c r="O2185" s="44">
        <f>IFERROR(_xll.qlIndexFixing(ONIndex3M,I2185,TRUE,_xll.ohTrigger(RecalcTrigger,Trigger3M)),NA())</f>
        <v>1.6830637073068644E-2</v>
      </c>
      <c r="P2185" s="44">
        <f>IFERROR(_xll.qlIndexFixing(ONIndex6M,I2185,TRUE,_xll.ohTrigger(RecalcTrigger,Trigger6M)),NA())</f>
        <v>1.6931596704586882E-2</v>
      </c>
      <c r="Q2185" s="178">
        <f>IFERROR(_xll.qlIndexFixing(ONIndex1Y,I2185,TRUE,_xll.ohTrigger(RecalcTrigger,Trigger1Y)),NA())</f>
        <v>1.7173541548046733E-2</v>
      </c>
    </row>
    <row r="2186" spans="2:17" x14ac:dyDescent="0.2">
      <c r="B2186" s="39" t="s">
        <v>42</v>
      </c>
      <c r="D2186" s="42">
        <f>_xll.qlCalendarAdvance(Calendar,$D2185,B2186,"f",FALSE)</f>
        <v>54807</v>
      </c>
      <c r="E2186" s="172">
        <f>_xll.qlInterestRateIndexValueDate(IndexON,D2186)</f>
        <v>54807</v>
      </c>
      <c r="F2186" s="188">
        <f>IFERROR(_xll.qlIndexFixing(IndexON,D2186,TRUE,_xll.ohTrigger(RecalcTrigger,TriggerON)),NA())</f>
        <v>1.6291408926132345E-2</v>
      </c>
      <c r="H2186" s="42">
        <f>_xll.qlCalendarAdvance(Calendar,$H2185,B2186,"f",FALSE)</f>
        <v>54807</v>
      </c>
      <c r="I2186" s="172">
        <f>_xll.qlInterestRateIndexValueDate(Index1M,$H2186)</f>
        <v>54807</v>
      </c>
      <c r="J2186" s="177">
        <f>IFERROR(_xll.qlIndexFixing(Index1M,$H2186,TRUE,_xll.ohTrigger(RecalcTrigger,Trigger1M)),NA())</f>
        <v>1.657308701270626E-2</v>
      </c>
      <c r="K2186" s="44">
        <f>IFERROR(_xll.qlIndexFixing(Index3M,H2186,TRUE,_xll.ohTrigger(RecalcTrigger,Trigger3M)),NA())</f>
        <v>1.6823780582240471E-2</v>
      </c>
      <c r="L2186" s="44">
        <f>IFERROR(_xll.qlIndexFixing(Index6M,$H2186,TRUE,_xll.ohTrigger(RecalcTrigger,Trigger6M)),NA())</f>
        <v>1.692689382642526E-2</v>
      </c>
      <c r="M2186" s="178">
        <f>IFERROR(_xll.qlIndexFixing(Index1Y,$H2186,TRUE,_xll.ohTrigger(RecalcTrigger,Trigger1Y)),NA())</f>
        <v>1.7165556059944187E-2</v>
      </c>
      <c r="N2186" s="177">
        <f>IFERROR(_xll.qlIndexFixing(ONIndex1M,I2186,TRUE,_xll.ohTrigger(RecalcTrigger,Trigger1M)),NA())</f>
        <v>1.6573938078536798E-2</v>
      </c>
      <c r="O2186" s="44">
        <f>IFERROR(_xll.qlIndexFixing(ONIndex3M,I2186,TRUE,_xll.ohTrigger(RecalcTrigger,Trigger3M)),NA())</f>
        <v>1.6824964128421271E-2</v>
      </c>
      <c r="P2186" s="44">
        <f>IFERROR(_xll.qlIndexFixing(ONIndex6M,I2186,TRUE,_xll.ohTrigger(RecalcTrigger,Trigger6M)),NA())</f>
        <v>1.692605761978605E-2</v>
      </c>
      <c r="Q2186" s="178">
        <f>IFERROR(_xll.qlIndexFixing(ONIndex1Y,I2186,TRUE,_xll.ohTrigger(RecalcTrigger,Trigger1Y)),NA())</f>
        <v>1.7167586718599415E-2</v>
      </c>
    </row>
    <row r="2187" spans="2:17" x14ac:dyDescent="0.2">
      <c r="B2187" s="39" t="s">
        <v>42</v>
      </c>
      <c r="D2187" s="42">
        <f>_xll.qlCalendarAdvance(Calendar,$D2186,B2187,"f",FALSE)</f>
        <v>54814</v>
      </c>
      <c r="E2187" s="172">
        <f>_xll.qlInterestRateIndexValueDate(IndexON,D2187)</f>
        <v>54814</v>
      </c>
      <c r="F2187" s="188">
        <f>IFERROR(_xll.qlIndexFixing(IndexON,D2187,TRUE,_xll.ohTrigger(RecalcTrigger,TriggerON)),NA())</f>
        <v>1.6285956841758376E-2</v>
      </c>
      <c r="H2187" s="42">
        <f>_xll.qlCalendarAdvance(Calendar,$H2186,B2187,"f",FALSE)</f>
        <v>54814</v>
      </c>
      <c r="I2187" s="172">
        <f>_xll.qlInterestRateIndexValueDate(Index1M,$H2187)</f>
        <v>54814</v>
      </c>
      <c r="J2187" s="177">
        <f>IFERROR(_xll.qlIndexFixing(Index1M,$H2187,TRUE,_xll.ohTrigger(RecalcTrigger,Trigger1M)),NA())</f>
        <v>1.6567459956735687E-2</v>
      </c>
      <c r="K2187" s="44">
        <f>IFERROR(_xll.qlIndexFixing(Index3M,H2187,TRUE,_xll.ohTrigger(RecalcTrigger,Trigger3M)),NA())</f>
        <v>1.681819838517044E-2</v>
      </c>
      <c r="L2187" s="44">
        <f>IFERROR(_xll.qlIndexFixing(Index6M,$H2187,TRUE,_xll.ohTrigger(RecalcTrigger,Trigger6M)),NA())</f>
        <v>1.6921523125450141E-2</v>
      </c>
      <c r="M2187" s="178">
        <f>IFERROR(_xll.qlIndexFixing(Index1Y,$H2187,TRUE,_xll.ohTrigger(RecalcTrigger,Trigger1Y)),NA())</f>
        <v>1.7159944595395604E-2</v>
      </c>
      <c r="N2187" s="177">
        <f>IFERROR(_xll.qlIndexFixing(ONIndex1M,I2187,TRUE,_xll.ohTrigger(RecalcTrigger,Trigger1M)),NA())</f>
        <v>1.6568289901713884E-2</v>
      </c>
      <c r="O2187" s="44">
        <f>IFERROR(_xll.qlIndexFixing(ONIndex3M,I2187,TRUE,_xll.ohTrigger(RecalcTrigger,Trigger3M)),NA())</f>
        <v>1.6819306617741336E-2</v>
      </c>
      <c r="P2187" s="44">
        <f>IFERROR(_xll.qlIndexFixing(ONIndex6M,I2187,TRUE,_xll.ohTrigger(RecalcTrigger,Trigger6M)),NA())</f>
        <v>1.6920533894390077E-2</v>
      </c>
      <c r="Q2187" s="178">
        <f>IFERROR(_xll.qlIndexFixing(ONIndex1Y,I2187,TRUE,_xll.ohTrigger(RecalcTrigger,Trigger1Y)),NA())</f>
        <v>1.716164810375731E-2</v>
      </c>
    </row>
    <row r="2188" spans="2:17" x14ac:dyDescent="0.2">
      <c r="B2188" s="39" t="s">
        <v>42</v>
      </c>
      <c r="D2188" s="42">
        <f>_xll.qlCalendarAdvance(Calendar,$D2187,B2188,"f",FALSE)</f>
        <v>54821</v>
      </c>
      <c r="E2188" s="172">
        <f>_xll.qlInterestRateIndexValueDate(IndexON,D2188)</f>
        <v>54821</v>
      </c>
      <c r="F2188" s="188">
        <f>IFERROR(_xll.qlIndexFixing(IndexON,D2188,TRUE,_xll.ohTrigger(RecalcTrigger,TriggerON)),NA())</f>
        <v>1.6280520166308543E-2</v>
      </c>
      <c r="H2188" s="42">
        <f>_xll.qlCalendarAdvance(Calendar,$H2187,B2188,"f",FALSE)</f>
        <v>54821</v>
      </c>
      <c r="I2188" s="172">
        <f>_xll.qlInterestRateIndexValueDate(Index1M,$H2188)</f>
        <v>54821</v>
      </c>
      <c r="J2188" s="177">
        <f>IFERROR(_xll.qlIndexFixing(Index1M,$H2188,TRUE,_xll.ohTrigger(RecalcTrigger,Trigger1M)),NA())</f>
        <v>1.6561967907056028E-2</v>
      </c>
      <c r="K2188" s="44">
        <f>IFERROR(_xll.qlIndexFixing(Index3M,H2188,TRUE,_xll.ohTrigger(RecalcTrigger,Trigger3M)),NA())</f>
        <v>1.6812631692795135E-2</v>
      </c>
      <c r="L2188" s="44">
        <f>IFERROR(_xll.qlIndexFixing(Index6M,$H2188,TRUE,_xll.ohTrigger(RecalcTrigger,Trigger6M)),NA())</f>
        <v>1.6916167926047145E-2</v>
      </c>
      <c r="M2188" s="178">
        <f>IFERROR(_xll.qlIndexFixing(Index1Y,$H2188,TRUE,_xll.ohTrigger(RecalcTrigger,Trigger1Y)),NA())</f>
        <v>1.7154349653561107E-2</v>
      </c>
      <c r="N2188" s="177">
        <f>IFERROR(_xll.qlIndexFixing(ONIndex1M,I2188,TRUE,_xll.ohTrigger(RecalcTrigger,Trigger1M)),NA())</f>
        <v>1.6562654536524946E-2</v>
      </c>
      <c r="O2188" s="44">
        <f>IFERROR(_xll.qlIndexFixing(ONIndex3M,I2188,TRUE,_xll.ohTrigger(RecalcTrigger,Trigger3M)),NA())</f>
        <v>1.6813664541028839E-2</v>
      </c>
      <c r="P2188" s="44">
        <f>IFERROR(_xll.qlIndexFixing(ONIndex6M,I2188,TRUE,_xll.ohTrigger(RecalcTrigger,Trigger6M)),NA())</f>
        <v>1.6915025528317917E-2</v>
      </c>
      <c r="Q2188" s="178">
        <f>IFERROR(_xll.qlIndexFixing(ONIndex1Y,I2188,TRUE,_xll.ohTrigger(RecalcTrigger,Trigger1Y)),NA())</f>
        <v>1.7155725703439373E-2</v>
      </c>
    </row>
    <row r="2189" spans="2:17" x14ac:dyDescent="0.2">
      <c r="B2189" s="39" t="s">
        <v>42</v>
      </c>
      <c r="D2189" s="42">
        <f>_xll.qlCalendarAdvance(Calendar,$D2188,B2189,"f",FALSE)</f>
        <v>54828</v>
      </c>
      <c r="E2189" s="172">
        <f>_xll.qlInterestRateIndexValueDate(IndexON,D2189)</f>
        <v>54828</v>
      </c>
      <c r="F2189" s="188">
        <f>IFERROR(_xll.qlIndexFixing(IndexON,D2189,TRUE,_xll.ohTrigger(RecalcTrigger,TriggerON)),NA())</f>
        <v>1.6275098899620755E-2</v>
      </c>
      <c r="H2189" s="42">
        <f>_xll.qlCalendarAdvance(Calendar,$H2188,B2189,"f",FALSE)</f>
        <v>54828</v>
      </c>
      <c r="I2189" s="172">
        <f>_xll.qlInterestRateIndexValueDate(Index1M,$H2189)</f>
        <v>54828</v>
      </c>
      <c r="J2189" s="177">
        <f>IFERROR(_xll.qlIndexFixing(Index1M,$H2189,TRUE,_xll.ohTrigger(RecalcTrigger,Trigger1M)),NA())</f>
        <v>1.6556363204283067E-2</v>
      </c>
      <c r="K2189" s="44">
        <f>IFERROR(_xll.qlIndexFixing(Index3M,H2189,TRUE,_xll.ohTrigger(RecalcTrigger,Trigger3M)),NA())</f>
        <v>1.6807087710631375E-2</v>
      </c>
      <c r="L2189" s="44">
        <f>IFERROR(_xll.qlIndexFixing(Index6M,$H2189,TRUE,_xll.ohTrigger(RecalcTrigger,Trigger6M)),NA())</f>
        <v>1.691082822809448E-2</v>
      </c>
      <c r="M2189" s="178">
        <f>IFERROR(_xll.qlIndexFixing(Index1Y,$H2189,TRUE,_xll.ohTrigger(RecalcTrigger,Trigger1Y)),NA())</f>
        <v>1.7148771234168469E-2</v>
      </c>
      <c r="N2189" s="177">
        <f>IFERROR(_xll.qlIndexFixing(ONIndex1M,I2189,TRUE,_xll.ohTrigger(RecalcTrigger,Trigger1M)),NA())</f>
        <v>1.6557031982726844E-2</v>
      </c>
      <c r="O2189" s="44">
        <f>IFERROR(_xll.qlIndexFixing(ONIndex3M,I2189,TRUE,_xll.ohTrigger(RecalcTrigger,Trigger3M)),NA())</f>
        <v>1.680803789804064E-2</v>
      </c>
      <c r="P2189" s="44">
        <f>IFERROR(_xll.qlIndexFixing(ONIndex6M,I2189,TRUE,_xll.ohTrigger(RecalcTrigger,Trigger6M)),NA())</f>
        <v>1.6909532521650616E-2</v>
      </c>
      <c r="Q2189" s="178">
        <f>IFERROR(_xll.qlIndexFixing(ONIndex1Y,I2189,TRUE,_xll.ohTrigger(RecalcTrigger,Trigger1Y)),NA())</f>
        <v>1.7149819517564557E-2</v>
      </c>
    </row>
    <row r="2190" spans="2:17" x14ac:dyDescent="0.2">
      <c r="B2190" s="39" t="s">
        <v>42</v>
      </c>
      <c r="D2190" s="42">
        <f>_xll.qlCalendarAdvance(Calendar,$D2189,B2190,"f",FALSE)</f>
        <v>54835</v>
      </c>
      <c r="E2190" s="172">
        <f>_xll.qlInterestRateIndexValueDate(IndexON,D2190)</f>
        <v>54835</v>
      </c>
      <c r="F2190" s="188">
        <f>IFERROR(_xll.qlIndexFixing(IndexON,D2190,TRUE,_xll.ohTrigger(RecalcTrigger,TriggerON)),NA())</f>
        <v>1.6269693041938149E-2</v>
      </c>
      <c r="H2190" s="42">
        <f>_xll.qlCalendarAdvance(Calendar,$H2189,B2190,"f",FALSE)</f>
        <v>54835</v>
      </c>
      <c r="I2190" s="172">
        <f>_xll.qlInterestRateIndexValueDate(Index1M,$H2190)</f>
        <v>54835</v>
      </c>
      <c r="J2190" s="177">
        <f>IFERROR(_xll.qlIndexFixing(Index1M,$H2190,TRUE,_xll.ohTrigger(RecalcTrigger,Trigger1M)),NA())</f>
        <v>1.6550771330977161E-2</v>
      </c>
      <c r="K2190" s="44">
        <f>IFERROR(_xll.qlIndexFixing(Index3M,H2190,TRUE,_xll.ohTrigger(RecalcTrigger,Trigger3M)),NA())</f>
        <v>1.6801551174376372E-2</v>
      </c>
      <c r="L2190" s="44">
        <f>IFERROR(_xll.qlIndexFixing(Index6M,$H2190,TRUE,_xll.ohTrigger(RecalcTrigger,Trigger6M)),NA())</f>
        <v>1.6905504031468562E-2</v>
      </c>
      <c r="M2190" s="178">
        <f>IFERROR(_xll.qlIndexFixing(Index1Y,$H2190,TRUE,_xll.ohTrigger(RecalcTrigger,Trigger1Y)),NA())</f>
        <v>1.714320933694613E-2</v>
      </c>
      <c r="N2190" s="177">
        <f>IFERROR(_xll.qlIndexFixing(ONIndex1M,I2190,TRUE,_xll.ohTrigger(RecalcTrigger,Trigger1M)),NA())</f>
        <v>1.6551422240400626E-2</v>
      </c>
      <c r="O2190" s="44">
        <f>IFERROR(_xll.qlIndexFixing(ONIndex3M,I2190,TRUE,_xll.ohTrigger(RecalcTrigger,Trigger3M)),NA())</f>
        <v>1.6802426688938832E-2</v>
      </c>
      <c r="P2190" s="44">
        <f>IFERROR(_xll.qlIndexFixing(ONIndex6M,I2190,TRUE,_xll.ohTrigger(RecalcTrigger,Trigger6M)),NA())</f>
        <v>1.6904054874145036E-2</v>
      </c>
      <c r="Q2190" s="178">
        <f>IFERROR(_xll.qlIndexFixing(ONIndex1Y,I2190,TRUE,_xll.ohTrigger(RecalcTrigger,Trigger1Y)),NA())</f>
        <v>1.7143929546051817E-2</v>
      </c>
    </row>
    <row r="2191" spans="2:17" x14ac:dyDescent="0.2">
      <c r="B2191" s="39" t="s">
        <v>42</v>
      </c>
      <c r="D2191" s="42">
        <f>_xll.qlCalendarAdvance(Calendar,$D2190,B2191,"f",FALSE)</f>
        <v>54842</v>
      </c>
      <c r="E2191" s="172">
        <f>_xll.qlInterestRateIndexValueDate(IndexON,D2191)</f>
        <v>54842</v>
      </c>
      <c r="F2191" s="188">
        <f>IFERROR(_xll.qlIndexFixing(IndexON,D2191,TRUE,_xll.ohTrigger(RecalcTrigger,TriggerON)),NA())</f>
        <v>1.6264302593260727E-2</v>
      </c>
      <c r="H2191" s="42">
        <f>_xll.qlCalendarAdvance(Calendar,$H2190,B2191,"f",FALSE)</f>
        <v>54842</v>
      </c>
      <c r="I2191" s="172">
        <f>_xll.qlInterestRateIndexValueDate(Index1M,$H2191)</f>
        <v>54842</v>
      </c>
      <c r="J2191" s="177">
        <f>IFERROR(_xll.qlIndexFixing(Index1M,$H2191,TRUE,_xll.ohTrigger(RecalcTrigger,Trigger1M)),NA())</f>
        <v>1.6545192287115151E-2</v>
      </c>
      <c r="K2191" s="44">
        <f>IFERROR(_xll.qlIndexFixing(Index3M,H2191,TRUE,_xll.ohTrigger(RecalcTrigger,Trigger3M)),NA())</f>
        <v>1.6796030141835054E-2</v>
      </c>
      <c r="L2191" s="44">
        <f>IFERROR(_xll.qlIndexFixing(Index6M,$H2191,TRUE,_xll.ohTrigger(RecalcTrigger,Trigger6M)),NA())</f>
        <v>1.6900195336049841E-2</v>
      </c>
      <c r="M2191" s="178">
        <f>IFERROR(_xll.qlIndexFixing(Index1Y,$H2191,TRUE,_xll.ohTrigger(RecalcTrigger,Trigger1Y)),NA())</f>
        <v>1.7137663961623417E-2</v>
      </c>
      <c r="N2191" s="177">
        <f>IFERROR(_xll.qlIndexFixing(ONIndex1M,I2191,TRUE,_xll.ohTrigger(RecalcTrigger,Trigger1M)),NA())</f>
        <v>1.6545825309546291E-2</v>
      </c>
      <c r="O2191" s="44">
        <f>IFERROR(_xll.qlIndexFixing(ONIndex3M,I2191,TRUE,_xll.ohTrigger(RecalcTrigger,Trigger3M)),NA())</f>
        <v>1.6796830913723415E-2</v>
      </c>
      <c r="P2191" s="44">
        <f>IFERROR(_xll.qlIndexFixing(ONIndex6M,I2191,TRUE,_xll.ohTrigger(RecalcTrigger,Trigger6M)),NA())</f>
        <v>1.6898592586206407E-2</v>
      </c>
      <c r="Q2191" s="178">
        <f>IFERROR(_xll.qlIndexFixing(ONIndex1Y,I2191,TRUE,_xll.ohTrigger(RecalcTrigger,Trigger1Y)),NA())</f>
        <v>1.7138055789144291E-2</v>
      </c>
    </row>
    <row r="2192" spans="2:17" x14ac:dyDescent="0.2">
      <c r="B2192" s="39" t="s">
        <v>42</v>
      </c>
      <c r="D2192" s="42">
        <f>_xll.qlCalendarAdvance(Calendar,$D2191,B2192,"f",FALSE)</f>
        <v>54849</v>
      </c>
      <c r="E2192" s="172">
        <f>_xll.qlInterestRateIndexValueDate(IndexON,D2192)</f>
        <v>54849</v>
      </c>
      <c r="F2192" s="188">
        <f>IFERROR(_xll.qlIndexFixing(IndexON,D2192,TRUE,_xll.ohTrigger(RecalcTrigger,TriggerON)),NA())</f>
        <v>1.6258927553588487E-2</v>
      </c>
      <c r="H2192" s="42">
        <f>_xll.qlCalendarAdvance(Calendar,$H2191,B2192,"f",FALSE)</f>
        <v>54849</v>
      </c>
      <c r="I2192" s="172">
        <f>_xll.qlInterestRateIndexValueDate(Index1M,$H2192)</f>
        <v>54849</v>
      </c>
      <c r="J2192" s="177">
        <f>IFERROR(_xll.qlIndexFixing(Index1M,$H2192,TRUE,_xll.ohTrigger(RecalcTrigger,Trigger1M)),NA())</f>
        <v>1.6539517168985812E-2</v>
      </c>
      <c r="K2192" s="44">
        <f>IFERROR(_xll.qlIndexFixing(Index3M,H2192,TRUE,_xll.ohTrigger(RecalcTrigger,Trigger3M)),NA())</f>
        <v>1.6790510925374043E-2</v>
      </c>
      <c r="L2192" s="44">
        <f>IFERROR(_xll.qlIndexFixing(Index6M,$H2192,TRUE,_xll.ohTrigger(RecalcTrigger,Trigger6M)),NA())</f>
        <v>1.6894953991849662E-2</v>
      </c>
      <c r="M2192" s="178">
        <f>IFERROR(_xll.qlIndexFixing(Index1Y,$H2192,TRUE,_xll.ohTrigger(RecalcTrigger,Trigger1Y)),NA())</f>
        <v>1.7132135107930768E-2</v>
      </c>
      <c r="N2192" s="177">
        <f>IFERROR(_xll.qlIndexFixing(ONIndex1M,I2192,TRUE,_xll.ohTrigger(RecalcTrigger,Trigger1M)),NA())</f>
        <v>1.654024119016384E-2</v>
      </c>
      <c r="O2192" s="44">
        <f>IFERROR(_xll.qlIndexFixing(ONIndex3M,I2192,TRUE,_xll.ohTrigger(RecalcTrigger,Trigger3M)),NA())</f>
        <v>1.6791250572394389E-2</v>
      </c>
      <c r="P2192" s="44">
        <f>IFERROR(_xll.qlIndexFixing(ONIndex6M,I2192,TRUE,_xll.ohTrigger(RecalcTrigger,Trigger6M)),NA())</f>
        <v>1.6893145657510544E-2</v>
      </c>
      <c r="Q2192" s="178">
        <f>IFERROR(_xll.qlIndexFixing(ONIndex1Y,I2192,TRUE,_xll.ohTrigger(RecalcTrigger,Trigger1Y)),NA())</f>
        <v>1.7132198246679886E-2</v>
      </c>
    </row>
    <row r="2193" spans="2:17" x14ac:dyDescent="0.2">
      <c r="B2193" s="39" t="s">
        <v>42</v>
      </c>
      <c r="D2193" s="42">
        <f>_xll.qlCalendarAdvance(Calendar,$D2192,B2193,"f",FALSE)</f>
        <v>54856</v>
      </c>
      <c r="E2193" s="172">
        <f>_xll.qlInterestRateIndexValueDate(IndexON,D2193)</f>
        <v>54856</v>
      </c>
      <c r="F2193" s="188">
        <f>IFERROR(_xll.qlIndexFixing(IndexON,D2193,TRUE,_xll.ohTrigger(RecalcTrigger,TriggerON)),NA())</f>
        <v>1.6253567922759338E-2</v>
      </c>
      <c r="H2193" s="42">
        <f>_xll.qlCalendarAdvance(Calendar,$H2192,B2193,"f",FALSE)</f>
        <v>54856</v>
      </c>
      <c r="I2193" s="172">
        <f>_xll.qlInterestRateIndexValueDate(Index1M,$H2193)</f>
        <v>54856</v>
      </c>
      <c r="J2193" s="177">
        <f>IFERROR(_xll.qlIndexFixing(Index1M,$H2193,TRUE,_xll.ohTrigger(RecalcTrigger,Trigger1M)),NA())</f>
        <v>1.653394618250667E-2</v>
      </c>
      <c r="K2193" s="44">
        <f>IFERROR(_xll.qlIndexFixing(Index3M,H2193,TRUE,_xll.ohTrigger(RecalcTrigger,Trigger3M)),NA())</f>
        <v>1.6785023466733415E-2</v>
      </c>
      <c r="L2193" s="44">
        <f>IFERROR(_xll.qlIndexFixing(Index6M,$H2193,TRUE,_xll.ohTrigger(RecalcTrigger,Trigger6M)),NA())</f>
        <v>1.688967889081229E-2</v>
      </c>
      <c r="M2193" s="178">
        <f>IFERROR(_xll.qlIndexFixing(Index1Y,$H2193,TRUE,_xll.ohTrigger(RecalcTrigger,Trigger1Y)),NA())</f>
        <v>1.7126622775598399E-2</v>
      </c>
      <c r="N2193" s="177">
        <f>IFERROR(_xll.qlIndexFixing(ONIndex1M,I2193,TRUE,_xll.ohTrigger(RecalcTrigger,Trigger1M)),NA())</f>
        <v>1.6534669882172226E-2</v>
      </c>
      <c r="O2193" s="44">
        <f>IFERROR(_xll.qlIndexFixing(ONIndex3M,I2193,TRUE,_xll.ohTrigger(RecalcTrigger,Trigger3M)),NA())</f>
        <v>1.6785685664870709E-2</v>
      </c>
      <c r="P2193" s="44">
        <f>IFERROR(_xll.qlIndexFixing(ONIndex6M,I2193,TRUE,_xll.ohTrigger(RecalcTrigger,Trigger6M)),NA())</f>
        <v>1.6887714088057448E-2</v>
      </c>
      <c r="Q2193" s="178">
        <f>IFERROR(_xll.qlIndexFixing(ONIndex1Y,I2193,TRUE,_xll.ohTrigger(RecalcTrigger,Trigger1Y)),NA())</f>
        <v>1.7126356918658603E-2</v>
      </c>
    </row>
    <row r="2194" spans="2:17" x14ac:dyDescent="0.2">
      <c r="B2194" s="39" t="s">
        <v>42</v>
      </c>
      <c r="D2194" s="42">
        <f>_xll.qlCalendarAdvance(Calendar,$D2193,B2194,"f",FALSE)</f>
        <v>54863</v>
      </c>
      <c r="E2194" s="172">
        <f>_xll.qlInterestRateIndexValueDate(IndexON,D2194)</f>
        <v>54863</v>
      </c>
      <c r="F2194" s="188">
        <f>IFERROR(_xll.qlIndexFixing(IndexON,D2194,TRUE,_xll.ohTrigger(RecalcTrigger,TriggerON)),NA())</f>
        <v>1.6248223700854325E-2</v>
      </c>
      <c r="H2194" s="42">
        <f>_xll.qlCalendarAdvance(Calendar,$H2193,B2194,"f",FALSE)</f>
        <v>54863</v>
      </c>
      <c r="I2194" s="172">
        <f>_xll.qlInterestRateIndexValueDate(Index1M,$H2194)</f>
        <v>54863</v>
      </c>
      <c r="J2194" s="177">
        <f>IFERROR(_xll.qlIndexFixing(Index1M,$H2194,TRUE,_xll.ohTrigger(RecalcTrigger,Trigger1M)),NA())</f>
        <v>1.6528429883170773E-2</v>
      </c>
      <c r="K2194" s="44">
        <f>IFERROR(_xll.qlIndexFixing(Index3M,H2194,TRUE,_xll.ohTrigger(RecalcTrigger,Trigger3M)),NA())</f>
        <v>1.6779551513988803E-2</v>
      </c>
      <c r="L2194" s="44">
        <f>IFERROR(_xll.qlIndexFixing(Index6M,$H2194,TRUE,_xll.ohTrigger(RecalcTrigger,Trigger6M)),NA())</f>
        <v>1.6884419292962045E-2</v>
      </c>
      <c r="M2194" s="178">
        <f>IFERROR(_xll.qlIndexFixing(Index1Y,$H2194,TRUE,_xll.ohTrigger(RecalcTrigger,Trigger1Y)),NA())</f>
        <v>1.7121126964358524E-2</v>
      </c>
      <c r="N2194" s="177">
        <f>IFERROR(_xll.qlIndexFixing(ONIndex1M,I2194,TRUE,_xll.ohTrigger(RecalcTrigger,Trigger1M)),NA())</f>
        <v>1.6529111385571449E-2</v>
      </c>
      <c r="O2194" s="44">
        <f>IFERROR(_xll.qlIndexFixing(ONIndex3M,I2194,TRUE,_xll.ohTrigger(RecalcTrigger,Trigger3M)),NA())</f>
        <v>1.6780136191071326E-2</v>
      </c>
      <c r="P2194" s="44">
        <f>IFERROR(_xll.qlIndexFixing(ONIndex6M,I2194,TRUE,_xll.ohTrigger(RecalcTrigger,Trigger6M)),NA())</f>
        <v>1.6882297878090258E-2</v>
      </c>
      <c r="Q2194" s="178">
        <f>IFERROR(_xll.qlIndexFixing(ONIndex1Y,I2194,TRUE,_xll.ohTrigger(RecalcTrigger,Trigger1Y)),NA())</f>
        <v>1.7120531805161487E-2</v>
      </c>
    </row>
    <row r="2195" spans="2:17" x14ac:dyDescent="0.2">
      <c r="B2195" s="39" t="s">
        <v>42</v>
      </c>
      <c r="D2195" s="42">
        <f>_xll.qlCalendarAdvance(Calendar,$D2194,B2195,"f",FALSE)</f>
        <v>54870</v>
      </c>
      <c r="E2195" s="172">
        <f>_xll.qlInterestRateIndexValueDate(IndexON,D2195)</f>
        <v>54870</v>
      </c>
      <c r="F2195" s="188">
        <f>IFERROR(_xll.qlIndexFixing(IndexON,D2195,TRUE,_xll.ohTrigger(RecalcTrigger,TriggerON)),NA())</f>
        <v>1.6242894888035542E-2</v>
      </c>
      <c r="H2195" s="42">
        <f>_xll.qlCalendarAdvance(Calendar,$H2194,B2195,"f",FALSE)</f>
        <v>54870</v>
      </c>
      <c r="I2195" s="172">
        <f>_xll.qlInterestRateIndexValueDate(Index1M,$H2195)</f>
        <v>54870</v>
      </c>
      <c r="J2195" s="177">
        <f>IFERROR(_xll.qlIndexFixing(Index1M,$H2195,TRUE,_xll.ohTrigger(RecalcTrigger,Trigger1M)),NA())</f>
        <v>1.6522905489317358E-2</v>
      </c>
      <c r="K2195" s="44">
        <f>IFERROR(_xll.qlIndexFixing(Index3M,H2195,TRUE,_xll.ohTrigger(RecalcTrigger,Trigger3M)),NA())</f>
        <v>1.6774095067076774E-2</v>
      </c>
      <c r="L2195" s="44">
        <f>IFERROR(_xll.qlIndexFixing(Index6M,$H2195,TRUE,_xll.ohTrigger(RecalcTrigger,Trigger6M)),NA())</f>
        <v>1.6879175198175597E-2</v>
      </c>
      <c r="M2195" s="178">
        <f>IFERROR(_xll.qlIndexFixing(Index1Y,$H2195,TRUE,_xll.ohTrigger(RecalcTrigger,Trigger1Y)),NA())</f>
        <v>1.7115647673943579E-2</v>
      </c>
      <c r="N2195" s="177">
        <f>IFERROR(_xll.qlIndexFixing(ONIndex1M,I2195,TRUE,_xll.ohTrigger(RecalcTrigger,Trigger1M)),NA())</f>
        <v>1.6523565700523601E-2</v>
      </c>
      <c r="O2195" s="44">
        <f>IFERROR(_xll.qlIndexFixing(ONIndex3M,I2195,TRUE,_xll.ohTrigger(RecalcTrigger,Trigger3M)),NA())</f>
        <v>1.6774602151320428E-2</v>
      </c>
      <c r="P2195" s="44">
        <f>IFERROR(_xll.qlIndexFixing(ONIndex6M,I2195,TRUE,_xll.ohTrigger(RecalcTrigger,Trigger6M)),NA())</f>
        <v>1.6876897027527926E-2</v>
      </c>
      <c r="Q2195" s="178">
        <f>IFERROR(_xll.qlIndexFixing(ONIndex1Y,I2195,TRUE,_xll.ohTrigger(RecalcTrigger,Trigger1Y)),NA())</f>
        <v>1.711472290618854E-2</v>
      </c>
    </row>
    <row r="2196" spans="2:17" x14ac:dyDescent="0.2">
      <c r="B2196" s="39" t="s">
        <v>42</v>
      </c>
      <c r="D2196" s="42">
        <f>_xll.qlCalendarAdvance(Calendar,$D2195,B2196,"f",FALSE)</f>
        <v>54877</v>
      </c>
      <c r="E2196" s="172">
        <f>_xll.qlInterestRateIndexValueDate(IndexON,D2196)</f>
        <v>54877</v>
      </c>
      <c r="F2196" s="188">
        <f>IFERROR(_xll.qlIndexFixing(IndexON,D2196,TRUE,_xll.ohTrigger(RecalcTrigger,TriggerON)),NA())</f>
        <v>1.6237581483978802E-2</v>
      </c>
      <c r="H2196" s="42">
        <f>_xll.qlCalendarAdvance(Calendar,$H2195,B2196,"f",FALSE)</f>
        <v>54877</v>
      </c>
      <c r="I2196" s="172">
        <f>_xll.qlInterestRateIndexValueDate(Index1M,$H2196)</f>
        <v>54877</v>
      </c>
      <c r="J2196" s="177">
        <f>IFERROR(_xll.qlIndexFixing(Index1M,$H2196,TRUE,_xll.ohTrigger(RecalcTrigger,Trigger1M)),NA())</f>
        <v>1.6517451087542139E-2</v>
      </c>
      <c r="K2196" s="44">
        <f>IFERROR(_xll.qlIndexFixing(Index3M,H2196,TRUE,_xll.ohTrigger(RecalcTrigger,Trigger3M)),NA())</f>
        <v>1.6768654125931259E-2</v>
      </c>
      <c r="L2196" s="44">
        <f>IFERROR(_xll.qlIndexFixing(Index6M,$H2196,TRUE,_xll.ohTrigger(RecalcTrigger,Trigger6M)),NA())</f>
        <v>1.6873946606331378E-2</v>
      </c>
      <c r="M2196" s="178">
        <f>IFERROR(_xll.qlIndexFixing(Index1Y,$H2196,TRUE,_xll.ohTrigger(RecalcTrigger,Trigger1Y)),NA())</f>
        <v>1.7110184904086667E-2</v>
      </c>
      <c r="N2196" s="177">
        <f>IFERROR(_xll.qlIndexFixing(ONIndex1M,I2196,TRUE,_xll.ohTrigger(RecalcTrigger,Trigger1M)),NA())</f>
        <v>1.6518032826947637E-2</v>
      </c>
      <c r="O2196" s="44">
        <f>IFERROR(_xll.qlIndexFixing(ONIndex3M,I2196,TRUE,_xll.ohTrigger(RecalcTrigger,Trigger3M)),NA())</f>
        <v>1.6769083545455921E-2</v>
      </c>
      <c r="P2196" s="44">
        <f>IFERROR(_xll.qlIndexFixing(ONIndex6M,I2196,TRUE,_xll.ohTrigger(RecalcTrigger,Trigger6M)),NA())</f>
        <v>1.6871511536208361E-2</v>
      </c>
      <c r="Q2196" s="178">
        <f>IFERROR(_xll.qlIndexFixing(ONIndex1Y,I2196,TRUE,_xll.ohTrigger(RecalcTrigger,Trigger1Y)),NA())</f>
        <v>1.7108930221577667E-2</v>
      </c>
    </row>
    <row r="2197" spans="2:17" x14ac:dyDescent="0.2">
      <c r="B2197" s="39" t="s">
        <v>42</v>
      </c>
      <c r="D2197" s="42">
        <f>_xll.qlCalendarAdvance(Calendar,$D2196,B2197,"f",FALSE)</f>
        <v>54884</v>
      </c>
      <c r="E2197" s="172">
        <f>_xll.qlInterestRateIndexValueDate(IndexON,D2197)</f>
        <v>54884</v>
      </c>
      <c r="F2197" s="188">
        <f>IFERROR(_xll.qlIndexFixing(IndexON,D2197,TRUE,_xll.ohTrigger(RecalcTrigger,TriggerON)),NA())</f>
        <v>1.62322834888462E-2</v>
      </c>
      <c r="H2197" s="42">
        <f>_xll.qlCalendarAdvance(Calendar,$H2196,B2197,"f",FALSE)</f>
        <v>54884</v>
      </c>
      <c r="I2197" s="172">
        <f>_xll.qlInterestRateIndexValueDate(Index1M,$H2197)</f>
        <v>54884</v>
      </c>
      <c r="J2197" s="177">
        <f>IFERROR(_xll.qlIndexFixing(Index1M,$H2197,TRUE,_xll.ohTrigger(RecalcTrigger,Trigger1M)),NA())</f>
        <v>1.6511950355375858E-2</v>
      </c>
      <c r="K2197" s="44">
        <f>IFERROR(_xll.qlIndexFixing(Index3M,H2197,TRUE,_xll.ohTrigger(RecalcTrigger,Trigger3M)),NA())</f>
        <v>1.6763228885411399E-2</v>
      </c>
      <c r="L2197" s="44">
        <f>IFERROR(_xll.qlIndexFixing(Index6M,$H2197,TRUE,_xll.ohTrigger(RecalcTrigger,Trigger6M)),NA())</f>
        <v>1.6868711821994412E-2</v>
      </c>
      <c r="M2197" s="178">
        <f>IFERROR(_xll.qlIndexFixing(Index1Y,$H2197,TRUE,_xll.ohTrigger(RecalcTrigger,Trigger1Y)),NA())</f>
        <v>1.7104738654522222E-2</v>
      </c>
      <c r="N2197" s="177">
        <f>IFERROR(_xll.qlIndexFixing(ONIndex1M,I2197,TRUE,_xll.ohTrigger(RecalcTrigger,Trigger1M)),NA())</f>
        <v>1.651251276476251E-2</v>
      </c>
      <c r="O2197" s="44">
        <f>IFERROR(_xll.qlIndexFixing(ONIndex3M,I2197,TRUE,_xll.ohTrigger(RecalcTrigger,Trigger3M)),NA())</f>
        <v>1.6763580373315712E-2</v>
      </c>
      <c r="P2197" s="44">
        <f>IFERROR(_xll.qlIndexFixing(ONIndex6M,I2197,TRUE,_xll.ohTrigger(RecalcTrigger,Trigger6M)),NA())</f>
        <v>1.6866141404212609E-2</v>
      </c>
      <c r="Q2197" s="178">
        <f>IFERROR(_xll.qlIndexFixing(ONIndex1Y,I2197,TRUE,_xll.ohTrigger(RecalcTrigger,Trigger1Y)),NA())</f>
        <v>1.7103153751490963E-2</v>
      </c>
    </row>
    <row r="2198" spans="2:17" x14ac:dyDescent="0.2">
      <c r="B2198" s="39" t="s">
        <v>42</v>
      </c>
      <c r="D2198" s="42">
        <f>_xll.qlCalendarAdvance(Calendar,$D2197,B2198,"f",FALSE)</f>
        <v>54891</v>
      </c>
      <c r="E2198" s="172">
        <f>_xll.qlInterestRateIndexValueDate(IndexON,D2198)</f>
        <v>54891</v>
      </c>
      <c r="F2198" s="188">
        <f>IFERROR(_xll.qlIndexFixing(IndexON,D2198,TRUE,_xll.ohTrigger(RecalcTrigger,TriggerON)),NA())</f>
        <v>1.6227000902880873E-2</v>
      </c>
      <c r="H2198" s="42">
        <f>_xll.qlCalendarAdvance(Calendar,$H2197,B2198,"f",FALSE)</f>
        <v>54891</v>
      </c>
      <c r="I2198" s="172">
        <f>_xll.qlInterestRateIndexValueDate(Index1M,$H2198)</f>
        <v>54891</v>
      </c>
      <c r="J2198" s="177">
        <f>IFERROR(_xll.qlIndexFixing(Index1M,$H2198,TRUE,_xll.ohTrigger(RecalcTrigger,Trigger1M)),NA())</f>
        <v>1.6506462453865112E-2</v>
      </c>
      <c r="K2198" s="44">
        <f>IFERROR(_xll.qlIndexFixing(Index3M,H2198,TRUE,_xll.ohTrigger(RecalcTrigger,Trigger3M)),NA())</f>
        <v>1.6757818096016293E-2</v>
      </c>
      <c r="L2198" s="44">
        <f>IFERROR(_xll.qlIndexFixing(Index6M,$H2198,TRUE,_xll.ohTrigger(RecalcTrigger,Trigger6M)),NA())</f>
        <v>1.6863513367561096E-2</v>
      </c>
      <c r="M2198" s="178">
        <f>IFERROR(_xll.qlIndexFixing(Index1Y,$H2198,TRUE,_xll.ohTrigger(RecalcTrigger,Trigger1Y)),NA())</f>
        <v>1.7099308924984902E-2</v>
      </c>
      <c r="N2198" s="177">
        <f>IFERROR(_xll.qlIndexFixing(ONIndex1M,I2198,TRUE,_xll.ohTrigger(RecalcTrigger,Trigger1M)),NA())</f>
        <v>1.6507005514130313E-2</v>
      </c>
      <c r="O2198" s="44">
        <f>IFERROR(_xll.qlIndexFixing(ONIndex3M,I2198,TRUE,_xll.ohTrigger(RecalcTrigger,Trigger3M)),NA())</f>
        <v>1.675809263514294E-2</v>
      </c>
      <c r="P2198" s="44">
        <f>IFERROR(_xll.qlIndexFixing(ONIndex6M,I2198,TRUE,_xll.ohTrigger(RecalcTrigger,Trigger6M)),NA())</f>
        <v>1.6860786631621716E-2</v>
      </c>
      <c r="Q2198" s="178">
        <f>IFERROR(_xll.qlIndexFixing(ONIndex1Y,I2198,TRUE,_xll.ohTrigger(RecalcTrigger,Trigger1Y)),NA())</f>
        <v>1.7097393495928426E-2</v>
      </c>
    </row>
    <row r="2199" spans="2:17" x14ac:dyDescent="0.2">
      <c r="B2199" s="39" t="s">
        <v>42</v>
      </c>
      <c r="D2199" s="42">
        <f>_xll.qlCalendarAdvance(Calendar,$D2198,B2199,"f",FALSE)</f>
        <v>54898</v>
      </c>
      <c r="E2199" s="172">
        <f>_xll.qlInterestRateIndexValueDate(IndexON,D2199)</f>
        <v>54898</v>
      </c>
      <c r="F2199" s="188">
        <f>IFERROR(_xll.qlIndexFixing(IndexON,D2199,TRUE,_xll.ohTrigger(RecalcTrigger,TriggerON)),NA())</f>
        <v>1.6221733725758636E-2</v>
      </c>
      <c r="H2199" s="42">
        <f>_xll.qlCalendarAdvance(Calendar,$H2198,B2199,"f",FALSE)</f>
        <v>54898</v>
      </c>
      <c r="I2199" s="172">
        <f>_xll.qlInterestRateIndexValueDate(Index1M,$H2199)</f>
        <v>54898</v>
      </c>
      <c r="J2199" s="177">
        <f>IFERROR(_xll.qlIndexFixing(Index1M,$H2199,TRUE,_xll.ohTrigger(RecalcTrigger,Trigger1M)),NA())</f>
        <v>1.6500987382990995E-2</v>
      </c>
      <c r="K2199" s="44">
        <f>IFERROR(_xll.qlIndexFixing(Index3M,H2199,TRUE,_xll.ohTrigger(RecalcTrigger,Trigger3M)),NA())</f>
        <v>1.6752422811414171E-2</v>
      </c>
      <c r="L2199" s="44">
        <f>IFERROR(_xll.qlIndexFixing(Index6M,$H2199,TRUE,_xll.ohTrigger(RecalcTrigger,Trigger6M)),NA())</f>
        <v>1.6858330414928745E-2</v>
      </c>
      <c r="M2199" s="178">
        <f>IFERROR(_xll.qlIndexFixing(Index1Y,$H2199,TRUE,_xll.ohTrigger(RecalcTrigger,Trigger1Y)),NA())</f>
        <v>1.7093895715210694E-2</v>
      </c>
      <c r="N2199" s="177">
        <f>IFERROR(_xll.qlIndexFixing(ONIndex1M,I2199,TRUE,_xll.ohTrigger(RecalcTrigger,Trigger1M)),NA())</f>
        <v>1.6501511074888953E-2</v>
      </c>
      <c r="O2199" s="44">
        <f>IFERROR(_xll.qlIndexFixing(ONIndex3M,I2199,TRUE,_xll.ohTrigger(RecalcTrigger,Trigger3M)),NA())</f>
        <v>1.6752620330775514E-2</v>
      </c>
      <c r="P2199" s="44">
        <f>IFERROR(_xll.qlIndexFixing(ONIndex6M,I2199,TRUE,_xll.ohTrigger(RecalcTrigger,Trigger6M)),NA())</f>
        <v>1.6855447218354636E-2</v>
      </c>
      <c r="Q2199" s="178">
        <f>IFERROR(_xll.qlIndexFixing(ONIndex1Y,I2199,TRUE,_xll.ohTrigger(RecalcTrigger,Trigger1Y)),NA())</f>
        <v>1.709164945480901E-2</v>
      </c>
    </row>
    <row r="2200" spans="2:17" x14ac:dyDescent="0.2">
      <c r="B2200" s="39" t="s">
        <v>42</v>
      </c>
      <c r="D2200" s="42">
        <f>_xll.qlCalendarAdvance(Calendar,$D2199,B2200,"f",FALSE)</f>
        <v>54905</v>
      </c>
      <c r="E2200" s="172">
        <f>_xll.qlInterestRateIndexValueDate(IndexON,D2200)</f>
        <v>54905</v>
      </c>
      <c r="F2200" s="188">
        <f>IFERROR(_xll.qlIndexFixing(IndexON,D2200,TRUE,_xll.ohTrigger(RecalcTrigger,TriggerON)),NA())</f>
        <v>1.6216481957479489E-2</v>
      </c>
      <c r="H2200" s="42">
        <f>_xll.qlCalendarAdvance(Calendar,$H2199,B2200,"f",FALSE)</f>
        <v>54905</v>
      </c>
      <c r="I2200" s="172">
        <f>_xll.qlInterestRateIndexValueDate(Index1M,$H2200)</f>
        <v>54905</v>
      </c>
      <c r="J2200" s="177">
        <f>IFERROR(_xll.qlIndexFixing(Index1M,$H2200,TRUE,_xll.ohTrigger(RecalcTrigger,Trigger1M)),NA())</f>
        <v>1.6495525142734595E-2</v>
      </c>
      <c r="K2200" s="44">
        <f>IFERROR(_xll.qlIndexFixing(Index3M,H2200,TRUE,_xll.ohTrigger(RecalcTrigger,Trigger3M)),NA())</f>
        <v>1.6747043031539122E-2</v>
      </c>
      <c r="L2200" s="44">
        <f>IFERROR(_xll.qlIndexFixing(Index6M,$H2200,TRUE,_xll.ohTrigger(RecalcTrigger,Trigger6M)),NA())</f>
        <v>1.6853162963977333E-2</v>
      </c>
      <c r="M2200" s="178">
        <f>IFERROR(_xll.qlIndexFixing(Index1Y,$H2200,TRUE,_xll.ohTrigger(RecalcTrigger,Trigger1Y)),NA())</f>
        <v>1.7088499024936032E-2</v>
      </c>
      <c r="N2200" s="177">
        <f>IFERROR(_xll.qlIndexFixing(ONIndex1M,I2200,TRUE,_xll.ohTrigger(RecalcTrigger,Trigger1M)),NA())</f>
        <v>1.6496029447038429E-2</v>
      </c>
      <c r="O2200" s="44">
        <f>IFERROR(_xll.qlIndexFixing(ONIndex3M,I2200,TRUE,_xll.ohTrigger(RecalcTrigger,Trigger3M)),NA())</f>
        <v>1.6747163460213432E-2</v>
      </c>
      <c r="P2200" s="44">
        <f>IFERROR(_xll.qlIndexFixing(ONIndex6M,I2200,TRUE,_xll.ohTrigger(RecalcTrigger,Trigger6M)),NA())</f>
        <v>1.6850123164330322E-2</v>
      </c>
      <c r="Q2200" s="178">
        <f>IFERROR(_xll.qlIndexFixing(ONIndex1Y,I2200,TRUE,_xll.ohTrigger(RecalcTrigger,Trigger1Y)),NA())</f>
        <v>1.7085921628132716E-2</v>
      </c>
    </row>
    <row r="2201" spans="2:17" x14ac:dyDescent="0.2">
      <c r="B2201" s="39" t="s">
        <v>42</v>
      </c>
      <c r="D2201" s="42">
        <f>_xll.qlCalendarAdvance(Calendar,$D2200,B2201,"f",FALSE)</f>
        <v>54912</v>
      </c>
      <c r="E2201" s="172">
        <f>_xll.qlInterestRateIndexValueDate(IndexON,D2201)</f>
        <v>54912</v>
      </c>
      <c r="F2201" s="188">
        <f>IFERROR(_xll.qlIndexFixing(IndexON,D2201,TRUE,_xll.ohTrigger(RecalcTrigger,TriggerON)),NA())</f>
        <v>1.6211245598205526E-2</v>
      </c>
      <c r="H2201" s="42">
        <f>_xll.qlCalendarAdvance(Calendar,$H2200,B2201,"f",FALSE)</f>
        <v>54912</v>
      </c>
      <c r="I2201" s="172">
        <f>_xll.qlInterestRateIndexValueDate(Index1M,$H2201)</f>
        <v>54912</v>
      </c>
      <c r="J2201" s="177">
        <f>IFERROR(_xll.qlIndexFixing(Index1M,$H2201,TRUE,_xll.ohTrigger(RecalcTrigger,Trigger1M)),NA())</f>
        <v>1.6490028611787701E-2</v>
      </c>
      <c r="K2201" s="44">
        <f>IFERROR(_xll.qlIndexFixing(Index3M,H2201,TRUE,_xll.ohTrigger(RecalcTrigger,Trigger3M)),NA())</f>
        <v>1.6741682004491994E-2</v>
      </c>
      <c r="L2201" s="44">
        <f>IFERROR(_xll.qlIndexFixing(Index6M,$H2201,TRUE,_xll.ohTrigger(RecalcTrigger,Trigger6M)),NA())</f>
        <v>1.6848036187009013E-2</v>
      </c>
      <c r="M2201" s="178">
        <f>IFERROR(_xll.qlIndexFixing(Index1Y,$H2201,TRUE,_xll.ohTrigger(RecalcTrigger,Trigger1Y)),NA())</f>
        <v>1.7083118853898238E-2</v>
      </c>
      <c r="N2201" s="177">
        <f>IFERROR(_xll.qlIndexFixing(ONIndex1M,I2201,TRUE,_xll.ohTrigger(RecalcTrigger,Trigger1M)),NA())</f>
        <v>1.6490560630740836E-2</v>
      </c>
      <c r="O2201" s="44">
        <f>IFERROR(_xll.qlIndexFixing(ONIndex3M,I2201,TRUE,_xll.ohTrigger(RecalcTrigger,Trigger3M)),NA())</f>
        <v>1.6741722023537742E-2</v>
      </c>
      <c r="P2201" s="44">
        <f>IFERROR(_xll.qlIndexFixing(ONIndex6M,I2201,TRUE,_xll.ohTrigger(RecalcTrigger,Trigger6M)),NA())</f>
        <v>1.6844814469710867E-2</v>
      </c>
      <c r="Q2201" s="178">
        <f>IFERROR(_xll.qlIndexFixing(ONIndex1Y,I2201,TRUE,_xll.ohTrigger(RecalcTrigger,Trigger1Y)),NA())</f>
        <v>1.7080210015899544E-2</v>
      </c>
    </row>
    <row r="2202" spans="2:17" x14ac:dyDescent="0.2">
      <c r="B2202" s="39" t="s">
        <v>42</v>
      </c>
      <c r="D2202" s="42">
        <f>_xll.qlCalendarAdvance(Calendar,$D2201,B2202,"f",FALSE)</f>
        <v>54919</v>
      </c>
      <c r="E2202" s="172">
        <f>_xll.qlInterestRateIndexValueDate(IndexON,D2202)</f>
        <v>54919</v>
      </c>
      <c r="F2202" s="188">
        <f>IFERROR(_xll.qlIndexFixing(IndexON,D2202,TRUE,_xll.ohTrigger(RecalcTrigger,TriggerON)),NA())</f>
        <v>1.6206024647774653E-2</v>
      </c>
      <c r="H2202" s="42">
        <f>_xll.qlCalendarAdvance(Calendar,$H2201,B2202,"f",FALSE)</f>
        <v>54919</v>
      </c>
      <c r="I2202" s="172">
        <f>_xll.qlInterestRateIndexValueDate(Index1M,$H2202)</f>
        <v>54919</v>
      </c>
      <c r="J2202" s="177">
        <f>IFERROR(_xll.qlIndexFixing(Index1M,$H2202,TRUE,_xll.ohTrigger(RecalcTrigger,Trigger1M)),NA())</f>
        <v>1.6484594046282008E-2</v>
      </c>
      <c r="K2202" s="44">
        <f>IFERROR(_xll.qlIndexFixing(Index3M,H2202,TRUE,_xll.ohTrigger(RecalcTrigger,Trigger3M)),NA())</f>
        <v>1.6736334096621511E-2</v>
      </c>
      <c r="L2202" s="44">
        <f>IFERROR(_xll.qlIndexFixing(Index6M,$H2202,TRUE,_xll.ohTrigger(RecalcTrigger,Trigger6M)),NA())</f>
        <v>1.6842900610281934E-2</v>
      </c>
      <c r="M2202" s="178">
        <f>IFERROR(_xll.qlIndexFixing(Index1Y,$H2202,TRUE,_xll.ohTrigger(RecalcTrigger,Trigger1Y)),NA())</f>
        <v>1.7077755201835521E-2</v>
      </c>
      <c r="N2202" s="177">
        <f>IFERROR(_xll.qlIndexFixing(ONIndex1M,I2202,TRUE,_xll.ohTrigger(RecalcTrigger,Trigger1M)),NA())</f>
        <v>1.6485104625915126E-2</v>
      </c>
      <c r="O2202" s="44">
        <f>IFERROR(_xll.qlIndexFixing(ONIndex3M,I2202,TRUE,_xll.ohTrigger(RecalcTrigger,Trigger3M)),NA())</f>
        <v>1.6736296020748442E-2</v>
      </c>
      <c r="P2202" s="44">
        <f>IFERROR(_xll.qlIndexFixing(ONIndex6M,I2202,TRUE,_xll.ohTrigger(RecalcTrigger,Trigger6M)),NA())</f>
        <v>1.6839521134496271E-2</v>
      </c>
      <c r="Q2202" s="178">
        <f>IFERROR(_xll.qlIndexFixing(ONIndex1Y,I2202,TRUE,_xll.ohTrigger(RecalcTrigger,Trigger1Y)),NA())</f>
        <v>1.7074514618271586E-2</v>
      </c>
    </row>
    <row r="2203" spans="2:17" x14ac:dyDescent="0.2">
      <c r="B2203" s="39" t="s">
        <v>42</v>
      </c>
      <c r="D2203" s="42">
        <f>_xll.qlCalendarAdvance(Calendar,$D2202,B2203,"f",FALSE)</f>
        <v>54926</v>
      </c>
      <c r="E2203" s="172">
        <f>_xll.qlInterestRateIndexValueDate(IndexON,D2203)</f>
        <v>54926</v>
      </c>
      <c r="F2203" s="188">
        <f>IFERROR(_xll.qlIndexFixing(IndexON,D2203,TRUE,_xll.ohTrigger(RecalcTrigger,TriggerON)),NA())</f>
        <v>1.6200819106430009E-2</v>
      </c>
      <c r="H2203" s="42">
        <f>_xll.qlCalendarAdvance(Calendar,$H2202,B2203,"f",FALSE)</f>
        <v>54926</v>
      </c>
      <c r="I2203" s="172">
        <f>_xll.qlInterestRateIndexValueDate(Index1M,$H2203)</f>
        <v>54926</v>
      </c>
      <c r="J2203" s="177">
        <f>IFERROR(_xll.qlIndexFixing(Index1M,$H2203,TRUE,_xll.ohTrigger(RecalcTrigger,Trigger1M)),NA())</f>
        <v>1.647917231332514E-2</v>
      </c>
      <c r="K2203" s="44">
        <f>IFERROR(_xll.qlIndexFixing(Index3M,H2203,TRUE,_xll.ohTrigger(RecalcTrigger,Trigger3M)),NA())</f>
        <v>1.6731001694077954E-2</v>
      </c>
      <c r="L2203" s="44">
        <f>IFERROR(_xll.qlIndexFixing(Index6M,$H2203,TRUE,_xll.ohTrigger(RecalcTrigger,Trigger6M)),NA())</f>
        <v>1.6837780535654025E-2</v>
      </c>
      <c r="M2203" s="178">
        <f>IFERROR(_xll.qlIndexFixing(Index1Y,$H2203,TRUE,_xll.ohTrigger(RecalcTrigger,Trigger1Y)),NA())</f>
        <v>1.7072408068486755E-2</v>
      </c>
      <c r="N2203" s="177">
        <f>IFERROR(_xll.qlIndexFixing(ONIndex1M,I2203,TRUE,_xll.ohTrigger(RecalcTrigger,Trigger1M)),NA())</f>
        <v>1.6479661432480253E-2</v>
      </c>
      <c r="O2203" s="44">
        <f>IFERROR(_xll.qlIndexFixing(ONIndex3M,I2203,TRUE,_xll.ohTrigger(RecalcTrigger,Trigger3M)),NA())</f>
        <v>1.6730885451845534E-2</v>
      </c>
      <c r="P2203" s="44">
        <f>IFERROR(_xll.qlIndexFixing(ONIndex6M,I2203,TRUE,_xll.ohTrigger(RecalcTrigger,Trigger6M)),NA())</f>
        <v>1.6834243158605489E-2</v>
      </c>
      <c r="Q2203" s="178">
        <f>IFERROR(_xll.qlIndexFixing(ONIndex1Y,I2203,TRUE,_xll.ohTrigger(RecalcTrigger,Trigger1Y)),NA())</f>
        <v>1.7068835434924656E-2</v>
      </c>
    </row>
    <row r="2204" spans="2:17" x14ac:dyDescent="0.2">
      <c r="B2204" s="39" t="s">
        <v>42</v>
      </c>
      <c r="D2204" s="42">
        <f>_xll.qlCalendarAdvance(Calendar,$D2203,B2204,"f",FALSE)</f>
        <v>54933</v>
      </c>
      <c r="E2204" s="172">
        <f>_xll.qlInterestRateIndexValueDate(IndexON,D2204)</f>
        <v>54933</v>
      </c>
      <c r="F2204" s="188">
        <f>IFERROR(_xll.qlIndexFixing(IndexON,D2204,TRUE,_xll.ohTrigger(RecalcTrigger,TriggerON)),NA())</f>
        <v>1.6195628973928455E-2</v>
      </c>
      <c r="H2204" s="42">
        <f>_xll.qlCalendarAdvance(Calendar,$H2203,B2204,"f",FALSE)</f>
        <v>54933</v>
      </c>
      <c r="I2204" s="172">
        <f>_xll.qlInterestRateIndexValueDate(Index1M,$H2204)</f>
        <v>54933</v>
      </c>
      <c r="J2204" s="177">
        <f>IFERROR(_xll.qlIndexFixing(Index1M,$H2204,TRUE,_xll.ohTrigger(RecalcTrigger,Trigger1M)),NA())</f>
        <v>1.6473763412892545E-2</v>
      </c>
      <c r="K2204" s="44">
        <f>IFERROR(_xll.qlIndexFixing(Index3M,H2204,TRUE,_xll.ohTrigger(RecalcTrigger,Trigger3M)),NA())</f>
        <v>1.6725684796797896E-2</v>
      </c>
      <c r="L2204" s="44">
        <f>IFERROR(_xll.qlIndexFixing(Index6M,$H2204,TRUE,_xll.ohTrigger(RecalcTrigger,Trigger6M)),NA())</f>
        <v>1.683267596300636E-2</v>
      </c>
      <c r="M2204" s="178">
        <f>IFERROR(_xll.qlIndexFixing(Index1Y,$H2204,TRUE,_xll.ohTrigger(RecalcTrigger,Trigger1Y)),NA())</f>
        <v>1.7067077453591706E-2</v>
      </c>
      <c r="N2204" s="177">
        <f>IFERROR(_xll.qlIndexFixing(ONIndex1M,I2204,TRUE,_xll.ohTrigger(RecalcTrigger,Trigger1M)),NA())</f>
        <v>1.6474231050436217E-2</v>
      </c>
      <c r="O2204" s="44">
        <f>IFERROR(_xll.qlIndexFixing(ONIndex3M,I2204,TRUE,_xll.ohTrigger(RecalcTrigger,Trigger3M)),NA())</f>
        <v>1.6725490316666924E-2</v>
      </c>
      <c r="P2204" s="44">
        <f>IFERROR(_xll.qlIndexFixing(ONIndex6M,I2204,TRUE,_xll.ohTrigger(RecalcTrigger,Trigger6M)),NA())</f>
        <v>1.6828980541876426E-2</v>
      </c>
      <c r="Q2204" s="178">
        <f>IFERROR(_xll.qlIndexFixing(ONIndex1Y,I2204,TRUE,_xll.ohTrigger(RecalcTrigger,Trigger1Y)),NA())</f>
        <v>1.7063172466182941E-2</v>
      </c>
    </row>
    <row r="2205" spans="2:17" x14ac:dyDescent="0.2">
      <c r="B2205" s="39" t="s">
        <v>42</v>
      </c>
      <c r="D2205" s="42">
        <f>_xll.qlCalendarAdvance(Calendar,$D2204,B2205,"f",FALSE)</f>
        <v>54940</v>
      </c>
      <c r="E2205" s="172">
        <f>_xll.qlInterestRateIndexValueDate(IndexON,D2205)</f>
        <v>54940</v>
      </c>
      <c r="F2205" s="188">
        <f>IFERROR(_xll.qlIndexFixing(IndexON,D2205,TRUE,_xll.ohTrigger(RecalcTrigger,TriggerON)),NA())</f>
        <v>1.6190454250513131E-2</v>
      </c>
      <c r="H2205" s="42">
        <f>_xll.qlCalendarAdvance(Calendar,$H2204,B2205,"f",FALSE)</f>
        <v>54940</v>
      </c>
      <c r="I2205" s="172">
        <f>_xll.qlInterestRateIndexValueDate(Index1M,$H2205)</f>
        <v>54940</v>
      </c>
      <c r="J2205" s="177">
        <f>IFERROR(_xll.qlIndexFixing(Index1M,$H2205,TRUE,_xll.ohTrigger(RecalcTrigger,Trigger1M)),NA())</f>
        <v>1.646840640019424E-2</v>
      </c>
      <c r="K2205" s="44">
        <f>IFERROR(_xll.qlIndexFixing(Index3M,H2205,TRUE,_xll.ohTrigger(RecalcTrigger,Trigger3M)),NA())</f>
        <v>1.6720383404720551E-2</v>
      </c>
      <c r="L2205" s="44">
        <f>IFERROR(_xll.qlIndexFixing(Index6M,$H2205,TRUE,_xll.ohTrigger(RecalcTrigger,Trigger6M)),NA())</f>
        <v>1.6827558230277994E-2</v>
      </c>
      <c r="M2205" s="178">
        <f>IFERROR(_xll.qlIndexFixing(Index1Y,$H2205,TRUE,_xll.ohTrigger(RecalcTrigger,Trigger1Y)),NA())</f>
        <v>1.7061763356891246E-2</v>
      </c>
      <c r="N2205" s="177">
        <f>IFERROR(_xll.qlIndexFixing(ONIndex1M,I2205,TRUE,_xll.ohTrigger(RecalcTrigger,Trigger1M)),NA())</f>
        <v>1.6468813480026157E-2</v>
      </c>
      <c r="O2205" s="44">
        <f>IFERROR(_xll.qlIndexFixing(ONIndex3M,I2205,TRUE,_xll.ohTrigger(RecalcTrigger,Trigger3M)),NA())</f>
        <v>1.6720110615536798E-2</v>
      </c>
      <c r="P2205" s="44">
        <f>IFERROR(_xll.qlIndexFixing(ONIndex6M,I2205,TRUE,_xll.ohTrigger(RecalcTrigger,Trigger6M)),NA())</f>
        <v>1.6823733284633269E-2</v>
      </c>
      <c r="Q2205" s="178">
        <f>IFERROR(_xll.qlIndexFixing(ONIndex1Y,I2205,TRUE,_xll.ohTrigger(RecalcTrigger,Trigger1Y)),NA())</f>
        <v>1.7057525711884347E-2</v>
      </c>
    </row>
    <row r="2206" spans="2:17" x14ac:dyDescent="0.2">
      <c r="B2206" s="39" t="s">
        <v>42</v>
      </c>
      <c r="D2206" s="42">
        <f>_xll.qlCalendarAdvance(Calendar,$D2205,B2206,"f",FALSE)</f>
        <v>54947</v>
      </c>
      <c r="E2206" s="172">
        <f>_xll.qlInterestRateIndexValueDate(IndexON,D2206)</f>
        <v>54947</v>
      </c>
      <c r="F2206" s="188">
        <f>IFERROR(_xll.qlIndexFixing(IndexON,D2206,TRUE,_xll.ohTrigger(RecalcTrigger,TriggerON)),NA())</f>
        <v>1.6185294935778805E-2</v>
      </c>
      <c r="H2206" s="42">
        <f>_xll.qlCalendarAdvance(Calendar,$H2205,B2206,"f",FALSE)</f>
        <v>54947</v>
      </c>
      <c r="I2206" s="172">
        <f>_xll.qlInterestRateIndexValueDate(Index1M,$H2206)</f>
        <v>54947</v>
      </c>
      <c r="J2206" s="177">
        <f>IFERROR(_xll.qlIndexFixing(Index1M,$H2206,TRUE,_xll.ohTrigger(RecalcTrigger,Trigger1M)),NA())</f>
        <v>1.6463021143309147E-2</v>
      </c>
      <c r="K2206" s="44">
        <f>IFERROR(_xll.qlIndexFixing(Index3M,H2206,TRUE,_xll.ohTrigger(RecalcTrigger,Trigger3M)),NA())</f>
        <v>1.6715097517781611E-2</v>
      </c>
      <c r="L2206" s="44">
        <f>IFERROR(_xll.qlIndexFixing(Index6M,$H2206,TRUE,_xll.ohTrigger(RecalcTrigger,Trigger6M)),NA())</f>
        <v>1.6822483786921492E-2</v>
      </c>
      <c r="M2206" s="178">
        <f>IFERROR(_xll.qlIndexFixing(Index1Y,$H2206,TRUE,_xll.ohTrigger(RecalcTrigger,Trigger1Y)),NA())</f>
        <v>1.7056465778126251E-2</v>
      </c>
      <c r="N2206" s="177">
        <f>IFERROR(_xll.qlIndexFixing(ONIndex1M,I2206,TRUE,_xll.ohTrigger(RecalcTrigger,Trigger1M)),NA())</f>
        <v>1.6463408720925887E-2</v>
      </c>
      <c r="O2206" s="44">
        <f>IFERROR(_xll.qlIndexFixing(ONIndex3M,I2206,TRUE,_xll.ohTrigger(RecalcTrigger,Trigger3M)),NA())</f>
        <v>1.6714746348049925E-2</v>
      </c>
      <c r="P2206" s="44">
        <f>IFERROR(_xll.qlIndexFixing(ONIndex6M,I2206,TRUE,_xll.ohTrigger(RecalcTrigger,Trigger6M)),NA())</f>
        <v>1.6818501386713924E-2</v>
      </c>
      <c r="Q2206" s="178">
        <f>IFERROR(_xll.qlIndexFixing(ONIndex1Y,I2206,TRUE,_xll.ohTrigger(RecalcTrigger,Trigger1Y)),NA())</f>
        <v>1.7051895172028875E-2</v>
      </c>
    </row>
    <row r="2207" spans="2:17" x14ac:dyDescent="0.2">
      <c r="B2207" s="39" t="s">
        <v>42</v>
      </c>
      <c r="D2207" s="42">
        <f>_xll.qlCalendarAdvance(Calendar,$D2206,B2207,"f",FALSE)</f>
        <v>54954</v>
      </c>
      <c r="E2207" s="172">
        <f>_xll.qlInterestRateIndexValueDate(IndexON,D2207)</f>
        <v>54954</v>
      </c>
      <c r="F2207" s="188">
        <f>IFERROR(_xll.qlIndexFixing(IndexON,D2207,TRUE,_xll.ohTrigger(RecalcTrigger,TriggerON)),NA())</f>
        <v>1.6180151030130707E-2</v>
      </c>
      <c r="H2207" s="42">
        <f>_xll.qlCalendarAdvance(Calendar,$H2206,B2207,"f",FALSE)</f>
        <v>54954</v>
      </c>
      <c r="I2207" s="172">
        <f>_xll.qlInterestRateIndexValueDate(Index1M,$H2207)</f>
        <v>54954</v>
      </c>
      <c r="J2207" s="177">
        <f>IFERROR(_xll.qlIndexFixing(Index1M,$H2207,TRUE,_xll.ohTrigger(RecalcTrigger,Trigger1M)),NA())</f>
        <v>1.6457648716928307E-2</v>
      </c>
      <c r="K2207" s="44">
        <f>IFERROR(_xll.qlIndexFixing(Index3M,H2207,TRUE,_xll.ohTrigger(RecalcTrigger,Trigger3M)),NA())</f>
        <v>1.6709827135922933E-2</v>
      </c>
      <c r="L2207" s="44">
        <f>IFERROR(_xll.qlIndexFixing(Index6M,$H2207,TRUE,_xll.ohTrigger(RecalcTrigger,Trigger6M)),NA())</f>
        <v>1.6817424844417311E-2</v>
      </c>
      <c r="M2207" s="178">
        <f>IFERROR(_xll.qlIndexFixing(Index1Y,$H2207,TRUE,_xll.ohTrigger(RecalcTrigger,Trigger1Y)),NA())</f>
        <v>1.7051184717039147E-2</v>
      </c>
      <c r="N2207" s="177">
        <f>IFERROR(_xll.qlIndexFixing(ONIndex1M,I2207,TRUE,_xll.ohTrigger(RecalcTrigger,Trigger1M)),NA())</f>
        <v>1.6458016773297501E-2</v>
      </c>
      <c r="O2207" s="44">
        <f>IFERROR(_xll.qlIndexFixing(ONIndex3M,I2207,TRUE,_xll.ohTrigger(RecalcTrigger,Trigger3M)),NA())</f>
        <v>1.6709397514449442E-2</v>
      </c>
      <c r="P2207" s="44">
        <f>IFERROR(_xll.qlIndexFixing(ONIndex6M,I2207,TRUE,_xll.ohTrigger(RecalcTrigger,Trigger6M)),NA())</f>
        <v>1.6813284848118393E-2</v>
      </c>
      <c r="Q2207" s="178">
        <f>IFERROR(_xll.qlIndexFixing(ONIndex1Y,I2207,TRUE,_xll.ohTrigger(RecalcTrigger,Trigger1Y)),NA())</f>
        <v>1.704628084669757E-2</v>
      </c>
    </row>
    <row r="2208" spans="2:17" x14ac:dyDescent="0.2">
      <c r="B2208" s="39" t="s">
        <v>42</v>
      </c>
      <c r="D2208" s="42">
        <f>_xll.qlCalendarAdvance(Calendar,$D2207,B2208,"f",FALSE)</f>
        <v>54961</v>
      </c>
      <c r="E2208" s="172">
        <f>_xll.qlInterestRateIndexValueDate(IndexON,D2208)</f>
        <v>54961</v>
      </c>
      <c r="F2208" s="188">
        <f>IFERROR(_xll.qlIndexFixing(IndexON,D2208,TRUE,_xll.ohTrigger(RecalcTrigger,TriggerON)),NA())</f>
        <v>1.61750225333257E-2</v>
      </c>
      <c r="H2208" s="42">
        <f>_xll.qlCalendarAdvance(Calendar,$H2207,B2208,"f",FALSE)</f>
        <v>54961</v>
      </c>
      <c r="I2208" s="172">
        <f>_xll.qlInterestRateIndexValueDate(Index1M,$H2208)</f>
        <v>54961</v>
      </c>
      <c r="J2208" s="177">
        <f>IFERROR(_xll.qlIndexFixing(Index1M,$H2208,TRUE,_xll.ohTrigger(RecalcTrigger,Trigger1M)),NA())</f>
        <v>1.6452289121027402E-2</v>
      </c>
      <c r="K2208" s="44">
        <f>IFERROR(_xll.qlIndexFixing(Index3M,H2208,TRUE,_xll.ohTrigger(RecalcTrigger,Trigger3M)),NA())</f>
        <v>1.6704572259081094E-2</v>
      </c>
      <c r="L2208" s="44">
        <f>IFERROR(_xll.qlIndexFixing(Index6M,$H2208,TRUE,_xll.ohTrigger(RecalcTrigger,Trigger6M)),NA())</f>
        <v>1.6812381402649859E-2</v>
      </c>
      <c r="M2208" s="178">
        <f>IFERROR(_xll.qlIndexFixing(Index1Y,$H2208,TRUE,_xll.ohTrigger(RecalcTrigger,Trigger1Y)),NA())</f>
        <v>1.704592017337303E-2</v>
      </c>
      <c r="N2208" s="177">
        <f>IFERROR(_xll.qlIndexFixing(ONIndex1M,I2208,TRUE,_xll.ohTrigger(RecalcTrigger,Trigger1M)),NA())</f>
        <v>1.6452637637059953E-2</v>
      </c>
      <c r="O2208" s="44">
        <f>IFERROR(_xll.qlIndexFixing(ONIndex3M,I2208,TRUE,_xll.ohTrigger(RecalcTrigger,Trigger3M)),NA())</f>
        <v>1.6704064114816397E-2</v>
      </c>
      <c r="P2208" s="44">
        <f>IFERROR(_xll.qlIndexFixing(ONIndex6M,I2208,TRUE,_xll.ohTrigger(RecalcTrigger,Trigger6M)),NA())</f>
        <v>1.6808083668846674E-2</v>
      </c>
      <c r="Q2208" s="178">
        <f>IFERROR(_xll.qlIndexFixing(ONIndex1Y,I2208,TRUE,_xll.ohTrigger(RecalcTrigger,Trigger1Y)),NA())</f>
        <v>1.7040682735728341E-2</v>
      </c>
    </row>
    <row r="2209" spans="2:17" x14ac:dyDescent="0.2">
      <c r="B2209" s="39" t="s">
        <v>42</v>
      </c>
      <c r="D2209" s="42">
        <f>_xll.qlCalendarAdvance(Calendar,$D2208,B2209,"f",FALSE)</f>
        <v>54968</v>
      </c>
      <c r="E2209" s="172">
        <f>_xll.qlInterestRateIndexValueDate(IndexON,D2209)</f>
        <v>54968</v>
      </c>
      <c r="F2209" s="188">
        <f>IFERROR(_xll.qlIndexFixing(IndexON,D2209,TRUE,_xll.ohTrigger(RecalcTrigger,TriggerON)),NA())</f>
        <v>1.6169909445606923E-2</v>
      </c>
      <c r="H2209" s="42">
        <f>_xll.qlCalendarAdvance(Calendar,$H2208,B2209,"f",FALSE)</f>
        <v>54968</v>
      </c>
      <c r="I2209" s="172">
        <f>_xll.qlInterestRateIndexValueDate(Index1M,$H2209)</f>
        <v>54968</v>
      </c>
      <c r="J2209" s="177">
        <f>IFERROR(_xll.qlIndexFixing(Index1M,$H2209,TRUE,_xll.ohTrigger(RecalcTrigger,Trigger1M)),NA())</f>
        <v>1.6446942355595628E-2</v>
      </c>
      <c r="K2209" s="44">
        <f>IFERROR(_xll.qlIndexFixing(Index3M,H2209,TRUE,_xll.ohTrigger(RecalcTrigger,Trigger3M)),NA())</f>
        <v>1.6699332887193542E-2</v>
      </c>
      <c r="L2209" s="44">
        <f>IFERROR(_xll.qlIndexFixing(Index6M,$H2209,TRUE,_xll.ohTrigger(RecalcTrigger,Trigger6M)),NA())</f>
        <v>1.6807353461502215E-2</v>
      </c>
      <c r="M2209" s="178">
        <f>IFERROR(_xll.qlIndexFixing(Index1Y,$H2209,TRUE,_xll.ohTrigger(RecalcTrigger,Trigger1Y)),NA())</f>
        <v>1.704067214687166E-2</v>
      </c>
      <c r="N2209" s="177">
        <f>IFERROR(_xll.qlIndexFixing(ONIndex1M,I2209,TRUE,_xll.ohTrigger(RecalcTrigger,Trigger1M)),NA())</f>
        <v>1.644727131245638E-2</v>
      </c>
      <c r="O2209" s="44">
        <f>IFERROR(_xll.qlIndexFixing(ONIndex3M,I2209,TRUE,_xll.ohTrigger(RecalcTrigger,Trigger3M)),NA())</f>
        <v>1.6698746148907651E-2</v>
      </c>
      <c r="P2209" s="44">
        <f>IFERROR(_xll.qlIndexFixing(ONIndex6M,I2209,TRUE,_xll.ohTrigger(RecalcTrigger,Trigger6M)),NA())</f>
        <v>1.6802897848979814E-2</v>
      </c>
      <c r="Q2209" s="178">
        <f>IFERROR(_xll.qlIndexFixing(ONIndex1Y,I2209,TRUE,_xll.ohTrigger(RecalcTrigger,Trigger1Y)),NA())</f>
        <v>1.7035100839283279E-2</v>
      </c>
    </row>
    <row r="2210" spans="2:17" x14ac:dyDescent="0.2">
      <c r="B2210" s="39" t="s">
        <v>42</v>
      </c>
      <c r="D2210" s="42">
        <f>_xll.qlCalendarAdvance(Calendar,$D2209,B2210,"f",FALSE)</f>
        <v>54975</v>
      </c>
      <c r="E2210" s="172">
        <f>_xll.qlInterestRateIndexValueDate(IndexON,D2210)</f>
        <v>54975</v>
      </c>
      <c r="F2210" s="188">
        <f>IFERROR(_xll.qlIndexFixing(IndexON,D2210,TRUE,_xll.ohTrigger(RecalcTrigger,TriggerON)),NA())</f>
        <v>1.6164811766731235E-2</v>
      </c>
      <c r="H2210" s="42">
        <f>_xll.qlCalendarAdvance(Calendar,$H2209,B2210,"f",FALSE)</f>
        <v>54975</v>
      </c>
      <c r="I2210" s="172">
        <f>_xll.qlInterestRateIndexValueDate(Index1M,$H2210)</f>
        <v>54975</v>
      </c>
      <c r="J2210" s="177">
        <f>IFERROR(_xll.qlIndexFixing(Index1M,$H2210,TRUE,_xll.ohTrigger(RecalcTrigger,Trigger1M)),NA())</f>
        <v>1.6441579492297215E-2</v>
      </c>
      <c r="K2210" s="44">
        <f>IFERROR(_xll.qlIndexFixing(Index3M,H2210,TRUE,_xll.ohTrigger(RecalcTrigger,Trigger3M)),NA())</f>
        <v>1.6694109020202137E-2</v>
      </c>
      <c r="L2210" s="44">
        <f>IFERROR(_xll.qlIndexFixing(Index6M,$H2210,TRUE,_xll.ohTrigger(RecalcTrigger,Trigger6M)),NA())</f>
        <v>1.6802374062101517E-2</v>
      </c>
      <c r="M2210" s="178">
        <f>IFERROR(_xll.qlIndexFixing(Index1Y,$H2210,TRUE,_xll.ohTrigger(RecalcTrigger,Trigger1Y)),NA())</f>
        <v>1.7035440637279242E-2</v>
      </c>
      <c r="N2210" s="177">
        <f>IFERROR(_xll.qlIndexFixing(ONIndex1M,I2210,TRUE,_xll.ohTrigger(RecalcTrigger,Trigger1M)),NA())</f>
        <v>1.6441917799081551E-2</v>
      </c>
      <c r="O2210" s="44">
        <f>IFERROR(_xll.qlIndexFixing(ONIndex3M,I2210,TRUE,_xll.ohTrigger(RecalcTrigger,Trigger3M)),NA())</f>
        <v>1.6693443616966341E-2</v>
      </c>
      <c r="P2210" s="44">
        <f>IFERROR(_xll.qlIndexFixing(ONIndex6M,I2210,TRUE,_xll.ohTrigger(RecalcTrigger,Trigger6M)),NA())</f>
        <v>1.6797727388355721E-2</v>
      </c>
      <c r="Q2210" s="178">
        <f>IFERROR(_xll.qlIndexFixing(ONIndex1Y,I2210,TRUE,_xll.ohTrigger(RecalcTrigger,Trigger1Y)),NA())</f>
        <v>1.7029535157362385E-2</v>
      </c>
    </row>
    <row r="2211" spans="2:17" x14ac:dyDescent="0.2">
      <c r="B2211" s="39" t="s">
        <v>42</v>
      </c>
      <c r="D2211" s="42">
        <f>_xll.qlCalendarAdvance(Calendar,$D2210,B2211,"f",FALSE)</f>
        <v>54982</v>
      </c>
      <c r="E2211" s="172">
        <f>_xll.qlInterestRateIndexValueDate(IndexON,D2211)</f>
        <v>54982</v>
      </c>
      <c r="F2211" s="188">
        <f>IFERROR(_xll.qlIndexFixing(IndexON,D2211,TRUE,_xll.ohTrigger(RecalcTrigger,TriggerON)),NA())</f>
        <v>1.6159729496779685E-2</v>
      </c>
      <c r="H2211" s="42">
        <f>_xll.qlCalendarAdvance(Calendar,$H2210,B2211,"f",FALSE)</f>
        <v>54982</v>
      </c>
      <c r="I2211" s="172">
        <f>_xll.qlInterestRateIndexValueDate(Index1M,$H2211)</f>
        <v>54982</v>
      </c>
      <c r="J2211" s="177">
        <f>IFERROR(_xll.qlIndexFixing(Index1M,$H2211,TRUE,_xll.ohTrigger(RecalcTrigger,Trigger1M)),NA())</f>
        <v>1.6436260419023661E-2</v>
      </c>
      <c r="K2211" s="44">
        <f>IFERROR(_xll.qlIndexFixing(Index3M,H2211,TRUE,_xll.ohTrigger(RecalcTrigger,Trigger3M)),NA())</f>
        <v>1.6688900658043453E-2</v>
      </c>
      <c r="L2211" s="44">
        <f>IFERROR(_xll.qlIndexFixing(Index6M,$H2211,TRUE,_xll.ohTrigger(RecalcTrigger,Trigger6M)),NA())</f>
        <v>1.6797378000018202E-2</v>
      </c>
      <c r="M2211" s="178">
        <f>IFERROR(_xll.qlIndexFixing(Index1Y,$H2211,TRUE,_xll.ohTrigger(RecalcTrigger,Trigger1Y)),NA())</f>
        <v>1.7030225644341757E-2</v>
      </c>
      <c r="N2211" s="177">
        <f>IFERROR(_xll.qlIndexFixing(ONIndex1M,I2211,TRUE,_xll.ohTrigger(RecalcTrigger,Trigger1M)),NA())</f>
        <v>1.6436577097259653E-2</v>
      </c>
      <c r="O2211" s="44">
        <f>IFERROR(_xll.qlIndexFixing(ONIndex3M,I2211,TRUE,_xll.ohTrigger(RecalcTrigger,Trigger3M)),NA())</f>
        <v>1.6688156518749331E-2</v>
      </c>
      <c r="P2211" s="44">
        <f>IFERROR(_xll.qlIndexFixing(ONIndex6M,I2211,TRUE,_xll.ohTrigger(RecalcTrigger,Trigger6M)),NA())</f>
        <v>1.6792572286974394E-2</v>
      </c>
      <c r="Q2211" s="178">
        <f>IFERROR(_xll.qlIndexFixing(ONIndex1Y,I2211,TRUE,_xll.ohTrigger(RecalcTrigger,Trigger1Y)),NA())</f>
        <v>1.7023985689803567E-2</v>
      </c>
    </row>
    <row r="2212" spans="2:17" x14ac:dyDescent="0.2">
      <c r="B2212" s="39" t="s">
        <v>42</v>
      </c>
      <c r="D2212" s="42">
        <f>_xll.qlCalendarAdvance(Calendar,$D2211,B2212,"f",FALSE)</f>
        <v>54989</v>
      </c>
      <c r="E2212" s="172">
        <f>_xll.qlInterestRateIndexValueDate(IndexON,D2212)</f>
        <v>54989</v>
      </c>
      <c r="F2212" s="188">
        <f>IFERROR(_xll.qlIndexFixing(IndexON,D2212,TRUE,_xll.ohTrigger(RecalcTrigger,TriggerON)),NA())</f>
        <v>1.615466263575227E-2</v>
      </c>
      <c r="H2212" s="42">
        <f>_xll.qlCalendarAdvance(Calendar,$H2211,B2212,"f",FALSE)</f>
        <v>54989</v>
      </c>
      <c r="I2212" s="172">
        <f>_xll.qlInterestRateIndexValueDate(Index1M,$H2212)</f>
        <v>54989</v>
      </c>
      <c r="J2212" s="177">
        <f>IFERROR(_xll.qlIndexFixing(Index1M,$H2212,TRUE,_xll.ohTrigger(RecalcTrigger,Trigger1M)),NA())</f>
        <v>1.6430954178127021E-2</v>
      </c>
      <c r="K2212" s="44">
        <f>IFERROR(_xll.qlIndexFixing(Index3M,H2212,TRUE,_xll.ohTrigger(RecalcTrigger,Trigger3M)),NA())</f>
        <v>1.6683707800657581E-2</v>
      </c>
      <c r="L2212" s="44">
        <f>IFERROR(_xll.qlIndexFixing(Index6M,$H2212,TRUE,_xll.ohTrigger(RecalcTrigger,Trigger6M)),NA())</f>
        <v>1.679239743897781E-2</v>
      </c>
      <c r="M2212" s="178">
        <f>IFERROR(_xll.qlIndexFixing(Index1Y,$H2212,TRUE,_xll.ohTrigger(RecalcTrigger,Trigger1Y)),NA())</f>
        <v>1.702502716780474E-2</v>
      </c>
      <c r="N2212" s="177">
        <f>IFERROR(_xll.qlIndexFixing(ONIndex1M,I2212,TRUE,_xll.ohTrigger(RecalcTrigger,Trigger1M)),NA())</f>
        <v>1.6431249206909637E-2</v>
      </c>
      <c r="O2212" s="44">
        <f>IFERROR(_xll.qlIndexFixing(ONIndex3M,I2212,TRUE,_xll.ohTrigger(RecalcTrigger,Trigger3M)),NA())</f>
        <v>1.6682884854418711E-2</v>
      </c>
      <c r="P2212" s="44">
        <f>IFERROR(_xll.qlIndexFixing(ONIndex6M,I2212,TRUE,_xll.ohTrigger(RecalcTrigger,Trigger6M)),NA())</f>
        <v>1.6787432545078973E-2</v>
      </c>
      <c r="Q2212" s="178">
        <f>IFERROR(_xll.qlIndexFixing(ONIndex1Y,I2212,TRUE,_xll.ohTrigger(RecalcTrigger,Trigger1Y)),NA())</f>
        <v>1.701845243668787E-2</v>
      </c>
    </row>
    <row r="2213" spans="2:17" x14ac:dyDescent="0.2">
      <c r="B2213" s="39" t="s">
        <v>42</v>
      </c>
      <c r="D2213" s="42">
        <f>_xll.qlCalendarAdvance(Calendar,$D2212,B2213,"f",FALSE)</f>
        <v>54996</v>
      </c>
      <c r="E2213" s="172">
        <f>_xll.qlInterestRateIndexValueDate(IndexON,D2213)</f>
        <v>54996</v>
      </c>
      <c r="F2213" s="188">
        <f>IFERROR(_xll.qlIndexFixing(IndexON,D2213,TRUE,_xll.ohTrigger(RecalcTrigger,TriggerON)),NA())</f>
        <v>1.6149611183730039E-2</v>
      </c>
      <c r="H2213" s="42">
        <f>_xll.qlCalendarAdvance(Calendar,$H2212,B2213,"f",FALSE)</f>
        <v>54996</v>
      </c>
      <c r="I2213" s="172">
        <f>_xll.qlInterestRateIndexValueDate(Index1M,$H2213)</f>
        <v>54996</v>
      </c>
      <c r="J2213" s="177">
        <f>IFERROR(_xll.qlIndexFixing(Index1M,$H2213,TRUE,_xll.ohTrigger(RecalcTrigger,Trigger1M)),NA())</f>
        <v>1.6425653288969336E-2</v>
      </c>
      <c r="K2213" s="44">
        <f>IFERROR(_xll.qlIndexFixing(Index3M,H2213,TRUE,_xll.ohTrigger(RecalcTrigger,Trigger3M)),NA())</f>
        <v>1.6678530447983744E-2</v>
      </c>
      <c r="L2213" s="44">
        <f>IFERROR(_xll.qlIndexFixing(Index6M,$H2213,TRUE,_xll.ohTrigger(RecalcTrigger,Trigger6M)),NA())</f>
        <v>1.6787432378863622E-2</v>
      </c>
      <c r="M2213" s="178">
        <f>IFERROR(_xll.qlIndexFixing(Index1Y,$H2213,TRUE,_xll.ohTrigger(RecalcTrigger,Trigger1Y)),NA())</f>
        <v>1.7019845207416173E-2</v>
      </c>
      <c r="N2213" s="177">
        <f>IFERROR(_xll.qlIndexFixing(ONIndex1M,I2213,TRUE,_xll.ohTrigger(RecalcTrigger,Trigger1M)),NA())</f>
        <v>1.6425934127950459E-2</v>
      </c>
      <c r="O2213" s="44">
        <f>IFERROR(_xll.qlIndexFixing(ONIndex3M,I2213,TRUE,_xll.ohTrigger(RecalcTrigger,Trigger3M)),NA())</f>
        <v>1.6677628623974483E-2</v>
      </c>
      <c r="P2213" s="44">
        <f>IFERROR(_xll.qlIndexFixing(ONIndex6M,I2213,TRUE,_xll.ohTrigger(RecalcTrigger,Trigger6M)),NA())</f>
        <v>1.6782308162588411E-2</v>
      </c>
      <c r="Q2213" s="178">
        <f>IFERROR(_xll.qlIndexFixing(ONIndex1Y,I2213,TRUE,_xll.ohTrigger(RecalcTrigger,Trigger1Y)),NA())</f>
        <v>1.7012935398177387E-2</v>
      </c>
    </row>
    <row r="2214" spans="2:17" x14ac:dyDescent="0.2">
      <c r="B2214" s="39" t="s">
        <v>42</v>
      </c>
      <c r="D2214" s="42">
        <f>_xll.qlCalendarAdvance(Calendar,$D2213,B2214,"f",FALSE)</f>
        <v>55003</v>
      </c>
      <c r="E2214" s="172">
        <f>_xll.qlInterestRateIndexValueDate(IndexON,D2214)</f>
        <v>55003</v>
      </c>
      <c r="F2214" s="188">
        <f>IFERROR(_xll.qlIndexFixing(IndexON,D2214,TRUE,_xll.ohTrigger(RecalcTrigger,TriggerON)),NA())</f>
        <v>1.6144575140550899E-2</v>
      </c>
      <c r="H2214" s="42">
        <f>_xll.qlCalendarAdvance(Calendar,$H2213,B2214,"f",FALSE)</f>
        <v>55003</v>
      </c>
      <c r="I2214" s="172">
        <f>_xll.qlInterestRateIndexValueDate(Index1M,$H2214)</f>
        <v>55003</v>
      </c>
      <c r="J2214" s="177">
        <f>IFERROR(_xll.qlIndexFixing(Index1M,$H2214,TRUE,_xll.ohTrigger(RecalcTrigger,Trigger1M)),NA())</f>
        <v>1.6420380193395707E-2</v>
      </c>
      <c r="K2214" s="44">
        <f>IFERROR(_xll.qlIndexFixing(Index3M,H2214,TRUE,_xll.ohTrigger(RecalcTrigger,Trigger3M)),NA())</f>
        <v>1.6673368599962914E-2</v>
      </c>
      <c r="L2214" s="44">
        <f>IFERROR(_xll.qlIndexFixing(Index6M,$H2214,TRUE,_xll.ohTrigger(RecalcTrigger,Trigger6M)),NA())</f>
        <v>1.6782482819559789E-2</v>
      </c>
      <c r="M2214" s="178">
        <f>IFERROR(_xll.qlIndexFixing(Index1Y,$H2214,TRUE,_xll.ohTrigger(RecalcTrigger,Trigger1Y)),NA())</f>
        <v>1.7014679762922702E-2</v>
      </c>
      <c r="N2214" s="177">
        <f>IFERROR(_xll.qlIndexFixing(ONIndex1M,I2214,TRUE,_xll.ohTrigger(RecalcTrigger,Trigger1M)),NA())</f>
        <v>1.6420631860463164E-2</v>
      </c>
      <c r="O2214" s="44">
        <f>IFERROR(_xll.qlIndexFixing(ONIndex3M,I2214,TRUE,_xll.ohTrigger(RecalcTrigger,Trigger3M)),NA())</f>
        <v>1.6672387827416646E-2</v>
      </c>
      <c r="P2214" s="44">
        <f>IFERROR(_xll.qlIndexFixing(ONIndex6M,I2214,TRUE,_xll.ohTrigger(RecalcTrigger,Trigger6M)),NA())</f>
        <v>1.6777199139178522E-2</v>
      </c>
      <c r="Q2214" s="178">
        <f>IFERROR(_xll.qlIndexFixing(ONIndex1Y,I2214,TRUE,_xll.ohTrigger(RecalcTrigger,Trigger1Y)),NA())</f>
        <v>1.7007434574110025E-2</v>
      </c>
    </row>
    <row r="2215" spans="2:17" x14ac:dyDescent="0.2">
      <c r="B2215" s="39" t="s">
        <v>42</v>
      </c>
      <c r="D2215" s="42">
        <f>_xll.qlCalendarAdvance(Calendar,$D2214,B2215,"f",FALSE)</f>
        <v>55010</v>
      </c>
      <c r="E2215" s="172">
        <f>_xll.qlInterestRateIndexValueDate(IndexON,D2215)</f>
        <v>55010</v>
      </c>
      <c r="F2215" s="188">
        <f>IFERROR(_xll.qlIndexFixing(IndexON,D2215,TRUE,_xll.ohTrigger(RecalcTrigger,TriggerON)),NA())</f>
        <v>1.6139554506376941E-2</v>
      </c>
      <c r="H2215" s="42">
        <f>_xll.qlCalendarAdvance(Calendar,$H2214,B2215,"f",FALSE)</f>
        <v>55010</v>
      </c>
      <c r="I2215" s="172">
        <f>_xll.qlInterestRateIndexValueDate(Index1M,$H2215)</f>
        <v>55010</v>
      </c>
      <c r="J2215" s="177">
        <f>IFERROR(_xll.qlIndexFixing(Index1M,$H2215,TRUE,_xll.ohTrigger(RecalcTrigger,Trigger1M)),NA())</f>
        <v>1.6415112449521742E-2</v>
      </c>
      <c r="K2215" s="44">
        <f>IFERROR(_xll.qlIndexFixing(Index3M,H2215,TRUE,_xll.ohTrigger(RecalcTrigger,Trigger3M)),NA())</f>
        <v>1.6668222256531664E-2</v>
      </c>
      <c r="L2215" s="44">
        <f>IFERROR(_xll.qlIndexFixing(Index6M,$H2215,TRUE,_xll.ohTrigger(RecalcTrigger,Trigger6M)),NA())</f>
        <v>1.6777548760951791E-2</v>
      </c>
      <c r="M2215" s="178">
        <f>IFERROR(_xll.qlIndexFixing(Index1Y,$H2215,TRUE,_xll.ohTrigger(RecalcTrigger,Trigger1Y)),NA())</f>
        <v>1.700953083407386E-2</v>
      </c>
      <c r="N2215" s="177">
        <f>IFERROR(_xll.qlIndexFixing(ONIndex1M,I2215,TRUE,_xll.ohTrigger(RecalcTrigger,Trigger1M)),NA())</f>
        <v>1.6415342404366706E-2</v>
      </c>
      <c r="O2215" s="44">
        <f>IFERROR(_xll.qlIndexFixing(ONIndex3M,I2215,TRUE,_xll.ohTrigger(RecalcTrigger,Trigger3M)),NA())</f>
        <v>1.6667162464583107E-2</v>
      </c>
      <c r="P2215" s="44">
        <f>IFERROR(_xll.qlIndexFixing(ONIndex6M,I2215,TRUE,_xll.ohTrigger(RecalcTrigger,Trigger6M)),NA())</f>
        <v>1.6772105475173493E-2</v>
      </c>
      <c r="Q2215" s="178">
        <f>IFERROR(_xll.qlIndexFixing(ONIndex1Y,I2215,TRUE,_xll.ohTrigger(RecalcTrigger,Trigger1Y)),NA())</f>
        <v>1.7001949964323693E-2</v>
      </c>
    </row>
    <row r="2216" spans="2:17" x14ac:dyDescent="0.2">
      <c r="B2216" s="39" t="s">
        <v>42</v>
      </c>
      <c r="D2216" s="42">
        <f>_xll.qlCalendarAdvance(Calendar,$D2215,B2216,"f",FALSE)</f>
        <v>55017</v>
      </c>
      <c r="E2216" s="172">
        <f>_xll.qlInterestRateIndexValueDate(IndexON,D2216)</f>
        <v>55017</v>
      </c>
      <c r="F2216" s="188">
        <f>IFERROR(_xll.qlIndexFixing(IndexON,D2216,TRUE,_xll.ohTrigger(RecalcTrigger,TriggerON)),NA())</f>
        <v>1.6134549281046073E-2</v>
      </c>
      <c r="H2216" s="42">
        <f>_xll.qlCalendarAdvance(Calendar,$H2215,B2216,"f",FALSE)</f>
        <v>55017</v>
      </c>
      <c r="I2216" s="172">
        <f>_xll.qlInterestRateIndexValueDate(Index1M,$H2216)</f>
        <v>55017</v>
      </c>
      <c r="J2216" s="177">
        <f>IFERROR(_xll.qlIndexFixing(Index1M,$H2216,TRUE,_xll.ohTrigger(RecalcTrigger,Trigger1M)),NA())</f>
        <v>1.6409857537948554E-2</v>
      </c>
      <c r="K2216" s="44">
        <f>IFERROR(_xll.qlIndexFixing(Index3M,H2216,TRUE,_xll.ohTrigger(RecalcTrigger,Trigger3M)),NA())</f>
        <v>1.6663091417632735E-2</v>
      </c>
      <c r="L2216" s="44">
        <f>IFERROR(_xll.qlIndexFixing(Index6M,$H2216,TRUE,_xll.ohTrigger(RecalcTrigger,Trigger6M)),NA())</f>
        <v>1.6772630202925552E-2</v>
      </c>
      <c r="M2216" s="178">
        <f>IFERROR(_xll.qlIndexFixing(Index1Y,$H2216,TRUE,_xll.ohTrigger(RecalcTrigger,Trigger1Y)),NA())</f>
        <v>1.7004398420618516E-2</v>
      </c>
      <c r="N2216" s="177">
        <f>IFERROR(_xll.qlIndexFixing(ONIndex1M,I2216,TRUE,_xll.ohTrigger(RecalcTrigger,Trigger1M)),NA())</f>
        <v>1.6410065759904224E-2</v>
      </c>
      <c r="O2216" s="44">
        <f>IFERROR(_xll.qlIndexFixing(ONIndex3M,I2216,TRUE,_xll.ohTrigger(RecalcTrigger,Trigger3M)),NA())</f>
        <v>1.6661952535717006E-2</v>
      </c>
      <c r="P2216" s="44">
        <f>IFERROR(_xll.qlIndexFixing(ONIndex6M,I2216,TRUE,_xll.ohTrigger(RecalcTrigger,Trigger6M)),NA())</f>
        <v>1.6767027170654369E-2</v>
      </c>
      <c r="Q2216" s="178">
        <f>IFERROR(_xll.qlIndexFixing(ONIndex1Y,I2216,TRUE,_xll.ohTrigger(RecalcTrigger,Trigger1Y)),NA())</f>
        <v>1.6996481569142574E-2</v>
      </c>
    </row>
    <row r="2217" spans="2:17" x14ac:dyDescent="0.2">
      <c r="B2217" s="39" t="s">
        <v>42</v>
      </c>
      <c r="D2217" s="42">
        <f>_xll.qlCalendarAdvance(Calendar,$D2216,B2217,"f",FALSE)</f>
        <v>55024</v>
      </c>
      <c r="E2217" s="172">
        <f>_xll.qlInterestRateIndexValueDate(IndexON,D2217)</f>
        <v>55024</v>
      </c>
      <c r="F2217" s="188">
        <f>IFERROR(_xll.qlIndexFixing(IndexON,D2217,TRUE,_xll.ohTrigger(RecalcTrigger,TriggerON)),NA())</f>
        <v>1.6129559464639343E-2</v>
      </c>
      <c r="H2217" s="42">
        <f>_xll.qlCalendarAdvance(Calendar,$H2216,B2217,"f",FALSE)</f>
        <v>55024</v>
      </c>
      <c r="I2217" s="172">
        <f>_xll.qlInterestRateIndexValueDate(Index1M,$H2217)</f>
        <v>55024</v>
      </c>
      <c r="J2217" s="177">
        <f>IFERROR(_xll.qlIndexFixing(Index1M,$H2217,TRUE,_xll.ohTrigger(RecalcTrigger,Trigger1M)),NA())</f>
        <v>1.6404615458663861E-2</v>
      </c>
      <c r="K2217" s="44">
        <f>IFERROR(_xll.qlIndexFixing(Index3M,H2217,TRUE,_xll.ohTrigger(RecalcTrigger,Trigger3M)),NA())</f>
        <v>1.6657976083206221E-2</v>
      </c>
      <c r="L2217" s="44">
        <f>IFERROR(_xll.qlIndexFixing(Index6M,$H2217,TRUE,_xll.ohTrigger(RecalcTrigger,Trigger6M)),NA())</f>
        <v>1.6767727145366541E-2</v>
      </c>
      <c r="M2217" s="178">
        <f>IFERROR(_xll.qlIndexFixing(Index1Y,$H2217,TRUE,_xll.ohTrigger(RecalcTrigger,Trigger1Y)),NA())</f>
        <v>1.6999282522307313E-2</v>
      </c>
      <c r="N2217" s="177">
        <f>IFERROR(_xll.qlIndexFixing(ONIndex1M,I2217,TRUE,_xll.ohTrigger(RecalcTrigger,Trigger1M)),NA())</f>
        <v>1.6404801926751533E-2</v>
      </c>
      <c r="O2217" s="44">
        <f>IFERROR(_xll.qlIndexFixing(ONIndex3M,I2217,TRUE,_xll.ohTrigger(RecalcTrigger,Trigger3M)),NA())</f>
        <v>1.6656758040737296E-2</v>
      </c>
      <c r="P2217" s="44">
        <f>IFERROR(_xll.qlIndexFixing(ONIndex6M,I2217,TRUE,_xll.ohTrigger(RecalcTrigger,Trigger6M)),NA())</f>
        <v>1.6761964225378012E-2</v>
      </c>
      <c r="Q2217" s="178">
        <f>IFERROR(_xll.qlIndexFixing(ONIndex1Y,I2217,TRUE,_xll.ohTrigger(RecalcTrigger,Trigger1Y)),NA())</f>
        <v>1.6991029388485623E-2</v>
      </c>
    </row>
    <row r="2218" spans="2:17" x14ac:dyDescent="0.2">
      <c r="B2218" s="39" t="s">
        <v>42</v>
      </c>
      <c r="D2218" s="42">
        <f>_xll.qlCalendarAdvance(Calendar,$D2217,B2218,"f",FALSE)</f>
        <v>55031</v>
      </c>
      <c r="E2218" s="172">
        <f>_xll.qlInterestRateIndexValueDate(IndexON,D2218)</f>
        <v>55031</v>
      </c>
      <c r="F2218" s="188">
        <f>IFERROR(_xll.qlIndexFixing(IndexON,D2218,TRUE,_xll.ohTrigger(RecalcTrigger,TriggerON)),NA())</f>
        <v>1.6124585057237795E-2</v>
      </c>
      <c r="H2218" s="42">
        <f>_xll.qlCalendarAdvance(Calendar,$H2217,B2218,"f",FALSE)</f>
        <v>55031</v>
      </c>
      <c r="I2218" s="172">
        <f>_xll.qlInterestRateIndexValueDate(Index1M,$H2218)</f>
        <v>55031</v>
      </c>
      <c r="J2218" s="177">
        <f>IFERROR(_xll.qlIndexFixing(Index1M,$H2218,TRUE,_xll.ohTrigger(RecalcTrigger,Trigger1M)),NA())</f>
        <v>1.6399398834978578E-2</v>
      </c>
      <c r="K2218" s="44">
        <f>IFERROR(_xll.qlIndexFixing(Index3M,H2218,TRUE,_xll.ohTrigger(RecalcTrigger,Trigger3M)),NA())</f>
        <v>1.6652858232580343E-2</v>
      </c>
      <c r="L2218" s="44">
        <f>IFERROR(_xll.qlIndexFixing(Index6M,$H2218,TRUE,_xll.ohTrigger(RecalcTrigger,Trigger6M)),NA())</f>
        <v>1.6762719580737807E-2</v>
      </c>
      <c r="M2218" s="178">
        <f>IFERROR(_xll.qlIndexFixing(Index1Y,$H2218,TRUE,_xll.ohTrigger(RecalcTrigger,Trigger1Y)),NA())</f>
        <v>1.6994183138890673E-2</v>
      </c>
      <c r="N2218" s="177">
        <f>IFERROR(_xll.qlIndexFixing(ONIndex1M,I2218,TRUE,_xll.ohTrigger(RecalcTrigger,Trigger1M)),NA())</f>
        <v>1.6399550904908633E-2</v>
      </c>
      <c r="O2218" s="44">
        <f>IFERROR(_xll.qlIndexFixing(ONIndex3M,I2218,TRUE,_xll.ohTrigger(RecalcTrigger,Trigger3M)),NA())</f>
        <v>1.6651578979400838E-2</v>
      </c>
      <c r="P2218" s="44">
        <f>IFERROR(_xll.qlIndexFixing(ONIndex6M,I2218,TRUE,_xll.ohTrigger(RecalcTrigger,Trigger6M)),NA())</f>
        <v>1.6756916639344421E-2</v>
      </c>
      <c r="Q2218" s="178">
        <f>IFERROR(_xll.qlIndexFixing(ONIndex1Y,I2218,TRUE,_xll.ohTrigger(RecalcTrigger,Trigger1Y)),NA())</f>
        <v>1.6985593422109702E-2</v>
      </c>
    </row>
    <row r="2219" spans="2:17" x14ac:dyDescent="0.2">
      <c r="B2219" s="39" t="s">
        <v>42</v>
      </c>
      <c r="D2219" s="42">
        <f>_xll.qlCalendarAdvance(Calendar,$D2218,B2219,"f",FALSE)</f>
        <v>55038</v>
      </c>
      <c r="E2219" s="172">
        <f>_xll.qlInterestRateIndexValueDate(IndexON,D2219)</f>
        <v>55038</v>
      </c>
      <c r="F2219" s="188">
        <f>IFERROR(_xll.qlIndexFixing(IndexON,D2219,TRUE,_xll.ohTrigger(RecalcTrigger,TriggerON)),NA())</f>
        <v>1.6119626058679337E-2</v>
      </c>
      <c r="H2219" s="42">
        <f>_xll.qlCalendarAdvance(Calendar,$H2218,B2219,"f",FALSE)</f>
        <v>55038</v>
      </c>
      <c r="I2219" s="172">
        <f>_xll.qlInterestRateIndexValueDate(Index1M,$H2219)</f>
        <v>55038</v>
      </c>
      <c r="J2219" s="177">
        <f>IFERROR(_xll.qlIndexFixing(Index1M,$H2219,TRUE,_xll.ohTrigger(RecalcTrigger,Trigger1M)),NA())</f>
        <v>1.6394180373300687E-2</v>
      </c>
      <c r="K2219" s="44">
        <f>IFERROR(_xll.qlIndexFixing(Index3M,H2219,TRUE,_xll.ohTrigger(RecalcTrigger,Trigger3M)),NA())</f>
        <v>1.6647773030967504E-2</v>
      </c>
      <c r="L2219" s="44">
        <f>IFERROR(_xll.qlIndexFixing(Index6M,$H2219,TRUE,_xll.ohTrigger(RecalcTrigger,Trigger6M)),NA())</f>
        <v>1.675784487112587E-2</v>
      </c>
      <c r="M2219" s="178">
        <f>IFERROR(_xll.qlIndexFixing(Index1Y,$H2219,TRUE,_xll.ohTrigger(RecalcTrigger,Trigger1Y)),NA())</f>
        <v>1.6989100270121016E-2</v>
      </c>
      <c r="N2219" s="177">
        <f>IFERROR(_xll.qlIndexFixing(ONIndex1M,I2219,TRUE,_xll.ohTrigger(RecalcTrigger,Trigger1M)),NA())</f>
        <v>1.6394312694699709E-2</v>
      </c>
      <c r="O2219" s="44">
        <f>IFERROR(_xll.qlIndexFixing(ONIndex3M,I2219,TRUE,_xll.ohTrigger(RecalcTrigger,Trigger3M)),NA())</f>
        <v>1.6646415351950772E-2</v>
      </c>
      <c r="P2219" s="44">
        <f>IFERROR(_xll.qlIndexFixing(ONIndex6M,I2219,TRUE,_xll.ohTrigger(RecalcTrigger,Trigger6M)),NA())</f>
        <v>1.675188441271569E-2</v>
      </c>
      <c r="Q2219" s="178">
        <f>IFERROR(_xll.qlIndexFixing(ONIndex1Y,I2219,TRUE,_xll.ohTrigger(RecalcTrigger,Trigger1Y)),NA())</f>
        <v>1.6980173670257948E-2</v>
      </c>
    </row>
    <row r="2220" spans="2:17" x14ac:dyDescent="0.2">
      <c r="B2220" s="39" t="s">
        <v>42</v>
      </c>
      <c r="D2220" s="42">
        <f>_xll.qlCalendarAdvance(Calendar,$D2219,B2220,"f",FALSE)</f>
        <v>55045</v>
      </c>
      <c r="E2220" s="172">
        <f>_xll.qlInterestRateIndexValueDate(IndexON,D2220)</f>
        <v>55045</v>
      </c>
      <c r="F2220" s="188">
        <f>IFERROR(_xll.qlIndexFixing(IndexON,D2220,TRUE,_xll.ohTrigger(RecalcTrigger,TriggerON)),NA())</f>
        <v>1.6114682469126063E-2</v>
      </c>
      <c r="H2220" s="42">
        <f>_xll.qlCalendarAdvance(Calendar,$H2219,B2220,"f",FALSE)</f>
        <v>55045</v>
      </c>
      <c r="I2220" s="172">
        <f>_xll.qlInterestRateIndexValueDate(Index1M,$H2220)</f>
        <v>55045</v>
      </c>
      <c r="J2220" s="177">
        <f>IFERROR(_xll.qlIndexFixing(Index1M,$H2220,TRUE,_xll.ohTrigger(RecalcTrigger,Trigger1M)),NA())</f>
        <v>1.638897474190552E-2</v>
      </c>
      <c r="K2220" s="44">
        <f>IFERROR(_xll.qlIndexFixing(Index3M,H2220,TRUE,_xll.ohTrigger(RecalcTrigger,Trigger3M)),NA())</f>
        <v>1.6642703332874952E-2</v>
      </c>
      <c r="L2220" s="44">
        <f>IFERROR(_xll.qlIndexFixing(Index6M,$H2220,TRUE,_xll.ohTrigger(RecalcTrigger,Trigger6M)),NA())</f>
        <v>1.6752985659345396E-2</v>
      </c>
      <c r="M2220" s="178">
        <f>IFERROR(_xll.qlIndexFixing(Index1Y,$H2220,TRUE,_xll.ohTrigger(RecalcTrigger,Trigger1Y)),NA())</f>
        <v>1.6984033915750762E-2</v>
      </c>
      <c r="N2220" s="177">
        <f>IFERROR(_xll.qlIndexFixing(ONIndex1M,I2220,TRUE,_xll.ohTrigger(RecalcTrigger,Trigger1M)),NA())</f>
        <v>1.6389087295881621E-2</v>
      </c>
      <c r="O2220" s="44">
        <f>IFERROR(_xll.qlIndexFixing(ONIndex3M,I2220,TRUE,_xll.ohTrigger(RecalcTrigger,Trigger3M)),NA())</f>
        <v>1.6641267158387096E-2</v>
      </c>
      <c r="P2220" s="44">
        <f>IFERROR(_xll.qlIndexFixing(ONIndex6M,I2220,TRUE,_xll.ohTrigger(RecalcTrigger,Trigger6M)),NA())</f>
        <v>1.6746867545410771E-2</v>
      </c>
      <c r="Q2220" s="178">
        <f>IFERROR(_xll.qlIndexFixing(ONIndex1Y,I2220,TRUE,_xll.ohTrigger(RecalcTrigger,Trigger1Y)),NA())</f>
        <v>1.6974770133011408E-2</v>
      </c>
    </row>
    <row r="2221" spans="2:17" x14ac:dyDescent="0.2">
      <c r="B2221" s="39" t="s">
        <v>42</v>
      </c>
      <c r="D2221" s="42">
        <f>_xll.qlCalendarAdvance(Calendar,$D2220,B2221,"f",FALSE)</f>
        <v>55052</v>
      </c>
      <c r="E2221" s="172">
        <f>_xll.qlInterestRateIndexValueDate(IndexON,D2221)</f>
        <v>55052</v>
      </c>
      <c r="F2221" s="188">
        <f>IFERROR(_xll.qlIndexFixing(IndexON,D2221,TRUE,_xll.ohTrigger(RecalcTrigger,TriggerON)),NA())</f>
        <v>1.6109754288496925E-2</v>
      </c>
      <c r="H2221" s="42">
        <f>_xll.qlCalendarAdvance(Calendar,$H2220,B2221,"f",FALSE)</f>
        <v>55052</v>
      </c>
      <c r="I2221" s="172">
        <f>_xll.qlInterestRateIndexValueDate(Index1M,$H2221)</f>
        <v>55052</v>
      </c>
      <c r="J2221" s="177">
        <f>IFERROR(_xll.qlIndexFixing(Index1M,$H2221,TRUE,_xll.ohTrigger(RecalcTrigger,Trigger1M)),NA())</f>
        <v>1.6383781940782272E-2</v>
      </c>
      <c r="K2221" s="44">
        <f>IFERROR(_xll.qlIndexFixing(Index3M,H2221,TRUE,_xll.ohTrigger(RecalcTrigger,Trigger3M)),NA())</f>
        <v>1.6637649138244798E-2</v>
      </c>
      <c r="L2221" s="44">
        <f>IFERROR(_xll.qlIndexFixing(Index6M,$H2221,TRUE,_xll.ohTrigger(RecalcTrigger,Trigger6M)),NA())</f>
        <v>1.674814194528533E-2</v>
      </c>
      <c r="M2221" s="178">
        <f>IFERROR(_xll.qlIndexFixing(Index1Y,$H2221,TRUE,_xll.ohTrigger(RecalcTrigger,Trigger1Y)),NA())</f>
        <v>1.6978984075533665E-2</v>
      </c>
      <c r="N2221" s="177">
        <f>IFERROR(_xll.qlIndexFixing(ONIndex1M,I2221,TRUE,_xll.ohTrigger(RecalcTrigger,Trigger1M)),NA())</f>
        <v>1.6383874708454371E-2</v>
      </c>
      <c r="O2221" s="44">
        <f>IFERROR(_xll.qlIndexFixing(ONIndex3M,I2221,TRUE,_xll.ohTrigger(RecalcTrigger,Trigger3M)),NA())</f>
        <v>1.6636134398709812E-2</v>
      </c>
      <c r="P2221" s="44">
        <f>IFERROR(_xll.qlIndexFixing(ONIndex6M,I2221,TRUE,_xll.ohTrigger(RecalcTrigger,Trigger6M)),NA())</f>
        <v>1.6741866037429665E-2</v>
      </c>
      <c r="Q2221" s="178">
        <f>IFERROR(_xll.qlIndexFixing(ONIndex1Y,I2221,TRUE,_xll.ohTrigger(RecalcTrigger,Trigger1Y)),NA())</f>
        <v>1.6969382810045897E-2</v>
      </c>
    </row>
    <row r="2222" spans="2:17" x14ac:dyDescent="0.2">
      <c r="B2222" s="39" t="s">
        <v>42</v>
      </c>
      <c r="D2222" s="42">
        <f>_xll.qlCalendarAdvance(Calendar,$D2221,B2222,"f",FALSE)</f>
        <v>55059</v>
      </c>
      <c r="E2222" s="172">
        <f>_xll.qlInterestRateIndexValueDate(IndexON,D2222)</f>
        <v>55059</v>
      </c>
      <c r="F2222" s="188">
        <f>IFERROR(_xll.qlIndexFixing(IndexON,D2222,TRUE,_xll.ohTrigger(RecalcTrigger,TriggerON)),NA())</f>
        <v>1.6104841516710877E-2</v>
      </c>
      <c r="H2222" s="42">
        <f>_xll.qlCalendarAdvance(Calendar,$H2221,B2222,"f",FALSE)</f>
        <v>55059</v>
      </c>
      <c r="I2222" s="172">
        <f>_xll.qlInterestRateIndexValueDate(Index1M,$H2222)</f>
        <v>55059</v>
      </c>
      <c r="J2222" s="177">
        <f>IFERROR(_xll.qlIndexFixing(Index1M,$H2222,TRUE,_xll.ohTrigger(RecalcTrigger,Trigger1M)),NA())</f>
        <v>1.6378601969901228E-2</v>
      </c>
      <c r="K2222" s="44">
        <f>IFERROR(_xll.qlIndexFixing(Index3M,H2222,TRUE,_xll.ohTrigger(RecalcTrigger,Trigger3M)),NA())</f>
        <v>1.6632610447018258E-2</v>
      </c>
      <c r="L2222" s="44">
        <f>IFERROR(_xll.qlIndexFixing(Index6M,$H2222,TRUE,_xll.ohTrigger(RecalcTrigger,Trigger6M)),NA())</f>
        <v>1.6743313728834631E-2</v>
      </c>
      <c r="M2222" s="178">
        <f>IFERROR(_xll.qlIndexFixing(Index1Y,$H2222,TRUE,_xll.ohTrigger(RecalcTrigger,Trigger1Y)),NA())</f>
        <v>1.6973950749223476E-2</v>
      </c>
      <c r="N2222" s="177">
        <f>IFERROR(_xll.qlIndexFixing(ONIndex1M,I2222,TRUE,_xll.ohTrigger(RecalcTrigger,Trigger1M)),NA())</f>
        <v>1.6378674932499004E-2</v>
      </c>
      <c r="O2222" s="44">
        <f>IFERROR(_xll.qlIndexFixing(ONIndex3M,I2222,TRUE,_xll.ohTrigger(RecalcTrigger,Trigger3M)),NA())</f>
        <v>1.6631017072756826E-2</v>
      </c>
      <c r="P2222" s="44">
        <f>IFERROR(_xll.qlIndexFixing(ONIndex6M,I2222,TRUE,_xll.ohTrigger(RecalcTrigger,Trigger6M)),NA())</f>
        <v>1.6736879888691325E-2</v>
      </c>
      <c r="Q2222" s="178">
        <f>IFERROR(_xll.qlIndexFixing(ONIndex1Y,I2222,TRUE,_xll.ohTrigger(RecalcTrigger,Trigger1Y)),NA())</f>
        <v>1.6964011701523507E-2</v>
      </c>
    </row>
    <row r="2223" spans="2:17" x14ac:dyDescent="0.2">
      <c r="B2223" s="39" t="s">
        <v>42</v>
      </c>
      <c r="D2223" s="42">
        <f>_xll.qlCalendarAdvance(Calendar,$D2222,B2223,"f",FALSE)</f>
        <v>55066</v>
      </c>
      <c r="E2223" s="172">
        <f>_xll.qlInterestRateIndexValueDate(IndexON,D2223)</f>
        <v>55066</v>
      </c>
      <c r="F2223" s="188">
        <f>IFERROR(_xll.qlIndexFixing(IndexON,D2223,TRUE,_xll.ohTrigger(RecalcTrigger,TriggerON)),NA())</f>
        <v>1.6099944154011059E-2</v>
      </c>
      <c r="H2223" s="42">
        <f>_xll.qlCalendarAdvance(Calendar,$H2222,B2223,"f",FALSE)</f>
        <v>55066</v>
      </c>
      <c r="I2223" s="172">
        <f>_xll.qlInterestRateIndexValueDate(Index1M,$H2223)</f>
        <v>55066</v>
      </c>
      <c r="J2223" s="177">
        <f>IFERROR(_xll.qlIndexFixing(Index1M,$H2223,TRUE,_xll.ohTrigger(RecalcTrigger,Trigger1M)),NA())</f>
        <v>1.6373432459926184E-2</v>
      </c>
      <c r="K2223" s="44">
        <f>IFERROR(_xll.qlIndexFixing(Index3M,H2223,TRUE,_xll.ohTrigger(RecalcTrigger,Trigger3M)),NA())</f>
        <v>1.6627609667212391E-2</v>
      </c>
      <c r="L2223" s="44">
        <f>IFERROR(_xll.qlIndexFixing(Index6M,$H2223,TRUE,_xll.ohTrigger(RecalcTrigger,Trigger6M)),NA())</f>
        <v>1.6738545354907809E-2</v>
      </c>
      <c r="M2223" s="178">
        <f>IFERROR(_xll.qlIndexFixing(Index1Y,$H2223,TRUE,_xll.ohTrigger(RecalcTrigger,Trigger1Y)),NA())</f>
        <v>1.6968933936575281E-2</v>
      </c>
      <c r="N2223" s="177">
        <f>IFERROR(_xll.qlIndexFixing(ONIndex1M,I2223,TRUE,_xll.ohTrigger(RecalcTrigger,Trigger1M)),NA())</f>
        <v>1.6373487968015521E-2</v>
      </c>
      <c r="O2223" s="44">
        <f>IFERROR(_xll.qlIndexFixing(ONIndex3M,I2223,TRUE,_xll.ohTrigger(RecalcTrigger,Trigger3M)),NA())</f>
        <v>1.6625915180771278E-2</v>
      </c>
      <c r="P2223" s="44">
        <f>IFERROR(_xll.qlIndexFixing(ONIndex6M,I2223,TRUE,_xll.ohTrigger(RecalcTrigger,Trigger6M)),NA())</f>
        <v>1.6731909099357845E-2</v>
      </c>
      <c r="Q2223" s="178">
        <f>IFERROR(_xll.qlIndexFixing(ONIndex1Y,I2223,TRUE,_xll.ohTrigger(RecalcTrigger,Trigger1Y)),NA())</f>
        <v>1.6958656807606332E-2</v>
      </c>
    </row>
    <row r="2224" spans="2:17" x14ac:dyDescent="0.2">
      <c r="B2224" s="39" t="s">
        <v>42</v>
      </c>
      <c r="D2224" s="42">
        <f>_xll.qlCalendarAdvance(Calendar,$D2223,B2224,"f",FALSE)</f>
        <v>55073</v>
      </c>
      <c r="E2224" s="172">
        <f>_xll.qlInterestRateIndexValueDate(IndexON,D2224)</f>
        <v>55073</v>
      </c>
      <c r="F2224" s="188">
        <f>IFERROR(_xll.qlIndexFixing(IndexON,D2224,TRUE,_xll.ohTrigger(RecalcTrigger,TriggerON)),NA())</f>
        <v>1.6095062200073285E-2</v>
      </c>
      <c r="H2224" s="42">
        <f>_xll.qlCalendarAdvance(Calendar,$H2223,B2224,"f",FALSE)</f>
        <v>55073</v>
      </c>
      <c r="I2224" s="172">
        <f>_xll.qlInterestRateIndexValueDate(Index1M,$H2224)</f>
        <v>55073</v>
      </c>
      <c r="J2224" s="177">
        <f>IFERROR(_xll.qlIndexFixing(Index1M,$H2224,TRUE,_xll.ohTrigger(RecalcTrigger,Trigger1M)),NA())</f>
        <v>1.6368280206130494E-2</v>
      </c>
      <c r="K2224" s="44">
        <f>IFERROR(_xll.qlIndexFixing(Index3M,H2224,TRUE,_xll.ohTrigger(RecalcTrigger,Trigger3M)),NA())</f>
        <v>1.6622602862423414E-2</v>
      </c>
      <c r="L2224" s="44">
        <f>IFERROR(_xll.qlIndexFixing(Index6M,$H2224,TRUE,_xll.ohTrigger(RecalcTrigger,Trigger6M)),NA())</f>
        <v>1.6733749021281157E-2</v>
      </c>
      <c r="M2224" s="178">
        <f>IFERROR(_xll.qlIndexFixing(Index1Y,$H2224,TRUE,_xll.ohTrigger(RecalcTrigger,Trigger1Y)),NA())</f>
        <v>1.6963933637345274E-2</v>
      </c>
      <c r="N2224" s="177">
        <f>IFERROR(_xll.qlIndexFixing(ONIndex1M,I2224,TRUE,_xll.ohTrigger(RecalcTrigger,Trigger1M)),NA())</f>
        <v>1.6368313815003921E-2</v>
      </c>
      <c r="O2224" s="44">
        <f>IFERROR(_xll.qlIndexFixing(ONIndex3M,I2224,TRUE,_xll.ohTrigger(RecalcTrigger,Trigger3M)),NA())</f>
        <v>1.6620828722591074E-2</v>
      </c>
      <c r="P2224" s="44">
        <f>IFERROR(_xll.qlIndexFixing(ONIndex6M,I2224,TRUE,_xll.ohTrigger(RecalcTrigger,Trigger6M)),NA())</f>
        <v>1.6726953669429223E-2</v>
      </c>
      <c r="Q2224" s="178">
        <f>IFERROR(_xll.qlIndexFixing(ONIndex1Y,I2224,TRUE,_xll.ohTrigger(RecalcTrigger,Trigger1Y)),NA())</f>
        <v>1.6953318128051231E-2</v>
      </c>
    </row>
    <row r="2225" spans="2:17" x14ac:dyDescent="0.2">
      <c r="B2225" s="39" t="s">
        <v>42</v>
      </c>
      <c r="D2225" s="42">
        <f>_xll.qlCalendarAdvance(Calendar,$D2224,B2225,"f",FALSE)</f>
        <v>55080</v>
      </c>
      <c r="E2225" s="172">
        <f>_xll.qlInterestRateIndexValueDate(IndexON,D2225)</f>
        <v>55080</v>
      </c>
      <c r="F2225" s="188">
        <f>IFERROR(_xll.qlIndexFixing(IndexON,D2225,TRUE,_xll.ohTrigger(RecalcTrigger,TriggerON)),NA())</f>
        <v>1.6090195654978601E-2</v>
      </c>
      <c r="H2225" s="42">
        <f>_xll.qlCalendarAdvance(Calendar,$H2224,B2225,"f",FALSE)</f>
        <v>55080</v>
      </c>
      <c r="I2225" s="172">
        <f>_xll.qlInterestRateIndexValueDate(Index1M,$H2225)</f>
        <v>55080</v>
      </c>
      <c r="J2225" s="177">
        <f>IFERROR(_xll.qlIndexFixing(Index1M,$H2225,TRUE,_xll.ohTrigger(RecalcTrigger,Trigger1M)),NA())</f>
        <v>1.6363140784478397E-2</v>
      </c>
      <c r="K2225" s="44">
        <f>IFERROR(_xll.qlIndexFixing(Index3M,H2225,TRUE,_xll.ohTrigger(RecalcTrigger,Trigger3M)),NA())</f>
        <v>1.6617611561634667E-2</v>
      </c>
      <c r="L2225" s="44">
        <f>IFERROR(_xll.qlIndexFixing(Index6M,$H2225,TRUE,_xll.ohTrigger(RecalcTrigger,Trigger6M)),NA())</f>
        <v>1.672896818569615E-2</v>
      </c>
      <c r="M2225" s="178">
        <f>IFERROR(_xll.qlIndexFixing(Index1Y,$H2225,TRUE,_xll.ohTrigger(RecalcTrigger,Trigger1Y)),NA())</f>
        <v>1.6958949851289873E-2</v>
      </c>
      <c r="N2225" s="177">
        <f>IFERROR(_xll.qlIndexFixing(ONIndex1M,I2225,TRUE,_xll.ohTrigger(RecalcTrigger,Trigger1M)),NA())</f>
        <v>1.6363152473464204E-2</v>
      </c>
      <c r="O2225" s="44">
        <f>IFERROR(_xll.qlIndexFixing(ONIndex3M,I2225,TRUE,_xll.ohTrigger(RecalcTrigger,Trigger3M)),NA())</f>
        <v>1.6615757698216216E-2</v>
      </c>
      <c r="P2225" s="44">
        <f>IFERROR(_xll.qlIndexFixing(ONIndex6M,I2225,TRUE,_xll.ohTrigger(RecalcTrigger,Trigger6M)),NA())</f>
        <v>1.6722013598662322E-2</v>
      </c>
      <c r="Q2225" s="178">
        <f>IFERROR(_xll.qlIndexFixing(ONIndex1Y,I2225,TRUE,_xll.ohTrigger(RecalcTrigger,Trigger1Y)),NA())</f>
        <v>1.6947995662858206E-2</v>
      </c>
    </row>
    <row r="2226" spans="2:17" x14ac:dyDescent="0.2">
      <c r="B2226" s="39" t="s">
        <v>42</v>
      </c>
      <c r="D2226" s="42">
        <f>_xll.qlCalendarAdvance(Calendar,$D2225,B2226,"f",FALSE)</f>
        <v>55087</v>
      </c>
      <c r="E2226" s="172">
        <f>_xll.qlInterestRateIndexValueDate(IndexON,D2226)</f>
        <v>55087</v>
      </c>
      <c r="F2226" s="188">
        <f>IFERROR(_xll.qlIndexFixing(IndexON,D2226,TRUE,_xll.ohTrigger(RecalcTrigger,TriggerON)),NA())</f>
        <v>1.6085344518970146E-2</v>
      </c>
      <c r="H2226" s="42">
        <f>_xll.qlCalendarAdvance(Calendar,$H2225,B2226,"f",FALSE)</f>
        <v>55087</v>
      </c>
      <c r="I2226" s="172">
        <f>_xll.qlInterestRateIndexValueDate(Index1M,$H2226)</f>
        <v>55087</v>
      </c>
      <c r="J2226" s="177">
        <f>IFERROR(_xll.qlIndexFixing(Index1M,$H2226,TRUE,_xll.ohTrigger(RecalcTrigger,Trigger1M)),NA())</f>
        <v>1.6358014194945342E-2</v>
      </c>
      <c r="K2226" s="44">
        <f>IFERROR(_xll.qlIndexFixing(Index3M,H2226,TRUE,_xll.ohTrigger(RecalcTrigger,Trigger3M)),NA())</f>
        <v>1.6612635764785371E-2</v>
      </c>
      <c r="L2226" s="44">
        <f>IFERROR(_xll.qlIndexFixing(Index6M,$H2226,TRUE,_xll.ohTrigger(RecalcTrigger,Trigger6M)),NA())</f>
        <v>1.67242028480428E-2</v>
      </c>
      <c r="M2226" s="178">
        <f>IFERROR(_xll.qlIndexFixing(Index1Y,$H2226,TRUE,_xll.ohTrigger(RecalcTrigger,Trigger1Y)),NA())</f>
        <v>1.6953982578166604E-2</v>
      </c>
      <c r="N2226" s="177">
        <f>IFERROR(_xll.qlIndexFixing(ONIndex1M,I2226,TRUE,_xll.ohTrigger(RecalcTrigger,Trigger1M)),NA())</f>
        <v>1.6358003943234278E-2</v>
      </c>
      <c r="O2226" s="44">
        <f>IFERROR(_xll.qlIndexFixing(ONIndex3M,I2226,TRUE,_xll.ohTrigger(RecalcTrigger,Trigger3M)),NA())</f>
        <v>1.6610702107646702E-2</v>
      </c>
      <c r="P2226" s="44">
        <f>IFERROR(_xll.qlIndexFixing(ONIndex6M,I2226,TRUE,_xll.ohTrigger(RecalcTrigger,Trigger6M)),NA())</f>
        <v>1.6717088887219234E-2</v>
      </c>
      <c r="Q2226" s="178">
        <f>IFERROR(_xll.qlIndexFixing(ONIndex1Y,I2226,TRUE,_xll.ohTrigger(RecalcTrigger,Trigger1Y)),NA())</f>
        <v>1.6942689412189349E-2</v>
      </c>
    </row>
    <row r="2227" spans="2:17" x14ac:dyDescent="0.2">
      <c r="B2227" s="39" t="s">
        <v>42</v>
      </c>
      <c r="D2227" s="42">
        <f>_xll.qlCalendarAdvance(Calendar,$D2226,B2227,"f",FALSE)</f>
        <v>55094</v>
      </c>
      <c r="E2227" s="172">
        <f>_xll.qlInterestRateIndexValueDate(IndexON,D2227)</f>
        <v>55094</v>
      </c>
      <c r="F2227" s="188">
        <f>IFERROR(_xll.qlIndexFixing(IndexON,D2227,TRUE,_xll.ohTrigger(RecalcTrigger,TriggerON)),NA())</f>
        <v>1.6080508791966874E-2</v>
      </c>
      <c r="H2227" s="42">
        <f>_xll.qlCalendarAdvance(Calendar,$H2226,B2227,"f",FALSE)</f>
        <v>55094</v>
      </c>
      <c r="I2227" s="172">
        <f>_xll.qlInterestRateIndexValueDate(Index1M,$H2227)</f>
        <v>55094</v>
      </c>
      <c r="J2227" s="177">
        <f>IFERROR(_xll.qlIndexFixing(Index1M,$H2227,TRUE,_xll.ohTrigger(RecalcTrigger,Trigger1M)),NA())</f>
        <v>1.6352894568721098E-2</v>
      </c>
      <c r="K2227" s="44">
        <f>IFERROR(_xll.qlIndexFixing(Index3M,H2227,TRUE,_xll.ohTrigger(RecalcTrigger,Trigger3M)),NA())</f>
        <v>1.6607675471819145E-2</v>
      </c>
      <c r="L2227" s="44">
        <f>IFERROR(_xll.qlIndexFixing(Index6M,$H2227,TRUE,_xll.ohTrigger(RecalcTrigger,Trigger6M)),NA())</f>
        <v>1.6719405106879307E-2</v>
      </c>
      <c r="M2227" s="178">
        <f>IFERROR(_xll.qlIndexFixing(Index1Y,$H2227,TRUE,_xll.ohTrigger(RecalcTrigger,Trigger1Y)),NA())</f>
        <v>1.6949031817733662E-2</v>
      </c>
      <c r="N2227" s="177">
        <f>IFERROR(_xll.qlIndexFixing(ONIndex1M,I2227,TRUE,_xll.ohTrigger(RecalcTrigger,Trigger1M)),NA())</f>
        <v>1.6352868224476236E-2</v>
      </c>
      <c r="O2227" s="44">
        <f>IFERROR(_xll.qlIndexFixing(ONIndex3M,I2227,TRUE,_xll.ohTrigger(RecalcTrigger,Trigger3M)),NA())</f>
        <v>1.6605661951044626E-2</v>
      </c>
      <c r="P2227" s="44">
        <f>IFERROR(_xll.qlIndexFixing(ONIndex6M,I2227,TRUE,_xll.ohTrigger(RecalcTrigger,Trigger6M)),NA())</f>
        <v>1.6712179535262051E-2</v>
      </c>
      <c r="Q2227" s="178">
        <f>IFERROR(_xll.qlIndexFixing(ONIndex1Y,I2227,TRUE,_xll.ohTrigger(RecalcTrigger,Trigger1Y)),NA())</f>
        <v>1.6937399376125706E-2</v>
      </c>
    </row>
    <row r="2228" spans="2:17" x14ac:dyDescent="0.2">
      <c r="B2228" s="39" t="s">
        <v>42</v>
      </c>
      <c r="D2228" s="42">
        <f>_xll.qlCalendarAdvance(Calendar,$D2227,B2228,"f",FALSE)</f>
        <v>55101</v>
      </c>
      <c r="E2228" s="172">
        <f>_xll.qlInterestRateIndexValueDate(IndexON,D2228)</f>
        <v>55101</v>
      </c>
      <c r="F2228" s="188">
        <f>IFERROR(_xll.qlIndexFixing(IndexON,D2228,TRUE,_xll.ohTrigger(RecalcTrigger,TriggerON)),NA())</f>
        <v>1.6075688473725647E-2</v>
      </c>
      <c r="H2228" s="42">
        <f>_xll.qlCalendarAdvance(Calendar,$H2227,B2228,"f",FALSE)</f>
        <v>55101</v>
      </c>
      <c r="I2228" s="172">
        <f>_xll.qlInterestRateIndexValueDate(Index1M,$H2228)</f>
        <v>55101</v>
      </c>
      <c r="J2228" s="177">
        <f>IFERROR(_xll.qlIndexFixing(Index1M,$H2228,TRUE,_xll.ohTrigger(RecalcTrigger,Trigger1M)),NA())</f>
        <v>1.6347791579012304E-2</v>
      </c>
      <c r="K2228" s="44">
        <f>IFERROR(_xll.qlIndexFixing(Index3M,H2228,TRUE,_xll.ohTrigger(RecalcTrigger,Trigger3M)),NA())</f>
        <v>1.6602730682677844E-2</v>
      </c>
      <c r="L2228" s="44">
        <f>IFERROR(_xll.qlIndexFixing(Index6M,$H2228,TRUE,_xll.ohTrigger(RecalcTrigger,Trigger6M)),NA())</f>
        <v>1.6714669873782367E-2</v>
      </c>
      <c r="M2228" s="178">
        <f>IFERROR(_xll.qlIndexFixing(Index1Y,$H2228,TRUE,_xll.ohTrigger(RecalcTrigger,Trigger1Y)),NA())</f>
        <v>1.6944097569750571E-2</v>
      </c>
      <c r="N2228" s="177">
        <f>IFERROR(_xll.qlIndexFixing(ONIndex1M,I2228,TRUE,_xll.ohTrigger(RecalcTrigger,Trigger1M)),NA())</f>
        <v>1.6347745317190077E-2</v>
      </c>
      <c r="O2228" s="44">
        <f>IFERROR(_xll.qlIndexFixing(ONIndex3M,I2228,TRUE,_xll.ohTrigger(RecalcTrigger,Trigger3M)),NA())</f>
        <v>1.6600637228166848E-2</v>
      </c>
      <c r="P2228" s="44">
        <f>IFERROR(_xll.qlIndexFixing(ONIndex6M,I2228,TRUE,_xll.ohTrigger(RecalcTrigger,Trigger6M)),NA())</f>
        <v>1.6707285542466588E-2</v>
      </c>
      <c r="Q2228" s="178">
        <f>IFERROR(_xll.qlIndexFixing(ONIndex1Y,I2228,TRUE,_xll.ohTrigger(RecalcTrigger,Trigger1Y)),NA())</f>
        <v>1.6932125554343092E-2</v>
      </c>
    </row>
    <row r="2229" spans="2:17" x14ac:dyDescent="0.2">
      <c r="B2229" s="39" t="s">
        <v>42</v>
      </c>
      <c r="D2229" s="42">
        <f>_xll.qlCalendarAdvance(Calendar,$D2228,B2229,"f",FALSE)</f>
        <v>55108</v>
      </c>
      <c r="E2229" s="172">
        <f>_xll.qlInterestRateIndexValueDate(IndexON,D2229)</f>
        <v>55108</v>
      </c>
      <c r="F2229" s="188">
        <f>IFERROR(_xll.qlIndexFixing(IndexON,D2229,TRUE,_xll.ohTrigger(RecalcTrigger,TriggerON)),NA())</f>
        <v>1.6070883564408556E-2</v>
      </c>
      <c r="H2229" s="42">
        <f>_xll.qlCalendarAdvance(Calendar,$H2228,B2229,"f",FALSE)</f>
        <v>55108</v>
      </c>
      <c r="I2229" s="172">
        <f>_xll.qlInterestRateIndexValueDate(Index1M,$H2229)</f>
        <v>55108</v>
      </c>
      <c r="J2229" s="177">
        <f>IFERROR(_xll.qlIndexFixing(Index1M,$H2229,TRUE,_xll.ohTrigger(RecalcTrigger,Trigger1M)),NA())</f>
        <v>1.6342701419434946E-2</v>
      </c>
      <c r="K2229" s="44">
        <f>IFERROR(_xll.qlIndexFixing(Index3M,H2229,TRUE,_xll.ohTrigger(RecalcTrigger,Trigger3M)),NA())</f>
        <v>1.6597801397303331E-2</v>
      </c>
      <c r="L2229" s="44">
        <f>IFERROR(_xll.qlIndexFixing(Index6M,$H2229,TRUE,_xll.ohTrigger(RecalcTrigger,Trigger6M)),NA())</f>
        <v>1.6709950137530002E-2</v>
      </c>
      <c r="M2229" s="178">
        <f>IFERROR(_xll.qlIndexFixing(Index1Y,$H2229,TRUE,_xll.ohTrigger(RecalcTrigger,Trigger1Y)),NA())</f>
        <v>1.6939179833976414E-2</v>
      </c>
      <c r="N2229" s="177">
        <f>IFERROR(_xll.qlIndexFixing(ONIndex1M,I2229,TRUE,_xll.ohTrigger(RecalcTrigger,Trigger1M)),NA())</f>
        <v>1.6342635221213708E-2</v>
      </c>
      <c r="O2229" s="44">
        <f>IFERROR(_xll.qlIndexFixing(ONIndex3M,I2229,TRUE,_xll.ohTrigger(RecalcTrigger,Trigger3M)),NA())</f>
        <v>1.6595627939094415E-2</v>
      </c>
      <c r="P2229" s="44">
        <f>IFERROR(_xll.qlIndexFixing(ONIndex6M,I2229,TRUE,_xll.ohTrigger(RecalcTrigger,Trigger6M)),NA())</f>
        <v>1.6702406909075984E-2</v>
      </c>
      <c r="Q2229" s="178">
        <f>IFERROR(_xll.qlIndexFixing(ONIndex1Y,I2229,TRUE,_xll.ohTrigger(RecalcTrigger,Trigger1Y)),NA())</f>
        <v>1.6926867947003599E-2</v>
      </c>
    </row>
    <row r="2230" spans="2:17" x14ac:dyDescent="0.2">
      <c r="B2230" s="39" t="s">
        <v>42</v>
      </c>
      <c r="D2230" s="42">
        <f>_xll.qlCalendarAdvance(Calendar,$D2229,B2230,"f",FALSE)</f>
        <v>55115</v>
      </c>
      <c r="E2230" s="172">
        <f>_xll.qlInterestRateIndexValueDate(IndexON,D2230)</f>
        <v>55115</v>
      </c>
      <c r="F2230" s="188">
        <f>IFERROR(_xll.qlIndexFixing(IndexON,D2230,TRUE,_xll.ohTrigger(RecalcTrigger,TriggerON)),NA())</f>
        <v>1.6066094064015601E-2</v>
      </c>
      <c r="H2230" s="42">
        <f>_xll.qlCalendarAdvance(Calendar,$H2229,B2230,"f",FALSE)</f>
        <v>55115</v>
      </c>
      <c r="I2230" s="172">
        <f>_xll.qlInterestRateIndexValueDate(Index1M,$H2230)</f>
        <v>55115</v>
      </c>
      <c r="J2230" s="177">
        <f>IFERROR(_xll.qlIndexFixing(Index1M,$H2230,TRUE,_xll.ohTrigger(RecalcTrigger,Trigger1M)),NA())</f>
        <v>1.6337624089980927E-2</v>
      </c>
      <c r="K2230" s="44">
        <f>IFERROR(_xll.qlIndexFixing(Index3M,H2230,TRUE,_xll.ohTrigger(RecalcTrigger,Trigger3M)),NA())</f>
        <v>1.659288761563834E-2</v>
      </c>
      <c r="L2230" s="44">
        <f>IFERROR(_xll.qlIndexFixing(Index6M,$H2230,TRUE,_xll.ohTrigger(RecalcTrigger,Trigger6M)),NA())</f>
        <v>1.670524589801475E-2</v>
      </c>
      <c r="M2230" s="178">
        <f>IFERROR(_xll.qlIndexFixing(Index1Y,$H2230,TRUE,_xll.ohTrigger(RecalcTrigger,Trigger1Y)),NA())</f>
        <v>1.6934278610172493E-2</v>
      </c>
      <c r="N2230" s="177">
        <f>IFERROR(_xll.qlIndexFixing(ONIndex1M,I2230,TRUE,_xll.ohTrigger(RecalcTrigger,Trigger1M)),NA())</f>
        <v>1.633753793679027E-2</v>
      </c>
      <c r="O2230" s="44">
        <f>IFERROR(_xll.qlIndexFixing(ONIndex3M,I2230,TRUE,_xll.ohTrigger(RecalcTrigger,Trigger3M)),NA())</f>
        <v>1.6590634083908373E-2</v>
      </c>
      <c r="P2230" s="44">
        <f>IFERROR(_xll.qlIndexFixing(ONIndex6M,I2230,TRUE,_xll.ohTrigger(RecalcTrigger,Trigger6M)),NA())</f>
        <v>1.6697543635009193E-2</v>
      </c>
      <c r="Q2230" s="178">
        <f>IFERROR(_xll.qlIndexFixing(ONIndex1Y,I2230,TRUE,_xll.ohTrigger(RecalcTrigger,Trigger1Y)),NA())</f>
        <v>1.6921626554107227E-2</v>
      </c>
    </row>
    <row r="2231" spans="2:17" x14ac:dyDescent="0.2">
      <c r="B2231" s="39" t="s">
        <v>42</v>
      </c>
      <c r="D2231" s="42">
        <f>_xll.qlCalendarAdvance(Calendar,$D2230,B2231,"f",FALSE)</f>
        <v>55122</v>
      </c>
      <c r="E2231" s="172">
        <f>_xll.qlInterestRateIndexValueDate(IndexON,D2231)</f>
        <v>55122</v>
      </c>
      <c r="F2231" s="188">
        <f>IFERROR(_xll.qlIndexFixing(IndexON,D2231,TRUE,_xll.ohTrigger(RecalcTrigger,TriggerON)),NA())</f>
        <v>1.606131997262783E-2</v>
      </c>
      <c r="H2231" s="42">
        <f>_xll.qlCalendarAdvance(Calendar,$H2230,B2231,"f",FALSE)</f>
        <v>55122</v>
      </c>
      <c r="I2231" s="172">
        <f>_xll.qlInterestRateIndexValueDate(Index1M,$H2231)</f>
        <v>55122</v>
      </c>
      <c r="J2231" s="177">
        <f>IFERROR(_xll.qlIndexFixing(Index1M,$H2231,TRUE,_xll.ohTrigger(RecalcTrigger,Trigger1M)),NA())</f>
        <v>1.6332559590634031E-2</v>
      </c>
      <c r="K2231" s="44">
        <f>IFERROR(_xll.qlIndexFixing(Index3M,H2231,TRUE,_xll.ohTrigger(RecalcTrigger,Trigger3M)),NA())</f>
        <v>1.6587930487019689E-2</v>
      </c>
      <c r="L2231" s="44">
        <f>IFERROR(_xll.qlIndexFixing(Index6M,$H2231,TRUE,_xll.ohTrigger(RecalcTrigger,Trigger6M)),NA())</f>
        <v>1.670060862493682E-2</v>
      </c>
      <c r="M2231" s="178">
        <f>IFERROR(_xll.qlIndexFixing(Index1Y,$H2231,TRUE,_xll.ohTrigger(RecalcTrigger,Trigger1Y)),NA())</f>
        <v>1.6929393898100109E-2</v>
      </c>
      <c r="N2231" s="177">
        <f>IFERROR(_xll.qlIndexFixing(ONIndex1M,I2231,TRUE,_xll.ohTrigger(RecalcTrigger,Trigger1M)),NA())</f>
        <v>1.633245346391976E-2</v>
      </c>
      <c r="O2231" s="44">
        <f>IFERROR(_xll.qlIndexFixing(ONIndex3M,I2231,TRUE,_xll.ohTrigger(RecalcTrigger,Trigger3M)),NA())</f>
        <v>1.6585655662608723E-2</v>
      </c>
      <c r="P2231" s="44">
        <f>IFERROR(_xll.qlIndexFixing(ONIndex6M,I2231,TRUE,_xll.ohTrigger(RecalcTrigger,Trigger6M)),NA())</f>
        <v>1.6692695720185169E-2</v>
      </c>
      <c r="Q2231" s="178">
        <f>IFERROR(_xll.qlIndexFixing(ONIndex1Y,I2231,TRUE,_xll.ohTrigger(RecalcTrigger,Trigger1Y)),NA())</f>
        <v>1.691640137581607E-2</v>
      </c>
    </row>
    <row r="2232" spans="2:17" x14ac:dyDescent="0.2">
      <c r="B2232" s="39" t="s">
        <v>42</v>
      </c>
      <c r="D2232" s="42">
        <f>_xll.qlCalendarAdvance(Calendar,$D2231,B2232,"f",FALSE)</f>
        <v>55129</v>
      </c>
      <c r="E2232" s="172">
        <f>_xll.qlInterestRateIndexValueDate(IndexON,D2232)</f>
        <v>55129</v>
      </c>
      <c r="F2232" s="188">
        <f>IFERROR(_xll.qlIndexFixing(IndexON,D2232,TRUE,_xll.ohTrigger(RecalcTrigger,TriggerON)),NA())</f>
        <v>1.6056561290083149E-2</v>
      </c>
      <c r="H2232" s="42">
        <f>_xll.qlCalendarAdvance(Calendar,$H2231,B2232,"f",FALSE)</f>
        <v>55129</v>
      </c>
      <c r="I2232" s="172">
        <f>_xll.qlInterestRateIndexValueDate(Index1M,$H2232)</f>
        <v>55129</v>
      </c>
      <c r="J2232" s="177">
        <f>IFERROR(_xll.qlIndexFixing(Index1M,$H2232,TRUE,_xll.ohTrigger(RecalcTrigger,Trigger1M)),NA())</f>
        <v>1.6327524131345451E-2</v>
      </c>
      <c r="K2232" s="44">
        <f>IFERROR(_xll.qlIndexFixing(Index3M,H2232,TRUE,_xll.ohTrigger(RecalcTrigger,Trigger3M)),NA())</f>
        <v>1.6583045940831032E-2</v>
      </c>
      <c r="L2232" s="44">
        <f>IFERROR(_xll.qlIndexFixing(Index6M,$H2232,TRUE,_xll.ohTrigger(RecalcTrigger,Trigger6M)),NA())</f>
        <v>1.6695936272588082E-2</v>
      </c>
      <c r="M2232" s="178">
        <f>IFERROR(_xll.qlIndexFixing(Index1Y,$H2232,TRUE,_xll.ohTrigger(RecalcTrigger,Trigger1Y)),NA())</f>
        <v>1.6924525697521675E-2</v>
      </c>
      <c r="N2232" s="177">
        <f>IFERROR(_xll.qlIndexFixing(ONIndex1M,I2232,TRUE,_xll.ohTrigger(RecalcTrigger,Trigger1M)),NA())</f>
        <v>1.6327381802359042E-2</v>
      </c>
      <c r="O2232" s="44">
        <f>IFERROR(_xll.qlIndexFixing(ONIndex3M,I2232,TRUE,_xll.ohTrigger(RecalcTrigger,Trigger3M)),NA())</f>
        <v>1.6580692675114417E-2</v>
      </c>
      <c r="P2232" s="44">
        <f>IFERROR(_xll.qlIndexFixing(ONIndex6M,I2232,TRUE,_xll.ohTrigger(RecalcTrigger,Trigger6M)),NA())</f>
        <v>1.6687863164766004E-2</v>
      </c>
      <c r="Q2232" s="178">
        <f>IFERROR(_xll.qlIndexFixing(ONIndex1Y,I2232,TRUE,_xll.ohTrigger(RecalcTrigger,Trigger1Y)),NA())</f>
        <v>1.6911192411968035E-2</v>
      </c>
    </row>
    <row r="2233" spans="2:17" x14ac:dyDescent="0.2">
      <c r="B2233" s="39" t="s">
        <v>42</v>
      </c>
      <c r="D2233" s="42">
        <f>_xll.qlCalendarAdvance(Calendar,$D2232,B2233,"f",FALSE)</f>
        <v>55136</v>
      </c>
      <c r="E2233" s="172">
        <f>_xll.qlInterestRateIndexValueDate(IndexON,D2233)</f>
        <v>55136</v>
      </c>
      <c r="F2233" s="188">
        <f>IFERROR(_xll.qlIndexFixing(IndexON,D2233,TRUE,_xll.ohTrigger(RecalcTrigger,TriggerON)),NA())</f>
        <v>1.6051818016462605E-2</v>
      </c>
      <c r="H2233" s="42">
        <f>_xll.qlCalendarAdvance(Calendar,$H2232,B2233,"f",FALSE)</f>
        <v>55136</v>
      </c>
      <c r="I2233" s="172">
        <f>_xll.qlInterestRateIndexValueDate(Index1M,$H2233)</f>
        <v>55136</v>
      </c>
      <c r="J2233" s="177">
        <f>IFERROR(_xll.qlIndexFixing(Index1M,$H2233,TRUE,_xll.ohTrigger(RecalcTrigger,Trigger1M)),NA())</f>
        <v>1.6322487366179025E-2</v>
      </c>
      <c r="K2233" s="44">
        <f>IFERROR(_xll.qlIndexFixing(Index3M,H2233,TRUE,_xll.ohTrigger(RecalcTrigger,Trigger3M)),NA())</f>
        <v>1.6578176896653567E-2</v>
      </c>
      <c r="L2233" s="44">
        <f>IFERROR(_xll.qlIndexFixing(Index6M,$H2233,TRUE,_xll.ohTrigger(RecalcTrigger,Trigger6M)),NA())</f>
        <v>1.6691279417412636E-2</v>
      </c>
      <c r="M2233" s="178">
        <f>IFERROR(_xll.qlIndexFixing(Index1Y,$H2233,TRUE,_xll.ohTrigger(RecalcTrigger,Trigger1Y)),NA())</f>
        <v>1.6919674008200047E-2</v>
      </c>
      <c r="N2233" s="177">
        <f>IFERROR(_xll.qlIndexFixing(ONIndex1M,I2233,TRUE,_xll.ohTrigger(RecalcTrigger,Trigger1M)),NA())</f>
        <v>1.6322322952189161E-2</v>
      </c>
      <c r="O2233" s="44">
        <f>IFERROR(_xll.qlIndexFixing(ONIndex3M,I2233,TRUE,_xll.ohTrigger(RecalcTrigger,Trigger3M)),NA())</f>
        <v>1.6575745121425456E-2</v>
      </c>
      <c r="P2233" s="44">
        <f>IFERROR(_xll.qlIndexFixing(ONIndex6M,I2233,TRUE,_xll.ohTrigger(RecalcTrigger,Trigger6M)),NA())</f>
        <v>1.6683045968589605E-2</v>
      </c>
      <c r="Q2233" s="178">
        <f>IFERROR(_xll.qlIndexFixing(ONIndex1Y,I2233,TRUE,_xll.ohTrigger(RecalcTrigger,Trigger1Y)),NA())</f>
        <v>1.6905999662401028E-2</v>
      </c>
    </row>
    <row r="2234" spans="2:17" x14ac:dyDescent="0.2">
      <c r="B2234" s="39" t="s">
        <v>42</v>
      </c>
      <c r="D2234" s="42">
        <f>_xll.qlCalendarAdvance(Calendar,$D2233,B2234,"f",FALSE)</f>
        <v>55143</v>
      </c>
      <c r="E2234" s="172">
        <f>_xll.qlInterestRateIndexValueDate(IndexON,D2234)</f>
        <v>55143</v>
      </c>
      <c r="F2234" s="188">
        <f>IFERROR(_xll.qlIndexFixing(IndexON,D2234,TRUE,_xll.ohTrigger(RecalcTrigger,TriggerON)),NA())</f>
        <v>1.6047090151766197E-2</v>
      </c>
      <c r="H2234" s="42">
        <f>_xll.qlCalendarAdvance(Calendar,$H2233,B2234,"f",FALSE)</f>
        <v>55143</v>
      </c>
      <c r="I2234" s="172">
        <f>_xll.qlInterestRateIndexValueDate(Index1M,$H2234)</f>
        <v>55143</v>
      </c>
      <c r="J2234" s="177">
        <f>IFERROR(_xll.qlIndexFixing(Index1M,$H2234,TRUE,_xll.ohTrigger(RecalcTrigger,Trigger1M)),NA())</f>
        <v>1.6317463432994103E-2</v>
      </c>
      <c r="K2234" s="44">
        <f>IFERROR(_xll.qlIndexFixing(Index3M,H2234,TRUE,_xll.ohTrigger(RecalcTrigger,Trigger3M)),NA())</f>
        <v>1.6573323354430562E-2</v>
      </c>
      <c r="L2234" s="44">
        <f>IFERROR(_xll.qlIndexFixing(Index6M,$H2234,TRUE,_xll.ohTrigger(RecalcTrigger,Trigger6M)),NA())</f>
        <v>1.6686638059302719E-2</v>
      </c>
      <c r="M2234" s="178">
        <f>IFERROR(_xll.qlIndexFixing(Index1Y,$H2234,TRUE,_xll.ohTrigger(RecalcTrigger,Trigger1Y)),NA())</f>
        <v>1.691483882989897E-2</v>
      </c>
      <c r="N2234" s="177">
        <f>IFERROR(_xll.qlIndexFixing(ONIndex1M,I2234,TRUE,_xll.ohTrigger(RecalcTrigger,Trigger1M)),NA())</f>
        <v>1.631727691357221E-2</v>
      </c>
      <c r="O2234" s="44">
        <f>IFERROR(_xll.qlIndexFixing(ONIndex3M,I2234,TRUE,_xll.ohTrigger(RecalcTrigger,Trigger3M)),NA())</f>
        <v>1.657081300154184E-2</v>
      </c>
      <c r="P2234" s="44">
        <f>IFERROR(_xll.qlIndexFixing(ONIndex6M,I2234,TRUE,_xll.ohTrigger(RecalcTrigger,Trigger6M)),NA())</f>
        <v>1.6678244131737019E-2</v>
      </c>
      <c r="Q2234" s="178">
        <f>IFERROR(_xll.qlIndexFixing(ONIndex1Y,I2234,TRUE,_xll.ohTrigger(RecalcTrigger,Trigger1Y)),NA())</f>
        <v>1.6900823127439235E-2</v>
      </c>
    </row>
    <row r="2235" spans="2:17" x14ac:dyDescent="0.2">
      <c r="B2235" s="39" t="s">
        <v>42</v>
      </c>
      <c r="D2235" s="42">
        <f>_xll.qlCalendarAdvance(Calendar,$D2234,B2235,"f",FALSE)</f>
        <v>55150</v>
      </c>
      <c r="E2235" s="172">
        <f>_xll.qlInterestRateIndexValueDate(IndexON,D2235)</f>
        <v>55150</v>
      </c>
      <c r="F2235" s="188">
        <f>IFERROR(_xll.qlIndexFixing(IndexON,D2235,TRUE,_xll.ohTrigger(RecalcTrigger,TriggerON)),NA())</f>
        <v>1.6042377695993926E-2</v>
      </c>
      <c r="H2235" s="42">
        <f>_xll.qlCalendarAdvance(Calendar,$H2234,B2235,"f",FALSE)</f>
        <v>55150</v>
      </c>
      <c r="I2235" s="172">
        <f>_xll.qlInterestRateIndexValueDate(Index1M,$H2235)</f>
        <v>55150</v>
      </c>
      <c r="J2235" s="177">
        <f>IFERROR(_xll.qlIndexFixing(Index1M,$H2235,TRUE,_xll.ohTrigger(RecalcTrigger,Trigger1M)),NA())</f>
        <v>1.6312452331771039E-2</v>
      </c>
      <c r="K2235" s="44">
        <f>IFERROR(_xll.qlIndexFixing(Index3M,H2235,TRUE,_xll.ohTrigger(RecalcTrigger,Trigger3M)),NA())</f>
        <v>1.6568485314107088E-2</v>
      </c>
      <c r="L2235" s="44">
        <f>IFERROR(_xll.qlIndexFixing(Index6M,$H2235,TRUE,_xll.ohTrigger(RecalcTrigger,Trigger6M)),NA())</f>
        <v>1.6682012198151904E-2</v>
      </c>
      <c r="M2235" s="178">
        <f>IFERROR(_xll.qlIndexFixing(Index1Y,$H2235,TRUE,_xll.ohTrigger(RecalcTrigger,Trigger1Y)),NA())</f>
        <v>1.6910020162383521E-2</v>
      </c>
      <c r="N2235" s="177">
        <f>IFERROR(_xll.qlIndexFixing(ONIndex1M,I2235,TRUE,_xll.ohTrigger(RecalcTrigger,Trigger1M)),NA())</f>
        <v>1.6312243686184003E-2</v>
      </c>
      <c r="O2235" s="44">
        <f>IFERROR(_xll.qlIndexFixing(ONIndex3M,I2235,TRUE,_xll.ohTrigger(RecalcTrigger,Trigger3M)),NA())</f>
        <v>1.6565896315544615E-2</v>
      </c>
      <c r="P2235" s="44">
        <f>IFERROR(_xll.qlIndexFixing(ONIndex6M,I2235,TRUE,_xll.ohTrigger(RecalcTrigger,Trigger6M)),NA())</f>
        <v>1.6673457654289292E-2</v>
      </c>
      <c r="Q2235" s="178">
        <f>IFERROR(_xll.qlIndexFixing(ONIndex1Y,I2235,TRUE,_xll.ohTrigger(RecalcTrigger,Trigger1Y)),NA())</f>
        <v>1.6895662806758471E-2</v>
      </c>
    </row>
    <row r="2236" spans="2:17" x14ac:dyDescent="0.2">
      <c r="B2236" s="39" t="s">
        <v>42</v>
      </c>
      <c r="D2236" s="42">
        <f>_xll.qlCalendarAdvance(Calendar,$D2235,B2236,"f",FALSE)</f>
        <v>55157</v>
      </c>
      <c r="E2236" s="172">
        <f>_xll.qlInterestRateIndexValueDate(IndexON,D2236)</f>
        <v>55157</v>
      </c>
      <c r="F2236" s="188">
        <f>IFERROR(_xll.qlIndexFixing(IndexON,D2236,TRUE,_xll.ohTrigger(RecalcTrigger,TriggerON)),NA())</f>
        <v>1.6037680649145791E-2</v>
      </c>
      <c r="H2236" s="42">
        <f>_xll.qlCalendarAdvance(Calendar,$H2235,B2236,"f",FALSE)</f>
        <v>55157</v>
      </c>
      <c r="I2236" s="172">
        <f>_xll.qlInterestRateIndexValueDate(Index1M,$H2236)</f>
        <v>55157</v>
      </c>
      <c r="J2236" s="177">
        <f>IFERROR(_xll.qlIndexFixing(Index1M,$H2236,TRUE,_xll.ohTrigger(RecalcTrigger,Trigger1M)),NA())</f>
        <v>1.6307454062500008E-2</v>
      </c>
      <c r="K2236" s="44">
        <f>IFERROR(_xll.qlIndexFixing(Index3M,H2236,TRUE,_xll.ohTrigger(RecalcTrigger,Trigger3M)),NA())</f>
        <v>1.6563662775628214E-2</v>
      </c>
      <c r="L2236" s="44">
        <f>IFERROR(_xll.qlIndexFixing(Index6M,$H2236,TRUE,_xll.ohTrigger(RecalcTrigger,Trigger6M)),NA())</f>
        <v>1.6677345886401091E-2</v>
      </c>
      <c r="M2236" s="178">
        <f>IFERROR(_xll.qlIndexFixing(Index1Y,$H2236,TRUE,_xll.ohTrigger(RecalcTrigger,Trigger1Y)),NA())</f>
        <v>1.690521800541922E-2</v>
      </c>
      <c r="N2236" s="177">
        <f>IFERROR(_xll.qlIndexFixing(ONIndex1M,I2236,TRUE,_xll.ohTrigger(RecalcTrigger,Trigger1M)),NA())</f>
        <v>1.6307223270348725E-2</v>
      </c>
      <c r="O2236" s="44">
        <f>IFERROR(_xll.qlIndexFixing(ONIndex3M,I2236,TRUE,_xll.ohTrigger(RecalcTrigger,Trigger3M)),NA())</f>
        <v>1.6560995063352735E-2</v>
      </c>
      <c r="P2236" s="44">
        <f>IFERROR(_xll.qlIndexFixing(ONIndex6M,I2236,TRUE,_xll.ohTrigger(RecalcTrigger,Trigger6M)),NA())</f>
        <v>1.6668686536084332E-2</v>
      </c>
      <c r="Q2236" s="178">
        <f>IFERROR(_xll.qlIndexFixing(ONIndex1Y,I2236,TRUE,_xll.ohTrigger(RecalcTrigger,Trigger1Y)),NA())</f>
        <v>1.6890518700601875E-2</v>
      </c>
    </row>
    <row r="2237" spans="2:17" x14ac:dyDescent="0.2">
      <c r="B2237" s="39" t="s">
        <v>42</v>
      </c>
      <c r="D2237" s="42">
        <f>_xll.qlCalendarAdvance(Calendar,$D2236,B2237,"f",FALSE)</f>
        <v>55164</v>
      </c>
      <c r="E2237" s="172">
        <f>_xll.qlInterestRateIndexValueDate(IndexON,D2237)</f>
        <v>55164</v>
      </c>
      <c r="F2237" s="188">
        <f>IFERROR(_xll.qlIndexFixing(IndexON,D2237,TRUE,_xll.ohTrigger(RecalcTrigger,TriggerON)),NA())</f>
        <v>1.6032999011140747E-2</v>
      </c>
      <c r="H2237" s="42">
        <f>_xll.qlCalendarAdvance(Calendar,$H2236,B2237,"f",FALSE)</f>
        <v>55164</v>
      </c>
      <c r="I2237" s="172">
        <f>_xll.qlInterestRateIndexValueDate(Index1M,$H2237)</f>
        <v>55164</v>
      </c>
      <c r="J2237" s="177">
        <f>IFERROR(_xll.qlIndexFixing(Index1M,$H2237,TRUE,_xll.ohTrigger(RecalcTrigger,Trigger1M)),NA())</f>
        <v>1.6302468625156448E-2</v>
      </c>
      <c r="K2237" s="44">
        <f>IFERROR(_xll.qlIndexFixing(Index3M,H2237,TRUE,_xll.ohTrigger(RecalcTrigger,Trigger3M)),NA())</f>
        <v>1.6558855738938106E-2</v>
      </c>
      <c r="L2237" s="44">
        <f>IFERROR(_xll.qlIndexFixing(Index6M,$H2237,TRUE,_xll.ohTrigger(RecalcTrigger,Trigger6M)),NA())</f>
        <v>1.6672750121053615E-2</v>
      </c>
      <c r="M2237" s="178">
        <f>IFERROR(_xll.qlIndexFixing(Index1Y,$H2237,TRUE,_xll.ohTrigger(RecalcTrigger,Trigger1Y)),NA())</f>
        <v>1.6900432358772255E-2</v>
      </c>
      <c r="N2237" s="177">
        <f>IFERROR(_xll.qlIndexFixing(ONIndex1M,I2237,TRUE,_xll.ohTrigger(RecalcTrigger,Trigger1M)),NA())</f>
        <v>1.6302215666066378E-2</v>
      </c>
      <c r="O2237" s="44">
        <f>IFERROR(_xll.qlIndexFixing(ONIndex3M,I2237,TRUE,_xll.ohTrigger(RecalcTrigger,Trigger3M)),NA())</f>
        <v>1.6556109245047246E-2</v>
      </c>
      <c r="P2237" s="44">
        <f>IFERROR(_xll.qlIndexFixing(ONIndex6M,I2237,TRUE,_xll.ohTrigger(RecalcTrigger,Trigger6M)),NA())</f>
        <v>1.6663930777203184E-2</v>
      </c>
      <c r="Q2237" s="178">
        <f>IFERROR(_xll.qlIndexFixing(ONIndex1Y,I2237,TRUE,_xll.ohTrigger(RecalcTrigger,Trigger1Y)),NA())</f>
        <v>1.6885390808888401E-2</v>
      </c>
    </row>
    <row r="2238" spans="2:17" x14ac:dyDescent="0.2">
      <c r="B2238" s="39" t="s">
        <v>42</v>
      </c>
      <c r="D2238" s="42">
        <f>_xll.qlCalendarAdvance(Calendar,$D2237,B2238,"f",FALSE)</f>
        <v>55171</v>
      </c>
      <c r="E2238" s="172">
        <f>_xll.qlInterestRateIndexValueDate(IndexON,D2238)</f>
        <v>55171</v>
      </c>
      <c r="F2238" s="188">
        <f>IFERROR(_xll.qlIndexFixing(IndexON,D2238,TRUE,_xll.ohTrigger(RecalcTrigger,TriggerON)),NA())</f>
        <v>1.6028332782221932E-2</v>
      </c>
      <c r="H2238" s="42">
        <f>_xll.qlCalendarAdvance(Calendar,$H2237,B2238,"f",FALSE)</f>
        <v>55171</v>
      </c>
      <c r="I2238" s="172">
        <f>_xll.qlInterestRateIndexValueDate(Index1M,$H2238)</f>
        <v>55171</v>
      </c>
      <c r="J2238" s="177">
        <f>IFERROR(_xll.qlIndexFixing(Index1M,$H2238,TRUE,_xll.ohTrigger(RecalcTrigger,Trigger1M)),NA())</f>
        <v>1.6297496019725629E-2</v>
      </c>
      <c r="K2238" s="44">
        <f>IFERROR(_xll.qlIndexFixing(Index3M,H2238,TRUE,_xll.ohTrigger(RecalcTrigger,Trigger3M)),NA())</f>
        <v>1.655406420398273E-2</v>
      </c>
      <c r="L2238" s="44">
        <f>IFERROR(_xll.qlIndexFixing(Index6M,$H2238,TRUE,_xll.ohTrigger(RecalcTrigger,Trigger6M)),NA())</f>
        <v>1.6668169851592484E-2</v>
      </c>
      <c r="M2238" s="178">
        <f>IFERROR(_xll.qlIndexFixing(Index1Y,$H2238,TRUE,_xll.ohTrigger(RecalcTrigger,Trigger1Y)),NA())</f>
        <v>1.6895663222209922E-2</v>
      </c>
      <c r="N2238" s="177">
        <f>IFERROR(_xll.qlIndexFixing(ONIndex1M,I2238,TRUE,_xll.ohTrigger(RecalcTrigger,Trigger1M)),NA())</f>
        <v>1.6297220873174867E-2</v>
      </c>
      <c r="O2238" s="44">
        <f>IFERROR(_xll.qlIndexFixing(ONIndex3M,I2238,TRUE,_xll.ohTrigger(RecalcTrigger,Trigger3M)),NA())</f>
        <v>1.6551238860547102E-2</v>
      </c>
      <c r="P2238" s="44">
        <f>IFERROR(_xll.qlIndexFixing(ONIndex6M,I2238,TRUE,_xll.ohTrigger(RecalcTrigger,Trigger6M)),NA())</f>
        <v>1.6659190377645849E-2</v>
      </c>
      <c r="Q2238" s="178">
        <f>IFERROR(_xll.qlIndexFixing(ONIndex1Y,I2238,TRUE,_xll.ohTrigger(RecalcTrigger,Trigger1Y)),NA())</f>
        <v>1.6880279131699094E-2</v>
      </c>
    </row>
    <row r="2239" spans="2:17" x14ac:dyDescent="0.2">
      <c r="B2239" s="39" t="s">
        <v>42</v>
      </c>
      <c r="D2239" s="42">
        <f>_xll.qlCalendarAdvance(Calendar,$D2238,B2239,"f",FALSE)</f>
        <v>55178</v>
      </c>
      <c r="E2239" s="172">
        <f>_xll.qlInterestRateIndexValueDate(IndexON,D2239)</f>
        <v>55178</v>
      </c>
      <c r="F2239" s="188">
        <f>IFERROR(_xll.qlIndexFixing(IndexON,D2239,TRUE,_xll.ohTrigger(RecalcTrigger,TriggerON)),NA())</f>
        <v>1.6023681962065162E-2</v>
      </c>
      <c r="H2239" s="42">
        <f>_xll.qlCalendarAdvance(Calendar,$H2238,B2239,"f",FALSE)</f>
        <v>55178</v>
      </c>
      <c r="I2239" s="172">
        <f>_xll.qlInterestRateIndexValueDate(Index1M,$H2239)</f>
        <v>55178</v>
      </c>
      <c r="J2239" s="177">
        <f>IFERROR(_xll.qlIndexFixing(Index1M,$H2239,TRUE,_xll.ohTrigger(RecalcTrigger,Trigger1M)),NA())</f>
        <v>1.62925362461879E-2</v>
      </c>
      <c r="K2239" s="44">
        <f>IFERROR(_xll.qlIndexFixing(Index3M,H2239,TRUE,_xll.ohTrigger(RecalcTrigger,Trigger3M)),NA())</f>
        <v>1.654928817070626E-2</v>
      </c>
      <c r="L2239" s="44">
        <f>IFERROR(_xll.qlIndexFixing(Index6M,$H2239,TRUE,_xll.ohTrigger(RecalcTrigger,Trigger6M)),NA())</f>
        <v>1.6663605077913823E-2</v>
      </c>
      <c r="M2239" s="178">
        <f>IFERROR(_xll.qlIndexFixing(Index1Y,$H2239,TRUE,_xll.ohTrigger(RecalcTrigger,Trigger1Y)),NA())</f>
        <v>1.6890910595499742E-2</v>
      </c>
      <c r="N2239" s="177">
        <f>IFERROR(_xll.qlIndexFixing(ONIndex1M,I2239,TRUE,_xll.ohTrigger(RecalcTrigger,Trigger1M)),NA())</f>
        <v>1.6292238891512101E-2</v>
      </c>
      <c r="O2239" s="44">
        <f>IFERROR(_xll.qlIndexFixing(ONIndex3M,I2239,TRUE,_xll.ohTrigger(RecalcTrigger,Trigger3M)),NA())</f>
        <v>1.6546383909771256E-2</v>
      </c>
      <c r="P2239" s="44">
        <f>IFERROR(_xll.qlIndexFixing(ONIndex6M,I2239,TRUE,_xll.ohTrigger(RecalcTrigger,Trigger6M)),NA())</f>
        <v>1.6654465337412327E-2</v>
      </c>
      <c r="Q2239" s="178">
        <f>IFERROR(_xll.qlIndexFixing(ONIndex1Y,I2239,TRUE,_xll.ohTrigger(RecalcTrigger,Trigger1Y)),NA())</f>
        <v>1.6875183668871863E-2</v>
      </c>
    </row>
    <row r="2240" spans="2:17" x14ac:dyDescent="0.2">
      <c r="B2240" s="39" t="s">
        <v>42</v>
      </c>
      <c r="D2240" s="42">
        <f>_xll.qlCalendarAdvance(Calendar,$D2239,B2240,"f",FALSE)</f>
        <v>55185</v>
      </c>
      <c r="E2240" s="172">
        <f>_xll.qlInterestRateIndexValueDate(IndexON,D2240)</f>
        <v>55185</v>
      </c>
      <c r="F2240" s="188">
        <f>IFERROR(_xll.qlIndexFixing(IndexON,D2240,TRUE,_xll.ohTrigger(RecalcTrigger,TriggerON)),NA())</f>
        <v>1.6019046550832527E-2</v>
      </c>
      <c r="H2240" s="42">
        <f>_xll.qlCalendarAdvance(Calendar,$H2239,B2240,"f",FALSE)</f>
        <v>55185</v>
      </c>
      <c r="I2240" s="172">
        <f>_xll.qlInterestRateIndexValueDate(Index1M,$H2240)</f>
        <v>55185</v>
      </c>
      <c r="J2240" s="177">
        <f>IFERROR(_xll.qlIndexFixing(Index1M,$H2240,TRUE,_xll.ohTrigger(RecalcTrigger,Trigger1M)),NA())</f>
        <v>1.6287534877934353E-2</v>
      </c>
      <c r="K2240" s="44">
        <f>IFERROR(_xll.qlIndexFixing(Index3M,H2240,TRUE,_xll.ohTrigger(RecalcTrigger,Trigger3M)),NA())</f>
        <v>1.6544527639054663E-2</v>
      </c>
      <c r="L2240" s="44">
        <f>IFERROR(_xll.qlIndexFixing(Index6M,$H2240,TRUE,_xll.ohTrigger(RecalcTrigger,Trigger6M)),NA())</f>
        <v>1.6659055799912399E-2</v>
      </c>
      <c r="M2240" s="178">
        <f>IFERROR(_xll.qlIndexFixing(Index1Y,$H2240,TRUE,_xll.ohTrigger(RecalcTrigger,Trigger1Y)),NA())</f>
        <v>1.6886174478410565E-2</v>
      </c>
      <c r="N2240" s="177">
        <f>IFERROR(_xll.qlIndexFixing(ONIndex1M,I2240,TRUE,_xll.ohTrigger(RecalcTrigger,Trigger1M)),NA())</f>
        <v>1.6287269721483311E-2</v>
      </c>
      <c r="O2240" s="44">
        <f>IFERROR(_xll.qlIndexFixing(ONIndex3M,I2240,TRUE,_xll.ohTrigger(RecalcTrigger,Trigger3M)),NA())</f>
        <v>1.6541544392881802E-2</v>
      </c>
      <c r="P2240" s="44">
        <f>IFERROR(_xll.qlIndexFixing(ONIndex6M,I2240,TRUE,_xll.ohTrigger(RecalcTrigger,Trigger6M)),NA())</f>
        <v>1.6649755656421572E-2</v>
      </c>
      <c r="Q2240" s="178">
        <f>IFERROR(_xll.qlIndexFixing(ONIndex1Y,I2240,TRUE,_xll.ohTrigger(RecalcTrigger,Trigger1Y)),NA())</f>
        <v>1.6870104420406706E-2</v>
      </c>
    </row>
    <row r="2241" spans="2:17" x14ac:dyDescent="0.2">
      <c r="B2241" s="39" t="s">
        <v>42</v>
      </c>
      <c r="D2241" s="42">
        <f>_xll.qlCalendarAdvance(Calendar,$D2240,B2241,"f",FALSE)</f>
        <v>55192</v>
      </c>
      <c r="E2241" s="172">
        <f>_xll.qlInterestRateIndexValueDate(IndexON,D2241)</f>
        <v>55192</v>
      </c>
      <c r="F2241" s="188">
        <f>IFERROR(_xll.qlIndexFixing(IndexON,D2241,TRUE,_xll.ohTrigger(RecalcTrigger,TriggerON)),NA())</f>
        <v>1.601442654852403E-2</v>
      </c>
      <c r="H2241" s="42">
        <f>_xll.qlCalendarAdvance(Calendar,$H2240,B2241,"f",FALSE)</f>
        <v>55192</v>
      </c>
      <c r="I2241" s="172">
        <f>_xll.qlInterestRateIndexValueDate(Index1M,$H2241)</f>
        <v>55192</v>
      </c>
      <c r="J2241" s="177">
        <f>IFERROR(_xll.qlIndexFixing(Index1M,$H2241,TRUE,_xll.ohTrigger(RecalcTrigger,Trigger1M)),NA())</f>
        <v>1.6282597286260293E-2</v>
      </c>
      <c r="K2241" s="44">
        <f>IFERROR(_xll.qlIndexFixing(Index3M,H2241,TRUE,_xll.ohTrigger(RecalcTrigger,Trigger3M)),NA())</f>
        <v>1.6539744420038131E-2</v>
      </c>
      <c r="L2241" s="44">
        <f>IFERROR(_xll.qlIndexFixing(Index6M,$H2241,TRUE,_xll.ohTrigger(RecalcTrigger,Trigger6M)),NA())</f>
        <v>1.6654522017484779E-2</v>
      </c>
      <c r="M2241" s="178">
        <f>IFERROR(_xll.qlIndexFixing(Index1Y,$H2241,TRUE,_xll.ohTrigger(RecalcTrigger,Trigger1Y)),NA())</f>
        <v>1.6881454870712131E-2</v>
      </c>
      <c r="N2241" s="177">
        <f>IFERROR(_xll.qlIndexFixing(ONIndex1M,I2241,TRUE,_xll.ohTrigger(RecalcTrigger,Trigger1M)),NA())</f>
        <v>1.6282313362845358E-2</v>
      </c>
      <c r="O2241" s="44">
        <f>IFERROR(_xll.qlIndexFixing(ONIndex3M,I2241,TRUE,_xll.ohTrigger(RecalcTrigger,Trigger3M)),NA())</f>
        <v>1.6536720309797692E-2</v>
      </c>
      <c r="P2241" s="44">
        <f>IFERROR(_xll.qlIndexFixing(ONIndex6M,I2241,TRUE,_xll.ohTrigger(RecalcTrigger,Trigger6M)),NA())</f>
        <v>1.6645061334754629E-2</v>
      </c>
      <c r="Q2241" s="178">
        <f>IFERROR(_xll.qlIndexFixing(ONIndex1Y,I2241,TRUE,_xll.ohTrigger(RecalcTrigger,Trigger1Y)),NA())</f>
        <v>1.6865041386465718E-2</v>
      </c>
    </row>
    <row r="2242" spans="2:17" x14ac:dyDescent="0.2">
      <c r="B2242" s="39" t="s">
        <v>42</v>
      </c>
      <c r="D2242" s="42">
        <f>_xll.qlCalendarAdvance(Calendar,$D2241,B2242,"f",FALSE)</f>
        <v>55199</v>
      </c>
      <c r="E2242" s="172">
        <f>_xll.qlInterestRateIndexValueDate(IndexON,D2242)</f>
        <v>55199</v>
      </c>
      <c r="F2242" s="188">
        <f>IFERROR(_xll.qlIndexFixing(IndexON,D2242,TRUE,_xll.ohTrigger(RecalcTrigger,TriggerON)),NA())</f>
        <v>1.6009821955139669E-2</v>
      </c>
      <c r="H2242" s="42">
        <f>_xll.qlCalendarAdvance(Calendar,$H2241,B2242,"f",FALSE)</f>
        <v>55199</v>
      </c>
      <c r="I2242" s="172">
        <f>_xll.qlInterestRateIndexValueDate(Index1M,$H2242)</f>
        <v>55199</v>
      </c>
      <c r="J2242" s="177">
        <f>IFERROR(_xll.qlIndexFixing(Index1M,$H2242,TRUE,_xll.ohTrigger(RecalcTrigger,Trigger1M)),NA())</f>
        <v>1.6277672523242828E-2</v>
      </c>
      <c r="K2242" s="44">
        <f>IFERROR(_xll.qlIndexFixing(Index3M,H2242,TRUE,_xll.ohTrigger(RecalcTrigger,Trigger3M)),NA())</f>
        <v>1.6535013998127582E-2</v>
      </c>
      <c r="L2242" s="44">
        <f>IFERROR(_xll.qlIndexFixing(Index6M,$H2242,TRUE,_xll.ohTrigger(RecalcTrigger,Trigger6M)),NA())</f>
        <v>1.6650003730527531E-2</v>
      </c>
      <c r="M2242" s="178">
        <f>IFERROR(_xll.qlIndexFixing(Index1Y,$H2242,TRUE,_xll.ohTrigger(RecalcTrigger,Trigger1Y)),NA())</f>
        <v>1.6876751772174625E-2</v>
      </c>
      <c r="N2242" s="177">
        <f>IFERROR(_xll.qlIndexFixing(ONIndex1M,I2242,TRUE,_xll.ohTrigger(RecalcTrigger,Trigger1M)),NA())</f>
        <v>1.6277369815598242E-2</v>
      </c>
      <c r="O2242" s="44">
        <f>IFERROR(_xll.qlIndexFixing(ONIndex3M,I2242,TRUE,_xll.ohTrigger(RecalcTrigger,Trigger3M)),NA())</f>
        <v>1.653191166068102E-2</v>
      </c>
      <c r="P2242" s="44">
        <f>IFERROR(_xll.qlIndexFixing(ONIndex6M,I2242,TRUE,_xll.ohTrigger(RecalcTrigger,Trigger6M)),NA())</f>
        <v>1.6640382372492546E-2</v>
      </c>
      <c r="Q2242" s="178">
        <f>IFERROR(_xll.qlIndexFixing(ONIndex1Y,I2242,TRUE,_xll.ohTrigger(RecalcTrigger,Trigger1Y)),NA())</f>
        <v>1.6859994567048897E-2</v>
      </c>
    </row>
    <row r="2243" spans="2:17" x14ac:dyDescent="0.2">
      <c r="B2243" s="39" t="s">
        <v>42</v>
      </c>
      <c r="D2243" s="42">
        <f>_xll.qlCalendarAdvance(Calendar,$D2242,B2243,"f",FALSE)</f>
        <v>55206</v>
      </c>
      <c r="E2243" s="172">
        <f>_xll.qlInterestRateIndexValueDate(IndexON,D2243)</f>
        <v>55206</v>
      </c>
      <c r="F2243" s="188">
        <f>IFERROR(_xll.qlIndexFixing(IndexON,D2243,TRUE,_xll.ohTrigger(RecalcTrigger,TriggerON)),NA())</f>
        <v>1.6005232770679445E-2</v>
      </c>
      <c r="H2243" s="42">
        <f>_xll.qlCalendarAdvance(Calendar,$H2242,B2243,"f",FALSE)</f>
        <v>55206</v>
      </c>
      <c r="I2243" s="172">
        <f>_xll.qlInterestRateIndexValueDate(Index1M,$H2243)</f>
        <v>55206</v>
      </c>
      <c r="J2243" s="177">
        <f>IFERROR(_xll.qlIndexFixing(Index1M,$H2243,TRUE,_xll.ohTrigger(RecalcTrigger,Trigger1M)),NA())</f>
        <v>1.6272760588873263E-2</v>
      </c>
      <c r="K2243" s="44">
        <f>IFERROR(_xll.qlIndexFixing(Index3M,H2243,TRUE,_xll.ohTrigger(RecalcTrigger,Trigger3M)),NA())</f>
        <v>1.6530299076921075E-2</v>
      </c>
      <c r="L2243" s="44">
        <f>IFERROR(_xll.qlIndexFixing(Index6M,$H2243,TRUE,_xll.ohTrigger(RecalcTrigger,Trigger6M)),NA())</f>
        <v>1.6645500938937217E-2</v>
      </c>
      <c r="M2243" s="178">
        <f>IFERROR(_xll.qlIndexFixing(Index1Y,$H2243,TRUE,_xll.ohTrigger(RecalcTrigger,Trigger1Y)),NA())</f>
        <v>1.687206518256934E-2</v>
      </c>
      <c r="N2243" s="177">
        <f>IFERROR(_xll.qlIndexFixing(ONIndex1M,I2243,TRUE,_xll.ohTrigger(RecalcTrigger,Trigger1M)),NA())</f>
        <v>1.6272439079823009E-2</v>
      </c>
      <c r="O2243" s="44">
        <f>IFERROR(_xll.qlIndexFixing(ONIndex3M,I2243,TRUE,_xll.ohTrigger(RecalcTrigger,Trigger3M)),NA())</f>
        <v>1.6527118445288647E-2</v>
      </c>
      <c r="P2243" s="44">
        <f>IFERROR(_xll.qlIndexFixing(ONIndex6M,I2243,TRUE,_xll.ohTrigger(RecalcTrigger,Trigger6M)),NA())</f>
        <v>1.6635718769473229E-2</v>
      </c>
      <c r="Q2243" s="178">
        <f>IFERROR(_xll.qlIndexFixing(ONIndex1Y,I2243,TRUE,_xll.ohTrigger(RecalcTrigger,Trigger1Y)),NA())</f>
        <v>1.6854963961994152E-2</v>
      </c>
    </row>
    <row r="2244" spans="2:17" x14ac:dyDescent="0.2">
      <c r="B2244" s="39" t="s">
        <v>42</v>
      </c>
      <c r="D2244" s="42">
        <f>_xll.qlCalendarAdvance(Calendar,$D2243,B2244,"f",FALSE)</f>
        <v>55213</v>
      </c>
      <c r="E2244" s="172">
        <f>_xll.qlInterestRateIndexValueDate(IndexON,D2244)</f>
        <v>55213</v>
      </c>
      <c r="F2244" s="188">
        <f>IFERROR(_xll.qlIndexFixing(IndexON,D2244,TRUE,_xll.ohTrigger(RecalcTrigger,TriggerON)),NA())</f>
        <v>1.6000658995143358E-2</v>
      </c>
      <c r="H2244" s="42">
        <f>_xll.qlCalendarAdvance(Calendar,$H2243,B2244,"f",FALSE)</f>
        <v>55213</v>
      </c>
      <c r="I2244" s="172">
        <f>_xll.qlInterestRateIndexValueDate(Index1M,$H2244)</f>
        <v>55213</v>
      </c>
      <c r="J2244" s="177">
        <f>IFERROR(_xll.qlIndexFixing(Index1M,$H2244,TRUE,_xll.ohTrigger(RecalcTrigger,Trigger1M)),NA())</f>
        <v>1.6267943731940931E-2</v>
      </c>
      <c r="K2244" s="44">
        <f>IFERROR(_xll.qlIndexFixing(Index3M,H2244,TRUE,_xll.ohTrigger(RecalcTrigger,Trigger3M)),NA())</f>
        <v>1.652572253003895E-2</v>
      </c>
      <c r="L2244" s="44">
        <f>IFERROR(_xll.qlIndexFixing(Index6M,$H2244,TRUE,_xll.ohTrigger(RecalcTrigger,Trigger6M)),NA())</f>
        <v>1.6641203360125589E-2</v>
      </c>
      <c r="M2244" s="178">
        <f>IFERROR(_xll.qlIndexFixing(Index1Y,$H2244,TRUE,_xll.ohTrigger(RecalcTrigger,Trigger1Y)),NA())</f>
        <v>1.6867459961049484E-2</v>
      </c>
      <c r="N2244" s="177">
        <f>IFERROR(_xll.qlIndexFixing(ONIndex1M,I2244,TRUE,_xll.ohTrigger(RecalcTrigger,Trigger1M)),NA())</f>
        <v>1.6267521155438613E-2</v>
      </c>
      <c r="O2244" s="44">
        <f>IFERROR(_xll.qlIndexFixing(ONIndex3M,I2244,TRUE,_xll.ohTrigger(RecalcTrigger,Trigger3M)),NA())</f>
        <v>1.6522340663701618E-2</v>
      </c>
      <c r="P2244" s="44">
        <f>IFERROR(_xll.qlIndexFixing(ONIndex6M,I2244,TRUE,_xll.ohTrigger(RecalcTrigger,Trigger6M)),NA())</f>
        <v>1.6631070525777725E-2</v>
      </c>
      <c r="Q2244" s="178">
        <f>IFERROR(_xll.qlIndexFixing(ONIndex1Y,I2244,TRUE,_xll.ohTrigger(RecalcTrigger,Trigger1Y)),NA())</f>
        <v>1.6849949571382528E-2</v>
      </c>
    </row>
    <row r="2245" spans="2:17" x14ac:dyDescent="0.2">
      <c r="B2245" s="39" t="s">
        <v>42</v>
      </c>
      <c r="D2245" s="42">
        <f>_xll.qlCalendarAdvance(Calendar,$D2244,B2245,"f",FALSE)</f>
        <v>55220</v>
      </c>
      <c r="E2245" s="172">
        <f>_xll.qlInterestRateIndexValueDate(IndexON,D2245)</f>
        <v>55220</v>
      </c>
      <c r="F2245" s="188">
        <f>IFERROR(_xll.qlIndexFixing(IndexON,D2245,TRUE,_xll.ohTrigger(RecalcTrigger,TriggerON)),NA())</f>
        <v>1.5996100628531407E-2</v>
      </c>
      <c r="H2245" s="42">
        <f>_xll.qlCalendarAdvance(Calendar,$H2244,B2245,"f",FALSE)</f>
        <v>55220</v>
      </c>
      <c r="I2245" s="172">
        <f>_xll.qlInterestRateIndexValueDate(Index1M,$H2245)</f>
        <v>55220</v>
      </c>
      <c r="J2245" s="177">
        <f>IFERROR(_xll.qlIndexFixing(Index1M,$H2245,TRUE,_xll.ohTrigger(RecalcTrigger,Trigger1M)),NA())</f>
        <v>1.62630470738028E-2</v>
      </c>
      <c r="K2245" s="44">
        <f>IFERROR(_xll.qlIndexFixing(Index3M,H2245,TRUE,_xll.ohTrigger(RecalcTrigger,Trigger3M)),NA())</f>
        <v>1.6521041297235358E-2</v>
      </c>
      <c r="L2245" s="44">
        <f>IFERROR(_xll.qlIndexFixing(Index6M,$H2245,TRUE,_xll.ohTrigger(RecalcTrigger,Trigger6M)),NA())</f>
        <v>1.6636734270711124E-2</v>
      </c>
      <c r="M2245" s="178">
        <f>IFERROR(_xll.qlIndexFixing(Index1Y,$H2245,TRUE,_xll.ohTrigger(RecalcTrigger,Trigger1Y)),NA())</f>
        <v>1.6862807354571345E-2</v>
      </c>
      <c r="N2245" s="177">
        <f>IFERROR(_xll.qlIndexFixing(ONIndex1M,I2245,TRUE,_xll.ohTrigger(RecalcTrigger,Trigger1M)),NA())</f>
        <v>1.6262616042607148E-2</v>
      </c>
      <c r="O2245" s="44">
        <f>IFERROR(_xll.qlIndexFixing(ONIndex3M,I2245,TRUE,_xll.ohTrigger(RecalcTrigger,Trigger3M)),NA())</f>
        <v>1.651757831600098E-2</v>
      </c>
      <c r="P2245" s="44">
        <f>IFERROR(_xll.qlIndexFixing(ONIndex6M,I2245,TRUE,_xll.ohTrigger(RecalcTrigger,Trigger6M)),NA())</f>
        <v>1.6626437641406033E-2</v>
      </c>
      <c r="Q2245" s="178">
        <f>IFERROR(_xll.qlIndexFixing(ONIndex1Y,I2245,TRUE,_xll.ohTrigger(RecalcTrigger,Trigger1Y)),NA())</f>
        <v>1.6844951395214025E-2</v>
      </c>
    </row>
    <row r="2246" spans="2:17" x14ac:dyDescent="0.2">
      <c r="B2246" s="39" t="s">
        <v>42</v>
      </c>
      <c r="D2246" s="42">
        <f>_xll.qlCalendarAdvance(Calendar,$D2245,B2246,"f",FALSE)</f>
        <v>55227</v>
      </c>
      <c r="E2246" s="172">
        <f>_xll.qlInterestRateIndexValueDate(IndexON,D2246)</f>
        <v>55227</v>
      </c>
      <c r="F2246" s="188">
        <f>IFERROR(_xll.qlIndexFixing(IndexON,D2246,TRUE,_xll.ohTrigger(RecalcTrigger,TriggerON)),NA())</f>
        <v>1.5991557670762546E-2</v>
      </c>
      <c r="H2246" s="42">
        <f>_xll.qlCalendarAdvance(Calendar,$H2245,B2246,"f",FALSE)</f>
        <v>55227</v>
      </c>
      <c r="I2246" s="172">
        <f>_xll.qlInterestRateIndexValueDate(Index1M,$H2246)</f>
        <v>55227</v>
      </c>
      <c r="J2246" s="177">
        <f>IFERROR(_xll.qlIndexFixing(Index1M,$H2246,TRUE,_xll.ohTrigger(RecalcTrigger,Trigger1M)),NA())</f>
        <v>1.6258177123050069E-2</v>
      </c>
      <c r="K2246" s="44">
        <f>IFERROR(_xll.qlIndexFixing(Index3M,H2246,TRUE,_xll.ohTrigger(RecalcTrigger,Trigger3M)),NA())</f>
        <v>1.6516375567245375E-2</v>
      </c>
      <c r="L2246" s="44">
        <f>IFERROR(_xll.qlIndexFixing(Index6M,$H2246,TRUE,_xll.ohTrigger(RecalcTrigger,Trigger6M)),NA())</f>
        <v>1.6632280678606604E-2</v>
      </c>
      <c r="M2246" s="178">
        <f>IFERROR(_xll.qlIndexFixing(Index1Y,$H2246,TRUE,_xll.ohTrigger(RecalcTrigger,Trigger1Y)),NA())</f>
        <v>1.6858171257141775E-2</v>
      </c>
      <c r="N2246" s="177">
        <f>IFERROR(_xll.qlIndexFixing(ONIndex1M,I2246,TRUE,_xll.ohTrigger(RecalcTrigger,Trigger1M)),NA())</f>
        <v>1.6257723741004426E-2</v>
      </c>
      <c r="O2246" s="44">
        <f>IFERROR(_xll.qlIndexFixing(ONIndex3M,I2246,TRUE,_xll.ohTrigger(RecalcTrigger,Trigger3M)),NA())</f>
        <v>1.6512831402024641E-2</v>
      </c>
      <c r="P2246" s="44">
        <f>IFERROR(_xll.qlIndexFixing(ONIndex6M,I2246,TRUE,_xll.ohTrigger(RecalcTrigger,Trigger6M)),NA())</f>
        <v>1.6621820116358155E-2</v>
      </c>
      <c r="Q2246" s="178">
        <f>IFERROR(_xll.qlIndexFixing(ONIndex1Y,I2246,TRUE,_xll.ohTrigger(RecalcTrigger,Trigger1Y)),NA())</f>
        <v>1.683996943356969E-2</v>
      </c>
    </row>
    <row r="2247" spans="2:17" x14ac:dyDescent="0.2">
      <c r="B2247" s="39" t="s">
        <v>42</v>
      </c>
      <c r="D2247" s="42">
        <f>_xll.qlCalendarAdvance(Calendar,$D2246,B2247,"f",FALSE)</f>
        <v>55234</v>
      </c>
      <c r="E2247" s="172">
        <f>_xll.qlInterestRateIndexValueDate(IndexON,D2247)</f>
        <v>55234</v>
      </c>
      <c r="F2247" s="188">
        <f>IFERROR(_xll.qlIndexFixing(IndexON,D2247,TRUE,_xll.ohTrigger(RecalcTrigger,TriggerON)),NA())</f>
        <v>1.5987030121917822E-2</v>
      </c>
      <c r="H2247" s="42">
        <f>_xll.qlCalendarAdvance(Calendar,$H2246,B2247,"f",FALSE)</f>
        <v>55234</v>
      </c>
      <c r="I2247" s="172">
        <f>_xll.qlInterestRateIndexValueDate(Index1M,$H2247)</f>
        <v>55234</v>
      </c>
      <c r="J2247" s="177">
        <f>IFERROR(_xll.qlIndexFixing(Index1M,$H2247,TRUE,_xll.ohTrigger(RecalcTrigger,Trigger1M)),NA())</f>
        <v>1.6253320004055355E-2</v>
      </c>
      <c r="K2247" s="44">
        <f>IFERROR(_xll.qlIndexFixing(Index3M,H2247,TRUE,_xll.ohTrigger(RecalcTrigger,Trigger3M)),NA())</f>
        <v>1.6511725340014386E-2</v>
      </c>
      <c r="L2247" s="44">
        <f>IFERROR(_xll.qlIndexFixing(Index6M,$H2247,TRUE,_xll.ohTrigger(RecalcTrigger,Trigger6M)),NA())</f>
        <v>1.6627842583708089E-2</v>
      </c>
      <c r="M2247" s="178">
        <f>IFERROR(_xll.qlIndexFixing(Index1Y,$H2247,TRUE,_xll.ohTrigger(RecalcTrigger,Trigger1Y)),NA())</f>
        <v>1.6853551668534458E-2</v>
      </c>
      <c r="N2247" s="177">
        <f>IFERROR(_xll.qlIndexFixing(ONIndex1M,I2247,TRUE,_xll.ohTrigger(RecalcTrigger,Trigger1M)),NA())</f>
        <v>1.6252844250792542E-2</v>
      </c>
      <c r="O2247" s="44">
        <f>IFERROR(_xll.qlIndexFixing(ONIndex3M,I2247,TRUE,_xll.ohTrigger(RecalcTrigger,Trigger3M)),NA())</f>
        <v>1.6508099921934694E-2</v>
      </c>
      <c r="P2247" s="44">
        <f>IFERROR(_xll.qlIndexFixing(ONIndex6M,I2247,TRUE,_xll.ohTrigger(RecalcTrigger,Trigger6M)),NA())</f>
        <v>1.6617217950553043E-2</v>
      </c>
      <c r="Q2247" s="178">
        <f>IFERROR(_xll.qlIndexFixing(ONIndex1Y,I2247,TRUE,_xll.ohTrigger(RecalcTrigger,Trigger1Y)),NA())</f>
        <v>1.6835003686206385E-2</v>
      </c>
    </row>
    <row r="2248" spans="2:17" x14ac:dyDescent="0.2">
      <c r="B2248" s="39" t="s">
        <v>42</v>
      </c>
      <c r="D2248" s="42">
        <f>_xll.qlCalendarAdvance(Calendar,$D2247,B2248,"f",FALSE)</f>
        <v>55241</v>
      </c>
      <c r="E2248" s="172">
        <f>_xll.qlInterestRateIndexValueDate(IndexON,D2248)</f>
        <v>55241</v>
      </c>
      <c r="F2248" s="188">
        <f>IFERROR(_xll.qlIndexFixing(IndexON,D2248,TRUE,_xll.ohTrigger(RecalcTrigger,TriggerON)),NA())</f>
        <v>1.5982517981916189E-2</v>
      </c>
      <c r="H2248" s="42">
        <f>_xll.qlCalendarAdvance(Calendar,$H2247,B2248,"f",FALSE)</f>
        <v>55241</v>
      </c>
      <c r="I2248" s="172">
        <f>_xll.qlInterestRateIndexValueDate(Index1M,$H2248)</f>
        <v>55241</v>
      </c>
      <c r="J2248" s="177">
        <f>IFERROR(_xll.qlIndexFixing(Index1M,$H2248,TRUE,_xll.ohTrigger(RecalcTrigger,Trigger1M)),NA())</f>
        <v>1.6248426092495771E-2</v>
      </c>
      <c r="K2248" s="44">
        <f>IFERROR(_xll.qlIndexFixing(Index3M,H2248,TRUE,_xll.ohTrigger(RecalcTrigger,Trigger3M)),NA())</f>
        <v>1.6507090615488652E-2</v>
      </c>
      <c r="L2248" s="44">
        <f>IFERROR(_xll.qlIndexFixing(Index6M,$H2248,TRUE,_xll.ohTrigger(RecalcTrigger,Trigger6M)),NA())</f>
        <v>1.6623419985913383E-2</v>
      </c>
      <c r="M2248" s="178">
        <f>IFERROR(_xll.qlIndexFixing(Index1Y,$H2248,TRUE,_xll.ohTrigger(RecalcTrigger,Trigger1Y)),NA())</f>
        <v>1.6848948588524645E-2</v>
      </c>
      <c r="N2248" s="177">
        <f>IFERROR(_xll.qlIndexFixing(ONIndex1M,I2248,TRUE,_xll.ohTrigger(RecalcTrigger,Trigger1M)),NA())</f>
        <v>1.6247977572214634E-2</v>
      </c>
      <c r="O2248" s="44">
        <f>IFERROR(_xll.qlIndexFixing(ONIndex3M,I2248,TRUE,_xll.ohTrigger(RecalcTrigger,Trigger3M)),NA())</f>
        <v>1.6503383875650091E-2</v>
      </c>
      <c r="P2248" s="44">
        <f>IFERROR(_xll.qlIndexFixing(ONIndex6M,I2248,TRUE,_xll.ohTrigger(RecalcTrigger,Trigger6M)),NA())</f>
        <v>1.661263114415279E-2</v>
      </c>
      <c r="Q2248" s="178">
        <f>IFERROR(_xll.qlIndexFixing(ONIndex1Y,I2248,TRUE,_xll.ohTrigger(RecalcTrigger,Trigger1Y)),NA())</f>
        <v>1.6830054153367247E-2</v>
      </c>
    </row>
    <row r="2249" spans="2:17" x14ac:dyDescent="0.2">
      <c r="B2249" s="39" t="s">
        <v>42</v>
      </c>
      <c r="D2249" s="42">
        <f>_xll.qlCalendarAdvance(Calendar,$D2248,B2249,"f",FALSE)</f>
        <v>55248</v>
      </c>
      <c r="E2249" s="172">
        <f>_xll.qlInterestRateIndexValueDate(IndexON,D2249)</f>
        <v>55248</v>
      </c>
      <c r="F2249" s="188">
        <f>IFERROR(_xll.qlIndexFixing(IndexON,D2249,TRUE,_xll.ohTrigger(RecalcTrigger,TriggerON)),NA())</f>
        <v>1.5978021251081831E-2</v>
      </c>
      <c r="H2249" s="42">
        <f>_xll.qlCalendarAdvance(Calendar,$H2248,B2249,"f",FALSE)</f>
        <v>55248</v>
      </c>
      <c r="I2249" s="172">
        <f>_xll.qlInterestRateIndexValueDate(Index1M,$H2249)</f>
        <v>55248</v>
      </c>
      <c r="J2249" s="177">
        <f>IFERROR(_xll.qlIndexFixing(Index1M,$H2249,TRUE,_xll.ohTrigger(RecalcTrigger,Trigger1M)),NA())</f>
        <v>1.6243592532348566E-2</v>
      </c>
      <c r="K2249" s="44">
        <f>IFERROR(_xll.qlIndexFixing(Index3M,H2249,TRUE,_xll.ohTrigger(RecalcTrigger,Trigger3M)),NA())</f>
        <v>1.6502425862442292E-2</v>
      </c>
      <c r="L2249" s="44">
        <f>IFERROR(_xll.qlIndexFixing(Index6M,$H2249,TRUE,_xll.ohTrigger(RecalcTrigger,Trigger6M)),NA())</f>
        <v>1.6618945030125221E-2</v>
      </c>
      <c r="M2249" s="178">
        <f>IFERROR(_xll.qlIndexFixing(Index1Y,$H2249,TRUE,_xll.ohTrigger(RecalcTrigger,Trigger1Y)),NA())</f>
        <v>1.6844362016887344E-2</v>
      </c>
      <c r="N2249" s="177">
        <f>IFERROR(_xll.qlIndexFixing(ONIndex1M,I2249,TRUE,_xll.ohTrigger(RecalcTrigger,Trigger1M)),NA())</f>
        <v>1.6243123705108609E-2</v>
      </c>
      <c r="O2249" s="44">
        <f>IFERROR(_xll.qlIndexFixing(ONIndex3M,I2249,TRUE,_xll.ohTrigger(RecalcTrigger,Trigger3M)),NA())</f>
        <v>1.6498683263332925E-2</v>
      </c>
      <c r="P2249" s="44">
        <f>IFERROR(_xll.qlIndexFixing(ONIndex6M,I2249,TRUE,_xll.ohTrigger(RecalcTrigger,Trigger6M)),NA())</f>
        <v>1.6608059696995303E-2</v>
      </c>
      <c r="Q2249" s="178">
        <f>IFERROR(_xll.qlIndexFixing(ONIndex1Y,I2249,TRUE,_xll.ohTrigger(RecalcTrigger,Trigger1Y)),NA())</f>
        <v>1.682512083497123E-2</v>
      </c>
    </row>
    <row r="2250" spans="2:17" x14ac:dyDescent="0.2">
      <c r="B2250" s="39" t="s">
        <v>42</v>
      </c>
      <c r="D2250" s="42">
        <f>_xll.qlCalendarAdvance(Calendar,$D2249,B2250,"f",FALSE)</f>
        <v>55255</v>
      </c>
      <c r="E2250" s="172">
        <f>_xll.qlInterestRateIndexValueDate(IndexON,D2250)</f>
        <v>55255</v>
      </c>
      <c r="F2250" s="188">
        <f>IFERROR(_xll.qlIndexFixing(IndexON,D2250,TRUE,_xll.ohTrigger(RecalcTrigger,TriggerON)),NA())</f>
        <v>1.5973539928928471E-2</v>
      </c>
      <c r="H2250" s="42">
        <f>_xll.qlCalendarAdvance(Calendar,$H2249,B2250,"f",FALSE)</f>
        <v>55255</v>
      </c>
      <c r="I2250" s="172">
        <f>_xll.qlInterestRateIndexValueDate(Index1M,$H2250)</f>
        <v>55255</v>
      </c>
      <c r="J2250" s="177">
        <f>IFERROR(_xll.qlIndexFixing(Index1M,$H2250,TRUE,_xll.ohTrigger(RecalcTrigger,Trigger1M)),NA())</f>
        <v>1.6238771802008611E-2</v>
      </c>
      <c r="K2250" s="44">
        <f>IFERROR(_xll.qlIndexFixing(Index3M,H2250,TRUE,_xll.ohTrigger(RecalcTrigger,Trigger3M)),NA())</f>
        <v>1.6497821243572883E-2</v>
      </c>
      <c r="L2250" s="44">
        <f>IFERROR(_xll.qlIndexFixing(Index6M,$H2250,TRUE,_xll.ohTrigger(RecalcTrigger,Trigger6M)),NA())</f>
        <v>1.6614552518467756E-2</v>
      </c>
      <c r="M2250" s="178">
        <f>IFERROR(_xll.qlIndexFixing(Index1Y,$H2250,TRUE,_xll.ohTrigger(RecalcTrigger,Trigger1Y)),NA())</f>
        <v>1.6839791953398686E-2</v>
      </c>
      <c r="N2250" s="177">
        <f>IFERROR(_xll.qlIndexFixing(ONIndex1M,I2250,TRUE,_xll.ohTrigger(RecalcTrigger,Trigger1M)),NA())</f>
        <v>1.6238282649231328E-2</v>
      </c>
      <c r="O2250" s="44">
        <f>IFERROR(_xll.qlIndexFixing(ONIndex3M,I2250,TRUE,_xll.ohTrigger(RecalcTrigger,Trigger3M)),NA())</f>
        <v>1.6493998084659012E-2</v>
      </c>
      <c r="P2250" s="44">
        <f>IFERROR(_xll.qlIndexFixing(ONIndex6M,I2250,TRUE,_xll.ohTrigger(RecalcTrigger,Trigger6M)),NA())</f>
        <v>1.6603503609161629E-2</v>
      </c>
      <c r="Q2250" s="178">
        <f>IFERROR(_xll.qlIndexFixing(ONIndex1Y,I2250,TRUE,_xll.ohTrigger(RecalcTrigger,Trigger1Y)),NA())</f>
        <v>1.6820203731018335E-2</v>
      </c>
    </row>
    <row r="2251" spans="2:17" x14ac:dyDescent="0.2">
      <c r="B2251" s="39" t="s">
        <v>42</v>
      </c>
      <c r="D2251" s="42">
        <f>_xll.qlCalendarAdvance(Calendar,$D2250,B2251,"f",FALSE)</f>
        <v>55262</v>
      </c>
      <c r="E2251" s="172">
        <f>_xll.qlInterestRateIndexValueDate(IndexON,D2251)</f>
        <v>55262</v>
      </c>
      <c r="F2251" s="188">
        <f>IFERROR(_xll.qlIndexFixing(IndexON,D2251,TRUE,_xll.ohTrigger(RecalcTrigger,TriggerON)),NA())</f>
        <v>1.5969074015699247E-2</v>
      </c>
      <c r="H2251" s="42">
        <f>_xll.qlCalendarAdvance(Calendar,$H2250,B2251,"f",FALSE)</f>
        <v>55262</v>
      </c>
      <c r="I2251" s="172">
        <f>_xll.qlInterestRateIndexValueDate(Index1M,$H2251)</f>
        <v>55262</v>
      </c>
      <c r="J2251" s="177">
        <f>IFERROR(_xll.qlIndexFixing(Index1M,$H2251,TRUE,_xll.ohTrigger(RecalcTrigger,Trigger1M)),NA())</f>
        <v>1.6233963901459703E-2</v>
      </c>
      <c r="K2251" s="44">
        <f>IFERROR(_xll.qlIndexFixing(Index3M,H2251,TRUE,_xll.ohTrigger(RecalcTrigger,Trigger3M)),NA())</f>
        <v>1.649323212649418E-2</v>
      </c>
      <c r="L2251" s="44">
        <f>IFERROR(_xll.qlIndexFixing(Index6M,$H2251,TRUE,_xll.ohTrigger(RecalcTrigger,Trigger6M)),NA())</f>
        <v>1.6610175502859627E-2</v>
      </c>
      <c r="M2251" s="178">
        <f>IFERROR(_xll.qlIndexFixing(Index1Y,$H2251,TRUE,_xll.ohTrigger(RecalcTrigger,Trigger1Y)),NA())</f>
        <v>1.6835525901835822E-2</v>
      </c>
      <c r="N2251" s="177">
        <f>IFERROR(_xll.qlIndexFixing(ONIndex1M,I2251,TRUE,_xll.ohTrigger(RecalcTrigger,Trigger1M)),NA())</f>
        <v>1.6233454404825931E-2</v>
      </c>
      <c r="O2251" s="44">
        <f>IFERROR(_xll.qlIndexFixing(ONIndex3M,I2251,TRUE,_xll.ohTrigger(RecalcTrigger,Trigger3M)),NA())</f>
        <v>1.648932833987149E-2</v>
      </c>
      <c r="P2251" s="44">
        <f>IFERROR(_xll.qlIndexFixing(ONIndex6M,I2251,TRUE,_xll.ohTrigger(RecalcTrigger,Trigger6M)),NA())</f>
        <v>1.6598962880651769E-2</v>
      </c>
      <c r="Q2251" s="178">
        <f>IFERROR(_xll.qlIndexFixing(ONIndex1Y,I2251,TRUE,_xll.ohTrigger(RecalcTrigger,Trigger1Y)),NA())</f>
        <v>1.6815302841427515E-2</v>
      </c>
    </row>
    <row r="2252" spans="2:17" x14ac:dyDescent="0.2">
      <c r="B2252" s="39" t="s">
        <v>42</v>
      </c>
      <c r="D2252" s="42">
        <f>_xll.qlCalendarAdvance(Calendar,$D2251,B2252,"f",FALSE)</f>
        <v>55269</v>
      </c>
      <c r="E2252" s="172">
        <f>_xll.qlInterestRateIndexValueDate(IndexON,D2252)</f>
        <v>55269</v>
      </c>
      <c r="F2252" s="188">
        <f>IFERROR(_xll.qlIndexFixing(IndexON,D2252,TRUE,_xll.ohTrigger(RecalcTrigger,TriggerON)),NA())</f>
        <v>1.5964623511475207E-2</v>
      </c>
      <c r="H2252" s="42">
        <f>_xll.qlCalendarAdvance(Calendar,$H2251,B2252,"f",FALSE)</f>
        <v>55269</v>
      </c>
      <c r="I2252" s="172">
        <f>_xll.qlInterestRateIndexValueDate(Index1M,$H2252)</f>
        <v>55269</v>
      </c>
      <c r="J2252" s="177">
        <f>IFERROR(_xll.qlIndexFixing(Index1M,$H2252,TRUE,_xll.ohTrigger(RecalcTrigger,Trigger1M)),NA())</f>
        <v>1.6229168830691032E-2</v>
      </c>
      <c r="K2252" s="44">
        <f>IFERROR(_xll.qlIndexFixing(Index3M,H2252,TRUE,_xll.ohTrigger(RecalcTrigger,Trigger3M)),NA())</f>
        <v>1.6488658511152748E-2</v>
      </c>
      <c r="L2252" s="44">
        <f>IFERROR(_xll.qlIndexFixing(Index6M,$H2252,TRUE,_xll.ohTrigger(RecalcTrigger,Trigger6M)),NA())</f>
        <v>1.6605813983198964E-2</v>
      </c>
      <c r="M2252" s="178">
        <f>IFERROR(_xll.qlIndexFixing(Index1Y,$H2252,TRUE,_xll.ohTrigger(RecalcTrigger,Trigger1Y)),NA())</f>
        <v>1.6830701349976454E-2</v>
      </c>
      <c r="N2252" s="177">
        <f>IFERROR(_xll.qlIndexFixing(ONIndex1M,I2252,TRUE,_xll.ohTrigger(RecalcTrigger,Trigger1M)),NA())</f>
        <v>1.6228638971973464E-2</v>
      </c>
      <c r="O2252" s="44">
        <f>IFERROR(_xll.qlIndexFixing(ONIndex3M,I2252,TRUE,_xll.ohTrigger(RecalcTrigger,Trigger3M)),NA())</f>
        <v>1.6484674028889312E-2</v>
      </c>
      <c r="P2252" s="44">
        <f>IFERROR(_xll.qlIndexFixing(ONIndex6M,I2252,TRUE,_xll.ohTrigger(RecalcTrigger,Trigger6M)),NA())</f>
        <v>1.6594437511465721E-2</v>
      </c>
      <c r="Q2252" s="178">
        <f>IFERROR(_xll.qlIndexFixing(ONIndex1Y,I2252,TRUE,_xll.ohTrigger(RecalcTrigger,Trigger1Y)),NA())</f>
        <v>1.6810418166360863E-2</v>
      </c>
    </row>
    <row r="2253" spans="2:17" x14ac:dyDescent="0.2">
      <c r="B2253" s="39" t="s">
        <v>42</v>
      </c>
      <c r="D2253" s="42">
        <f>_xll.qlCalendarAdvance(Calendar,$D2252,B2253,"f",FALSE)</f>
        <v>55276</v>
      </c>
      <c r="E2253" s="172">
        <f>_xll.qlInterestRateIndexValueDate(IndexON,D2253)</f>
        <v>55276</v>
      </c>
      <c r="F2253" s="188">
        <f>IFERROR(_xll.qlIndexFixing(IndexON,D2253,TRUE,_xll.ohTrigger(RecalcTrigger,TriggerON)),NA())</f>
        <v>1.5960188416094256E-2</v>
      </c>
      <c r="H2253" s="42">
        <f>_xll.qlCalendarAdvance(Calendar,$H2252,B2253,"f",FALSE)</f>
        <v>55276</v>
      </c>
      <c r="I2253" s="172">
        <f>_xll.qlInterestRateIndexValueDate(Index1M,$H2253)</f>
        <v>55276</v>
      </c>
      <c r="J2253" s="177">
        <f>IFERROR(_xll.qlIndexFixing(Index1M,$H2253,TRUE,_xll.ohTrigger(RecalcTrigger,Trigger1M)),NA())</f>
        <v>1.6224446756074526E-2</v>
      </c>
      <c r="K2253" s="44">
        <f>IFERROR(_xll.qlIndexFixing(Index3M,H2253,TRUE,_xll.ohTrigger(RecalcTrigger,Trigger3M)),NA())</f>
        <v>1.6484149531545662E-2</v>
      </c>
      <c r="L2253" s="44">
        <f>IFERROR(_xll.qlIndexFixing(Index6M,$H2253,TRUE,_xll.ohTrigger(RecalcTrigger,Trigger6M)),NA())</f>
        <v>1.6601539449902804E-2</v>
      </c>
      <c r="M2253" s="178">
        <f>IFERROR(_xll.qlIndexFixing(Index1Y,$H2253,TRUE,_xll.ohTrigger(RecalcTrigger,Trigger1Y)),NA())</f>
        <v>1.6826180809599342E-2</v>
      </c>
      <c r="N2253" s="177">
        <f>IFERROR(_xll.qlIndexFixing(ONIndex1M,I2253,TRUE,_xll.ohTrigger(RecalcTrigger,Trigger1M)),NA())</f>
        <v>1.6223836350349741E-2</v>
      </c>
      <c r="O2253" s="44">
        <f>IFERROR(_xll.qlIndexFixing(ONIndex3M,I2253,TRUE,_xll.ohTrigger(RecalcTrigger,Trigger3M)),NA())</f>
        <v>1.6480035151874572E-2</v>
      </c>
      <c r="P2253" s="44">
        <f>IFERROR(_xll.qlIndexFixing(ONIndex6M,I2253,TRUE,_xll.ohTrigger(RecalcTrigger,Trigger6M)),NA())</f>
        <v>1.6589927501441393E-2</v>
      </c>
      <c r="Q2253" s="178">
        <f>IFERROR(_xll.qlIndexFixing(ONIndex1Y,I2253,TRUE,_xll.ohTrigger(RecalcTrigger,Trigger1Y)),NA())</f>
        <v>1.6805549705737333E-2</v>
      </c>
    </row>
    <row r="2254" spans="2:17" x14ac:dyDescent="0.2">
      <c r="B2254" s="39" t="s">
        <v>42</v>
      </c>
      <c r="D2254" s="42">
        <f>_xll.qlCalendarAdvance(Calendar,$D2253,B2254,"f",FALSE)</f>
        <v>55283</v>
      </c>
      <c r="E2254" s="172">
        <f>_xll.qlInterestRateIndexValueDate(IndexON,D2254)</f>
        <v>55283</v>
      </c>
      <c r="F2254" s="188">
        <f>IFERROR(_xll.qlIndexFixing(IndexON,D2254,TRUE,_xll.ohTrigger(RecalcTrigger,TriggerON)),NA())</f>
        <v>1.5955768729637443E-2</v>
      </c>
      <c r="H2254" s="42">
        <f>_xll.qlCalendarAdvance(Calendar,$H2253,B2254,"f",FALSE)</f>
        <v>55283</v>
      </c>
      <c r="I2254" s="172">
        <f>_xll.qlInterestRateIndexValueDate(Index1M,$H2254)</f>
        <v>55283</v>
      </c>
      <c r="J2254" s="177">
        <f>IFERROR(_xll.qlIndexFixing(Index1M,$H2254,TRUE,_xll.ohTrigger(RecalcTrigger,Trigger1M)),NA())</f>
        <v>1.6219679458919271E-2</v>
      </c>
      <c r="K2254" s="44">
        <f>IFERROR(_xll.qlIndexFixing(Index3M,H2254,TRUE,_xll.ohTrigger(RecalcTrigger,Trigger3M)),NA())</f>
        <v>1.6479607822119453E-2</v>
      </c>
      <c r="L2254" s="44">
        <f>IFERROR(_xll.qlIndexFixing(Index6M,$H2254,TRUE,_xll.ohTrigger(RecalcTrigger,Trigger6M)),NA())</f>
        <v>1.6597209832582359E-2</v>
      </c>
      <c r="M2254" s="178">
        <f>IFERROR(_xll.qlIndexFixing(Index1Y,$H2254,TRUE,_xll.ohTrigger(RecalcTrigger,Trigger1Y)),NA())</f>
        <v>1.6821676776483791E-2</v>
      </c>
      <c r="N2254" s="177">
        <f>IFERROR(_xll.qlIndexFixing(ONIndex1M,I2254,TRUE,_xll.ohTrigger(RecalcTrigger,Trigger1M)),NA())</f>
        <v>1.6219046540278947E-2</v>
      </c>
      <c r="O2254" s="44">
        <f>IFERROR(_xll.qlIndexFixing(ONIndex3M,I2254,TRUE,_xll.ohTrigger(RecalcTrigger,Trigger3M)),NA())</f>
        <v>1.6475411708503085E-2</v>
      </c>
      <c r="P2254" s="44">
        <f>IFERROR(_xll.qlIndexFixing(ONIndex6M,I2254,TRUE,_xll.ohTrigger(RecalcTrigger,Trigger6M)),NA())</f>
        <v>1.658543285090297E-2</v>
      </c>
      <c r="Q2254" s="178">
        <f>IFERROR(_xll.qlIndexFixing(ONIndex1Y,I2254,TRUE,_xll.ohTrigger(RecalcTrigger,Trigger1Y)),NA())</f>
        <v>1.6800697459475877E-2</v>
      </c>
    </row>
    <row r="2255" spans="2:17" x14ac:dyDescent="0.2">
      <c r="B2255" s="39" t="s">
        <v>42</v>
      </c>
      <c r="D2255" s="42">
        <f>_xll.qlCalendarAdvance(Calendar,$D2254,B2255,"f",FALSE)</f>
        <v>55290</v>
      </c>
      <c r="E2255" s="172">
        <f>_xll.qlInterestRateIndexValueDate(IndexON,D2255)</f>
        <v>55290</v>
      </c>
      <c r="F2255" s="188">
        <f>IFERROR(_xll.qlIndexFixing(IndexON,D2255,TRUE,_xll.ohTrigger(RecalcTrigger,TriggerON)),NA())</f>
        <v>1.595136445202372E-2</v>
      </c>
      <c r="H2255" s="42">
        <f>_xll.qlCalendarAdvance(Calendar,$H2254,B2255,"f",FALSE)</f>
        <v>55290</v>
      </c>
      <c r="I2255" s="172">
        <f>_xll.qlInterestRateIndexValueDate(Index1M,$H2255)</f>
        <v>55290</v>
      </c>
      <c r="J2255" s="177">
        <f>IFERROR(_xll.qlIndexFixing(Index1M,$H2255,TRUE,_xll.ohTrigger(RecalcTrigger,Trigger1M)),NA())</f>
        <v>1.6214924993389411E-2</v>
      </c>
      <c r="K2255" s="44">
        <f>IFERROR(_xll.qlIndexFixing(Index3M,H2255,TRUE,_xll.ohTrigger(RecalcTrigger,Trigger3M)),NA())</f>
        <v>1.6475081615022334E-2</v>
      </c>
      <c r="L2255" s="44">
        <f>IFERROR(_xll.qlIndexFixing(Index6M,$H2255,TRUE,_xll.ohTrigger(RecalcTrigger,Trigger6M)),NA())</f>
        <v>1.6592895711653049E-2</v>
      </c>
      <c r="M2255" s="178">
        <f>IFERROR(_xll.qlIndexFixing(Index1Y,$H2255,TRUE,_xll.ohTrigger(RecalcTrigger,Trigger1Y)),NA())</f>
        <v>1.6817189250409915E-2</v>
      </c>
      <c r="N2255" s="177">
        <f>IFERROR(_xll.qlIndexFixing(ONIndex1M,I2255,TRUE,_xll.ohTrigger(RecalcTrigger,Trigger1M)),NA())</f>
        <v>1.6214269541598991E-2</v>
      </c>
      <c r="O2255" s="44">
        <f>IFERROR(_xll.qlIndexFixing(ONIndex3M,I2255,TRUE,_xll.ohTrigger(RecalcTrigger,Trigger3M)),NA())</f>
        <v>1.6470803698936942E-2</v>
      </c>
      <c r="P2255" s="44">
        <f>IFERROR(_xll.qlIndexFixing(ONIndex6M,I2255,TRUE,_xll.ohTrigger(RecalcTrigger,Trigger6M)),NA())</f>
        <v>1.6580953559526268E-2</v>
      </c>
      <c r="Q2255" s="178">
        <f>IFERROR(_xll.qlIndexFixing(ONIndex1Y,I2255,TRUE,_xll.ohTrigger(RecalcTrigger,Trigger1Y)),NA())</f>
        <v>1.6795861427576497E-2</v>
      </c>
    </row>
    <row r="2256" spans="2:17" x14ac:dyDescent="0.2">
      <c r="B2256" s="39" t="s">
        <v>42</v>
      </c>
      <c r="D2256" s="42">
        <f>_xll.qlCalendarAdvance(Calendar,$D2255,B2256,"f",FALSE)</f>
        <v>55297</v>
      </c>
      <c r="E2256" s="172">
        <f>_xll.qlInterestRateIndexValueDate(IndexON,D2256)</f>
        <v>55297</v>
      </c>
      <c r="F2256" s="188">
        <f>IFERROR(_xll.qlIndexFixing(IndexON,D2256,TRUE,_xll.ohTrigger(RecalcTrigger,TriggerON)),NA())</f>
        <v>1.5946975583334133E-2</v>
      </c>
      <c r="H2256" s="42">
        <f>_xll.qlCalendarAdvance(Calendar,$H2255,B2256,"f",FALSE)</f>
        <v>55297</v>
      </c>
      <c r="I2256" s="172">
        <f>_xll.qlInterestRateIndexValueDate(Index1M,$H2256)</f>
        <v>55297</v>
      </c>
      <c r="J2256" s="177">
        <f>IFERROR(_xll.qlIndexFixing(Index1M,$H2256,TRUE,_xll.ohTrigger(RecalcTrigger,Trigger1M)),NA())</f>
        <v>1.6210183359462834E-2</v>
      </c>
      <c r="K2256" s="44">
        <f>IFERROR(_xll.qlIndexFixing(Index3M,H2256,TRUE,_xll.ohTrigger(RecalcTrigger,Trigger3M)),NA())</f>
        <v>1.6470570910204096E-2</v>
      </c>
      <c r="L2256" s="44">
        <f>IFERROR(_xll.qlIndexFixing(Index6M,$H2256,TRUE,_xll.ohTrigger(RecalcTrigger,Trigger6M)),NA())</f>
        <v>1.6588597087015326E-2</v>
      </c>
      <c r="M2256" s="178">
        <f>IFERROR(_xll.qlIndexFixing(Index1Y,$H2256,TRUE,_xll.ohTrigger(RecalcTrigger,Trigger1Y)),NA())</f>
        <v>1.6812718231159374E-2</v>
      </c>
      <c r="N2256" s="177">
        <f>IFERROR(_xll.qlIndexFixing(ONIndex1M,I2256,TRUE,_xll.ohTrigger(RecalcTrigger,Trigger1M)),NA())</f>
        <v>1.6209505354390918E-2</v>
      </c>
      <c r="O2256" s="44">
        <f>IFERROR(_xll.qlIndexFixing(ONIndex3M,I2256,TRUE,_xll.ohTrigger(RecalcTrigger,Trigger3M)),NA())</f>
        <v>1.6466211123338237E-2</v>
      </c>
      <c r="P2256" s="44">
        <f>IFERROR(_xll.qlIndexFixing(ONIndex6M,I2256,TRUE,_xll.ohTrigger(RecalcTrigger,Trigger6M)),NA())</f>
        <v>1.6576489627554425E-2</v>
      </c>
      <c r="Q2256" s="178">
        <f>IFERROR(_xll.qlIndexFixing(ONIndex1Y,I2256,TRUE,_xll.ohTrigger(RecalcTrigger,Trigger1Y)),NA())</f>
        <v>1.6791041610363378E-2</v>
      </c>
    </row>
    <row r="2257" spans="2:17" x14ac:dyDescent="0.2">
      <c r="B2257" s="39" t="s">
        <v>42</v>
      </c>
      <c r="D2257" s="42">
        <f>_xll.qlCalendarAdvance(Calendar,$D2256,B2257,"f",FALSE)</f>
        <v>55304</v>
      </c>
      <c r="E2257" s="172">
        <f>_xll.qlInterestRateIndexValueDate(IndexON,D2257)</f>
        <v>55304</v>
      </c>
      <c r="F2257" s="188">
        <f>IFERROR(_xll.qlIndexFixing(IndexON,D2257,TRUE,_xll.ohTrigger(RecalcTrigger,TriggerON)),NA())</f>
        <v>1.594260212364973E-2</v>
      </c>
      <c r="H2257" s="42">
        <f>_xll.qlCalendarAdvance(Calendar,$H2256,B2257,"f",FALSE)</f>
        <v>55304</v>
      </c>
      <c r="I2257" s="172">
        <f>_xll.qlInterestRateIndexValueDate(Index1M,$H2257)</f>
        <v>55304</v>
      </c>
      <c r="J2257" s="177">
        <f>IFERROR(_xll.qlIndexFixing(Index1M,$H2257,TRUE,_xll.ohTrigger(RecalcTrigger,Trigger1M)),NA())</f>
        <v>1.6205385922983928E-2</v>
      </c>
      <c r="K2257" s="44">
        <f>IFERROR(_xll.qlIndexFixing(Index3M,H2257,TRUE,_xll.ohTrigger(RecalcTrigger,Trigger3M)),NA())</f>
        <v>1.6466075707609242E-2</v>
      </c>
      <c r="L2257" s="44">
        <f>IFERROR(_xll.qlIndexFixing(Index6M,$H2257,TRUE,_xll.ohTrigger(RecalcTrigger,Trigger6M)),NA())</f>
        <v>1.658423882059127E-2</v>
      </c>
      <c r="M2257" s="178">
        <f>IFERROR(_xll.qlIndexFixing(Index1Y,$H2257,TRUE,_xll.ohTrigger(RecalcTrigger,Trigger1Y)),NA())</f>
        <v>1.6808263718513169E-2</v>
      </c>
      <c r="N2257" s="177">
        <f>IFERROR(_xll.qlIndexFixing(ONIndex1M,I2257,TRUE,_xll.ohTrigger(RecalcTrigger,Trigger1M)),NA())</f>
        <v>1.6204753978573683E-2</v>
      </c>
      <c r="O2257" s="44">
        <f>IFERROR(_xll.qlIndexFixing(ONIndex3M,I2257,TRUE,_xll.ohTrigger(RecalcTrigger,Trigger3M)),NA())</f>
        <v>1.6461633981382784E-2</v>
      </c>
      <c r="P2257" s="44">
        <f>IFERROR(_xll.qlIndexFixing(ONIndex6M,I2257,TRUE,_xll.ohTrigger(RecalcTrigger,Trigger6M)),NA())</f>
        <v>1.6572041054825348E-2</v>
      </c>
      <c r="Q2257" s="178">
        <f>IFERROR(_xll.qlIndexFixing(ONIndex1Y,I2257,TRUE,_xll.ohTrigger(RecalcTrigger,Trigger1Y)),NA())</f>
        <v>1.678623800735024E-2</v>
      </c>
    </row>
    <row r="2258" spans="2:17" x14ac:dyDescent="0.2">
      <c r="B2258" s="39" t="s">
        <v>42</v>
      </c>
      <c r="D2258" s="42">
        <f>_xll.qlCalendarAdvance(Calendar,$D2257,B2258,"f",FALSE)</f>
        <v>55311</v>
      </c>
      <c r="E2258" s="172">
        <f>_xll.qlInterestRateIndexValueDate(IndexON,D2258)</f>
        <v>55311</v>
      </c>
      <c r="F2258" s="188">
        <f>IFERROR(_xll.qlIndexFixing(IndexON,D2258,TRUE,_xll.ohTrigger(RecalcTrigger,TriggerON)),NA())</f>
        <v>1.5938244072808416E-2</v>
      </c>
      <c r="H2258" s="42">
        <f>_xll.qlCalendarAdvance(Calendar,$H2257,B2258,"f",FALSE)</f>
        <v>55311</v>
      </c>
      <c r="I2258" s="172">
        <f>_xll.qlInterestRateIndexValueDate(Index1M,$H2258)</f>
        <v>55311</v>
      </c>
      <c r="J2258" s="177">
        <f>IFERROR(_xll.qlIndexFixing(Index1M,$H2258,TRUE,_xll.ohTrigger(RecalcTrigger,Trigger1M)),NA())</f>
        <v>1.6200667830564397E-2</v>
      </c>
      <c r="K2258" s="44">
        <f>IFERROR(_xll.qlIndexFixing(Index3M,H2258,TRUE,_xll.ohTrigger(RecalcTrigger,Trigger3M)),NA())</f>
        <v>1.6461596007185796E-2</v>
      </c>
      <c r="L2258" s="44">
        <f>IFERROR(_xll.qlIndexFixing(Index6M,$H2258,TRUE,_xll.ohTrigger(RecalcTrigger,Trigger6M)),NA())</f>
        <v>1.6579970274511326E-2</v>
      </c>
      <c r="M2258" s="178">
        <f>IFERROR(_xll.qlIndexFixing(Index1Y,$H2258,TRUE,_xll.ohTrigger(RecalcTrigger,Trigger1Y)),NA())</f>
        <v>1.6803825712254288E-2</v>
      </c>
      <c r="N2258" s="177">
        <f>IFERROR(_xll.qlIndexFixing(ONIndex1M,I2258,TRUE,_xll.ohTrigger(RecalcTrigger,Trigger1M)),NA())</f>
        <v>1.6200015414147284E-2</v>
      </c>
      <c r="O2258" s="44">
        <f>IFERROR(_xll.qlIndexFixing(ONIndex3M,I2258,TRUE,_xll.ohTrigger(RecalcTrigger,Trigger3M)),NA())</f>
        <v>1.6457072273313722E-2</v>
      </c>
      <c r="P2258" s="44">
        <f>IFERROR(_xll.qlIndexFixing(ONIndex6M,I2258,TRUE,_xll.ohTrigger(RecalcTrigger,Trigger6M)),NA())</f>
        <v>1.6567607841420084E-2</v>
      </c>
      <c r="Q2258" s="178">
        <f>IFERROR(_xll.qlIndexFixing(ONIndex1Y,I2258,TRUE,_xll.ohTrigger(RecalcTrigger,Trigger1Y)),NA())</f>
        <v>1.6781450618861271E-2</v>
      </c>
    </row>
    <row r="2259" spans="2:17" x14ac:dyDescent="0.2">
      <c r="B2259" s="39" t="s">
        <v>42</v>
      </c>
      <c r="D2259" s="42">
        <f>_xll.qlCalendarAdvance(Calendar,$D2258,B2259,"f",FALSE)</f>
        <v>55318</v>
      </c>
      <c r="E2259" s="172">
        <f>_xll.qlInterestRateIndexValueDate(IndexON,D2259)</f>
        <v>55318</v>
      </c>
      <c r="F2259" s="188">
        <f>IFERROR(_xll.qlIndexFixing(IndexON,D2259,TRUE,_xll.ohTrigger(RecalcTrigger,TriggerON)),NA())</f>
        <v>1.5933901430729147E-2</v>
      </c>
      <c r="H2259" s="42">
        <f>_xll.qlCalendarAdvance(Calendar,$H2258,B2259,"f",FALSE)</f>
        <v>55318</v>
      </c>
      <c r="I2259" s="172">
        <f>_xll.qlInterestRateIndexValueDate(Index1M,$H2259)</f>
        <v>55318</v>
      </c>
      <c r="J2259" s="177">
        <f>IFERROR(_xll.qlIndexFixing(Index1M,$H2259,TRUE,_xll.ohTrigger(RecalcTrigger,Trigger1M)),NA())</f>
        <v>1.6195962567819744E-2</v>
      </c>
      <c r="K2259" s="44">
        <f>IFERROR(_xll.qlIndexFixing(Index3M,H2259,TRUE,_xll.ohTrigger(RecalcTrigger,Trigger3M)),NA())</f>
        <v>1.6457131808882659E-2</v>
      </c>
      <c r="L2259" s="44">
        <f>IFERROR(_xll.qlIndexFixing(Index6M,$H2259,TRUE,_xll.ohTrigger(RecalcTrigger,Trigger6M)),NA())</f>
        <v>1.657571722368132E-2</v>
      </c>
      <c r="M2259" s="178">
        <f>IFERROR(_xll.qlIndexFixing(Index1Y,$H2259,TRUE,_xll.ohTrigger(RecalcTrigger,Trigger1Y)),NA())</f>
        <v>1.6799404212166393E-2</v>
      </c>
      <c r="N2259" s="177">
        <f>IFERROR(_xll.qlIndexFixing(ONIndex1M,I2259,TRUE,_xll.ohTrigger(RecalcTrigger,Trigger1M)),NA())</f>
        <v>1.6195289661111723E-2</v>
      </c>
      <c r="O2259" s="44">
        <f>IFERROR(_xll.qlIndexFixing(ONIndex3M,I2259,TRUE,_xll.ohTrigger(RecalcTrigger,Trigger3M)),NA())</f>
        <v>1.6452525999050005E-2</v>
      </c>
      <c r="P2259" s="44">
        <f>IFERROR(_xll.qlIndexFixing(ONIndex6M,I2259,TRUE,_xll.ohTrigger(RecalcTrigger,Trigger6M)),NA())</f>
        <v>1.6563189987338633E-2</v>
      </c>
      <c r="Q2259" s="178">
        <f>IFERROR(_xll.qlIndexFixing(ONIndex1Y,I2259,TRUE,_xll.ohTrigger(RecalcTrigger,Trigger1Y)),NA())</f>
        <v>1.6776679444734377E-2</v>
      </c>
    </row>
    <row r="2260" spans="2:17" x14ac:dyDescent="0.2">
      <c r="B2260" s="39" t="s">
        <v>42</v>
      </c>
      <c r="D2260" s="42">
        <f>_xll.qlCalendarAdvance(Calendar,$D2259,B2260,"f",FALSE)</f>
        <v>55325</v>
      </c>
      <c r="E2260" s="172">
        <f>_xll.qlInterestRateIndexValueDate(IndexON,D2260)</f>
        <v>55325</v>
      </c>
      <c r="F2260" s="188">
        <f>IFERROR(_xll.qlIndexFixing(IndexON,D2260,TRUE,_xll.ohTrigger(RecalcTrigger,TriggerON)),NA())</f>
        <v>1.5929574197736107E-2</v>
      </c>
      <c r="H2260" s="42">
        <f>_xll.qlCalendarAdvance(Calendar,$H2259,B2260,"f",FALSE)</f>
        <v>55325</v>
      </c>
      <c r="I2260" s="172">
        <f>_xll.qlInterestRateIndexValueDate(Index1M,$H2260)</f>
        <v>55325</v>
      </c>
      <c r="J2260" s="177">
        <f>IFERROR(_xll.qlIndexFixing(Index1M,$H2260,TRUE,_xll.ohTrigger(RecalcTrigger,Trigger1M)),NA())</f>
        <v>1.6191270134728358E-2</v>
      </c>
      <c r="K2260" s="44">
        <f>IFERROR(_xll.qlIndexFixing(Index3M,H2260,TRUE,_xll.ohTrigger(RecalcTrigger,Trigger3M)),NA())</f>
        <v>1.645268311264874E-2</v>
      </c>
      <c r="L2260" s="44">
        <f>IFERROR(_xll.qlIndexFixing(Index6M,$H2260,TRUE,_xll.ohTrigger(RecalcTrigger,Trigger6M)),NA())</f>
        <v>1.6571479668002938E-2</v>
      </c>
      <c r="M2260" s="178">
        <f>IFERROR(_xll.qlIndexFixing(Index1Y,$H2260,TRUE,_xll.ohTrigger(RecalcTrigger,Trigger1Y)),NA())</f>
        <v>1.6794999218033794E-2</v>
      </c>
      <c r="N2260" s="177">
        <f>IFERROR(_xll.qlIndexFixing(ONIndex1M,I2260,TRUE,_xll.ohTrigger(RecalcTrigger,Trigger1M)),NA())</f>
        <v>1.6190576719548044E-2</v>
      </c>
      <c r="O2260" s="44">
        <f>IFERROR(_xll.qlIndexFixing(ONIndex3M,I2260,TRUE,_xll.ohTrigger(RecalcTrigger,Trigger3M)),NA())</f>
        <v>1.6447995158672679E-2</v>
      </c>
      <c r="P2260" s="44">
        <f>IFERROR(_xll.qlIndexFixing(ONIndex6M,I2260,TRUE,_xll.ohTrigger(RecalcTrigger,Trigger6M)),NA())</f>
        <v>1.6558787492580995E-2</v>
      </c>
      <c r="Q2260" s="178">
        <f>IFERROR(_xll.qlIndexFixing(ONIndex1Y,I2260,TRUE,_xll.ohTrigger(RecalcTrigger,Trigger1Y)),NA())</f>
        <v>1.6771924485212697E-2</v>
      </c>
    </row>
    <row r="2261" spans="2:17" x14ac:dyDescent="0.2">
      <c r="B2261" s="39" t="s">
        <v>42</v>
      </c>
      <c r="D2261" s="42">
        <f>_xll.qlCalendarAdvance(Calendar,$D2260,B2261,"f",FALSE)</f>
        <v>55332</v>
      </c>
      <c r="E2261" s="172">
        <f>_xll.qlInterestRateIndexValueDate(IndexON,D2261)</f>
        <v>55332</v>
      </c>
      <c r="F2261" s="188">
        <f>IFERROR(_xll.qlIndexFixing(IndexON,D2261,TRUE,_xll.ohTrigger(RecalcTrigger,TriggerON)),NA())</f>
        <v>1.5925262373586158E-2</v>
      </c>
      <c r="H2261" s="42">
        <f>_xll.qlCalendarAdvance(Calendar,$H2260,B2261,"f",FALSE)</f>
        <v>55332</v>
      </c>
      <c r="I2261" s="172">
        <f>_xll.qlInterestRateIndexValueDate(Index1M,$H2261)</f>
        <v>55332</v>
      </c>
      <c r="J2261" s="177">
        <f>IFERROR(_xll.qlIndexFixing(Index1M,$H2261,TRUE,_xll.ohTrigger(RecalcTrigger,Trigger1M)),NA())</f>
        <v>1.618659053128213E-2</v>
      </c>
      <c r="K2261" s="44">
        <f>IFERROR(_xll.qlIndexFixing(Index3M,H2261,TRUE,_xll.ohTrigger(RecalcTrigger,Trigger3M)),NA())</f>
        <v>1.6448249918429421E-2</v>
      </c>
      <c r="L2261" s="44">
        <f>IFERROR(_xll.qlIndexFixing(Index6M,$H2261,TRUE,_xll.ohTrigger(RecalcTrigger,Trigger6M)),NA())</f>
        <v>1.6567257607376974E-2</v>
      </c>
      <c r="M2261" s="178">
        <f>IFERROR(_xll.qlIndexFixing(Index1Y,$H2261,TRUE,_xll.ohTrigger(RecalcTrigger,Trigger1Y)),NA())</f>
        <v>1.6790610729640814E-2</v>
      </c>
      <c r="N2261" s="177">
        <f>IFERROR(_xll.qlIndexFixing(ONIndex1M,I2261,TRUE,_xll.ohTrigger(RecalcTrigger,Trigger1M)),NA())</f>
        <v>1.618587658945625E-2</v>
      </c>
      <c r="O2261" s="44">
        <f>IFERROR(_xll.qlIndexFixing(ONIndex3M,I2261,TRUE,_xll.ohTrigger(RecalcTrigger,Trigger3M)),NA())</f>
        <v>1.6443479752100698E-2</v>
      </c>
      <c r="P2261" s="44">
        <f>IFERROR(_xll.qlIndexFixing(ONIndex6M,I2261,TRUE,_xll.ohTrigger(RecalcTrigger,Trigger6M)),NA())</f>
        <v>1.6554400357066124E-2</v>
      </c>
      <c r="Q2261" s="178">
        <f>IFERROR(_xll.qlIndexFixing(ONIndex1Y,I2261,TRUE,_xll.ohTrigger(RecalcTrigger,Trigger1Y)),NA())</f>
        <v>1.6767185739972046E-2</v>
      </c>
    </row>
    <row r="2262" spans="2:17" x14ac:dyDescent="0.2">
      <c r="B2262" s="39" t="s">
        <v>42</v>
      </c>
      <c r="D2262" s="42">
        <f>_xll.qlCalendarAdvance(Calendar,$D2261,B2262,"f",FALSE)</f>
        <v>55339</v>
      </c>
      <c r="E2262" s="172">
        <f>_xll.qlInterestRateIndexValueDate(IndexON,D2262)</f>
        <v>55339</v>
      </c>
      <c r="F2262" s="188">
        <f>IFERROR(_xll.qlIndexFixing(IndexON,D2262,TRUE,_xll.ohTrigger(RecalcTrigger,TriggerON)),NA())</f>
        <v>1.5920965958279298E-2</v>
      </c>
      <c r="H2262" s="42">
        <f>_xll.qlCalendarAdvance(Calendar,$H2261,B2262,"f",FALSE)</f>
        <v>55339</v>
      </c>
      <c r="I2262" s="172">
        <f>_xll.qlInterestRateIndexValueDate(Index1M,$H2262)</f>
        <v>55339</v>
      </c>
      <c r="J2262" s="177">
        <f>IFERROR(_xll.qlIndexFixing(Index1M,$H2262,TRUE,_xll.ohTrigger(RecalcTrigger,Trigger1M)),NA())</f>
        <v>1.618200301877426E-2</v>
      </c>
      <c r="K2262" s="44">
        <f>IFERROR(_xll.qlIndexFixing(Index3M,H2262,TRUE,_xll.ohTrigger(RecalcTrigger,Trigger3M)),NA())</f>
        <v>1.644383222617361E-2</v>
      </c>
      <c r="L2262" s="44">
        <f>IFERROR(_xll.qlIndexFixing(Index6M,$H2262,TRUE,_xll.ohTrigger(RecalcTrigger,Trigger6M)),NA())</f>
        <v>1.6563130755739935E-2</v>
      </c>
      <c r="M2262" s="178">
        <f>IFERROR(_xll.qlIndexFixing(Index1Y,$H2262,TRUE,_xll.ohTrigger(RecalcTrigger,Trigger1Y)),NA())</f>
        <v>1.678623874677421E-2</v>
      </c>
      <c r="N2262" s="177">
        <f>IFERROR(_xll.qlIndexFixing(ONIndex1M,I2262,TRUE,_xll.ohTrigger(RecalcTrigger,Trigger1M)),NA())</f>
        <v>1.6181189270674246E-2</v>
      </c>
      <c r="O2262" s="44">
        <f>IFERROR(_xll.qlIndexFixing(ONIndex3M,I2262,TRUE,_xll.ohTrigger(RecalcTrigger,Trigger3M)),NA())</f>
        <v>1.6438979779171969E-2</v>
      </c>
      <c r="P2262" s="44">
        <f>IFERROR(_xll.qlIndexFixing(ONIndex6M,I2262,TRUE,_xll.ohTrigger(RecalcTrigger,Trigger6M)),NA())</f>
        <v>1.6550028580794018E-2</v>
      </c>
      <c r="Q2262" s="178">
        <f>IFERROR(_xll.qlIndexFixing(ONIndex1Y,I2262,TRUE,_xll.ohTrigger(RecalcTrigger,Trigger1Y)),NA())</f>
        <v>1.6762463209174516E-2</v>
      </c>
    </row>
    <row r="2263" spans="2:17" x14ac:dyDescent="0.2">
      <c r="B2263" s="39" t="s">
        <v>42</v>
      </c>
      <c r="D2263" s="42">
        <f>_xll.qlCalendarAdvance(Calendar,$D2262,B2263,"f",FALSE)</f>
        <v>55346</v>
      </c>
      <c r="E2263" s="172">
        <f>_xll.qlInterestRateIndexValueDate(IndexON,D2263)</f>
        <v>55346</v>
      </c>
      <c r="F2263" s="188">
        <f>IFERROR(_xll.qlIndexFixing(IndexON,D2263,TRUE,_xll.ohTrigger(RecalcTrigger,TriggerON)),NA())</f>
        <v>1.5916684951977622E-2</v>
      </c>
      <c r="H2263" s="42">
        <f>_xll.qlCalendarAdvance(Calendar,$H2262,B2263,"f",FALSE)</f>
        <v>55346</v>
      </c>
      <c r="I2263" s="172">
        <f>_xll.qlInterestRateIndexValueDate(Index1M,$H2263)</f>
        <v>55346</v>
      </c>
      <c r="J2263" s="177">
        <f>IFERROR(_xll.qlIndexFixing(Index1M,$H2263,TRUE,_xll.ohTrigger(RecalcTrigger,Trigger1M)),NA())</f>
        <v>1.6177351205648279E-2</v>
      </c>
      <c r="K2263" s="44">
        <f>IFERROR(_xll.qlIndexFixing(Index3M,H2263,TRUE,_xll.ohTrigger(RecalcTrigger,Trigger3M)),NA())</f>
        <v>1.6439430035831086E-2</v>
      </c>
      <c r="L2263" s="44">
        <f>IFERROR(_xll.qlIndexFixing(Index6M,$H2263,TRUE,_xll.ohTrigger(RecalcTrigger,Trigger6M)),NA())</f>
        <v>1.6558940602365724E-2</v>
      </c>
      <c r="M2263" s="178">
        <f>IFERROR(_xll.qlIndexFixing(Index1Y,$H2263,TRUE,_xll.ohTrigger(RecalcTrigger,Trigger1Y)),NA())</f>
        <v>1.6781883269220293E-2</v>
      </c>
      <c r="N2263" s="177">
        <f>IFERROR(_xll.qlIndexFixing(ONIndex1M,I2263,TRUE,_xll.ohTrigger(RecalcTrigger,Trigger1M)),NA())</f>
        <v>1.6176514763364125E-2</v>
      </c>
      <c r="O2263" s="44">
        <f>IFERROR(_xll.qlIndexFixing(ONIndex3M,I2263,TRUE,_xll.ohTrigger(RecalcTrigger,Trigger3M)),NA())</f>
        <v>1.6434495240291724E-2</v>
      </c>
      <c r="P2263" s="44">
        <f>IFERROR(_xll.qlIndexFixing(ONIndex6M,I2263,TRUE,_xll.ohTrigger(RecalcTrigger,Trigger6M)),NA())</f>
        <v>1.6545672164007819E-2</v>
      </c>
      <c r="Q2263" s="178">
        <f>IFERROR(_xll.qlIndexFixing(ONIndex1Y,I2263,TRUE,_xll.ohTrigger(RecalcTrigger,Trigger1Y)),NA())</f>
        <v>1.6757756892901154E-2</v>
      </c>
    </row>
    <row r="2264" spans="2:17" x14ac:dyDescent="0.2">
      <c r="B2264" s="39" t="s">
        <v>42</v>
      </c>
      <c r="D2264" s="42">
        <f>_xll.qlCalendarAdvance(Calendar,$D2263,B2264,"f",FALSE)</f>
        <v>55353</v>
      </c>
      <c r="E2264" s="172">
        <f>_xll.qlInterestRateIndexValueDate(IndexON,D2264)</f>
        <v>55353</v>
      </c>
      <c r="F2264" s="188">
        <f>IFERROR(_xll.qlIndexFixing(IndexON,D2264,TRUE,_xll.ohTrigger(RecalcTrigger,TriggerON)),NA())</f>
        <v>1.5912419354519036E-2</v>
      </c>
      <c r="H2264" s="42">
        <f>_xll.qlCalendarAdvance(Calendar,$H2263,B2264,"f",FALSE)</f>
        <v>55353</v>
      </c>
      <c r="I2264" s="172">
        <f>_xll.qlInterestRateIndexValueDate(Index1M,$H2264)</f>
        <v>55353</v>
      </c>
      <c r="J2264" s="177">
        <f>IFERROR(_xll.qlIndexFixing(Index1M,$H2264,TRUE,_xll.ohTrigger(RecalcTrigger,Trigger1M)),NA())</f>
        <v>1.6172712224000334E-2</v>
      </c>
      <c r="K2264" s="44">
        <f>IFERROR(_xll.qlIndexFixing(Index3M,H2264,TRUE,_xll.ohTrigger(RecalcTrigger,Trigger3M)),NA())</f>
        <v>1.6435043347349E-2</v>
      </c>
      <c r="L2264" s="44">
        <f>IFERROR(_xll.qlIndexFixing(Index6M,$H2264,TRUE,_xll.ohTrigger(RecalcTrigger,Trigger6M)),NA())</f>
        <v>1.6554765944494218E-2</v>
      </c>
      <c r="M2264" s="178">
        <f>IFERROR(_xll.qlIndexFixing(Index1Y,$H2264,TRUE,_xll.ohTrigger(RecalcTrigger,Trigger1Y)),NA())</f>
        <v>1.6777544296766485E-2</v>
      </c>
      <c r="N2264" s="177">
        <f>IFERROR(_xll.qlIndexFixing(ONIndex1M,I2264,TRUE,_xll.ohTrigger(RecalcTrigger,Trigger1M)),NA())</f>
        <v>1.6171853067606934E-2</v>
      </c>
      <c r="O2264" s="44">
        <f>IFERROR(_xll.qlIndexFixing(ONIndex3M,I2264,TRUE,_xll.ohTrigger(RecalcTrigger,Trigger3M)),NA())</f>
        <v>1.6430026135216824E-2</v>
      </c>
      <c r="P2264" s="44">
        <f>IFERROR(_xll.qlIndexFixing(ONIndex6M,I2264,TRUE,_xll.ohTrigger(RecalcTrigger,Trigger6M)),NA())</f>
        <v>1.6541331106464385E-2</v>
      </c>
      <c r="Q2264" s="178">
        <f>IFERROR(_xll.qlIndexFixing(ONIndex1Y,I2264,TRUE,_xll.ohTrigger(RecalcTrigger,Trigger1Y)),NA())</f>
        <v>1.6753066790908822E-2</v>
      </c>
    </row>
    <row r="2265" spans="2:17" x14ac:dyDescent="0.2">
      <c r="B2265" s="39" t="s">
        <v>42</v>
      </c>
      <c r="D2265" s="42">
        <f>_xll.qlCalendarAdvance(Calendar,$D2264,B2265,"f",FALSE)</f>
        <v>55360</v>
      </c>
      <c r="E2265" s="172">
        <f>_xll.qlInterestRateIndexValueDate(IndexON,D2265)</f>
        <v>55360</v>
      </c>
      <c r="F2265" s="188">
        <f>IFERROR(_xll.qlIndexFixing(IndexON,D2265,TRUE,_xll.ohTrigger(RecalcTrigger,TriggerON)),NA())</f>
        <v>1.5908169165903541E-2</v>
      </c>
      <c r="H2265" s="42">
        <f>_xll.qlCalendarAdvance(Calendar,$H2264,B2265,"f",FALSE)</f>
        <v>55360</v>
      </c>
      <c r="I2265" s="172">
        <f>_xll.qlInterestRateIndexValueDate(Index1M,$H2265)</f>
        <v>55360</v>
      </c>
      <c r="J2265" s="177">
        <f>IFERROR(_xll.qlIndexFixing(Index1M,$H2265,TRUE,_xll.ohTrigger(RecalcTrigger,Trigger1M)),NA())</f>
        <v>1.6168114764590673E-2</v>
      </c>
      <c r="K2265" s="44">
        <f>IFERROR(_xll.qlIndexFixing(Index3M,H2265,TRUE,_xll.ohTrigger(RecalcTrigger,Trigger3M)),NA())</f>
        <v>1.6430672160677135E-2</v>
      </c>
      <c r="L2265" s="44">
        <f>IFERROR(_xll.qlIndexFixing(Index6M,$H2265,TRUE,_xll.ohTrigger(RecalcTrigger,Trigger6M)),NA())</f>
        <v>1.6550606782028077E-2</v>
      </c>
      <c r="M2265" s="178">
        <f>IFERROR(_xll.qlIndexFixing(Index1Y,$H2265,TRUE,_xll.ohTrigger(RecalcTrigger,Trigger1Y)),NA())</f>
        <v>1.6773221829200866E-2</v>
      </c>
      <c r="N2265" s="177">
        <f>IFERROR(_xll.qlIndexFixing(ONIndex1M,I2265,TRUE,_xll.ohTrigger(RecalcTrigger,Trigger1M)),NA())</f>
        <v>1.6167204183078487E-2</v>
      </c>
      <c r="O2265" s="44">
        <f>IFERROR(_xll.qlIndexFixing(ONIndex3M,I2265,TRUE,_xll.ohTrigger(RecalcTrigger,Trigger3M)),NA())</f>
        <v>1.6425572463866223E-2</v>
      </c>
      <c r="P2265" s="44">
        <f>IFERROR(_xll.qlIndexFixing(ONIndex6M,I2265,TRUE,_xll.ohTrigger(RecalcTrigger,Trigger6M)),NA())</f>
        <v>1.6537005408082672E-2</v>
      </c>
      <c r="Q2265" s="178">
        <f>IFERROR(_xll.qlIndexFixing(ONIndex1Y,I2265,TRUE,_xll.ohTrigger(RecalcTrigger,Trigger1Y)),NA())</f>
        <v>1.674839290335961E-2</v>
      </c>
    </row>
    <row r="2266" spans="2:17" x14ac:dyDescent="0.2">
      <c r="B2266" s="39" t="s">
        <v>42</v>
      </c>
      <c r="D2266" s="42">
        <f>_xll.qlCalendarAdvance(Calendar,$D2265,B2266,"f",FALSE)</f>
        <v>55367</v>
      </c>
      <c r="E2266" s="172">
        <f>_xll.qlInterestRateIndexValueDate(IndexON,D2266)</f>
        <v>55367</v>
      </c>
      <c r="F2266" s="188">
        <f>IFERROR(_xll.qlIndexFixing(IndexON,D2266,TRUE,_xll.ohTrigger(RecalcTrigger,TriggerON)),NA())</f>
        <v>1.5903934386293228E-2</v>
      </c>
      <c r="H2266" s="42">
        <f>_xll.qlCalendarAdvance(Calendar,$H2265,B2266,"f",FALSE)</f>
        <v>55367</v>
      </c>
      <c r="I2266" s="172">
        <f>_xll.qlInterestRateIndexValueDate(Index1M,$H2266)</f>
        <v>55367</v>
      </c>
      <c r="J2266" s="177">
        <f>IFERROR(_xll.qlIndexFixing(Index1M,$H2266,TRUE,_xll.ohTrigger(RecalcTrigger,Trigger1M)),NA())</f>
        <v>1.6163472755069786E-2</v>
      </c>
      <c r="K2266" s="44">
        <f>IFERROR(_xll.qlIndexFixing(Index3M,H2266,TRUE,_xll.ohTrigger(RecalcTrigger,Trigger3M)),NA())</f>
        <v>1.64263164757644E-2</v>
      </c>
      <c r="L2266" s="44">
        <f>IFERROR(_xll.qlIndexFixing(Index6M,$H2266,TRUE,_xll.ohTrigger(RecalcTrigger,Trigger6M)),NA())</f>
        <v>1.6546463114870836E-2</v>
      </c>
      <c r="M2266" s="178">
        <f>IFERROR(_xll.qlIndexFixing(Index1Y,$H2266,TRUE,_xll.ohTrigger(RecalcTrigger,Trigger1Y)),NA())</f>
        <v>1.6768915866313294E-2</v>
      </c>
      <c r="N2266" s="177">
        <f>IFERROR(_xll.qlIndexFixing(ONIndex1M,I2266,TRUE,_xll.ohTrigger(RecalcTrigger,Trigger1M)),NA())</f>
        <v>1.6162568109940878E-2</v>
      </c>
      <c r="O2266" s="44">
        <f>IFERROR(_xll.qlIndexFixing(ONIndex3M,I2266,TRUE,_xll.ohTrigger(RecalcTrigger,Trigger3M)),NA())</f>
        <v>1.642113422623992E-2</v>
      </c>
      <c r="P2266" s="44">
        <f>IFERROR(_xll.qlIndexFixing(ONIndex6M,I2266,TRUE,_xll.ohTrigger(RecalcTrigger,Trigger6M)),NA())</f>
        <v>1.6532695069105818E-2</v>
      </c>
      <c r="Q2266" s="178">
        <f>IFERROR(_xll.qlIndexFixing(ONIndex1Y,I2266,TRUE,_xll.ohTrigger(RecalcTrigger,Trigger1Y)),NA())</f>
        <v>1.674373523025352E-2</v>
      </c>
    </row>
    <row r="2267" spans="2:17" x14ac:dyDescent="0.2">
      <c r="B2267" s="39" t="s">
        <v>42</v>
      </c>
      <c r="D2267" s="42">
        <f>_xll.qlCalendarAdvance(Calendar,$D2266,B2267,"f",FALSE)</f>
        <v>55374</v>
      </c>
      <c r="E2267" s="172">
        <f>_xll.qlInterestRateIndexValueDate(IndexON,D2267)</f>
        <v>55374</v>
      </c>
      <c r="F2267" s="188">
        <f>IFERROR(_xll.qlIndexFixing(IndexON,D2267,TRUE,_xll.ohTrigger(RecalcTrigger,TriggerON)),NA())</f>
        <v>1.5899715015607052E-2</v>
      </c>
      <c r="H2267" s="42">
        <f>_xll.qlCalendarAdvance(Calendar,$H2266,B2267,"f",FALSE)</f>
        <v>55374</v>
      </c>
      <c r="I2267" s="172">
        <f>_xll.qlInterestRateIndexValueDate(Index1M,$H2267)</f>
        <v>55374</v>
      </c>
      <c r="J2267" s="177">
        <f>IFERROR(_xll.qlIndexFixing(Index1M,$H2267,TRUE,_xll.ohTrigger(RecalcTrigger,Trigger1M)),NA())</f>
        <v>1.6158872267760166E-2</v>
      </c>
      <c r="K2267" s="44">
        <f>IFERROR(_xll.qlIndexFixing(Index3M,H2267,TRUE,_xll.ohTrigger(RecalcTrigger,Trigger3M)),NA())</f>
        <v>1.6421976292559697E-2</v>
      </c>
      <c r="L2267" s="44">
        <f>IFERROR(_xll.qlIndexFixing(Index6M,$H2267,TRUE,_xll.ohTrigger(RecalcTrigger,Trigger6M)),NA())</f>
        <v>1.6542334942926472E-2</v>
      </c>
      <c r="M2267" s="178">
        <f>IFERROR(_xll.qlIndexFixing(Index1Y,$H2267,TRUE,_xll.ohTrigger(RecalcTrigger,Trigger1Y)),NA())</f>
        <v>1.6764626407893179E-2</v>
      </c>
      <c r="N2267" s="177">
        <f>IFERROR(_xll.qlIndexFixing(ONIndex1M,I2267,TRUE,_xll.ohTrigger(RecalcTrigger,Trigger1M)),NA())</f>
        <v>1.6157944848356198E-2</v>
      </c>
      <c r="O2267" s="44">
        <f>IFERROR(_xll.qlIndexFixing(ONIndex3M,I2267,TRUE,_xll.ohTrigger(RecalcTrigger,Trigger3M)),NA())</f>
        <v>1.6416711422581054E-2</v>
      </c>
      <c r="P2267" s="44">
        <f>IFERROR(_xll.qlIndexFixing(ONIndex6M,I2267,TRUE,_xll.ohTrigger(RecalcTrigger,Trigger6M)),NA())</f>
        <v>1.6528400089452777E-2</v>
      </c>
      <c r="Q2267" s="178">
        <f>IFERROR(_xll.qlIndexFixing(ONIndex1Y,I2267,TRUE,_xll.ohTrigger(RecalcTrigger,Trigger1Y)),NA())</f>
        <v>1.6739093771671598E-2</v>
      </c>
    </row>
    <row r="2268" spans="2:17" x14ac:dyDescent="0.2">
      <c r="B2268" s="39" t="s">
        <v>42</v>
      </c>
      <c r="D2268" s="42">
        <f>_xll.qlCalendarAdvance(Calendar,$D2267,B2268,"f",FALSE)</f>
        <v>55381</v>
      </c>
      <c r="E2268" s="172">
        <f>_xll.qlInterestRateIndexValueDate(IndexON,D2268)</f>
        <v>55381</v>
      </c>
      <c r="F2268" s="188">
        <f>IFERROR(_xll.qlIndexFixing(IndexON,D2268,TRUE,_xll.ohTrigger(RecalcTrigger,TriggerON)),NA())</f>
        <v>1.589551105368292E-2</v>
      </c>
      <c r="H2268" s="42">
        <f>_xll.qlCalendarAdvance(Calendar,$H2267,B2268,"f",FALSE)</f>
        <v>55381</v>
      </c>
      <c r="I2268" s="172">
        <f>_xll.qlInterestRateIndexValueDate(Index1M,$H2268)</f>
        <v>55381</v>
      </c>
      <c r="J2268" s="177">
        <f>IFERROR(_xll.qlIndexFixing(Index1M,$H2268,TRUE,_xll.ohTrigger(RecalcTrigger,Trigger1M)),NA())</f>
        <v>1.6154284611862267E-2</v>
      </c>
      <c r="K2268" s="44">
        <f>IFERROR(_xll.qlIndexFixing(Index3M,H2268,TRUE,_xll.ohTrigger(RecalcTrigger,Trigger3M)),NA())</f>
        <v>1.641765161101193E-2</v>
      </c>
      <c r="L2268" s="44">
        <f>IFERROR(_xll.qlIndexFixing(Index6M,$H2268,TRUE,_xll.ohTrigger(RecalcTrigger,Trigger6M)),NA())</f>
        <v>1.6538222266098527E-2</v>
      </c>
      <c r="M2268" s="178">
        <f>IFERROR(_xll.qlIndexFixing(Index1Y,$H2268,TRUE,_xll.ohTrigger(RecalcTrigger,Trigger1Y)),NA())</f>
        <v>1.6760353453730822E-2</v>
      </c>
      <c r="N2268" s="177">
        <f>IFERROR(_xll.qlIndexFixing(ONIndex1M,I2268,TRUE,_xll.ohTrigger(RecalcTrigger,Trigger1M)),NA())</f>
        <v>1.6153334398162356E-2</v>
      </c>
      <c r="O2268" s="44">
        <f>IFERROR(_xll.qlIndexFixing(ONIndex3M,I2268,TRUE,_xll.ohTrigger(RecalcTrigger,Trigger3M)),NA())</f>
        <v>1.6412304052646487E-2</v>
      </c>
      <c r="P2268" s="44">
        <f>IFERROR(_xll.qlIndexFixing(ONIndex6M,I2268,TRUE,_xll.ohTrigger(RecalcTrigger,Trigger6M)),NA())</f>
        <v>1.6524120469042503E-2</v>
      </c>
      <c r="Q2268" s="178">
        <f>IFERROR(_xll.qlIndexFixing(ONIndex1Y,I2268,TRUE,_xll.ohTrigger(RecalcTrigger,Trigger1Y)),NA())</f>
        <v>1.6734468527451751E-2</v>
      </c>
    </row>
    <row r="2269" spans="2:17" x14ac:dyDescent="0.2">
      <c r="B2269" s="39" t="s">
        <v>42</v>
      </c>
      <c r="D2269" s="42">
        <f>_xll.qlCalendarAdvance(Calendar,$D2268,B2269,"f",FALSE)</f>
        <v>55388</v>
      </c>
      <c r="E2269" s="172">
        <f>_xll.qlInterestRateIndexValueDate(IndexON,D2269)</f>
        <v>55388</v>
      </c>
      <c r="F2269" s="188">
        <f>IFERROR(_xll.qlIndexFixing(IndexON,D2269,TRUE,_xll.ohTrigger(RecalcTrigger,TriggerON)),NA())</f>
        <v>1.5891322500682925E-2</v>
      </c>
      <c r="H2269" s="42">
        <f>_xll.qlCalendarAdvance(Calendar,$H2268,B2269,"f",FALSE)</f>
        <v>55388</v>
      </c>
      <c r="I2269" s="172">
        <f>_xll.qlInterestRateIndexValueDate(Index1M,$H2269)</f>
        <v>55388</v>
      </c>
      <c r="J2269" s="177">
        <f>IFERROR(_xll.qlIndexFixing(Index1M,$H2269,TRUE,_xll.ohTrigger(RecalcTrigger,Trigger1M)),NA())</f>
        <v>1.6149709787358902E-2</v>
      </c>
      <c r="K2269" s="44">
        <f>IFERROR(_xll.qlIndexFixing(Index3M,H2269,TRUE,_xll.ohTrigger(RecalcTrigger,Trigger3M)),NA())</f>
        <v>1.6413342431071769E-2</v>
      </c>
      <c r="L2269" s="44">
        <f>IFERROR(_xll.qlIndexFixing(Index6M,$H2269,TRUE,_xll.ohTrigger(RecalcTrigger,Trigger6M)),NA())</f>
        <v>1.6534125084291855E-2</v>
      </c>
      <c r="M2269" s="178">
        <f>IFERROR(_xll.qlIndexFixing(Index1Y,$H2269,TRUE,_xll.ohTrigger(RecalcTrigger,Trigger1Y)),NA())</f>
        <v>1.6756097003618513E-2</v>
      </c>
      <c r="N2269" s="177">
        <f>IFERROR(_xll.qlIndexFixing(ONIndex1M,I2269,TRUE,_xll.ohTrigger(RecalcTrigger,Trigger1M)),NA())</f>
        <v>1.614873675935935E-2</v>
      </c>
      <c r="O2269" s="44">
        <f>IFERROR(_xll.qlIndexFixing(ONIndex3M,I2269,TRUE,_xll.ohTrigger(RecalcTrigger,Trigger3M)),NA())</f>
        <v>1.6407912116517265E-2</v>
      </c>
      <c r="P2269" s="44">
        <f>IFERROR(_xll.qlIndexFixing(ONIndex6M,I2269,TRUE,_xll.ohTrigger(RecalcTrigger,Trigger6M)),NA())</f>
        <v>1.6519856207874994E-2</v>
      </c>
      <c r="Q2269" s="178">
        <f>IFERROR(_xll.qlIndexFixing(ONIndex1Y,I2269,TRUE,_xll.ohTrigger(RecalcTrigger,Trigger1Y)),NA())</f>
        <v>1.6729859497675026E-2</v>
      </c>
    </row>
    <row r="2270" spans="2:17" x14ac:dyDescent="0.2">
      <c r="B2270" s="39" t="s">
        <v>42</v>
      </c>
      <c r="D2270" s="42">
        <f>_xll.qlCalendarAdvance(Calendar,$D2269,B2270,"f",FALSE)</f>
        <v>55395</v>
      </c>
      <c r="E2270" s="172">
        <f>_xll.qlInterestRateIndexValueDate(IndexON,D2270)</f>
        <v>55395</v>
      </c>
      <c r="F2270" s="188">
        <f>IFERROR(_xll.qlIndexFixing(IndexON,D2270,TRUE,_xll.ohTrigger(RecalcTrigger,TriggerON)),NA())</f>
        <v>1.5887149356688113E-2</v>
      </c>
      <c r="H2270" s="42">
        <f>_xll.qlCalendarAdvance(Calendar,$H2269,B2270,"f",FALSE)</f>
        <v>55395</v>
      </c>
      <c r="I2270" s="172">
        <f>_xll.qlInterestRateIndexValueDate(Index1M,$H2270)</f>
        <v>55395</v>
      </c>
      <c r="J2270" s="177">
        <f>IFERROR(_xll.qlIndexFixing(Index1M,$H2270,TRUE,_xll.ohTrigger(RecalcTrigger,Trigger1M)),NA())</f>
        <v>1.6145051431777802E-2</v>
      </c>
      <c r="K2270" s="44">
        <f>IFERROR(_xll.qlIndexFixing(Index3M,H2270,TRUE,_xll.ohTrigger(RecalcTrigger,Trigger3M)),NA())</f>
        <v>1.6409048752687245E-2</v>
      </c>
      <c r="L2270" s="44">
        <f>IFERROR(_xll.qlIndexFixing(Index6M,$H2270,TRUE,_xll.ohTrigger(RecalcTrigger,Trigger6M)),NA())</f>
        <v>1.6529956323172734E-2</v>
      </c>
      <c r="M2270" s="178">
        <f>IFERROR(_xll.qlIndexFixing(Index1Y,$H2270,TRUE,_xll.ohTrigger(RecalcTrigger,Trigger1Y)),NA())</f>
        <v>1.6751857057348322E-2</v>
      </c>
      <c r="N2270" s="177">
        <f>IFERROR(_xll.qlIndexFixing(ONIndex1M,I2270,TRUE,_xll.ohTrigger(RecalcTrigger,Trigger1M)),NA())</f>
        <v>1.6144151932028228E-2</v>
      </c>
      <c r="O2270" s="44">
        <f>IFERROR(_xll.qlIndexFixing(ONIndex3M,I2270,TRUE,_xll.ohTrigger(RecalcTrigger,Trigger3M)),NA())</f>
        <v>1.6403535614274434E-2</v>
      </c>
      <c r="P2270" s="44">
        <f>IFERROR(_xll.qlIndexFixing(ONIndex6M,I2270,TRUE,_xll.ohTrigger(RecalcTrigger,Trigger6M)),NA())</f>
        <v>1.6515607306112345E-2</v>
      </c>
      <c r="Q2270" s="178">
        <f>IFERROR(_xll.qlIndexFixing(ONIndex1Y,I2270,TRUE,_xll.ohTrigger(RecalcTrigger,Trigger1Y)),NA())</f>
        <v>1.6725266682341422E-2</v>
      </c>
    </row>
    <row r="2271" spans="2:17" x14ac:dyDescent="0.2">
      <c r="B2271" s="39" t="s">
        <v>42</v>
      </c>
      <c r="D2271" s="42">
        <f>_xll.qlCalendarAdvance(Calendar,$D2270,B2271,"f",FALSE)</f>
        <v>55402</v>
      </c>
      <c r="E2271" s="172">
        <f>_xll.qlInterestRateIndexValueDate(IndexON,D2271)</f>
        <v>55402</v>
      </c>
      <c r="F2271" s="188">
        <f>IFERROR(_xll.qlIndexFixing(IndexON,D2271,TRUE,_xll.ohTrigger(RecalcTrigger,TriggerON)),NA())</f>
        <v>1.5882991621536391E-2</v>
      </c>
      <c r="H2271" s="42">
        <f>_xll.qlCalendarAdvance(Calendar,$H2270,B2271,"f",FALSE)</f>
        <v>55402</v>
      </c>
      <c r="I2271" s="172">
        <f>_xll.qlInterestRateIndexValueDate(Index1M,$H2271)</f>
        <v>55402</v>
      </c>
      <c r="J2271" s="177">
        <f>IFERROR(_xll.qlIndexFixing(Index1M,$H2271,TRUE,_xll.ohTrigger(RecalcTrigger,Trigger1M)),NA())</f>
        <v>1.6140500123956514E-2</v>
      </c>
      <c r="K2271" s="44">
        <f>IFERROR(_xll.qlIndexFixing(Index3M,H2271,TRUE,_xll.ohTrigger(RecalcTrigger,Trigger3M)),NA())</f>
        <v>1.6404705080549951E-2</v>
      </c>
      <c r="L2271" s="44">
        <f>IFERROR(_xll.qlIndexFixing(Index6M,$H2271,TRUE,_xll.ohTrigger(RecalcTrigger,Trigger6M)),NA())</f>
        <v>1.6525801301082978E-2</v>
      </c>
      <c r="M2271" s="178">
        <f>IFERROR(_xll.qlIndexFixing(Index1Y,$H2271,TRUE,_xll.ohTrigger(RecalcTrigger,Trigger1Y)),NA())</f>
        <v>1.6747633614712987E-2</v>
      </c>
      <c r="N2271" s="177">
        <f>IFERROR(_xll.qlIndexFixing(ONIndex1M,I2271,TRUE,_xll.ohTrigger(RecalcTrigger,Trigger1M)),NA())</f>
        <v>1.6139579916006896E-2</v>
      </c>
      <c r="O2271" s="44">
        <f>IFERROR(_xll.qlIndexFixing(ONIndex3M,I2271,TRUE,_xll.ohTrigger(RecalcTrigger,Trigger3M)),NA())</f>
        <v>1.6399174545755901E-2</v>
      </c>
      <c r="P2271" s="44">
        <f>IFERROR(_xll.qlIndexFixing(ONIndex6M,I2271,TRUE,_xll.ohTrigger(RecalcTrigger,Trigger6M)),NA())</f>
        <v>1.6511373763592463E-2</v>
      </c>
      <c r="Q2271" s="178">
        <f>IFERROR(_xll.qlIndexFixing(ONIndex1Y,I2271,TRUE,_xll.ohTrigger(RecalcTrigger,Trigger1Y)),NA())</f>
        <v>1.6720690081369893E-2</v>
      </c>
    </row>
    <row r="2272" spans="2:17" x14ac:dyDescent="0.2">
      <c r="B2272" s="39" t="s">
        <v>42</v>
      </c>
      <c r="D2272" s="42">
        <f>_xll.qlCalendarAdvance(Calendar,$D2271,B2272,"f",FALSE)</f>
        <v>55409</v>
      </c>
      <c r="E2272" s="172">
        <f>_xll.qlInterestRateIndexValueDate(IndexON,D2272)</f>
        <v>55409</v>
      </c>
      <c r="F2272" s="188">
        <f>IFERROR(_xll.qlIndexFixing(IndexON,D2272,TRUE,_xll.ohTrigger(RecalcTrigger,TriggerON)),NA())</f>
        <v>1.5878849295227759E-2</v>
      </c>
      <c r="H2272" s="42">
        <f>_xll.qlCalendarAdvance(Calendar,$H2271,B2272,"f",FALSE)</f>
        <v>55409</v>
      </c>
      <c r="I2272" s="172">
        <f>_xll.qlInterestRateIndexValueDate(Index1M,$H2272)</f>
        <v>55409</v>
      </c>
      <c r="J2272" s="177">
        <f>IFERROR(_xll.qlIndexFixing(Index1M,$H2272,TRUE,_xll.ohTrigger(RecalcTrigger,Trigger1M)),NA())</f>
        <v>1.6135961645620998E-2</v>
      </c>
      <c r="K2272" s="44">
        <f>IFERROR(_xll.qlIndexFixing(Index3M,H2272,TRUE,_xll.ohTrigger(RecalcTrigger,Trigger3M)),NA())</f>
        <v>1.640044148909903E-2</v>
      </c>
      <c r="L2272" s="44">
        <f>IFERROR(_xll.qlIndexFixing(Index6M,$H2272,TRUE,_xll.ohTrigger(RecalcTrigger,Trigger6M)),NA())</f>
        <v>1.6521748755697823E-2</v>
      </c>
      <c r="M2272" s="178">
        <f>IFERROR(_xll.qlIndexFixing(Index1Y,$H2272,TRUE,_xll.ohTrigger(RecalcTrigger,Trigger1Y)),NA())</f>
        <v>1.6743426675506785E-2</v>
      </c>
      <c r="N2272" s="177">
        <f>IFERROR(_xll.qlIndexFixing(ONIndex1M,I2272,TRUE,_xll.ohTrigger(RecalcTrigger,Trigger1M)),NA())</f>
        <v>1.6135020711538495E-2</v>
      </c>
      <c r="O2272" s="44">
        <f>IFERROR(_xll.qlIndexFixing(ONIndex3M,I2272,TRUE,_xll.ohTrigger(RecalcTrigger,Trigger3M)),NA())</f>
        <v>1.639482891112376E-2</v>
      </c>
      <c r="P2272" s="44">
        <f>IFERROR(_xll.qlIndexFixing(ONIndex6M,I2272,TRUE,_xll.ohTrigger(RecalcTrigger,Trigger6M)),NA())</f>
        <v>1.6507155580477439E-2</v>
      </c>
      <c r="Q2272" s="178">
        <f>IFERROR(_xll.qlIndexFixing(ONIndex1Y,I2272,TRUE,_xll.ohTrigger(RecalcTrigger,Trigger1Y)),NA())</f>
        <v>1.6716129694841486E-2</v>
      </c>
    </row>
    <row r="2273" spans="2:17" x14ac:dyDescent="0.2">
      <c r="B2273" s="39" t="s">
        <v>42</v>
      </c>
      <c r="D2273" s="42">
        <f>_xll.qlCalendarAdvance(Calendar,$D2272,B2273,"f",FALSE)</f>
        <v>55416</v>
      </c>
      <c r="E2273" s="172">
        <f>_xll.qlInterestRateIndexValueDate(IndexON,D2273)</f>
        <v>55416</v>
      </c>
      <c r="F2273" s="188">
        <f>IFERROR(_xll.qlIndexFixing(IndexON,D2273,TRUE,_xll.ohTrigger(RecalcTrigger,TriggerON)),NA())</f>
        <v>1.5874722377843264E-2</v>
      </c>
      <c r="H2273" s="42">
        <f>_xll.qlCalendarAdvance(Calendar,$H2272,B2273,"f",FALSE)</f>
        <v>55416</v>
      </c>
      <c r="I2273" s="172">
        <f>_xll.qlInterestRateIndexValueDate(Index1M,$H2273)</f>
        <v>55416</v>
      </c>
      <c r="J2273" s="177">
        <f>IFERROR(_xll.qlIndexFixing(Index1M,$H2273,TRUE,_xll.ohTrigger(RecalcTrigger,Trigger1M)),NA())</f>
        <v>1.6131435996746935E-2</v>
      </c>
      <c r="K2273" s="44">
        <f>IFERROR(_xll.qlIndexFixing(Index3M,H2273,TRUE,_xll.ohTrigger(RecalcTrigger,Trigger3M)),NA())</f>
        <v>1.639619339831486E-2</v>
      </c>
      <c r="L2273" s="44">
        <f>IFERROR(_xll.qlIndexFixing(Index6M,$H2273,TRUE,_xll.ohTrigger(RecalcTrigger,Trigger6M)),NA())</f>
        <v>1.6517711703481743E-2</v>
      </c>
      <c r="M2273" s="178">
        <f>IFERROR(_xll.qlIndexFixing(Index1Y,$H2273,TRUE,_xll.ohTrigger(RecalcTrigger,Trigger1Y)),NA())</f>
        <v>1.6739236239524224E-2</v>
      </c>
      <c r="N2273" s="177">
        <f>IFERROR(_xll.qlIndexFixing(ONIndex1M,I2273,TRUE,_xll.ohTrigger(RecalcTrigger,Trigger1M)),NA())</f>
        <v>1.6130474318298837E-2</v>
      </c>
      <c r="O2273" s="44">
        <f>IFERROR(_xll.qlIndexFixing(ONIndex3M,I2273,TRUE,_xll.ohTrigger(RecalcTrigger,Trigger3M)),NA())</f>
        <v>1.6390498710215917E-2</v>
      </c>
      <c r="P2273" s="44">
        <f>IFERROR(_xll.qlIndexFixing(ONIndex6M,I2273,TRUE,_xll.ohTrigger(RecalcTrigger,Trigger6M)),NA())</f>
        <v>1.650295275644309E-2</v>
      </c>
      <c r="Q2273" s="178">
        <f>IFERROR(_xll.qlIndexFixing(ONIndex1Y,I2273,TRUE,_xll.ohTrigger(RecalcTrigger,Trigger1Y)),NA())</f>
        <v>1.6711585522675154E-2</v>
      </c>
    </row>
    <row r="2274" spans="2:17" x14ac:dyDescent="0.2">
      <c r="B2274" s="39" t="s">
        <v>42</v>
      </c>
      <c r="D2274" s="42">
        <f>_xll.qlCalendarAdvance(Calendar,$D2273,B2274,"f",FALSE)</f>
        <v>55423</v>
      </c>
      <c r="E2274" s="172">
        <f>_xll.qlInterestRateIndexValueDate(IndexON,D2274)</f>
        <v>55423</v>
      </c>
      <c r="F2274" s="188">
        <f>IFERROR(_xll.qlIndexFixing(IndexON,D2274,TRUE,_xll.ohTrigger(RecalcTrigger,TriggerON)),NA())</f>
        <v>1.5870610869382906E-2</v>
      </c>
      <c r="H2274" s="42">
        <f>_xll.qlCalendarAdvance(Calendar,$H2273,B2274,"f",FALSE)</f>
        <v>55423</v>
      </c>
      <c r="I2274" s="172">
        <f>_xll.qlInterestRateIndexValueDate(Index1M,$H2274)</f>
        <v>55423</v>
      </c>
      <c r="J2274" s="177">
        <f>IFERROR(_xll.qlIndexFixing(Index1M,$H2274,TRUE,_xll.ohTrigger(RecalcTrigger,Trigger1M)),NA())</f>
        <v>1.6126923177328927E-2</v>
      </c>
      <c r="K2274" s="44">
        <f>IFERROR(_xll.qlIndexFixing(Index3M,H2274,TRUE,_xll.ohTrigger(RecalcTrigger,Trigger3M)),NA())</f>
        <v>1.6391960808146665E-2</v>
      </c>
      <c r="L2274" s="44">
        <f>IFERROR(_xll.qlIndexFixing(Index6M,$H2274,TRUE,_xll.ohTrigger(RecalcTrigger,Trigger6M)),NA())</f>
        <v>1.6513690144343892E-2</v>
      </c>
      <c r="M2274" s="178">
        <f>IFERROR(_xll.qlIndexFixing(Index1Y,$H2274,TRUE,_xll.ohTrigger(RecalcTrigger,Trigger1Y)),NA())</f>
        <v>1.6735062306561362E-2</v>
      </c>
      <c r="N2274" s="177">
        <f>IFERROR(_xll.qlIndexFixing(ONIndex1M,I2274,TRUE,_xll.ohTrigger(RecalcTrigger,Trigger1M)),NA())</f>
        <v>1.6125940736693156E-2</v>
      </c>
      <c r="O2274" s="44">
        <f>IFERROR(_xll.qlIndexFixing(ONIndex3M,I2274,TRUE,_xll.ohTrigger(RecalcTrigger,Trigger3M)),NA())</f>
        <v>1.6386183943275512E-2</v>
      </c>
      <c r="P2274" s="44">
        <f>IFERROR(_xll.qlIndexFixing(ONIndex6M,I2274,TRUE,_xll.ohTrigger(RecalcTrigger,Trigger6M)),NA())</f>
        <v>1.6498765291894646E-2</v>
      </c>
      <c r="Q2274" s="178">
        <f>IFERROR(_xll.qlIndexFixing(ONIndex1Y,I2274,TRUE,_xll.ohTrigger(RecalcTrigger,Trigger1Y)),NA())</f>
        <v>1.670705756503299E-2</v>
      </c>
    </row>
    <row r="2275" spans="2:17" x14ac:dyDescent="0.2">
      <c r="B2275" s="39" t="s">
        <v>42</v>
      </c>
      <c r="D2275" s="42">
        <f>_xll.qlCalendarAdvance(Calendar,$D2274,B2275,"f",FALSE)</f>
        <v>55430</v>
      </c>
      <c r="E2275" s="172">
        <f>_xll.qlInterestRateIndexValueDate(IndexON,D2275)</f>
        <v>55430</v>
      </c>
      <c r="F2275" s="188">
        <f>IFERROR(_xll.qlIndexFixing(IndexON,D2275,TRUE,_xll.ohTrigger(RecalcTrigger,TriggerON)),NA())</f>
        <v>1.5866514769765638E-2</v>
      </c>
      <c r="H2275" s="42">
        <f>_xll.qlCalendarAdvance(Calendar,$H2274,B2275,"f",FALSE)</f>
        <v>55430</v>
      </c>
      <c r="I2275" s="172">
        <f>_xll.qlInterestRateIndexValueDate(Index1M,$H2275)</f>
        <v>55430</v>
      </c>
      <c r="J2275" s="177">
        <f>IFERROR(_xll.qlIndexFixing(Index1M,$H2275,TRUE,_xll.ohTrigger(RecalcTrigger,Trigger1M)),NA())</f>
        <v>1.6122530298801164E-2</v>
      </c>
      <c r="K2275" s="44">
        <f>IFERROR(_xll.qlIndexFixing(Index3M,H2275,TRUE,_xll.ohTrigger(RecalcTrigger,Trigger3M)),NA())</f>
        <v>1.6387812882368024E-2</v>
      </c>
      <c r="L2275" s="44">
        <f>IFERROR(_xll.qlIndexFixing(Index6M,$H2275,TRUE,_xll.ohTrigger(RecalcTrigger,Trigger6M)),NA())</f>
        <v>1.6509775685249466E-2</v>
      </c>
      <c r="M2275" s="178">
        <f>IFERROR(_xll.qlIndexFixing(Index1Y,$H2275,TRUE,_xll.ohTrigger(RecalcTrigger,Trigger1Y)),NA())</f>
        <v>1.6730904876414033E-2</v>
      </c>
      <c r="N2275" s="177">
        <f>IFERROR(_xll.qlIndexFixing(ONIndex1M,I2275,TRUE,_xll.ohTrigger(RecalcTrigger,Trigger1M)),NA())</f>
        <v>1.6121419966397266E-2</v>
      </c>
      <c r="O2275" s="44">
        <f>IFERROR(_xll.qlIndexFixing(ONIndex3M,I2275,TRUE,_xll.ohTrigger(RecalcTrigger,Trigger3M)),NA())</f>
        <v>1.6381884609978359E-2</v>
      </c>
      <c r="P2275" s="44">
        <f>IFERROR(_xll.qlIndexFixing(ONIndex6M,I2275,TRUE,_xll.ohTrigger(RecalcTrigger,Trigger6M)),NA())</f>
        <v>1.6494593186507922E-2</v>
      </c>
      <c r="Q2275" s="178">
        <f>IFERROR(_xll.qlIndexFixing(ONIndex1Y,I2275,TRUE,_xll.ohTrigger(RecalcTrigger,Trigger1Y)),NA())</f>
        <v>1.6702545821752901E-2</v>
      </c>
    </row>
    <row r="2276" spans="2:17" x14ac:dyDescent="0.2">
      <c r="B2276" s="39" t="s">
        <v>42</v>
      </c>
      <c r="D2276" s="42">
        <f>_xll.qlCalendarAdvance(Calendar,$D2275,B2276,"f",FALSE)</f>
        <v>55437</v>
      </c>
      <c r="E2276" s="172">
        <f>_xll.qlInterestRateIndexValueDate(IndexON,D2276)</f>
        <v>55437</v>
      </c>
      <c r="F2276" s="188">
        <f>IFERROR(_xll.qlIndexFixing(IndexON,D2276,TRUE,_xll.ohTrigger(RecalcTrigger,TriggerON)),NA())</f>
        <v>1.5862434079072507E-2</v>
      </c>
      <c r="H2276" s="42">
        <f>_xll.qlCalendarAdvance(Calendar,$H2275,B2276,"f",FALSE)</f>
        <v>55437</v>
      </c>
      <c r="I2276" s="172">
        <f>_xll.qlInterestRateIndexValueDate(Index1M,$H2276)</f>
        <v>55437</v>
      </c>
      <c r="J2276" s="177">
        <f>IFERROR(_xll.qlIndexFixing(Index1M,$H2276,TRUE,_xll.ohTrigger(RecalcTrigger,Trigger1M)),NA())</f>
        <v>1.6118045293637105E-2</v>
      </c>
      <c r="K2276" s="44">
        <f>IFERROR(_xll.qlIndexFixing(Index3M,H2276,TRUE,_xll.ohTrigger(RecalcTrigger,Trigger3M)),NA())</f>
        <v>1.6383612212277774E-2</v>
      </c>
      <c r="L2276" s="44">
        <f>IFERROR(_xll.qlIndexFixing(Index6M,$H2276,TRUE,_xll.ohTrigger(RecalcTrigger,Trigger6M)),NA())</f>
        <v>1.6505786038918911E-2</v>
      </c>
      <c r="M2276" s="178">
        <f>IFERROR(_xll.qlIndexFixing(Index1Y,$H2276,TRUE,_xll.ohTrigger(RecalcTrigger,Trigger1Y)),NA())</f>
        <v>1.6726763948879616E-2</v>
      </c>
      <c r="N2276" s="177">
        <f>IFERROR(_xll.qlIndexFixing(ONIndex1M,I2276,TRUE,_xll.ohTrigger(RecalcTrigger,Trigger1M)),NA())</f>
        <v>1.6116912007492212E-2</v>
      </c>
      <c r="O2276" s="44">
        <f>IFERROR(_xll.qlIndexFixing(ONIndex3M,I2276,TRUE,_xll.ohTrigger(RecalcTrigger,Trigger3M)),NA())</f>
        <v>1.6377600710567597E-2</v>
      </c>
      <c r="P2276" s="44">
        <f>IFERROR(_xll.qlIndexFixing(ONIndex6M,I2276,TRUE,_xll.ohTrigger(RecalcTrigger,Trigger6M)),NA())</f>
        <v>1.6490436440445011E-2</v>
      </c>
      <c r="Q2276" s="178">
        <f>IFERROR(_xll.qlIndexFixing(ONIndex1Y,I2276,TRUE,_xll.ohTrigger(RecalcTrigger,Trigger1Y)),NA())</f>
        <v>1.6698050292915934E-2</v>
      </c>
    </row>
    <row r="2277" spans="2:17" x14ac:dyDescent="0.2">
      <c r="B2277" s="39" t="s">
        <v>42</v>
      </c>
      <c r="D2277" s="42">
        <f>_xll.qlCalendarAdvance(Calendar,$D2276,B2277,"f",FALSE)</f>
        <v>55444</v>
      </c>
      <c r="E2277" s="172">
        <f>_xll.qlInterestRateIndexValueDate(IndexON,D2277)</f>
        <v>55444</v>
      </c>
      <c r="F2277" s="188">
        <f>IFERROR(_xll.qlIndexFixing(IndexON,D2277,TRUE,_xll.ohTrigger(RecalcTrigger,TriggerON)),NA())</f>
        <v>1.5858368797303513E-2</v>
      </c>
      <c r="H2277" s="42">
        <f>_xll.qlCalendarAdvance(Calendar,$H2276,B2277,"f",FALSE)</f>
        <v>55444</v>
      </c>
      <c r="I2277" s="172">
        <f>_xll.qlInterestRateIndexValueDate(Index1M,$H2277)</f>
        <v>55444</v>
      </c>
      <c r="J2277" s="177">
        <f>IFERROR(_xll.qlIndexFixing(Index1M,$H2277,TRUE,_xll.ohTrigger(RecalcTrigger,Trigger1M)),NA())</f>
        <v>1.6113573119744783E-2</v>
      </c>
      <c r="K2277" s="44">
        <f>IFERROR(_xll.qlIndexFixing(Index3M,H2277,TRUE,_xll.ohTrigger(RecalcTrigger,Trigger3M)),NA())</f>
        <v>1.6379427043397829E-2</v>
      </c>
      <c r="L2277" s="44">
        <f>IFERROR(_xll.qlIndexFixing(Index6M,$H2277,TRUE,_xll.ohTrigger(RecalcTrigger,Trigger6M)),NA())</f>
        <v>1.6501811886124367E-2</v>
      </c>
      <c r="M2277" s="178">
        <f>IFERROR(_xll.qlIndexFixing(Index1Y,$H2277,TRUE,_xll.ohTrigger(RecalcTrigger,Trigger1Y)),NA())</f>
        <v>1.6722639523755946E-2</v>
      </c>
      <c r="N2277" s="177">
        <f>IFERROR(_xll.qlIndexFixing(ONIndex1M,I2277,TRUE,_xll.ohTrigger(RecalcTrigger,Trigger1M)),NA())</f>
        <v>1.6112416859977996E-2</v>
      </c>
      <c r="O2277" s="44">
        <f>IFERROR(_xll.qlIndexFixing(ONIndex3M,I2277,TRUE,_xll.ohTrigger(RecalcTrigger,Trigger3M)),NA())</f>
        <v>1.6373332244881134E-2</v>
      </c>
      <c r="P2277" s="44">
        <f>IFERROR(_xll.qlIndexFixing(ONIndex6M,I2277,TRUE,_xll.ohTrigger(RecalcTrigger,Trigger6M)),NA())</f>
        <v>1.6486295053705913E-2</v>
      </c>
      <c r="Q2277" s="178">
        <f>IFERROR(_xll.qlIndexFixing(ONIndex1Y,I2277,TRUE,_xll.ohTrigger(RecalcTrigger,Trigger1Y)),NA())</f>
        <v>1.6693570978522088E-2</v>
      </c>
    </row>
    <row r="2278" spans="2:17" x14ac:dyDescent="0.2">
      <c r="B2278" s="39" t="s">
        <v>42</v>
      </c>
      <c r="D2278" s="42">
        <f>_xll.qlCalendarAdvance(Calendar,$D2277,B2278,"f",FALSE)</f>
        <v>55451</v>
      </c>
      <c r="E2278" s="172">
        <f>_xll.qlInterestRateIndexValueDate(IndexON,D2278)</f>
        <v>55451</v>
      </c>
      <c r="F2278" s="188">
        <f>IFERROR(_xll.qlIndexFixing(IndexON,D2278,TRUE,_xll.ohTrigger(RecalcTrigger,TriggerON)),NA())</f>
        <v>1.5854318924377608E-2</v>
      </c>
      <c r="H2278" s="42">
        <f>_xll.qlCalendarAdvance(Calendar,$H2277,B2278,"f",FALSE)</f>
        <v>55451</v>
      </c>
      <c r="I2278" s="172">
        <f>_xll.qlInterestRateIndexValueDate(Index1M,$H2278)</f>
        <v>55451</v>
      </c>
      <c r="J2278" s="177">
        <f>IFERROR(_xll.qlIndexFixing(Index1M,$H2278,TRUE,_xll.ohTrigger(RecalcTrigger,Trigger1M)),NA())</f>
        <v>1.6109113777109461E-2</v>
      </c>
      <c r="K2278" s="44">
        <f>IFERROR(_xll.qlIndexFixing(Index3M,H2278,TRUE,_xll.ohTrigger(RecalcTrigger,Trigger3M)),NA())</f>
        <v>1.6375257375677094E-2</v>
      </c>
      <c r="L2278" s="44">
        <f>IFERROR(_xll.qlIndexFixing(Index6M,$H2278,TRUE,_xll.ohTrigger(RecalcTrigger,Trigger6M)),NA())</f>
        <v>1.6497853226773274E-2</v>
      </c>
      <c r="M2278" s="178">
        <f>IFERROR(_xll.qlIndexFixing(Index1Y,$H2278,TRUE,_xll.ohTrigger(RecalcTrigger,Trigger1Y)),NA())</f>
        <v>1.6718531600842173E-2</v>
      </c>
      <c r="N2278" s="177">
        <f>IFERROR(_xll.qlIndexFixing(ONIndex1M,I2278,TRUE,_xll.ohTrigger(RecalcTrigger,Trigger1M)),NA())</f>
        <v>1.6107934523935663E-2</v>
      </c>
      <c r="O2278" s="44">
        <f>IFERROR(_xll.qlIndexFixing(ONIndex3M,I2278,TRUE,_xll.ohTrigger(RecalcTrigger,Trigger3M)),NA())</f>
        <v>1.6369079213081061E-2</v>
      </c>
      <c r="P2278" s="44">
        <f>IFERROR(_xll.qlIndexFixing(ONIndex6M,I2278,TRUE,_xll.ohTrigger(RecalcTrigger,Trigger6M)),NA())</f>
        <v>1.6482169026209581E-2</v>
      </c>
      <c r="Q2278" s="178">
        <f>IFERROR(_xll.qlIndexFixing(ONIndex1Y,I2278,TRUE,_xll.ohTrigger(RecalcTrigger,Trigger1Y)),NA())</f>
        <v>1.6689107878571363E-2</v>
      </c>
    </row>
    <row r="2279" spans="2:17" x14ac:dyDescent="0.2">
      <c r="B2279" s="39" t="s">
        <v>42</v>
      </c>
      <c r="D2279" s="42">
        <f>_xll.qlCalendarAdvance(Calendar,$D2278,B2279,"f",FALSE)</f>
        <v>55458</v>
      </c>
      <c r="E2279" s="172">
        <f>_xll.qlInterestRateIndexValueDate(IndexON,D2279)</f>
        <v>55458</v>
      </c>
      <c r="F2279" s="188">
        <f>IFERROR(_xll.qlIndexFixing(IndexON,D2279,TRUE,_xll.ohTrigger(RecalcTrigger,TriggerON)),NA())</f>
        <v>1.5850284460375841E-2</v>
      </c>
      <c r="H2279" s="42">
        <f>_xll.qlCalendarAdvance(Calendar,$H2278,B2279,"f",FALSE)</f>
        <v>55458</v>
      </c>
      <c r="I2279" s="172">
        <f>_xll.qlInterestRateIndexValueDate(Index1M,$H2279)</f>
        <v>55458</v>
      </c>
      <c r="J2279" s="177">
        <f>IFERROR(_xll.qlIndexFixing(Index1M,$H2279,TRUE,_xll.ohTrigger(RecalcTrigger,Trigger1M)),NA())</f>
        <v>1.6104551521552879E-2</v>
      </c>
      <c r="K2279" s="44">
        <f>IFERROR(_xll.qlIndexFixing(Index3M,H2279,TRUE,_xll.ohTrigger(RecalcTrigger,Trigger3M)),NA())</f>
        <v>1.6371103209069756E-2</v>
      </c>
      <c r="L2279" s="44">
        <f>IFERROR(_xll.qlIndexFixing(Index6M,$H2279,TRUE,_xll.ohTrigger(RecalcTrigger,Trigger6M)),NA())</f>
        <v>1.6493814741592484E-2</v>
      </c>
      <c r="M2279" s="178">
        <f>IFERROR(_xll.qlIndexFixing(Index1Y,$H2279,TRUE,_xll.ohTrigger(RecalcTrigger,Trigger1Y)),NA())</f>
        <v>1.6714440179937236E-2</v>
      </c>
      <c r="N2279" s="177">
        <f>IFERROR(_xll.qlIndexFixing(ONIndex1M,I2279,TRUE,_xll.ohTrigger(RecalcTrigger,Trigger1M)),NA())</f>
        <v>1.6103464999365213E-2</v>
      </c>
      <c r="O2279" s="44">
        <f>IFERROR(_xll.qlIndexFixing(ONIndex3M,I2279,TRUE,_xll.ohTrigger(RecalcTrigger,Trigger3M)),NA())</f>
        <v>1.6364841615086334E-2</v>
      </c>
      <c r="P2279" s="44">
        <f>IFERROR(_xll.qlIndexFixing(ONIndex6M,I2279,TRUE,_xll.ohTrigger(RecalcTrigger,Trigger6M)),NA())</f>
        <v>1.6478058358118108E-2</v>
      </c>
      <c r="Q2279" s="178">
        <f>IFERROR(_xll.qlIndexFixing(ONIndex1Y,I2279,TRUE,_xll.ohTrigger(RecalcTrigger,Trigger1Y)),NA())</f>
        <v>1.6684660992982714E-2</v>
      </c>
    </row>
    <row r="2280" spans="2:17" x14ac:dyDescent="0.2">
      <c r="B2280" s="39" t="s">
        <v>42</v>
      </c>
      <c r="D2280" s="42">
        <f>_xll.qlCalendarAdvance(Calendar,$D2279,B2280,"f",FALSE)</f>
        <v>55465</v>
      </c>
      <c r="E2280" s="172">
        <f>_xll.qlInterestRateIndexValueDate(IndexON,D2280)</f>
        <v>55465</v>
      </c>
      <c r="F2280" s="188">
        <f>IFERROR(_xll.qlIndexFixing(IndexON,D2280,TRUE,_xll.ohTrigger(RecalcTrigger,TriggerON)),NA())</f>
        <v>1.5846265405217164E-2</v>
      </c>
      <c r="H2280" s="42">
        <f>_xll.qlCalendarAdvance(Calendar,$H2279,B2280,"f",FALSE)</f>
        <v>55465</v>
      </c>
      <c r="I2280" s="172">
        <f>_xll.qlInterestRateIndexValueDate(Index1M,$H2280)</f>
        <v>55465</v>
      </c>
      <c r="J2280" s="177">
        <f>IFERROR(_xll.qlIndexFixing(Index1M,$H2280,TRUE,_xll.ohTrigger(RecalcTrigger,Trigger1M)),NA())</f>
        <v>1.6100115678560512E-2</v>
      </c>
      <c r="K2280" s="44">
        <f>IFERROR(_xll.qlIndexFixing(Index3M,H2280,TRUE,_xll.ohTrigger(RecalcTrigger,Trigger3M)),NA())</f>
        <v>1.6366964543524726E-2</v>
      </c>
      <c r="L2280" s="44">
        <f>IFERROR(_xll.qlIndexFixing(Index6M,$H2280,TRUE,_xll.ohTrigger(RecalcTrigger,Trigger6M)),NA())</f>
        <v>1.6489886138990037E-2</v>
      </c>
      <c r="M2280" s="178">
        <f>IFERROR(_xll.qlIndexFixing(Index1Y,$H2280,TRUE,_xll.ohTrigger(RecalcTrigger,Trigger1Y)),NA())</f>
        <v>1.6710365260841836E-2</v>
      </c>
      <c r="N2280" s="177">
        <f>IFERROR(_xll.qlIndexFixing(ONIndex1M,I2280,TRUE,_xll.ohTrigger(RecalcTrigger,Trigger1M)),NA())</f>
        <v>1.6099008286023508E-2</v>
      </c>
      <c r="O2280" s="44">
        <f>IFERROR(_xll.qlIndexFixing(ONIndex3M,I2280,TRUE,_xll.ohTrigger(RecalcTrigger,Trigger3M)),NA())</f>
        <v>1.6360619450896952E-2</v>
      </c>
      <c r="P2280" s="44">
        <f>IFERROR(_xll.qlIndexFixing(ONIndex6M,I2280,TRUE,_xll.ohTrigger(RecalcTrigger,Trigger6M)),NA())</f>
        <v>1.6473963049188356E-2</v>
      </c>
      <c r="Q2280" s="178">
        <f>IFERROR(_xll.qlIndexFixing(ONIndex1Y,I2280,TRUE,_xll.ohTrigger(RecalcTrigger,Trigger1Y)),NA())</f>
        <v>1.668023032175614E-2</v>
      </c>
    </row>
    <row r="2281" spans="2:17" x14ac:dyDescent="0.2">
      <c r="B2281" s="39" t="s">
        <v>42</v>
      </c>
      <c r="D2281" s="42">
        <f>_xll.qlCalendarAdvance(Calendar,$D2280,B2281,"f",FALSE)</f>
        <v>55472</v>
      </c>
      <c r="E2281" s="172">
        <f>_xll.qlInterestRateIndexValueDate(IndexON,D2281)</f>
        <v>55472</v>
      </c>
      <c r="F2281" s="188">
        <f>IFERROR(_xll.qlIndexFixing(IndexON,D2281,TRUE,_xll.ohTrigger(RecalcTrigger,TriggerON)),NA())</f>
        <v>1.5842261758982623E-2</v>
      </c>
      <c r="H2281" s="42">
        <f>_xll.qlCalendarAdvance(Calendar,$H2280,B2281,"f",FALSE)</f>
        <v>55472</v>
      </c>
      <c r="I2281" s="172">
        <f>_xll.qlInterestRateIndexValueDate(Index1M,$H2281)</f>
        <v>55472</v>
      </c>
      <c r="J2281" s="177">
        <f>IFERROR(_xll.qlIndexFixing(Index1M,$H2281,TRUE,_xll.ohTrigger(RecalcTrigger,Trigger1M)),NA())</f>
        <v>1.6095692664924242E-2</v>
      </c>
      <c r="K2281" s="44">
        <f>IFERROR(_xll.qlIndexFixing(Index3M,H2281,TRUE,_xll.ohTrigger(RecalcTrigger,Trigger3M)),NA())</f>
        <v>1.636284137899531E-2</v>
      </c>
      <c r="L2281" s="44">
        <f>IFERROR(_xll.qlIndexFixing(Index6M,$H2281,TRUE,_xll.ohTrigger(RecalcTrigger,Trigger6M)),NA())</f>
        <v>1.6485973028826359E-2</v>
      </c>
      <c r="M2281" s="178">
        <f>IFERROR(_xll.qlIndexFixing(Index1Y,$H2281,TRUE,_xll.ohTrigger(RecalcTrigger,Trigger1Y)),NA())</f>
        <v>1.6706306843357568E-2</v>
      </c>
      <c r="N2281" s="177">
        <f>IFERROR(_xll.qlIndexFixing(ONIndex1M,I2281,TRUE,_xll.ohTrigger(RecalcTrigger,Trigger1M)),NA())</f>
        <v>1.6094564384315779E-2</v>
      </c>
      <c r="O2281" s="44">
        <f>IFERROR(_xll.qlIndexFixing(ONIndex3M,I2281,TRUE,_xll.ohTrigger(RecalcTrigger,Trigger3M)),NA())</f>
        <v>1.6356412720512914E-2</v>
      </c>
      <c r="P2281" s="44">
        <f>IFERROR(_xll.qlIndexFixing(ONIndex6M,I2281,TRUE,_xll.ohTrigger(RecalcTrigger,Trigger6M)),NA())</f>
        <v>1.6469883099663463E-2</v>
      </c>
      <c r="Q2281" s="178">
        <f>IFERROR(_xll.qlIndexFixing(ONIndex1Y,I2281,TRUE,_xll.ohTrigger(RecalcTrigger,Trigger1Y)),NA())</f>
        <v>1.6675815865053734E-2</v>
      </c>
    </row>
    <row r="2282" spans="2:17" x14ac:dyDescent="0.2">
      <c r="B2282" s="39" t="s">
        <v>42</v>
      </c>
      <c r="D2282" s="42">
        <f>_xll.qlCalendarAdvance(Calendar,$D2281,B2282,"f",FALSE)</f>
        <v>55479</v>
      </c>
      <c r="E2282" s="172">
        <f>_xll.qlInterestRateIndexValueDate(IndexON,D2282)</f>
        <v>55479</v>
      </c>
      <c r="F2282" s="188">
        <f>IFERROR(_xll.qlIndexFixing(IndexON,D2282,TRUE,_xll.ohTrigger(RecalcTrigger,TriggerON)),NA())</f>
        <v>1.5838273521753266E-2</v>
      </c>
      <c r="H2282" s="42">
        <f>_xll.qlCalendarAdvance(Calendar,$H2281,B2282,"f",FALSE)</f>
        <v>55479</v>
      </c>
      <c r="I2282" s="172">
        <f>_xll.qlInterestRateIndexValueDate(Index1M,$H2282)</f>
        <v>55479</v>
      </c>
      <c r="J2282" s="177">
        <f>IFERROR(_xll.qlIndexFixing(Index1M,$H2282,TRUE,_xll.ohTrigger(RecalcTrigger,Trigger1M)),NA())</f>
        <v>1.6091282480627855E-2</v>
      </c>
      <c r="K2282" s="44">
        <f>IFERROR(_xll.qlIndexFixing(Index3M,H2282,TRUE,_xll.ohTrigger(RecalcTrigger,Trigger3M)),NA())</f>
        <v>1.6358733715433942E-2</v>
      </c>
      <c r="L2282" s="44">
        <f>IFERROR(_xll.qlIndexFixing(Index6M,$H2282,TRUE,_xll.ohTrigger(RecalcTrigger,Trigger6M)),NA())</f>
        <v>1.6482075411010162E-2</v>
      </c>
      <c r="M2282" s="178">
        <f>IFERROR(_xll.qlIndexFixing(Index1Y,$H2282,TRUE,_xll.ohTrigger(RecalcTrigger,Trigger1Y)),NA())</f>
        <v>1.670226492728558E-2</v>
      </c>
      <c r="N2282" s="177">
        <f>IFERROR(_xll.qlIndexFixing(ONIndex1M,I2282,TRUE,_xll.ohTrigger(RecalcTrigger,Trigger1M)),NA())</f>
        <v>1.6090133293836795E-2</v>
      </c>
      <c r="O2282" s="44">
        <f>IFERROR(_xll.qlIndexFixing(ONIndex3M,I2282,TRUE,_xll.ohTrigger(RecalcTrigger,Trigger3M)),NA())</f>
        <v>1.6352221423934221E-2</v>
      </c>
      <c r="P2282" s="44">
        <f>IFERROR(_xll.qlIndexFixing(ONIndex6M,I2282,TRUE,_xll.ohTrigger(RecalcTrigger,Trigger6M)),NA())</f>
        <v>1.646581850930029E-2</v>
      </c>
      <c r="Q2282" s="178">
        <f>IFERROR(_xll.qlIndexFixing(ONIndex1Y,I2282,TRUE,_xll.ohTrigger(RecalcTrigger,Trigger1Y)),NA())</f>
        <v>1.6671417622713403E-2</v>
      </c>
    </row>
    <row r="2283" spans="2:17" x14ac:dyDescent="0.2">
      <c r="B2283" s="39" t="s">
        <v>42</v>
      </c>
      <c r="D2283" s="42">
        <f>_xll.qlCalendarAdvance(Calendar,$D2282,B2283,"f",FALSE)</f>
        <v>55486</v>
      </c>
      <c r="E2283" s="172">
        <f>_xll.qlInterestRateIndexValueDate(IndexON,D2283)</f>
        <v>55486</v>
      </c>
      <c r="F2283" s="188">
        <f>IFERROR(_xll.qlIndexFixing(IndexON,D2283,TRUE,_xll.ohTrigger(RecalcTrigger,TriggerON)),NA())</f>
        <v>1.5834300693123859E-2</v>
      </c>
      <c r="H2283" s="42">
        <f>_xll.qlCalendarAdvance(Calendar,$H2282,B2283,"f",FALSE)</f>
        <v>55486</v>
      </c>
      <c r="I2283" s="172">
        <f>_xll.qlInterestRateIndexValueDate(Index1M,$H2283)</f>
        <v>55486</v>
      </c>
      <c r="J2283" s="177">
        <f>IFERROR(_xll.qlIndexFixing(Index1M,$H2283,TRUE,_xll.ohTrigger(RecalcTrigger,Trigger1M)),NA())</f>
        <v>1.6086885125660554E-2</v>
      </c>
      <c r="K2283" s="44">
        <f>IFERROR(_xll.qlIndexFixing(Index3M,H2283,TRUE,_xll.ohTrigger(RecalcTrigger,Trigger3M)),NA())</f>
        <v>1.6354641552791285E-2</v>
      </c>
      <c r="L2283" s="44">
        <f>IFERROR(_xll.qlIndexFixing(Index6M,$H2283,TRUE,_xll.ohTrigger(RecalcTrigger,Trigger6M)),NA())</f>
        <v>1.6478193285452823E-2</v>
      </c>
      <c r="M2283" s="178">
        <f>IFERROR(_xll.qlIndexFixing(Index1Y,$H2283,TRUE,_xll.ohTrigger(RecalcTrigger,Trigger1Y)),NA())</f>
        <v>1.6698239512429013E-2</v>
      </c>
      <c r="N2283" s="177">
        <f>IFERROR(_xll.qlIndexFixing(ONIndex1M,I2283,TRUE,_xll.ohTrigger(RecalcTrigger,Trigger1M)),NA())</f>
        <v>1.6085715014829693E-2</v>
      </c>
      <c r="O2283" s="44">
        <f>IFERROR(_xll.qlIndexFixing(ONIndex3M,I2283,TRUE,_xll.ohTrigger(RecalcTrigger,Trigger3M)),NA())</f>
        <v>1.6348045561079827E-2</v>
      </c>
      <c r="P2283" s="44">
        <f>IFERROR(_xll.qlIndexFixing(ONIndex6M,I2283,TRUE,_xll.ohTrigger(RecalcTrigger,Trigger6M)),NA())</f>
        <v>1.6461769278260929E-2</v>
      </c>
      <c r="Q2283" s="178">
        <f>IFERROR(_xll.qlIndexFixing(ONIndex1Y,I2283,TRUE,_xll.ohTrigger(RecalcTrigger,Trigger1Y)),NA())</f>
        <v>1.6667035594816193E-2</v>
      </c>
    </row>
    <row r="2284" spans="2:17" x14ac:dyDescent="0.2">
      <c r="B2284" s="39" t="s">
        <v>42</v>
      </c>
      <c r="D2284" s="42">
        <f>_xll.qlCalendarAdvance(Calendar,$D2283,B2284,"f",FALSE)</f>
        <v>55493</v>
      </c>
      <c r="E2284" s="172">
        <f>_xll.qlInterestRateIndexValueDate(IndexON,D2284)</f>
        <v>55493</v>
      </c>
      <c r="F2284" s="188">
        <f>IFERROR(_xll.qlIndexFixing(IndexON,D2284,TRUE,_xll.ohTrigger(RecalcTrigger,TriggerON)),NA())</f>
        <v>1.5830343273580683E-2</v>
      </c>
      <c r="H2284" s="42">
        <f>_xll.qlCalendarAdvance(Calendar,$H2283,B2284,"f",FALSE)</f>
        <v>55493</v>
      </c>
      <c r="I2284" s="172">
        <f>_xll.qlInterestRateIndexValueDate(Index1M,$H2284)</f>
        <v>55493</v>
      </c>
      <c r="J2284" s="177">
        <f>IFERROR(_xll.qlIndexFixing(Index1M,$H2284,TRUE,_xll.ohTrigger(RecalcTrigger,Trigger1M)),NA())</f>
        <v>1.6082627176798096E-2</v>
      </c>
      <c r="K2284" s="44">
        <f>IFERROR(_xll.qlIndexFixing(Index3M,H2284,TRUE,_xll.ohTrigger(RecalcTrigger,Trigger3M)),NA())</f>
        <v>1.6350487429731917E-2</v>
      </c>
      <c r="L2284" s="44">
        <f>IFERROR(_xll.qlIndexFixing(Index6M,$H2284,TRUE,_xll.ohTrigger(RecalcTrigger,Trigger6M)),NA())</f>
        <v>1.6474426627888304E-2</v>
      </c>
      <c r="M2284" s="178">
        <f>IFERROR(_xll.qlIndexFixing(Index1Y,$H2284,TRUE,_xll.ohTrigger(RecalcTrigger,Trigger1Y)),NA())</f>
        <v>1.6694230598591674E-2</v>
      </c>
      <c r="N2284" s="177">
        <f>IFERROR(_xll.qlIndexFixing(ONIndex1M,I2284,TRUE,_xll.ohTrigger(RecalcTrigger,Trigger1M)),NA())</f>
        <v>1.6081309547132383E-2</v>
      </c>
      <c r="O2284" s="44">
        <f>IFERROR(_xll.qlIndexFixing(ONIndex3M,I2284,TRUE,_xll.ohTrigger(RecalcTrigger,Trigger3M)),NA())</f>
        <v>1.6343885132030778E-2</v>
      </c>
      <c r="P2284" s="44">
        <f>IFERROR(_xll.qlIndexFixing(ONIndex6M,I2284,TRUE,_xll.ohTrigger(RecalcTrigger,Trigger6M)),NA())</f>
        <v>1.6457735406545382E-2</v>
      </c>
      <c r="Q2284" s="178">
        <f>IFERROR(_xll.qlIndexFixing(ONIndex1Y,I2284,TRUE,_xll.ohTrigger(RecalcTrigger,Trigger1Y)),NA())</f>
        <v>1.6662669781281059E-2</v>
      </c>
    </row>
    <row r="2285" spans="2:17" x14ac:dyDescent="0.2">
      <c r="B2285" s="39" t="s">
        <v>42</v>
      </c>
      <c r="D2285" s="42">
        <f>_xll.qlCalendarAdvance(Calendar,$D2284,B2285,"f",FALSE)</f>
        <v>55500</v>
      </c>
      <c r="E2285" s="172">
        <f>_xll.qlInterestRateIndexValueDate(IndexON,D2285)</f>
        <v>55500</v>
      </c>
      <c r="F2285" s="188">
        <f>IFERROR(_xll.qlIndexFixing(IndexON,D2285,TRUE,_xll.ohTrigger(RecalcTrigger,TriggerON)),NA())</f>
        <v>1.5826401262961642E-2</v>
      </c>
      <c r="H2285" s="42">
        <f>_xll.qlCalendarAdvance(Calendar,$H2284,B2285,"f",FALSE)</f>
        <v>55500</v>
      </c>
      <c r="I2285" s="172">
        <f>_xll.qlInterestRateIndexValueDate(Index1M,$H2285)</f>
        <v>55500</v>
      </c>
      <c r="J2285" s="177">
        <f>IFERROR(_xll.qlIndexFixing(Index1M,$H2285,TRUE,_xll.ohTrigger(RecalcTrigger,Trigger1M)),NA())</f>
        <v>1.6078257652522156E-2</v>
      </c>
      <c r="K2285" s="44">
        <f>IFERROR(_xll.qlIndexFixing(Index3M,H2285,TRUE,_xll.ohTrigger(RecalcTrigger,Trigger3M)),NA())</f>
        <v>1.6346425343163561E-2</v>
      </c>
      <c r="L2285" s="44">
        <f>IFERROR(_xll.qlIndexFixing(Index6M,$H2285,TRUE,_xll.ohTrigger(RecalcTrigger,Trigger6M)),NA())</f>
        <v>1.6470576420102797E-2</v>
      </c>
      <c r="M2285" s="178">
        <f>IFERROR(_xll.qlIndexFixing(Index1Y,$H2285,TRUE,_xll.ohTrigger(RecalcTrigger,Trigger1Y)),NA())</f>
        <v>1.6690238185578254E-2</v>
      </c>
      <c r="N2285" s="177">
        <f>IFERROR(_xll.qlIndexFixing(ONIndex1M,I2285,TRUE,_xll.ohTrigger(RecalcTrigger,Trigger1M)),NA())</f>
        <v>1.6076916891069049E-2</v>
      </c>
      <c r="O2285" s="44">
        <f>IFERROR(_xll.qlIndexFixing(ONIndex3M,I2285,TRUE,_xll.ohTrigger(RecalcTrigger,Trigger3M)),NA())</f>
        <v>1.6339740136949166E-2</v>
      </c>
      <c r="P2285" s="44">
        <f>IFERROR(_xll.qlIndexFixing(ONIndex6M,I2285,TRUE,_xll.ohTrigger(RecalcTrigger,Trigger6M)),NA())</f>
        <v>1.6453716894153647E-2</v>
      </c>
      <c r="Q2285" s="178">
        <f>IFERROR(_xll.qlIndexFixing(ONIndex1Y,I2285,TRUE,_xll.ohTrigger(RecalcTrigger,Trigger1Y)),NA())</f>
        <v>1.6658320182270092E-2</v>
      </c>
    </row>
    <row r="2286" spans="2:17" x14ac:dyDescent="0.2">
      <c r="B2286" s="39" t="s">
        <v>42</v>
      </c>
      <c r="D2286" s="42">
        <f>_xll.qlCalendarAdvance(Calendar,$D2285,B2286,"f",FALSE)</f>
        <v>55507</v>
      </c>
      <c r="E2286" s="172">
        <f>_xll.qlInterestRateIndexValueDate(IndexON,D2286)</f>
        <v>55507</v>
      </c>
      <c r="F2286" s="188">
        <f>IFERROR(_xll.qlIndexFixing(IndexON,D2286,TRUE,_xll.ohTrigger(RecalcTrigger,TriggerON)),NA())</f>
        <v>1.5822474661185693E-2</v>
      </c>
      <c r="H2286" s="42">
        <f>_xll.qlCalendarAdvance(Calendar,$H2285,B2286,"f",FALSE)</f>
        <v>55507</v>
      </c>
      <c r="I2286" s="172">
        <f>_xll.qlInterestRateIndexValueDate(Index1M,$H2286)</f>
        <v>55507</v>
      </c>
      <c r="J2286" s="177">
        <f>IFERROR(_xll.qlIndexFixing(Index1M,$H2286,TRUE,_xll.ohTrigger(RecalcTrigger,Trigger1M)),NA())</f>
        <v>1.6073900959380417E-2</v>
      </c>
      <c r="K2286" s="44">
        <f>IFERROR(_xll.qlIndexFixing(Index3M,H2286,TRUE,_xll.ohTrigger(RecalcTrigger,Trigger3M)),NA())</f>
        <v>1.6342378756637625E-2</v>
      </c>
      <c r="L2286" s="44">
        <f>IFERROR(_xll.qlIndexFixing(Index6M,$H2286,TRUE,_xll.ohTrigger(RecalcTrigger,Trigger6M)),NA())</f>
        <v>1.646674170503885E-2</v>
      </c>
      <c r="M2286" s="178">
        <f>IFERROR(_xll.qlIndexFixing(Index1Y,$H2286,TRUE,_xll.ohTrigger(RecalcTrigger,Trigger1Y)),NA())</f>
        <v>1.6686262273193222E-2</v>
      </c>
      <c r="N2286" s="177">
        <f>IFERROR(_xll.qlIndexFixing(ONIndex1M,I2286,TRUE,_xll.ohTrigger(RecalcTrigger,Trigger1M)),NA())</f>
        <v>1.6072537046315505E-2</v>
      </c>
      <c r="O2286" s="44">
        <f>IFERROR(_xll.qlIndexFixing(ONIndex3M,I2286,TRUE,_xll.ohTrigger(RecalcTrigger,Trigger3M)),NA())</f>
        <v>1.6335610575591852E-2</v>
      </c>
      <c r="P2286" s="44">
        <f>IFERROR(_xll.qlIndexFixing(ONIndex6M,I2286,TRUE,_xll.ohTrigger(RecalcTrigger,Trigger6M)),NA())</f>
        <v>1.6449713741085725E-2</v>
      </c>
      <c r="Q2286" s="178">
        <f>IFERROR(_xll.qlIndexFixing(ONIndex1Y,I2286,TRUE,_xll.ohTrigger(RecalcTrigger,Trigger1Y)),NA())</f>
        <v>1.6653986797540155E-2</v>
      </c>
    </row>
    <row r="2287" spans="2:17" x14ac:dyDescent="0.2">
      <c r="B2287" s="39" t="s">
        <v>42</v>
      </c>
      <c r="D2287" s="42">
        <f>_xll.qlCalendarAdvance(Calendar,$D2286,B2287,"f",FALSE)</f>
        <v>55514</v>
      </c>
      <c r="E2287" s="172">
        <f>_xll.qlInterestRateIndexValueDate(IndexON,D2287)</f>
        <v>55514</v>
      </c>
      <c r="F2287" s="188">
        <f>IFERROR(_xll.qlIndexFixing(IndexON,D2287,TRUE,_xll.ohTrigger(RecalcTrigger,TriggerON)),NA())</f>
        <v>1.5818563468333879E-2</v>
      </c>
      <c r="H2287" s="42">
        <f>_xll.qlCalendarAdvance(Calendar,$H2286,B2287,"f",FALSE)</f>
        <v>55514</v>
      </c>
      <c r="I2287" s="172">
        <f>_xll.qlInterestRateIndexValueDate(Index1M,$H2287)</f>
        <v>55514</v>
      </c>
      <c r="J2287" s="177">
        <f>IFERROR(_xll.qlIndexFixing(Index1M,$H2287,TRUE,_xll.ohTrigger(RecalcTrigger,Trigger1M)),NA())</f>
        <v>1.6069557097350778E-2</v>
      </c>
      <c r="K2287" s="44">
        <f>IFERROR(_xll.qlIndexFixing(Index3M,H2287,TRUE,_xll.ohTrigger(RecalcTrigger,Trigger3M)),NA())</f>
        <v>1.6338347670106907E-2</v>
      </c>
      <c r="L2287" s="44">
        <f>IFERROR(_xll.qlIndexFixing(Index6M,$H2287,TRUE,_xll.ohTrigger(RecalcTrigger,Trigger6M)),NA())</f>
        <v>1.6462922482608333E-2</v>
      </c>
      <c r="M2287" s="178">
        <f>IFERROR(_xll.qlIndexFixing(Index1Y,$H2287,TRUE,_xll.ohTrigger(RecalcTrigger,Trigger1Y)),NA())</f>
        <v>1.6682302861242823E-2</v>
      </c>
      <c r="N2287" s="177">
        <f>IFERROR(_xll.qlIndexFixing(ONIndex1M,I2287,TRUE,_xll.ohTrigger(RecalcTrigger,Trigger1M)),NA())</f>
        <v>1.6068170012871752E-2</v>
      </c>
      <c r="O2287" s="44">
        <f>IFERROR(_xll.qlIndexFixing(ONIndex3M,I2287,TRUE,_xll.ohTrigger(RecalcTrigger,Trigger3M)),NA())</f>
        <v>1.6331496448039884E-2</v>
      </c>
      <c r="P2287" s="44">
        <f>IFERROR(_xll.qlIndexFixing(ONIndex6M,I2287,TRUE,_xll.ohTrigger(RecalcTrigger,Trigger6M)),NA())</f>
        <v>1.6445725947179524E-2</v>
      </c>
      <c r="Q2287" s="178">
        <f>IFERROR(_xll.qlIndexFixing(ONIndex1Y,I2287,TRUE,_xll.ohTrigger(RecalcTrigger,Trigger1Y)),NA())</f>
        <v>1.6649669627253338E-2</v>
      </c>
    </row>
    <row r="2288" spans="2:17" x14ac:dyDescent="0.2">
      <c r="B2288" s="39" t="s">
        <v>42</v>
      </c>
      <c r="D2288" s="42">
        <f>_xll.qlCalendarAdvance(Calendar,$D2287,B2288,"f",FALSE)</f>
        <v>55521</v>
      </c>
      <c r="E2288" s="172">
        <f>_xll.qlInterestRateIndexValueDate(IndexON,D2288)</f>
        <v>55521</v>
      </c>
      <c r="F2288" s="188">
        <f>IFERROR(_xll.qlIndexFixing(IndexON,D2288,TRUE,_xll.ohTrigger(RecalcTrigger,TriggerON)),NA())</f>
        <v>1.5814667684163064E-2</v>
      </c>
      <c r="H2288" s="42">
        <f>_xll.qlCalendarAdvance(Calendar,$H2287,B2288,"f",FALSE)</f>
        <v>55521</v>
      </c>
      <c r="I2288" s="172">
        <f>_xll.qlInterestRateIndexValueDate(Index1M,$H2288)</f>
        <v>55521</v>
      </c>
      <c r="J2288" s="177">
        <f>IFERROR(_xll.qlIndexFixing(Index1M,$H2288,TRUE,_xll.ohTrigger(RecalcTrigger,Trigger1M)),NA())</f>
        <v>1.6065226066430783E-2</v>
      </c>
      <c r="K2288" s="44">
        <f>IFERROR(_xll.qlIndexFixing(Index3M,H2288,TRUE,_xll.ohTrigger(RecalcTrigger,Trigger3M)),NA())</f>
        <v>1.6334332083525097E-2</v>
      </c>
      <c r="L2288" s="44">
        <f>IFERROR(_xll.qlIndexFixing(Index6M,$H2288,TRUE,_xll.ohTrigger(RecalcTrigger,Trigger6M)),NA())</f>
        <v>1.6459015038434117E-2</v>
      </c>
      <c r="M2288" s="178">
        <f>IFERROR(_xll.qlIndexFixing(Index1Y,$H2288,TRUE,_xll.ohTrigger(RecalcTrigger,Trigger1Y)),NA())</f>
        <v>1.6678359949533962E-2</v>
      </c>
      <c r="N2288" s="177">
        <f>IFERROR(_xll.qlIndexFixing(ONIndex1M,I2288,TRUE,_xll.ohTrigger(RecalcTrigger,Trigger1M)),NA())</f>
        <v>1.6063815790980929E-2</v>
      </c>
      <c r="O2288" s="44">
        <f>IFERROR(_xll.qlIndexFixing(ONIndex3M,I2288,TRUE,_xll.ohTrigger(RecalcTrigger,Trigger3M)),NA())</f>
        <v>1.6327397754212214E-2</v>
      </c>
      <c r="P2288" s="44">
        <f>IFERROR(_xll.qlIndexFixing(ONIndex6M,I2288,TRUE,_xll.ohTrigger(RecalcTrigger,Trigger6M)),NA())</f>
        <v>1.6441753512597135E-2</v>
      </c>
      <c r="Q2288" s="178">
        <f>IFERROR(_xll.qlIndexFixing(ONIndex1Y,I2288,TRUE,_xll.ohTrigger(RecalcTrigger,Trigger1Y)),NA())</f>
        <v>1.6645368671409644E-2</v>
      </c>
    </row>
    <row r="2289" spans="2:17" x14ac:dyDescent="0.2">
      <c r="B2289" s="39" t="s">
        <v>42</v>
      </c>
      <c r="D2289" s="42">
        <f>_xll.qlCalendarAdvance(Calendar,$D2288,B2289,"f",FALSE)</f>
        <v>55528</v>
      </c>
      <c r="E2289" s="172">
        <f>_xll.qlInterestRateIndexValueDate(IndexON,D2289)</f>
        <v>55528</v>
      </c>
      <c r="F2289" s="188">
        <f>IFERROR(_xll.qlIndexFixing(IndexON,D2289,TRUE,_xll.ohTrigger(RecalcTrigger,TriggerON)),NA())</f>
        <v>1.5810787309159524E-2</v>
      </c>
      <c r="H2289" s="42">
        <f>_xll.qlCalendarAdvance(Calendar,$H2288,B2289,"f",FALSE)</f>
        <v>55528</v>
      </c>
      <c r="I2289" s="172">
        <f>_xll.qlInterestRateIndexValueDate(Index1M,$H2289)</f>
        <v>55528</v>
      </c>
      <c r="J2289" s="177">
        <f>IFERROR(_xll.qlIndexFixing(Index1M,$H2289,TRUE,_xll.ohTrigger(RecalcTrigger,Trigger1M)),NA())</f>
        <v>1.6060907866595871E-2</v>
      </c>
      <c r="K2289" s="44">
        <f>IFERROR(_xll.qlIndexFixing(Index3M,H2289,TRUE,_xll.ohTrigger(RecalcTrigger,Trigger3M)),NA())</f>
        <v>1.6330331996846772E-2</v>
      </c>
      <c r="L2289" s="44">
        <f>IFERROR(_xll.qlIndexFixing(Index6M,$H2289,TRUE,_xll.ohTrigger(RecalcTrigger,Trigger6M)),NA())</f>
        <v>1.645522586456722E-2</v>
      </c>
      <c r="M2289" s="178">
        <f>IFERROR(_xll.qlIndexFixing(Index1Y,$H2289,TRUE,_xll.ohTrigger(RecalcTrigger,Trigger1Y)),NA())</f>
        <v>1.6674433537874428E-2</v>
      </c>
      <c r="N2289" s="177">
        <f>IFERROR(_xll.qlIndexFixing(ONIndex1M,I2289,TRUE,_xll.ohTrigger(RecalcTrigger,Trigger1M)),NA())</f>
        <v>1.6059474380399896E-2</v>
      </c>
      <c r="O2289" s="44">
        <f>IFERROR(_xll.qlIndexFixing(ONIndex3M,I2289,TRUE,_xll.ohTrigger(RecalcTrigger,Trigger3M)),NA())</f>
        <v>1.6323314494189889E-2</v>
      </c>
      <c r="P2289" s="44">
        <f>IFERROR(_xll.qlIndexFixing(ONIndex6M,I2289,TRUE,_xll.ohTrigger(RecalcTrigger,Trigger6M)),NA())</f>
        <v>1.6437796437338559E-2</v>
      </c>
      <c r="Q2289" s="178">
        <f>IFERROR(_xll.qlIndexFixing(ONIndex1Y,I2289,TRUE,_xll.ohTrigger(RecalcTrigger,Trigger1Y)),NA())</f>
        <v>1.6641083930090117E-2</v>
      </c>
    </row>
    <row r="2290" spans="2:17" x14ac:dyDescent="0.2">
      <c r="B2290" s="39" t="s">
        <v>42</v>
      </c>
      <c r="D2290" s="42">
        <f>_xll.qlCalendarAdvance(Calendar,$D2289,B2290,"f",FALSE)</f>
        <v>55535</v>
      </c>
      <c r="E2290" s="172">
        <f>_xll.qlInterestRateIndexValueDate(IndexON,D2290)</f>
        <v>55535</v>
      </c>
      <c r="F2290" s="188">
        <f>IFERROR(_xll.qlIndexFixing(IndexON,D2290,TRUE,_xll.ohTrigger(RecalcTrigger,TriggerON)),NA())</f>
        <v>1.5806922342999075E-2</v>
      </c>
      <c r="H2290" s="42">
        <f>_xll.qlCalendarAdvance(Calendar,$H2289,B2290,"f",FALSE)</f>
        <v>55535</v>
      </c>
      <c r="I2290" s="172">
        <f>_xll.qlInterestRateIndexValueDate(Index1M,$H2290)</f>
        <v>55535</v>
      </c>
      <c r="J2290" s="177">
        <f>IFERROR(_xll.qlIndexFixing(Index1M,$H2290,TRUE,_xll.ohTrigger(RecalcTrigger,Trigger1M)),NA())</f>
        <v>1.605660249783376E-2</v>
      </c>
      <c r="K2290" s="44">
        <f>IFERROR(_xll.qlIndexFixing(Index3M,H2290,TRUE,_xll.ohTrigger(RecalcTrigger,Trigger3M)),NA())</f>
        <v>1.6326347410023836E-2</v>
      </c>
      <c r="L2290" s="44">
        <f>IFERROR(_xll.qlIndexFixing(Index6M,$H2290,TRUE,_xll.ohTrigger(RecalcTrigger,Trigger6M)),NA())</f>
        <v>1.6451452182341987E-2</v>
      </c>
      <c r="M2290" s="178">
        <f>IFERROR(_xll.qlIndexFixing(Index1Y,$H2290,TRUE,_xll.ohTrigger(RecalcTrigger,Trigger1Y)),NA())</f>
        <v>1.6670523626072679E-2</v>
      </c>
      <c r="N2290" s="177">
        <f>IFERROR(_xll.qlIndexFixing(ONIndex1M,I2290,TRUE,_xll.ohTrigger(RecalcTrigger,Trigger1M)),NA())</f>
        <v>1.6055145781209701E-2</v>
      </c>
      <c r="O2290" s="44">
        <f>IFERROR(_xll.qlIndexFixing(ONIndex3M,I2290,TRUE,_xll.ohTrigger(RecalcTrigger,Trigger3M)),NA())</f>
        <v>1.6319246668053955E-2</v>
      </c>
      <c r="P2290" s="44">
        <f>IFERROR(_xll.qlIndexFixing(ONIndex6M,I2290,TRUE,_xll.ohTrigger(RecalcTrigger,Trigger6M)),NA())</f>
        <v>1.6433854721403796E-2</v>
      </c>
      <c r="Q2290" s="178">
        <f>IFERROR(_xll.qlIndexFixing(ONIndex1Y,I2290,TRUE,_xll.ohTrigger(RecalcTrigger,Trigger1Y)),NA())</f>
        <v>1.6636815403051619E-2</v>
      </c>
    </row>
    <row r="2291" spans="2:17" x14ac:dyDescent="0.2">
      <c r="B2291" s="39" t="s">
        <v>42</v>
      </c>
      <c r="D2291" s="42">
        <f>_xll.qlCalendarAdvance(Calendar,$D2290,B2291,"f",FALSE)</f>
        <v>55542</v>
      </c>
      <c r="E2291" s="172">
        <f>_xll.qlInterestRateIndexValueDate(IndexON,D2291)</f>
        <v>55542</v>
      </c>
      <c r="F2291" s="188">
        <f>IFERROR(_xll.qlIndexFixing(IndexON,D2291,TRUE,_xll.ohTrigger(RecalcTrigger,TriggerON)),NA())</f>
        <v>1.5803072785519623E-2</v>
      </c>
      <c r="H2291" s="42">
        <f>_xll.qlCalendarAdvance(Calendar,$H2290,B2291,"f",FALSE)</f>
        <v>55542</v>
      </c>
      <c r="I2291" s="172">
        <f>_xll.qlInterestRateIndexValueDate(Index1M,$H2291)</f>
        <v>55542</v>
      </c>
      <c r="J2291" s="177">
        <f>IFERROR(_xll.qlIndexFixing(Index1M,$H2291,TRUE,_xll.ohTrigger(RecalcTrigger,Trigger1M)),NA())</f>
        <v>1.6052309960127263E-2</v>
      </c>
      <c r="K2291" s="44">
        <f>IFERROR(_xll.qlIndexFixing(Index3M,H2291,TRUE,_xll.ohTrigger(RecalcTrigger,Trigger3M)),NA())</f>
        <v>1.6322378323012653E-2</v>
      </c>
      <c r="L2291" s="44">
        <f>IFERROR(_xll.qlIndexFixing(Index6M,$H2291,TRUE,_xll.ohTrigger(RecalcTrigger,Trigger6M)),NA())</f>
        <v>1.6447693991670689E-2</v>
      </c>
      <c r="M2291" s="178">
        <f>IFERROR(_xll.qlIndexFixing(Index1Y,$H2291,TRUE,_xll.ohTrigger(RecalcTrigger,Trigger1Y)),NA())</f>
        <v>1.6666630213937397E-2</v>
      </c>
      <c r="N2291" s="177">
        <f>IFERROR(_xll.qlIndexFixing(ONIndex1M,I2291,TRUE,_xll.ohTrigger(RecalcTrigger,Trigger1M)),NA())</f>
        <v>1.6050829993491389E-2</v>
      </c>
      <c r="O2291" s="44">
        <f>IFERROR(_xll.qlIndexFixing(ONIndex3M,I2291,TRUE,_xll.ohTrigger(RecalcTrigger,Trigger3M)),NA())</f>
        <v>1.6315194275723366E-2</v>
      </c>
      <c r="P2291" s="44">
        <f>IFERROR(_xll.qlIndexFixing(ONIndex6M,I2291,TRUE,_xll.ohTrigger(RecalcTrigger,Trigger6M)),NA())</f>
        <v>1.6429928364630753E-2</v>
      </c>
      <c r="Q2291" s="178">
        <f>IFERROR(_xll.qlIndexFixing(ONIndex1Y,I2291,TRUE,_xll.ohTrigger(RecalcTrigger,Trigger1Y)),NA())</f>
        <v>1.6632563090375196E-2</v>
      </c>
    </row>
    <row r="2292" spans="2:17" x14ac:dyDescent="0.2">
      <c r="B2292" s="39" t="s">
        <v>42</v>
      </c>
      <c r="D2292" s="42">
        <f>_xll.qlCalendarAdvance(Calendar,$D2291,B2292,"f",FALSE)</f>
        <v>55549</v>
      </c>
      <c r="E2292" s="172">
        <f>_xll.qlInterestRateIndexValueDate(IndexON,D2292)</f>
        <v>55549</v>
      </c>
      <c r="F2292" s="188">
        <f>IFERROR(_xll.qlIndexFixing(IndexON,D2292,TRUE,_xll.ohTrigger(RecalcTrigger,TriggerON)),NA())</f>
        <v>1.57992386371264E-2</v>
      </c>
      <c r="H2292" s="42">
        <f>_xll.qlCalendarAdvance(Calendar,$H2291,B2292,"f",FALSE)</f>
        <v>55549</v>
      </c>
      <c r="I2292" s="172">
        <f>_xll.qlInterestRateIndexValueDate(Index1M,$H2292)</f>
        <v>55549</v>
      </c>
      <c r="J2292" s="177">
        <f>IFERROR(_xll.qlIndexFixing(Index1M,$H2292,TRUE,_xll.ohTrigger(RecalcTrigger,Trigger1M)),NA())</f>
        <v>1.6047838388349271E-2</v>
      </c>
      <c r="K2292" s="44">
        <f>IFERROR(_xll.qlIndexFixing(Index3M,H2292,TRUE,_xll.ohTrigger(RecalcTrigger,Trigger3M)),NA())</f>
        <v>1.6318339940311597E-2</v>
      </c>
      <c r="L2292" s="44">
        <f>IFERROR(_xll.qlIndexFixing(Index6M,$H2292,TRUE,_xll.ohTrigger(RecalcTrigger,Trigger6M)),NA())</f>
        <v>1.6443951292468274E-2</v>
      </c>
      <c r="M2292" s="178">
        <f>IFERROR(_xll.qlIndexFixing(Index1Y,$H2292,TRUE,_xll.ohTrigger(RecalcTrigger,Trigger1Y)),NA())</f>
        <v>1.6662753301279466E-2</v>
      </c>
      <c r="N2292" s="177">
        <f>IFERROR(_xll.qlIndexFixing(ONIndex1M,I2292,TRUE,_xll.ohTrigger(RecalcTrigger,Trigger1M)),NA())</f>
        <v>1.604652701724496E-2</v>
      </c>
      <c r="O2292" s="44">
        <f>IFERROR(_xll.qlIndexFixing(ONIndex3M,I2292,TRUE,_xll.ohTrigger(RecalcTrigger,Trigger3M)),NA())</f>
        <v>1.6311157317117075E-2</v>
      </c>
      <c r="P2292" s="44">
        <f>IFERROR(_xll.qlIndexFixing(ONIndex6M,I2292,TRUE,_xll.ohTrigger(RecalcTrigger,Trigger6M)),NA())</f>
        <v>1.6426017367262569E-2</v>
      </c>
      <c r="Q2292" s="178">
        <f>IFERROR(_xll.qlIndexFixing(ONIndex1Y,I2292,TRUE,_xll.ohTrigger(RecalcTrigger,Trigger1Y)),NA())</f>
        <v>1.6628326992222942E-2</v>
      </c>
    </row>
    <row r="2293" spans="2:17" x14ac:dyDescent="0.2">
      <c r="B2293" s="39" t="s">
        <v>42</v>
      </c>
      <c r="D2293" s="42">
        <f>_xll.qlCalendarAdvance(Calendar,$D2292,B2293,"f",FALSE)</f>
        <v>55556</v>
      </c>
      <c r="E2293" s="172">
        <f>_xll.qlInterestRateIndexValueDate(IndexON,D2293)</f>
        <v>55556</v>
      </c>
      <c r="F2293" s="188">
        <f>IFERROR(_xll.qlIndexFixing(IndexON,D2293,TRUE,_xll.ohTrigger(RecalcTrigger,TriggerON)),NA())</f>
        <v>1.5795419897495222E-2</v>
      </c>
      <c r="H2293" s="42">
        <f>_xll.qlCalendarAdvance(Calendar,$H2292,B2293,"f",FALSE)</f>
        <v>55556</v>
      </c>
      <c r="I2293" s="172">
        <f>_xll.qlInterestRateIndexValueDate(Index1M,$H2293)</f>
        <v>55556</v>
      </c>
      <c r="J2293" s="177">
        <f>IFERROR(_xll.qlIndexFixing(Index1M,$H2293,TRUE,_xll.ohTrigger(RecalcTrigger,Trigger1M)),NA())</f>
        <v>1.6043568597108964E-2</v>
      </c>
      <c r="K2293" s="44">
        <f>IFERROR(_xll.qlIndexFixing(Index3M,H2293,TRUE,_xll.ohTrigger(RecalcTrigger,Trigger3M)),NA())</f>
        <v>1.6314400921398946E-2</v>
      </c>
      <c r="L2293" s="44">
        <f>IFERROR(_xll.qlIndexFixing(Index6M,$H2293,TRUE,_xll.ohTrigger(RecalcTrigger,Trigger6M)),NA())</f>
        <v>1.6440224084648354E-2</v>
      </c>
      <c r="M2293" s="178">
        <f>IFERROR(_xll.qlIndexFixing(Index1Y,$H2293,TRUE,_xll.ohTrigger(RecalcTrigger,Trigger1Y)),NA())</f>
        <v>1.6658892887909341E-2</v>
      </c>
      <c r="N2293" s="177">
        <f>IFERROR(_xll.qlIndexFixing(ONIndex1M,I2293,TRUE,_xll.ohTrigger(RecalcTrigger,Trigger1M)),NA())</f>
        <v>1.6042236852308323E-2</v>
      </c>
      <c r="O2293" s="44">
        <f>IFERROR(_xll.qlIndexFixing(ONIndex3M,I2293,TRUE,_xll.ohTrigger(RecalcTrigger,Trigger3M)),NA())</f>
        <v>1.630713579231613E-2</v>
      </c>
      <c r="P2293" s="44">
        <f>IFERROR(_xll.qlIndexFixing(ONIndex6M,I2293,TRUE,_xll.ohTrigger(RecalcTrigger,Trigger6M)),NA())</f>
        <v>1.6422121729137151E-2</v>
      </c>
      <c r="Q2293" s="178">
        <f>IFERROR(_xll.qlIndexFixing(ONIndex1Y,I2293,TRUE,_xll.ohTrigger(RecalcTrigger,Trigger1Y)),NA())</f>
        <v>1.6624107108432762E-2</v>
      </c>
    </row>
    <row r="2294" spans="2:17" x14ac:dyDescent="0.2">
      <c r="B2294" s="39" t="s">
        <v>42</v>
      </c>
      <c r="D2294" s="42">
        <f>_xll.qlCalendarAdvance(Calendar,$D2293,B2294,"f",FALSE)</f>
        <v>55563</v>
      </c>
      <c r="E2294" s="172">
        <f>_xll.qlInterestRateIndexValueDate(IndexON,D2294)</f>
        <v>55563</v>
      </c>
      <c r="F2294" s="188">
        <f>IFERROR(_xll.qlIndexFixing(IndexON,D2294,TRUE,_xll.ohTrigger(RecalcTrigger,TriggerON)),NA())</f>
        <v>1.579161656678818E-2</v>
      </c>
      <c r="H2294" s="42">
        <f>_xll.qlCalendarAdvance(Calendar,$H2293,B2294,"f",FALSE)</f>
        <v>55563</v>
      </c>
      <c r="I2294" s="172">
        <f>_xll.qlInterestRateIndexValueDate(Index1M,$H2294)</f>
        <v>55563</v>
      </c>
      <c r="J2294" s="177">
        <f>IFERROR(_xll.qlIndexFixing(Index1M,$H2294,TRUE,_xll.ohTrigger(RecalcTrigger,Trigger1M)),NA())</f>
        <v>1.6039311634435716E-2</v>
      </c>
      <c r="K2294" s="44">
        <f>IFERROR(_xll.qlIndexFixing(Index3M,H2294,TRUE,_xll.ohTrigger(RecalcTrigger,Trigger3M)),NA())</f>
        <v>1.6310477401428537E-2</v>
      </c>
      <c r="L2294" s="44">
        <f>IFERROR(_xll.qlIndexFixing(Index6M,$H2294,TRUE,_xll.ohTrigger(RecalcTrigger,Trigger6M)),NA())</f>
        <v>1.643651236812587E-2</v>
      </c>
      <c r="M2294" s="178">
        <f>IFERROR(_xll.qlIndexFixing(Index1Y,$H2294,TRUE,_xll.ohTrigger(RecalcTrigger,Trigger1Y)),NA())</f>
        <v>1.6655048973638134E-2</v>
      </c>
      <c r="N2294" s="177">
        <f>IFERROR(_xll.qlIndexFixing(ONIndex1M,I2294,TRUE,_xll.ohTrigger(RecalcTrigger,Trigger1M)),NA())</f>
        <v>1.6037959498762522E-2</v>
      </c>
      <c r="O2294" s="44">
        <f>IFERROR(_xll.qlIndexFixing(ONIndex3M,I2294,TRUE,_xll.ohTrigger(RecalcTrigger,Trigger3M)),NA())</f>
        <v>1.6303129701320529E-2</v>
      </c>
      <c r="P2294" s="44">
        <f>IFERROR(_xll.qlIndexFixing(ONIndex6M,I2294,TRUE,_xll.ohTrigger(RecalcTrigger,Trigger6M)),NA())</f>
        <v>1.64182414502545E-2</v>
      </c>
      <c r="Q2294" s="178">
        <f>IFERROR(_xll.qlIndexFixing(ONIndex1Y,I2294,TRUE,_xll.ohTrigger(RecalcTrigger,Trigger1Y)),NA())</f>
        <v>1.6619903439085704E-2</v>
      </c>
    </row>
    <row r="2295" spans="2:17" x14ac:dyDescent="0.2">
      <c r="B2295" s="39" t="s">
        <v>42</v>
      </c>
      <c r="D2295" s="42">
        <f>_xll.qlCalendarAdvance(Calendar,$D2294,B2295,"f",FALSE)</f>
        <v>55570</v>
      </c>
      <c r="E2295" s="172">
        <f>_xll.qlInterestRateIndexValueDate(IndexON,D2295)</f>
        <v>55570</v>
      </c>
      <c r="F2295" s="188">
        <f>IFERROR(_xll.qlIndexFixing(IndexON,D2295,TRUE,_xll.ohTrigger(RecalcTrigger,TriggerON)),NA())</f>
        <v>1.5787828645005275E-2</v>
      </c>
      <c r="H2295" s="42">
        <f>_xll.qlCalendarAdvance(Calendar,$H2294,B2295,"f",FALSE)</f>
        <v>55570</v>
      </c>
      <c r="I2295" s="172">
        <f>_xll.qlInterestRateIndexValueDate(Index1M,$H2295)</f>
        <v>55570</v>
      </c>
      <c r="J2295" s="177">
        <f>IFERROR(_xll.qlIndexFixing(Index1M,$H2295,TRUE,_xll.ohTrigger(RecalcTrigger,Trigger1M)),NA())</f>
        <v>1.6035067500315556E-2</v>
      </c>
      <c r="K2295" s="44">
        <f>IFERROR(_xll.qlIndexFixing(Index3M,H2295,TRUE,_xll.ohTrigger(RecalcTrigger,Trigger3M)),NA())</f>
        <v>1.630656938035804E-2</v>
      </c>
      <c r="L2295" s="44">
        <f>IFERROR(_xll.qlIndexFixing(Index6M,$H2295,TRUE,_xll.ohTrigger(RecalcTrigger,Trigger6M)),NA())</f>
        <v>1.643281614281444E-2</v>
      </c>
      <c r="M2295" s="178">
        <f>IFERROR(_xll.qlIndexFixing(Index1Y,$H2295,TRUE,_xll.ohTrigger(RecalcTrigger,Trigger1Y)),NA())</f>
        <v>1.6651221558278952E-2</v>
      </c>
      <c r="N2295" s="177">
        <f>IFERROR(_xll.qlIndexFixing(ONIndex1M,I2295,TRUE,_xll.ohTrigger(RecalcTrigger,Trigger1M)),NA())</f>
        <v>1.6033694956607558E-2</v>
      </c>
      <c r="O2295" s="44">
        <f>IFERROR(_xll.qlIndexFixing(ONIndex3M,I2295,TRUE,_xll.ohTrigger(RecalcTrigger,Trigger3M)),NA())</f>
        <v>1.6299139044211319E-2</v>
      </c>
      <c r="P2295" s="44">
        <f>IFERROR(_xll.qlIndexFixing(ONIndex6M,I2295,TRUE,_xll.ohTrigger(RecalcTrigger,Trigger6M)),NA())</f>
        <v>1.6414376530614616E-2</v>
      </c>
      <c r="Q2295" s="178">
        <f>IFERROR(_xll.qlIndexFixing(ONIndex1Y,I2295,TRUE,_xll.ohTrigger(RecalcTrigger,Trigger1Y)),NA())</f>
        <v>1.6615715984100721E-2</v>
      </c>
    </row>
    <row r="2296" spans="2:17" x14ac:dyDescent="0.2">
      <c r="B2296" s="39" t="s">
        <v>42</v>
      </c>
      <c r="D2296" s="42">
        <f>_xll.qlCalendarAdvance(Calendar,$D2295,B2296,"f",FALSE)</f>
        <v>55577</v>
      </c>
      <c r="E2296" s="172">
        <f>_xll.qlInterestRateIndexValueDate(IndexON,D2296)</f>
        <v>55577</v>
      </c>
      <c r="F2296" s="188">
        <f>IFERROR(_xll.qlIndexFixing(IndexON,D2296,TRUE,_xll.ohTrigger(RecalcTrigger,TriggerON)),NA())</f>
        <v>1.5784056132146507E-2</v>
      </c>
      <c r="H2296" s="42">
        <f>_xll.qlCalendarAdvance(Calendar,$H2295,B2296,"f",FALSE)</f>
        <v>55577</v>
      </c>
      <c r="I2296" s="172">
        <f>_xll.qlInterestRateIndexValueDate(Index1M,$H2296)</f>
        <v>55577</v>
      </c>
      <c r="J2296" s="177">
        <f>IFERROR(_xll.qlIndexFixing(Index1M,$H2296,TRUE,_xll.ohTrigger(RecalcTrigger,Trigger1M)),NA())</f>
        <v>1.6030836194734506E-2</v>
      </c>
      <c r="K2296" s="44">
        <f>IFERROR(_xll.qlIndexFixing(Index3M,H2296,TRUE,_xll.ohTrigger(RecalcTrigger,Trigger3M)),NA())</f>
        <v>1.6302676858140637E-2</v>
      </c>
      <c r="L2296" s="44">
        <f>IFERROR(_xll.qlIndexFixing(Index6M,$H2296,TRUE,_xll.ohTrigger(RecalcTrigger,Trigger6M)),NA())</f>
        <v>1.6429135408629447E-2</v>
      </c>
      <c r="M2296" s="178">
        <f>IFERROR(_xll.qlIndexFixing(Index1Y,$H2296,TRUE,_xll.ohTrigger(RecalcTrigger,Trigger1Y)),NA())</f>
        <v>1.6647410641645342E-2</v>
      </c>
      <c r="N2296" s="177">
        <f>IFERROR(_xll.qlIndexFixing(ONIndex1M,I2296,TRUE,_xll.ohTrigger(RecalcTrigger,Trigger1M)),NA())</f>
        <v>1.6029443226005524E-2</v>
      </c>
      <c r="O2296" s="44">
        <f>IFERROR(_xll.qlIndexFixing(ONIndex3M,I2296,TRUE,_xll.ohTrigger(RecalcTrigger,Trigger3M)),NA())</f>
        <v>1.6295163820826408E-2</v>
      </c>
      <c r="P2296" s="44">
        <f>IFERROR(_xll.qlIndexFixing(ONIndex6M,I2296,TRUE,_xll.ohTrigger(RecalcTrigger,Trigger6M)),NA())</f>
        <v>1.6410526970460637E-2</v>
      </c>
      <c r="Q2296" s="178">
        <f>IFERROR(_xll.qlIndexFixing(ONIndex1Y,I2296,TRUE,_xll.ohTrigger(RecalcTrigger,Trigger1Y)),NA())</f>
        <v>1.6611544743639906E-2</v>
      </c>
    </row>
    <row r="2297" spans="2:17" x14ac:dyDescent="0.2">
      <c r="B2297" s="39" t="s">
        <v>42</v>
      </c>
      <c r="D2297" s="42">
        <f>_xll.qlCalendarAdvance(Calendar,$D2296,B2297,"f",FALSE)</f>
        <v>55584</v>
      </c>
      <c r="E2297" s="172">
        <f>_xll.qlInterestRateIndexValueDate(IndexON,D2297)</f>
        <v>55584</v>
      </c>
      <c r="F2297" s="188">
        <f>IFERROR(_xll.qlIndexFixing(IndexON,D2297,TRUE,_xll.ohTrigger(RecalcTrigger,TriggerON)),NA())</f>
        <v>1.5780299028049782E-2</v>
      </c>
      <c r="H2297" s="42">
        <f>_xll.qlCalendarAdvance(Calendar,$H2296,B2297,"f",FALSE)</f>
        <v>55584</v>
      </c>
      <c r="I2297" s="172">
        <f>_xll.qlInterestRateIndexValueDate(Index1M,$H2297)</f>
        <v>55584</v>
      </c>
      <c r="J2297" s="177">
        <f>IFERROR(_xll.qlIndexFixing(Index1M,$H2297,TRUE,_xll.ohTrigger(RecalcTrigger,Trigger1M)),NA())</f>
        <v>1.6026824185284963E-2</v>
      </c>
      <c r="K2297" s="44">
        <f>IFERROR(_xll.qlIndexFixing(Index3M,H2297,TRUE,_xll.ohTrigger(RecalcTrigger,Trigger3M)),NA())</f>
        <v>1.6298978845903922E-2</v>
      </c>
      <c r="L2297" s="44">
        <f>IFERROR(_xll.qlIndexFixing(Index6M,$H2297,TRUE,_xll.ohTrigger(RecalcTrigger,Trigger6M)),NA())</f>
        <v>1.6425694595740677E-2</v>
      </c>
      <c r="M2297" s="178">
        <f>IFERROR(_xll.qlIndexFixing(Index1Y,$H2297,TRUE,_xll.ohTrigger(RecalcTrigger,Trigger1Y)),NA())</f>
        <v>1.6643499081486102E-2</v>
      </c>
      <c r="N2297" s="177">
        <f>IFERROR(_xll.qlIndexFixing(ONIndex1M,I2297,TRUE,_xll.ohTrigger(RecalcTrigger,Trigger1M)),NA())</f>
        <v>1.6025204306632235E-2</v>
      </c>
      <c r="O2297" s="44">
        <f>IFERROR(_xll.qlIndexFixing(ONIndex3M,I2297,TRUE,_xll.ohTrigger(RecalcTrigger,Trigger3M)),NA())</f>
        <v>1.6291204031246842E-2</v>
      </c>
      <c r="P2297" s="44">
        <f>IFERROR(_xll.qlIndexFixing(ONIndex6M,I2297,TRUE,_xll.ohTrigger(RecalcTrigger,Trigger6M)),NA())</f>
        <v>1.6406692769387332E-2</v>
      </c>
      <c r="Q2297" s="178">
        <f>IFERROR(_xll.qlIndexFixing(ONIndex1Y,I2297,TRUE,_xll.ohTrigger(RecalcTrigger,Trigger1Y)),NA())</f>
        <v>1.6607389717460119E-2</v>
      </c>
    </row>
    <row r="2298" spans="2:17" x14ac:dyDescent="0.2">
      <c r="B2298" s="39" t="s">
        <v>42</v>
      </c>
      <c r="D2298" s="42">
        <f>_xll.qlCalendarAdvance(Calendar,$D2297,B2298,"f",FALSE)</f>
        <v>55591</v>
      </c>
      <c r="E2298" s="172">
        <f>_xll.qlInterestRateIndexValueDate(IndexON,D2298)</f>
        <v>55591</v>
      </c>
      <c r="F2298" s="188">
        <f>IFERROR(_xll.qlIndexFixing(IndexON,D2298,TRUE,_xll.ohTrigger(RecalcTrigger,TriggerON)),NA())</f>
        <v>1.5776557332877195E-2</v>
      </c>
      <c r="H2298" s="42">
        <f>_xll.qlCalendarAdvance(Calendar,$H2297,B2298,"f",FALSE)</f>
        <v>55591</v>
      </c>
      <c r="I2298" s="172">
        <f>_xll.qlInterestRateIndexValueDate(Index1M,$H2298)</f>
        <v>55591</v>
      </c>
      <c r="J2298" s="177">
        <f>IFERROR(_xll.qlIndexFixing(Index1M,$H2298,TRUE,_xll.ohTrigger(RecalcTrigger,Trigger1M)),NA())</f>
        <v>1.6022621464569887E-2</v>
      </c>
      <c r="K2298" s="44">
        <f>IFERROR(_xll.qlIndexFixing(Index3M,H2298,TRUE,_xll.ohTrigger(RecalcTrigger,Trigger3M)),NA())</f>
        <v>1.6295119191420692E-2</v>
      </c>
      <c r="L2298" s="44">
        <f>IFERROR(_xll.qlIndexFixing(Index6M,$H2298,TRUE,_xll.ohTrigger(RecalcTrigger,Trigger6M)),NA())</f>
        <v>1.6422046729606163E-2</v>
      </c>
      <c r="M2298" s="178">
        <f>IFERROR(_xll.qlIndexFixing(Index1Y,$H2298,TRUE,_xll.ohTrigger(RecalcTrigger,Trigger1Y)),NA())</f>
        <v>1.6639720154216331E-2</v>
      </c>
      <c r="N2298" s="177">
        <f>IFERROR(_xll.qlIndexFixing(ONIndex1M,I2298,TRUE,_xll.ohTrigger(RecalcTrigger,Trigger1M)),NA())</f>
        <v>1.6020978198649782E-2</v>
      </c>
      <c r="O2298" s="44">
        <f>IFERROR(_xll.qlIndexFixing(ONIndex3M,I2298,TRUE,_xll.ohTrigger(RecalcTrigger,Trigger3M)),NA())</f>
        <v>1.6287259675310528E-2</v>
      </c>
      <c r="P2298" s="44">
        <f>IFERROR(_xll.qlIndexFixing(ONIndex6M,I2298,TRUE,_xll.ohTrigger(RecalcTrigger,Trigger6M)),NA())</f>
        <v>1.640287392763784E-2</v>
      </c>
      <c r="Q2298" s="178">
        <f>IFERROR(_xll.qlIndexFixing(ONIndex1Y,I2298,TRUE,_xll.ohTrigger(RecalcTrigger,Trigger1Y)),NA())</f>
        <v>1.6603250905723455E-2</v>
      </c>
    </row>
    <row r="2299" spans="2:17" x14ac:dyDescent="0.2">
      <c r="B2299" s="39" t="s">
        <v>42</v>
      </c>
      <c r="D2299" s="42">
        <f>_xll.qlCalendarAdvance(Calendar,$D2298,B2299,"f",FALSE)</f>
        <v>55598</v>
      </c>
      <c r="E2299" s="172">
        <f>_xll.qlInterestRateIndexValueDate(IndexON,D2299)</f>
        <v>55598</v>
      </c>
      <c r="F2299" s="188">
        <f>IFERROR(_xll.qlIndexFixing(IndexON,D2299,TRUE,_xll.ohTrigger(RecalcTrigger,TriggerON)),NA())</f>
        <v>1.5772831046628744E-2</v>
      </c>
      <c r="H2299" s="42">
        <f>_xll.qlCalendarAdvance(Calendar,$H2298,B2299,"f",FALSE)</f>
        <v>55598</v>
      </c>
      <c r="I2299" s="172">
        <f>_xll.qlInterestRateIndexValueDate(Index1M,$H2299)</f>
        <v>55598</v>
      </c>
      <c r="J2299" s="177">
        <f>IFERROR(_xll.qlIndexFixing(Index1M,$H2299,TRUE,_xll.ohTrigger(RecalcTrigger,Trigger1M)),NA())</f>
        <v>1.6018484834721319E-2</v>
      </c>
      <c r="K2299" s="44">
        <f>IFERROR(_xll.qlIndexFixing(Index3M,H2299,TRUE,_xll.ohTrigger(RecalcTrigger,Trigger3M)),NA())</f>
        <v>1.6291275037114427E-2</v>
      </c>
      <c r="L2299" s="44">
        <f>IFERROR(_xll.qlIndexFixing(Index6M,$H2299,TRUE,_xll.ohTrigger(RecalcTrigger,Trigger6M)),NA())</f>
        <v>1.6418414355794608E-2</v>
      </c>
      <c r="M2299" s="178">
        <f>IFERROR(_xll.qlIndexFixing(Index1Y,$H2299,TRUE,_xll.ohTrigger(RecalcTrigger,Trigger1Y)),NA())</f>
        <v>1.6635957724344674E-2</v>
      </c>
      <c r="N2299" s="177">
        <f>IFERROR(_xll.qlIndexFixing(ONIndex1M,I2299,TRUE,_xll.ohTrigger(RecalcTrigger,Trigger1M)),NA())</f>
        <v>1.6016764902301306E-2</v>
      </c>
      <c r="O2299" s="44">
        <f>IFERROR(_xll.qlIndexFixing(ONIndex3M,I2299,TRUE,_xll.ohTrigger(RecalcTrigger,Trigger3M)),NA())</f>
        <v>1.6283330753422698E-2</v>
      </c>
      <c r="P2299" s="44">
        <f>IFERROR(_xll.qlIndexFixing(ONIndex6M,I2299,TRUE,_xll.ohTrigger(RecalcTrigger,Trigger6M)),NA())</f>
        <v>1.6399070445293207E-2</v>
      </c>
      <c r="Q2299" s="178">
        <f>IFERROR(_xll.qlIndexFixing(ONIndex1Y,I2299,TRUE,_xll.ohTrigger(RecalcTrigger,Trigger1Y)),NA())</f>
        <v>1.6599128308348865E-2</v>
      </c>
    </row>
    <row r="2300" spans="2:17" x14ac:dyDescent="0.2">
      <c r="B2300" s="39" t="s">
        <v>42</v>
      </c>
      <c r="D2300" s="42">
        <f>_xll.qlCalendarAdvance(Calendar,$D2299,B2300,"f",FALSE)</f>
        <v>55605</v>
      </c>
      <c r="E2300" s="172">
        <f>_xll.qlInterestRateIndexValueDate(IndexON,D2300)</f>
        <v>55605</v>
      </c>
      <c r="F2300" s="188">
        <f>IFERROR(_xll.qlIndexFixing(IndexON,D2300,TRUE,_xll.ohTrigger(RecalcTrigger,TriggerON)),NA())</f>
        <v>1.5769120169223383E-2</v>
      </c>
      <c r="H2300" s="42">
        <f>_xll.qlCalendarAdvance(Calendar,$H2299,B2300,"f",FALSE)</f>
        <v>55605</v>
      </c>
      <c r="I2300" s="172">
        <f>_xll.qlInterestRateIndexValueDate(Index1M,$H2300)</f>
        <v>55605</v>
      </c>
      <c r="J2300" s="177">
        <f>IFERROR(_xll.qlIndexFixing(Index1M,$H2300,TRUE,_xll.ohTrigger(RecalcTrigger,Trigger1M)),NA())</f>
        <v>1.6014254515945545E-2</v>
      </c>
      <c r="K2300" s="44">
        <f>IFERROR(_xll.qlIndexFixing(Index3M,H2300,TRUE,_xll.ohTrigger(RecalcTrigger,Trigger3M)),NA())</f>
        <v>1.6287446382939316E-2</v>
      </c>
      <c r="L2300" s="44">
        <f>IFERROR(_xll.qlIndexFixing(Index6M,$H2300,TRUE,_xll.ohTrigger(RecalcTrigger,Trigger6M)),NA())</f>
        <v>1.6414797474220564E-2</v>
      </c>
      <c r="M2300" s="178">
        <f>IFERROR(_xll.qlIndexFixing(Index1Y,$H2300,TRUE,_xll.ohTrigger(RecalcTrigger,Trigger1Y)),NA())</f>
        <v>1.6632211791688833E-2</v>
      </c>
      <c r="N2300" s="177">
        <f>IFERROR(_xll.qlIndexFixing(ONIndex1M,I2300,TRUE,_xll.ohTrigger(RecalcTrigger,Trigger1M)),NA())</f>
        <v>1.6012564417181574E-2</v>
      </c>
      <c r="O2300" s="44">
        <f>IFERROR(_xll.qlIndexFixing(ONIndex3M,I2300,TRUE,_xll.ohTrigger(RecalcTrigger,Trigger3M)),NA())</f>
        <v>1.6279417265259166E-2</v>
      </c>
      <c r="P2300" s="44">
        <f>IFERROR(_xll.qlIndexFixing(ONIndex6M,I2300,TRUE,_xll.ohTrigger(RecalcTrigger,Trigger6M)),NA())</f>
        <v>1.6395282322029248E-2</v>
      </c>
      <c r="Q2300" s="178">
        <f>IFERROR(_xll.qlIndexFixing(ONIndex1Y,I2300,TRUE,_xll.ohTrigger(RecalcTrigger,Trigger1Y)),NA())</f>
        <v>1.6595021925498443E-2</v>
      </c>
    </row>
    <row r="2301" spans="2:17" x14ac:dyDescent="0.2">
      <c r="B2301" s="39" t="s">
        <v>42</v>
      </c>
      <c r="D2301" s="42">
        <f>_xll.qlCalendarAdvance(Calendar,$D2300,B2301,"f",FALSE)</f>
        <v>55612</v>
      </c>
      <c r="E2301" s="172">
        <f>_xll.qlInterestRateIndexValueDate(IndexON,D2301)</f>
        <v>55612</v>
      </c>
      <c r="F2301" s="188">
        <f>IFERROR(_xll.qlIndexFixing(IndexON,D2301,TRUE,_xll.ohTrigger(RecalcTrigger,TriggerON)),NA())</f>
        <v>1.5765424700661113E-2</v>
      </c>
      <c r="H2301" s="42">
        <f>_xll.qlCalendarAdvance(Calendar,$H2300,B2301,"f",FALSE)</f>
        <v>55612</v>
      </c>
      <c r="I2301" s="172">
        <f>_xll.qlInterestRateIndexValueDate(Index1M,$H2301)</f>
        <v>55612</v>
      </c>
      <c r="J2301" s="177">
        <f>IFERROR(_xll.qlIndexFixing(Index1M,$H2301,TRUE,_xll.ohTrigger(RecalcTrigger,Trigger1M)),NA())</f>
        <v>1.6009926535520618E-2</v>
      </c>
      <c r="K2301" s="44">
        <f>IFERROR(_xll.qlIndexFixing(Index3M,H2301,TRUE,_xll.ohTrigger(RecalcTrigger,Trigger3M)),NA())</f>
        <v>1.6283539932480509E-2</v>
      </c>
      <c r="L2301" s="44">
        <f>IFERROR(_xll.qlIndexFixing(Index6M,$H2301,TRUE,_xll.ohTrigger(RecalcTrigger,Trigger6M)),NA())</f>
        <v>1.6411080046329289E-2</v>
      </c>
      <c r="M2301" s="178">
        <f>IFERROR(_xll.qlIndexFixing(Index1Y,$H2301,TRUE,_xll.ohTrigger(RecalcTrigger,Trigger1Y)),NA())</f>
        <v>1.6628482356066288E-2</v>
      </c>
      <c r="N2301" s="177">
        <f>IFERROR(_xll.qlIndexFixing(ONIndex1M,I2301,TRUE,_xll.ohTrigger(RecalcTrigger,Trigger1M)),NA())</f>
        <v>1.6008376743533725E-2</v>
      </c>
      <c r="O2301" s="44">
        <f>IFERROR(_xll.qlIndexFixing(ONIndex3M,I2301,TRUE,_xll.ohTrigger(RecalcTrigger,Trigger3M)),NA())</f>
        <v>1.6275519210900979E-2</v>
      </c>
      <c r="P2301" s="44">
        <f>IFERROR(_xll.qlIndexFixing(ONIndex6M,I2301,TRUE,_xll.ohTrigger(RecalcTrigger,Trigger6M)),NA())</f>
        <v>1.6391509558251194E-2</v>
      </c>
      <c r="Q2301" s="178">
        <f>IFERROR(_xll.qlIndexFixing(ONIndex1Y,I2301,TRUE,_xll.ohTrigger(RecalcTrigger,Trigger1Y)),NA())</f>
        <v>1.659093175692905E-2</v>
      </c>
    </row>
    <row r="2302" spans="2:17" x14ac:dyDescent="0.2">
      <c r="B2302" s="39" t="s">
        <v>42</v>
      </c>
      <c r="D2302" s="42">
        <f>_xll.qlCalendarAdvance(Calendar,$D2301,B2302,"f",FALSE)</f>
        <v>55619</v>
      </c>
      <c r="E2302" s="172">
        <f>_xll.qlInterestRateIndexValueDate(IndexON,D2302)</f>
        <v>55619</v>
      </c>
      <c r="F2302" s="188">
        <f>IFERROR(_xll.qlIndexFixing(IndexON,D2302,TRUE,_xll.ohTrigger(RecalcTrigger,TriggerON)),NA())</f>
        <v>1.5761744640941933E-2</v>
      </c>
      <c r="H2302" s="42">
        <f>_xll.qlCalendarAdvance(Calendar,$H2301,B2302,"f",FALSE)</f>
        <v>55619</v>
      </c>
      <c r="I2302" s="172">
        <f>_xll.qlInterestRateIndexValueDate(Index1M,$H2302)</f>
        <v>55619</v>
      </c>
      <c r="J2302" s="177">
        <f>IFERROR(_xll.qlIndexFixing(Index1M,$H2302,TRUE,_xll.ohTrigger(RecalcTrigger,Trigger1M)),NA())</f>
        <v>1.6005772935171841E-2</v>
      </c>
      <c r="K2302" s="44">
        <f>IFERROR(_xll.qlIndexFixing(Index3M,H2302,TRUE,_xll.ohTrigger(RecalcTrigger,Trigger3M)),NA())</f>
        <v>1.6279741340398991E-2</v>
      </c>
      <c r="L2302" s="44">
        <f>IFERROR(_xll.qlIndexFixing(Index6M,$H2302,TRUE,_xll.ohTrigger(RecalcTrigger,Trigger6M)),NA())</f>
        <v>1.6407493203011686E-2</v>
      </c>
      <c r="M2302" s="178">
        <f>IFERROR(_xll.qlIndexFixing(Index1Y,$H2302,TRUE,_xll.ohTrigger(RecalcTrigger,Trigger1Y)),NA())</f>
        <v>1.6624769417295182E-2</v>
      </c>
      <c r="N2302" s="177">
        <f>IFERROR(_xll.qlIndexFixing(ONIndex1M,I2302,TRUE,_xll.ohTrigger(RecalcTrigger,Trigger1M)),NA())</f>
        <v>1.6004201881114621E-2</v>
      </c>
      <c r="O2302" s="44">
        <f>IFERROR(_xll.qlIndexFixing(ONIndex3M,I2302,TRUE,_xll.ohTrigger(RecalcTrigger,Trigger3M)),NA())</f>
        <v>1.6271636590104999E-2</v>
      </c>
      <c r="P2302" s="44">
        <f>IFERROR(_xll.qlIndexFixing(ONIndex6M,I2302,TRUE,_xll.ohTrigger(RecalcTrigger,Trigger6M)),NA())</f>
        <v>1.6387752153553814E-2</v>
      </c>
      <c r="Q2302" s="178">
        <f>IFERROR(_xll.qlIndexFixing(ONIndex1Y,I2302,TRUE,_xll.ohTrigger(RecalcTrigger,Trigger1Y)),NA())</f>
        <v>1.6586857802802779E-2</v>
      </c>
    </row>
    <row r="2303" spans="2:17" x14ac:dyDescent="0.2">
      <c r="B2303" s="39" t="s">
        <v>42</v>
      </c>
      <c r="D2303" s="42">
        <f>_xll.qlCalendarAdvance(Calendar,$D2302,B2303,"f",FALSE)</f>
        <v>55626</v>
      </c>
      <c r="E2303" s="172">
        <f>_xll.qlInterestRateIndexValueDate(IndexON,D2303)</f>
        <v>55626</v>
      </c>
      <c r="F2303" s="188">
        <f>IFERROR(_xll.qlIndexFixing(IndexON,D2303,TRUE,_xll.ohTrigger(RecalcTrigger,TriggerON)),NA())</f>
        <v>1.5758079990227936E-2</v>
      </c>
      <c r="H2303" s="42">
        <f>_xll.qlCalendarAdvance(Calendar,$H2302,B2303,"f",FALSE)</f>
        <v>55626</v>
      </c>
      <c r="I2303" s="172">
        <f>_xll.qlInterestRateIndexValueDate(Index1M,$H2303)</f>
        <v>55626</v>
      </c>
      <c r="J2303" s="177">
        <f>IFERROR(_xll.qlIndexFixing(Index1M,$H2303,TRUE,_xll.ohTrigger(RecalcTrigger,Trigger1M)),NA())</f>
        <v>1.600163216388199E-2</v>
      </c>
      <c r="K2303" s="44">
        <f>IFERROR(_xll.qlIndexFixing(Index3M,H2303,TRUE,_xll.ohTrigger(RecalcTrigger,Trigger3M)),NA())</f>
        <v>1.62759582475904E-2</v>
      </c>
      <c r="L2303" s="44">
        <f>IFERROR(_xll.qlIndexFixing(Index6M,$H2303,TRUE,_xll.ohTrigger(RecalcTrigger,Trigger6M)),NA())</f>
        <v>1.6403921850959024E-2</v>
      </c>
      <c r="M2303" s="178">
        <f>IFERROR(_xll.qlIndexFixing(Index1Y,$H2303,TRUE,_xll.ohTrigger(RecalcTrigger,Trigger1Y)),NA())</f>
        <v>1.6621072975195439E-2</v>
      </c>
      <c r="N2303" s="177">
        <f>IFERROR(_xll.qlIndexFixing(ONIndex1M,I2303,TRUE,_xll.ohTrigger(RecalcTrigger,Trigger1M)),NA())</f>
        <v>1.6000039830248447E-2</v>
      </c>
      <c r="O2303" s="44">
        <f>IFERROR(_xll.qlIndexFixing(ONIndex3M,I2303,TRUE,_xll.ohTrigger(RecalcTrigger,Trigger3M)),NA())</f>
        <v>1.6267769403438548E-2</v>
      </c>
      <c r="P2303" s="44">
        <f>IFERROR(_xll.qlIndexFixing(ONIndex6M,I2303,TRUE,_xll.ohTrigger(RecalcTrigger,Trigger6M)),NA())</f>
        <v>1.638401010834234E-2</v>
      </c>
      <c r="Q2303" s="178">
        <f>IFERROR(_xll.qlIndexFixing(ONIndex1Y,I2303,TRUE,_xll.ohTrigger(RecalcTrigger,Trigger1Y)),NA())</f>
        <v>1.6582800063119629E-2</v>
      </c>
    </row>
    <row r="2304" spans="2:17" x14ac:dyDescent="0.2">
      <c r="B2304" s="39" t="s">
        <v>42</v>
      </c>
      <c r="D2304" s="42">
        <f>_xll.qlCalendarAdvance(Calendar,$D2303,B2304,"f",FALSE)</f>
        <v>55633</v>
      </c>
      <c r="E2304" s="172">
        <f>_xll.qlInterestRateIndexValueDate(IndexON,D2304)</f>
        <v>55633</v>
      </c>
      <c r="F2304" s="188">
        <f>IFERROR(_xll.qlIndexFixing(IndexON,D2304,TRUE,_xll.ohTrigger(RecalcTrigger,TriggerON)),NA())</f>
        <v>1.5754430748438075E-2</v>
      </c>
      <c r="H2304" s="42">
        <f>_xll.qlCalendarAdvance(Calendar,$H2303,B2304,"f",FALSE)</f>
        <v>55633</v>
      </c>
      <c r="I2304" s="172">
        <f>_xll.qlInterestRateIndexValueDate(Index1M,$H2304)</f>
        <v>55633</v>
      </c>
      <c r="J2304" s="177">
        <f>IFERROR(_xll.qlIndexFixing(Index1M,$H2304,TRUE,_xll.ohTrigger(RecalcTrigger,Trigger1M)),NA())</f>
        <v>1.5997504221637558E-2</v>
      </c>
      <c r="K2304" s="44">
        <f>IFERROR(_xll.qlIndexFixing(Index3M,H2304,TRUE,_xll.ohTrigger(RecalcTrigger,Trigger3M)),NA())</f>
        <v>1.6272190654011098E-2</v>
      </c>
      <c r="L2304" s="44">
        <f>IFERROR(_xll.qlIndexFixing(Index6M,$H2304,TRUE,_xll.ohTrigger(RecalcTrigger,Trigger6M)),NA())</f>
        <v>1.6400365990087599E-2</v>
      </c>
      <c r="M2304" s="178">
        <f>IFERROR(_xll.qlIndexFixing(Index1Y,$H2304,TRUE,_xll.ohTrigger(RecalcTrigger,Trigger1Y)),NA())</f>
        <v>1.6617393029586758E-2</v>
      </c>
      <c r="N2304" s="177">
        <f>IFERROR(_xll.qlIndexFixing(ONIndex1M,I2304,TRUE,_xll.ohTrigger(RecalcTrigger,Trigger1M)),NA())</f>
        <v>1.599589059077311E-2</v>
      </c>
      <c r="O2304" s="44">
        <f>IFERROR(_xll.qlIndexFixing(ONIndex3M,I2304,TRUE,_xll.ohTrigger(RecalcTrigger,Trigger3M)),NA())</f>
        <v>1.6263917650334303E-2</v>
      </c>
      <c r="P2304" s="44">
        <f>IFERROR(_xll.qlIndexFixing(ONIndex6M,I2304,TRUE,_xll.ohTrigger(RecalcTrigger,Trigger6M)),NA())</f>
        <v>1.6380283422292585E-2</v>
      </c>
      <c r="Q2304" s="178">
        <f>IFERROR(_xll.qlIndexFixing(ONIndex1Y,I2304,TRUE,_xll.ohTrigger(RecalcTrigger,Trigger1Y)),NA())</f>
        <v>1.6578758537798555E-2</v>
      </c>
    </row>
    <row r="2305" spans="2:17" x14ac:dyDescent="0.2">
      <c r="B2305" s="39" t="s">
        <v>42</v>
      </c>
      <c r="D2305" s="42">
        <f>_xll.qlCalendarAdvance(Calendar,$D2304,B2305,"f",FALSE)</f>
        <v>55640</v>
      </c>
      <c r="E2305" s="172">
        <f>_xll.qlInterestRateIndexValueDate(IndexON,D2305)</f>
        <v>55640</v>
      </c>
      <c r="F2305" s="188">
        <f>IFERROR(_xll.qlIndexFixing(IndexON,D2305,TRUE,_xll.ohTrigger(RecalcTrigger,TriggerON)),NA())</f>
        <v>1.5750796915329213E-2</v>
      </c>
      <c r="H2305" s="42">
        <f>_xll.qlCalendarAdvance(Calendar,$H2304,B2305,"f",FALSE)</f>
        <v>55640</v>
      </c>
      <c r="I2305" s="172">
        <f>_xll.qlInterestRateIndexValueDate(Index1M,$H2305)</f>
        <v>55640</v>
      </c>
      <c r="J2305" s="177">
        <f>IFERROR(_xll.qlIndexFixing(Index1M,$H2305,TRUE,_xll.ohTrigger(RecalcTrigger,Trigger1M)),NA())</f>
        <v>1.5993561685069168E-2</v>
      </c>
      <c r="K2305" s="44">
        <f>IFERROR(_xll.qlIndexFixing(Index3M,H2305,TRUE,_xll.ohTrigger(RecalcTrigger,Trigger3M)),NA())</f>
        <v>1.6268535612489438E-2</v>
      </c>
      <c r="L2305" s="44">
        <f>IFERROR(_xll.qlIndexFixing(Index6M,$H2305,TRUE,_xll.ohTrigger(RecalcTrigger,Trigger6M)),NA())</f>
        <v>1.6396945446991384E-2</v>
      </c>
      <c r="M2305" s="178">
        <f>IFERROR(_xll.qlIndexFixing(Index1Y,$H2305,TRUE,_xll.ohTrigger(RecalcTrigger,Trigger1Y)),NA())</f>
        <v>1.6613729580290393E-2</v>
      </c>
      <c r="N2305" s="177">
        <f>IFERROR(_xll.qlIndexFixing(ONIndex1M,I2305,TRUE,_xll.ohTrigger(RecalcTrigger,Trigger1M)),NA())</f>
        <v>1.5991754162688609E-2</v>
      </c>
      <c r="O2305" s="44">
        <f>IFERROR(_xll.qlIndexFixing(ONIndex3M,I2305,TRUE,_xll.ohTrigger(RecalcTrigger,Trigger3M)),NA())</f>
        <v>1.6260081331116449E-2</v>
      </c>
      <c r="P2305" s="44">
        <f>IFERROR(_xll.qlIndexFixing(ONIndex6M,I2305,TRUE,_xll.ohTrigger(RecalcTrigger,Trigger6M)),NA())</f>
        <v>1.6376572095485598E-2</v>
      </c>
      <c r="Q2305" s="178">
        <f>IFERROR(_xll.qlIndexFixing(ONIndex1Y,I2305,TRUE,_xll.ohTrigger(RecalcTrigger,Trigger1Y)),NA())</f>
        <v>1.6574733226920602E-2</v>
      </c>
    </row>
    <row r="2306" spans="2:17" x14ac:dyDescent="0.2">
      <c r="B2306" s="39" t="s">
        <v>42</v>
      </c>
      <c r="D2306" s="42">
        <f>_xll.qlCalendarAdvance(Calendar,$D2305,B2306,"f",FALSE)</f>
        <v>55647</v>
      </c>
      <c r="E2306" s="172">
        <f>_xll.qlInterestRateIndexValueDate(IndexON,D2306)</f>
        <v>55647</v>
      </c>
      <c r="F2306" s="188">
        <f>IFERROR(_xll.qlIndexFixing(IndexON,D2306,TRUE,_xll.ohTrigger(RecalcTrigger,TriggerON)),NA())</f>
        <v>1.5747178491225533E-2</v>
      </c>
      <c r="H2306" s="42">
        <f>_xll.qlCalendarAdvance(Calendar,$H2305,B2306,"f",FALSE)</f>
        <v>55647</v>
      </c>
      <c r="I2306" s="172">
        <f>_xll.qlInterestRateIndexValueDate(Index1M,$H2306)</f>
        <v>55647</v>
      </c>
      <c r="J2306" s="177">
        <f>IFERROR(_xll.qlIndexFixing(Index1M,$H2306,TRUE,_xll.ohTrigger(RecalcTrigger,Trigger1M)),NA())</f>
        <v>1.5989461611470319E-2</v>
      </c>
      <c r="K2306" s="44">
        <f>IFERROR(_xll.qlIndexFixing(Index3M,H2306,TRUE,_xll.ohTrigger(RecalcTrigger,Trigger3M)),NA())</f>
        <v>1.6264799958174508E-2</v>
      </c>
      <c r="L2306" s="44">
        <f>IFERROR(_xll.qlIndexFixing(Index6M,$H2306,TRUE,_xll.ohTrigger(RecalcTrigger,Trigger6M)),NA())</f>
        <v>1.6393421517093745E-2</v>
      </c>
      <c r="M2306" s="178">
        <f>IFERROR(_xll.qlIndexFixing(Index1Y,$H2306,TRUE,_xll.ohTrigger(RecalcTrigger,Trigger1Y)),NA())</f>
        <v>1.6610082627128042E-2</v>
      </c>
      <c r="N2306" s="177">
        <f>IFERROR(_xll.qlIndexFixing(ONIndex1M,I2306,TRUE,_xll.ohTrigger(RecalcTrigger,Trigger1M)),NA())</f>
        <v>1.5987630545994946E-2</v>
      </c>
      <c r="O2306" s="44">
        <f>IFERROR(_xll.qlIndexFixing(ONIndex3M,I2306,TRUE,_xll.ohTrigger(RecalcTrigger,Trigger3M)),NA())</f>
        <v>1.6256260445622894E-2</v>
      </c>
      <c r="P2306" s="44">
        <f>IFERROR(_xll.qlIndexFixing(ONIndex6M,I2306,TRUE,_xll.ohTrigger(RecalcTrigger,Trigger6M)),NA())</f>
        <v>1.6372876128002423E-2</v>
      </c>
      <c r="Q2306" s="178">
        <f>IFERROR(_xll.qlIndexFixing(ONIndex1Y,I2306,TRUE,_xll.ohTrigger(RecalcTrigger,Trigger1Y)),NA())</f>
        <v>1.6570724130404724E-2</v>
      </c>
    </row>
    <row r="2307" spans="2:17" x14ac:dyDescent="0.2">
      <c r="B2307" s="39" t="s">
        <v>42</v>
      </c>
      <c r="D2307" s="42">
        <f>_xll.qlCalendarAdvance(Calendar,$D2306,B2307,"f",FALSE)</f>
        <v>55654</v>
      </c>
      <c r="E2307" s="172">
        <f>_xll.qlInterestRateIndexValueDate(IndexON,D2307)</f>
        <v>55654</v>
      </c>
      <c r="F2307" s="188">
        <f>IFERROR(_xll.qlIndexFixing(IndexON,D2307,TRUE,_xll.ohTrigger(RecalcTrigger,TriggerON)),NA())</f>
        <v>1.5743575475964944E-2</v>
      </c>
      <c r="H2307" s="42">
        <f>_xll.qlCalendarAdvance(Calendar,$H2306,B2307,"f",FALSE)</f>
        <v>55654</v>
      </c>
      <c r="I2307" s="172">
        <f>_xll.qlInterestRateIndexValueDate(Index1M,$H2307)</f>
        <v>55654</v>
      </c>
      <c r="J2307" s="177">
        <f>IFERROR(_xll.qlIndexFixing(Index1M,$H2307,TRUE,_xll.ohTrigger(RecalcTrigger,Trigger1M)),NA())</f>
        <v>1.598537436869131E-2</v>
      </c>
      <c r="K2307" s="44">
        <f>IFERROR(_xll.qlIndexFixing(Index3M,H2307,TRUE,_xll.ohTrigger(RecalcTrigger,Trigger3M)),NA())</f>
        <v>1.6261079803683284E-2</v>
      </c>
      <c r="L2307" s="44">
        <f>IFERROR(_xll.qlIndexFixing(Index6M,$H2307,TRUE,_xll.ohTrigger(RecalcTrigger,Trigger6M)),NA())</f>
        <v>1.6389913078852639E-2</v>
      </c>
      <c r="M2307" s="178">
        <f>IFERROR(_xll.qlIndexFixing(Index1Y,$H2307,TRUE,_xll.ohTrigger(RecalcTrigger,Trigger1Y)),NA())</f>
        <v>1.660645216992207E-2</v>
      </c>
      <c r="N2307" s="177">
        <f>IFERROR(_xll.qlIndexFixing(ONIndex1M,I2307,TRUE,_xll.ohTrigger(RecalcTrigger,Trigger1M)),NA())</f>
        <v>1.598351974069212E-2</v>
      </c>
      <c r="O2307" s="44">
        <f>IFERROR(_xll.qlIndexFixing(ONIndex3M,I2307,TRUE,_xll.ohTrigger(RecalcTrigger,Trigger3M)),NA())</f>
        <v>1.6252454994096777E-2</v>
      </c>
      <c r="P2307" s="44">
        <f>IFERROR(_xll.qlIndexFixing(ONIndex6M,I2307,TRUE,_xll.ohTrigger(RecalcTrigger,Trigger6M)),NA())</f>
        <v>1.6369195519843061E-2</v>
      </c>
      <c r="Q2307" s="178">
        <f>IFERROR(_xll.qlIndexFixing(ONIndex1Y,I2307,TRUE,_xll.ohTrigger(RecalcTrigger,Trigger1Y)),NA())</f>
        <v>1.6566731248413014E-2</v>
      </c>
    </row>
    <row r="2308" spans="2:17" x14ac:dyDescent="0.2">
      <c r="B2308" s="39" t="s">
        <v>42</v>
      </c>
      <c r="D2308" s="42">
        <f>_xll.qlCalendarAdvance(Calendar,$D2307,B2308,"f",FALSE)</f>
        <v>55661</v>
      </c>
      <c r="E2308" s="172">
        <f>_xll.qlInterestRateIndexValueDate(IndexON,D2308)</f>
        <v>55661</v>
      </c>
      <c r="F2308" s="188">
        <f>IFERROR(_xll.qlIndexFixing(IndexON,D2308,TRUE,_xll.ohTrigger(RecalcTrigger,TriggerON)),NA())</f>
        <v>1.5739987869709537E-2</v>
      </c>
      <c r="H2308" s="42">
        <f>_xll.qlCalendarAdvance(Calendar,$H2307,B2308,"f",FALSE)</f>
        <v>55661</v>
      </c>
      <c r="I2308" s="172">
        <f>_xll.qlInterestRateIndexValueDate(Index1M,$H2308)</f>
        <v>55661</v>
      </c>
      <c r="J2308" s="177">
        <f>IFERROR(_xll.qlIndexFixing(Index1M,$H2308,TRUE,_xll.ohTrigger(RecalcTrigger,Trigger1M)),NA())</f>
        <v>1.598129995672723E-2</v>
      </c>
      <c r="K2308" s="44">
        <f>IFERROR(_xll.qlIndexFixing(Index3M,H2308,TRUE,_xll.ohTrigger(RecalcTrigger,Trigger3M)),NA())</f>
        <v>1.6257375148971721E-2</v>
      </c>
      <c r="L2308" s="44">
        <f>IFERROR(_xll.qlIndexFixing(Index6M,$H2308,TRUE,_xll.ohTrigger(RecalcTrigger,Trigger6M)),NA())</f>
        <v>1.6386420132187902E-2</v>
      </c>
      <c r="M2308" s="178">
        <f>IFERROR(_xll.qlIndexFixing(Index1Y,$H2308,TRUE,_xll.ohTrigger(RecalcTrigger,Trigger1Y)),NA())</f>
        <v>1.6602838208495951E-2</v>
      </c>
      <c r="N2308" s="177">
        <f>IFERROR(_xll.qlIndexFixing(ONIndex1M,I2308,TRUE,_xll.ohTrigger(RecalcTrigger,Trigger1M)),NA())</f>
        <v>1.5979421746780131E-2</v>
      </c>
      <c r="O2308" s="44">
        <f>IFERROR(_xll.qlIndexFixing(ONIndex3M,I2308,TRUE,_xll.ohTrigger(RecalcTrigger,Trigger3M)),NA())</f>
        <v>1.6248664976213911E-2</v>
      </c>
      <c r="P2308" s="44">
        <f>IFERROR(_xll.qlIndexFixing(ONIndex6M,I2308,TRUE,_xll.ohTrigger(RecalcTrigger,Trigger6M)),NA())</f>
        <v>1.6365530270926465E-2</v>
      </c>
      <c r="Q2308" s="178">
        <f>IFERROR(_xll.qlIndexFixing(ONIndex1Y,I2308,TRUE,_xll.ohTrigger(RecalcTrigger,Trigger1Y)),NA())</f>
        <v>1.6562754580621286E-2</v>
      </c>
    </row>
    <row r="2309" spans="2:17" x14ac:dyDescent="0.2">
      <c r="B2309" s="39" t="s">
        <v>42</v>
      </c>
      <c r="D2309" s="42">
        <f>_xll.qlCalendarAdvance(Calendar,$D2308,B2309,"f",FALSE)</f>
        <v>55668</v>
      </c>
      <c r="E2309" s="172">
        <f>_xll.qlInterestRateIndexValueDate(IndexON,D2309)</f>
        <v>55668</v>
      </c>
      <c r="F2309" s="188">
        <f>IFERROR(_xll.qlIndexFixing(IndexON,D2309,TRUE,_xll.ohTrigger(RecalcTrigger,TriggerON)),NA())</f>
        <v>1.5736415672216175E-2</v>
      </c>
      <c r="H2309" s="42">
        <f>_xll.qlCalendarAdvance(Calendar,$H2308,B2309,"f",FALSE)</f>
        <v>55668</v>
      </c>
      <c r="I2309" s="172">
        <f>_xll.qlInterestRateIndexValueDate(Index1M,$H2309)</f>
        <v>55668</v>
      </c>
      <c r="J2309" s="177">
        <f>IFERROR(_xll.qlIndexFixing(Index1M,$H2309,TRUE,_xll.ohTrigger(RecalcTrigger,Trigger1M)),NA())</f>
        <v>1.5977056945613098E-2</v>
      </c>
      <c r="K2309" s="44">
        <f>IFERROR(_xll.qlIndexFixing(Index3M,H2309,TRUE,_xll.ohTrigger(RecalcTrigger,Trigger3M)),NA())</f>
        <v>1.6253685993995771E-2</v>
      </c>
      <c r="L2309" s="44">
        <f>IFERROR(_xll.qlIndexFixing(Index6M,$H2309,TRUE,_xll.ohTrigger(RecalcTrigger,Trigger6M)),NA())</f>
        <v>1.6382942677017599E-2</v>
      </c>
      <c r="M2309" s="178">
        <f>IFERROR(_xll.qlIndexFixing(Index1Y,$H2309,TRUE,_xll.ohTrigger(RecalcTrigger,Trigger1Y)),NA())</f>
        <v>1.6599240742674048E-2</v>
      </c>
      <c r="N2309" s="177">
        <f>IFERROR(_xll.qlIndexFixing(ONIndex1M,I2309,TRUE,_xll.ohTrigger(RecalcTrigger,Trigger1M)),NA())</f>
        <v>1.597533656425898E-2</v>
      </c>
      <c r="O2309" s="44">
        <f>IFERROR(_xll.qlIndexFixing(ONIndex3M,I2309,TRUE,_xll.ohTrigger(RecalcTrigger,Trigger3M)),NA())</f>
        <v>1.6244890392055344E-2</v>
      </c>
      <c r="P2309" s="44">
        <f>IFERROR(_xll.qlIndexFixing(ONIndex6M,I2309,TRUE,_xll.ohTrigger(RecalcTrigger,Trigger6M)),NA())</f>
        <v>1.636188038117159E-2</v>
      </c>
      <c r="Q2309" s="178">
        <f>IFERROR(_xll.qlIndexFixing(ONIndex1Y,I2309,TRUE,_xll.ohTrigger(RecalcTrigger,Trigger1Y)),NA())</f>
        <v>1.6558794127353726E-2</v>
      </c>
    </row>
    <row r="2310" spans="2:17" x14ac:dyDescent="0.2">
      <c r="B2310" s="39" t="s">
        <v>42</v>
      </c>
      <c r="D2310" s="42">
        <f>_xll.qlCalendarAdvance(Calendar,$D2309,B2310,"f",FALSE)</f>
        <v>55675</v>
      </c>
      <c r="E2310" s="172">
        <f>_xll.qlInterestRateIndexValueDate(IndexON,D2310)</f>
        <v>55675</v>
      </c>
      <c r="F2310" s="188">
        <f>IFERROR(_xll.qlIndexFixing(IndexON,D2310,TRUE,_xll.ohTrigger(RecalcTrigger,TriggerON)),NA())</f>
        <v>1.5732858883565903E-2</v>
      </c>
      <c r="H2310" s="42">
        <f>_xll.qlCalendarAdvance(Calendar,$H2309,B2310,"f",FALSE)</f>
        <v>55675</v>
      </c>
      <c r="I2310" s="172">
        <f>_xll.qlInterestRateIndexValueDate(Index1M,$H2310)</f>
        <v>55675</v>
      </c>
      <c r="J2310" s="177">
        <f>IFERROR(_xll.qlIndexFixing(Index1M,$H2310,TRUE,_xll.ohTrigger(RecalcTrigger,Trigger1M)),NA())</f>
        <v>1.5973005977357513E-2</v>
      </c>
      <c r="K2310" s="44">
        <f>IFERROR(_xll.qlIndexFixing(Index3M,H2310,TRUE,_xll.ohTrigger(RecalcTrigger,Trigger3M)),NA())</f>
        <v>1.6250012338712268E-2</v>
      </c>
      <c r="L2310" s="44">
        <f>IFERROR(_xll.qlIndexFixing(Index6M,$H2310,TRUE,_xll.ohTrigger(RecalcTrigger,Trigger6M)),NA())</f>
        <v>1.6379356135109241E-2</v>
      </c>
      <c r="M2310" s="178">
        <f>IFERROR(_xll.qlIndexFixing(Index1Y,$H2310,TRUE,_xll.ohTrigger(RecalcTrigger,Trigger1Y)),NA())</f>
        <v>1.6595659772281168E-2</v>
      </c>
      <c r="N2310" s="177">
        <f>IFERROR(_xll.qlIndexFixing(ONIndex1M,I2310,TRUE,_xll.ohTrigger(RecalcTrigger,Trigger1M)),NA())</f>
        <v>1.5971264193290757E-2</v>
      </c>
      <c r="O2310" s="44">
        <f>IFERROR(_xll.qlIndexFixing(ONIndex3M,I2310,TRUE,_xll.ohTrigger(RecalcTrigger,Trigger3M)),NA())</f>
        <v>1.6241131241783169E-2</v>
      </c>
      <c r="P2310" s="44">
        <f>IFERROR(_xll.qlIndexFixing(ONIndex6M,I2310,TRUE,_xll.ohTrigger(RecalcTrigger,Trigger6M)),NA())</f>
        <v>1.6358245850821573E-2</v>
      </c>
      <c r="Q2310" s="178">
        <f>IFERROR(_xll.qlIndexFixing(ONIndex1Y,I2310,TRUE,_xll.ohTrigger(RecalcTrigger,Trigger1Y)),NA())</f>
        <v>1.6554849888529288E-2</v>
      </c>
    </row>
    <row r="2311" spans="2:17" x14ac:dyDescent="0.2">
      <c r="B2311" s="39" t="s">
        <v>42</v>
      </c>
      <c r="D2311" s="42">
        <f>_xll.qlCalendarAdvance(Calendar,$D2310,B2311,"f",FALSE)</f>
        <v>55682</v>
      </c>
      <c r="E2311" s="172">
        <f>_xll.qlInterestRateIndexValueDate(IndexON,D2311)</f>
        <v>55682</v>
      </c>
      <c r="F2311" s="188">
        <f>IFERROR(_xll.qlIndexFixing(IndexON,D2311,TRUE,_xll.ohTrigger(RecalcTrigger,TriggerON)),NA())</f>
        <v>1.5729317503839768E-2</v>
      </c>
      <c r="H2311" s="42">
        <f>_xll.qlCalendarAdvance(Calendar,$H2310,B2311,"f",FALSE)</f>
        <v>55682</v>
      </c>
      <c r="I2311" s="172">
        <f>_xll.qlInterestRateIndexValueDate(Index1M,$H2311)</f>
        <v>55682</v>
      </c>
      <c r="J2311" s="177">
        <f>IFERROR(_xll.qlIndexFixing(Index1M,$H2311,TRUE,_xll.ohTrigger(RecalcTrigger,Trigger1M)),NA())</f>
        <v>1.59689678380582E-2</v>
      </c>
      <c r="K2311" s="44">
        <f>IFERROR(_xll.qlIndexFixing(Index3M,H2311,TRUE,_xll.ohTrigger(RecalcTrigger,Trigger3M)),NA())</f>
        <v>1.6246354183080691E-2</v>
      </c>
      <c r="L2311" s="44">
        <f>IFERROR(_xll.qlIndexFixing(Index6M,$H2311,TRUE,_xll.ohTrigger(RecalcTrigger,Trigger6M)),NA())</f>
        <v>1.6375908710232777E-2</v>
      </c>
      <c r="M2311" s="178">
        <f>IFERROR(_xll.qlIndexFixing(Index1Y,$H2311,TRUE,_xll.ohTrigger(RecalcTrigger,Trigger1Y)),NA())</f>
        <v>1.6592095297143006E-2</v>
      </c>
      <c r="N2311" s="177">
        <f>IFERROR(_xll.qlIndexFixing(ONIndex1M,I2311,TRUE,_xll.ohTrigger(RecalcTrigger,Trigger1M)),NA())</f>
        <v>1.5967204633632326E-2</v>
      </c>
      <c r="O2311" s="44">
        <f>IFERROR(_xll.qlIndexFixing(ONIndex3M,I2311,TRUE,_xll.ohTrigger(RecalcTrigger,Trigger3M)),NA())</f>
        <v>1.6237387525397384E-2</v>
      </c>
      <c r="P2311" s="44">
        <f>IFERROR(_xll.qlIndexFixing(ONIndex6M,I2311,TRUE,_xll.ohTrigger(RecalcTrigger,Trigger6M)),NA())</f>
        <v>1.635462667979537E-2</v>
      </c>
      <c r="Q2311" s="178">
        <f>IFERROR(_xll.qlIndexFixing(ONIndex1Y,I2311,TRUE,_xll.ohTrigger(RecalcTrigger,Trigger1Y)),NA())</f>
        <v>1.6550921863985879E-2</v>
      </c>
    </row>
    <row r="2312" spans="2:17" x14ac:dyDescent="0.2">
      <c r="B2312" s="39" t="s">
        <v>42</v>
      </c>
      <c r="D2312" s="42">
        <f>_xll.qlCalendarAdvance(Calendar,$D2311,B2312,"f",FALSE)</f>
        <v>55689</v>
      </c>
      <c r="E2312" s="172">
        <f>_xll.qlInterestRateIndexValueDate(IndexON,D2312)</f>
        <v>55689</v>
      </c>
      <c r="F2312" s="188">
        <f>IFERROR(_xll.qlIndexFixing(IndexON,D2312,TRUE,_xll.ohTrigger(RecalcTrigger,TriggerON)),NA())</f>
        <v>1.5725791532956723E-2</v>
      </c>
      <c r="H2312" s="42">
        <f>_xll.qlCalendarAdvance(Calendar,$H2311,B2312,"f",FALSE)</f>
        <v>55689</v>
      </c>
      <c r="I2312" s="172">
        <f>_xll.qlInterestRateIndexValueDate(Index1M,$H2312)</f>
        <v>55689</v>
      </c>
      <c r="J2312" s="177">
        <f>IFERROR(_xll.qlIndexFixing(Index1M,$H2312,TRUE,_xll.ohTrigger(RecalcTrigger,Trigger1M)),NA())</f>
        <v>1.596494252769624E-2</v>
      </c>
      <c r="K2312" s="44">
        <f>IFERROR(_xll.qlIndexFixing(Index3M,H2312,TRUE,_xll.ohTrigger(RecalcTrigger,Trigger3M)),NA())</f>
        <v>1.6242711527056111E-2</v>
      </c>
      <c r="L2312" s="44">
        <f>IFERROR(_xll.qlIndexFixing(Index6M,$H2312,TRUE,_xll.ohTrigger(RecalcTrigger,Trigger6M)),NA())</f>
        <v>1.6372476775890064E-2</v>
      </c>
      <c r="M2312" s="178">
        <f>IFERROR(_xll.qlIndexFixing(Index1Y,$H2312,TRUE,_xll.ohTrigger(RecalcTrigger,Trigger1Y)),NA())</f>
        <v>1.6588547317086144E-2</v>
      </c>
      <c r="N2312" s="177">
        <f>IFERROR(_xll.qlIndexFixing(ONIndex1M,I2312,TRUE,_xll.ohTrigger(RecalcTrigger,Trigger1M)),NA())</f>
        <v>1.5963157885202639E-2</v>
      </c>
      <c r="O2312" s="44">
        <f>IFERROR(_xll.qlIndexFixing(ONIndex3M,I2312,TRUE,_xll.ohTrigger(RecalcTrigger,Trigger3M)),NA())</f>
        <v>1.6233659242654852E-2</v>
      </c>
      <c r="P2312" s="44">
        <f>IFERROR(_xll.qlIndexFixing(ONIndex6M,I2312,TRUE,_xll.ohTrigger(RecalcTrigger,Trigger6M)),NA())</f>
        <v>1.6351022867930887E-2</v>
      </c>
      <c r="Q2312" s="178">
        <f>IFERROR(_xll.qlIndexFixing(ONIndex1Y,I2312,TRUE,_xll.ohTrigger(RecalcTrigger,Trigger1Y)),NA())</f>
        <v>1.6547010053885591E-2</v>
      </c>
    </row>
    <row r="2313" spans="2:17" x14ac:dyDescent="0.2">
      <c r="B2313" s="39" t="s">
        <v>42</v>
      </c>
      <c r="D2313" s="42">
        <f>_xll.qlCalendarAdvance(Calendar,$D2312,B2313,"f",FALSE)</f>
        <v>55696</v>
      </c>
      <c r="E2313" s="172">
        <f>_xll.qlInterestRateIndexValueDate(IndexON,D2313)</f>
        <v>55696</v>
      </c>
      <c r="F2313" s="188">
        <f>IFERROR(_xll.qlIndexFixing(IndexON,D2313,TRUE,_xll.ohTrigger(RecalcTrigger,TriggerON)),NA())</f>
        <v>1.5722280970997815E-2</v>
      </c>
      <c r="H2313" s="42">
        <f>_xll.qlCalendarAdvance(Calendar,$H2312,B2313,"f",FALSE)</f>
        <v>55696</v>
      </c>
      <c r="I2313" s="172">
        <f>_xll.qlInterestRateIndexValueDate(Index1M,$H2313)</f>
        <v>55696</v>
      </c>
      <c r="J2313" s="177">
        <f>IFERROR(_xll.qlIndexFixing(Index1M,$H2313,TRUE,_xll.ohTrigger(RecalcTrigger,Trigger1M)),NA())</f>
        <v>1.5960930046263533E-2</v>
      </c>
      <c r="K2313" s="44">
        <f>IFERROR(_xll.qlIndexFixing(Index3M,H2313,TRUE,_xll.ohTrigger(RecalcTrigger,Trigger3M)),NA())</f>
        <v>1.623908437059712E-2</v>
      </c>
      <c r="L2313" s="44">
        <f>IFERROR(_xll.qlIndexFixing(Index6M,$H2313,TRUE,_xll.ohTrigger(RecalcTrigger,Trigger6M)),NA())</f>
        <v>1.636918776967353E-2</v>
      </c>
      <c r="M2313" s="178">
        <f>IFERROR(_xll.qlIndexFixing(Index1Y,$H2313,TRUE,_xll.ohTrigger(RecalcTrigger,Trigger1Y)),NA())</f>
        <v>1.6585015831938277E-2</v>
      </c>
      <c r="N2313" s="177">
        <f>IFERROR(_xll.qlIndexFixing(ONIndex1M,I2313,TRUE,_xll.ohTrigger(RecalcTrigger,Trigger1M)),NA())</f>
        <v>1.5959123948325882E-2</v>
      </c>
      <c r="O2313" s="44">
        <f>IFERROR(_xll.qlIndexFixing(ONIndex3M,I2313,TRUE,_xll.ohTrigger(RecalcTrigger,Trigger3M)),NA())</f>
        <v>1.6229946393717665E-2</v>
      </c>
      <c r="P2313" s="44">
        <f>IFERROR(_xll.qlIndexFixing(ONIndex6M,I2313,TRUE,_xll.ohTrigger(RecalcTrigger,Trigger6M)),NA())</f>
        <v>1.634743441530917E-2</v>
      </c>
      <c r="Q2313" s="178">
        <f>IFERROR(_xll.qlIndexFixing(ONIndex1Y,I2313,TRUE,_xll.ohTrigger(RecalcTrigger,Trigger1Y)),NA())</f>
        <v>1.6543114458228425E-2</v>
      </c>
    </row>
    <row r="2314" spans="2:17" x14ac:dyDescent="0.2">
      <c r="B2314" s="39" t="s">
        <v>42</v>
      </c>
      <c r="D2314" s="42">
        <f>_xll.qlCalendarAdvance(Calendar,$D2313,B2314,"f",FALSE)</f>
        <v>55703</v>
      </c>
      <c r="E2314" s="172">
        <f>_xll.qlInterestRateIndexValueDate(IndexON,D2314)</f>
        <v>55703</v>
      </c>
      <c r="F2314" s="188">
        <f>IFERROR(_xll.qlIndexFixing(IndexON,D2314,TRUE,_xll.ohTrigger(RecalcTrigger,TriggerON)),NA())</f>
        <v>1.5718785817881997E-2</v>
      </c>
      <c r="H2314" s="42">
        <f>_xll.qlCalendarAdvance(Calendar,$H2313,B2314,"f",FALSE)</f>
        <v>55703</v>
      </c>
      <c r="I2314" s="172">
        <f>_xll.qlInterestRateIndexValueDate(Index1M,$H2314)</f>
        <v>55703</v>
      </c>
      <c r="J2314" s="177">
        <f>IFERROR(_xll.qlIndexFixing(Index1M,$H2314,TRUE,_xll.ohTrigger(RecalcTrigger,Trigger1M)),NA())</f>
        <v>1.5957122931154932E-2</v>
      </c>
      <c r="K2314" s="44">
        <f>IFERROR(_xll.qlIndexFixing(Index3M,H2314,TRUE,_xll.ohTrigger(RecalcTrigger,Trigger3M)),NA())</f>
        <v>1.6235472713660555E-2</v>
      </c>
      <c r="L2314" s="44">
        <f>IFERROR(_xll.qlIndexFixing(Index6M,$H2314,TRUE,_xll.ohTrigger(RecalcTrigger,Trigger6M)),NA())</f>
        <v>1.6365787770772511E-2</v>
      </c>
      <c r="M2314" s="178">
        <f>IFERROR(_xll.qlIndexFixing(Index1Y,$H2314,TRUE,_xll.ohTrigger(RecalcTrigger,Trigger1Y)),NA())</f>
        <v>1.6581500841527097E-2</v>
      </c>
      <c r="N2314" s="177">
        <f>IFERROR(_xll.qlIndexFixing(ONIndex1M,I2314,TRUE,_xll.ohTrigger(RecalcTrigger,Trigger1M)),NA())</f>
        <v>1.5955102822839962E-2</v>
      </c>
      <c r="O2314" s="44">
        <f>IFERROR(_xll.qlIndexFixing(ONIndex3M,I2314,TRUE,_xll.ohTrigger(RecalcTrigger,Trigger3M)),NA())</f>
        <v>1.6226248978666868E-2</v>
      </c>
      <c r="P2314" s="44">
        <f>IFERROR(_xll.qlIndexFixing(ONIndex6M,I2314,TRUE,_xll.ohTrigger(RecalcTrigger,Trigger6M)),NA())</f>
        <v>1.6343861322092312E-2</v>
      </c>
      <c r="Q2314" s="178">
        <f>IFERROR(_xll.qlIndexFixing(ONIndex1Y,I2314,TRUE,_xll.ohTrigger(RecalcTrigger,Trigger1Y)),NA())</f>
        <v>1.653923507701438E-2</v>
      </c>
    </row>
    <row r="2315" spans="2:17" x14ac:dyDescent="0.2">
      <c r="B2315" s="39" t="s">
        <v>42</v>
      </c>
      <c r="D2315" s="42">
        <f>_xll.qlCalendarAdvance(Calendar,$D2314,B2315,"f",FALSE)</f>
        <v>55710</v>
      </c>
      <c r="E2315" s="172">
        <f>_xll.qlInterestRateIndexValueDate(IndexON,D2315)</f>
        <v>55710</v>
      </c>
      <c r="F2315" s="188">
        <f>IFERROR(_xll.qlIndexFixing(IndexON,D2315,TRUE,_xll.ohTrigger(RecalcTrigger,TriggerON)),NA())</f>
        <v>1.5715306073690316E-2</v>
      </c>
      <c r="H2315" s="42">
        <f>_xll.qlCalendarAdvance(Calendar,$H2314,B2315,"f",FALSE)</f>
        <v>55710</v>
      </c>
      <c r="I2315" s="172">
        <f>_xll.qlInterestRateIndexValueDate(Index1M,$H2315)</f>
        <v>55710</v>
      </c>
      <c r="J2315" s="177">
        <f>IFERROR(_xll.qlIndexFixing(Index1M,$H2315,TRUE,_xll.ohTrigger(RecalcTrigger,Trigger1M)),NA())</f>
        <v>1.5953138334470474E-2</v>
      </c>
      <c r="K2315" s="44">
        <f>IFERROR(_xll.qlIndexFixing(Index3M,H2315,TRUE,_xll.ohTrigger(RecalcTrigger,Trigger3M)),NA())</f>
        <v>1.6231876556205015E-2</v>
      </c>
      <c r="L2315" s="44">
        <f>IFERROR(_xll.qlIndexFixing(Index6M,$H2315,TRUE,_xll.ohTrigger(RecalcTrigger,Trigger6M)),NA())</f>
        <v>1.636240326288714E-2</v>
      </c>
      <c r="M2315" s="178">
        <f>IFERROR(_xll.qlIndexFixing(Index1Y,$H2315,TRUE,_xll.ohTrigger(RecalcTrigger,Trigger1Y)),NA())</f>
        <v>1.6578002345682075E-2</v>
      </c>
      <c r="N2315" s="177">
        <f>IFERROR(_xll.qlIndexFixing(ONIndex1M,I2315,TRUE,_xll.ohTrigger(RecalcTrigger,Trigger1M)),NA())</f>
        <v>1.5951094508825925E-2</v>
      </c>
      <c r="O2315" s="44">
        <f>IFERROR(_xll.qlIndexFixing(ONIndex3M,I2315,TRUE,_xll.ohTrigger(RecalcTrigger,Trigger3M)),NA())</f>
        <v>1.6222566997340371E-2</v>
      </c>
      <c r="P2315" s="44">
        <f>IFERROR(_xll.qlIndexFixing(ONIndex6M,I2315,TRUE,_xll.ohTrigger(RecalcTrigger,Trigger6M)),NA())</f>
        <v>1.6340303588118221E-2</v>
      </c>
      <c r="Q2315" s="178">
        <f>IFERROR(_xll.qlIndexFixing(ONIndex1Y,I2315,TRUE,_xll.ohTrigger(RecalcTrigger,Trigger1Y)),NA())</f>
        <v>1.6535371910162411E-2</v>
      </c>
    </row>
    <row r="2316" spans="2:17" x14ac:dyDescent="0.2">
      <c r="B2316" s="39" t="s">
        <v>42</v>
      </c>
      <c r="D2316" s="42">
        <f>_xll.qlCalendarAdvance(Calendar,$D2315,B2316,"f",FALSE)</f>
        <v>55717</v>
      </c>
      <c r="E2316" s="172">
        <f>_xll.qlInterestRateIndexValueDate(IndexON,D2316)</f>
        <v>55717</v>
      </c>
      <c r="F2316" s="188">
        <f>IFERROR(_xll.qlIndexFixing(IndexON,D2316,TRUE,_xll.ohTrigger(RecalcTrigger,TriggerON)),NA())</f>
        <v>1.5711841738341725E-2</v>
      </c>
      <c r="H2316" s="42">
        <f>_xll.qlCalendarAdvance(Calendar,$H2315,B2316,"f",FALSE)</f>
        <v>55717</v>
      </c>
      <c r="I2316" s="172">
        <f>_xll.qlInterestRateIndexValueDate(Index1M,$H2316)</f>
        <v>55717</v>
      </c>
      <c r="J2316" s="177">
        <f>IFERROR(_xll.qlIndexFixing(Index1M,$H2316,TRUE,_xll.ohTrigger(RecalcTrigger,Trigger1M)),NA())</f>
        <v>1.5949166568478151E-2</v>
      </c>
      <c r="K2316" s="44">
        <f>IFERROR(_xll.qlIndexFixing(Index3M,H2316,TRUE,_xll.ohTrigger(RecalcTrigger,Trigger3M)),NA())</f>
        <v>1.6228295898188212E-2</v>
      </c>
      <c r="L2316" s="44">
        <f>IFERROR(_xll.qlIndexFixing(Index6M,$H2316,TRUE,_xll.ohTrigger(RecalcTrigger,Trigger6M)),NA())</f>
        <v>1.6359034245937695E-2</v>
      </c>
      <c r="M2316" s="178">
        <f>IFERROR(_xll.qlIndexFixing(Index1Y,$H2316,TRUE,_xll.ohTrigger(RecalcTrigger,Trigger1Y)),NA())</f>
        <v>1.6574520344232457E-2</v>
      </c>
      <c r="N2316" s="177">
        <f>IFERROR(_xll.qlIndexFixing(ONIndex1M,I2316,TRUE,_xll.ohTrigger(RecalcTrigger,Trigger1M)),NA())</f>
        <v>1.5947099005959586E-2</v>
      </c>
      <c r="O2316" s="44">
        <f>IFERROR(_xll.qlIndexFixing(ONIndex3M,I2316,TRUE,_xll.ohTrigger(RecalcTrigger,Trigger3M)),NA())</f>
        <v>1.6218900449738172E-2</v>
      </c>
      <c r="P2316" s="44">
        <f>IFERROR(_xll.qlIndexFixing(ONIndex6M,I2316,TRUE,_xll.ohTrigger(RecalcTrigger,Trigger6M)),NA())</f>
        <v>1.6336761213386897E-2</v>
      </c>
      <c r="Q2316" s="178">
        <f>IFERROR(_xll.qlIndexFixing(ONIndex1Y,I2316,TRUE,_xll.ohTrigger(RecalcTrigger,Trigger1Y)),NA())</f>
        <v>1.6531524957510424E-2</v>
      </c>
    </row>
    <row r="2317" spans="2:17" x14ac:dyDescent="0.2">
      <c r="B2317" s="39" t="s">
        <v>42</v>
      </c>
      <c r="D2317" s="42">
        <f>_xll.qlCalendarAdvance(Calendar,$D2316,B2317,"f",FALSE)</f>
        <v>55724</v>
      </c>
      <c r="E2317" s="172">
        <f>_xll.qlInterestRateIndexValueDate(IndexON,D2317)</f>
        <v>55724</v>
      </c>
      <c r="F2317" s="188">
        <f>IFERROR(_xll.qlIndexFixing(IndexON,D2317,TRUE,_xll.ohTrigger(RecalcTrigger,TriggerON)),NA())</f>
        <v>1.5708392811917271E-2</v>
      </c>
      <c r="H2317" s="42">
        <f>_xll.qlCalendarAdvance(Calendar,$H2316,B2317,"f",FALSE)</f>
        <v>55724</v>
      </c>
      <c r="I2317" s="172">
        <f>_xll.qlInterestRateIndexValueDate(Index1M,$H2317)</f>
        <v>55724</v>
      </c>
      <c r="J2317" s="177">
        <f>IFERROR(_xll.qlIndexFixing(Index1M,$H2317,TRUE,_xll.ohTrigger(RecalcTrigger,Trigger1M)),NA())</f>
        <v>1.5945274186684812E-2</v>
      </c>
      <c r="K2317" s="44">
        <f>IFERROR(_xll.qlIndexFixing(Index3M,H2317,TRUE,_xll.ohTrigger(RecalcTrigger,Trigger3M)),NA())</f>
        <v>1.6224730739567862E-2</v>
      </c>
      <c r="L2317" s="44">
        <f>IFERROR(_xll.qlIndexFixing(Index6M,$H2317,TRUE,_xll.ohTrigger(RecalcTrigger,Trigger6M)),NA())</f>
        <v>1.6355680719847533E-2</v>
      </c>
      <c r="M2317" s="178">
        <f>IFERROR(_xll.qlIndexFixing(Index1Y,$H2317,TRUE,_xll.ohTrigger(RecalcTrigger,Trigger1Y)),NA())</f>
        <v>1.6571054837009491E-2</v>
      </c>
      <c r="N2317" s="177">
        <f>IFERROR(_xll.qlIndexFixing(ONIndex1M,I2317,TRUE,_xll.ohTrigger(RecalcTrigger,Trigger1M)),NA())</f>
        <v>1.5943116314727224E-2</v>
      </c>
      <c r="O2317" s="44">
        <f>IFERROR(_xll.qlIndexFixing(ONIndex3M,I2317,TRUE,_xll.ohTrigger(RecalcTrigger,Trigger3M)),NA())</f>
        <v>1.6215249336022364E-2</v>
      </c>
      <c r="P2317" s="44">
        <f>IFERROR(_xll.qlIndexFixing(ONIndex6M,I2317,TRUE,_xll.ohTrigger(RecalcTrigger,Trigger6M)),NA())</f>
        <v>1.6333234197979385E-2</v>
      </c>
      <c r="Q2317" s="178">
        <f>IFERROR(_xll.qlIndexFixing(ONIndex1Y,I2317,TRUE,_xll.ohTrigger(RecalcTrigger,Trigger1Y)),NA())</f>
        <v>1.6527694219463651E-2</v>
      </c>
    </row>
    <row r="2318" spans="2:17" x14ac:dyDescent="0.2">
      <c r="B2318" s="39" t="s">
        <v>42</v>
      </c>
      <c r="D2318" s="42">
        <f>_xll.qlCalendarAdvance(Calendar,$D2317,B2318,"f",FALSE)</f>
        <v>55731</v>
      </c>
      <c r="E2318" s="172">
        <f>_xll.qlInterestRateIndexValueDate(IndexON,D2318)</f>
        <v>55731</v>
      </c>
      <c r="F2318" s="188">
        <f>IFERROR(_xll.qlIndexFixing(IndexON,D2318,TRUE,_xll.ohTrigger(RecalcTrigger,TriggerON)),NA())</f>
        <v>1.5704959294254861E-2</v>
      </c>
      <c r="H2318" s="42">
        <f>_xll.qlCalendarAdvance(Calendar,$H2317,B2318,"f",FALSE)</f>
        <v>55731</v>
      </c>
      <c r="I2318" s="172">
        <f>_xll.qlInterestRateIndexValueDate(Index1M,$H2318)</f>
        <v>55731</v>
      </c>
      <c r="J2318" s="177">
        <f>IFERROR(_xll.qlIndexFixing(Index1M,$H2318,TRUE,_xll.ohTrigger(RecalcTrigger,Trigger1M)),NA())</f>
        <v>1.5941060072579526E-2</v>
      </c>
      <c r="K2318" s="44">
        <f>IFERROR(_xll.qlIndexFixing(Index3M,H2318,TRUE,_xll.ohTrigger(RecalcTrigger,Trigger3M)),NA())</f>
        <v>1.6221181080302557E-2</v>
      </c>
      <c r="L2318" s="44">
        <f>IFERROR(_xll.qlIndexFixing(Index6M,$H2318,TRUE,_xll.ohTrigger(RecalcTrigger,Trigger6M)),NA())</f>
        <v>1.6352342684538255E-2</v>
      </c>
      <c r="M2318" s="178">
        <f>IFERROR(_xll.qlIndexFixing(Index1Y,$H2318,TRUE,_xll.ohTrigger(RecalcTrigger,Trigger1Y)),NA())</f>
        <v>1.6567605823843978E-2</v>
      </c>
      <c r="N2318" s="177">
        <f>IFERROR(_xll.qlIndexFixing(ONIndex1M,I2318,TRUE,_xll.ohTrigger(RecalcTrigger,Trigger1M)),NA())</f>
        <v>1.5939146434804652E-2</v>
      </c>
      <c r="O2318" s="44">
        <f>IFERROR(_xll.qlIndexFixing(ONIndex3M,I2318,TRUE,_xll.ohTrigger(RecalcTrigger,Trigger3M)),NA())</f>
        <v>1.6211613656030854E-2</v>
      </c>
      <c r="P2318" s="44">
        <f>IFERROR(_xll.qlIndexFixing(ONIndex6M,I2318,TRUE,_xll.ohTrigger(RecalcTrigger,Trigger6M)),NA())</f>
        <v>1.6329722541733593E-2</v>
      </c>
      <c r="Q2318" s="178">
        <f>IFERROR(_xll.qlIndexFixing(ONIndex1Y,I2318,TRUE,_xll.ohTrigger(RecalcTrigger,Trigger1Y)),NA())</f>
        <v>1.6523879695778954E-2</v>
      </c>
    </row>
    <row r="2319" spans="2:17" x14ac:dyDescent="0.2">
      <c r="B2319" s="39" t="s">
        <v>42</v>
      </c>
      <c r="D2319" s="42">
        <f>_xll.qlCalendarAdvance(Calendar,$D2318,B2319,"f",FALSE)</f>
        <v>55738</v>
      </c>
      <c r="E2319" s="172">
        <f>_xll.qlInterestRateIndexValueDate(IndexON,D2319)</f>
        <v>55738</v>
      </c>
      <c r="F2319" s="188">
        <f>IFERROR(_xll.qlIndexFixing(IndexON,D2319,TRUE,_xll.ohTrigger(RecalcTrigger,TriggerON)),NA())</f>
        <v>1.5701541185597634E-2</v>
      </c>
      <c r="H2319" s="42">
        <f>_xll.qlCalendarAdvance(Calendar,$H2318,B2319,"f",FALSE)</f>
        <v>55738</v>
      </c>
      <c r="I2319" s="172">
        <f>_xll.qlInterestRateIndexValueDate(Index1M,$H2319)</f>
        <v>55738</v>
      </c>
      <c r="J2319" s="177">
        <f>IFERROR(_xll.qlIndexFixing(Index1M,$H2319,TRUE,_xll.ohTrigger(RecalcTrigger,Trigger1M)),NA())</f>
        <v>1.59373282545631E-2</v>
      </c>
      <c r="K2319" s="44">
        <f>IFERROR(_xll.qlIndexFixing(Index3M,H2319,TRUE,_xll.ohTrigger(RecalcTrigger,Trigger3M)),NA())</f>
        <v>1.6217646920353542E-2</v>
      </c>
      <c r="L2319" s="44">
        <f>IFERROR(_xll.qlIndexFixing(Index6M,$H2319,TRUE,_xll.ohTrigger(RecalcTrigger,Trigger6M)),NA())</f>
        <v>1.6349020139931891E-2</v>
      </c>
      <c r="M2319" s="178">
        <f>IFERROR(_xll.qlIndexFixing(Index1Y,$H2319,TRUE,_xll.ohTrigger(RecalcTrigger,Trigger1Y)),NA())</f>
        <v>1.6564173304568719E-2</v>
      </c>
      <c r="N2319" s="177">
        <f>IFERROR(_xll.qlIndexFixing(ONIndex1M,I2319,TRUE,_xll.ohTrigger(RecalcTrigger,Trigger1M)),NA())</f>
        <v>1.5935189366272917E-2</v>
      </c>
      <c r="O2319" s="44">
        <f>IFERROR(_xll.qlIndexFixing(ONIndex3M,I2319,TRUE,_xll.ohTrigger(RecalcTrigger,Trigger3M)),NA())</f>
        <v>1.6207993409925736E-2</v>
      </c>
      <c r="P2319" s="44">
        <f>IFERROR(_xll.qlIndexFixing(ONIndex6M,I2319,TRUE,_xll.ohTrigger(RecalcTrigger,Trigger6M)),NA())</f>
        <v>1.6326226244892661E-2</v>
      </c>
      <c r="Q2319" s="178">
        <f>IFERROR(_xll.qlIndexFixing(ONIndex1Y,I2319,TRUE,_xll.ohTrigger(RecalcTrigger,Trigger1Y)),NA())</f>
        <v>1.6520081386537377E-2</v>
      </c>
    </row>
    <row r="2320" spans="2:17" x14ac:dyDescent="0.2">
      <c r="B2320" s="39" t="s">
        <v>42</v>
      </c>
      <c r="D2320" s="42">
        <f>_xll.qlCalendarAdvance(Calendar,$D2319,B2320,"f",FALSE)</f>
        <v>55745</v>
      </c>
      <c r="E2320" s="172">
        <f>_xll.qlInterestRateIndexValueDate(IndexON,D2320)</f>
        <v>55745</v>
      </c>
      <c r="F2320" s="188">
        <f>IFERROR(_xll.qlIndexFixing(IndexON,D2320,TRUE,_xll.ohTrigger(RecalcTrigger,TriggerON)),NA())</f>
        <v>1.5698138485621405E-2</v>
      </c>
      <c r="H2320" s="42">
        <f>_xll.qlCalendarAdvance(Calendar,$H2319,B2320,"f",FALSE)</f>
        <v>55745</v>
      </c>
      <c r="I2320" s="172">
        <f>_xll.qlInterestRateIndexValueDate(Index1M,$H2320)</f>
        <v>55745</v>
      </c>
      <c r="J2320" s="177">
        <f>IFERROR(_xll.qlIndexFixing(Index1M,$H2320,TRUE,_xll.ohTrigger(RecalcTrigger,Trigger1M)),NA())</f>
        <v>1.5933407811228789E-2</v>
      </c>
      <c r="K2320" s="44">
        <f>IFERROR(_xll.qlIndexFixing(Index3M,H2320,TRUE,_xll.ohTrigger(RecalcTrigger,Trigger3M)),NA())</f>
        <v>1.6214128259674124E-2</v>
      </c>
      <c r="L2320" s="44">
        <f>IFERROR(_xll.qlIndexFixing(Index6M,$H2320,TRUE,_xll.ohTrigger(RecalcTrigger,Trigger6M)),NA())</f>
        <v>1.6345713085950921E-2</v>
      </c>
      <c r="M2320" s="178">
        <f>IFERROR(_xll.qlIndexFixing(Index1Y,$H2320,TRUE,_xll.ohTrigger(RecalcTrigger,Trigger1Y)),NA())</f>
        <v>1.656075727901607E-2</v>
      </c>
      <c r="N2320" s="177">
        <f>IFERROR(_xll.qlIndexFixing(ONIndex1M,I2320,TRUE,_xll.ohTrigger(RecalcTrigger,Trigger1M)),NA())</f>
        <v>1.593124510913202E-2</v>
      </c>
      <c r="O2320" s="44">
        <f>IFERROR(_xll.qlIndexFixing(ONIndex3M,I2320,TRUE,_xll.ohTrigger(RecalcTrigger,Trigger3M)),NA())</f>
        <v>1.620438859746387E-2</v>
      </c>
      <c r="P2320" s="44">
        <f>IFERROR(_xll.qlIndexFixing(ONIndex6M,I2320,TRUE,_xll.ohTrigger(RecalcTrigger,Trigger6M)),NA())</f>
        <v>1.6322745307132402E-2</v>
      </c>
      <c r="Q2320" s="178">
        <f>IFERROR(_xll.qlIndexFixing(ONIndex1Y,I2320,TRUE,_xll.ohTrigger(RecalcTrigger,Trigger1Y)),NA())</f>
        <v>1.651629929157683E-2</v>
      </c>
    </row>
    <row r="2321" spans="2:17" x14ac:dyDescent="0.2">
      <c r="B2321" s="39" t="s">
        <v>42</v>
      </c>
      <c r="D2321" s="42">
        <f>_xll.qlCalendarAdvance(Calendar,$D2320,B2321,"f",FALSE)</f>
        <v>55752</v>
      </c>
      <c r="E2321" s="172">
        <f>_xll.qlInterestRateIndexValueDate(IndexON,D2321)</f>
        <v>55752</v>
      </c>
      <c r="F2321" s="188">
        <f>IFERROR(_xll.qlIndexFixing(IndexON,D2321,TRUE,_xll.ohTrigger(RecalcTrigger,TriggerON)),NA())</f>
        <v>1.5694751194650358E-2</v>
      </c>
      <c r="H2321" s="42">
        <f>_xll.qlCalendarAdvance(Calendar,$H2320,B2321,"f",FALSE)</f>
        <v>55752</v>
      </c>
      <c r="I2321" s="172">
        <f>_xll.qlInterestRateIndexValueDate(Index1M,$H2321)</f>
        <v>55752</v>
      </c>
      <c r="J2321" s="177">
        <f>IFERROR(_xll.qlIndexFixing(Index1M,$H2321,TRUE,_xll.ohTrigger(RecalcTrigger,Trigger1M)),NA())</f>
        <v>1.592950019852275E-2</v>
      </c>
      <c r="K2321" s="44">
        <f>IFERROR(_xll.qlIndexFixing(Index3M,H2321,TRUE,_xll.ohTrigger(RecalcTrigger,Trigger3M)),NA())</f>
        <v>1.6210625098227301E-2</v>
      </c>
      <c r="L2321" s="44">
        <f>IFERROR(_xll.qlIndexFixing(Index6M,$H2321,TRUE,_xll.ohTrigger(RecalcTrigger,Trigger6M)),NA())</f>
        <v>1.6342421522519145E-2</v>
      </c>
      <c r="M2321" s="178">
        <f>IFERROR(_xll.qlIndexFixing(Index1Y,$H2321,TRUE,_xll.ohTrigger(RecalcTrigger,Trigger1Y)),NA())</f>
        <v>1.6557357747020385E-2</v>
      </c>
      <c r="N2321" s="177">
        <f>IFERROR(_xll.qlIndexFixing(ONIndex1M,I2321,TRUE,_xll.ohTrigger(RecalcTrigger,Trigger1M)),NA())</f>
        <v>1.5927313663381959E-2</v>
      </c>
      <c r="O2321" s="44">
        <f>IFERROR(_xll.qlIndexFixing(ONIndex3M,I2321,TRUE,_xll.ohTrigger(RecalcTrigger,Trigger3M)),NA())</f>
        <v>1.6200799218888395E-2</v>
      </c>
      <c r="P2321" s="44">
        <f>IFERROR(_xll.qlIndexFixing(ONIndex6M,I2321,TRUE,_xll.ohTrigger(RecalcTrigger,Trigger6M)),NA())</f>
        <v>1.6319279728858049E-2</v>
      </c>
      <c r="Q2321" s="178">
        <f>IFERROR(_xll.qlIndexFixing(ONIndex1Y,I2321,TRUE,_xll.ohTrigger(RecalcTrigger,Trigger1Y)),NA())</f>
        <v>1.6512533411140451E-2</v>
      </c>
    </row>
    <row r="2322" spans="2:17" x14ac:dyDescent="0.2">
      <c r="B2322" s="39" t="s">
        <v>42</v>
      </c>
      <c r="D2322" s="42">
        <f>_xll.qlCalendarAdvance(Calendar,$D2321,B2322,"f",FALSE)</f>
        <v>55759</v>
      </c>
      <c r="E2322" s="172">
        <f>_xll.qlInterestRateIndexValueDate(IndexON,D2322)</f>
        <v>55759</v>
      </c>
      <c r="F2322" s="188">
        <f>IFERROR(_xll.qlIndexFixing(IndexON,D2322,TRUE,_xll.ohTrigger(RecalcTrigger,TriggerON)),NA())</f>
        <v>1.5691379312603448E-2</v>
      </c>
      <c r="H2322" s="42">
        <f>_xll.qlCalendarAdvance(Calendar,$H2321,B2322,"f",FALSE)</f>
        <v>55759</v>
      </c>
      <c r="I2322" s="172">
        <f>_xll.qlInterestRateIndexValueDate(Index1M,$H2322)</f>
        <v>55759</v>
      </c>
      <c r="J2322" s="177">
        <f>IFERROR(_xll.qlIndexFixing(Index1M,$H2322,TRUE,_xll.ohTrigger(RecalcTrigger,Trigger1M)),NA())</f>
        <v>1.5925605416437623E-2</v>
      </c>
      <c r="K2322" s="44">
        <f>IFERROR(_xll.qlIndexFixing(Index3M,H2322,TRUE,_xll.ohTrigger(RecalcTrigger,Trigger3M)),NA())</f>
        <v>1.6207137435972557E-2</v>
      </c>
      <c r="L2322" s="44">
        <f>IFERROR(_xll.qlIndexFixing(Index6M,$H2322,TRUE,_xll.ohTrigger(RecalcTrigger,Trigger6M)),NA())</f>
        <v>1.6339145449560805E-2</v>
      </c>
      <c r="M2322" s="178">
        <f>IFERROR(_xll.qlIndexFixing(Index1Y,$H2322,TRUE,_xll.ohTrigger(RecalcTrigger,Trigger1Y)),NA())</f>
        <v>1.6553974708415353E-2</v>
      </c>
      <c r="N2322" s="177">
        <f>IFERROR(_xll.qlIndexFixing(ONIndex1M,I2322,TRUE,_xll.ohTrigger(RecalcTrigger,Trigger1M)),NA())</f>
        <v>1.5923395029022736E-2</v>
      </c>
      <c r="O2322" s="44">
        <f>IFERROR(_xll.qlIndexFixing(ONIndex3M,I2322,TRUE,_xll.ohTrigger(RecalcTrigger,Trigger3M)),NA())</f>
        <v>1.6197225274037219E-2</v>
      </c>
      <c r="P2322" s="44">
        <f>IFERROR(_xll.qlIndexFixing(ONIndex6M,I2322,TRUE,_xll.ohTrigger(RecalcTrigger,Trigger6M)),NA())</f>
        <v>1.6315829509745416E-2</v>
      </c>
      <c r="Q2322" s="178">
        <f>IFERROR(_xll.qlIndexFixing(ONIndex1Y,I2322,TRUE,_xll.ohTrigger(RecalcTrigger,Trigger1Y)),NA())</f>
        <v>1.65087837449851E-2</v>
      </c>
    </row>
    <row r="2323" spans="2:17" x14ac:dyDescent="0.2">
      <c r="B2323" s="39" t="s">
        <v>42</v>
      </c>
      <c r="D2323" s="42">
        <f>_xll.qlCalendarAdvance(Calendar,$D2322,B2323,"f",FALSE)</f>
        <v>55766</v>
      </c>
      <c r="E2323" s="172">
        <f>_xll.qlInterestRateIndexValueDate(IndexON,D2323)</f>
        <v>55766</v>
      </c>
      <c r="F2323" s="188">
        <f>IFERROR(_xll.qlIndexFixing(IndexON,D2323,TRUE,_xll.ohTrigger(RecalcTrigger,TriggerON)),NA())</f>
        <v>1.5688022839318583E-2</v>
      </c>
      <c r="H2323" s="42">
        <f>_xll.qlCalendarAdvance(Calendar,$H2322,B2323,"f",FALSE)</f>
        <v>55766</v>
      </c>
      <c r="I2323" s="172">
        <f>_xll.qlInterestRateIndexValueDate(Index1M,$H2323)</f>
        <v>55766</v>
      </c>
      <c r="J2323" s="177">
        <f>IFERROR(_xll.qlIndexFixing(Index1M,$H2323,TRUE,_xll.ohTrigger(RecalcTrigger,Trigger1M)),NA())</f>
        <v>1.5921510820211426E-2</v>
      </c>
      <c r="K2323" s="44">
        <f>IFERROR(_xll.qlIndexFixing(Index3M,H2323,TRUE,_xll.ohTrigger(RecalcTrigger,Trigger3M)),NA())</f>
        <v>1.6203551172693086E-2</v>
      </c>
      <c r="L2323" s="44">
        <f>IFERROR(_xll.qlIndexFixing(Index6M,$H2323,TRUE,_xll.ohTrigger(RecalcTrigger,Trigger6M)),NA())</f>
        <v>1.6335474106733441E-2</v>
      </c>
      <c r="M2323" s="178">
        <f>IFERROR(_xll.qlIndexFixing(Index1Y,$H2323,TRUE,_xll.ohTrigger(RecalcTrigger,Trigger1Y)),NA())</f>
        <v>1.6550608163037772E-2</v>
      </c>
      <c r="N2323" s="177">
        <f>IFERROR(_xll.qlIndexFixing(ONIndex1M,I2323,TRUE,_xll.ohTrigger(RecalcTrigger,Trigger1M)),NA())</f>
        <v>1.5919489206054349E-2</v>
      </c>
      <c r="O2323" s="44">
        <f>IFERROR(_xll.qlIndexFixing(ONIndex3M,I2323,TRUE,_xll.ohTrigger(RecalcTrigger,Trigger3M)),NA())</f>
        <v>1.6193666762910341E-2</v>
      </c>
      <c r="P2323" s="44">
        <f>IFERROR(_xll.qlIndexFixing(ONIndex6M,I2323,TRUE,_xll.ohTrigger(RecalcTrigger,Trigger6M)),NA())</f>
        <v>1.631239464987555E-2</v>
      </c>
      <c r="Q2323" s="178">
        <f>IFERROR(_xll.qlIndexFixing(ONIndex1Y,I2323,TRUE,_xll.ohTrigger(RecalcTrigger,Trigger1Y)),NA())</f>
        <v>1.6505050293272872E-2</v>
      </c>
    </row>
    <row r="2324" spans="2:17" x14ac:dyDescent="0.2">
      <c r="B2324" s="39" t="s">
        <v>42</v>
      </c>
      <c r="D2324" s="42">
        <f>_xll.qlCalendarAdvance(Calendar,$D2323,B2324,"f",FALSE)</f>
        <v>55773</v>
      </c>
      <c r="E2324" s="172">
        <f>_xll.qlInterestRateIndexValueDate(IndexON,D2324)</f>
        <v>55773</v>
      </c>
      <c r="F2324" s="188">
        <f>IFERROR(_xll.qlIndexFixing(IndexON,D2324,TRUE,_xll.ohTrigger(RecalcTrigger,TriggerON)),NA())</f>
        <v>1.5684681774876807E-2</v>
      </c>
      <c r="H2324" s="42">
        <f>_xll.qlCalendarAdvance(Calendar,$H2323,B2324,"f",FALSE)</f>
        <v>55773</v>
      </c>
      <c r="I2324" s="172">
        <f>_xll.qlInterestRateIndexValueDate(Index1M,$H2324)</f>
        <v>55773</v>
      </c>
      <c r="J2324" s="177">
        <f>IFERROR(_xll.qlIndexFixing(Index1M,$H2324,TRUE,_xll.ohTrigger(RecalcTrigger,Trigger1M)),NA())</f>
        <v>1.5917639456157616E-2</v>
      </c>
      <c r="K2324" s="44">
        <f>IFERROR(_xll.qlIndexFixing(Index3M,H2324,TRUE,_xll.ohTrigger(RecalcTrigger,Trigger3M)),NA())</f>
        <v>1.6200093554793338E-2</v>
      </c>
      <c r="L2324" s="44">
        <f>IFERROR(_xll.qlIndexFixing(Index6M,$H2324,TRUE,_xll.ohTrigger(RecalcTrigger,Trigger6M)),NA())</f>
        <v>1.6332226129483624E-2</v>
      </c>
      <c r="M2324" s="178">
        <f>IFERROR(_xll.qlIndexFixing(Index1Y,$H2324,TRUE,_xll.ohTrigger(RecalcTrigger,Trigger1Y)),NA())</f>
        <v>1.6547258110722884E-2</v>
      </c>
      <c r="N2324" s="177">
        <f>IFERROR(_xll.qlIndexFixing(ONIndex1M,I2324,TRUE,_xll.ohTrigger(RecalcTrigger,Trigger1M)),NA())</f>
        <v>1.59155961944768E-2</v>
      </c>
      <c r="O2324" s="44">
        <f>IFERROR(_xll.qlIndexFixing(ONIndex3M,I2324,TRUE,_xll.ohTrigger(RecalcTrigger,Trigger3M)),NA())</f>
        <v>1.6190123685669855E-2</v>
      </c>
      <c r="P2324" s="44">
        <f>IFERROR(_xll.qlIndexFixing(ONIndex6M,I2324,TRUE,_xll.ohTrigger(RecalcTrigger,Trigger6M)),NA())</f>
        <v>1.6308975149329497E-2</v>
      </c>
      <c r="Q2324" s="178">
        <f>IFERROR(_xll.qlIndexFixing(ONIndex1Y,I2324,TRUE,_xll.ohTrigger(RecalcTrigger,Trigger1Y)),NA())</f>
        <v>1.6501333056003764E-2</v>
      </c>
    </row>
    <row r="2325" spans="2:17" x14ac:dyDescent="0.2">
      <c r="B2325" s="39" t="s">
        <v>42</v>
      </c>
      <c r="D2325" s="42">
        <f>_xll.qlCalendarAdvance(Calendar,$D2324,B2325,"f",FALSE)</f>
        <v>55780</v>
      </c>
      <c r="E2325" s="172">
        <f>_xll.qlInterestRateIndexValueDate(IndexON,D2325)</f>
        <v>55780</v>
      </c>
      <c r="F2325" s="188">
        <f>IFERROR(_xll.qlIndexFixing(IndexON,D2325,TRUE,_xll.ohTrigger(RecalcTrigger,TriggerON)),NA())</f>
        <v>1.5681356119440215E-2</v>
      </c>
      <c r="H2325" s="42">
        <f>_xll.qlCalendarAdvance(Calendar,$H2324,B2325,"f",FALSE)</f>
        <v>55780</v>
      </c>
      <c r="I2325" s="172">
        <f>_xll.qlInterestRateIndexValueDate(Index1M,$H2325)</f>
        <v>55780</v>
      </c>
      <c r="J2325" s="177">
        <f>IFERROR(_xll.qlIndexFixing(Index1M,$H2325,TRUE,_xll.ohTrigger(RecalcTrigger,Trigger1M)),NA())</f>
        <v>1.5913780920884468E-2</v>
      </c>
      <c r="K2325" s="44">
        <f>IFERROR(_xll.qlIndexFixing(Index3M,H2325,TRUE,_xll.ohTrigger(RecalcTrigger,Trigger3M)),NA())</f>
        <v>1.61966514352474E-2</v>
      </c>
      <c r="L2325" s="44">
        <f>IFERROR(_xll.qlIndexFixing(Index6M,$H2325,TRUE,_xll.ohTrigger(RecalcTrigger,Trigger6M)),NA())</f>
        <v>1.6328993640338813E-2</v>
      </c>
      <c r="M2325" s="178">
        <f>IFERROR(_xll.qlIndexFixing(Index1Y,$H2325,TRUE,_xll.ohTrigger(RecalcTrigger,Trigger1Y)),NA())</f>
        <v>1.6543924551307709E-2</v>
      </c>
      <c r="N2325" s="177">
        <f>IFERROR(_xll.qlIndexFixing(ONIndex1M,I2325,TRUE,_xll.ohTrigger(RecalcTrigger,Trigger1M)),NA())</f>
        <v>1.5911715994371134E-2</v>
      </c>
      <c r="O2325" s="44">
        <f>IFERROR(_xll.qlIndexFixing(ONIndex3M,I2325,TRUE,_xll.ohTrigger(RecalcTrigger,Trigger3M)),NA())</f>
        <v>1.6186596042234713E-2</v>
      </c>
      <c r="P2325" s="44">
        <f>IFERROR(_xll.qlIndexFixing(ONIndex6M,I2325,TRUE,_xll.ohTrigger(RecalcTrigger,Trigger6M)),NA())</f>
        <v>1.6305571008107256E-2</v>
      </c>
      <c r="Q2325" s="178">
        <f>IFERROR(_xll.qlIndexFixing(ONIndex1Y,I2325,TRUE,_xll.ohTrigger(RecalcTrigger,Trigger1Y)),NA())</f>
        <v>1.6497632033015686E-2</v>
      </c>
    </row>
    <row r="2326" spans="2:17" x14ac:dyDescent="0.2">
      <c r="B2326" s="39" t="s">
        <v>42</v>
      </c>
      <c r="D2326" s="42">
        <f>_xll.qlCalendarAdvance(Calendar,$D2325,B2326,"f",FALSE)</f>
        <v>55787</v>
      </c>
      <c r="E2326" s="172">
        <f>_xll.qlInterestRateIndexValueDate(IndexON,D2326)</f>
        <v>55787</v>
      </c>
      <c r="F2326" s="188">
        <f>IFERROR(_xll.qlIndexFixing(IndexON,D2326,TRUE,_xll.ohTrigger(RecalcTrigger,TriggerON)),NA())</f>
        <v>1.5678045872684621E-2</v>
      </c>
      <c r="H2326" s="42">
        <f>_xll.qlCalendarAdvance(Calendar,$H2325,B2326,"f",FALSE)</f>
        <v>55787</v>
      </c>
      <c r="I2326" s="172">
        <f>_xll.qlInterestRateIndexValueDate(Index1M,$H2326)</f>
        <v>55787</v>
      </c>
      <c r="J2326" s="177">
        <f>IFERROR(_xll.qlIndexFixing(Index1M,$H2326,TRUE,_xll.ohTrigger(RecalcTrigger,Trigger1M)),NA())</f>
        <v>1.5909935214375781E-2</v>
      </c>
      <c r="K2326" s="44">
        <f>IFERROR(_xll.qlIndexFixing(Index3M,H2326,TRUE,_xll.ohTrigger(RecalcTrigger,Trigger3M)),NA())</f>
        <v>1.6193458836692629E-2</v>
      </c>
      <c r="L2326" s="44">
        <f>IFERROR(_xll.qlIndexFixing(Index6M,$H2326,TRUE,_xll.ohTrigger(RecalcTrigger,Trigger6M)),NA())</f>
        <v>1.6325776639224684E-2</v>
      </c>
      <c r="M2326" s="178">
        <f>IFERROR(_xll.qlIndexFixing(Index1Y,$H2326,TRUE,_xll.ohTrigger(RecalcTrigger,Trigger1Y)),NA())</f>
        <v>1.654060748463082E-2</v>
      </c>
      <c r="N2326" s="177">
        <f>IFERROR(_xll.qlIndexFixing(ONIndex1M,I2326,TRUE,_xll.ohTrigger(RecalcTrigger,Trigger1M)),NA())</f>
        <v>1.5907848605575259E-2</v>
      </c>
      <c r="O2326" s="44">
        <f>IFERROR(_xll.qlIndexFixing(ONIndex3M,I2326,TRUE,_xll.ohTrigger(RecalcTrigger,Trigger3M)),NA())</f>
        <v>1.6183083832604916E-2</v>
      </c>
      <c r="P2326" s="44">
        <f>IFERROR(_xll.qlIndexFixing(ONIndex6M,I2326,TRUE,_xll.ohTrigger(RecalcTrigger,Trigger6M)),NA())</f>
        <v>1.6302182226046735E-2</v>
      </c>
      <c r="Q2326" s="178">
        <f>IFERROR(_xll.qlIndexFixing(ONIndex1Y,I2326,TRUE,_xll.ohTrigger(RecalcTrigger,Trigger1Y)),NA())</f>
        <v>1.6493947224551775E-2</v>
      </c>
    </row>
    <row r="2327" spans="2:17" x14ac:dyDescent="0.2">
      <c r="B2327" s="39" t="s">
        <v>42</v>
      </c>
      <c r="D2327" s="42">
        <f>_xll.qlCalendarAdvance(Calendar,$D2326,B2327,"f",FALSE)</f>
        <v>55794</v>
      </c>
      <c r="E2327" s="172">
        <f>_xll.qlInterestRateIndexValueDate(IndexON,D2327)</f>
        <v>55794</v>
      </c>
      <c r="F2327" s="188">
        <f>IFERROR(_xll.qlIndexFixing(IndexON,D2327,TRUE,_xll.ohTrigger(RecalcTrigger,TriggerON)),NA())</f>
        <v>1.5674751035015255E-2</v>
      </c>
      <c r="H2327" s="42">
        <f>_xll.qlCalendarAdvance(Calendar,$H2326,B2327,"f",FALSE)</f>
        <v>55794</v>
      </c>
      <c r="I2327" s="172">
        <f>_xll.qlInterestRateIndexValueDate(Index1M,$H2327)</f>
        <v>55794</v>
      </c>
      <c r="J2327" s="177">
        <f>IFERROR(_xll.qlIndexFixing(Index1M,$H2327,TRUE,_xll.ohTrigger(RecalcTrigger,Trigger1M)),NA())</f>
        <v>1.5906323964770576E-2</v>
      </c>
      <c r="K2327" s="44">
        <f>IFERROR(_xll.qlIndexFixing(Index3M,H2327,TRUE,_xll.ohTrigger(RecalcTrigger,Trigger3M)),NA())</f>
        <v>1.6189931611135206E-2</v>
      </c>
      <c r="L2327" s="44">
        <f>IFERROR(_xll.qlIndexFixing(Index6M,$H2327,TRUE,_xll.ohTrigger(RecalcTrigger,Trigger6M)),NA())</f>
        <v>1.6322715800827146E-2</v>
      </c>
      <c r="M2327" s="178">
        <f>IFERROR(_xll.qlIndexFixing(Index1Y,$H2327,TRUE,_xll.ohTrigger(RecalcTrigger,Trigger1Y)),NA())</f>
        <v>1.6537306910529681E-2</v>
      </c>
      <c r="N2327" s="177">
        <f>IFERROR(_xll.qlIndexFixing(ONIndex1M,I2327,TRUE,_xll.ohTrigger(RecalcTrigger,Trigger1M)),NA())</f>
        <v>1.5903994028170221E-2</v>
      </c>
      <c r="O2327" s="44">
        <f>IFERROR(_xll.qlIndexFixing(ONIndex3M,I2327,TRUE,_xll.ohTrigger(RecalcTrigger,Trigger3M)),NA())</f>
        <v>1.6179587056618372E-2</v>
      </c>
      <c r="P2327" s="44">
        <f>IFERROR(_xll.qlIndexFixing(ONIndex6M,I2327,TRUE,_xll.ohTrigger(RecalcTrigger,Trigger6M)),NA())</f>
        <v>1.6298808803310028E-2</v>
      </c>
      <c r="Q2327" s="178">
        <f>IFERROR(_xll.qlIndexFixing(ONIndex1Y,I2327,TRUE,_xll.ohTrigger(RecalcTrigger,Trigger1Y)),NA())</f>
        <v>1.6490278630368893E-2</v>
      </c>
    </row>
    <row r="2328" spans="2:17" x14ac:dyDescent="0.2">
      <c r="B2328" s="39" t="s">
        <v>42</v>
      </c>
      <c r="D2328" s="42">
        <f>_xll.qlCalendarAdvance(Calendar,$D2327,B2328,"f",FALSE)</f>
        <v>55801</v>
      </c>
      <c r="E2328" s="172">
        <f>_xll.qlInterestRateIndexValueDate(IndexON,D2328)</f>
        <v>55801</v>
      </c>
      <c r="F2328" s="188">
        <f>IFERROR(_xll.qlIndexFixing(IndexON,D2328,TRUE,_xll.ohTrigger(RecalcTrigger,TriggerON)),NA())</f>
        <v>1.5671471606270027E-2</v>
      </c>
      <c r="H2328" s="42">
        <f>_xll.qlCalendarAdvance(Calendar,$H2327,B2328,"f",FALSE)</f>
        <v>55801</v>
      </c>
      <c r="I2328" s="172">
        <f>_xll.qlInterestRateIndexValueDate(Index1M,$H2328)</f>
        <v>55801</v>
      </c>
      <c r="J2328" s="177">
        <f>IFERROR(_xll.qlIndexFixing(Index1M,$H2328,TRUE,_xll.ohTrigger(RecalcTrigger,Trigger1M)),NA())</f>
        <v>1.5902506166098996E-2</v>
      </c>
      <c r="K2328" s="44">
        <f>IFERROR(_xll.qlIndexFixing(Index3M,H2328,TRUE,_xll.ohTrigger(RecalcTrigger,Trigger3M)),NA())</f>
        <v>1.6186536943175758E-2</v>
      </c>
      <c r="L2328" s="44">
        <f>IFERROR(_xll.qlIndexFixing(Index6M,$H2328,TRUE,_xll.ohTrigger(RecalcTrigger,Trigger6M)),NA())</f>
        <v>1.6319530739980413E-2</v>
      </c>
      <c r="M2328" s="178">
        <f>IFERROR(_xll.qlIndexFixing(Index1Y,$H2328,TRUE,_xll.ohTrigger(RecalcTrigger,Trigger1Y)),NA())</f>
        <v>1.6534022828844863E-2</v>
      </c>
      <c r="N2328" s="177">
        <f>IFERROR(_xll.qlIndexFixing(ONIndex1M,I2328,TRUE,_xll.ohTrigger(RecalcTrigger,Trigger1M)),NA())</f>
        <v>1.5900152262237066E-2</v>
      </c>
      <c r="O2328" s="44">
        <f>IFERROR(_xll.qlIndexFixing(ONIndex3M,I2328,TRUE,_xll.ohTrigger(RecalcTrigger,Trigger3M)),NA())</f>
        <v>1.6176105714518219E-2</v>
      </c>
      <c r="P2328" s="44">
        <f>IFERROR(_xll.qlIndexFixing(ONIndex6M,I2328,TRUE,_xll.ohTrigger(RecalcTrigger,Trigger6M)),NA())</f>
        <v>1.6295450739897133E-2</v>
      </c>
      <c r="Q2328" s="178">
        <f>IFERROR(_xll.qlIndexFixing(ONIndex1Y,I2328,TRUE,_xll.ohTrigger(RecalcTrigger,Trigger1Y)),NA())</f>
        <v>1.6486626250629133E-2</v>
      </c>
    </row>
    <row r="2329" spans="2:17" x14ac:dyDescent="0.2">
      <c r="B2329" s="39" t="s">
        <v>42</v>
      </c>
      <c r="D2329" s="42">
        <f>_xll.qlCalendarAdvance(Calendar,$D2328,B2329,"f",FALSE)</f>
        <v>55808</v>
      </c>
      <c r="E2329" s="172">
        <f>_xll.qlInterestRateIndexValueDate(IndexON,D2329)</f>
        <v>55808</v>
      </c>
      <c r="F2329" s="188">
        <f>IFERROR(_xll.qlIndexFixing(IndexON,D2329,TRUE,_xll.ohTrigger(RecalcTrigger,TriggerON)),NA())</f>
        <v>1.5668207586124749E-2</v>
      </c>
      <c r="H2329" s="42">
        <f>_xll.qlCalendarAdvance(Calendar,$H2328,B2329,"f",FALSE)</f>
        <v>55808</v>
      </c>
      <c r="I2329" s="172">
        <f>_xll.qlInterestRateIndexValueDate(Index1M,$H2329)</f>
        <v>55808</v>
      </c>
      <c r="J2329" s="177">
        <f>IFERROR(_xll.qlIndexFixing(Index1M,$H2329,TRUE,_xll.ohTrigger(RecalcTrigger,Trigger1M)),NA())</f>
        <v>1.5898701197945175E-2</v>
      </c>
      <c r="K2329" s="44">
        <f>IFERROR(_xll.qlIndexFixing(Index3M,H2329,TRUE,_xll.ohTrigger(RecalcTrigger,Trigger3M)),NA())</f>
        <v>1.6183157774124719E-2</v>
      </c>
      <c r="L2329" s="44">
        <f>IFERROR(_xll.qlIndexFixing(Index6M,$H2329,TRUE,_xll.ohTrigger(RecalcTrigger,Trigger6M)),NA())</f>
        <v>1.6316361167657289E-2</v>
      </c>
      <c r="M2329" s="178">
        <f>IFERROR(_xll.qlIndexFixing(Index1Y,$H2329,TRUE,_xll.ohTrigger(RecalcTrigger,Trigger1Y)),NA())</f>
        <v>1.6530755239416051E-2</v>
      </c>
      <c r="N2329" s="177">
        <f>IFERROR(_xll.qlIndexFixing(ONIndex1M,I2329,TRUE,_xll.ohTrigger(RecalcTrigger,Trigger1M)),NA())</f>
        <v>1.5896323307613702E-2</v>
      </c>
      <c r="O2329" s="44">
        <f>IFERROR(_xll.qlIndexFixing(ONIndex3M,I2329,TRUE,_xll.ohTrigger(RecalcTrigger,Trigger3M)),NA())</f>
        <v>1.617263980622341E-2</v>
      </c>
      <c r="P2329" s="44">
        <f>IFERROR(_xll.qlIndexFixing(ONIndex6M,I2329,TRUE,_xll.ohTrigger(RecalcTrigger,Trigger6M)),NA())</f>
        <v>1.6292108035645958E-2</v>
      </c>
      <c r="Q2329" s="178">
        <f>IFERROR(_xll.qlIndexFixing(ONIndex1Y,I2329,TRUE,_xll.ohTrigger(RecalcTrigger,Trigger1Y)),NA())</f>
        <v>1.6482990085332494E-2</v>
      </c>
    </row>
    <row r="2330" spans="2:17" x14ac:dyDescent="0.2">
      <c r="B2330" s="39" t="s">
        <v>42</v>
      </c>
      <c r="D2330" s="42">
        <f>_xll.qlCalendarAdvance(Calendar,$D2329,B2330,"f",FALSE)</f>
        <v>55815</v>
      </c>
      <c r="E2330" s="172">
        <f>_xll.qlInterestRateIndexValueDate(IndexON,D2330)</f>
        <v>55815</v>
      </c>
      <c r="F2330" s="188">
        <f>IFERROR(_xll.qlIndexFixing(IndexON,D2330,TRUE,_xll.ohTrigger(RecalcTrigger,TriggerON)),NA())</f>
        <v>1.5664958974903609E-2</v>
      </c>
      <c r="H2330" s="42">
        <f>_xll.qlCalendarAdvance(Calendar,$H2329,B2330,"f",FALSE)</f>
        <v>55815</v>
      </c>
      <c r="I2330" s="172">
        <f>_xll.qlInterestRateIndexValueDate(Index1M,$H2330)</f>
        <v>55815</v>
      </c>
      <c r="J2330" s="177">
        <f>IFERROR(_xll.qlIndexFixing(Index1M,$H2330,TRUE,_xll.ohTrigger(RecalcTrigger,Trigger1M)),NA())</f>
        <v>1.5894909060304205E-2</v>
      </c>
      <c r="K2330" s="44">
        <f>IFERROR(_xll.qlIndexFixing(Index3M,H2330,TRUE,_xll.ohTrigger(RecalcTrigger,Trigger3M)),NA())</f>
        <v>1.6179794103945093E-2</v>
      </c>
      <c r="L2330" s="44">
        <f>IFERROR(_xll.qlIndexFixing(Index6M,$H2330,TRUE,_xll.ohTrigger(RecalcTrigger,Trigger6M)),NA())</f>
        <v>1.6313207083785183E-2</v>
      </c>
      <c r="M2330" s="178">
        <f>IFERROR(_xll.qlIndexFixing(Index1Y,$H2330,TRUE,_xll.ohTrigger(RecalcTrigger,Trigger1Y)),NA())</f>
        <v>1.6527504142084037E-2</v>
      </c>
      <c r="N2330" s="177">
        <f>IFERROR(_xll.qlIndexFixing(ONIndex1M,I2330,TRUE,_xll.ohTrigger(RecalcTrigger,Trigger1M)),NA())</f>
        <v>1.5892507164381175E-2</v>
      </c>
      <c r="O2330" s="44">
        <f>IFERROR(_xll.qlIndexFixing(ONIndex3M,I2330,TRUE,_xll.ohTrigger(RecalcTrigger,Trigger3M)),NA())</f>
        <v>1.6169189331571854E-2</v>
      </c>
      <c r="P2330" s="44">
        <f>IFERROR(_xll.qlIndexFixing(ONIndex6M,I2330,TRUE,_xll.ohTrigger(RecalcTrigger,Trigger6M)),NA())</f>
        <v>1.628878069063755E-2</v>
      </c>
      <c r="Q2330" s="178">
        <f>IFERROR(_xll.qlIndexFixing(ONIndex1Y,I2330,TRUE,_xll.ohTrigger(RecalcTrigger,Trigger1Y)),NA())</f>
        <v>1.6479370134316884E-2</v>
      </c>
    </row>
    <row r="2331" spans="2:17" x14ac:dyDescent="0.2">
      <c r="B2331" s="39" t="s">
        <v>42</v>
      </c>
      <c r="D2331" s="42">
        <f>_xll.qlCalendarAdvance(Calendar,$D2330,B2331,"f",FALSE)</f>
        <v>55822</v>
      </c>
      <c r="E2331" s="172">
        <f>_xll.qlInterestRateIndexValueDate(IndexON,D2331)</f>
        <v>55822</v>
      </c>
      <c r="F2331" s="188">
        <f>IFERROR(_xll.qlIndexFixing(IndexON,D2331,TRUE,_xll.ohTrigger(RecalcTrigger,TriggerON)),NA())</f>
        <v>1.5661725772687651E-2</v>
      </c>
      <c r="H2331" s="42">
        <f>_xll.qlCalendarAdvance(Calendar,$H2330,B2331,"f",FALSE)</f>
        <v>55822</v>
      </c>
      <c r="I2331" s="172">
        <f>_xll.qlInterestRateIndexValueDate(Index1M,$H2331)</f>
        <v>55822</v>
      </c>
      <c r="J2331" s="177">
        <f>IFERROR(_xll.qlIndexFixing(Index1M,$H2331,TRUE,_xll.ohTrigger(RecalcTrigger,Trigger1M)),NA())</f>
        <v>1.5890899112912898E-2</v>
      </c>
      <c r="K2331" s="44">
        <f>IFERROR(_xll.qlIndexFixing(Index3M,H2331,TRUE,_xll.ohTrigger(RecalcTrigger,Trigger3M)),NA())</f>
        <v>1.6176445932596359E-2</v>
      </c>
      <c r="L2331" s="44">
        <f>IFERROR(_xll.qlIndexFixing(Index6M,$H2331,TRUE,_xll.ohTrigger(RecalcTrigger,Trigger6M)),NA())</f>
        <v>1.6310068488291519E-2</v>
      </c>
      <c r="M2331" s="178">
        <f>IFERROR(_xll.qlIndexFixing(Index1Y,$H2331,TRUE,_xll.ohTrigger(RecalcTrigger,Trigger1Y)),NA())</f>
        <v>1.652426953669095E-2</v>
      </c>
      <c r="N2331" s="177">
        <f>IFERROR(_xll.qlIndexFixing(ONIndex1M,I2331,TRUE,_xll.ohTrigger(RecalcTrigger,Trigger1M)),NA())</f>
        <v>1.5888703832539486E-2</v>
      </c>
      <c r="O2331" s="44">
        <f>IFERROR(_xll.qlIndexFixing(ONIndex3M,I2331,TRUE,_xll.ohTrigger(RecalcTrigger,Trigger3M)),NA())</f>
        <v>1.6165754290806689E-2</v>
      </c>
      <c r="P2331" s="44">
        <f>IFERROR(_xll.qlIndexFixing(ONIndex6M,I2331,TRUE,_xll.ohTrigger(RecalcTrigger,Trigger6M)),NA())</f>
        <v>1.6285468705034001E-2</v>
      </c>
      <c r="Q2331" s="178">
        <f>IFERROR(_xll.qlIndexFixing(ONIndex1Y,I2331,TRUE,_xll.ohTrigger(RecalcTrigger,Trigger1Y)),NA())</f>
        <v>1.6475766397744396E-2</v>
      </c>
    </row>
    <row r="2332" spans="2:17" x14ac:dyDescent="0.2">
      <c r="B2332" s="39" t="s">
        <v>42</v>
      </c>
      <c r="D2332" s="42">
        <f>_xll.qlCalendarAdvance(Calendar,$D2331,B2332,"f",FALSE)</f>
        <v>55829</v>
      </c>
      <c r="E2332" s="172">
        <f>_xll.qlInterestRateIndexValueDate(IndexON,D2332)</f>
        <v>55829</v>
      </c>
      <c r="F2332" s="188">
        <f>IFERROR(_xll.qlIndexFixing(IndexON,D2332,TRUE,_xll.ohTrigger(RecalcTrigger,TriggerON)),NA())</f>
        <v>1.5658507979233738E-2</v>
      </c>
      <c r="H2332" s="42">
        <f>_xll.qlCalendarAdvance(Calendar,$H2331,B2332,"f",FALSE)</f>
        <v>55829</v>
      </c>
      <c r="I2332" s="172">
        <f>_xll.qlInterestRateIndexValueDate(Index1M,$H2332)</f>
        <v>55829</v>
      </c>
      <c r="J2332" s="177">
        <f>IFERROR(_xll.qlIndexFixing(Index1M,$H2332,TRUE,_xll.ohTrigger(RecalcTrigger,Trigger1M)),NA())</f>
        <v>1.5887130378750523E-2</v>
      </c>
      <c r="K2332" s="44">
        <f>IFERROR(_xll.qlIndexFixing(Index3M,H2332,TRUE,_xll.ohTrigger(RecalcTrigger,Trigger3M)),NA())</f>
        <v>1.6173113260037991E-2</v>
      </c>
      <c r="L2332" s="44">
        <f>IFERROR(_xll.qlIndexFixing(Index6M,$H2332,TRUE,_xll.ohTrigger(RecalcTrigger,Trigger6M)),NA())</f>
        <v>1.630679987710143E-2</v>
      </c>
      <c r="M2332" s="178">
        <f>IFERROR(_xll.qlIndexFixing(Index1Y,$H2332,TRUE,_xll.ohTrigger(RecalcTrigger,Trigger1Y)),NA())</f>
        <v>1.6521051423079358E-2</v>
      </c>
      <c r="N2332" s="177">
        <f>IFERROR(_xll.qlIndexFixing(ONIndex1M,I2332,TRUE,_xll.ohTrigger(RecalcTrigger,Trigger1M)),NA())</f>
        <v>1.588491331216968E-2</v>
      </c>
      <c r="O2332" s="44">
        <f>IFERROR(_xll.qlIndexFixing(ONIndex3M,I2332,TRUE,_xll.ohTrigger(RecalcTrigger,Trigger3M)),NA())</f>
        <v>1.6162334683846868E-2</v>
      </c>
      <c r="P2332" s="44">
        <f>IFERROR(_xll.qlIndexFixing(ONIndex6M,I2332,TRUE,_xll.ohTrigger(RecalcTrigger,Trigger6M)),NA())</f>
        <v>1.6282172078592172E-2</v>
      </c>
      <c r="Q2332" s="178">
        <f>IFERROR(_xll.qlIndexFixing(ONIndex1Y,I2332,TRUE,_xll.ohTrigger(RecalcTrigger,Trigger1Y)),NA())</f>
        <v>1.6472178875533983E-2</v>
      </c>
    </row>
    <row r="2333" spans="2:17" x14ac:dyDescent="0.2">
      <c r="B2333" s="39" t="s">
        <v>42</v>
      </c>
      <c r="D2333" s="42">
        <f>_xll.qlCalendarAdvance(Calendar,$D2332,B2333,"f",FALSE)</f>
        <v>55836</v>
      </c>
      <c r="E2333" s="172">
        <f>_xll.qlInterestRateIndexValueDate(IndexON,D2333)</f>
        <v>55836</v>
      </c>
      <c r="F2333" s="188">
        <f>IFERROR(_xll.qlIndexFixing(IndexON,D2333,TRUE,_xll.ohTrigger(RecalcTrigger,TriggerON)),NA())</f>
        <v>1.5655305594622915E-2</v>
      </c>
      <c r="H2333" s="42">
        <f>_xll.qlCalendarAdvance(Calendar,$H2332,B2333,"f",FALSE)</f>
        <v>55836</v>
      </c>
      <c r="I2333" s="172">
        <f>_xll.qlInterestRateIndexValueDate(Index1M,$H2333)</f>
        <v>55836</v>
      </c>
      <c r="J2333" s="177">
        <f>IFERROR(_xll.qlIndexFixing(Index1M,$H2333,TRUE,_xll.ohTrigger(RecalcTrigger,Trigger1M)),NA())</f>
        <v>1.588337447327156E-2</v>
      </c>
      <c r="K2333" s="44">
        <f>IFERROR(_xll.qlIndexFixing(Index3M,H2333,TRUE,_xll.ohTrigger(RecalcTrigger,Trigger3M)),NA())</f>
        <v>1.6169796086233874E-2</v>
      </c>
      <c r="L2333" s="44">
        <f>IFERROR(_xll.qlIndexFixing(Index6M,$H2333,TRUE,_xll.ohTrigger(RecalcTrigger,Trigger6M)),NA())</f>
        <v>1.6303691290166501E-2</v>
      </c>
      <c r="M2333" s="178">
        <f>IFERROR(_xll.qlIndexFixing(Index1Y,$H2333,TRUE,_xll.ohTrigger(RecalcTrigger,Trigger1Y)),NA())</f>
        <v>1.6517849801092943E-2</v>
      </c>
      <c r="N2333" s="177">
        <f>IFERROR(_xll.qlIndexFixing(ONIndex1M,I2333,TRUE,_xll.ohTrigger(RecalcTrigger,Trigger1M)),NA())</f>
        <v>1.5881135603109664E-2</v>
      </c>
      <c r="O2333" s="44">
        <f>IFERROR(_xll.qlIndexFixing(ONIndex3M,I2333,TRUE,_xll.ohTrigger(RecalcTrigger,Trigger3M)),NA())</f>
        <v>1.6158930510692393E-2</v>
      </c>
      <c r="P2333" s="44">
        <f>IFERROR(_xll.qlIndexFixing(ONIndex6M,I2333,TRUE,_xll.ohTrigger(RecalcTrigger,Trigger6M)),NA())</f>
        <v>1.6278890811474156E-2</v>
      </c>
      <c r="Q2333" s="178">
        <f>IFERROR(_xll.qlIndexFixing(ONIndex1Y,I2333,TRUE,_xll.ohTrigger(RecalcTrigger,Trigger1Y)),NA())</f>
        <v>1.6468607567847737E-2</v>
      </c>
    </row>
    <row r="2334" spans="2:17" x14ac:dyDescent="0.2">
      <c r="B2334" s="39" t="s">
        <v>42</v>
      </c>
      <c r="D2334" s="42">
        <f>_xll.qlCalendarAdvance(Calendar,$D2333,B2334,"f",FALSE)</f>
        <v>55843</v>
      </c>
      <c r="E2334" s="172">
        <f>_xll.qlInterestRateIndexValueDate(IndexON,D2334)</f>
        <v>55843</v>
      </c>
      <c r="F2334" s="188">
        <f>IFERROR(_xll.qlIndexFixing(IndexON,D2334,TRUE,_xll.ohTrigger(RecalcTrigger,TriggerON)),NA())</f>
        <v>1.5652118618936228E-2</v>
      </c>
      <c r="H2334" s="42">
        <f>_xll.qlCalendarAdvance(Calendar,$H2333,B2334,"f",FALSE)</f>
        <v>55843</v>
      </c>
      <c r="I2334" s="172">
        <f>_xll.qlInterestRateIndexValueDate(Index1M,$H2334)</f>
        <v>55843</v>
      </c>
      <c r="J2334" s="177">
        <f>IFERROR(_xll.qlIndexFixing(Index1M,$H2334,TRUE,_xll.ohTrigger(RecalcTrigger,Trigger1M)),NA())</f>
        <v>1.5879631396459797E-2</v>
      </c>
      <c r="K2334" s="44">
        <f>IFERROR(_xll.qlIndexFixing(Index3M,H2334,TRUE,_xll.ohTrigger(RecalcTrigger,Trigger3M)),NA())</f>
        <v>1.616649441114348E-2</v>
      </c>
      <c r="L2334" s="44">
        <f>IFERROR(_xll.qlIndexFixing(Index6M,$H2334,TRUE,_xll.ohTrigger(RecalcTrigger,Trigger6M)),NA())</f>
        <v>1.6300598190684631E-2</v>
      </c>
      <c r="M2334" s="178">
        <f>IFERROR(_xll.qlIndexFixing(Index1Y,$H2334,TRUE,_xll.ohTrigger(RecalcTrigger,Trigger1Y)),NA())</f>
        <v>1.6514664670575385E-2</v>
      </c>
      <c r="N2334" s="177">
        <f>IFERROR(_xll.qlIndexFixing(ONIndex1M,I2334,TRUE,_xll.ohTrigger(RecalcTrigger,Trigger1M)),NA())</f>
        <v>1.5877370705440486E-2</v>
      </c>
      <c r="O2334" s="44">
        <f>IFERROR(_xll.qlIndexFixing(ONIndex3M,I2334,TRUE,_xll.ohTrigger(RecalcTrigger,Trigger3M)),NA())</f>
        <v>1.615554177118117E-2</v>
      </c>
      <c r="P2334" s="44">
        <f>IFERROR(_xll.qlIndexFixing(ONIndex6M,I2334,TRUE,_xll.ohTrigger(RecalcTrigger,Trigger6M)),NA())</f>
        <v>1.627562490351786E-2</v>
      </c>
      <c r="Q2334" s="178">
        <f>IFERROR(_xll.qlIndexFixing(ONIndex1Y,I2334,TRUE,_xll.ohTrigger(RecalcTrigger,Trigger1Y)),NA())</f>
        <v>1.6465052474361475E-2</v>
      </c>
    </row>
    <row r="2335" spans="2:17" x14ac:dyDescent="0.2">
      <c r="B2335" s="39" t="s">
        <v>42</v>
      </c>
      <c r="D2335" s="42">
        <f>_xll.qlCalendarAdvance(Calendar,$D2334,B2335,"f",FALSE)</f>
        <v>55850</v>
      </c>
      <c r="E2335" s="172">
        <f>_xll.qlInterestRateIndexValueDate(IndexON,D2335)</f>
        <v>55850</v>
      </c>
      <c r="F2335" s="188">
        <f>IFERROR(_xll.qlIndexFixing(IndexON,D2335,TRUE,_xll.ohTrigger(RecalcTrigger,TriggerON)),NA())</f>
        <v>1.5648947052173678E-2</v>
      </c>
      <c r="H2335" s="42">
        <f>_xll.qlCalendarAdvance(Calendar,$H2334,B2335,"f",FALSE)</f>
        <v>55850</v>
      </c>
      <c r="I2335" s="172">
        <f>_xll.qlInterestRateIndexValueDate(Index1M,$H2335)</f>
        <v>55850</v>
      </c>
      <c r="J2335" s="177">
        <f>IFERROR(_xll.qlIndexFixing(Index1M,$H2335,TRUE,_xll.ohTrigger(RecalcTrigger,Trigger1M)),NA())</f>
        <v>1.5875901148307135E-2</v>
      </c>
      <c r="K2335" s="44">
        <f>IFERROR(_xll.qlIndexFixing(Index3M,H2335,TRUE,_xll.ohTrigger(RecalcTrigger,Trigger3M)),NA())</f>
        <v>1.6163208234728933E-2</v>
      </c>
      <c r="L2335" s="44">
        <f>IFERROR(_xll.qlIndexFixing(Index6M,$H2335,TRUE,_xll.ohTrigger(RecalcTrigger,Trigger6M)),NA())</f>
        <v>1.6297520578584621E-2</v>
      </c>
      <c r="M2335" s="178">
        <f>IFERROR(_xll.qlIndexFixing(Index1Y,$H2335,TRUE,_xll.ohTrigger(RecalcTrigger,Trigger1Y)),NA())</f>
        <v>1.6511496031372364E-2</v>
      </c>
      <c r="N2335" s="177">
        <f>IFERROR(_xll.qlIndexFixing(ONIndex1M,I2335,TRUE,_xll.ohTrigger(RecalcTrigger,Trigger1M)),NA())</f>
        <v>1.5873618619162144E-2</v>
      </c>
      <c r="O2335" s="44">
        <f>IFERROR(_xll.qlIndexFixing(ONIndex3M,I2335,TRUE,_xll.ohTrigger(RecalcTrigger,Trigger3M)),NA())</f>
        <v>1.6152168465556338E-2</v>
      </c>
      <c r="P2335" s="44">
        <f>IFERROR(_xll.qlIndexFixing(ONIndex6M,I2335,TRUE,_xll.ohTrigger(RecalcTrigger,Trigger6M)),NA())</f>
        <v>1.6272374354966423E-2</v>
      </c>
      <c r="Q2335" s="178">
        <f>IFERROR(_xll.qlIndexFixing(ONIndex1Y,I2335,TRUE,_xll.ohTrigger(RecalcTrigger,Trigger1Y)),NA())</f>
        <v>1.6461513595318333E-2</v>
      </c>
    </row>
    <row r="2336" spans="2:17" x14ac:dyDescent="0.2">
      <c r="B2336" s="39" t="s">
        <v>42</v>
      </c>
      <c r="D2336" s="42">
        <f>_xll.qlCalendarAdvance(Calendar,$D2335,B2336,"f",FALSE)</f>
        <v>55857</v>
      </c>
      <c r="E2336" s="172">
        <f>_xll.qlInterestRateIndexValueDate(IndexON,D2336)</f>
        <v>55857</v>
      </c>
      <c r="F2336" s="188">
        <f>IFERROR(_xll.qlIndexFixing(IndexON,D2336,TRUE,_xll.ohTrigger(RecalcTrigger,TriggerON)),NA())</f>
        <v>1.5645790894254219E-2</v>
      </c>
      <c r="H2336" s="42">
        <f>_xll.qlCalendarAdvance(Calendar,$H2335,B2336,"f",FALSE)</f>
        <v>55857</v>
      </c>
      <c r="I2336" s="172">
        <f>_xll.qlInterestRateIndexValueDate(Index1M,$H2336)</f>
        <v>55857</v>
      </c>
      <c r="J2336" s="177">
        <f>IFERROR(_xll.qlIndexFixing(Index1M,$H2336,TRUE,_xll.ohTrigger(RecalcTrigger,Trigger1M)),NA())</f>
        <v>1.5872425674412795E-2</v>
      </c>
      <c r="K2336" s="44">
        <f>IFERROR(_xll.qlIndexFixing(Index3M,H2336,TRUE,_xll.ohTrigger(RecalcTrigger,Trigger3M)),NA())</f>
        <v>1.6159684539215447E-2</v>
      </c>
      <c r="L2336" s="44">
        <f>IFERROR(_xll.qlIndexFixing(Index6M,$H2336,TRUE,_xll.ohTrigger(RecalcTrigger,Trigger6M)),NA())</f>
        <v>1.629460783398419E-2</v>
      </c>
      <c r="M2336" s="178">
        <f>IFERROR(_xll.qlIndexFixing(Index1Y,$H2336,TRUE,_xll.ohTrigger(RecalcTrigger,Trigger1Y)),NA())</f>
        <v>1.6508343883329335E-2</v>
      </c>
      <c r="N2336" s="177">
        <f>IFERROR(_xll.qlIndexFixing(ONIndex1M,I2336,TRUE,_xll.ohTrigger(RecalcTrigger,Trigger1M)),NA())</f>
        <v>1.5869879344355686E-2</v>
      </c>
      <c r="O2336" s="44">
        <f>IFERROR(_xll.qlIndexFixing(ONIndex3M,I2336,TRUE,_xll.ohTrigger(RecalcTrigger,Trigger3M)),NA())</f>
        <v>1.6148810593574758E-2</v>
      </c>
      <c r="P2336" s="44">
        <f>IFERROR(_xll.qlIndexFixing(ONIndex6M,I2336,TRUE,_xll.ohTrigger(RecalcTrigger,Trigger6M)),NA())</f>
        <v>1.6269139165657753E-2</v>
      </c>
      <c r="Q2336" s="178">
        <f>IFERROR(_xll.qlIndexFixing(ONIndex1Y,I2336,TRUE,_xll.ohTrigger(RecalcTrigger,Trigger1Y)),NA())</f>
        <v>1.6457990930718314E-2</v>
      </c>
    </row>
    <row r="2337" spans="2:17" x14ac:dyDescent="0.2">
      <c r="B2337" s="39" t="s">
        <v>42</v>
      </c>
      <c r="D2337" s="42">
        <f>_xll.qlCalendarAdvance(Calendar,$D2336,B2337,"f",FALSE)</f>
        <v>55864</v>
      </c>
      <c r="E2337" s="172">
        <f>_xll.qlInterestRateIndexValueDate(IndexON,D2337)</f>
        <v>55864</v>
      </c>
      <c r="F2337" s="188">
        <f>IFERROR(_xll.qlIndexFixing(IndexON,D2337,TRUE,_xll.ohTrigger(RecalcTrigger,TriggerON)),NA())</f>
        <v>1.564265014517785E-2</v>
      </c>
      <c r="H2337" s="42">
        <f>_xll.qlCalendarAdvance(Calendar,$H2336,B2337,"f",FALSE)</f>
        <v>55864</v>
      </c>
      <c r="I2337" s="172">
        <f>_xll.qlInterestRateIndexValueDate(Index1M,$H2337)</f>
        <v>55864</v>
      </c>
      <c r="J2337" s="177">
        <f>IFERROR(_xll.qlIndexFixing(Index1M,$H2337,TRUE,_xll.ohTrigger(RecalcTrigger,Trigger1M)),NA())</f>
        <v>1.5868723349968805E-2</v>
      </c>
      <c r="K2337" s="44">
        <f>IFERROR(_xll.qlIndexFixing(Index3M,H2337,TRUE,_xll.ohTrigger(RecalcTrigger,Trigger3M)),NA())</f>
        <v>1.615642743377315E-2</v>
      </c>
      <c r="L2337" s="44">
        <f>IFERROR(_xll.qlIndexFixing(Index6M,$H2337,TRUE,_xll.ohTrigger(RecalcTrigger,Trigger6M)),NA())</f>
        <v>1.6291562167258671E-2</v>
      </c>
      <c r="M2337" s="178">
        <f>IFERROR(_xll.qlIndexFixing(Index1Y,$H2337,TRUE,_xll.ohTrigger(RecalcTrigger,Trigger1Y)),NA())</f>
        <v>1.6505208226292867E-2</v>
      </c>
      <c r="N2337" s="177">
        <f>IFERROR(_xll.qlIndexFixing(ONIndex1M,I2337,TRUE,_xll.ohTrigger(RecalcTrigger,Trigger1M)),NA())</f>
        <v>1.5866152880777973E-2</v>
      </c>
      <c r="O2337" s="44">
        <f>IFERROR(_xll.qlIndexFixing(ONIndex3M,I2337,TRUE,_xll.ohTrigger(RecalcTrigger,Trigger3M)),NA())</f>
        <v>1.6145468155560616E-2</v>
      </c>
      <c r="P2337" s="44">
        <f>IFERROR(_xll.qlIndexFixing(ONIndex6M,I2337,TRUE,_xll.ohTrigger(RecalcTrigger,Trigger6M)),NA())</f>
        <v>1.626591933559185E-2</v>
      </c>
      <c r="Q2337" s="178">
        <f>IFERROR(_xll.qlIndexFixing(ONIndex1Y,I2337,TRUE,_xll.ohTrigger(RecalcTrigger,Trigger1Y)),NA())</f>
        <v>1.6454484480480369E-2</v>
      </c>
    </row>
    <row r="2338" spans="2:17" x14ac:dyDescent="0.2">
      <c r="B2338" s="39" t="s">
        <v>42</v>
      </c>
      <c r="D2338" s="42">
        <f>_xll.qlCalendarAdvance(Calendar,$D2337,B2338,"f",FALSE)</f>
        <v>55871</v>
      </c>
      <c r="E2338" s="172">
        <f>_xll.qlInterestRateIndexValueDate(IndexON,D2338)</f>
        <v>55871</v>
      </c>
      <c r="F2338" s="188">
        <f>IFERROR(_xll.qlIndexFixing(IndexON,D2338,TRUE,_xll.ohTrigger(RecalcTrigger,TriggerON)),NA())</f>
        <v>1.5639524804863525E-2</v>
      </c>
      <c r="H2338" s="42">
        <f>_xll.qlCalendarAdvance(Calendar,$H2337,B2338,"f",FALSE)</f>
        <v>55871</v>
      </c>
      <c r="I2338" s="172">
        <f>_xll.qlInterestRateIndexValueDate(Index1M,$H2338)</f>
        <v>55871</v>
      </c>
      <c r="J2338" s="177">
        <f>IFERROR(_xll.qlIndexFixing(Index1M,$H2338,TRUE,_xll.ohTrigger(RecalcTrigger,Trigger1M)),NA())</f>
        <v>1.5865033855932055E-2</v>
      </c>
      <c r="K2338" s="44">
        <f>IFERROR(_xll.qlIndexFixing(Index3M,H2338,TRUE,_xll.ohTrigger(RecalcTrigger,Trigger3M)),NA())</f>
        <v>1.6153185825470269E-2</v>
      </c>
      <c r="L2338" s="44">
        <f>IFERROR(_xll.qlIndexFixing(Index6M,$H2338,TRUE,_xll.ohTrigger(RecalcTrigger,Trigger6M)),NA())</f>
        <v>1.6288531988412843E-2</v>
      </c>
      <c r="M2338" s="178">
        <f>IFERROR(_xll.qlIndexFixing(Index1Y,$H2338,TRUE,_xll.ohTrigger(RecalcTrigger,Trigger1Y)),NA())</f>
        <v>1.6502089060110858E-2</v>
      </c>
      <c r="N2338" s="177">
        <f>IFERROR(_xll.qlIndexFixing(ONIndex1M,I2338,TRUE,_xll.ohTrigger(RecalcTrigger,Trigger1M)),NA())</f>
        <v>1.5862439228591096E-2</v>
      </c>
      <c r="O2338" s="44">
        <f>IFERROR(_xll.qlIndexFixing(ONIndex3M,I2338,TRUE,_xll.ohTrigger(RecalcTrigger,Trigger3M)),NA())</f>
        <v>1.6142141151189726E-2</v>
      </c>
      <c r="P2338" s="44">
        <f>IFERROR(_xll.qlIndexFixing(ONIndex6M,I2338,TRUE,_xll.ohTrigger(RecalcTrigger,Trigger6M)),NA())</f>
        <v>1.6262714864687666E-2</v>
      </c>
      <c r="Q2338" s="178">
        <f>IFERROR(_xll.qlIndexFixing(ONIndex1Y,I2338,TRUE,_xll.ohTrigger(RecalcTrigger,Trigger1Y)),NA())</f>
        <v>1.64509942446045E-2</v>
      </c>
    </row>
    <row r="2339" spans="2:17" x14ac:dyDescent="0.2">
      <c r="B2339" s="39" t="s">
        <v>42</v>
      </c>
      <c r="D2339" s="42">
        <f>_xll.qlCalendarAdvance(Calendar,$D2338,B2339,"f",FALSE)</f>
        <v>55880</v>
      </c>
      <c r="E2339" s="172">
        <f>_xll.qlInterestRateIndexValueDate(IndexON,D2339)</f>
        <v>55880</v>
      </c>
      <c r="F2339" s="188">
        <f>IFERROR(_xll.qlIndexFixing(IndexON,D2339,TRUE,_xll.ohTrigger(RecalcTrigger,TriggerON)),NA())</f>
        <v>1.5635756619524953E-2</v>
      </c>
      <c r="H2339" s="42">
        <f>_xll.qlCalendarAdvance(Calendar,$H2338,B2339,"f",FALSE)</f>
        <v>55880</v>
      </c>
      <c r="I2339" s="172">
        <f>_xll.qlInterestRateIndexValueDate(Index1M,$H2339)</f>
        <v>55880</v>
      </c>
      <c r="J2339" s="177">
        <f>IFERROR(_xll.qlIndexFixing(Index1M,$H2339,TRUE,_xll.ohTrigger(RecalcTrigger,Trigger1M)),NA())</f>
        <v>1.5860142732922414E-2</v>
      </c>
      <c r="K2339" s="44">
        <f>IFERROR(_xll.qlIndexFixing(Index3M,H2339,TRUE,_xll.ohTrigger(RecalcTrigger,Trigger3M)),NA())</f>
        <v>1.6149040814614348E-2</v>
      </c>
      <c r="L2339" s="44">
        <f>IFERROR(_xll.qlIndexFixing(Index6M,$H2339,TRUE,_xll.ohTrigger(RecalcTrigger,Trigger6M)),NA())</f>
        <v>1.6284658801773998E-2</v>
      </c>
      <c r="M2339" s="178">
        <f>IFERROR(_xll.qlIndexFixing(Index1Y,$H2339,TRUE,_xll.ohTrigger(RecalcTrigger,Trigger1Y)),NA())</f>
        <v>1.6498423867900253E-2</v>
      </c>
      <c r="N2339" s="177">
        <f>IFERROR(_xll.qlIndexFixing(ONIndex1M,I2339,TRUE,_xll.ohTrigger(RecalcTrigger,Trigger1M)),NA())</f>
        <v>1.585784523484457E-2</v>
      </c>
      <c r="O2339" s="44">
        <f>IFERROR(_xll.qlIndexFixing(ONIndex3M,I2339,TRUE,_xll.ohTrigger(RecalcTrigger,Trigger3M)),NA())</f>
        <v>1.6138128645218908E-2</v>
      </c>
      <c r="P2339" s="44">
        <f>IFERROR(_xll.qlIndexFixing(ONIndex6M,I2339,TRUE,_xll.ohTrigger(RecalcTrigger,Trigger6M)),NA())</f>
        <v>1.62588879941424E-2</v>
      </c>
      <c r="Q2339" s="178">
        <f>IFERROR(_xll.qlIndexFixing(ONIndex1Y,I2339,TRUE,_xll.ohTrigger(RecalcTrigger,Trigger1Y)),NA())</f>
        <v>1.6446777461320838E-2</v>
      </c>
    </row>
    <row r="2340" spans="2:17" x14ac:dyDescent="0.2">
      <c r="B2340" s="39" t="s">
        <v>42</v>
      </c>
      <c r="D2340" s="42">
        <f>_xll.qlCalendarAdvance(Calendar,$D2339,B2340,"f",FALSE)</f>
        <v>55887</v>
      </c>
      <c r="E2340" s="172">
        <f>_xll.qlInterestRateIndexValueDate(IndexON,D2340)</f>
        <v>55887</v>
      </c>
      <c r="F2340" s="188">
        <f>IFERROR(_xll.qlIndexFixing(IndexON,D2340,TRUE,_xll.ohTrigger(RecalcTrigger,TriggerON)),NA())</f>
        <v>1.5632668436282859E-2</v>
      </c>
      <c r="H2340" s="42">
        <f>_xll.qlCalendarAdvance(Calendar,$H2339,B2340,"f",FALSE)</f>
        <v>55887</v>
      </c>
      <c r="I2340" s="172">
        <f>_xll.qlInterestRateIndexValueDate(Index1M,$H2340)</f>
        <v>55887</v>
      </c>
      <c r="J2340" s="177">
        <f>IFERROR(_xll.qlIndexFixing(Index1M,$H2340,TRUE,_xll.ohTrigger(RecalcTrigger,Trigger1M)),NA())</f>
        <v>1.5856481050549365E-2</v>
      </c>
      <c r="K2340" s="44">
        <f>IFERROR(_xll.qlIndexFixing(Index3M,H2340,TRUE,_xll.ohTrigger(RecalcTrigger,Trigger3M)),NA())</f>
        <v>1.6145834628206242E-2</v>
      </c>
      <c r="L2340" s="44">
        <f>IFERROR(_xll.qlIndexFixing(Index6M,$H2340,TRUE,_xll.ohTrigger(RecalcTrigger,Trigger6M)),NA())</f>
        <v>1.6281510477707917E-2</v>
      </c>
      <c r="M2340" s="178">
        <f>IFERROR(_xll.qlIndexFixing(Index1Y,$H2340,TRUE,_xll.ohTrigger(RecalcTrigger,Trigger1Y)),NA())</f>
        <v>1.6495344474180683E-2</v>
      </c>
      <c r="N2340" s="177">
        <f>IFERROR(_xll.qlIndexFixing(ONIndex1M,I2340,TRUE,_xll.ohTrigger(RecalcTrigger,Trigger1M)),NA())</f>
        <v>1.5854162376165069E-2</v>
      </c>
      <c r="O2340" s="44">
        <f>IFERROR(_xll.qlIndexFixing(ONIndex3M,I2340,TRUE,_xll.ohTrigger(RecalcTrigger,Trigger3M)),NA())</f>
        <v>1.6134838832067754E-2</v>
      </c>
      <c r="P2340" s="44">
        <f>IFERROR(_xll.qlIndexFixing(ONIndex6M,I2340,TRUE,_xll.ohTrigger(RecalcTrigger,Trigger6M)),NA())</f>
        <v>1.6255720542261619E-2</v>
      </c>
      <c r="Q2340" s="178">
        <f>IFERROR(_xll.qlIndexFixing(ONIndex1Y,I2340,TRUE,_xll.ohTrigger(RecalcTrigger,Trigger1Y)),NA())</f>
        <v>1.6443326292318781E-2</v>
      </c>
    </row>
    <row r="2341" spans="2:17" x14ac:dyDescent="0.2">
      <c r="B2341" s="39" t="s">
        <v>42</v>
      </c>
      <c r="D2341" s="42">
        <f>_xll.qlCalendarAdvance(Calendar,$D2340,B2341,"f",FALSE)</f>
        <v>55894</v>
      </c>
      <c r="E2341" s="172">
        <f>_xll.qlInterestRateIndexValueDate(IndexON,D2341)</f>
        <v>55894</v>
      </c>
      <c r="F2341" s="188">
        <f>IFERROR(_xll.qlIndexFixing(IndexON,D2341,TRUE,_xll.ohTrigger(RecalcTrigger,TriggerON)),NA())</f>
        <v>1.5629595663288663E-2</v>
      </c>
      <c r="H2341" s="42">
        <f>_xll.qlCalendarAdvance(Calendar,$H2340,B2341,"f",FALSE)</f>
        <v>55894</v>
      </c>
      <c r="I2341" s="172">
        <f>_xll.qlInterestRateIndexValueDate(Index1M,$H2341)</f>
        <v>55894</v>
      </c>
      <c r="J2341" s="177">
        <f>IFERROR(_xll.qlIndexFixing(Index1M,$H2341,TRUE,_xll.ohTrigger(RecalcTrigger,Trigger1M)),NA())</f>
        <v>1.5852832197350279E-2</v>
      </c>
      <c r="K2341" s="44">
        <f>IFERROR(_xll.qlIndexFixing(Index3M,H2341,TRUE,_xll.ohTrigger(RecalcTrigger,Trigger3M)),NA())</f>
        <v>1.6142643938817779E-2</v>
      </c>
      <c r="L2341" s="44">
        <f>IFERROR(_xll.qlIndexFixing(Index6M,$H2341,TRUE,_xll.ohTrigger(RecalcTrigger,Trigger6M)),NA())</f>
        <v>1.627853021327165E-2</v>
      </c>
      <c r="M2341" s="178">
        <f>IFERROR(_xll.qlIndexFixing(Index1Y,$H2341,TRUE,_xll.ohTrigger(RecalcTrigger,Trigger1Y)),NA())</f>
        <v>1.6492281572327863E-2</v>
      </c>
      <c r="N2341" s="177">
        <f>IFERROR(_xll.qlIndexFixing(ONIndex1M,I2341,TRUE,_xll.ohTrigger(RecalcTrigger,Trigger1M)),NA())</f>
        <v>1.5850492330038067E-2</v>
      </c>
      <c r="O2341" s="44">
        <f>IFERROR(_xll.qlIndexFixing(ONIndex3M,I2341,TRUE,_xll.ohTrigger(RecalcTrigger,Trigger3M)),NA())</f>
        <v>1.6131564454099728E-2</v>
      </c>
      <c r="P2341" s="44">
        <f>IFERROR(_xll.qlIndexFixing(ONIndex6M,I2341,TRUE,_xll.ohTrigger(RecalcTrigger,Trigger6M)),NA())</f>
        <v>1.6252568451082437E-2</v>
      </c>
      <c r="Q2341" s="178">
        <f>IFERROR(_xll.qlIndexFixing(ONIndex1Y,I2341,TRUE,_xll.ohTrigger(RecalcTrigger,Trigger1Y)),NA())</f>
        <v>1.6439891339245692E-2</v>
      </c>
    </row>
    <row r="2342" spans="2:17" x14ac:dyDescent="0.2">
      <c r="B2342" s="39" t="s">
        <v>42</v>
      </c>
      <c r="D2342" s="42">
        <f>_xll.qlCalendarAdvance(Calendar,$D2341,B2342,"f",FALSE)</f>
        <v>55901</v>
      </c>
      <c r="E2342" s="172">
        <f>_xll.qlInterestRateIndexValueDate(IndexON,D2342)</f>
        <v>55901</v>
      </c>
      <c r="F2342" s="188">
        <f>IFERROR(_xll.qlIndexFixing(IndexON,D2342,TRUE,_xll.ohTrigger(RecalcTrigger,TriggerON)),NA())</f>
        <v>1.562653830056937E-2</v>
      </c>
      <c r="H2342" s="42">
        <f>_xll.qlCalendarAdvance(Calendar,$H2341,B2342,"f",FALSE)</f>
        <v>55901</v>
      </c>
      <c r="I2342" s="172">
        <f>_xll.qlInterestRateIndexValueDate(Index1M,$H2342)</f>
        <v>55901</v>
      </c>
      <c r="J2342" s="177">
        <f>IFERROR(_xll.qlIndexFixing(Index1M,$H2342,TRUE,_xll.ohTrigger(RecalcTrigger,Trigger1M)),NA())</f>
        <v>1.584919617331992E-2</v>
      </c>
      <c r="K2342" s="44">
        <f>IFERROR(_xll.qlIndexFixing(Index3M,H2342,TRUE,_xll.ohTrigger(RecalcTrigger,Trigger3M)),NA())</f>
        <v>1.6139468746410233E-2</v>
      </c>
      <c r="L2342" s="44">
        <f>IFERROR(_xll.qlIndexFixing(Index6M,$H2342,TRUE,_xll.ohTrigger(RecalcTrigger,Trigger6M)),NA())</f>
        <v>1.627556543571395E-2</v>
      </c>
      <c r="M2342" s="178">
        <f>IFERROR(_xll.qlIndexFixing(Index1Y,$H2342,TRUE,_xll.ohTrigger(RecalcTrigger,Trigger1Y)),NA())</f>
        <v>1.6489235162191401E-2</v>
      </c>
      <c r="N2342" s="177">
        <f>IFERROR(_xll.qlIndexFixing(ONIndex1M,I2342,TRUE,_xll.ohTrigger(RecalcTrigger,Trigger1M)),NA())</f>
        <v>1.5846835096517596E-2</v>
      </c>
      <c r="O2342" s="44">
        <f>IFERROR(_xll.qlIndexFixing(ONIndex3M,I2342,TRUE,_xll.ohTrigger(RecalcTrigger,Trigger3M)),NA())</f>
        <v>1.6128305511368866E-2</v>
      </c>
      <c r="P2342" s="44">
        <f>IFERROR(_xll.qlIndexFixing(ONIndex6M,I2342,TRUE,_xll.ohTrigger(RecalcTrigger,Trigger6M)),NA())</f>
        <v>1.6249431720577839E-2</v>
      </c>
      <c r="Q2342" s="178">
        <f>IFERROR(_xll.qlIndexFixing(ONIndex1Y,I2342,TRUE,_xll.ohTrigger(RecalcTrigger,Trigger1Y)),NA())</f>
        <v>1.6436472602047541E-2</v>
      </c>
    </row>
    <row r="2343" spans="2:17" x14ac:dyDescent="0.2">
      <c r="B2343" s="39" t="s">
        <v>42</v>
      </c>
      <c r="D2343" s="42">
        <f>_xll.qlCalendarAdvance(Calendar,$D2342,B2343,"f",FALSE)</f>
        <v>55908</v>
      </c>
      <c r="E2343" s="172">
        <f>_xll.qlInterestRateIndexValueDate(IndexON,D2343)</f>
        <v>55908</v>
      </c>
      <c r="F2343" s="188">
        <f>IFERROR(_xll.qlIndexFixing(IndexON,D2343,TRUE,_xll.ohTrigger(RecalcTrigger,TriggerON)),NA())</f>
        <v>1.5623496348043943E-2</v>
      </c>
      <c r="H2343" s="42">
        <f>_xll.qlCalendarAdvance(Calendar,$H2342,B2343,"f",FALSE)</f>
        <v>55908</v>
      </c>
      <c r="I2343" s="172">
        <f>_xll.qlInterestRateIndexValueDate(Index1M,$H2343)</f>
        <v>55908</v>
      </c>
      <c r="J2343" s="177">
        <f>IFERROR(_xll.qlIndexFixing(Index1M,$H2343,TRUE,_xll.ohTrigger(RecalcTrigger,Trigger1M)),NA())</f>
        <v>1.5845572978439994E-2</v>
      </c>
      <c r="K2343" s="44">
        <f>IFERROR(_xll.qlIndexFixing(Index3M,H2343,TRUE,_xll.ohTrigger(RecalcTrigger,Trigger3M)),NA())</f>
        <v>1.6136309050949392E-2</v>
      </c>
      <c r="L2343" s="44">
        <f>IFERROR(_xll.qlIndexFixing(Index6M,$H2343,TRUE,_xll.ohTrigger(RecalcTrigger,Trigger6M)),NA())</f>
        <v>1.6272616144965862E-2</v>
      </c>
      <c r="M2343" s="178">
        <f>IFERROR(_xll.qlIndexFixing(Index1Y,$H2343,TRUE,_xll.ohTrigger(RecalcTrigger,Trigger1Y)),NA())</f>
        <v>1.6486205243623341E-2</v>
      </c>
      <c r="N2343" s="177">
        <f>IFERROR(_xll.qlIndexFixing(ONIndex1M,I2343,TRUE,_xll.ohTrigger(RecalcTrigger,Trigger1M)),NA())</f>
        <v>1.5843190675549623E-2</v>
      </c>
      <c r="O2343" s="44">
        <f>IFERROR(_xll.qlIndexFixing(ONIndex3M,I2343,TRUE,_xll.ohTrigger(RecalcTrigger,Trigger3M)),NA())</f>
        <v>1.612506200379412E-2</v>
      </c>
      <c r="P2343" s="44">
        <f>IFERROR(_xll.qlIndexFixing(ONIndex6M,I2343,TRUE,_xll.ohTrigger(RecalcTrigger,Trigger6M)),NA())</f>
        <v>1.6246310350747827E-2</v>
      </c>
      <c r="Q2343" s="178">
        <f>IFERROR(_xll.qlIndexFixing(ONIndex1Y,I2343,TRUE,_xll.ohTrigger(RecalcTrigger,Trigger1Y)),NA())</f>
        <v>1.6433070080778361E-2</v>
      </c>
    </row>
    <row r="2344" spans="2:17" x14ac:dyDescent="0.2">
      <c r="B2344" s="39" t="s">
        <v>42</v>
      </c>
      <c r="D2344" s="42">
        <f>_xll.qlCalendarAdvance(Calendar,$D2343,B2344,"f",FALSE)</f>
        <v>55915</v>
      </c>
      <c r="E2344" s="172">
        <f>_xll.qlInterestRateIndexValueDate(IndexON,D2344)</f>
        <v>55915</v>
      </c>
      <c r="F2344" s="188">
        <f>IFERROR(_xll.qlIndexFixing(IndexON,D2344,TRUE,_xll.ohTrigger(RecalcTrigger,TriggerON)),NA())</f>
        <v>1.5620469805712377E-2</v>
      </c>
      <c r="H2344" s="42">
        <f>_xll.qlCalendarAdvance(Calendar,$H2343,B2344,"f",FALSE)</f>
        <v>55915</v>
      </c>
      <c r="I2344" s="172">
        <f>_xll.qlInterestRateIndexValueDate(Index1M,$H2344)</f>
        <v>55915</v>
      </c>
      <c r="J2344" s="177">
        <f>IFERROR(_xll.qlIndexFixing(Index1M,$H2344,TRUE,_xll.ohTrigger(RecalcTrigger,Trigger1M)),NA())</f>
        <v>1.5841702284016466E-2</v>
      </c>
      <c r="K2344" s="44">
        <f>IFERROR(_xll.qlIndexFixing(Index3M,H2344,TRUE,_xll.ohTrigger(RecalcTrigger,Trigger3M)),NA())</f>
        <v>1.6133030486375308E-2</v>
      </c>
      <c r="L2344" s="44">
        <f>IFERROR(_xll.qlIndexFixing(Index6M,$H2344,TRUE,_xll.ohTrigger(RecalcTrigger,Trigger6M)),NA())</f>
        <v>1.6269682340960222E-2</v>
      </c>
      <c r="M2344" s="178">
        <f>IFERROR(_xll.qlIndexFixing(Index1Y,$H2344,TRUE,_xll.ohTrigger(RecalcTrigger,Trigger1Y)),NA())</f>
        <v>1.648269495420061E-2</v>
      </c>
      <c r="N2344" s="177">
        <f>IFERROR(_xll.qlIndexFixing(ONIndex1M,I2344,TRUE,_xll.ohTrigger(RecalcTrigger,Trigger1M)),NA())</f>
        <v>1.5839559067134155E-2</v>
      </c>
      <c r="O2344" s="44">
        <f>IFERROR(_xll.qlIndexFixing(ONIndex3M,I2344,TRUE,_xll.ohTrigger(RecalcTrigger,Trigger3M)),NA())</f>
        <v>1.6121833931429519E-2</v>
      </c>
      <c r="P2344" s="44">
        <f>IFERROR(_xll.qlIndexFixing(ONIndex6M,I2344,TRUE,_xll.ohTrigger(RecalcTrigger,Trigger6M)),NA())</f>
        <v>1.6243204341592397E-2</v>
      </c>
      <c r="Q2344" s="178">
        <f>IFERROR(_xll.qlIndexFixing(ONIndex1Y,I2344,TRUE,_xll.ohTrigger(RecalcTrigger,Trigger1Y)),NA())</f>
        <v>1.6429683775411135E-2</v>
      </c>
    </row>
    <row r="2345" spans="2:17" x14ac:dyDescent="0.2">
      <c r="B2345" s="39" t="s">
        <v>42</v>
      </c>
      <c r="D2345" s="42">
        <f>_xll.qlCalendarAdvance(Calendar,$D2344,B2345,"f",FALSE)</f>
        <v>55922</v>
      </c>
      <c r="E2345" s="172">
        <f>_xll.qlInterestRateIndexValueDate(IndexON,D2345)</f>
        <v>55922</v>
      </c>
      <c r="F2345" s="188">
        <f>IFERROR(_xll.qlIndexFixing(IndexON,D2345,TRUE,_xll.ohTrigger(RecalcTrigger,TriggerON)),NA())</f>
        <v>1.5617458673682732E-2</v>
      </c>
      <c r="H2345" s="42">
        <f>_xll.qlCalendarAdvance(Calendar,$H2344,B2345,"f",FALSE)</f>
        <v>55922</v>
      </c>
      <c r="I2345" s="172">
        <f>_xll.qlInterestRateIndexValueDate(Index1M,$H2345)</f>
        <v>55922</v>
      </c>
      <c r="J2345" s="177">
        <f>IFERROR(_xll.qlIndexFixing(Index1M,$H2345,TRUE,_xll.ohTrigger(RecalcTrigger,Trigger1M)),NA())</f>
        <v>1.5838102466723441E-2</v>
      </c>
      <c r="K2345" s="44">
        <f>IFERROR(_xll.qlIndexFixing(Index3M,H2345,TRUE,_xll.ohTrigger(RecalcTrigger,Trigger3M)),NA())</f>
        <v>1.6129900815831051E-2</v>
      </c>
      <c r="L2345" s="44">
        <f>IFERROR(_xll.qlIndexFixing(Index6M,$H2345,TRUE,_xll.ohTrigger(RecalcTrigger,Trigger6M)),NA())</f>
        <v>1.6266764023631211E-2</v>
      </c>
      <c r="M2345" s="178">
        <f>IFERROR(_xll.qlIndexFixing(Index1Y,$H2345,TRUE,_xll.ohTrigger(RecalcTrigger,Trigger1Y)),NA())</f>
        <v>1.6480194880598164E-2</v>
      </c>
      <c r="N2345" s="177">
        <f>IFERROR(_xll.qlIndexFixing(ONIndex1M,I2345,TRUE,_xll.ohTrigger(RecalcTrigger,Trigger1M)),NA())</f>
        <v>1.5835940271325216E-2</v>
      </c>
      <c r="O2345" s="44">
        <f>IFERROR(_xll.qlIndexFixing(ONIndex3M,I2345,TRUE,_xll.ohTrigger(RecalcTrigger,Trigger3M)),NA())</f>
        <v>1.6118621294275069E-2</v>
      </c>
      <c r="P2345" s="44">
        <f>IFERROR(_xll.qlIndexFixing(ONIndex6M,I2345,TRUE,_xll.ohTrigger(RecalcTrigger,Trigger6M)),NA())</f>
        <v>1.6240113693138568E-2</v>
      </c>
      <c r="Q2345" s="178">
        <f>IFERROR(_xll.qlIndexFixing(ONIndex1Y,I2345,TRUE,_xll.ohTrigger(RecalcTrigger,Trigger1Y)),NA())</f>
        <v>1.6426313685945864E-2</v>
      </c>
    </row>
    <row r="2346" spans="2:17" x14ac:dyDescent="0.2">
      <c r="B2346" s="39" t="s">
        <v>42</v>
      </c>
      <c r="D2346" s="42">
        <f>_xll.qlCalendarAdvance(Calendar,$D2345,B2346,"f",FALSE)</f>
        <v>55929</v>
      </c>
      <c r="E2346" s="172">
        <f>_xll.qlInterestRateIndexValueDate(IndexON,D2346)</f>
        <v>55929</v>
      </c>
      <c r="F2346" s="188">
        <f>IFERROR(_xll.qlIndexFixing(IndexON,D2346,TRUE,_xll.ohTrigger(RecalcTrigger,TriggerON)),NA())</f>
        <v>1.5614462951846951E-2</v>
      </c>
      <c r="H2346" s="42">
        <f>_xll.qlCalendarAdvance(Calendar,$H2345,B2346,"f",FALSE)</f>
        <v>55929</v>
      </c>
      <c r="I2346" s="172">
        <f>_xll.qlInterestRateIndexValueDate(Index1M,$H2346)</f>
        <v>55929</v>
      </c>
      <c r="J2346" s="177">
        <f>IFERROR(_xll.qlIndexFixing(Index1M,$H2346,TRUE,_xll.ohTrigger(RecalcTrigger,Trigger1M)),NA())</f>
        <v>1.583451547677869E-2</v>
      </c>
      <c r="K2346" s="44">
        <f>IFERROR(_xll.qlIndexFixing(Index3M,H2346,TRUE,_xll.ohTrigger(RecalcTrigger,Trigger3M)),NA())</f>
        <v>1.612678664141946E-2</v>
      </c>
      <c r="L2346" s="44">
        <f>IFERROR(_xll.qlIndexFixing(Index6M,$H2346,TRUE,_xll.ohTrigger(RecalcTrigger,Trigger6M)),NA())</f>
        <v>1.6263861192911209E-2</v>
      </c>
      <c r="M2346" s="178">
        <f>IFERROR(_xll.qlIndexFixing(Index1Y,$H2346,TRUE,_xll.ohTrigger(RecalcTrigger,Trigger1Y)),NA())</f>
        <v>1.6477214435847553E-2</v>
      </c>
      <c r="N2346" s="177">
        <f>IFERROR(_xll.qlIndexFixing(ONIndex1M,I2346,TRUE,_xll.ohTrigger(RecalcTrigger,Trigger1M)),NA())</f>
        <v>1.5832334288041761E-2</v>
      </c>
      <c r="O2346" s="44">
        <f>IFERROR(_xll.qlIndexFixing(ONIndex3M,I2346,TRUE,_xll.ohTrigger(RecalcTrigger,Trigger3M)),NA())</f>
        <v>1.6115424092330764E-2</v>
      </c>
      <c r="P2346" s="44">
        <f>IFERROR(_xll.qlIndexFixing(ONIndex6M,I2346,TRUE,_xll.ohTrigger(RecalcTrigger,Trigger6M)),NA())</f>
        <v>1.6237038405359321E-2</v>
      </c>
      <c r="Q2346" s="178">
        <f>IFERROR(_xll.qlIndexFixing(ONIndex1Y,I2346,TRUE,_xll.ohTrigger(RecalcTrigger,Trigger1Y)),NA())</f>
        <v>1.6422959812382548E-2</v>
      </c>
    </row>
    <row r="2347" spans="2:17" x14ac:dyDescent="0.2">
      <c r="B2347" s="39" t="s">
        <v>42</v>
      </c>
      <c r="D2347" s="42">
        <f>_xll.qlCalendarAdvance(Calendar,$D2346,B2347,"f",FALSE)</f>
        <v>55936</v>
      </c>
      <c r="E2347" s="172">
        <f>_xll.qlInterestRateIndexValueDate(IndexON,D2347)</f>
        <v>55936</v>
      </c>
      <c r="F2347" s="188">
        <f>IFERROR(_xll.qlIndexFixing(IndexON,D2347,TRUE,_xll.ohTrigger(RecalcTrigger,TriggerON)),NA())</f>
        <v>1.561148264025906E-2</v>
      </c>
      <c r="H2347" s="42">
        <f>_xll.qlCalendarAdvance(Calendar,$H2346,B2347,"f",FALSE)</f>
        <v>55936</v>
      </c>
      <c r="I2347" s="172">
        <f>_xll.qlInterestRateIndexValueDate(Index1M,$H2347)</f>
        <v>55936</v>
      </c>
      <c r="J2347" s="177">
        <f>IFERROR(_xll.qlIndexFixing(Index1M,$H2347,TRUE,_xll.ohTrigger(RecalcTrigger,Trigger1M)),NA())</f>
        <v>1.5830941314167735E-2</v>
      </c>
      <c r="K2347" s="44">
        <f>IFERROR(_xll.qlIndexFixing(Index3M,H2347,TRUE,_xll.ohTrigger(RecalcTrigger,Trigger3M)),NA())</f>
        <v>1.6123687963103199E-2</v>
      </c>
      <c r="L2347" s="44">
        <f>IFERROR(_xll.qlIndexFixing(Index6M,$H2347,TRUE,_xll.ohTrigger(RecalcTrigger,Trigger6M)),NA())</f>
        <v>1.6260973848733946E-2</v>
      </c>
      <c r="M2347" s="178">
        <f>IFERROR(_xll.qlIndexFixing(Index1Y,$H2347,TRUE,_xll.ohTrigger(RecalcTrigger,Trigger1Y)),NA())</f>
        <v>1.6474250482077044E-2</v>
      </c>
      <c r="N2347" s="177">
        <f>IFERROR(_xll.qlIndexFixing(ONIndex1M,I2347,TRUE,_xll.ohTrigger(RecalcTrigger,Trigger1M)),NA())</f>
        <v>1.5828741117337824E-2</v>
      </c>
      <c r="O2347" s="44">
        <f>IFERROR(_xll.qlIndexFixing(ONIndex3M,I2347,TRUE,_xll.ohTrigger(RecalcTrigger,Trigger3M)),NA())</f>
        <v>1.6112242325542574E-2</v>
      </c>
      <c r="P2347" s="44">
        <f>IFERROR(_xll.qlIndexFixing(ONIndex6M,I2347,TRUE,_xll.ohTrigger(RecalcTrigger,Trigger6M)),NA())</f>
        <v>1.6233978478281674E-2</v>
      </c>
      <c r="Q2347" s="178">
        <f>IFERROR(_xll.qlIndexFixing(ONIndex1Y,I2347,TRUE,_xll.ohTrigger(RecalcTrigger,Trigger1Y)),NA())</f>
        <v>1.6419622154748202E-2</v>
      </c>
    </row>
    <row r="2348" spans="2:17" x14ac:dyDescent="0.2">
      <c r="B2348" s="39" t="s">
        <v>42</v>
      </c>
      <c r="D2348" s="42">
        <f>_xll.qlCalendarAdvance(Calendar,$D2347,B2348,"f",FALSE)</f>
        <v>55943</v>
      </c>
      <c r="E2348" s="172">
        <f>_xll.qlInterestRateIndexValueDate(IndexON,D2348)</f>
        <v>55943</v>
      </c>
      <c r="F2348" s="188">
        <f>IFERROR(_xll.qlIndexFixing(IndexON,D2348,TRUE,_xll.ohTrigger(RecalcTrigger,TriggerON)),NA())</f>
        <v>1.5608517738892049E-2</v>
      </c>
      <c r="H2348" s="42">
        <f>_xll.qlCalendarAdvance(Calendar,$H2347,B2348,"f",FALSE)</f>
        <v>55943</v>
      </c>
      <c r="I2348" s="172">
        <f>_xll.qlInterestRateIndexValueDate(Index1M,$H2348)</f>
        <v>55943</v>
      </c>
      <c r="J2348" s="177">
        <f>IFERROR(_xll.qlIndexFixing(Index1M,$H2348,TRUE,_xll.ohTrigger(RecalcTrigger,Trigger1M)),NA())</f>
        <v>1.5827649440951712E-2</v>
      </c>
      <c r="K2348" s="44">
        <f>IFERROR(_xll.qlIndexFixing(Index3M,H2348,TRUE,_xll.ohTrigger(RecalcTrigger,Trigger3M)),NA())</f>
        <v>1.6120881369029411E-2</v>
      </c>
      <c r="L2348" s="44">
        <f>IFERROR(_xll.qlIndexFixing(Index6M,$H2348,TRUE,_xll.ohTrigger(RecalcTrigger,Trigger6M)),NA())</f>
        <v>1.625826334747774E-2</v>
      </c>
      <c r="M2348" s="178">
        <f>IFERROR(_xll.qlIndexFixing(Index1Y,$H2348,TRUE,_xll.ohTrigger(RecalcTrigger,Trigger1Y)),NA())</f>
        <v>1.6470793620839939E-2</v>
      </c>
      <c r="N2348" s="177">
        <f>IFERROR(_xll.qlIndexFixing(ONIndex1M,I2348,TRUE,_xll.ohTrigger(RecalcTrigger,Trigger1M)),NA())</f>
        <v>1.5825160759213402E-2</v>
      </c>
      <c r="O2348" s="44">
        <f>IFERROR(_xll.qlIndexFixing(ONIndex3M,I2348,TRUE,_xll.ohTrigger(RecalcTrigger,Trigger3M)),NA())</f>
        <v>1.6109075993964533E-2</v>
      </c>
      <c r="P2348" s="44">
        <f>IFERROR(_xll.qlIndexFixing(ONIndex6M,I2348,TRUE,_xll.ohTrigger(RecalcTrigger,Trigger6M)),NA())</f>
        <v>1.6230933911824584E-2</v>
      </c>
      <c r="Q2348" s="178">
        <f>IFERROR(_xll.qlIndexFixing(ONIndex1Y,I2348,TRUE,_xll.ohTrigger(RecalcTrigger,Trigger1Y)),NA())</f>
        <v>1.6416300713015808E-2</v>
      </c>
    </row>
    <row r="2349" spans="2:17" x14ac:dyDescent="0.2">
      <c r="B2349" s="39" t="s">
        <v>42</v>
      </c>
      <c r="D2349" s="42">
        <f>_xll.qlCalendarAdvance(Calendar,$D2348,B2349,"f",FALSE)</f>
        <v>55950</v>
      </c>
      <c r="E2349" s="172">
        <f>_xll.qlInterestRateIndexValueDate(IndexON,D2349)</f>
        <v>55950</v>
      </c>
      <c r="F2349" s="188">
        <f>IFERROR(_xll.qlIndexFixing(IndexON,D2349,TRUE,_xll.ohTrigger(RecalcTrigger,TriggerON)),NA())</f>
        <v>1.5605568247745914E-2</v>
      </c>
      <c r="H2349" s="42">
        <f>_xll.qlCalendarAdvance(Calendar,$H2348,B2349,"f",FALSE)</f>
        <v>55950</v>
      </c>
      <c r="I2349" s="172">
        <f>_xll.qlInterestRateIndexValueDate(Index1M,$H2349)</f>
        <v>55950</v>
      </c>
      <c r="J2349" s="177">
        <f>IFERROR(_xll.qlIndexFixing(Index1M,$H2349,TRUE,_xll.ohTrigger(RecalcTrigger,Trigger1M)),NA())</f>
        <v>1.5824193954668414E-2</v>
      </c>
      <c r="K2349" s="44">
        <f>IFERROR(_xll.qlIndexFixing(Index3M,H2349,TRUE,_xll.ohTrigger(RecalcTrigger,Trigger3M)),NA())</f>
        <v>1.6118234149999168E-2</v>
      </c>
      <c r="L2349" s="44">
        <f>IFERROR(_xll.qlIndexFixing(Index6M,$H2349,TRUE,_xll.ohTrigger(RecalcTrigger,Trigger6M)),NA())</f>
        <v>1.6255895554037874E-2</v>
      </c>
      <c r="M2349" s="178">
        <f>IFERROR(_xll.qlIndexFixing(Index1Y,$H2349,TRUE,_xll.ohTrigger(RecalcTrigger,Trigger1Y)),NA())</f>
        <v>1.6468372046895961E-2</v>
      </c>
      <c r="N2349" s="177">
        <f>IFERROR(_xll.qlIndexFixing(ONIndex1M,I2349,TRUE,_xll.ohTrigger(RecalcTrigger,Trigger1M)),NA())</f>
        <v>1.5821593213641481E-2</v>
      </c>
      <c r="O2349" s="44">
        <f>IFERROR(_xll.qlIndexFixing(ONIndex3M,I2349,TRUE,_xll.ohTrigger(RecalcTrigger,Trigger3M)),NA())</f>
        <v>1.6105925097569623E-2</v>
      </c>
      <c r="P2349" s="44">
        <f>IFERROR(_xll.qlIndexFixing(ONIndex6M,I2349,TRUE,_xll.ohTrigger(RecalcTrigger,Trigger6M)),NA())</f>
        <v>1.6227904706096107E-2</v>
      </c>
      <c r="Q2349" s="178">
        <f>IFERROR(_xll.qlIndexFixing(ONIndex1Y,I2349,TRUE,_xll.ohTrigger(RecalcTrigger,Trigger1Y)),NA())</f>
        <v>1.6412995487158355E-2</v>
      </c>
    </row>
    <row r="2350" spans="2:17" x14ac:dyDescent="0.2">
      <c r="B2350" s="39" t="s">
        <v>42</v>
      </c>
      <c r="D2350" s="42">
        <f>_xll.qlCalendarAdvance(Calendar,$D2349,B2350,"f",FALSE)</f>
        <v>55957</v>
      </c>
      <c r="E2350" s="172">
        <f>_xll.qlInterestRateIndexValueDate(IndexON,D2350)</f>
        <v>55957</v>
      </c>
      <c r="F2350" s="188">
        <f>IFERROR(_xll.qlIndexFixing(IndexON,D2350,TRUE,_xll.ohTrigger(RecalcTrigger,TriggerON)),NA())</f>
        <v>1.5602634166820655E-2</v>
      </c>
      <c r="H2350" s="42">
        <f>_xll.qlCalendarAdvance(Calendar,$H2349,B2350,"f",FALSE)</f>
        <v>55957</v>
      </c>
      <c r="I2350" s="172">
        <f>_xll.qlInterestRateIndexValueDate(Index1M,$H2350)</f>
        <v>55957</v>
      </c>
      <c r="J2350" s="177">
        <f>IFERROR(_xll.qlIndexFixing(Index1M,$H2350,TRUE,_xll.ohTrigger(RecalcTrigger,Trigger1M)),NA())</f>
        <v>1.5820569829621958E-2</v>
      </c>
      <c r="K2350" s="44">
        <f>IFERROR(_xll.qlIndexFixing(Index3M,H2350,TRUE,_xll.ohTrigger(RecalcTrigger,Trigger3M)),NA())</f>
        <v>1.6115186822712877E-2</v>
      </c>
      <c r="L2350" s="44">
        <f>IFERROR(_xll.qlIndexFixing(Index6M,$H2350,TRUE,_xll.ohTrigger(RecalcTrigger,Trigger6M)),NA())</f>
        <v>1.6253058590489176E-2</v>
      </c>
      <c r="M2350" s="178">
        <f>IFERROR(_xll.qlIndexFixing(Index1Y,$H2350,TRUE,_xll.ohTrigger(RecalcTrigger,Trigger1Y)),NA())</f>
        <v>1.6465457565198086E-2</v>
      </c>
      <c r="N2350" s="177">
        <f>IFERROR(_xll.qlIndexFixing(ONIndex1M,I2350,TRUE,_xll.ohTrigger(RecalcTrigger,Trigger1M)),NA())</f>
        <v>1.5818038480622059E-2</v>
      </c>
      <c r="O2350" s="44">
        <f>IFERROR(_xll.qlIndexFixing(ONIndex3M,I2350,TRUE,_xll.ohTrigger(RecalcTrigger,Trigger3M)),NA())</f>
        <v>1.6102789636357844E-2</v>
      </c>
      <c r="P2350" s="44">
        <f>IFERROR(_xll.qlIndexFixing(ONIndex6M,I2350,TRUE,_xll.ohTrigger(RecalcTrigger,Trigger6M)),NA())</f>
        <v>1.6224890861042212E-2</v>
      </c>
      <c r="Q2350" s="178">
        <f>IFERROR(_xll.qlIndexFixing(ONIndex1Y,I2350,TRUE,_xll.ohTrigger(RecalcTrigger,Trigger1Y)),NA())</f>
        <v>1.6409706477202857E-2</v>
      </c>
    </row>
    <row r="2351" spans="2:17" x14ac:dyDescent="0.2">
      <c r="B2351" s="39" t="s">
        <v>42</v>
      </c>
      <c r="D2351" s="42">
        <f>_xll.qlCalendarAdvance(Calendar,$D2350,B2351,"f",FALSE)</f>
        <v>55964</v>
      </c>
      <c r="E2351" s="172">
        <f>_xll.qlInterestRateIndexValueDate(IndexON,D2351)</f>
        <v>55964</v>
      </c>
      <c r="F2351" s="188">
        <f>IFERROR(_xll.qlIndexFixing(IndexON,D2351,TRUE,_xll.ohTrigger(RecalcTrigger,TriggerON)),NA())</f>
        <v>1.5599715496116275E-2</v>
      </c>
      <c r="H2351" s="42">
        <f>_xll.qlCalendarAdvance(Calendar,$H2350,B2351,"f",FALSE)</f>
        <v>55964</v>
      </c>
      <c r="I2351" s="172">
        <f>_xll.qlInterestRateIndexValueDate(Index1M,$H2351)</f>
        <v>55964</v>
      </c>
      <c r="J2351" s="177">
        <f>IFERROR(_xll.qlIndexFixing(Index1M,$H2351,TRUE,_xll.ohTrigger(RecalcTrigger,Trigger1M)),NA())</f>
        <v>1.5817049267553313E-2</v>
      </c>
      <c r="K2351" s="44">
        <f>IFERROR(_xll.qlIndexFixing(Index3M,H2351,TRUE,_xll.ohTrigger(RecalcTrigger,Trigger3M)),NA())</f>
        <v>1.611215499491046E-2</v>
      </c>
      <c r="L2351" s="44">
        <f>IFERROR(_xll.qlIndexFixing(Index6M,$H2351,TRUE,_xll.ohTrigger(RecalcTrigger,Trigger6M)),NA())</f>
        <v>1.6250237116036469E-2</v>
      </c>
      <c r="M2351" s="178">
        <f>IFERROR(_xll.qlIndexFixing(Index1Y,$H2351,TRUE,_xll.ohTrigger(RecalcTrigger,Trigger1Y)),NA())</f>
        <v>1.6462559573905036E-2</v>
      </c>
      <c r="N2351" s="177">
        <f>IFERROR(_xll.qlIndexFixing(ONIndex1M,I2351,TRUE,_xll.ohTrigger(RecalcTrigger,Trigger1M)),NA())</f>
        <v>1.5814496560182155E-2</v>
      </c>
      <c r="O2351" s="44">
        <f>IFERROR(_xll.qlIndexFixing(ONIndex3M,I2351,TRUE,_xll.ohTrigger(RecalcTrigger,Trigger3M)),NA())</f>
        <v>1.6099669610329197E-2</v>
      </c>
      <c r="P2351" s="44">
        <f>IFERROR(_xll.qlIndexFixing(ONIndex6M,I2351,TRUE,_xll.ohTrigger(RecalcTrigger,Trigger6M)),NA())</f>
        <v>1.6221892376608871E-2</v>
      </c>
      <c r="Q2351" s="178">
        <f>IFERROR(_xll.qlIndexFixing(ONIndex1Y,I2351,TRUE,_xll.ohTrigger(RecalcTrigger,Trigger1Y)),NA())</f>
        <v>1.6406433683149313E-2</v>
      </c>
    </row>
    <row r="2352" spans="2:17" x14ac:dyDescent="0.2">
      <c r="B2352" s="39" t="s">
        <v>42</v>
      </c>
      <c r="D2352" s="42">
        <f>_xll.qlCalendarAdvance(Calendar,$D2351,B2352,"f",FALSE)</f>
        <v>55971</v>
      </c>
      <c r="E2352" s="172">
        <f>_xll.qlInterestRateIndexValueDate(IndexON,D2352)</f>
        <v>55971</v>
      </c>
      <c r="F2352" s="188">
        <f>IFERROR(_xll.qlIndexFixing(IndexON,D2352,TRUE,_xll.ohTrigger(RecalcTrigger,TriggerON)),NA())</f>
        <v>1.5596812235659787E-2</v>
      </c>
      <c r="H2352" s="42">
        <f>_xll.qlCalendarAdvance(Calendar,$H2351,B2352,"f",FALSE)</f>
        <v>55971</v>
      </c>
      <c r="I2352" s="172">
        <f>_xll.qlInterestRateIndexValueDate(Index1M,$H2352)</f>
        <v>55971</v>
      </c>
      <c r="J2352" s="177">
        <f>IFERROR(_xll.qlIndexFixing(Index1M,$H2352,TRUE,_xll.ohTrigger(RecalcTrigger,Trigger1M)),NA())</f>
        <v>1.5813541534535749E-2</v>
      </c>
      <c r="K2352" s="44">
        <f>IFERROR(_xll.qlIndexFixing(Index3M,H2352,TRUE,_xll.ohTrigger(RecalcTrigger,Trigger3M)),NA())</f>
        <v>1.6109138666557422E-2</v>
      </c>
      <c r="L2352" s="44">
        <f>IFERROR(_xll.qlIndexFixing(Index6M,$H2352,TRUE,_xll.ohTrigger(RecalcTrigger,Trigger6M)),NA())</f>
        <v>1.6247431130615799E-2</v>
      </c>
      <c r="M2352" s="178">
        <f>IFERROR(_xll.qlIndexFixing(Index1Y,$H2352,TRUE,_xll.ohTrigger(RecalcTrigger,Trigger1Y)),NA())</f>
        <v>1.6459852274469531E-2</v>
      </c>
      <c r="N2352" s="177">
        <f>IFERROR(_xll.qlIndexFixing(ONIndex1M,I2352,TRUE,_xll.ohTrigger(RecalcTrigger,Trigger1M)),NA())</f>
        <v>1.5810967452294749E-2</v>
      </c>
      <c r="O2352" s="44">
        <f>IFERROR(_xll.qlIndexFixing(ONIndex3M,I2352,TRUE,_xll.ohTrigger(RecalcTrigger,Trigger3M)),NA())</f>
        <v>1.6096565019510699E-2</v>
      </c>
      <c r="P2352" s="44">
        <f>IFERROR(_xll.qlIndexFixing(ONIndex6M,I2352,TRUE,_xll.ohTrigger(RecalcTrigger,Trigger6M)),NA())</f>
        <v>1.6218909252904146E-2</v>
      </c>
      <c r="Q2352" s="178">
        <f>IFERROR(_xll.qlIndexFixing(ONIndex1Y,I2352,TRUE,_xll.ohTrigger(RecalcTrigger,Trigger1Y)),NA())</f>
        <v>1.6403177104997724E-2</v>
      </c>
    </row>
    <row r="2353" spans="2:17" x14ac:dyDescent="0.2">
      <c r="B2353" s="39" t="s">
        <v>42</v>
      </c>
      <c r="D2353" s="42">
        <f>_xll.qlCalendarAdvance(Calendar,$D2352,B2353,"f",FALSE)</f>
        <v>55982</v>
      </c>
      <c r="E2353" s="172">
        <f>_xll.qlInterestRateIndexValueDate(IndexON,D2353)</f>
        <v>55982</v>
      </c>
      <c r="F2353" s="188">
        <f>IFERROR(_xll.qlIndexFixing(IndexON,D2353,TRUE,_xll.ohTrigger(RecalcTrigger,TriggerON)),NA())</f>
        <v>1.5592025280120048E-2</v>
      </c>
      <c r="H2353" s="42">
        <f>_xll.qlCalendarAdvance(Calendar,$H2352,B2353,"f",FALSE)</f>
        <v>55982</v>
      </c>
      <c r="I2353" s="172">
        <f>_xll.qlInterestRateIndexValueDate(Index1M,$H2353)</f>
        <v>55982</v>
      </c>
      <c r="J2353" s="177">
        <f>IFERROR(_xll.qlIndexFixing(Index1M,$H2353,TRUE,_xll.ohTrigger(RecalcTrigger,Trigger1M)),NA())</f>
        <v>1.5807961149964266E-2</v>
      </c>
      <c r="K2353" s="44">
        <f>IFERROR(_xll.qlIndexFixing(Index3M,H2353,TRUE,_xll.ohTrigger(RecalcTrigger,Trigger3M)),NA())</f>
        <v>1.6103998156452484E-2</v>
      </c>
      <c r="L2353" s="44">
        <f>IFERROR(_xll.qlIndexFixing(Index6M,$H2353,TRUE,_xll.ohTrigger(RecalcTrigger,Trigger6M)),NA())</f>
        <v>1.6242718879421414E-2</v>
      </c>
      <c r="M2353" s="178">
        <f>IFERROR(_xll.qlIndexFixing(Index1Y,$H2353,TRUE,_xll.ohTrigger(RecalcTrigger,Trigger1Y)),NA())</f>
        <v>1.6454831931155489E-2</v>
      </c>
      <c r="N2353" s="177">
        <f>IFERROR(_xll.qlIndexFixing(ONIndex1M,I2353,TRUE,_xll.ohTrigger(RecalcTrigger,Trigger1M)),NA())</f>
        <v>1.5805263597379327E-2</v>
      </c>
      <c r="O2353" s="44">
        <f>IFERROR(_xll.qlIndexFixing(ONIndex3M,I2353,TRUE,_xll.ohTrigger(RecalcTrigger,Trigger3M)),NA())</f>
        <v>1.6091447139552351E-2</v>
      </c>
      <c r="P2353" s="44">
        <f>IFERROR(_xll.qlIndexFixing(ONIndex6M,I2353,TRUE,_xll.ohTrigger(RecalcTrigger,Trigger6M)),NA())</f>
        <v>1.6213953925499069E-2</v>
      </c>
      <c r="Q2353" s="178">
        <f>IFERROR(_xll.qlIndexFixing(ONIndex1Y,I2353,TRUE,_xll.ohTrigger(RecalcTrigger,Trigger1Y)),NA())</f>
        <v>1.6397816178238545E-2</v>
      </c>
    </row>
    <row r="2354" spans="2:17" x14ac:dyDescent="0.2">
      <c r="B2354" s="39" t="s">
        <v>42</v>
      </c>
      <c r="D2354" s="42">
        <f>_xll.qlCalendarAdvance(Calendar,$D2353,B2354,"f",FALSE)</f>
        <v>55989</v>
      </c>
      <c r="E2354" s="172">
        <f>_xll.qlInterestRateIndexValueDate(IndexON,D2354)</f>
        <v>55989</v>
      </c>
      <c r="F2354" s="188">
        <f>IFERROR(_xll.qlIndexFixing(IndexON,D2354,TRUE,_xll.ohTrigger(RecalcTrigger,TriggerON)),NA())</f>
        <v>1.5589159689326504E-2</v>
      </c>
      <c r="H2354" s="42">
        <f>_xll.qlCalendarAdvance(Calendar,$H2353,B2354,"f",FALSE)</f>
        <v>55989</v>
      </c>
      <c r="I2354" s="172">
        <f>_xll.qlInterestRateIndexValueDate(Index1M,$H2354)</f>
        <v>55989</v>
      </c>
      <c r="J2354" s="177">
        <f>IFERROR(_xll.qlIndexFixing(Index1M,$H2354,TRUE,_xll.ohTrigger(RecalcTrigger,Trigger1M)),NA())</f>
        <v>1.5804485639935566E-2</v>
      </c>
      <c r="K2354" s="44">
        <f>IFERROR(_xll.qlIndexFixing(Index3M,H2354,TRUE,_xll.ohTrigger(RecalcTrigger,Trigger3M)),NA())</f>
        <v>1.6101018755935524E-2</v>
      </c>
      <c r="L2354" s="44">
        <f>IFERROR(_xll.qlIndexFixing(Index6M,$H2354,TRUE,_xll.ohTrigger(RecalcTrigger,Trigger6M)),NA())</f>
        <v>1.6239950755319178E-2</v>
      </c>
      <c r="M2354" s="178">
        <f>IFERROR(_xll.qlIndexFixing(Index1Y,$H2354,TRUE,_xll.ohTrigger(RecalcTrigger,Trigger1Y)),NA())</f>
        <v>1.6451990731456867E-2</v>
      </c>
      <c r="N2354" s="177">
        <f>IFERROR(_xll.qlIndexFixing(ONIndex1M,I2354,TRUE,_xll.ohTrigger(RecalcTrigger,Trigger1M)),NA())</f>
        <v>1.5801765908649568E-2</v>
      </c>
      <c r="O2354" s="44">
        <f>IFERROR(_xll.qlIndexFixing(ONIndex3M,I2354,TRUE,_xll.ohTrigger(RecalcTrigger,Trigger3M)),NA())</f>
        <v>1.6088380304603023E-2</v>
      </c>
      <c r="P2354" s="44">
        <f>IFERROR(_xll.qlIndexFixing(ONIndex6M,I2354,TRUE,_xll.ohTrigger(RecalcTrigger,Trigger6M)),NA())</f>
        <v>1.6211008368042235E-2</v>
      </c>
      <c r="Q2354" s="178">
        <f>IFERROR(_xll.qlIndexFixing(ONIndex1Y,I2354,TRUE,_xll.ohTrigger(RecalcTrigger,Trigger1Y)),NA())</f>
        <v>1.6394599270539434E-2</v>
      </c>
    </row>
    <row r="2355" spans="2:17" x14ac:dyDescent="0.2">
      <c r="B2355" s="39" t="s">
        <v>42</v>
      </c>
      <c r="D2355" s="42">
        <f>_xll.qlCalendarAdvance(Calendar,$D2354,B2355,"f",FALSE)</f>
        <v>55996</v>
      </c>
      <c r="E2355" s="172">
        <f>_xll.qlInterestRateIndexValueDate(IndexON,D2355)</f>
        <v>55996</v>
      </c>
      <c r="F2355" s="188">
        <f>IFERROR(_xll.qlIndexFixing(IndexON,D2355,TRUE,_xll.ohTrigger(RecalcTrigger,TriggerON)),NA())</f>
        <v>1.558630950737605E-2</v>
      </c>
      <c r="H2355" s="42">
        <f>_xll.qlCalendarAdvance(Calendar,$H2354,B2355,"f",FALSE)</f>
        <v>55996</v>
      </c>
      <c r="I2355" s="172">
        <f>_xll.qlInterestRateIndexValueDate(Index1M,$H2355)</f>
        <v>55996</v>
      </c>
      <c r="J2355" s="177">
        <f>IFERROR(_xll.qlIndexFixing(Index1M,$H2355,TRUE,_xll.ohTrigger(RecalcTrigger,Trigger1M)),NA())</f>
        <v>1.5801022958320126E-2</v>
      </c>
      <c r="K2355" s="44">
        <f>IFERROR(_xll.qlIndexFixing(Index3M,H2355,TRUE,_xll.ohTrigger(RecalcTrigger,Trigger3M)),NA())</f>
        <v>1.6098054852628819E-2</v>
      </c>
      <c r="L2355" s="44">
        <f>IFERROR(_xll.qlIndexFixing(Index6M,$H2355,TRUE,_xll.ohTrigger(RecalcTrigger,Trigger6M)),NA())</f>
        <v>1.6237198118609818E-2</v>
      </c>
      <c r="M2355" s="178">
        <f>IFERROR(_xll.qlIndexFixing(Index1Y,$H2355,TRUE,_xll.ohTrigger(RecalcTrigger,Trigger1Y)),NA())</f>
        <v>1.6449166020023442E-2</v>
      </c>
      <c r="N2355" s="177">
        <f>IFERROR(_xll.qlIndexFixing(ONIndex1M,I2355,TRUE,_xll.ohTrigger(RecalcTrigger,Trigger1M)),NA())</f>
        <v>1.57982810312296E-2</v>
      </c>
      <c r="O2355" s="44">
        <f>IFERROR(_xll.qlIndexFixing(ONIndex3M,I2355,TRUE,_xll.ohTrigger(RecalcTrigger,Trigger3M)),NA())</f>
        <v>1.6085328903377993E-2</v>
      </c>
      <c r="P2355" s="44">
        <f>IFERROR(_xll.qlIndexFixing(ONIndex6M,I2355,TRUE,_xll.ohTrigger(RecalcTrigger,Trigger6M)),NA())</f>
        <v>1.620807816974712E-2</v>
      </c>
      <c r="Q2355" s="178">
        <f>IFERROR(_xll.qlIndexFixing(ONIndex1Y,I2355,TRUE,_xll.ohTrigger(RecalcTrigger,Trigger1Y)),NA())</f>
        <v>1.6391398577283445E-2</v>
      </c>
    </row>
    <row r="2356" spans="2:17" x14ac:dyDescent="0.2">
      <c r="B2356" s="39" t="s">
        <v>42</v>
      </c>
      <c r="D2356" s="42">
        <f>_xll.qlCalendarAdvance(Calendar,$D2355,B2356,"f",FALSE)</f>
        <v>56003</v>
      </c>
      <c r="E2356" s="172">
        <f>_xll.qlInterestRateIndexValueDate(IndexON,D2356)</f>
        <v>56003</v>
      </c>
      <c r="F2356" s="188">
        <f>IFERROR(_xll.qlIndexFixing(IndexON,D2356,TRUE,_xll.ohTrigger(RecalcTrigger,TriggerON)),NA())</f>
        <v>1.5583474734268687E-2</v>
      </c>
      <c r="H2356" s="42">
        <f>_xll.qlCalendarAdvance(Calendar,$H2355,B2356,"f",FALSE)</f>
        <v>56003</v>
      </c>
      <c r="I2356" s="172">
        <f>_xll.qlInterestRateIndexValueDate(Index1M,$H2356)</f>
        <v>56003</v>
      </c>
      <c r="J2356" s="177">
        <f>IFERROR(_xll.qlIndexFixing(Index1M,$H2356,TRUE,_xll.ohTrigger(RecalcTrigger,Trigger1M)),NA())</f>
        <v>1.5797573105117944E-2</v>
      </c>
      <c r="K2356" s="44">
        <f>IFERROR(_xll.qlIndexFixing(Index3M,H2356,TRUE,_xll.ohTrigger(RecalcTrigger,Trigger3M)),NA())</f>
        <v>1.6095106446496744E-2</v>
      </c>
      <c r="L2356" s="44">
        <f>IFERROR(_xll.qlIndexFixing(Index6M,$H2356,TRUE,_xll.ohTrigger(RecalcTrigger,Trigger6M)),NA())</f>
        <v>1.6234460969230896E-2</v>
      </c>
      <c r="M2356" s="178">
        <f>IFERROR(_xll.qlIndexFixing(Index1Y,$H2356,TRUE,_xll.ohTrigger(RecalcTrigger,Trigger1Y)),NA())</f>
        <v>1.644635779671777E-2</v>
      </c>
      <c r="N2356" s="177">
        <f>IFERROR(_xll.qlIndexFixing(ONIndex1M,I2356,TRUE,_xll.ohTrigger(RecalcTrigger,Trigger1M)),NA())</f>
        <v>1.5794808965200469E-2</v>
      </c>
      <c r="O2356" s="44">
        <f>IFERROR(_xll.qlIndexFixing(ONIndex3M,I2356,TRUE,_xll.ohTrigger(RecalcTrigger,Trigger3M)),NA())</f>
        <v>1.6082292935958309E-2</v>
      </c>
      <c r="P2356" s="44">
        <f>IFERROR(_xll.qlIndexFixing(ONIndex6M,I2356,TRUE,_xll.ohTrigger(RecalcTrigger,Trigger6M)),NA())</f>
        <v>1.6205163330694772E-2</v>
      </c>
      <c r="Q2356" s="178">
        <f>IFERROR(_xll.qlIndexFixing(ONIndex1Y,I2356,TRUE,_xll.ohTrigger(RecalcTrigger,Trigger1Y)),NA())</f>
        <v>1.6388214098470577E-2</v>
      </c>
    </row>
    <row r="2357" spans="2:17" x14ac:dyDescent="0.2">
      <c r="B2357" s="39" t="s">
        <v>42</v>
      </c>
      <c r="D2357" s="42">
        <f>_xll.qlCalendarAdvance(Calendar,$D2356,B2357,"f",FALSE)</f>
        <v>56010</v>
      </c>
      <c r="E2357" s="172">
        <f>_xll.qlInterestRateIndexValueDate(IndexON,D2357)</f>
        <v>56010</v>
      </c>
      <c r="F2357" s="188">
        <f>IFERROR(_xll.qlIndexFixing(IndexON,D2357,TRUE,_xll.ohTrigger(RecalcTrigger,TriggerON)),NA())</f>
        <v>1.5580655369923369E-2</v>
      </c>
      <c r="H2357" s="42">
        <f>_xll.qlCalendarAdvance(Calendar,$H2356,B2357,"f",FALSE)</f>
        <v>56010</v>
      </c>
      <c r="I2357" s="172">
        <f>_xll.qlInterestRateIndexValueDate(Index1M,$H2357)</f>
        <v>56010</v>
      </c>
      <c r="J2357" s="177">
        <f>IFERROR(_xll.qlIndexFixing(Index1M,$H2357,TRUE,_xll.ohTrigger(RecalcTrigger,Trigger1M)),NA())</f>
        <v>1.5794233300194804E-2</v>
      </c>
      <c r="K2357" s="44">
        <f>IFERROR(_xll.qlIndexFixing(Index3M,H2357,TRUE,_xll.ohTrigger(RecalcTrigger,Trigger3M)),NA())</f>
        <v>1.6092321307926909E-2</v>
      </c>
      <c r="L2357" s="44">
        <f>IFERROR(_xll.qlIndexFixing(Index6M,$H2357,TRUE,_xll.ohTrigger(RecalcTrigger,Trigger6M)),NA())</f>
        <v>1.6231910266113619E-2</v>
      </c>
      <c r="M2357" s="178">
        <f>IFERROR(_xll.qlIndexFixing(Index1Y,$H2357,TRUE,_xll.ohTrigger(RecalcTrigger,Trigger1Y)),NA())</f>
        <v>1.644356606140307E-2</v>
      </c>
      <c r="N2357" s="177">
        <f>IFERROR(_xll.qlIndexFixing(ONIndex1M,I2357,TRUE,_xll.ohTrigger(RecalcTrigger,Trigger1M)),NA())</f>
        <v>1.5791349710562175E-2</v>
      </c>
      <c r="O2357" s="44">
        <f>IFERROR(_xll.qlIndexFixing(ONIndex3M,I2357,TRUE,_xll.ohTrigger(RecalcTrigger,Trigger3M)),NA())</f>
        <v>1.6079272402181877E-2</v>
      </c>
      <c r="P2357" s="44">
        <f>IFERROR(_xll.qlIndexFixing(ONIndex6M,I2357,TRUE,_xll.ohTrigger(RecalcTrigger,Trigger6M)),NA())</f>
        <v>1.620226385088519E-2</v>
      </c>
      <c r="Q2357" s="178">
        <f>IFERROR(_xll.qlIndexFixing(ONIndex1Y,I2357,TRUE,_xll.ohTrigger(RecalcTrigger,Trigger1Y)),NA())</f>
        <v>1.6385045833857692E-2</v>
      </c>
    </row>
    <row r="2358" spans="2:17" x14ac:dyDescent="0.2">
      <c r="B2358" s="39" t="s">
        <v>42</v>
      </c>
      <c r="D2358" s="42">
        <f>_xll.qlCalendarAdvance(Calendar,$D2357,B2358,"f",FALSE)</f>
        <v>56017</v>
      </c>
      <c r="E2358" s="172">
        <f>_xll.qlInterestRateIndexValueDate(IndexON,D2358)</f>
        <v>56017</v>
      </c>
      <c r="F2358" s="188">
        <f>IFERROR(_xll.qlIndexFixing(IndexON,D2358,TRUE,_xll.ohTrigger(RecalcTrigger,TriggerON)),NA())</f>
        <v>1.5577851414583233E-2</v>
      </c>
      <c r="H2358" s="42">
        <f>_xll.qlCalendarAdvance(Calendar,$H2357,B2358,"f",FALSE)</f>
        <v>56017</v>
      </c>
      <c r="I2358" s="172">
        <f>_xll.qlInterestRateIndexValueDate(Index1M,$H2358)</f>
        <v>56017</v>
      </c>
      <c r="J2358" s="177">
        <f>IFERROR(_xll.qlIndexFixing(Index1M,$H2358,TRUE,_xll.ohTrigger(RecalcTrigger,Trigger1M)),NA())</f>
        <v>1.5790809872072781E-2</v>
      </c>
      <c r="K2358" s="44">
        <f>IFERROR(_xll.qlIndexFixing(Index3M,H2358,TRUE,_xll.ohTrigger(RecalcTrigger,Trigger3M)),NA())</f>
        <v>1.608940487466955E-2</v>
      </c>
      <c r="L2358" s="44">
        <f>IFERROR(_xll.qlIndexFixing(Index6M,$H2358,TRUE,_xll.ohTrigger(RecalcTrigger,Trigger6M)),NA())</f>
        <v>1.6229205077624924E-2</v>
      </c>
      <c r="M2358" s="178">
        <f>IFERROR(_xll.qlIndexFixing(Index1Y,$H2358,TRUE,_xll.ohTrigger(RecalcTrigger,Trigger1Y)),NA())</f>
        <v>1.6440790813943673E-2</v>
      </c>
      <c r="N2358" s="177">
        <f>IFERROR(_xll.qlIndexFixing(ONIndex1M,I2358,TRUE,_xll.ohTrigger(RecalcTrigger,Trigger1M)),NA())</f>
        <v>1.5787903267314718E-2</v>
      </c>
      <c r="O2358" s="44">
        <f>IFERROR(_xll.qlIndexFixing(ONIndex3M,I2358,TRUE,_xll.ohTrigger(RecalcTrigger,Trigger3M)),NA())</f>
        <v>1.6076267302372882E-2</v>
      </c>
      <c r="P2358" s="44">
        <f>IFERROR(_xll.qlIndexFixing(ONIndex6M,I2358,TRUE,_xll.ohTrigger(RecalcTrigger,Trigger6M)),NA())</f>
        <v>1.6199379730399421E-2</v>
      </c>
      <c r="Q2358" s="178">
        <f>IFERROR(_xll.qlIndexFixing(ONIndex1Y,I2358,TRUE,_xll.ohTrigger(RecalcTrigger,Trigger1Y)),NA())</f>
        <v>1.6381893783687929E-2</v>
      </c>
    </row>
    <row r="2359" spans="2:17" x14ac:dyDescent="0.2">
      <c r="B2359" s="39" t="s">
        <v>42</v>
      </c>
      <c r="D2359" s="42">
        <f>_xll.qlCalendarAdvance(Calendar,$D2358,B2359,"f",FALSE)</f>
        <v>56024</v>
      </c>
      <c r="E2359" s="172">
        <f>_xll.qlInterestRateIndexValueDate(IndexON,D2359)</f>
        <v>56024</v>
      </c>
      <c r="F2359" s="188">
        <f>IFERROR(_xll.qlIndexFixing(IndexON,D2359,TRUE,_xll.ohTrigger(RecalcTrigger,TriggerON)),NA())</f>
        <v>1.5575062868005141E-2</v>
      </c>
      <c r="H2359" s="42">
        <f>_xll.qlCalendarAdvance(Calendar,$H2358,B2359,"f",FALSE)</f>
        <v>56024</v>
      </c>
      <c r="I2359" s="172">
        <f>_xll.qlInterestRateIndexValueDate(Index1M,$H2359)</f>
        <v>56024</v>
      </c>
      <c r="J2359" s="177">
        <f>IFERROR(_xll.qlIndexFixing(Index1M,$H2359,TRUE,_xll.ohTrigger(RecalcTrigger,Trigger1M)),NA())</f>
        <v>1.578739927291295E-2</v>
      </c>
      <c r="K2359" s="44">
        <f>IFERROR(_xll.qlIndexFixing(Index3M,H2359,TRUE,_xll.ohTrigger(RecalcTrigger,Trigger3M)),NA())</f>
        <v>1.6086503939187719E-2</v>
      </c>
      <c r="L2359" s="44">
        <f>IFERROR(_xll.qlIndexFixing(Index6M,$H2359,TRUE,_xll.ohTrigger(RecalcTrigger,Trigger6M)),NA())</f>
        <v>1.6226515376979184E-2</v>
      </c>
      <c r="M2359" s="178">
        <f>IFERROR(_xll.qlIndexFixing(Index1Y,$H2359,TRUE,_xll.ohTrigger(RecalcTrigger,Trigger1Y)),NA())</f>
        <v>1.6438032054204799E-2</v>
      </c>
      <c r="N2359" s="177">
        <f>IFERROR(_xll.qlIndexFixing(ONIndex1M,I2359,TRUE,_xll.ohTrigger(RecalcTrigger,Trigger1M)),NA())</f>
        <v>1.5784469635458098E-2</v>
      </c>
      <c r="O2359" s="44">
        <f>IFERROR(_xll.qlIndexFixing(ONIndex3M,I2359,TRUE,_xll.ohTrigger(RecalcTrigger,Trigger3M)),NA())</f>
        <v>1.6073277636207139E-2</v>
      </c>
      <c r="P2359" s="44">
        <f>IFERROR(_xll.qlIndexFixing(ONIndex6M,I2359,TRUE,_xll.ohTrigger(RecalcTrigger,Trigger6M)),NA())</f>
        <v>1.6196510969075373E-2</v>
      </c>
      <c r="Q2359" s="178">
        <f>IFERROR(_xll.qlIndexFixing(ONIndex1Y,I2359,TRUE,_xll.ohTrigger(RecalcTrigger,Trigger1Y)),NA())</f>
        <v>1.6378757947961287E-2</v>
      </c>
    </row>
    <row r="2360" spans="2:17" x14ac:dyDescent="0.2">
      <c r="B2360" s="39" t="s">
        <v>42</v>
      </c>
      <c r="D2360" s="42">
        <f>_xll.qlCalendarAdvance(Calendar,$D2359,B2360,"f",FALSE)</f>
        <v>56031</v>
      </c>
      <c r="E2360" s="172">
        <f>_xll.qlInterestRateIndexValueDate(IndexON,D2360)</f>
        <v>56031</v>
      </c>
      <c r="F2360" s="188">
        <f>IFERROR(_xll.qlIndexFixing(IndexON,D2360,TRUE,_xll.ohTrigger(RecalcTrigger,TriggerON)),NA())</f>
        <v>1.5572289730351185E-2</v>
      </c>
      <c r="H2360" s="42">
        <f>_xll.qlCalendarAdvance(Calendar,$H2359,B2360,"f",FALSE)</f>
        <v>56031</v>
      </c>
      <c r="I2360" s="172">
        <f>_xll.qlInterestRateIndexValueDate(Index1M,$H2360)</f>
        <v>56031</v>
      </c>
      <c r="J2360" s="177">
        <f>IFERROR(_xll.qlIndexFixing(Index1M,$H2360,TRUE,_xll.ohTrigger(RecalcTrigger,Trigger1M)),NA())</f>
        <v>1.5784001502707472E-2</v>
      </c>
      <c r="K2360" s="44">
        <f>IFERROR(_xll.qlIndexFixing(Index3M,H2360,TRUE,_xll.ohTrigger(RecalcTrigger,Trigger3M)),NA())</f>
        <v>1.608361850144794E-2</v>
      </c>
      <c r="L2360" s="44">
        <f>IFERROR(_xll.qlIndexFixing(Index6M,$H2360,TRUE,_xll.ohTrigger(RecalcTrigger,Trigger6M)),NA())</f>
        <v>1.622384116411385E-2</v>
      </c>
      <c r="M2360" s="178">
        <f>IFERROR(_xll.qlIndexFixing(Index1Y,$H2360,TRUE,_xll.ohTrigger(RecalcTrigger,Trigger1Y)),NA())</f>
        <v>1.6435289782051887E-2</v>
      </c>
      <c r="N2360" s="177">
        <f>IFERROR(_xll.qlIndexFixing(ONIndex1M,I2360,TRUE,_xll.ohTrigger(RecalcTrigger,Trigger1M)),NA())</f>
        <v>1.5781048814911269E-2</v>
      </c>
      <c r="O2360" s="44">
        <f>IFERROR(_xll.qlIndexFixing(ONIndex3M,I2360,TRUE,_xll.ohTrigger(RecalcTrigger,Trigger3M)),NA())</f>
        <v>1.6070303403846742E-2</v>
      </c>
      <c r="P2360" s="44">
        <f>IFERROR(_xll.qlIndexFixing(ONIndex6M,I2360,TRUE,_xll.ohTrigger(RecalcTrigger,Trigger6M)),NA())</f>
        <v>1.6193657567075137E-2</v>
      </c>
      <c r="Q2360" s="178">
        <f>IFERROR(_xll.qlIndexFixing(ONIndex1Y,I2360,TRUE,_xll.ohTrigger(RecalcTrigger,Trigger1Y)),NA())</f>
        <v>1.6375638326515674E-2</v>
      </c>
    </row>
    <row r="2361" spans="2:17" x14ac:dyDescent="0.2">
      <c r="B2361" s="39" t="s">
        <v>42</v>
      </c>
      <c r="D2361" s="42">
        <f>_xll.qlCalendarAdvance(Calendar,$D2360,B2361,"f",FALSE)</f>
        <v>56038</v>
      </c>
      <c r="E2361" s="172">
        <f>_xll.qlInterestRateIndexValueDate(IndexON,D2361)</f>
        <v>56038</v>
      </c>
      <c r="F2361" s="188">
        <f>IFERROR(_xll.qlIndexFixing(IndexON,D2361,TRUE,_xll.ohTrigger(RecalcTrigger,TriggerON)),NA())</f>
        <v>1.5569532001459274E-2</v>
      </c>
      <c r="H2361" s="42">
        <f>_xll.qlCalendarAdvance(Calendar,$H2360,B2361,"f",FALSE)</f>
        <v>56038</v>
      </c>
      <c r="I2361" s="172">
        <f>_xll.qlInterestRateIndexValueDate(Index1M,$H2361)</f>
        <v>56038</v>
      </c>
      <c r="J2361" s="177">
        <f>IFERROR(_xll.qlIndexFixing(Index1M,$H2361,TRUE,_xll.ohTrigger(RecalcTrigger,Trigger1M)),NA())</f>
        <v>1.5780516264876348E-2</v>
      </c>
      <c r="K2361" s="44">
        <f>IFERROR(_xll.qlIndexFixing(Index3M,H2361,TRUE,_xll.ohTrigger(RecalcTrigger,Trigger3M)),NA())</f>
        <v>1.6080748561416735E-2</v>
      </c>
      <c r="L2361" s="44">
        <f>IFERROR(_xll.qlIndexFixing(Index6M,$H2361,TRUE,_xll.ohTrigger(RecalcTrigger,Trigger6M)),NA())</f>
        <v>1.6221007530087272E-2</v>
      </c>
      <c r="M2361" s="178">
        <f>IFERROR(_xll.qlIndexFixing(Index1Y,$H2361,TRUE,_xll.ohTrigger(RecalcTrigger,Trigger1Y)),NA())</f>
        <v>1.6432563997351712E-2</v>
      </c>
      <c r="N2361" s="177">
        <f>IFERROR(_xll.qlIndexFixing(ONIndex1M,I2361,TRUE,_xll.ohTrigger(RecalcTrigger,Trigger1M)),NA())</f>
        <v>1.5777640805755277E-2</v>
      </c>
      <c r="O2361" s="44">
        <f>IFERROR(_xll.qlIndexFixing(ONIndex3M,I2361,TRUE,_xll.ohTrigger(RecalcTrigger,Trigger3M)),NA())</f>
        <v>1.6067344605129597E-2</v>
      </c>
      <c r="P2361" s="44">
        <f>IFERROR(_xll.qlIndexFixing(ONIndex6M,I2361,TRUE,_xll.ohTrigger(RecalcTrigger,Trigger6M)),NA())</f>
        <v>1.6190819524236622E-2</v>
      </c>
      <c r="Q2361" s="178">
        <f>IFERROR(_xll.qlIndexFixing(ONIndex1Y,I2361,TRUE,_xll.ohTrigger(RecalcTrigger,Trigger1Y)),NA())</f>
        <v>1.6372534919432136E-2</v>
      </c>
    </row>
    <row r="2362" spans="2:17" x14ac:dyDescent="0.2">
      <c r="B2362" s="39" t="s">
        <v>42</v>
      </c>
      <c r="D2362" s="42">
        <f>_xll.qlCalendarAdvance(Calendar,$D2361,B2362,"f",FALSE)</f>
        <v>56045</v>
      </c>
      <c r="E2362" s="172">
        <f>_xll.qlInterestRateIndexValueDate(IndexON,D2362)</f>
        <v>56045</v>
      </c>
      <c r="F2362" s="188">
        <f>IFERROR(_xll.qlIndexFixing(IndexON,D2362,TRUE,_xll.ohTrigger(RecalcTrigger,TriggerON)),NA())</f>
        <v>1.55667896814915E-2</v>
      </c>
      <c r="H2362" s="42">
        <f>_xll.qlCalendarAdvance(Calendar,$H2361,B2362,"f",FALSE)</f>
        <v>56045</v>
      </c>
      <c r="I2362" s="172">
        <f>_xll.qlInterestRateIndexValueDate(Index1M,$H2362)</f>
        <v>56045</v>
      </c>
      <c r="J2362" s="177">
        <f>IFERROR(_xll.qlIndexFixing(Index1M,$H2362,TRUE,_xll.ohTrigger(RecalcTrigger,Trigger1M)),NA())</f>
        <v>1.577714338190787E-2</v>
      </c>
      <c r="K2362" s="44">
        <f>IFERROR(_xll.qlIndexFixing(Index3M,H2362,TRUE,_xll.ohTrigger(RecalcTrigger,Trigger3M)),NA())</f>
        <v>1.6077894119060632E-2</v>
      </c>
      <c r="L2362" s="44">
        <f>IFERROR(_xll.qlIndexFixing(Index6M,$H2362,TRUE,_xll.ohTrigger(RecalcTrigger,Trigger6M)),NA())</f>
        <v>1.6218363303373399E-2</v>
      </c>
      <c r="M2362" s="178">
        <f>IFERROR(_xll.qlIndexFixing(Index1Y,$H2362,TRUE,_xll.ohTrigger(RecalcTrigger,Trigger1Y)),NA())</f>
        <v>1.6429854699971491E-2</v>
      </c>
      <c r="N2362" s="177">
        <f>IFERROR(_xll.qlIndexFixing(ONIndex1M,I2362,TRUE,_xll.ohTrigger(RecalcTrigger,Trigger1M)),NA())</f>
        <v>1.5774245608071169E-2</v>
      </c>
      <c r="O2362" s="44">
        <f>IFERROR(_xll.qlIndexFixing(ONIndex3M,I2362,TRUE,_xll.ohTrigger(RecalcTrigger,Trigger3M)),NA())</f>
        <v>1.6064401240379889E-2</v>
      </c>
      <c r="P2362" s="44">
        <f>IFERROR(_xll.qlIndexFixing(ONIndex6M,I2362,TRUE,_xll.ohTrigger(RecalcTrigger,Trigger6M)),NA())</f>
        <v>1.6187996840721919E-2</v>
      </c>
      <c r="Q2362" s="178">
        <f>IFERROR(_xll.qlIndexFixing(ONIndex1Y,I2362,TRUE,_xll.ohTrigger(RecalcTrigger,Trigger1Y)),NA())</f>
        <v>1.6369447726872766E-2</v>
      </c>
    </row>
    <row r="2363" spans="2:17" x14ac:dyDescent="0.2">
      <c r="B2363" s="39" t="s">
        <v>42</v>
      </c>
      <c r="D2363" s="42">
        <f>_xll.qlCalendarAdvance(Calendar,$D2362,B2363,"f",FALSE)</f>
        <v>56052</v>
      </c>
      <c r="E2363" s="172">
        <f>_xll.qlInterestRateIndexValueDate(IndexON,D2363)</f>
        <v>56052</v>
      </c>
      <c r="F2363" s="188">
        <f>IFERROR(_xll.qlIndexFixing(IndexON,D2363,TRUE,_xll.ohTrigger(RecalcTrigger,TriggerON)),NA())</f>
        <v>1.5564062770366816E-2</v>
      </c>
      <c r="H2363" s="42">
        <f>_xll.qlCalendarAdvance(Calendar,$H2362,B2363,"f",FALSE)</f>
        <v>56052</v>
      </c>
      <c r="I2363" s="172">
        <f>_xll.qlInterestRateIndexValueDate(Index1M,$H2363)</f>
        <v>56052</v>
      </c>
      <c r="J2363" s="177">
        <f>IFERROR(_xll.qlIndexFixing(Index1M,$H2363,TRUE,_xll.ohTrigger(RecalcTrigger,Trigger1M)),NA())</f>
        <v>1.5773783327274304E-2</v>
      </c>
      <c r="K2363" s="44">
        <f>IFERROR(_xll.qlIndexFixing(Index3M,H2363,TRUE,_xll.ohTrigger(RecalcTrigger,Trigger3M)),NA())</f>
        <v>1.607505517434615E-2</v>
      </c>
      <c r="L2363" s="44">
        <f>IFERROR(_xll.qlIndexFixing(Index6M,$H2363,TRUE,_xll.ohTrigger(RecalcTrigger,Trigger6M)),NA())</f>
        <v>1.6215734563555059E-2</v>
      </c>
      <c r="M2363" s="178">
        <f>IFERROR(_xll.qlIndexFixing(Index1Y,$H2363,TRUE,_xll.ohTrigger(RecalcTrigger,Trigger1Y)),NA())</f>
        <v>1.6427161889779773E-2</v>
      </c>
      <c r="N2363" s="177">
        <f>IFERROR(_xll.qlIndexFixing(ONIndex1M,I2363,TRUE,_xll.ohTrigger(RecalcTrigger,Trigger1M)),NA())</f>
        <v>1.5770863221615805E-2</v>
      </c>
      <c r="O2363" s="44">
        <f>IFERROR(_xll.qlIndexFixing(ONIndex3M,I2363,TRUE,_xll.ohTrigger(RecalcTrigger,Trigger3M)),NA())</f>
        <v>1.6061473309273433E-2</v>
      </c>
      <c r="P2363" s="44">
        <f>IFERROR(_xll.qlIndexFixing(ONIndex6M,I2363,TRUE,_xll.ohTrigger(RecalcTrigger,Trigger6M)),NA())</f>
        <v>1.6185189516449983E-2</v>
      </c>
      <c r="Q2363" s="178">
        <f>IFERROR(_xll.qlIndexFixing(ONIndex1Y,I2363,TRUE,_xll.ohTrigger(RecalcTrigger,Trigger1Y)),NA())</f>
        <v>1.6366376748594424E-2</v>
      </c>
    </row>
    <row r="2364" spans="2:17" x14ac:dyDescent="0.2">
      <c r="B2364" s="39" t="s">
        <v>42</v>
      </c>
      <c r="D2364" s="42">
        <f>_xll.qlCalendarAdvance(Calendar,$D2363,B2364,"f",FALSE)</f>
        <v>56059</v>
      </c>
      <c r="E2364" s="172">
        <f>_xll.qlInterestRateIndexValueDate(IndexON,D2364)</f>
        <v>56059</v>
      </c>
      <c r="F2364" s="188">
        <f>IFERROR(_xll.qlIndexFixing(IndexON,D2364,TRUE,_xll.ohTrigger(RecalcTrigger,TriggerON)),NA())</f>
        <v>1.5561351268004175E-2</v>
      </c>
      <c r="H2364" s="42">
        <f>_xll.qlCalendarAdvance(Calendar,$H2363,B2364,"f",FALSE)</f>
        <v>56059</v>
      </c>
      <c r="I2364" s="172">
        <f>_xll.qlInterestRateIndexValueDate(Index1M,$H2364)</f>
        <v>56059</v>
      </c>
      <c r="J2364" s="177">
        <f>IFERROR(_xll.qlIndexFixing(Index1M,$H2364,TRUE,_xll.ohTrigger(RecalcTrigger,Trigger1M)),NA())</f>
        <v>1.5770436100962147E-2</v>
      </c>
      <c r="K2364" s="44">
        <f>IFERROR(_xll.qlIndexFixing(Index3M,H2364,TRUE,_xll.ohTrigger(RecalcTrigger,Trigger3M)),NA())</f>
        <v>1.6072231727240698E-2</v>
      </c>
      <c r="L2364" s="44">
        <f>IFERROR(_xll.qlIndexFixing(Index6M,$H2364,TRUE,_xll.ohTrigger(RecalcTrigger,Trigger6M)),NA())</f>
        <v>1.6213121310570688E-2</v>
      </c>
      <c r="M2364" s="178">
        <f>IFERROR(_xll.qlIndexFixing(Index1Y,$H2364,TRUE,_xll.ohTrigger(RecalcTrigger,Trigger1Y)),NA())</f>
        <v>1.642448556664533E-2</v>
      </c>
      <c r="N2364" s="177">
        <f>IFERROR(_xll.qlIndexFixing(ONIndex1M,I2364,TRUE,_xll.ohTrigger(RecalcTrigger,Trigger1M)),NA())</f>
        <v>1.5767493646551278E-2</v>
      </c>
      <c r="O2364" s="44">
        <f>IFERROR(_xll.qlIndexFixing(ONIndex3M,I2364,TRUE,_xll.ohTrigger(RecalcTrigger,Trigger3M)),NA())</f>
        <v>1.6058560811972322E-2</v>
      </c>
      <c r="P2364" s="44">
        <f>IFERROR(_xll.qlIndexFixing(ONIndex6M,I2364,TRUE,_xll.ohTrigger(RecalcTrigger,Trigger6M)),NA())</f>
        <v>1.6182397551501859E-2</v>
      </c>
      <c r="Q2364" s="178">
        <f>IFERROR(_xll.qlIndexFixing(ONIndex1Y,I2364,TRUE,_xll.ohTrigger(RecalcTrigger,Trigger1Y)),NA())</f>
        <v>1.6363321984597112E-2</v>
      </c>
    </row>
    <row r="2365" spans="2:17" x14ac:dyDescent="0.2">
      <c r="B2365" s="39" t="s">
        <v>42</v>
      </c>
      <c r="D2365" s="42">
        <f>_xll.qlCalendarAdvance(Calendar,$D2364,B2365,"f",FALSE)</f>
        <v>56066</v>
      </c>
      <c r="E2365" s="172">
        <f>_xll.qlInterestRateIndexValueDate(IndexON,D2365)</f>
        <v>56066</v>
      </c>
      <c r="F2365" s="188">
        <f>IFERROR(_xll.qlIndexFixing(IndexON,D2365,TRUE,_xll.ohTrigger(RecalcTrigger,TriggerON)),NA())</f>
        <v>1.5558655174646718E-2</v>
      </c>
      <c r="H2365" s="42">
        <f>_xll.qlCalendarAdvance(Calendar,$H2364,B2365,"f",FALSE)</f>
        <v>56066</v>
      </c>
      <c r="I2365" s="172">
        <f>_xll.qlInterestRateIndexValueDate(Index1M,$H2365)</f>
        <v>56066</v>
      </c>
      <c r="J2365" s="177">
        <f>IFERROR(_xll.qlIndexFixing(Index1M,$H2365,TRUE,_xll.ohTrigger(RecalcTrigger,Trigger1M)),NA())</f>
        <v>1.5767205085574408E-2</v>
      </c>
      <c r="K2365" s="44">
        <f>IFERROR(_xll.qlIndexFixing(Index3M,H2365,TRUE,_xll.ohTrigger(RecalcTrigger,Trigger3M)),NA())</f>
        <v>1.6069423777709039E-2</v>
      </c>
      <c r="L2365" s="44">
        <f>IFERROR(_xll.qlIndexFixing(Index6M,$H2365,TRUE,_xll.ohTrigger(RecalcTrigger,Trigger6M)),NA())</f>
        <v>1.62108813843076E-2</v>
      </c>
      <c r="M2365" s="178">
        <f>IFERROR(_xll.qlIndexFixing(Index1Y,$H2365,TRUE,_xll.ohTrigger(RecalcTrigger,Trigger1Y)),NA())</f>
        <v>1.6421825730438044E-2</v>
      </c>
      <c r="N2365" s="177">
        <f>IFERROR(_xll.qlIndexFixing(ONIndex1M,I2365,TRUE,_xll.ohTrigger(RecalcTrigger,Trigger1M)),NA())</f>
        <v>1.5764136882958635E-2</v>
      </c>
      <c r="O2365" s="44">
        <f>IFERROR(_xll.qlIndexFixing(ONIndex3M,I2365,TRUE,_xll.ohTrigger(RecalcTrigger,Trigger3M)),NA())</f>
        <v>1.6055663748476556E-2</v>
      </c>
      <c r="P2365" s="44">
        <f>IFERROR(_xll.qlIndexFixing(ONIndex6M,I2365,TRUE,_xll.ohTrigger(RecalcTrigger,Trigger6M)),NA())</f>
        <v>1.6179620945715456E-2</v>
      </c>
      <c r="Q2365" s="178">
        <f>IFERROR(_xll.qlIndexFixing(ONIndex1Y,I2365,TRUE,_xll.ohTrigger(RecalcTrigger,Trigger1Y)),NA())</f>
        <v>1.6360283435123968E-2</v>
      </c>
    </row>
    <row r="2366" spans="2:17" x14ac:dyDescent="0.2">
      <c r="B2366" s="39" t="s">
        <v>42</v>
      </c>
      <c r="D2366" s="42">
        <f>_xll.qlCalendarAdvance(Calendar,$D2365,B2366,"f",FALSE)</f>
        <v>56073</v>
      </c>
      <c r="E2366" s="172">
        <f>_xll.qlInterestRateIndexValueDate(IndexON,D2366)</f>
        <v>56073</v>
      </c>
      <c r="F2366" s="188">
        <f>IFERROR(_xll.qlIndexFixing(IndexON,D2366,TRUE,_xll.ohTrigger(RecalcTrigger,TriggerON)),NA())</f>
        <v>1.5555974490132352E-2</v>
      </c>
      <c r="H2366" s="42">
        <f>_xll.qlCalendarAdvance(Calendar,$H2365,B2366,"f",FALSE)</f>
        <v>56073</v>
      </c>
      <c r="I2366" s="172">
        <f>_xll.qlInterestRateIndexValueDate(Index1M,$H2366)</f>
        <v>56073</v>
      </c>
      <c r="J2366" s="177">
        <f>IFERROR(_xll.qlIndexFixing(Index1M,$H2366,TRUE,_xll.ohTrigger(RecalcTrigger,Trigger1M)),NA())</f>
        <v>1.5763884288851893E-2</v>
      </c>
      <c r="K2366" s="44">
        <f>IFERROR(_xll.qlIndexFixing(Index3M,H2366,TRUE,_xll.ohTrigger(RecalcTrigger,Trigger3M)),NA())</f>
        <v>1.60666313257221E-2</v>
      </c>
      <c r="L2366" s="44">
        <f>IFERROR(_xll.qlIndexFixing(Index6M,$H2366,TRUE,_xll.ohTrigger(RecalcTrigger,Trigger6M)),NA())</f>
        <v>1.6208121126851802E-2</v>
      </c>
      <c r="M2366" s="178">
        <f>IFERROR(_xll.qlIndexFixing(Index1Y,$H2366,TRUE,_xll.ohTrigger(RecalcTrigger,Trigger1Y)),NA())</f>
        <v>1.6419182381028463E-2</v>
      </c>
      <c r="N2366" s="177">
        <f>IFERROR(_xll.qlIndexFixing(ONIndex1M,I2366,TRUE,_xll.ohTrigger(RecalcTrigger,Trigger1M)),NA())</f>
        <v>1.5760792930756828E-2</v>
      </c>
      <c r="O2366" s="44">
        <f>IFERROR(_xll.qlIndexFixing(ONIndex3M,I2366,TRUE,_xll.ohTrigger(RecalcTrigger,Trigger3M)),NA())</f>
        <v>1.6052782118624043E-2</v>
      </c>
      <c r="P2366" s="44">
        <f>IFERROR(_xll.qlIndexFixing(ONIndex6M,I2366,TRUE,_xll.ohTrigger(RecalcTrigger,Trigger6M)),NA())</f>
        <v>1.6176859699252866E-2</v>
      </c>
      <c r="Q2366" s="178">
        <f>IFERROR(_xll.qlIndexFixing(ONIndex1Y,I2366,TRUE,_xll.ohTrigger(RecalcTrigger,Trigger1Y)),NA())</f>
        <v>1.6357261100093945E-2</v>
      </c>
    </row>
    <row r="2367" spans="2:17" x14ac:dyDescent="0.2">
      <c r="B2367" s="39" t="s">
        <v>42</v>
      </c>
      <c r="D2367" s="42">
        <f>_xll.qlCalendarAdvance(Calendar,$D2366,B2367,"f",FALSE)</f>
        <v>56080</v>
      </c>
      <c r="E2367" s="172">
        <f>_xll.qlInterestRateIndexValueDate(IndexON,D2367)</f>
        <v>56080</v>
      </c>
      <c r="F2367" s="188">
        <f>IFERROR(_xll.qlIndexFixing(IndexON,D2367,TRUE,_xll.ohTrigger(RecalcTrigger,TriggerON)),NA())</f>
        <v>1.5553309214380029E-2</v>
      </c>
      <c r="H2367" s="42">
        <f>_xll.qlCalendarAdvance(Calendar,$H2366,B2367,"f",FALSE)</f>
        <v>56080</v>
      </c>
      <c r="I2367" s="172">
        <f>_xll.qlInterestRateIndexValueDate(Index1M,$H2367)</f>
        <v>56080</v>
      </c>
      <c r="J2367" s="177">
        <f>IFERROR(_xll.qlIndexFixing(Index1M,$H2367,TRUE,_xll.ohTrigger(RecalcTrigger,Trigger1M)),NA())</f>
        <v>1.5760576321002681E-2</v>
      </c>
      <c r="K2367" s="44">
        <f>IFERROR(_xll.qlIndexFixing(Index3M,H2367,TRUE,_xll.ohTrigger(RecalcTrigger,Trigger3M)),NA())</f>
        <v>1.6063854371245526E-2</v>
      </c>
      <c r="L2367" s="44">
        <f>IFERROR(_xll.qlIndexFixing(Index6M,$H2367,TRUE,_xll.ohTrigger(RecalcTrigger,Trigger6M)),NA())</f>
        <v>1.6205555326728838E-2</v>
      </c>
      <c r="M2367" s="178">
        <f>IFERROR(_xll.qlIndexFixing(Index1Y,$H2367,TRUE,_xll.ohTrigger(RecalcTrigger,Trigger1Y)),NA())</f>
        <v>1.6416555518287579E-2</v>
      </c>
      <c r="N2367" s="177">
        <f>IFERROR(_xll.qlIndexFixing(ONIndex1M,I2367,TRUE,_xll.ohTrigger(RecalcTrigger,Trigger1M)),NA())</f>
        <v>1.5757461789864813E-2</v>
      </c>
      <c r="O2367" s="44">
        <f>IFERROR(_xll.qlIndexFixing(ONIndex3M,I2367,TRUE,_xll.ohTrigger(RecalcTrigger,Trigger3M)),NA())</f>
        <v>1.6049915922738967E-2</v>
      </c>
      <c r="P2367" s="44">
        <f>IFERROR(_xll.qlIndexFixing(ONIndex6M,I2367,TRUE,_xll.ohTrigger(RecalcTrigger,Trigger6M)),NA())</f>
        <v>1.6174113811951996E-2</v>
      </c>
      <c r="Q2367" s="178">
        <f>IFERROR(_xll.qlIndexFixing(ONIndex1Y,I2367,TRUE,_xll.ohTrigger(RecalcTrigger,Trigger1Y)),NA())</f>
        <v>1.6354254979182858E-2</v>
      </c>
    </row>
    <row r="2368" spans="2:17" x14ac:dyDescent="0.2">
      <c r="B2368" s="39" t="s">
        <v>42</v>
      </c>
      <c r="D2368" s="42">
        <f>_xll.qlCalendarAdvance(Calendar,$D2367,B2368,"f",FALSE)</f>
        <v>56087</v>
      </c>
      <c r="E2368" s="172">
        <f>_xll.qlInterestRateIndexValueDate(IndexON,D2368)</f>
        <v>56087</v>
      </c>
      <c r="F2368" s="188">
        <f>IFERROR(_xll.qlIndexFixing(IndexON,D2368,TRUE,_xll.ohTrigger(RecalcTrigger,TriggerON)),NA())</f>
        <v>1.5550659347470797E-2</v>
      </c>
      <c r="H2368" s="42">
        <f>_xll.qlCalendarAdvance(Calendar,$H2367,B2368,"f",FALSE)</f>
        <v>56087</v>
      </c>
      <c r="I2368" s="172">
        <f>_xll.qlInterestRateIndexValueDate(Index1M,$H2368)</f>
        <v>56087</v>
      </c>
      <c r="J2368" s="177">
        <f>IFERROR(_xll.qlIndexFixing(Index1M,$H2368,TRUE,_xll.ohTrigger(RecalcTrigger,Trigger1M)),NA())</f>
        <v>1.5757281182021545E-2</v>
      </c>
      <c r="K2368" s="44">
        <f>IFERROR(_xll.qlIndexFixing(Index3M,H2368,TRUE,_xll.ohTrigger(RecalcTrigger,Trigger3M)),NA())</f>
        <v>1.606109291424496E-2</v>
      </c>
      <c r="L2368" s="44">
        <f>IFERROR(_xll.qlIndexFixing(Index6M,$H2368,TRUE,_xll.ohTrigger(RecalcTrigger,Trigger6M)),NA())</f>
        <v>1.620300501389824E-2</v>
      </c>
      <c r="M2368" s="178">
        <f>IFERROR(_xll.qlIndexFixing(Index1Y,$H2368,TRUE,_xll.ohTrigger(RecalcTrigger,Trigger1Y)),NA())</f>
        <v>1.6413945142088382E-2</v>
      </c>
      <c r="N2368" s="177">
        <f>IFERROR(_xll.qlIndexFixing(ONIndex1M,I2368,TRUE,_xll.ohTrigger(RecalcTrigger,Trigger1M)),NA())</f>
        <v>1.5754143460363634E-2</v>
      </c>
      <c r="O2368" s="44">
        <f>IFERROR(_xll.qlIndexFixing(ONIndex3M,I2368,TRUE,_xll.ohTrigger(RecalcTrigger,Trigger3M)),NA())</f>
        <v>1.604706516033505E-2</v>
      </c>
      <c r="P2368" s="44">
        <f>IFERROR(_xll.qlIndexFixing(ONIndex6M,I2368,TRUE,_xll.ohTrigger(RecalcTrigger,Trigger6M)),NA())</f>
        <v>1.6171383283893892E-2</v>
      </c>
      <c r="Q2368" s="178">
        <f>IFERROR(_xll.qlIndexFixing(ONIndex1Y,I2368,TRUE,_xll.ohTrigger(RecalcTrigger,Trigger1Y)),NA())</f>
        <v>1.635126507279594E-2</v>
      </c>
    </row>
    <row r="2369" spans="2:17" x14ac:dyDescent="0.2">
      <c r="B2369" s="39" t="s">
        <v>42</v>
      </c>
      <c r="D2369" s="42">
        <f>_xll.qlCalendarAdvance(Calendar,$D2368,B2369,"f",FALSE)</f>
        <v>56094</v>
      </c>
      <c r="E2369" s="172">
        <f>_xll.qlInterestRateIndexValueDate(IndexON,D2369)</f>
        <v>56094</v>
      </c>
      <c r="F2369" s="188">
        <f>IFERROR(_xll.qlIndexFixing(IndexON,D2369,TRUE,_xll.ohTrigger(RecalcTrigger,TriggerON)),NA())</f>
        <v>1.5548024889566747E-2</v>
      </c>
      <c r="H2369" s="42">
        <f>_xll.qlCalendarAdvance(Calendar,$H2368,B2369,"f",FALSE)</f>
        <v>56094</v>
      </c>
      <c r="I2369" s="172">
        <f>_xll.qlInterestRateIndexValueDate(Index1M,$H2369)</f>
        <v>56094</v>
      </c>
      <c r="J2369" s="177">
        <f>IFERROR(_xll.qlIndexFixing(Index1M,$H2369,TRUE,_xll.ohTrigger(RecalcTrigger,Trigger1M)),NA())</f>
        <v>1.5753998871890183E-2</v>
      </c>
      <c r="K2369" s="44">
        <f>IFERROR(_xll.qlIndexFixing(Index3M,H2369,TRUE,_xll.ohTrigger(RecalcTrigger,Trigger3M)),NA())</f>
        <v>1.6058346954691331E-2</v>
      </c>
      <c r="L2369" s="44">
        <f>IFERROR(_xll.qlIndexFixing(Index6M,$H2369,TRUE,_xll.ohTrigger(RecalcTrigger,Trigger6M)),NA())</f>
        <v>1.6200470188302309E-2</v>
      </c>
      <c r="M2369" s="178">
        <f>IFERROR(_xll.qlIndexFixing(Index1Y,$H2369,TRUE,_xll.ohTrigger(RecalcTrigger,Trigger1Y)),NA())</f>
        <v>1.6411351252303419E-2</v>
      </c>
      <c r="N2369" s="177">
        <f>IFERROR(_xll.qlIndexFixing(ONIndex1M,I2369,TRUE,_xll.ohTrigger(RecalcTrigger,Trigger1M)),NA())</f>
        <v>1.5750837942253293E-2</v>
      </c>
      <c r="O2369" s="44">
        <f>IFERROR(_xll.qlIndexFixing(ONIndex3M,I2369,TRUE,_xll.ohTrigger(RecalcTrigger,Trigger3M)),NA())</f>
        <v>1.6044229831979617E-2</v>
      </c>
      <c r="P2369" s="44">
        <f>IFERROR(_xll.qlIndexFixing(ONIndex6M,I2369,TRUE,_xll.ohTrigger(RecalcTrigger,Trigger6M)),NA())</f>
        <v>1.6168668115240648E-2</v>
      </c>
      <c r="Q2369" s="178">
        <f>IFERROR(_xll.qlIndexFixing(ONIndex1Y,I2369,TRUE,_xll.ohTrigger(RecalcTrigger,Trigger1Y)),NA())</f>
        <v>1.6348291380771096E-2</v>
      </c>
    </row>
    <row r="2370" spans="2:17" x14ac:dyDescent="0.2">
      <c r="B2370" s="39" t="s">
        <v>42</v>
      </c>
      <c r="D2370" s="42">
        <f>_xll.qlCalendarAdvance(Calendar,$D2369,B2370,"f",FALSE)</f>
        <v>56101</v>
      </c>
      <c r="E2370" s="172">
        <f>_xll.qlInterestRateIndexValueDate(IndexON,D2370)</f>
        <v>56101</v>
      </c>
      <c r="F2370" s="188">
        <f>IFERROR(_xll.qlIndexFixing(IndexON,D2370,TRUE,_xll.ohTrigger(RecalcTrigger,TriggerON)),NA())</f>
        <v>1.5545405840424742E-2</v>
      </c>
      <c r="H2370" s="42">
        <f>_xll.qlCalendarAdvance(Calendar,$H2369,B2370,"f",FALSE)</f>
        <v>56101</v>
      </c>
      <c r="I2370" s="172">
        <f>_xll.qlInterestRateIndexValueDate(Index1M,$H2370)</f>
        <v>56101</v>
      </c>
      <c r="J2370" s="177">
        <f>IFERROR(_xll.qlIndexFixing(Index1M,$H2370,TRUE,_xll.ohTrigger(RecalcTrigger,Trigger1M)),NA())</f>
        <v>1.575072939060598E-2</v>
      </c>
      <c r="K2370" s="44">
        <f>IFERROR(_xll.qlIndexFixing(Index3M,H2370,TRUE,_xll.ohTrigger(RecalcTrigger,Trigger3M)),NA())</f>
        <v>1.6055616492551161E-2</v>
      </c>
      <c r="L2370" s="44">
        <f>IFERROR(_xll.qlIndexFixing(Index6M,$H2370,TRUE,_xll.ohTrigger(RecalcTrigger,Trigger6M)),NA())</f>
        <v>1.6197950849882018E-2</v>
      </c>
      <c r="M2370" s="178">
        <f>IFERROR(_xll.qlIndexFixing(Index1Y,$H2370,TRUE,_xll.ohTrigger(RecalcTrigger,Trigger1Y)),NA())</f>
        <v>1.640877384880679E-2</v>
      </c>
      <c r="N2370" s="177">
        <f>IFERROR(_xll.qlIndexFixing(ONIndex1M,I2370,TRUE,_xll.ohTrigger(RecalcTrigger,Trigger1M)),NA())</f>
        <v>1.5747545235533789E-2</v>
      </c>
      <c r="O2370" s="44">
        <f>IFERROR(_xll.qlIndexFixing(ONIndex3M,I2370,TRUE,_xll.ohTrigger(RecalcTrigger,Trigger3M)),NA())</f>
        <v>1.6041409937267437E-2</v>
      </c>
      <c r="P2370" s="44">
        <f>IFERROR(_xll.qlIndexFixing(ONIndex6M,I2370,TRUE,_xll.ohTrigger(RecalcTrigger,Trigger6M)),NA())</f>
        <v>1.6165968305749123E-2</v>
      </c>
      <c r="Q2370" s="178">
        <f>IFERROR(_xll.qlIndexFixing(ONIndex1Y,I2370,TRUE,_xll.ohTrigger(RecalcTrigger,Trigger1Y)),NA())</f>
        <v>1.6345333903108328E-2</v>
      </c>
    </row>
    <row r="2371" spans="2:17" x14ac:dyDescent="0.2">
      <c r="B2371" s="39" t="s">
        <v>42</v>
      </c>
      <c r="D2371" s="42">
        <f>_xll.qlCalendarAdvance(Calendar,$D2370,B2371,"f",FALSE)</f>
        <v>56108</v>
      </c>
      <c r="E2371" s="172">
        <f>_xll.qlInterestRateIndexValueDate(IndexON,D2371)</f>
        <v>56108</v>
      </c>
      <c r="F2371" s="188">
        <f>IFERROR(_xll.qlIndexFixing(IndexON,D2371,TRUE,_xll.ohTrigger(RecalcTrigger,TriggerON)),NA())</f>
        <v>1.5542802200044781E-2</v>
      </c>
      <c r="H2371" s="42">
        <f>_xll.qlCalendarAdvance(Calendar,$H2370,B2371,"f",FALSE)</f>
        <v>56108</v>
      </c>
      <c r="I2371" s="172">
        <f>_xll.qlInterestRateIndexValueDate(Index1M,$H2371)</f>
        <v>56108</v>
      </c>
      <c r="J2371" s="177">
        <f>IFERROR(_xll.qlIndexFixing(Index1M,$H2371,TRUE,_xll.ohTrigger(RecalcTrigger,Trigger1M)),NA())</f>
        <v>1.574747273815064E-2</v>
      </c>
      <c r="K2371" s="44">
        <f>IFERROR(_xll.qlIndexFixing(Index3M,H2371,TRUE,_xll.ohTrigger(RecalcTrigger,Trigger3M)),NA())</f>
        <v>1.605290152779186E-2</v>
      </c>
      <c r="L2371" s="44">
        <f>IFERROR(_xll.qlIndexFixing(Index6M,$H2371,TRUE,_xll.ohTrigger(RecalcTrigger,Trigger6M)),NA())</f>
        <v>1.6195446998577907E-2</v>
      </c>
      <c r="M2371" s="178">
        <f>IFERROR(_xll.qlIndexFixing(Index1Y,$H2371,TRUE,_xll.ohTrigger(RecalcTrigger,Trigger1Y)),NA())</f>
        <v>1.6406212931472819E-2</v>
      </c>
      <c r="N2371" s="177">
        <f>IFERROR(_xll.qlIndexFixing(ONIndex1M,I2371,TRUE,_xll.ohTrigger(RecalcTrigger,Trigger1M)),NA())</f>
        <v>1.5744265340124075E-2</v>
      </c>
      <c r="O2371" s="44">
        <f>IFERROR(_xll.qlIndexFixing(ONIndex3M,I2371,TRUE,_xll.ohTrigger(RecalcTrigger,Trigger3M)),NA())</f>
        <v>1.6038605476279555E-2</v>
      </c>
      <c r="P2371" s="44">
        <f>IFERROR(_xll.qlIndexFixing(ONIndex6M,I2371,TRUE,_xll.ohTrigger(RecalcTrigger,Trigger6M)),NA())</f>
        <v>1.6163283855500366E-2</v>
      </c>
      <c r="Q2371" s="178">
        <f>IFERROR(_xll.qlIndexFixing(ONIndex1Y,I2371,TRUE,_xll.ohTrigger(RecalcTrigger,Trigger1Y)),NA())</f>
        <v>1.6342392639807635E-2</v>
      </c>
    </row>
    <row r="2372" spans="2:17" x14ac:dyDescent="0.2">
      <c r="B2372" s="39" t="s">
        <v>42</v>
      </c>
      <c r="D2372" s="42">
        <f>_xll.qlCalendarAdvance(Calendar,$D2371,B2372,"f",FALSE)</f>
        <v>56115</v>
      </c>
      <c r="E2372" s="172">
        <f>_xll.qlInterestRateIndexValueDate(IndexON,D2372)</f>
        <v>56115</v>
      </c>
      <c r="F2372" s="188">
        <f>IFERROR(_xll.qlIndexFixing(IndexON,D2372,TRUE,_xll.ohTrigger(RecalcTrigger,TriggerON)),NA())</f>
        <v>1.5540213968670002E-2</v>
      </c>
      <c r="H2372" s="42">
        <f>_xll.qlCalendarAdvance(Calendar,$H2371,B2372,"f",FALSE)</f>
        <v>56115</v>
      </c>
      <c r="I2372" s="172">
        <f>_xll.qlInterestRateIndexValueDate(Index1M,$H2372)</f>
        <v>56115</v>
      </c>
      <c r="J2372" s="177">
        <f>IFERROR(_xll.qlIndexFixing(Index1M,$H2372,TRUE,_xll.ohTrigger(RecalcTrigger,Trigger1M)),NA())</f>
        <v>1.5744228914518928E-2</v>
      </c>
      <c r="K2372" s="44">
        <f>IFERROR(_xll.qlIndexFixing(Index3M,H2372,TRUE,_xll.ohTrigger(RecalcTrigger,Trigger3M)),NA())</f>
        <v>1.6050202060383472E-2</v>
      </c>
      <c r="L2372" s="44">
        <f>IFERROR(_xll.qlIndexFixing(Index6M,$H2372,TRUE,_xll.ohTrigger(RecalcTrigger,Trigger6M)),NA())</f>
        <v>1.6192958634332271E-2</v>
      </c>
      <c r="M2372" s="178">
        <f>IFERROR(_xll.qlIndexFixing(Index1Y,$H2372,TRUE,_xll.ohTrigger(RecalcTrigger,Trigger1Y)),NA())</f>
        <v>1.6403668500176716E-2</v>
      </c>
      <c r="N2372" s="177">
        <f>IFERROR(_xll.qlIndexFixing(ONIndex1M,I2372,TRUE,_xll.ohTrigger(RecalcTrigger,Trigger1M)),NA())</f>
        <v>1.5740998256105199E-2</v>
      </c>
      <c r="O2372" s="44">
        <f>IFERROR(_xll.qlIndexFixing(ONIndex3M,I2372,TRUE,_xll.ohTrigger(RecalcTrigger,Trigger3M)),NA())</f>
        <v>1.6035816449097018E-2</v>
      </c>
      <c r="P2372" s="44">
        <f>IFERROR(_xll.qlIndexFixing(ONIndex6M,I2372,TRUE,_xll.ohTrigger(RecalcTrigger,Trigger6M)),NA())</f>
        <v>1.6160614764494374E-2</v>
      </c>
      <c r="Q2372" s="178">
        <f>IFERROR(_xll.qlIndexFixing(ONIndex1Y,I2372,TRUE,_xll.ohTrigger(RecalcTrigger,Trigger1Y)),NA())</f>
        <v>1.6339467590950063E-2</v>
      </c>
    </row>
    <row r="2373" spans="2:17" x14ac:dyDescent="0.2">
      <c r="B2373" s="39" t="s">
        <v>42</v>
      </c>
      <c r="D2373" s="42">
        <f>_xll.qlCalendarAdvance(Calendar,$D2372,B2373,"f",FALSE)</f>
        <v>56122</v>
      </c>
      <c r="E2373" s="172">
        <f>_xll.qlInterestRateIndexValueDate(IndexON,D2373)</f>
        <v>56122</v>
      </c>
      <c r="F2373" s="188">
        <f>IFERROR(_xll.qlIndexFixing(IndexON,D2373,TRUE,_xll.ohTrigger(RecalcTrigger,TriggerON)),NA())</f>
        <v>1.5537641146057268E-2</v>
      </c>
      <c r="H2373" s="42">
        <f>_xll.qlCalendarAdvance(Calendar,$H2372,B2373,"f",FALSE)</f>
        <v>56122</v>
      </c>
      <c r="I2373" s="172">
        <f>_xll.qlInterestRateIndexValueDate(Index1M,$H2373)</f>
        <v>56122</v>
      </c>
      <c r="J2373" s="177">
        <f>IFERROR(_xll.qlIndexFixing(Index1M,$H2373,TRUE,_xll.ohTrigger(RecalcTrigger,Trigger1M)),NA())</f>
        <v>1.5740997919700388E-2</v>
      </c>
      <c r="K2373" s="44">
        <f>IFERROR(_xll.qlIndexFixing(Index3M,H2373,TRUE,_xll.ohTrigger(RecalcTrigger,Trigger3M)),NA())</f>
        <v>1.6047518090292527E-2</v>
      </c>
      <c r="L2373" s="44">
        <f>IFERROR(_xll.qlIndexFixing(Index6M,$H2373,TRUE,_xll.ohTrigger(RecalcTrigger,Trigger6M)),NA())</f>
        <v>1.6190485757087411E-2</v>
      </c>
      <c r="M2373" s="178">
        <f>IFERROR(_xll.qlIndexFixing(Index1Y,$H2373,TRUE,_xll.ohTrigger(RecalcTrigger,Trigger1Y)),NA())</f>
        <v>1.6401140554795246E-2</v>
      </c>
      <c r="N2373" s="177">
        <f>IFERROR(_xll.qlIndexFixing(ONIndex1M,I2373,TRUE,_xll.ohTrigger(RecalcTrigger,Trigger1M)),NA())</f>
        <v>1.5737743983558206E-2</v>
      </c>
      <c r="O2373" s="44">
        <f>IFERROR(_xll.qlIndexFixing(ONIndex3M,I2373,TRUE,_xll.ohTrigger(RecalcTrigger,Trigger3M)),NA())</f>
        <v>1.6033042855638779E-2</v>
      </c>
      <c r="P2373" s="44">
        <f>IFERROR(_xll.qlIndexFixing(ONIndex6M,I2373,TRUE,_xll.ohTrigger(RecalcTrigger,Trigger6M)),NA())</f>
        <v>1.6157961032812196E-2</v>
      </c>
      <c r="Q2373" s="178">
        <f>IFERROR(_xll.qlIndexFixing(ONIndex1Y,I2373,TRUE,_xll.ohTrigger(RecalcTrigger,Trigger1Y)),NA())</f>
        <v>1.6336558756454567E-2</v>
      </c>
    </row>
    <row r="2374" spans="2:17" x14ac:dyDescent="0.2">
      <c r="B2374" s="39" t="s">
        <v>42</v>
      </c>
      <c r="D2374" s="42">
        <f>_xll.qlCalendarAdvance(Calendar,$D2373,B2374,"f",FALSE)</f>
        <v>56129</v>
      </c>
      <c r="E2374" s="172">
        <f>_xll.qlInterestRateIndexValueDate(IndexON,D2374)</f>
        <v>56129</v>
      </c>
      <c r="F2374" s="188">
        <f>IFERROR(_xll.qlIndexFixing(IndexON,D2374,TRUE,_xll.ohTrigger(RecalcTrigger,TriggerON)),NA())</f>
        <v>1.5535083732368671E-2</v>
      </c>
      <c r="H2374" s="42">
        <f>_xll.qlCalendarAdvance(Calendar,$H2373,B2374,"f",FALSE)</f>
        <v>56129</v>
      </c>
      <c r="I2374" s="172">
        <f>_xll.qlInterestRateIndexValueDate(Index1M,$H2374)</f>
        <v>56129</v>
      </c>
      <c r="J2374" s="177">
        <f>IFERROR(_xll.qlIndexFixing(Index1M,$H2374,TRUE,_xll.ohTrigger(RecalcTrigger,Trigger1M)),NA())</f>
        <v>1.5737669393386316E-2</v>
      </c>
      <c r="K2374" s="44">
        <f>IFERROR(_xll.qlIndexFixing(Index3M,H2374,TRUE,_xll.ohTrigger(RecalcTrigger,Trigger3M)),NA())</f>
        <v>1.6044685115124552E-2</v>
      </c>
      <c r="L2374" s="44">
        <f>IFERROR(_xll.qlIndexFixing(Index6M,$H2374,TRUE,_xll.ohTrigger(RecalcTrigger,Trigger6M)),NA())</f>
        <v>1.6187465199494034E-2</v>
      </c>
      <c r="M2374" s="178">
        <f>IFERROR(_xll.qlIndexFixing(Index1Y,$H2374,TRUE,_xll.ohTrigger(RecalcTrigger,Trigger1Y)),NA())</f>
        <v>1.6398629095205397E-2</v>
      </c>
      <c r="N2374" s="177">
        <f>IFERROR(_xll.qlIndexFixing(ONIndex1M,I2374,TRUE,_xll.ohTrigger(RecalcTrigger,Trigger1M)),NA())</f>
        <v>1.5734502522321003E-2</v>
      </c>
      <c r="O2374" s="44">
        <f>IFERROR(_xll.qlIndexFixing(ONIndex3M,I2374,TRUE,_xll.ohTrigger(RecalcTrigger,Trigger3M)),NA())</f>
        <v>1.6030284696066932E-2</v>
      </c>
      <c r="P2374" s="44">
        <f>IFERROR(_xll.qlIndexFixing(ONIndex6M,I2374,TRUE,_xll.ohTrigger(RecalcTrigger,Trigger6M)),NA())</f>
        <v>1.6155322660372784E-2</v>
      </c>
      <c r="Q2374" s="178">
        <f>IFERROR(_xll.qlIndexFixing(ONIndex1Y,I2374,TRUE,_xll.ohTrigger(RecalcTrigger,Trigger1Y)),NA())</f>
        <v>1.6333666136240099E-2</v>
      </c>
    </row>
    <row r="2375" spans="2:17" x14ac:dyDescent="0.2">
      <c r="B2375" s="39" t="s">
        <v>42</v>
      </c>
      <c r="D2375" s="42">
        <f>_xll.qlCalendarAdvance(Calendar,$D2374,B2375,"f",FALSE)</f>
        <v>56136</v>
      </c>
      <c r="E2375" s="172">
        <f>_xll.qlInterestRateIndexValueDate(IndexON,D2375)</f>
        <v>56136</v>
      </c>
      <c r="F2375" s="188">
        <f>IFERROR(_xll.qlIndexFixing(IndexON,D2375,TRUE,_xll.ohTrigger(RecalcTrigger,TriggerON)),NA())</f>
        <v>1.5532541727442117E-2</v>
      </c>
      <c r="H2375" s="42">
        <f>_xll.qlCalendarAdvance(Calendar,$H2374,B2375,"f",FALSE)</f>
        <v>56136</v>
      </c>
      <c r="I2375" s="172">
        <f>_xll.qlInterestRateIndexValueDate(Index1M,$H2375)</f>
        <v>56136</v>
      </c>
      <c r="J2375" s="177">
        <f>IFERROR(_xll.qlIndexFixing(Index1M,$H2375,TRUE,_xll.ohTrigger(RecalcTrigger,Trigger1M)),NA())</f>
        <v>1.5734463277953137E-2</v>
      </c>
      <c r="K2375" s="44">
        <f>IFERROR(_xll.qlIndexFixing(Index3M,H2375,TRUE,_xll.ohTrigger(RecalcTrigger,Trigger3M)),NA())</f>
        <v>1.6042031149055638E-2</v>
      </c>
      <c r="L2375" s="44">
        <f>IFERROR(_xll.qlIndexFixing(Index6M,$H2375,TRUE,_xll.ohTrigger(RecalcTrigger,Trigger6M)),NA())</f>
        <v>1.6185020301468244E-2</v>
      </c>
      <c r="M2375" s="178">
        <f>IFERROR(_xll.qlIndexFixing(Index1Y,$H2375,TRUE,_xll.ohTrigger(RecalcTrigger,Trigger1Y)),NA())</f>
        <v>1.63961341212846E-2</v>
      </c>
      <c r="N2375" s="177">
        <f>IFERROR(_xll.qlIndexFixing(ONIndex1M,I2375,TRUE,_xll.ohTrigger(RecalcTrigger,Trigger1M)),NA())</f>
        <v>1.5731273872393592E-2</v>
      </c>
      <c r="O2375" s="44">
        <f>IFERROR(_xll.qlIndexFixing(ONIndex3M,I2375,TRUE,_xll.ohTrigger(RecalcTrigger,Trigger3M)),NA())</f>
        <v>1.6027541970138337E-2</v>
      </c>
      <c r="P2375" s="44">
        <f>IFERROR(_xll.qlIndexFixing(ONIndex6M,I2375,TRUE,_xll.ohTrigger(RecalcTrigger,Trigger6M)),NA())</f>
        <v>1.6152699647014046E-2</v>
      </c>
      <c r="Q2375" s="178">
        <f>IFERROR(_xll.qlIndexFixing(ONIndex1Y,I2375,TRUE,_xll.ohTrigger(RecalcTrigger,Trigger1Y)),NA())</f>
        <v>1.6330789730468753E-2</v>
      </c>
    </row>
    <row r="2376" spans="2:17" x14ac:dyDescent="0.2">
      <c r="B2376" s="39" t="s">
        <v>42</v>
      </c>
      <c r="D2376" s="42">
        <f>_xll.qlCalendarAdvance(Calendar,$D2375,B2376,"f",FALSE)</f>
        <v>56143</v>
      </c>
      <c r="E2376" s="172">
        <f>_xll.qlInterestRateIndexValueDate(IndexON,D2376)</f>
        <v>56143</v>
      </c>
      <c r="F2376" s="188">
        <f>IFERROR(_xll.qlIndexFixing(IndexON,D2376,TRUE,_xll.ohTrigger(RecalcTrigger,TriggerON)),NA())</f>
        <v>1.5530015131439701E-2</v>
      </c>
      <c r="H2376" s="42">
        <f>_xll.qlCalendarAdvance(Calendar,$H2375,B2376,"f",FALSE)</f>
        <v>56143</v>
      </c>
      <c r="I2376" s="172">
        <f>_xll.qlInterestRateIndexValueDate(Index1M,$H2376)</f>
        <v>56143</v>
      </c>
      <c r="J2376" s="177">
        <f>IFERROR(_xll.qlIndexFixing(Index1M,$H2376,TRUE,_xll.ohTrigger(RecalcTrigger,Trigger1M)),NA())</f>
        <v>1.5731269990717094E-2</v>
      </c>
      <c r="K2376" s="44">
        <f>IFERROR(_xll.qlIndexFixing(Index3M,H2376,TRUE,_xll.ohTrigger(RecalcTrigger,Trigger3M)),NA())</f>
        <v>1.6039392679516547E-2</v>
      </c>
      <c r="L2376" s="44">
        <f>IFERROR(_xll.qlIndexFixing(Index6M,$H2376,TRUE,_xll.ohTrigger(RecalcTrigger,Trigger6M)),NA())</f>
        <v>1.6182590888185164E-2</v>
      </c>
      <c r="M2376" s="178">
        <f>IFERROR(_xll.qlIndexFixing(Index1Y,$H2376,TRUE,_xll.ohTrigger(RecalcTrigger,Trigger1Y)),NA())</f>
        <v>1.6393655632911619E-2</v>
      </c>
      <c r="N2376" s="177">
        <f>IFERROR(_xll.qlIndexFixing(ONIndex1M,I2376,TRUE,_xll.ohTrigger(RecalcTrigger,Trigger1M)),NA())</f>
        <v>1.5728058033857018E-2</v>
      </c>
      <c r="O2376" s="44">
        <f>IFERROR(_xll.qlIndexFixing(ONIndex3M,I2376,TRUE,_xll.ohTrigger(RecalcTrigger,Trigger3M)),NA())</f>
        <v>1.6024814678015087E-2</v>
      </c>
      <c r="P2376" s="44">
        <f>IFERROR(_xll.qlIndexFixing(ONIndex6M,I2376,TRUE,_xll.ohTrigger(RecalcTrigger,Trigger6M)),NA())</f>
        <v>1.6150091993060167E-2</v>
      </c>
      <c r="Q2376" s="178">
        <f>IFERROR(_xll.qlIndexFixing(ONIndex1Y,I2376,TRUE,_xll.ohTrigger(RecalcTrigger,Trigger1Y)),NA())</f>
        <v>1.6327929539059483E-2</v>
      </c>
    </row>
    <row r="2377" spans="2:17" x14ac:dyDescent="0.2">
      <c r="B2377" s="39" t="s">
        <v>42</v>
      </c>
      <c r="D2377" s="42">
        <f>_xll.qlCalendarAdvance(Calendar,$D2376,B2377,"f",FALSE)</f>
        <v>56150</v>
      </c>
      <c r="E2377" s="172">
        <f>_xll.qlInterestRateIndexValueDate(IndexON,D2377)</f>
        <v>56150</v>
      </c>
      <c r="F2377" s="188">
        <f>IFERROR(_xll.qlIndexFixing(IndexON,D2377,TRUE,_xll.ohTrigger(RecalcTrigger,TriggerON)),NA())</f>
        <v>1.5527503944199328E-2</v>
      </c>
      <c r="H2377" s="42">
        <f>_xll.qlCalendarAdvance(Calendar,$H2376,B2377,"f",FALSE)</f>
        <v>56150</v>
      </c>
      <c r="I2377" s="172">
        <f>_xll.qlInterestRateIndexValueDate(Index1M,$H2377)</f>
        <v>56150</v>
      </c>
      <c r="J2377" s="177">
        <f>IFERROR(_xll.qlIndexFixing(Index1M,$H2377,TRUE,_xll.ohTrigger(RecalcTrigger,Trigger1M)),NA())</f>
        <v>1.5728089531678185E-2</v>
      </c>
      <c r="K2377" s="44">
        <f>IFERROR(_xll.qlIndexFixing(Index3M,H2377,TRUE,_xll.ohTrigger(RecalcTrigger,Trigger3M)),NA())</f>
        <v>1.6036769706475214E-2</v>
      </c>
      <c r="L2377" s="44">
        <f>IFERROR(_xll.qlIndexFixing(Index6M,$H2377,TRUE,_xll.ohTrigger(RecalcTrigger,Trigger6M)),NA())</f>
        <v>1.6180176959587029E-2</v>
      </c>
      <c r="M2377" s="178">
        <f>IFERROR(_xll.qlIndexFixing(Index1Y,$H2377,TRUE,_xll.ohTrigger(RecalcTrigger,Trigger1Y)),NA())</f>
        <v>1.6391193629966105E-2</v>
      </c>
      <c r="N2377" s="177">
        <f>IFERROR(_xll.qlIndexFixing(ONIndex1M,I2377,TRUE,_xll.ohTrigger(RecalcTrigger,Trigger1M)),NA())</f>
        <v>1.5724855006792327E-2</v>
      </c>
      <c r="O2377" s="44">
        <f>IFERROR(_xll.qlIndexFixing(ONIndex3M,I2377,TRUE,_xll.ohTrigger(RecalcTrigger,Trigger3M)),NA())</f>
        <v>1.6022102819697182E-2</v>
      </c>
      <c r="P2377" s="44">
        <f>IFERROR(_xll.qlIndexFixing(ONIndex6M,I2377,TRUE,_xll.ohTrigger(RecalcTrigger,Trigger6M)),NA())</f>
        <v>1.6147499698268009E-2</v>
      </c>
      <c r="Q2377" s="178">
        <f>IFERROR(_xll.qlIndexFixing(ONIndex1Y,I2377,TRUE,_xll.ohTrigger(RecalcTrigger,Trigger1Y)),NA())</f>
        <v>1.6325085562012287E-2</v>
      </c>
    </row>
    <row r="2378" spans="2:17" x14ac:dyDescent="0.2">
      <c r="B2378" s="39" t="s">
        <v>42</v>
      </c>
      <c r="D2378" s="42">
        <f>_xll.qlCalendarAdvance(Calendar,$D2377,B2378,"f",FALSE)</f>
        <v>56157</v>
      </c>
      <c r="E2378" s="172">
        <f>_xll.qlInterestRateIndexValueDate(IndexON,D2378)</f>
        <v>56157</v>
      </c>
      <c r="F2378" s="188">
        <f>IFERROR(_xll.qlIndexFixing(IndexON,D2378,TRUE,_xll.ohTrigger(RecalcTrigger,TriggerON)),NA())</f>
        <v>1.5525008165883092E-2</v>
      </c>
      <c r="H2378" s="42">
        <f>_xll.qlCalendarAdvance(Calendar,$H2377,B2378,"f",FALSE)</f>
        <v>56157</v>
      </c>
      <c r="I2378" s="172">
        <f>_xll.qlInterestRateIndexValueDate(Index1M,$H2378)</f>
        <v>56157</v>
      </c>
      <c r="J2378" s="177">
        <f>IFERROR(_xll.qlIndexFixing(Index1M,$H2378,TRUE,_xll.ohTrigger(RecalcTrigger,Trigger1M)),NA())</f>
        <v>1.5725035377402673E-2</v>
      </c>
      <c r="K2378" s="44">
        <f>IFERROR(_xll.qlIndexFixing(Index3M,H2378,TRUE,_xll.ohTrigger(RecalcTrigger,Trigger3M)),NA())</f>
        <v>1.603433069852991E-2</v>
      </c>
      <c r="L2378" s="44">
        <f>IFERROR(_xll.qlIndexFixing(Index6M,$H2378,TRUE,_xll.ohTrigger(RecalcTrigger,Trigger6M)),NA())</f>
        <v>1.6177970133815438E-2</v>
      </c>
      <c r="M2378" s="178">
        <f>IFERROR(_xll.qlIndexFixing(Index1Y,$H2378,TRUE,_xll.ohTrigger(RecalcTrigger,Trigger1Y)),NA())</f>
        <v>1.6388748112327933E-2</v>
      </c>
      <c r="N2378" s="177">
        <f>IFERROR(_xll.qlIndexFixing(ONIndex1M,I2378,TRUE,_xll.ohTrigger(RecalcTrigger,Trigger1M)),NA())</f>
        <v>1.5721664791037426E-2</v>
      </c>
      <c r="O2378" s="44">
        <f>IFERROR(_xll.qlIndexFixing(ONIndex3M,I2378,TRUE,_xll.ohTrigger(RecalcTrigger,Trigger3M)),NA())</f>
        <v>1.6019406395022528E-2</v>
      </c>
      <c r="P2378" s="44">
        <f>IFERROR(_xll.qlIndexFixing(ONIndex6M,I2378,TRUE,_xll.ohTrigger(RecalcTrigger,Trigger6M)),NA())</f>
        <v>1.6144922762880709E-2</v>
      </c>
      <c r="Q2378" s="178">
        <f>IFERROR(_xll.qlIndexFixing(ONIndex1Y,I2378,TRUE,_xll.ohTrigger(RecalcTrigger,Trigger1Y)),NA())</f>
        <v>1.6322257799327167E-2</v>
      </c>
    </row>
    <row r="2379" spans="2:17" x14ac:dyDescent="0.2">
      <c r="B2379" s="39" t="s">
        <v>42</v>
      </c>
      <c r="D2379" s="42">
        <f>_xll.qlCalendarAdvance(Calendar,$D2378,B2379,"f",FALSE)</f>
        <v>56164</v>
      </c>
      <c r="E2379" s="172">
        <f>_xll.qlInterestRateIndexValueDate(IndexON,D2379)</f>
        <v>56164</v>
      </c>
      <c r="F2379" s="188">
        <f>IFERROR(_xll.qlIndexFixing(IndexON,D2379,TRUE,_xll.ohTrigger(RecalcTrigger,TriggerON)),NA())</f>
        <v>1.5522527796409946E-2</v>
      </c>
      <c r="H2379" s="42">
        <f>_xll.qlCalendarAdvance(Calendar,$H2378,B2379,"f",FALSE)</f>
        <v>56164</v>
      </c>
      <c r="I2379" s="172">
        <f>_xll.qlInterestRateIndexValueDate(Index1M,$H2379)</f>
        <v>56164</v>
      </c>
      <c r="J2379" s="177">
        <f>IFERROR(_xll.qlIndexFixing(Index1M,$H2379,TRUE,_xll.ohTrigger(RecalcTrigger,Trigger1M)),NA())</f>
        <v>1.5721881355230491E-2</v>
      </c>
      <c r="K2379" s="44">
        <f>IFERROR(_xll.qlIndexFixing(Index3M,H2379,TRUE,_xll.ohTrigger(RecalcTrigger,Trigger3M)),NA())</f>
        <v>1.603173971169787E-2</v>
      </c>
      <c r="L2379" s="44">
        <f>IFERROR(_xll.qlIndexFixing(Index6M,$H2379,TRUE,_xll.ohTrigger(RecalcTrigger,Trigger6M)),NA())</f>
        <v>1.6175588175314216E-2</v>
      </c>
      <c r="M2379" s="178">
        <f>IFERROR(_xll.qlIndexFixing(Index1Y,$H2379,TRUE,_xll.ohTrigger(RecalcTrigger,Trigger1Y)),NA())</f>
        <v>1.6386319079878531E-2</v>
      </c>
      <c r="N2379" s="177">
        <f>IFERROR(_xll.qlIndexFixing(ONIndex1M,I2379,TRUE,_xll.ohTrigger(RecalcTrigger,Trigger1M)),NA())</f>
        <v>1.5718487386592317E-2</v>
      </c>
      <c r="O2379" s="44">
        <f>IFERROR(_xll.qlIndexFixing(ONIndex3M,I2379,TRUE,_xll.ohTrigger(RecalcTrigger,Trigger3M)),NA())</f>
        <v>1.601672540415322E-2</v>
      </c>
      <c r="P2379" s="44">
        <f>IFERROR(_xll.qlIndexFixing(ONIndex6M,I2379,TRUE,_xll.ohTrigger(RecalcTrigger,Trigger6M)),NA())</f>
        <v>1.6142361186574083E-2</v>
      </c>
      <c r="Q2379" s="178">
        <f>IFERROR(_xll.qlIndexFixing(ONIndex1Y,I2379,TRUE,_xll.ohTrigger(RecalcTrigger,Trigger1Y)),NA())</f>
        <v>1.6319446251004122E-2</v>
      </c>
    </row>
    <row r="2380" spans="2:17" x14ac:dyDescent="0.2">
      <c r="B2380" s="39" t="s">
        <v>42</v>
      </c>
      <c r="D2380" s="42">
        <f>_xll.qlCalendarAdvance(Calendar,$D2379,B2380,"f",FALSE)</f>
        <v>56171</v>
      </c>
      <c r="E2380" s="172">
        <f>_xll.qlInterestRateIndexValueDate(IndexON,D2380)</f>
        <v>56171</v>
      </c>
      <c r="F2380" s="188">
        <f>IFERROR(_xll.qlIndexFixing(IndexON,D2380,TRUE,_xll.ohTrigger(RecalcTrigger,TriggerON)),NA())</f>
        <v>1.5520062835779891E-2</v>
      </c>
      <c r="H2380" s="42">
        <f>_xll.qlCalendarAdvance(Calendar,$H2379,B2380,"f",FALSE)</f>
        <v>56171</v>
      </c>
      <c r="I2380" s="172">
        <f>_xll.qlInterestRateIndexValueDate(Index1M,$H2380)</f>
        <v>56171</v>
      </c>
      <c r="J2380" s="177">
        <f>IFERROR(_xll.qlIndexFixing(Index1M,$H2380,TRUE,_xll.ohTrigger(RecalcTrigger,Trigger1M)),NA())</f>
        <v>1.5718740161795666E-2</v>
      </c>
      <c r="K2380" s="44">
        <f>IFERROR(_xll.qlIndexFixing(Index3M,H2380,TRUE,_xll.ohTrigger(RecalcTrigger,Trigger3M)),NA())</f>
        <v>1.6029164221970961E-2</v>
      </c>
      <c r="L2380" s="44">
        <f>IFERROR(_xll.qlIndexFixing(Index6M,$H2380,TRUE,_xll.ohTrigger(RecalcTrigger,Trigger6M)),NA())</f>
        <v>1.6173221702029734E-2</v>
      </c>
      <c r="M2380" s="178">
        <f>IFERROR(_xll.qlIndexFixing(Index1Y,$H2380,TRUE,_xll.ohTrigger(RecalcTrigger,Trigger1Y)),NA())</f>
        <v>1.6383906532499326E-2</v>
      </c>
      <c r="N2380" s="177">
        <f>IFERROR(_xll.qlIndexFixing(ONIndex1M,I2380,TRUE,_xll.ohTrigger(RecalcTrigger,Trigger1M)),NA())</f>
        <v>1.5715322793538045E-2</v>
      </c>
      <c r="O2380" s="44">
        <f>IFERROR(_xll.qlIndexFixing(ONIndex3M,I2380,TRUE,_xll.ohTrigger(RecalcTrigger,Trigger3M)),NA())</f>
        <v>1.6014059847170303E-2</v>
      </c>
      <c r="P2380" s="44">
        <f>IFERROR(_xll.qlIndexFixing(ONIndex6M,I2380,TRUE,_xll.ohTrigger(RecalcTrigger,Trigger6M)),NA())</f>
        <v>1.6139814969672317E-2</v>
      </c>
      <c r="Q2380" s="178">
        <f>IFERROR(_xll.qlIndexFixing(ONIndex1Y,I2380,TRUE,_xll.ohTrigger(RecalcTrigger,Trigger1Y)),NA())</f>
        <v>1.6316650917124198E-2</v>
      </c>
    </row>
    <row r="2381" spans="2:17" x14ac:dyDescent="0.2">
      <c r="B2381" s="39" t="s">
        <v>42</v>
      </c>
      <c r="D2381" s="42">
        <f>_xll.qlCalendarAdvance(Calendar,$D2380,B2381,"f",FALSE)</f>
        <v>56178</v>
      </c>
      <c r="E2381" s="172">
        <f>_xll.qlInterestRateIndexValueDate(IndexON,D2381)</f>
        <v>56178</v>
      </c>
      <c r="F2381" s="188">
        <f>IFERROR(_xll.qlIndexFixing(IndexON,D2381,TRUE,_xll.ohTrigger(RecalcTrigger,TriggerON)),NA())</f>
        <v>1.5517613283992926E-2</v>
      </c>
      <c r="H2381" s="42">
        <f>_xll.qlCalendarAdvance(Calendar,$H2380,B2381,"f",FALSE)</f>
        <v>56178</v>
      </c>
      <c r="I2381" s="172">
        <f>_xll.qlInterestRateIndexValueDate(Index1M,$H2381)</f>
        <v>56178</v>
      </c>
      <c r="J2381" s="177">
        <f>IFERROR(_xll.qlIndexFixing(Index1M,$H2381,TRUE,_xll.ohTrigger(RecalcTrigger,Trigger1M)),NA())</f>
        <v>1.5715611797092969E-2</v>
      </c>
      <c r="K2381" s="44">
        <f>IFERROR(_xll.qlIndexFixing(Index3M,H2381,TRUE,_xll.ohTrigger(RecalcTrigger,Trigger3M)),NA())</f>
        <v>1.602660422931659E-2</v>
      </c>
      <c r="L2381" s="44">
        <f>IFERROR(_xll.qlIndexFixing(Index6M,$H2381,TRUE,_xll.ohTrigger(RecalcTrigger,Trigger6M)),NA())</f>
        <v>1.6170870713907669E-2</v>
      </c>
      <c r="M2381" s="178">
        <f>IFERROR(_xll.qlIndexFixing(Index1Y,$H2381,TRUE,_xll.ohTrigger(RecalcTrigger,Trigger1Y)),NA())</f>
        <v>1.6381510470073302E-2</v>
      </c>
      <c r="N2381" s="177">
        <f>IFERROR(_xll.qlIndexFixing(ONIndex1M,I2381,TRUE,_xll.ohTrigger(RecalcTrigger,Trigger1M)),NA())</f>
        <v>1.5712171011955656E-2</v>
      </c>
      <c r="O2381" s="44">
        <f>IFERROR(_xll.qlIndexFixing(ONIndex3M,I2381,TRUE,_xll.ohTrigger(RecalcTrigger,Trigger3M)),NA())</f>
        <v>1.6011409723830639E-2</v>
      </c>
      <c r="P2381" s="44">
        <f>IFERROR(_xll.qlIndexFixing(ONIndex6M,I2381,TRUE,_xll.ohTrigger(RecalcTrigger,Trigger6M)),NA())</f>
        <v>1.6137284111932271E-2</v>
      </c>
      <c r="Q2381" s="178">
        <f>IFERROR(_xll.qlIndexFixing(ONIndex1Y,I2381,TRUE,_xll.ohTrigger(RecalcTrigger,Trigger1Y)),NA())</f>
        <v>1.6313871797525303E-2</v>
      </c>
    </row>
    <row r="2382" spans="2:17" x14ac:dyDescent="0.2">
      <c r="B2382" s="39" t="s">
        <v>42</v>
      </c>
      <c r="D2382" s="42">
        <f>_xll.qlCalendarAdvance(Calendar,$D2381,B2382,"f",FALSE)</f>
        <v>56185</v>
      </c>
      <c r="E2382" s="172">
        <f>_xll.qlInterestRateIndexValueDate(IndexON,D2382)</f>
        <v>56185</v>
      </c>
      <c r="F2382" s="188">
        <f>IFERROR(_xll.qlIndexFixing(IndexON,D2382,TRUE,_xll.ohTrigger(RecalcTrigger,TriggerON)),NA())</f>
        <v>1.5515179140968005E-2</v>
      </c>
      <c r="H2382" s="42">
        <f>_xll.qlCalendarAdvance(Calendar,$H2381,B2382,"f",FALSE)</f>
        <v>56185</v>
      </c>
      <c r="I2382" s="172">
        <f>_xll.qlInterestRateIndexValueDate(Index1M,$H2382)</f>
        <v>56185</v>
      </c>
      <c r="J2382" s="177">
        <f>IFERROR(_xll.qlIndexFixing(Index1M,$H2382,TRUE,_xll.ohTrigger(RecalcTrigger,Trigger1M)),NA())</f>
        <v>1.5712496261104096E-2</v>
      </c>
      <c r="K2382" s="44">
        <f>IFERROR(_xll.qlIndexFixing(Index3M,H2382,TRUE,_xll.ohTrigger(RecalcTrigger,Trigger3M)),NA())</f>
        <v>1.6024059733703928E-2</v>
      </c>
      <c r="L2382" s="44">
        <f>IFERROR(_xll.qlIndexFixing(Index6M,$H2382,TRUE,_xll.ohTrigger(RecalcTrigger,Trigger6M)),NA())</f>
        <v>1.6168535210892798E-2</v>
      </c>
      <c r="M2382" s="178">
        <f>IFERROR(_xll.qlIndexFixing(Index1Y,$H2382,TRUE,_xll.ohTrigger(RecalcTrigger,Trigger1Y)),NA())</f>
        <v>1.6379130892483662E-2</v>
      </c>
      <c r="N2382" s="177">
        <f>IFERROR(_xll.qlIndexFixing(ONIndex1M,I2382,TRUE,_xll.ohTrigger(RecalcTrigger,Trigger1M)),NA())</f>
        <v>1.5709032041602011E-2</v>
      </c>
      <c r="O2382" s="44">
        <f>IFERROR(_xll.qlIndexFixing(ONIndex3M,I2382,TRUE,_xll.ohTrigger(RecalcTrigger,Trigger3M)),NA())</f>
        <v>1.6008775034215272E-2</v>
      </c>
      <c r="P2382" s="44">
        <f>IFERROR(_xll.qlIndexFixing(ONIndex6M,I2382,TRUE,_xll.ohTrigger(RecalcTrigger,Trigger6M)),NA())</f>
        <v>1.6134768613353945E-2</v>
      </c>
      <c r="Q2382" s="178">
        <f>IFERROR(_xll.qlIndexFixing(ONIndex1Y,I2382,TRUE,_xll.ohTrigger(RecalcTrigger,Trigger1Y)),NA())</f>
        <v>1.6311108892288484E-2</v>
      </c>
    </row>
    <row r="2383" spans="2:17" x14ac:dyDescent="0.2">
      <c r="B2383" s="39" t="s">
        <v>42</v>
      </c>
      <c r="D2383" s="42">
        <f>_xll.qlCalendarAdvance(Calendar,$D2382,B2383,"f",FALSE)</f>
        <v>56192</v>
      </c>
      <c r="E2383" s="172">
        <f>_xll.qlInterestRateIndexValueDate(IndexON,D2383)</f>
        <v>56192</v>
      </c>
      <c r="F2383" s="188">
        <f>IFERROR(_xll.qlIndexFixing(IndexON,D2383,TRUE,_xll.ohTrigger(RecalcTrigger,TriggerON)),NA())</f>
        <v>1.5512760406948267E-2</v>
      </c>
      <c r="H2383" s="42">
        <f>_xll.qlCalendarAdvance(Calendar,$H2382,B2383,"f",FALSE)</f>
        <v>56192</v>
      </c>
      <c r="I2383" s="172">
        <f>_xll.qlInterestRateIndexValueDate(Index1M,$H2383)</f>
        <v>56192</v>
      </c>
      <c r="J2383" s="177">
        <f>IFERROR(_xll.qlIndexFixing(Index1M,$H2383,TRUE,_xll.ohTrigger(RecalcTrigger,Trigger1M)),NA())</f>
        <v>1.5709276168841622E-2</v>
      </c>
      <c r="K2383" s="44">
        <f>IFERROR(_xll.qlIndexFixing(Index3M,H2383,TRUE,_xll.ohTrigger(RecalcTrigger,Trigger3M)),NA())</f>
        <v>1.6021530735106537E-2</v>
      </c>
      <c r="L2383" s="44">
        <f>IFERROR(_xll.qlIndexFixing(Index6M,$H2383,TRUE,_xll.ohTrigger(RecalcTrigger,Trigger6M)),NA())</f>
        <v>1.6166215192932574E-2</v>
      </c>
      <c r="M2383" s="178">
        <f>IFERROR(_xll.qlIndexFixing(Index1Y,$H2383,TRUE,_xll.ohTrigger(RecalcTrigger,Trigger1Y)),NA())</f>
        <v>1.6376767799615166E-2</v>
      </c>
      <c r="N2383" s="177">
        <f>IFERROR(_xll.qlIndexFixing(ONIndex1M,I2383,TRUE,_xll.ohTrigger(RecalcTrigger,Trigger1M)),NA())</f>
        <v>1.570590588272025E-2</v>
      </c>
      <c r="O2383" s="44">
        <f>IFERROR(_xll.qlIndexFixing(ONIndex3M,I2383,TRUE,_xll.ohTrigger(RecalcTrigger,Trigger3M)),NA())</f>
        <v>1.6006155778486297E-2</v>
      </c>
      <c r="P2383" s="44">
        <f>IFERROR(_xll.qlIndexFixing(ONIndex6M,I2383,TRUE,_xll.ohTrigger(RecalcTrigger,Trigger6M)),NA())</f>
        <v>1.6132268474099432E-2</v>
      </c>
      <c r="Q2383" s="178">
        <f>IFERROR(_xll.qlIndexFixing(ONIndex1Y,I2383,TRUE,_xll.ohTrigger(RecalcTrigger,Trigger1Y)),NA())</f>
        <v>1.6308362201494786E-2</v>
      </c>
    </row>
    <row r="2384" spans="2:17" x14ac:dyDescent="0.2">
      <c r="B2384" s="39" t="s">
        <v>42</v>
      </c>
      <c r="D2384" s="42">
        <f>_xll.qlCalendarAdvance(Calendar,$D2383,B2384,"f",FALSE)</f>
        <v>56199</v>
      </c>
      <c r="E2384" s="172">
        <f>_xll.qlInterestRateIndexValueDate(IndexON,D2384)</f>
        <v>56199</v>
      </c>
      <c r="F2384" s="188">
        <f>IFERROR(_xll.qlIndexFixing(IndexON,D2384,TRUE,_xll.ohTrigger(RecalcTrigger,TriggerON)),NA())</f>
        <v>1.551035708177162E-2</v>
      </c>
      <c r="H2384" s="42">
        <f>_xll.qlCalendarAdvance(Calendar,$H2383,B2384,"f",FALSE)</f>
        <v>56199</v>
      </c>
      <c r="I2384" s="172">
        <f>_xll.qlInterestRateIndexValueDate(Index1M,$H2384)</f>
        <v>56199</v>
      </c>
      <c r="J2384" s="177">
        <f>IFERROR(_xll.qlIndexFixing(Index1M,$H2384,TRUE,_xll.ohTrigger(RecalcTrigger,Trigger1M)),NA())</f>
        <v>1.5706185506847659E-2</v>
      </c>
      <c r="K2384" s="44">
        <f>IFERROR(_xll.qlIndexFixing(Index3M,H2384,TRUE,_xll.ohTrigger(RecalcTrigger,Trigger3M)),NA())</f>
        <v>1.6019017233491833E-2</v>
      </c>
      <c r="L2384" s="44">
        <f>IFERROR(_xll.qlIndexFixing(Index6M,$H2384,TRUE,_xll.ohTrigger(RecalcTrigger,Trigger6M)),NA())</f>
        <v>1.6163713026012678E-2</v>
      </c>
      <c r="M2384" s="178">
        <f>IFERROR(_xll.qlIndexFixing(Index1Y,$H2384,TRUE,_xll.ohTrigger(RecalcTrigger,Trigger1Y)),NA())</f>
        <v>1.6374421191351685E-2</v>
      </c>
      <c r="N2384" s="177">
        <f>IFERROR(_xll.qlIndexFixing(ONIndex1M,I2384,TRUE,_xll.ohTrigger(RecalcTrigger,Trigger1M)),NA())</f>
        <v>1.5702792535229326E-2</v>
      </c>
      <c r="O2384" s="44">
        <f>IFERROR(_xll.qlIndexFixing(ONIndex3M,I2384,TRUE,_xll.ohTrigger(RecalcTrigger,Trigger3M)),NA())</f>
        <v>1.6003551956400575E-2</v>
      </c>
      <c r="P2384" s="44">
        <f>IFERROR(_xll.qlIndexFixing(ONIndex6M,I2384,TRUE,_xll.ohTrigger(RecalcTrigger,Trigger6M)),NA())</f>
        <v>1.6129783694168731E-2</v>
      </c>
      <c r="Q2384" s="178">
        <f>IFERROR(_xll.qlIndexFixing(ONIndex1Y,I2384,TRUE,_xll.ohTrigger(RecalcTrigger,Trigger1Y)),NA())</f>
        <v>1.6305631724982117E-2</v>
      </c>
    </row>
    <row r="2385" spans="2:17" x14ac:dyDescent="0.2">
      <c r="B2385" s="39" t="s">
        <v>42</v>
      </c>
      <c r="D2385" s="42">
        <f>_xll.qlCalendarAdvance(Calendar,$D2384,B2385,"f",FALSE)</f>
        <v>56206</v>
      </c>
      <c r="E2385" s="172">
        <f>_xll.qlInterestRateIndexValueDate(IndexON,D2385)</f>
        <v>56206</v>
      </c>
      <c r="F2385" s="188">
        <f>IFERROR(_xll.qlIndexFixing(IndexON,D2385,TRUE,_xll.ohTrigger(RecalcTrigger,TriggerON)),NA())</f>
        <v>1.5507969165357016E-2</v>
      </c>
      <c r="H2385" s="42">
        <f>_xll.qlCalendarAdvance(Calendar,$H2384,B2385,"f",FALSE)</f>
        <v>56206</v>
      </c>
      <c r="I2385" s="172">
        <f>_xll.qlInterestRateIndexValueDate(Index1M,$H2385)</f>
        <v>56206</v>
      </c>
      <c r="J2385" s="177">
        <f>IFERROR(_xll.qlIndexFixing(Index1M,$H2385,TRUE,_xll.ohTrigger(RecalcTrigger,Trigger1M)),NA())</f>
        <v>1.5703107672967086E-2</v>
      </c>
      <c r="K2385" s="44">
        <f>IFERROR(_xll.qlIndexFixing(Index3M,H2385,TRUE,_xll.ohTrigger(RecalcTrigger,Trigger3M)),NA())</f>
        <v>1.6016519228832501E-2</v>
      </c>
      <c r="L2385" s="44">
        <f>IFERROR(_xll.qlIndexFixing(Index6M,$H2385,TRUE,_xll.ohTrigger(RecalcTrigger,Trigger6M)),NA())</f>
        <v>1.6161422972944973E-2</v>
      </c>
      <c r="M2385" s="178">
        <f>IFERROR(_xll.qlIndexFixing(Index1Y,$H2385,TRUE,_xll.ohTrigger(RecalcTrigger,Trigger1Y)),NA())</f>
        <v>1.6372091067580419E-2</v>
      </c>
      <c r="N2385" s="177">
        <f>IFERROR(_xll.qlIndexFixing(ONIndex1M,I2385,TRUE,_xll.ohTrigger(RecalcTrigger,Trigger1M)),NA())</f>
        <v>1.5699691999048193E-2</v>
      </c>
      <c r="O2385" s="44">
        <f>IFERROR(_xll.qlIndexFixing(ONIndex3M,I2385,TRUE,_xll.ohTrigger(RecalcTrigger,Trigger3M)),NA())</f>
        <v>1.6000963568201243E-2</v>
      </c>
      <c r="P2385" s="44">
        <f>IFERROR(_xll.qlIndexFixing(ONIndex6M,I2385,TRUE,_xll.ohTrigger(RecalcTrigger,Trigger6M)),NA())</f>
        <v>1.6127314273399751E-2</v>
      </c>
      <c r="Q2385" s="178">
        <f>IFERROR(_xll.qlIndexFixing(ONIndex1Y,I2385,TRUE,_xll.ohTrigger(RecalcTrigger,Trigger1Y)),NA())</f>
        <v>1.6302917462993616E-2</v>
      </c>
    </row>
    <row r="2386" spans="2:17" x14ac:dyDescent="0.2">
      <c r="B2386" s="39" t="s">
        <v>42</v>
      </c>
      <c r="D2386" s="42">
        <f>_xll.qlCalendarAdvance(Calendar,$D2385,B2386,"f",FALSE)</f>
        <v>56213</v>
      </c>
      <c r="E2386" s="172">
        <f>_xll.qlInterestRateIndexValueDate(IndexON,D2386)</f>
        <v>56213</v>
      </c>
      <c r="F2386" s="188">
        <f>IFERROR(_xll.qlIndexFixing(IndexON,D2386,TRUE,_xll.ohTrigger(RecalcTrigger,TriggerON)),NA())</f>
        <v>1.5505596657785503E-2</v>
      </c>
      <c r="H2386" s="42">
        <f>_xll.qlCalendarAdvance(Calendar,$H2385,B2386,"f",FALSE)</f>
        <v>56213</v>
      </c>
      <c r="I2386" s="172">
        <f>_xll.qlInterestRateIndexValueDate(Index1M,$H2386)</f>
        <v>56213</v>
      </c>
      <c r="J2386" s="177">
        <f>IFERROR(_xll.qlIndexFixing(Index1M,$H2386,TRUE,_xll.ohTrigger(RecalcTrigger,Trigger1M)),NA())</f>
        <v>1.5700522084350223E-2</v>
      </c>
      <c r="K2386" s="44">
        <f>IFERROR(_xll.qlIndexFixing(Index3M,H2386,TRUE,_xll.ohTrigger(RecalcTrigger,Trigger3M)),NA())</f>
        <v>1.6014036721097712E-2</v>
      </c>
      <c r="L2386" s="44">
        <f>IFERROR(_xll.qlIndexFixing(Index6M,$H2386,TRUE,_xll.ohTrigger(RecalcTrigger,Trigger6M)),NA())</f>
        <v>1.6159348048845425E-2</v>
      </c>
      <c r="M2386" s="178">
        <f>IFERROR(_xll.qlIndexFixing(Index1Y,$H2386,TRUE,_xll.ohTrigger(RecalcTrigger,Trigger1Y)),NA())</f>
        <v>1.6369777428187016E-2</v>
      </c>
      <c r="N2386" s="177">
        <f>IFERROR(_xll.qlIndexFixing(ONIndex1M,I2386,TRUE,_xll.ohTrigger(RecalcTrigger,Trigger1M)),NA())</f>
        <v>1.5696604274176851E-2</v>
      </c>
      <c r="O2386" s="44">
        <f>IFERROR(_xll.qlIndexFixing(ONIndex3M,I2386,TRUE,_xll.ohTrigger(RecalcTrigger,Trigger3M)),NA())</f>
        <v>1.5998390613564117E-2</v>
      </c>
      <c r="P2386" s="44">
        <f>IFERROR(_xll.qlIndexFixing(ONIndex6M,I2386,TRUE,_xll.ohTrigger(RecalcTrigger,Trigger6M)),NA())</f>
        <v>1.6124860211873537E-2</v>
      </c>
      <c r="Q2386" s="178">
        <f>IFERROR(_xll.qlIndexFixing(ONIndex1Y,I2386,TRUE,_xll.ohTrigger(RecalcTrigger,Trigger1Y)),NA())</f>
        <v>1.6300219415124051E-2</v>
      </c>
    </row>
    <row r="2387" spans="2:17" x14ac:dyDescent="0.2">
      <c r="B2387" s="39" t="s">
        <v>42</v>
      </c>
      <c r="D2387" s="42">
        <f>_xll.qlCalendarAdvance(Calendar,$D2386,B2387,"f",FALSE)</f>
        <v>56220</v>
      </c>
      <c r="E2387" s="172">
        <f>_xll.qlInterestRateIndexValueDate(IndexON,D2387)</f>
        <v>56220</v>
      </c>
      <c r="F2387" s="188">
        <f>IFERROR(_xll.qlIndexFixing(IndexON,D2387,TRUE,_xll.ohTrigger(RecalcTrigger,TriggerON)),NA())</f>
        <v>1.5503239559138127E-2</v>
      </c>
      <c r="H2387" s="42">
        <f>_xll.qlCalendarAdvance(Calendar,$H2386,B2387,"f",FALSE)</f>
        <v>56220</v>
      </c>
      <c r="I2387" s="172">
        <f>_xll.qlInterestRateIndexValueDate(Index1M,$H2387)</f>
        <v>56220</v>
      </c>
      <c r="J2387" s="177">
        <f>IFERROR(_xll.qlIndexFixing(Index1M,$H2387,TRUE,_xll.ohTrigger(RecalcTrigger,Trigger1M)),NA())</f>
        <v>1.5697111011582148E-2</v>
      </c>
      <c r="K2387" s="44">
        <f>IFERROR(_xll.qlIndexFixing(Index3M,H2387,TRUE,_xll.ohTrigger(RecalcTrigger,Trigger3M)),NA())</f>
        <v>1.6011214943965835E-2</v>
      </c>
      <c r="L2387" s="44">
        <f>IFERROR(_xll.qlIndexFixing(Index6M,$H2387,TRUE,_xll.ohTrigger(RecalcTrigger,Trigger6M)),NA())</f>
        <v>1.6157089970572545E-2</v>
      </c>
      <c r="M2387" s="178">
        <f>IFERROR(_xll.qlIndexFixing(Index1Y,$H2387,TRUE,_xll.ohTrigger(RecalcTrigger,Trigger1Y)),NA())</f>
        <v>1.6367480273059787E-2</v>
      </c>
      <c r="N2387" s="177">
        <f>IFERROR(_xll.qlIndexFixing(ONIndex1M,I2387,TRUE,_xll.ohTrigger(RecalcTrigger,Trigger1M)),NA())</f>
        <v>1.5693529360777392E-2</v>
      </c>
      <c r="O2387" s="44">
        <f>IFERROR(_xll.qlIndexFixing(ONIndex3M,I2387,TRUE,_xll.ohTrigger(RecalcTrigger,Trigger3M)),NA())</f>
        <v>1.5995833092894429E-2</v>
      </c>
      <c r="P2387" s="44">
        <f>IFERROR(_xll.qlIndexFixing(ONIndex6M,I2387,TRUE,_xll.ohTrigger(RecalcTrigger,Trigger6M)),NA())</f>
        <v>1.6122421509671137E-2</v>
      </c>
      <c r="Q2387" s="178">
        <f>IFERROR(_xll.qlIndexFixing(ONIndex1Y,I2387,TRUE,_xll.ohTrigger(RecalcTrigger,Trigger1Y)),NA())</f>
        <v>1.62975375818597E-2</v>
      </c>
    </row>
    <row r="2388" spans="2:17" x14ac:dyDescent="0.2">
      <c r="B2388" s="39" t="s">
        <v>42</v>
      </c>
      <c r="D2388" s="42">
        <f>_xll.qlCalendarAdvance(Calendar,$D2387,B2388,"f",FALSE)</f>
        <v>56227</v>
      </c>
      <c r="E2388" s="172">
        <f>_xll.qlInterestRateIndexValueDate(IndexON,D2388)</f>
        <v>56227</v>
      </c>
      <c r="F2388" s="188">
        <f>IFERROR(_xll.qlIndexFixing(IndexON,D2388,TRUE,_xll.ohTrigger(RecalcTrigger,TriggerON)),NA())</f>
        <v>1.5500897869252794E-2</v>
      </c>
      <c r="H2388" s="42">
        <f>_xll.qlCalendarAdvance(Calendar,$H2387,B2388,"f",FALSE)</f>
        <v>56227</v>
      </c>
      <c r="I2388" s="172">
        <f>_xll.qlInterestRateIndexValueDate(Index1M,$H2388)</f>
        <v>56227</v>
      </c>
      <c r="J2388" s="177">
        <f>IFERROR(_xll.qlIndexFixing(Index1M,$H2388,TRUE,_xll.ohTrigger(RecalcTrigger,Trigger1M)),NA())</f>
        <v>1.569407244769061E-2</v>
      </c>
      <c r="K2388" s="44">
        <f>IFERROR(_xll.qlIndexFixing(Index3M,H2388,TRUE,_xll.ohTrigger(RecalcTrigger,Trigger3M)),NA())</f>
        <v>1.6008761430984262E-2</v>
      </c>
      <c r="L2388" s="44">
        <f>IFERROR(_xll.qlIndexFixing(Index6M,$H2388,TRUE,_xll.ohTrigger(RecalcTrigger,Trigger6M)),NA())</f>
        <v>1.6154847377091133E-2</v>
      </c>
      <c r="M2388" s="178">
        <f>IFERROR(_xll.qlIndexFixing(Index1Y,$H2388,TRUE,_xll.ohTrigger(RecalcTrigger,Trigger1Y)),NA())</f>
        <v>1.6365199602086156E-2</v>
      </c>
      <c r="N2388" s="177">
        <f>IFERROR(_xll.qlIndexFixing(ONIndex1M,I2388,TRUE,_xll.ohTrigger(RecalcTrigger,Trigger1M)),NA())</f>
        <v>1.569046725876877E-2</v>
      </c>
      <c r="O2388" s="44">
        <f>IFERROR(_xll.qlIndexFixing(ONIndex3M,I2388,TRUE,_xll.ohTrigger(RecalcTrigger,Trigger3M)),NA())</f>
        <v>1.5993291005867993E-2</v>
      </c>
      <c r="P2388" s="44">
        <f>IFERROR(_xll.qlIndexFixing(ONIndex6M,I2388,TRUE,_xll.ohTrigger(RecalcTrigger,Trigger6M)),NA())</f>
        <v>1.6119998166630456E-2</v>
      </c>
      <c r="Q2388" s="178">
        <f>IFERROR(_xll.qlIndexFixing(ONIndex1Y,I2388,TRUE,_xll.ohTrigger(RecalcTrigger,Trigger1Y)),NA())</f>
        <v>1.6294871962795332E-2</v>
      </c>
    </row>
    <row r="2389" spans="2:17" x14ac:dyDescent="0.2">
      <c r="B2389" s="39" t="s">
        <v>42</v>
      </c>
      <c r="D2389" s="42">
        <f>_xll.qlCalendarAdvance(Calendar,$D2388,B2389,"f",FALSE)</f>
        <v>56234</v>
      </c>
      <c r="E2389" s="172">
        <f>_xll.qlInterestRateIndexValueDate(IndexON,D2389)</f>
        <v>56234</v>
      </c>
      <c r="F2389" s="188">
        <f>IFERROR(_xll.qlIndexFixing(IndexON,D2389,TRUE,_xll.ohTrigger(RecalcTrigger,TriggerON)),NA())</f>
        <v>1.5498571588291599E-2</v>
      </c>
      <c r="H2389" s="42">
        <f>_xll.qlCalendarAdvance(Calendar,$H2388,B2389,"f",FALSE)</f>
        <v>56234</v>
      </c>
      <c r="I2389" s="172">
        <f>_xll.qlInterestRateIndexValueDate(Index1M,$H2389)</f>
        <v>56234</v>
      </c>
      <c r="J2389" s="177">
        <f>IFERROR(_xll.qlIndexFixing(Index1M,$H2389,TRUE,_xll.ohTrigger(RecalcTrigger,Trigger1M)),NA())</f>
        <v>1.5691046712444923E-2</v>
      </c>
      <c r="K2389" s="44">
        <f>IFERROR(_xll.qlIndexFixing(Index3M,H2389,TRUE,_xll.ohTrigger(RecalcTrigger,Trigger3M)),NA())</f>
        <v>1.600632341345724E-2</v>
      </c>
      <c r="L2389" s="44">
        <f>IFERROR(_xll.qlIndexFixing(Index6M,$H2389,TRUE,_xll.ohTrigger(RecalcTrigger,Trigger6M)),NA())</f>
        <v>1.6152620268349092E-2</v>
      </c>
      <c r="M2389" s="178">
        <f>IFERROR(_xll.qlIndexFixing(Index1Y,$H2389,TRUE,_xll.ohTrigger(RecalcTrigger,Trigger1Y)),NA())</f>
        <v>1.6362935415155544E-2</v>
      </c>
      <c r="N2389" s="177">
        <f>IFERROR(_xll.qlIndexFixing(ONIndex1M,I2389,TRUE,_xll.ohTrigger(RecalcTrigger,Trigger1M)),NA())</f>
        <v>1.5687417967988893E-2</v>
      </c>
      <c r="O2389" s="44">
        <f>IFERROR(_xll.qlIndexFixing(ONIndex3M,I2389,TRUE,_xll.ohTrigger(RecalcTrigger,Trigger3M)),NA())</f>
        <v>1.5990764352646902E-2</v>
      </c>
      <c r="P2389" s="44">
        <f>IFERROR(_xll.qlIndexFixing(ONIndex6M,I2389,TRUE,_xll.ohTrigger(RecalcTrigger,Trigger6M)),NA())</f>
        <v>1.6117590182832542E-2</v>
      </c>
      <c r="Q2389" s="178">
        <f>IFERROR(_xll.qlIndexFixing(ONIndex1Y,I2389,TRUE,_xll.ohTrigger(RecalcTrigger,Trigger1Y)),NA())</f>
        <v>1.6292222558174085E-2</v>
      </c>
    </row>
    <row r="2390" spans="2:17" x14ac:dyDescent="0.2">
      <c r="B2390" s="39" t="s">
        <v>42</v>
      </c>
      <c r="D2390" s="42">
        <f>_xll.qlCalendarAdvance(Calendar,$D2389,B2390,"f",FALSE)</f>
        <v>56241</v>
      </c>
      <c r="E2390" s="172">
        <f>_xll.qlInterestRateIndexValueDate(IndexON,D2390)</f>
        <v>56241</v>
      </c>
      <c r="F2390" s="188">
        <f>IFERROR(_xll.qlIndexFixing(IndexON,D2390,TRUE,_xll.ohTrigger(RecalcTrigger,TriggerON)),NA())</f>
        <v>1.5496260716092447E-2</v>
      </c>
      <c r="H2390" s="42">
        <f>_xll.qlCalendarAdvance(Calendar,$H2389,B2390,"f",FALSE)</f>
        <v>56241</v>
      </c>
      <c r="I2390" s="172">
        <f>_xll.qlInterestRateIndexValueDate(Index1M,$H2390)</f>
        <v>56241</v>
      </c>
      <c r="J2390" s="177">
        <f>IFERROR(_xll.qlIndexFixing(Index1M,$H2390,TRUE,_xll.ohTrigger(RecalcTrigger,Trigger1M)),NA())</f>
        <v>1.5688033805839857E-2</v>
      </c>
      <c r="K2390" s="44">
        <f>IFERROR(_xll.qlIndexFixing(Index3M,H2390,TRUE,_xll.ohTrigger(RecalcTrigger,Trigger3M)),NA())</f>
        <v>1.600390089135505E-2</v>
      </c>
      <c r="L2390" s="44">
        <f>IFERROR(_xll.qlIndexFixing(Index6M,$H2390,TRUE,_xll.ohTrigger(RecalcTrigger,Trigger6M)),NA())</f>
        <v>1.6150408644295657E-2</v>
      </c>
      <c r="M2390" s="178">
        <f>IFERROR(_xll.qlIndexFixing(Index1Y,$H2390,TRUE,_xll.ohTrigger(RecalcTrigger,Trigger1Y)),NA())</f>
        <v>1.636068771215804E-2</v>
      </c>
      <c r="N2390" s="177">
        <f>IFERROR(_xll.qlIndexFixing(ONIndex1M,I2390,TRUE,_xll.ohTrigger(RecalcTrigger,Trigger1M)),NA())</f>
        <v>1.5684381488680899E-2</v>
      </c>
      <c r="O2390" s="44">
        <f>IFERROR(_xll.qlIndexFixing(ONIndex3M,I2390,TRUE,_xll.ohTrigger(RecalcTrigger,Trigger3M)),NA())</f>
        <v>1.598825313315011E-2</v>
      </c>
      <c r="P2390" s="44">
        <f>IFERROR(_xll.qlIndexFixing(ONIndex6M,I2390,TRUE,_xll.ohTrigger(RecalcTrigger,Trigger6M)),NA())</f>
        <v>1.6115197558277394E-2</v>
      </c>
      <c r="Q2390" s="178">
        <f>IFERROR(_xll.qlIndexFixing(ONIndex1Y,I2390,TRUE,_xll.ohTrigger(RecalcTrigger,Trigger1Y)),NA())</f>
        <v>1.6289589367914914E-2</v>
      </c>
    </row>
    <row r="2391" spans="2:17" x14ac:dyDescent="0.2">
      <c r="B2391" s="39" t="s">
        <v>42</v>
      </c>
      <c r="D2391" s="42">
        <f>_xll.qlCalendarAdvance(Calendar,$D2390,B2391,"f",FALSE)</f>
        <v>56248</v>
      </c>
      <c r="E2391" s="172">
        <f>_xll.qlInterestRateIndexValueDate(IndexON,D2391)</f>
        <v>56248</v>
      </c>
      <c r="F2391" s="188">
        <f>IFERROR(_xll.qlIndexFixing(IndexON,D2391,TRUE,_xll.ohTrigger(RecalcTrigger,TriggerON)),NA())</f>
        <v>1.5493965252817432E-2</v>
      </c>
      <c r="H2391" s="42">
        <f>_xll.qlCalendarAdvance(Calendar,$H2390,B2391,"f",FALSE)</f>
        <v>56248</v>
      </c>
      <c r="I2391" s="172">
        <f>_xll.qlInterestRateIndexValueDate(Index1M,$H2391)</f>
        <v>56248</v>
      </c>
      <c r="J2391" s="177">
        <f>IFERROR(_xll.qlIndexFixing(Index1M,$H2391,TRUE,_xll.ohTrigger(RecalcTrigger,Trigger1M)),NA())</f>
        <v>1.5685033727862344E-2</v>
      </c>
      <c r="K2391" s="44">
        <f>IFERROR(_xll.qlIndexFixing(Index3M,H2391,TRUE,_xll.ohTrigger(RecalcTrigger,Trigger3M)),NA())</f>
        <v>1.6001675199549599E-2</v>
      </c>
      <c r="L2391" s="44">
        <f>IFERROR(_xll.qlIndexFixing(Index6M,$H2391,TRUE,_xll.ohTrigger(RecalcTrigger,Trigger6M)),NA())</f>
        <v>1.614821250488006E-2</v>
      </c>
      <c r="M2391" s="178">
        <f>IFERROR(_xll.qlIndexFixing(Index1Y,$H2391,TRUE,_xll.ohTrigger(RecalcTrigger,Trigger1Y)),NA())</f>
        <v>1.6358456492983731E-2</v>
      </c>
      <c r="N2391" s="177">
        <f>IFERROR(_xll.qlIndexFixing(ONIndex1M,I2391,TRUE,_xll.ohTrigger(RecalcTrigger,Trigger1M)),NA())</f>
        <v>1.5681357820763742E-2</v>
      </c>
      <c r="O2391" s="44">
        <f>IFERROR(_xll.qlIndexFixing(ONIndex3M,I2391,TRUE,_xll.ohTrigger(RecalcTrigger,Trigger3M)),NA())</f>
        <v>1.5985757347458662E-2</v>
      </c>
      <c r="P2391" s="44">
        <f>IFERROR(_xll.qlIndexFixing(ONIndex6M,I2391,TRUE,_xll.ohTrigger(RecalcTrigger,Trigger6M)),NA())</f>
        <v>1.6112820293127106E-2</v>
      </c>
      <c r="Q2391" s="178">
        <f>IFERROR(_xll.qlIndexFixing(ONIndex1Y,I2391,TRUE,_xll.ohTrigger(RecalcTrigger,Trigger1Y)),NA())</f>
        <v>1.6286972392017818E-2</v>
      </c>
    </row>
    <row r="2392" spans="2:17" x14ac:dyDescent="0.2">
      <c r="B2392" s="39" t="s">
        <v>42</v>
      </c>
      <c r="D2392" s="42">
        <f>_xll.qlCalendarAdvance(Calendar,$D2391,B2392,"f",FALSE)</f>
        <v>56255</v>
      </c>
      <c r="E2392" s="172">
        <f>_xll.qlInterestRateIndexValueDate(IndexON,D2392)</f>
        <v>56255</v>
      </c>
      <c r="F2392" s="188">
        <f>IFERROR(_xll.qlIndexFixing(IndexON,D2392,TRUE,_xll.ohTrigger(RecalcTrigger,TriggerON)),NA())</f>
        <v>1.5491685198385508E-2</v>
      </c>
      <c r="H2392" s="42">
        <f>_xll.qlCalendarAdvance(Calendar,$H2391,B2392,"f",FALSE)</f>
        <v>56255</v>
      </c>
      <c r="I2392" s="172">
        <f>_xll.qlInterestRateIndexValueDate(Index1M,$H2392)</f>
        <v>56255</v>
      </c>
      <c r="J2392" s="177">
        <f>IFERROR(_xll.qlIndexFixing(Index1M,$H2392,TRUE,_xll.ohTrigger(RecalcTrigger,Trigger1M)),NA())</f>
        <v>1.5682046478501924E-2</v>
      </c>
      <c r="K2392" s="44">
        <f>IFERROR(_xll.qlIndexFixing(Index3M,H2392,TRUE,_xll.ohTrigger(RecalcTrigger,Trigger3M)),NA())</f>
        <v>1.5999102333319803E-2</v>
      </c>
      <c r="L2392" s="44">
        <f>IFERROR(_xll.qlIndexFixing(Index6M,$H2392,TRUE,_xll.ohTrigger(RecalcTrigger,Trigger6M)),NA())</f>
        <v>1.6145826156239225E-2</v>
      </c>
      <c r="M2392" s="178">
        <f>IFERROR(_xll.qlIndexFixing(Index1Y,$H2392,TRUE,_xll.ohTrigger(RecalcTrigger,Trigger1Y)),NA())</f>
        <v>1.6356241757524925E-2</v>
      </c>
      <c r="N2392" s="177">
        <f>IFERROR(_xll.qlIndexFixing(ONIndex1M,I2392,TRUE,_xll.ohTrigger(RecalcTrigger,Trigger1M)),NA())</f>
        <v>1.5678346964156376E-2</v>
      </c>
      <c r="O2392" s="44">
        <f>IFERROR(_xll.qlIndexFixing(ONIndex3M,I2392,TRUE,_xll.ohTrigger(RecalcTrigger,Trigger3M)),NA())</f>
        <v>1.5983276995410467E-2</v>
      </c>
      <c r="P2392" s="44">
        <f>IFERROR(_xll.qlIndexFixing(ONIndex6M,I2392,TRUE,_xll.ohTrigger(RecalcTrigger,Trigger6M)),NA())</f>
        <v>1.6110458387057491E-2</v>
      </c>
      <c r="Q2392" s="178">
        <f>IFERROR(_xll.qlIndexFixing(ONIndex1Y,I2392,TRUE,_xll.ohTrigger(RecalcTrigger,Trigger1Y)),NA())</f>
        <v>1.6284371630482797E-2</v>
      </c>
    </row>
    <row r="2393" spans="2:17" x14ac:dyDescent="0.2">
      <c r="B2393" s="39" t="s">
        <v>42</v>
      </c>
      <c r="D2393" s="42">
        <f>_xll.qlCalendarAdvance(Calendar,$D2392,B2393,"f",FALSE)</f>
        <v>56262</v>
      </c>
      <c r="E2393" s="172">
        <f>_xll.qlInterestRateIndexValueDate(IndexON,D2393)</f>
        <v>56262</v>
      </c>
      <c r="F2393" s="188">
        <f>IFERROR(_xll.qlIndexFixing(IndexON,D2393,TRUE,_xll.ohTrigger(RecalcTrigger,TriggerON)),NA())</f>
        <v>1.5489420552715627E-2</v>
      </c>
      <c r="H2393" s="42">
        <f>_xll.qlCalendarAdvance(Calendar,$H2392,B2393,"f",FALSE)</f>
        <v>56262</v>
      </c>
      <c r="I2393" s="172">
        <f>_xll.qlInterestRateIndexValueDate(Index1M,$H2393)</f>
        <v>56262</v>
      </c>
      <c r="J2393" s="177">
        <f>IFERROR(_xll.qlIndexFixing(Index1M,$H2393,TRUE,_xll.ohTrigger(RecalcTrigger,Trigger1M)),NA())</f>
        <v>1.5679072057750754E-2</v>
      </c>
      <c r="K2393" s="44">
        <f>IFERROR(_xll.qlIndexFixing(Index3M,H2393,TRUE,_xll.ohTrigger(RecalcTrigger,Trigger3M)),NA())</f>
        <v>1.599672629733092E-2</v>
      </c>
      <c r="L2393" s="44">
        <f>IFERROR(_xll.qlIndexFixing(Index6M,$H2393,TRUE,_xll.ohTrigger(RecalcTrigger,Trigger6M)),NA())</f>
        <v>1.6143659975351738E-2</v>
      </c>
      <c r="M2393" s="178">
        <f>IFERROR(_xll.qlIndexFixing(Index1Y,$H2393,TRUE,_xll.ohTrigger(RecalcTrigger,Trigger1Y)),NA())</f>
        <v>1.6354043505673044E-2</v>
      </c>
      <c r="N2393" s="177">
        <f>IFERROR(_xll.qlIndexFixing(ONIndex1M,I2393,TRUE,_xll.ohTrigger(RecalcTrigger,Trigger1M)),NA())</f>
        <v>1.5675348918939846E-2</v>
      </c>
      <c r="O2393" s="44">
        <f>IFERROR(_xll.qlIndexFixing(ONIndex3M,I2393,TRUE,_xll.ohTrigger(RecalcTrigger,Trigger3M)),NA())</f>
        <v>1.5980812077167617E-2</v>
      </c>
      <c r="P2393" s="44">
        <f>IFERROR(_xll.qlIndexFixing(ONIndex6M,I2393,TRUE,_xll.ohTrigger(RecalcTrigger,Trigger6M)),NA())</f>
        <v>1.6108111840230643E-2</v>
      </c>
      <c r="Q2393" s="178">
        <f>IFERROR(_xll.qlIndexFixing(ONIndex1Y,I2393,TRUE,_xll.ohTrigger(RecalcTrigger,Trigger1Y)),NA())</f>
        <v>1.6281787083309851E-2</v>
      </c>
    </row>
    <row r="2394" spans="2:17" x14ac:dyDescent="0.2">
      <c r="B2394" s="39" t="s">
        <v>42</v>
      </c>
      <c r="D2394" s="42">
        <f>_xll.qlCalendarAdvance(Calendar,$D2393,B2394,"f",FALSE)</f>
        <v>56269</v>
      </c>
      <c r="E2394" s="172">
        <f>_xll.qlInterestRateIndexValueDate(IndexON,D2394)</f>
        <v>56269</v>
      </c>
      <c r="F2394" s="188">
        <f>IFERROR(_xll.qlIndexFixing(IndexON,D2394,TRUE,_xll.ohTrigger(RecalcTrigger,TriggerON)),NA())</f>
        <v>1.5487171315969883E-2</v>
      </c>
      <c r="H2394" s="42">
        <f>_xll.qlCalendarAdvance(Calendar,$H2393,B2394,"f",FALSE)</f>
        <v>56269</v>
      </c>
      <c r="I2394" s="172">
        <f>_xll.qlInterestRateIndexValueDate(Index1M,$H2394)</f>
        <v>56269</v>
      </c>
      <c r="J2394" s="177">
        <f>IFERROR(_xll.qlIndexFixing(Index1M,$H2394,TRUE,_xll.ohTrigger(RecalcTrigger,Trigger1M)),NA())</f>
        <v>1.5676110465598376E-2</v>
      </c>
      <c r="K2394" s="44">
        <f>IFERROR(_xll.qlIndexFixing(Index3M,H2394,TRUE,_xll.ohTrigger(RecalcTrigger,Trigger3M)),NA())</f>
        <v>1.5994365756658802E-2</v>
      </c>
      <c r="L2394" s="44">
        <f>IFERROR(_xll.qlIndexFixing(Index6M,$H2394,TRUE,_xll.ohTrigger(RecalcTrigger,Trigger6M)),NA())</f>
        <v>1.6141509278260822E-2</v>
      </c>
      <c r="M2394" s="178">
        <f>IFERROR(_xll.qlIndexFixing(Index1Y,$H2394,TRUE,_xll.ohTrigger(RecalcTrigger,Trigger1Y)),NA())</f>
        <v>1.6351861737321505E-2</v>
      </c>
      <c r="N2394" s="177">
        <f>IFERROR(_xll.qlIndexFixing(ONIndex1M,I2394,TRUE,_xll.ohTrigger(RecalcTrigger,Trigger1M)),NA())</f>
        <v>1.5672363685114155E-2</v>
      </c>
      <c r="O2394" s="44">
        <f>IFERROR(_xll.qlIndexFixing(ONIndex3M,I2394,TRUE,_xll.ohTrigger(RecalcTrigger,Trigger3M)),NA())</f>
        <v>1.5978362592811157E-2</v>
      </c>
      <c r="P2394" s="44">
        <f>IFERROR(_xll.qlIndexFixing(ONIndex6M,I2394,TRUE,_xll.ohTrigger(RecalcTrigger,Trigger6M)),NA())</f>
        <v>1.6105780652646562E-2</v>
      </c>
      <c r="Q2394" s="178">
        <f>IFERROR(_xll.qlIndexFixing(ONIndex1Y,I2394,TRUE,_xll.ohTrigger(RecalcTrigger,Trigger1Y)),NA())</f>
        <v>1.627921875049898E-2</v>
      </c>
    </row>
    <row r="2395" spans="2:17" x14ac:dyDescent="0.2">
      <c r="B2395" s="39" t="s">
        <v>42</v>
      </c>
      <c r="D2395" s="42">
        <f>_xll.qlCalendarAdvance(Calendar,$D2394,B2395,"f",FALSE)</f>
        <v>56276</v>
      </c>
      <c r="E2395" s="172">
        <f>_xll.qlInterestRateIndexValueDate(IndexON,D2395)</f>
        <v>56276</v>
      </c>
      <c r="F2395" s="188">
        <f>IFERROR(_xll.qlIndexFixing(IndexON,D2395,TRUE,_xll.ohTrigger(RecalcTrigger,TriggerON)),NA())</f>
        <v>1.548493748806723E-2</v>
      </c>
      <c r="H2395" s="42">
        <f>_xll.qlCalendarAdvance(Calendar,$H2394,B2395,"f",FALSE)</f>
        <v>56276</v>
      </c>
      <c r="I2395" s="172">
        <f>_xll.qlInterestRateIndexValueDate(Index1M,$H2395)</f>
        <v>56276</v>
      </c>
      <c r="J2395" s="177">
        <f>IFERROR(_xll.qlIndexFixing(Index1M,$H2395,TRUE,_xll.ohTrigger(RecalcTrigger,Trigger1M)),NA())</f>
        <v>1.5673161702034335E-2</v>
      </c>
      <c r="K2395" s="44">
        <f>IFERROR(_xll.qlIndexFixing(Index3M,H2395,TRUE,_xll.ohTrigger(RecalcTrigger,Trigger3M)),NA())</f>
        <v>1.5992020711275541E-2</v>
      </c>
      <c r="L2395" s="44">
        <f>IFERROR(_xll.qlIndexFixing(Index6M,$H2395,TRUE,_xll.ohTrigger(RecalcTrigger,Trigger6M)),NA())</f>
        <v>1.6139374064916775E-2</v>
      </c>
      <c r="M2395" s="178">
        <f>IFERROR(_xll.qlIndexFixing(Index1Y,$H2395,TRUE,_xll.ohTrigger(RecalcTrigger,Trigger1Y)),NA())</f>
        <v>1.6349696452364171E-2</v>
      </c>
      <c r="N2395" s="177">
        <f>IFERROR(_xll.qlIndexFixing(ONIndex1M,I2395,TRUE,_xll.ohTrigger(RecalcTrigger,Trigger1M)),NA())</f>
        <v>1.5669391262598253E-2</v>
      </c>
      <c r="O2395" s="44">
        <f>IFERROR(_xll.qlIndexFixing(ONIndex3M,I2395,TRUE,_xll.ohTrigger(RecalcTrigger,Trigger3M)),NA())</f>
        <v>1.597592854209795E-2</v>
      </c>
      <c r="P2395" s="44">
        <f>IFERROR(_xll.qlIndexFixing(ONIndex6M,I2395,TRUE,_xll.ohTrigger(RecalcTrigger,Trigger6M)),NA())</f>
        <v>1.610346482446734E-2</v>
      </c>
      <c r="Q2395" s="178">
        <f>IFERROR(_xll.qlIndexFixing(ONIndex1Y,I2395,TRUE,_xll.ohTrigger(RecalcTrigger,Trigger1Y)),NA())</f>
        <v>1.6276666632050185E-2</v>
      </c>
    </row>
    <row r="2396" spans="2:17" x14ac:dyDescent="0.2">
      <c r="B2396" s="39" t="s">
        <v>42</v>
      </c>
      <c r="D2396" s="42">
        <f>_xll.qlCalendarAdvance(Calendar,$D2395,B2396,"f",FALSE)</f>
        <v>56283</v>
      </c>
      <c r="E2396" s="172">
        <f>_xll.qlInterestRateIndexValueDate(IndexON,D2396)</f>
        <v>56283</v>
      </c>
      <c r="F2396" s="188">
        <f>IFERROR(_xll.qlIndexFixing(IndexON,D2396,TRUE,_xll.ohTrigger(RecalcTrigger,TriggerON)),NA())</f>
        <v>1.548271906892662E-2</v>
      </c>
      <c r="H2396" s="42">
        <f>_xll.qlCalendarAdvance(Calendar,$H2395,B2396,"f",FALSE)</f>
        <v>56283</v>
      </c>
      <c r="I2396" s="172">
        <f>_xll.qlInterestRateIndexValueDate(Index1M,$H2396)</f>
        <v>56283</v>
      </c>
      <c r="J2396" s="177">
        <f>IFERROR(_xll.qlIndexFixing(Index1M,$H2396,TRUE,_xll.ohTrigger(RecalcTrigger,Trigger1M)),NA())</f>
        <v>1.5669843161232242E-2</v>
      </c>
      <c r="K2396" s="44">
        <f>IFERROR(_xll.qlIndexFixing(Index3M,H2396,TRUE,_xll.ohTrigger(RecalcTrigger,Trigger3M)),NA())</f>
        <v>1.5989877514099433E-2</v>
      </c>
      <c r="L2396" s="44">
        <f>IFERROR(_xll.qlIndexFixing(Index6M,$H2396,TRUE,_xll.ohTrigger(RecalcTrigger,Trigger6M)),NA())</f>
        <v>1.6137254335271238E-2</v>
      </c>
      <c r="M2396" s="178">
        <f>IFERROR(_xll.qlIndexFixing(Index1Y,$H2396,TRUE,_xll.ohTrigger(RecalcTrigger,Trigger1Y)),NA())</f>
        <v>1.6347547650695793E-2</v>
      </c>
      <c r="N2396" s="177">
        <f>IFERROR(_xll.qlIndexFixing(ONIndex1M,I2396,TRUE,_xll.ohTrigger(RecalcTrigger,Trigger1M)),NA())</f>
        <v>1.5666431651392143E-2</v>
      </c>
      <c r="O2396" s="44">
        <f>IFERROR(_xll.qlIndexFixing(ONIndex3M,I2396,TRUE,_xll.ohTrigger(RecalcTrigger,Trigger3M)),NA())</f>
        <v>1.5973509925190088E-2</v>
      </c>
      <c r="P2396" s="44">
        <f>IFERROR(_xll.qlIndexFixing(ONIndex6M,I2396,TRUE,_xll.ohTrigger(RecalcTrigger,Trigger6M)),NA())</f>
        <v>1.6101164355368791E-2</v>
      </c>
      <c r="Q2396" s="178">
        <f>IFERROR(_xll.qlIndexFixing(ONIndex1Y,I2396,TRUE,_xll.ohTrigger(RecalcTrigger,Trigger1Y)),NA())</f>
        <v>1.6274130727963465E-2</v>
      </c>
    </row>
    <row r="2397" spans="2:17" x14ac:dyDescent="0.2">
      <c r="B2397" s="39" t="s">
        <v>42</v>
      </c>
      <c r="D2397" s="42">
        <f>_xll.qlCalendarAdvance(Calendar,$D2396,B2397,"f",FALSE)</f>
        <v>56290</v>
      </c>
      <c r="E2397" s="172">
        <f>_xll.qlInterestRateIndexValueDate(IndexON,D2397)</f>
        <v>56290</v>
      </c>
      <c r="F2397" s="188">
        <f>IFERROR(_xll.qlIndexFixing(IndexON,D2397,TRUE,_xll.ohTrigger(RecalcTrigger,TriggerON)),NA())</f>
        <v>1.5480516058710148E-2</v>
      </c>
      <c r="H2397" s="42">
        <f>_xll.qlCalendarAdvance(Calendar,$H2396,B2397,"f",FALSE)</f>
        <v>56290</v>
      </c>
      <c r="I2397" s="172">
        <f>_xll.qlInterestRateIndexValueDate(Index1M,$H2397)</f>
        <v>56290</v>
      </c>
      <c r="J2397" s="177">
        <f>IFERROR(_xll.qlIndexFixing(Index1M,$H2397,TRUE,_xll.ohTrigger(RecalcTrigger,Trigger1M)),NA())</f>
        <v>1.5666917682383628E-2</v>
      </c>
      <c r="K2397" s="44">
        <f>IFERROR(_xll.qlIndexFixing(Index3M,H2397,TRUE,_xll.ohTrigger(RecalcTrigger,Trigger3M)),NA())</f>
        <v>1.5987377106270222E-2</v>
      </c>
      <c r="L2397" s="44">
        <f>IFERROR(_xll.qlIndexFixing(Index6M,$H2397,TRUE,_xll.ohTrigger(RecalcTrigger,Trigger6M)),NA())</f>
        <v>1.6135150089274956E-2</v>
      </c>
      <c r="M2397" s="178">
        <f>IFERROR(_xll.qlIndexFixing(Index1Y,$H2397,TRUE,_xll.ohTrigger(RecalcTrigger,Trigger1Y)),NA())</f>
        <v>1.6345415332211788E-2</v>
      </c>
      <c r="N2397" s="177">
        <f>IFERROR(_xll.qlIndexFixing(ONIndex1M,I2397,TRUE,_xll.ohTrigger(RecalcTrigger,Trigger1M)),NA())</f>
        <v>1.5663484851657916E-2</v>
      </c>
      <c r="O2397" s="44">
        <f>IFERROR(_xll.qlIndexFixing(ONIndex3M,I2397,TRUE,_xll.ohTrigger(RecalcTrigger,Trigger3M)),NA())</f>
        <v>1.5971106741925478E-2</v>
      </c>
      <c r="P2397" s="44">
        <f>IFERROR(_xll.qlIndexFixing(ONIndex6M,I2397,TRUE,_xll.ohTrigger(RecalcTrigger,Trigger6M)),NA())</f>
        <v>1.6098879245513009E-2</v>
      </c>
      <c r="Q2397" s="178">
        <f>IFERROR(_xll.qlIndexFixing(ONIndex1Y,I2397,TRUE,_xll.ohTrigger(RecalcTrigger,Trigger1Y)),NA())</f>
        <v>1.627161103823882E-2</v>
      </c>
    </row>
    <row r="2398" spans="2:17" x14ac:dyDescent="0.2">
      <c r="B2398" s="39" t="s">
        <v>42</v>
      </c>
      <c r="D2398" s="42">
        <f>_xll.qlCalendarAdvance(Calendar,$D2397,B2398,"f",FALSE)</f>
        <v>56297</v>
      </c>
      <c r="E2398" s="172">
        <f>_xll.qlInterestRateIndexValueDate(IndexON,D2398)</f>
        <v>56297</v>
      </c>
      <c r="F2398" s="188">
        <f>IFERROR(_xll.qlIndexFixing(IndexON,D2398,TRUE,_xll.ohTrigger(RecalcTrigger,TriggerON)),NA())</f>
        <v>1.5478328457336765E-2</v>
      </c>
      <c r="H2398" s="42">
        <f>_xll.qlCalendarAdvance(Calendar,$H2397,B2398,"f",FALSE)</f>
        <v>56297</v>
      </c>
      <c r="I2398" s="172">
        <f>_xll.qlInterestRateIndexValueDate(Index1M,$H2398)</f>
        <v>56297</v>
      </c>
      <c r="J2398" s="177">
        <f>IFERROR(_xll.qlIndexFixing(Index1M,$H2398,TRUE,_xll.ohTrigger(RecalcTrigger,Trigger1M)),NA())</f>
        <v>1.5664005030376744E-2</v>
      </c>
      <c r="K2398" s="44">
        <f>IFERROR(_xll.qlIndexFixing(Index3M,H2398,TRUE,_xll.ohTrigger(RecalcTrigger,Trigger3M)),NA())</f>
        <v>1.5985078546595935E-2</v>
      </c>
      <c r="L2398" s="44">
        <f>IFERROR(_xll.qlIndexFixing(Index6M,$H2398,TRUE,_xll.ohTrigger(RecalcTrigger,Trigger6M)),NA())</f>
        <v>1.6133061326880464E-2</v>
      </c>
      <c r="M2398" s="178">
        <f>IFERROR(_xll.qlIndexFixing(Index1Y,$H2398,TRUE,_xll.ohTrigger(RecalcTrigger,Trigger1Y)),NA())</f>
        <v>1.6343299496808239E-2</v>
      </c>
      <c r="N2398" s="177">
        <f>IFERROR(_xll.qlIndexFixing(ONIndex1M,I2398,TRUE,_xll.ohTrigger(RecalcTrigger,Trigger1M)),NA())</f>
        <v>1.5660550863314526E-2</v>
      </c>
      <c r="O2398" s="44">
        <f>IFERROR(_xll.qlIndexFixing(ONIndex3M,I2398,TRUE,_xll.ohTrigger(RecalcTrigger,Trigger3M)),NA())</f>
        <v>1.5968718992547259E-2</v>
      </c>
      <c r="P2398" s="44">
        <f>IFERROR(_xll.qlIndexFixing(ONIndex6M,I2398,TRUE,_xll.ohTrigger(RecalcTrigger,Trigger6M)),NA())</f>
        <v>1.609660949498104E-2</v>
      </c>
      <c r="Q2398" s="178">
        <f>IFERROR(_xll.qlIndexFixing(ONIndex1Y,I2398,TRUE,_xll.ohTrigger(RecalcTrigger,Trigger1Y)),NA())</f>
        <v>1.626910756287625E-2</v>
      </c>
    </row>
    <row r="2399" spans="2:17" x14ac:dyDescent="0.2">
      <c r="B2399" s="39" t="s">
        <v>42</v>
      </c>
      <c r="D2399" s="42">
        <f>_xll.qlCalendarAdvance(Calendar,$D2398,B2399,"f",FALSE)</f>
        <v>56304</v>
      </c>
      <c r="E2399" s="172">
        <f>_xll.qlInterestRateIndexValueDate(IndexON,D2399)</f>
        <v>56304</v>
      </c>
      <c r="F2399" s="188">
        <f>IFERROR(_xll.qlIndexFixing(IndexON,D2399,TRUE,_xll.ohTrigger(RecalcTrigger,TriggerON)),NA())</f>
        <v>1.5476156264806473E-2</v>
      </c>
      <c r="H2399" s="42">
        <f>_xll.qlCalendarAdvance(Calendar,$H2398,B2399,"f",FALSE)</f>
        <v>56304</v>
      </c>
      <c r="I2399" s="172">
        <f>_xll.qlInterestRateIndexValueDate(Index1M,$H2399)</f>
        <v>56304</v>
      </c>
      <c r="J2399" s="177">
        <f>IFERROR(_xll.qlIndexFixing(Index1M,$H2399,TRUE,_xll.ohTrigger(RecalcTrigger,Trigger1M)),NA())</f>
        <v>1.5661105205202908E-2</v>
      </c>
      <c r="K2399" s="44">
        <f>IFERROR(_xll.qlIndexFixing(Index3M,H2399,TRUE,_xll.ohTrigger(RecalcTrigger,Trigger3M)),NA())</f>
        <v>1.5982984854161827E-2</v>
      </c>
      <c r="L2399" s="44">
        <f>IFERROR(_xll.qlIndexFixing(Index6M,$H2399,TRUE,_xll.ohTrigger(RecalcTrigger,Trigger6M)),NA())</f>
        <v>1.6130988048040303E-2</v>
      </c>
      <c r="M2399" s="178">
        <f>IFERROR(_xll.qlIndexFixing(Index1Y,$H2399,TRUE,_xll.ohTrigger(RecalcTrigger,Trigger1Y)),NA())</f>
        <v>1.6341200144382562E-2</v>
      </c>
      <c r="N2399" s="177">
        <f>IFERROR(_xll.qlIndexFixing(ONIndex1M,I2399,TRUE,_xll.ohTrigger(RecalcTrigger,Trigger1M)),NA())</f>
        <v>1.5657629686280927E-2</v>
      </c>
      <c r="O2399" s="44">
        <f>IFERROR(_xll.qlIndexFixing(ONIndex3M,I2399,TRUE,_xll.ohTrigger(RecalcTrigger,Trigger3M)),NA())</f>
        <v>1.5966346676893339E-2</v>
      </c>
      <c r="P2399" s="44">
        <f>IFERROR(_xll.qlIndexFixing(ONIndex6M,I2399,TRUE,_xll.ohTrigger(RecalcTrigger,Trigger6M)),NA())</f>
        <v>1.6094355103691838E-2</v>
      </c>
      <c r="Q2399" s="178">
        <f>IFERROR(_xll.qlIndexFixing(ONIndex1Y,I2399,TRUE,_xll.ohTrigger(RecalcTrigger,Trigger1Y)),NA())</f>
        <v>1.6266620301875756E-2</v>
      </c>
    </row>
    <row r="2400" spans="2:17" x14ac:dyDescent="0.2">
      <c r="B2400" s="39" t="s">
        <v>42</v>
      </c>
      <c r="D2400" s="42">
        <f>_xll.qlCalendarAdvance(Calendar,$D2399,B2400,"f",FALSE)</f>
        <v>56311</v>
      </c>
      <c r="E2400" s="172">
        <f>_xll.qlInterestRateIndexValueDate(IndexON,D2400)</f>
        <v>56311</v>
      </c>
      <c r="F2400" s="188">
        <f>IFERROR(_xll.qlIndexFixing(IndexON,D2400,TRUE,_xll.ohTrigger(RecalcTrigger,TriggerON)),NA())</f>
        <v>1.5473999481038225E-2</v>
      </c>
      <c r="H2400" s="42">
        <f>_xll.qlCalendarAdvance(Calendar,$H2399,B2400,"f",FALSE)</f>
        <v>56311</v>
      </c>
      <c r="I2400" s="172">
        <f>_xll.qlInterestRateIndexValueDate(Index1M,$H2400)</f>
        <v>56311</v>
      </c>
      <c r="J2400" s="177">
        <f>IFERROR(_xll.qlIndexFixing(Index1M,$H2400,TRUE,_xll.ohTrigger(RecalcTrigger,Trigger1M)),NA())</f>
        <v>1.5658610312712345E-2</v>
      </c>
      <c r="K2400" s="44">
        <f>IFERROR(_xll.qlIndexFixing(Index3M,H2400,TRUE,_xll.ohTrigger(RecalcTrigger,Trigger3M)),NA())</f>
        <v>1.5980908774088677E-2</v>
      </c>
      <c r="L2400" s="44">
        <f>IFERROR(_xll.qlIndexFixing(Index6M,$H2400,TRUE,_xll.ohTrigger(RecalcTrigger,Trigger6M)),NA())</f>
        <v>1.6129571956403028E-2</v>
      </c>
      <c r="M2400" s="178">
        <f>IFERROR(_xll.qlIndexFixing(Index1Y,$H2400,TRUE,_xll.ohTrigger(RecalcTrigger,Trigger1Y)),NA())</f>
        <v>1.6339117274831949E-2</v>
      </c>
      <c r="N2400" s="177">
        <f>IFERROR(_xll.qlIndexFixing(ONIndex1M,I2400,TRUE,_xll.ohTrigger(RecalcTrigger,Trigger1M)),NA())</f>
        <v>1.5654721320557119E-2</v>
      </c>
      <c r="O2400" s="44">
        <f>IFERROR(_xll.qlIndexFixing(ONIndex3M,I2400,TRUE,_xll.ohTrigger(RecalcTrigger,Trigger3M)),NA())</f>
        <v>1.5963989794882671E-2</v>
      </c>
      <c r="P2400" s="44">
        <f>IFERROR(_xll.qlIndexFixing(ONIndex6M,I2400,TRUE,_xll.ohTrigger(RecalcTrigger,Trigger6M)),NA())</f>
        <v>1.6092116071564355E-2</v>
      </c>
      <c r="Q2400" s="178">
        <f>IFERROR(_xll.qlIndexFixing(ONIndex1Y,I2400,TRUE,_xll.ohTrigger(RecalcTrigger,Trigger1Y)),NA())</f>
        <v>1.6264149255237337E-2</v>
      </c>
    </row>
    <row r="2401" spans="2:17" x14ac:dyDescent="0.2">
      <c r="B2401" s="39" t="s">
        <v>42</v>
      </c>
      <c r="D2401" s="42">
        <f>_xll.qlCalendarAdvance(Calendar,$D2400,B2401,"f",FALSE)</f>
        <v>56318</v>
      </c>
      <c r="E2401" s="172">
        <f>_xll.qlInterestRateIndexValueDate(IndexON,D2401)</f>
        <v>56318</v>
      </c>
      <c r="F2401" s="188">
        <f>IFERROR(_xll.qlIndexFixing(IndexON,D2401,TRUE,_xll.ohTrigger(RecalcTrigger,TriggerON)),NA())</f>
        <v>1.5471858106194114E-2</v>
      </c>
      <c r="H2401" s="42">
        <f>_xll.qlCalendarAdvance(Calendar,$H2400,B2401,"f",FALSE)</f>
        <v>56318</v>
      </c>
      <c r="I2401" s="172">
        <f>_xll.qlInterestRateIndexValueDate(Index1M,$H2401)</f>
        <v>56318</v>
      </c>
      <c r="J2401" s="177">
        <f>IFERROR(_xll.qlIndexFixing(Index1M,$H2401,TRUE,_xll.ohTrigger(RecalcTrigger,Trigger1M)),NA())</f>
        <v>1.5655738520482236E-2</v>
      </c>
      <c r="K2401" s="44">
        <f>IFERROR(_xll.qlIndexFixing(Index3M,H2401,TRUE,_xll.ohTrigger(RecalcTrigger,Trigger3M)),NA())</f>
        <v>1.5978658716860338E-2</v>
      </c>
      <c r="L2401" s="44">
        <f>IFERROR(_xll.qlIndexFixing(Index6M,$H2401,TRUE,_xll.ohTrigger(RecalcTrigger,Trigger6M)),NA())</f>
        <v>1.6127532693171867E-2</v>
      </c>
      <c r="M2401" s="178">
        <f>IFERROR(_xll.qlIndexFixing(Index1Y,$H2401,TRUE,_xll.ohTrigger(RecalcTrigger,Trigger1Y)),NA())</f>
        <v>1.6337050888056037E-2</v>
      </c>
      <c r="N2401" s="177">
        <f>IFERROR(_xll.qlIndexFixing(ONIndex1M,I2401,TRUE,_xll.ohTrigger(RecalcTrigger,Trigger1M)),NA())</f>
        <v>1.5651825766224148E-2</v>
      </c>
      <c r="O2401" s="44">
        <f>IFERROR(_xll.qlIndexFixing(ONIndex3M,I2401,TRUE,_xll.ohTrigger(RecalcTrigger,Trigger3M)),NA())</f>
        <v>1.5961648346758395E-2</v>
      </c>
      <c r="P2401" s="44">
        <f>IFERROR(_xll.qlIndexFixing(ONIndex6M,I2401,TRUE,_xll.ohTrigger(RecalcTrigger,Trigger6M)),NA())</f>
        <v>1.6089892398760686E-2</v>
      </c>
      <c r="Q2401" s="178">
        <f>IFERROR(_xll.qlIndexFixing(ONIndex1Y,I2401,TRUE,_xll.ohTrigger(RecalcTrigger,Trigger1Y)),NA())</f>
        <v>1.6261694422960993E-2</v>
      </c>
    </row>
    <row r="2402" spans="2:17" x14ac:dyDescent="0.2">
      <c r="B2402" s="39" t="s">
        <v>42</v>
      </c>
      <c r="D2402" s="42">
        <f>_xll.qlCalendarAdvance(Calendar,$D2401,B2402,"f",FALSE)</f>
        <v>56325</v>
      </c>
      <c r="E2402" s="172">
        <f>_xll.qlInterestRateIndexValueDate(IndexON,D2402)</f>
        <v>56325</v>
      </c>
      <c r="F2402" s="188">
        <f>IFERROR(_xll.qlIndexFixing(IndexON,D2402,TRUE,_xll.ohTrigger(RecalcTrigger,TriggerON)),NA())</f>
        <v>1.5469732140274139E-2</v>
      </c>
      <c r="H2402" s="42">
        <f>_xll.qlCalendarAdvance(Calendar,$H2401,B2402,"f",FALSE)</f>
        <v>56325</v>
      </c>
      <c r="I2402" s="172">
        <f>_xll.qlInterestRateIndexValueDate(Index1M,$H2402)</f>
        <v>56325</v>
      </c>
      <c r="J2402" s="177">
        <f>IFERROR(_xll.qlIndexFixing(Index1M,$H2402,TRUE,_xll.ohTrigger(RecalcTrigger,Trigger1M)),NA())</f>
        <v>1.5652879556775096E-2</v>
      </c>
      <c r="K2402" s="44">
        <f>IFERROR(_xll.qlIndexFixing(Index3M,H2402,TRUE,_xll.ohTrigger(RecalcTrigger,Trigger3M)),NA())</f>
        <v>1.597642415611519E-2</v>
      </c>
      <c r="L2402" s="44">
        <f>IFERROR(_xll.qlIndexFixing(Index6M,$H2402,TRUE,_xll.ohTrigger(RecalcTrigger,Trigger6M)),NA())</f>
        <v>1.6125508915421426E-2</v>
      </c>
      <c r="M2402" s="178">
        <f>IFERROR(_xll.qlIndexFixing(Index1Y,$H2402,TRUE,_xll.ohTrigger(RecalcTrigger,Trigger1Y)),NA())</f>
        <v>1.6335000983953796E-2</v>
      </c>
      <c r="N2402" s="177">
        <f>IFERROR(_xll.qlIndexFixing(ONIndex1M,I2402,TRUE,_xll.ohTrigger(RecalcTrigger,Trigger1M)),NA())</f>
        <v>1.564894302336306E-2</v>
      </c>
      <c r="O2402" s="44">
        <f>IFERROR(_xll.qlIndexFixing(ONIndex3M,I2402,TRUE,_xll.ohTrigger(RecalcTrigger,Trigger3M)),NA())</f>
        <v>1.5959322332439463E-2</v>
      </c>
      <c r="P2402" s="44">
        <f>IFERROR(_xll.qlIndexFixing(ONIndex6M,I2402,TRUE,_xll.ohTrigger(RecalcTrigger,Trigger6M)),NA())</f>
        <v>1.6087684085118736E-2</v>
      </c>
      <c r="Q2402" s="178">
        <f>IFERROR(_xll.qlIndexFixing(ONIndex1Y,I2402,TRUE,_xll.ohTrigger(RecalcTrigger,Trigger1Y)),NA())</f>
        <v>1.6259255805046724E-2</v>
      </c>
    </row>
    <row r="2403" spans="2:17" x14ac:dyDescent="0.2">
      <c r="B2403" s="39" t="s">
        <v>42</v>
      </c>
      <c r="D2403" s="42">
        <f>_xll.qlCalendarAdvance(Calendar,$D2402,B2403,"f",FALSE)</f>
        <v>56332</v>
      </c>
      <c r="E2403" s="172">
        <f>_xll.qlInterestRateIndexValueDate(IndexON,D2403)</f>
        <v>56332</v>
      </c>
      <c r="F2403" s="188">
        <f>IFERROR(_xll.qlIndexFixing(IndexON,D2403,TRUE,_xll.ohTrigger(RecalcTrigger,TriggerON)),NA())</f>
        <v>1.5467621583116209E-2</v>
      </c>
      <c r="H2403" s="42">
        <f>_xll.qlCalendarAdvance(Calendar,$H2402,B2403,"f",FALSE)</f>
        <v>56332</v>
      </c>
      <c r="I2403" s="172">
        <f>_xll.qlInterestRateIndexValueDate(Index1M,$H2403)</f>
        <v>56332</v>
      </c>
      <c r="J2403" s="177">
        <f>IFERROR(_xll.qlIndexFixing(Index1M,$H2403,TRUE,_xll.ohTrigger(RecalcTrigger,Trigger1M)),NA())</f>
        <v>1.5650033421580476E-2</v>
      </c>
      <c r="K2403" s="44">
        <f>IFERROR(_xll.qlIndexFixing(Index3M,H2403,TRUE,_xll.ohTrigger(RecalcTrigger,Trigger3M)),NA())</f>
        <v>1.5974205091827686E-2</v>
      </c>
      <c r="L2403" s="44">
        <f>IFERROR(_xll.qlIndexFixing(Index6M,$H2403,TRUE,_xll.ohTrigger(RecalcTrigger,Trigger6M)),NA())</f>
        <v>1.6123500623105011E-2</v>
      </c>
      <c r="M2403" s="178">
        <f>IFERROR(_xll.qlIndexFixing(Index1Y,$H2403,TRUE,_xll.ohTrigger(RecalcTrigger,Trigger1Y)),NA())</f>
        <v>1.6332967562425527E-2</v>
      </c>
      <c r="N2403" s="177">
        <f>IFERROR(_xll.qlIndexFixing(ONIndex1M,I2403,TRUE,_xll.ohTrigger(RecalcTrigger,Trigger1M)),NA())</f>
        <v>1.5646073091811763E-2</v>
      </c>
      <c r="O2403" s="44">
        <f>IFERROR(_xll.qlIndexFixing(ONIndex3M,I2403,TRUE,_xll.ohTrigger(RecalcTrigger,Trigger3M)),NA())</f>
        <v>1.5957011751763783E-2</v>
      </c>
      <c r="P2403" s="44">
        <f>IFERROR(_xll.qlIndexFixing(ONIndex6M,I2403,TRUE,_xll.ohTrigger(RecalcTrigger,Trigger6M)),NA())</f>
        <v>1.60854911308006E-2</v>
      </c>
      <c r="Q2403" s="178">
        <f>IFERROR(_xll.qlIndexFixing(ONIndex1Y,I2403,TRUE,_xll.ohTrigger(RecalcTrigger,Trigger1Y)),NA())</f>
        <v>1.6256833401575577E-2</v>
      </c>
    </row>
    <row r="2404" spans="2:17" x14ac:dyDescent="0.2">
      <c r="B2404" s="39" t="s">
        <v>42</v>
      </c>
      <c r="D2404" s="42">
        <f>_xll.qlCalendarAdvance(Calendar,$D2403,B2404,"f",FALSE)</f>
        <v>56339</v>
      </c>
      <c r="E2404" s="172">
        <f>_xll.qlInterestRateIndexValueDate(IndexON,D2404)</f>
        <v>56339</v>
      </c>
      <c r="F2404" s="188">
        <f>IFERROR(_xll.qlIndexFixing(IndexON,D2404,TRUE,_xll.ohTrigger(RecalcTrigger,TriggerON)),NA())</f>
        <v>1.5465526434801369E-2</v>
      </c>
      <c r="H2404" s="42">
        <f>_xll.qlCalendarAdvance(Calendar,$H2403,B2404,"f",FALSE)</f>
        <v>56339</v>
      </c>
      <c r="I2404" s="172">
        <f>_xll.qlInterestRateIndexValueDate(Index1M,$H2404)</f>
        <v>56339</v>
      </c>
      <c r="J2404" s="177">
        <f>IFERROR(_xll.qlIndexFixing(Index1M,$H2404,TRUE,_xll.ohTrigger(RecalcTrigger,Trigger1M)),NA())</f>
        <v>1.5647066157517691E-2</v>
      </c>
      <c r="K2404" s="44">
        <f>IFERROR(_xll.qlIndexFixing(Index3M,H2404,TRUE,_xll.ohTrigger(RecalcTrigger,Trigger3M)),NA())</f>
        <v>1.5971807004192404E-2</v>
      </c>
      <c r="L2404" s="44">
        <f>IFERROR(_xll.qlIndexFixing(Index6M,$H2404,TRUE,_xll.ohTrigger(RecalcTrigger,Trigger6M)),NA())</f>
        <v>1.612128974225898E-2</v>
      </c>
      <c r="M2404" s="178">
        <f>IFERROR(_xll.qlIndexFixing(Index1Y,$H2404,TRUE,_xll.ohTrigger(RecalcTrigger,Trigger1Y)),NA())</f>
        <v>1.633095062337242E-2</v>
      </c>
      <c r="N2404" s="177">
        <f>IFERROR(_xll.qlIndexFixing(ONIndex1M,I2404,TRUE,_xll.ohTrigger(RecalcTrigger,Trigger1M)),NA())</f>
        <v>1.5643215971570257E-2</v>
      </c>
      <c r="O2404" s="44">
        <f>IFERROR(_xll.qlIndexFixing(ONIndex3M,I2404,TRUE,_xll.ohTrigger(RecalcTrigger,Trigger3M)),NA())</f>
        <v>1.5954716604731356E-2</v>
      </c>
      <c r="P2404" s="44">
        <f>IFERROR(_xll.qlIndexFixing(ONIndex6M,I2404,TRUE,_xll.ohTrigger(RecalcTrigger,Trigger6M)),NA())</f>
        <v>1.6083313535644184E-2</v>
      </c>
      <c r="Q2404" s="178">
        <f>IFERROR(_xll.qlIndexFixing(ONIndex1Y,I2404,TRUE,_xll.ohTrigger(RecalcTrigger,Trigger1Y)),NA())</f>
        <v>1.6254427212385458E-2</v>
      </c>
    </row>
    <row r="2405" spans="2:17" x14ac:dyDescent="0.2">
      <c r="B2405" s="39" t="s">
        <v>42</v>
      </c>
      <c r="D2405" s="42">
        <f>_xll.qlCalendarAdvance(Calendar,$D2404,B2405,"f",FALSE)</f>
        <v>56346</v>
      </c>
      <c r="E2405" s="172">
        <f>_xll.qlInterestRateIndexValueDate(IndexON,D2405)</f>
        <v>56346</v>
      </c>
      <c r="F2405" s="188">
        <f>IFERROR(_xll.qlIndexFixing(IndexON,D2405,TRUE,_xll.ohTrigger(RecalcTrigger,TriggerON)),NA())</f>
        <v>1.5463446695248573E-2</v>
      </c>
      <c r="H2405" s="42">
        <f>_xll.qlCalendarAdvance(Calendar,$H2404,B2405,"f",FALSE)</f>
        <v>56346</v>
      </c>
      <c r="I2405" s="172">
        <f>_xll.qlInterestRateIndexValueDate(Index1M,$H2405)</f>
        <v>56346</v>
      </c>
      <c r="J2405" s="177">
        <f>IFERROR(_xll.qlIndexFixing(Index1M,$H2405,TRUE,_xll.ohTrigger(RecalcTrigger,Trigger1M)),NA())</f>
        <v>1.5644244883859775E-2</v>
      </c>
      <c r="K2405" s="44">
        <f>IFERROR(_xll.qlIndexFixing(Index3M,H2405,TRUE,_xll.ohTrigger(RecalcTrigger,Trigger3M)),NA())</f>
        <v>1.5969617921455102E-2</v>
      </c>
      <c r="L2405" s="44">
        <f>IFERROR(_xll.qlIndexFixing(Index6M,$H2405,TRUE,_xll.ohTrigger(RecalcTrigger,Trigger6M)),NA())</f>
        <v>1.6119311401606256E-2</v>
      </c>
      <c r="M2405" s="178">
        <f>IFERROR(_xll.qlIndexFixing(Index1Y,$H2405,TRUE,_xll.ohTrigger(RecalcTrigger,Trigger1Y)),NA())</f>
        <v>1.632895016669611E-2</v>
      </c>
      <c r="N2405" s="177">
        <f>IFERROR(_xll.qlIndexFixing(ONIndex1M,I2405,TRUE,_xll.ohTrigger(RecalcTrigger,Trigger1M)),NA())</f>
        <v>1.5640371662800634E-2</v>
      </c>
      <c r="O2405" s="44">
        <f>IFERROR(_xll.qlIndexFixing(ONIndex3M,I2405,TRUE,_xll.ohTrigger(RecalcTrigger,Trigger3M)),NA())</f>
        <v>1.5952436891666366E-2</v>
      </c>
      <c r="P2405" s="44">
        <f>IFERROR(_xll.qlIndexFixing(ONIndex6M,I2405,TRUE,_xll.ohTrigger(RecalcTrigger,Trigger6M)),NA())</f>
        <v>1.608115129981158E-2</v>
      </c>
      <c r="Q2405" s="178">
        <f>IFERROR(_xll.qlIndexFixing(ONIndex1Y,I2405,TRUE,_xll.ohTrigger(RecalcTrigger,Trigger1Y)),NA())</f>
        <v>1.6252037237557415E-2</v>
      </c>
    </row>
    <row r="2406" spans="2:17" x14ac:dyDescent="0.2">
      <c r="B2406" s="39" t="s">
        <v>42</v>
      </c>
      <c r="D2406" s="42">
        <f>_xll.qlCalendarAdvance(Calendar,$D2405,B2406,"f",FALSE)</f>
        <v>56353</v>
      </c>
      <c r="E2406" s="172">
        <f>_xll.qlInterestRateIndexValueDate(IndexON,D2406)</f>
        <v>56353</v>
      </c>
      <c r="F2406" s="188">
        <f>IFERROR(_xll.qlIndexFixing(IndexON,D2406,TRUE,_xll.ohTrigger(RecalcTrigger,TriggerON)),NA())</f>
        <v>1.546138236470096E-2</v>
      </c>
      <c r="H2406" s="42">
        <f>_xll.qlCalendarAdvance(Calendar,$H2405,B2406,"f",FALSE)</f>
        <v>56353</v>
      </c>
      <c r="I2406" s="172">
        <f>_xll.qlInterestRateIndexValueDate(Index1M,$H2406)</f>
        <v>56353</v>
      </c>
      <c r="J2406" s="177">
        <f>IFERROR(_xll.qlIndexFixing(Index1M,$H2406,TRUE,_xll.ohTrigger(RecalcTrigger,Trigger1M)),NA())</f>
        <v>1.5641436438118033E-2</v>
      </c>
      <c r="K2406" s="44">
        <f>IFERROR(_xll.qlIndexFixing(Index3M,H2406,TRUE,_xll.ohTrigger(RecalcTrigger,Trigger3M)),NA())</f>
        <v>1.5967444334409549E-2</v>
      </c>
      <c r="L2406" s="44">
        <f>IFERROR(_xll.qlIndexFixing(Index6M,$H2406,TRUE,_xll.ohTrigger(RecalcTrigger,Trigger6M)),NA())</f>
        <v>1.6117348545559837E-2</v>
      </c>
      <c r="M2406" s="178">
        <f>IFERROR(_xll.qlIndexFixing(Index1Y,$H2406,TRUE,_xll.ohTrigger(RecalcTrigger,Trigger1Y)),NA())</f>
        <v>1.6326966192299563E-2</v>
      </c>
      <c r="N2406" s="177">
        <f>IFERROR(_xll.qlIndexFixing(ONIndex1M,I2406,TRUE,_xll.ohTrigger(RecalcTrigger,Trigger1M)),NA())</f>
        <v>1.5637540165259756E-2</v>
      </c>
      <c r="O2406" s="44">
        <f>IFERROR(_xll.qlIndexFixing(ONIndex3M,I2406,TRUE,_xll.ohTrigger(RecalcTrigger,Trigger3M)),NA())</f>
        <v>1.5950172612325675E-2</v>
      </c>
      <c r="P2406" s="44">
        <f>IFERROR(_xll.qlIndexFixing(ONIndex6M,I2406,TRUE,_xll.ohTrigger(RecalcTrigger,Trigger6M)),NA())</f>
        <v>1.6079004423140697E-2</v>
      </c>
      <c r="Q2406" s="178">
        <f>IFERROR(_xll.qlIndexFixing(ONIndex1Y,I2406,TRUE,_xll.ohTrigger(RecalcTrigger,Trigger1Y)),NA())</f>
        <v>1.6249663477172493E-2</v>
      </c>
    </row>
    <row r="2407" spans="2:17" x14ac:dyDescent="0.2">
      <c r="B2407" s="39" t="s">
        <v>42</v>
      </c>
      <c r="D2407" s="42">
        <f>_xll.qlCalendarAdvance(Calendar,$D2406,B2407,"f",FALSE)</f>
        <v>56360</v>
      </c>
      <c r="E2407" s="172">
        <f>_xll.qlInterestRateIndexValueDate(IndexON,D2407)</f>
        <v>56360</v>
      </c>
      <c r="F2407" s="188">
        <f>IFERROR(_xll.qlIndexFixing(IndexON,D2407,TRUE,_xll.ohTrigger(RecalcTrigger,TriggerON)),NA())</f>
        <v>1.5459333442834344E-2</v>
      </c>
      <c r="H2407" s="42">
        <f>_xll.qlCalendarAdvance(Calendar,$H2406,B2407,"f",FALSE)</f>
        <v>56360</v>
      </c>
      <c r="I2407" s="172">
        <f>_xll.qlInterestRateIndexValueDate(Index1M,$H2407)</f>
        <v>56360</v>
      </c>
      <c r="J2407" s="177">
        <f>IFERROR(_xll.qlIndexFixing(Index1M,$H2407,TRUE,_xll.ohTrigger(RecalcTrigger,Trigger1M)),NA())</f>
        <v>1.5638640820278958E-2</v>
      </c>
      <c r="K2407" s="44">
        <f>IFERROR(_xll.qlIndexFixing(Index3M,H2407,TRUE,_xll.ohTrigger(RecalcTrigger,Trigger3M)),NA())</f>
        <v>1.5965286243031701E-2</v>
      </c>
      <c r="L2407" s="44">
        <f>IFERROR(_xll.qlIndexFixing(Index6M,$H2407,TRUE,_xll.ohTrigger(RecalcTrigger,Trigger6M)),NA())</f>
        <v>1.6115401174074992E-2</v>
      </c>
      <c r="M2407" s="178">
        <f>IFERROR(_xll.qlIndexFixing(Index1Y,$H2407,TRUE,_xll.ohTrigger(RecalcTrigger,Trigger1Y)),NA())</f>
        <v>1.6324998700085969E-2</v>
      </c>
      <c r="N2407" s="177">
        <f>IFERROR(_xll.qlIndexFixing(ONIndex1M,I2407,TRUE,_xll.ohTrigger(RecalcTrigger,Trigger1M)),NA())</f>
        <v>1.5634721479190761E-2</v>
      </c>
      <c r="O2407" s="44">
        <f>IFERROR(_xll.qlIndexFixing(ONIndex3M,I2407,TRUE,_xll.ohTrigger(RecalcTrigger,Trigger3M)),NA())</f>
        <v>1.5947923766628236E-2</v>
      </c>
      <c r="P2407" s="44">
        <f>IFERROR(_xll.qlIndexFixing(ONIndex6M,I2407,TRUE,_xll.ohTrigger(RecalcTrigger,Trigger6M)),NA())</f>
        <v>1.6076872905793627E-2</v>
      </c>
      <c r="Q2407" s="178">
        <f>IFERROR(_xll.qlIndexFixing(ONIndex1Y,I2407,TRUE,_xll.ohTrigger(RecalcTrigger,Trigger1Y)),NA())</f>
        <v>1.6247305930987554E-2</v>
      </c>
    </row>
    <row r="2408" spans="2:17" x14ac:dyDescent="0.2">
      <c r="B2408" s="39" t="s">
        <v>42</v>
      </c>
      <c r="D2408" s="42">
        <f>_xll.qlCalendarAdvance(Calendar,$D2407,B2408,"f",FALSE)</f>
        <v>56367</v>
      </c>
      <c r="E2408" s="172">
        <f>_xll.qlInterestRateIndexValueDate(IndexON,D2408)</f>
        <v>56367</v>
      </c>
      <c r="F2408" s="188">
        <f>IFERROR(_xll.qlIndexFixing(IndexON,D2408,TRUE,_xll.ohTrigger(RecalcTrigger,TriggerON)),NA())</f>
        <v>1.5457299929891866E-2</v>
      </c>
      <c r="H2408" s="42">
        <f>_xll.qlCalendarAdvance(Calendar,$H2407,B2408,"f",FALSE)</f>
        <v>56367</v>
      </c>
      <c r="I2408" s="172">
        <f>_xll.qlInterestRateIndexValueDate(Index1M,$H2408)</f>
        <v>56367</v>
      </c>
      <c r="J2408" s="177">
        <f>IFERROR(_xll.qlIndexFixing(Index1M,$H2408,TRUE,_xll.ohTrigger(RecalcTrigger,Trigger1M)),NA())</f>
        <v>1.5635858030337145E-2</v>
      </c>
      <c r="K2408" s="44">
        <f>IFERROR(_xll.qlIndexFixing(Index3M,H2408,TRUE,_xll.ohTrigger(RecalcTrigger,Trigger3M)),NA())</f>
        <v>1.596314364729573E-2</v>
      </c>
      <c r="L2408" s="44">
        <f>IFERROR(_xll.qlIndexFixing(Index6M,$H2408,TRUE,_xll.ohTrigger(RecalcTrigger,Trigger6M)),NA())</f>
        <v>1.6113469287106105E-2</v>
      </c>
      <c r="M2408" s="178">
        <f>IFERROR(_xll.qlIndexFixing(Index1Y,$H2408,TRUE,_xll.ohTrigger(RecalcTrigger,Trigger1Y)),NA())</f>
        <v>1.6323047689959846E-2</v>
      </c>
      <c r="N2408" s="177">
        <f>IFERROR(_xll.qlIndexFixing(ONIndex1M,I2408,TRUE,_xll.ohTrigger(RecalcTrigger,Trigger1M)),NA())</f>
        <v>1.563191560435051E-2</v>
      </c>
      <c r="O2408" s="44">
        <f>IFERROR(_xll.qlIndexFixing(ONIndex3M,I2408,TRUE,_xll.ohTrigger(RecalcTrigger,Trigger3M)),NA())</f>
        <v>1.5945690354817188E-2</v>
      </c>
      <c r="P2408" s="44">
        <f>IFERROR(_xll.qlIndexFixing(ONIndex6M,I2408,TRUE,_xll.ohTrigger(RecalcTrigger,Trigger6M)),NA())</f>
        <v>1.6074756747608276E-2</v>
      </c>
      <c r="Q2408" s="178">
        <f>IFERROR(_xll.qlIndexFixing(ONIndex1Y,I2408,TRUE,_xll.ohTrigger(RecalcTrigger,Trigger1Y)),NA())</f>
        <v>1.6244964599245737E-2</v>
      </c>
    </row>
    <row r="2409" spans="2:17" x14ac:dyDescent="0.2">
      <c r="B2409" s="39" t="s">
        <v>42</v>
      </c>
      <c r="D2409" s="42">
        <f>_xll.qlCalendarAdvance(Calendar,$D2408,B2409,"f",FALSE)</f>
        <v>56374</v>
      </c>
      <c r="E2409" s="172">
        <f>_xll.qlInterestRateIndexValueDate(IndexON,D2409)</f>
        <v>56374</v>
      </c>
      <c r="F2409" s="188">
        <f>IFERROR(_xll.qlIndexFixing(IndexON,D2409,TRUE,_xll.ohTrigger(RecalcTrigger,TriggerON)),NA())</f>
        <v>1.5455281825792477E-2</v>
      </c>
      <c r="H2409" s="42">
        <f>_xll.qlCalendarAdvance(Calendar,$H2408,B2409,"f",FALSE)</f>
        <v>56374</v>
      </c>
      <c r="I2409" s="172">
        <f>_xll.qlInterestRateIndexValueDate(Index1M,$H2409)</f>
        <v>56374</v>
      </c>
      <c r="J2409" s="177">
        <f>IFERROR(_xll.qlIndexFixing(Index1M,$H2409,TRUE,_xll.ohTrigger(RecalcTrigger,Trigger1M)),NA())</f>
        <v>1.5633226008673663E-2</v>
      </c>
      <c r="K2409" s="44">
        <f>IFERROR(_xll.qlIndexFixing(Index3M,H2409,TRUE,_xll.ohTrigger(RecalcTrigger,Trigger3M)),NA())</f>
        <v>1.5961216130270201E-2</v>
      </c>
      <c r="L2409" s="44">
        <f>IFERROR(_xll.qlIndexFixing(Index6M,$H2409,TRUE,_xll.ohTrigger(RecalcTrigger,Trigger6M)),NA())</f>
        <v>1.6111776060731602E-2</v>
      </c>
      <c r="M2409" s="178">
        <f>IFERROR(_xll.qlIndexFixing(Index1Y,$H2409,TRUE,_xll.ohTrigger(RecalcTrigger,Trigger1Y)),NA())</f>
        <v>1.6321113161826384E-2</v>
      </c>
      <c r="N2409" s="177">
        <f>IFERROR(_xll.qlIndexFixing(ONIndex1M,I2409,TRUE,_xll.ohTrigger(RecalcTrigger,Trigger1M)),NA())</f>
        <v>1.5629122540982143E-2</v>
      </c>
      <c r="O2409" s="44">
        <f>IFERROR(_xll.qlIndexFixing(ONIndex3M,I2409,TRUE,_xll.ohTrigger(RecalcTrigger,Trigger3M)),NA())</f>
        <v>1.5943472376649392E-2</v>
      </c>
      <c r="P2409" s="44">
        <f>IFERROR(_xll.qlIndexFixing(ONIndex6M,I2409,TRUE,_xll.ohTrigger(RecalcTrigger,Trigger6M)),NA())</f>
        <v>1.6072655948665693E-2</v>
      </c>
      <c r="Q2409" s="178">
        <f>IFERROR(_xll.qlIndexFixing(ONIndex1Y,I2409,TRUE,_xll.ohTrigger(RecalcTrigger,Trigger1Y)),NA())</f>
        <v>1.6242639481865995E-2</v>
      </c>
    </row>
    <row r="2410" spans="2:17" x14ac:dyDescent="0.2">
      <c r="B2410" s="39" t="s">
        <v>42</v>
      </c>
      <c r="D2410" s="42">
        <f>_xll.qlCalendarAdvance(Calendar,$D2409,B2410,"f",FALSE)</f>
        <v>56381</v>
      </c>
      <c r="E2410" s="172">
        <f>_xll.qlInterestRateIndexValueDate(IndexON,D2410)</f>
        <v>56381</v>
      </c>
      <c r="F2410" s="188">
        <f>IFERROR(_xll.qlIndexFixing(IndexON,D2410,TRUE,_xll.ohTrigger(RecalcTrigger,TriggerON)),NA())</f>
        <v>1.5453279130536179E-2</v>
      </c>
      <c r="H2410" s="42">
        <f>_xll.qlCalendarAdvance(Calendar,$H2409,B2410,"f",FALSE)</f>
        <v>56381</v>
      </c>
      <c r="I2410" s="172">
        <f>_xll.qlInterestRateIndexValueDate(Index1M,$H2410)</f>
        <v>56381</v>
      </c>
      <c r="J2410" s="177">
        <f>IFERROR(_xll.qlIndexFixing(Index1M,$H2410,TRUE,_xll.ohTrigger(RecalcTrigger,Trigger1M)),NA())</f>
        <v>1.563046967281307E-2</v>
      </c>
      <c r="K2410" s="44">
        <f>IFERROR(_xll.qlIndexFixing(Index3M,H2410,TRUE,_xll.ohTrigger(RecalcTrigger,Trigger3M)),NA())</f>
        <v>1.5959105540470881E-2</v>
      </c>
      <c r="L2410" s="44">
        <f>IFERROR(_xll.qlIndexFixing(Index6M,$H2410,TRUE,_xll.ohTrigger(RecalcTrigger,Trigger6M)),NA())</f>
        <v>1.6109876165167653E-2</v>
      </c>
      <c r="M2410" s="178">
        <f>IFERROR(_xll.qlIndexFixing(Index1Y,$H2410,TRUE,_xll.ohTrigger(RecalcTrigger,Trigger1Y)),NA())</f>
        <v>1.6319195115591434E-2</v>
      </c>
      <c r="N2410" s="177">
        <f>IFERROR(_xll.qlIndexFixing(ONIndex1M,I2410,TRUE,_xll.ohTrigger(RecalcTrigger,Trigger1M)),NA())</f>
        <v>1.5626342289004613E-2</v>
      </c>
      <c r="O2410" s="44">
        <f>IFERROR(_xll.qlIndexFixing(ONIndex3M,I2410,TRUE,_xll.ohTrigger(RecalcTrigger,Trigger3M)),NA())</f>
        <v>1.5941269832286942E-2</v>
      </c>
      <c r="P2410" s="44">
        <f>IFERROR(_xll.qlIndexFixing(ONIndex6M,I2410,TRUE,_xll.ohTrigger(RecalcTrigger,Trigger6M)),NA())</f>
        <v>1.6070570509046922E-2</v>
      </c>
      <c r="Q2410" s="178">
        <f>IFERROR(_xll.qlIndexFixing(ONIndex1Y,I2410,TRUE,_xll.ohTrigger(RecalcTrigger,Trigger1Y)),NA())</f>
        <v>1.6240330578848328E-2</v>
      </c>
    </row>
    <row r="2411" spans="2:17" x14ac:dyDescent="0.2">
      <c r="B2411" s="39" t="s">
        <v>42</v>
      </c>
      <c r="D2411" s="42">
        <f>_xll.qlCalendarAdvance(Calendar,$D2410,B2411,"f",FALSE)</f>
        <v>56388</v>
      </c>
      <c r="E2411" s="172">
        <f>_xll.qlInterestRateIndexValueDate(IndexON,D2411)</f>
        <v>56388</v>
      </c>
      <c r="F2411" s="188">
        <f>IFERROR(_xll.qlIndexFixing(IndexON,D2411,TRUE,_xll.ohTrigger(RecalcTrigger,TriggerON)),NA())</f>
        <v>1.5451291843960879E-2</v>
      </c>
      <c r="H2411" s="42">
        <f>_xll.qlCalendarAdvance(Calendar,$H2410,B2411,"f",FALSE)</f>
        <v>56388</v>
      </c>
      <c r="I2411" s="172">
        <f>_xll.qlInterestRateIndexValueDate(Index1M,$H2411)</f>
        <v>56388</v>
      </c>
      <c r="J2411" s="177">
        <f>IFERROR(_xll.qlIndexFixing(Index1M,$H2411,TRUE,_xll.ohTrigger(RecalcTrigger,Trigger1M)),NA())</f>
        <v>1.5627726165391789E-2</v>
      </c>
      <c r="K2411" s="44">
        <f>IFERROR(_xll.qlIndexFixing(Index3M,H2411,TRUE,_xll.ohTrigger(RecalcTrigger,Trigger3M)),NA())</f>
        <v>1.5957010446925709E-2</v>
      </c>
      <c r="L2411" s="44">
        <f>IFERROR(_xll.qlIndexFixing(Index6M,$H2411,TRUE,_xll.ohTrigger(RecalcTrigger,Trigger6M)),NA())</f>
        <v>1.6107991754673468E-2</v>
      </c>
      <c r="M2411" s="178">
        <f>IFERROR(_xll.qlIndexFixing(Index1Y,$H2411,TRUE,_xll.ohTrigger(RecalcTrigger,Trigger1Y)),NA())</f>
        <v>1.6317293551161738E-2</v>
      </c>
      <c r="N2411" s="177">
        <f>IFERROR(_xll.qlIndexFixing(ONIndex1M,I2411,TRUE,_xll.ohTrigger(RecalcTrigger,Trigger1M)),NA())</f>
        <v>1.5623574848255828E-2</v>
      </c>
      <c r="O2411" s="44">
        <f>IFERROR(_xll.qlIndexFixing(ONIndex3M,I2411,TRUE,_xll.ohTrigger(RecalcTrigger,Trigger3M)),NA())</f>
        <v>1.593908272164879E-2</v>
      </c>
      <c r="P2411" s="44">
        <f>IFERROR(_xll.qlIndexFixing(ONIndex6M,I2411,TRUE,_xll.ohTrigger(RecalcTrigger,Trigger6M)),NA())</f>
        <v>1.6068500428589871E-2</v>
      </c>
      <c r="Q2411" s="178">
        <f>IFERROR(_xll.qlIndexFixing(ONIndex1Y,I2411,TRUE,_xll.ohTrigger(RecalcTrigger,Trigger1Y)),NA())</f>
        <v>1.6238037890192736E-2</v>
      </c>
    </row>
    <row r="2412" spans="2:17" x14ac:dyDescent="0.2">
      <c r="B2412" s="39" t="s">
        <v>42</v>
      </c>
      <c r="D2412" s="42">
        <f>_xll.qlCalendarAdvance(Calendar,$D2411,B2412,"f",FALSE)</f>
        <v>56395</v>
      </c>
      <c r="E2412" s="172">
        <f>_xll.qlInterestRateIndexValueDate(IndexON,D2412)</f>
        <v>56395</v>
      </c>
      <c r="F2412" s="188">
        <f>IFERROR(_xll.qlIndexFixing(IndexON,D2412,TRUE,_xll.ohTrigger(RecalcTrigger,TriggerON)),NA())</f>
        <v>1.5449319966471808E-2</v>
      </c>
      <c r="H2412" s="42">
        <f>_xll.qlCalendarAdvance(Calendar,$H2411,B2412,"f",FALSE)</f>
        <v>56395</v>
      </c>
      <c r="I2412" s="172">
        <f>_xll.qlInterestRateIndexValueDate(Index1M,$H2412)</f>
        <v>56395</v>
      </c>
      <c r="J2412" s="177">
        <f>IFERROR(_xll.qlIndexFixing(Index1M,$H2412,TRUE,_xll.ohTrigger(RecalcTrigger,Trigger1M)),NA())</f>
        <v>1.5624995486404596E-2</v>
      </c>
      <c r="K2412" s="44">
        <f>IFERROR(_xll.qlIndexFixing(Index3M,H2412,TRUE,_xll.ohTrigger(RecalcTrigger,Trigger3M)),NA())</f>
        <v>1.5954930849611779E-2</v>
      </c>
      <c r="L2412" s="44">
        <f>IFERROR(_xll.qlIndexFixing(Index6M,$H2412,TRUE,_xll.ohTrigger(RecalcTrigger,Trigger6M)),NA())</f>
        <v>1.6106122829206315E-2</v>
      </c>
      <c r="M2412" s="178">
        <f>IFERROR(_xll.qlIndexFixing(Index1Y,$H2412,TRUE,_xll.ohTrigger(RecalcTrigger,Trigger1Y)),NA())</f>
        <v>1.6315408468444259E-2</v>
      </c>
      <c r="N2412" s="177">
        <f>IFERROR(_xll.qlIndexFixing(ONIndex1M,I2412,TRUE,_xll.ohTrigger(RecalcTrigger,Trigger1M)),NA())</f>
        <v>1.5620820218978926E-2</v>
      </c>
      <c r="O2412" s="44">
        <f>IFERROR(_xll.qlIndexFixing(ONIndex3M,I2412,TRUE,_xll.ohTrigger(RecalcTrigger,Trigger3M)),NA())</f>
        <v>1.5936911044734936E-2</v>
      </c>
      <c r="P2412" s="44">
        <f>IFERROR(_xll.qlIndexFixing(ONIndex6M,I2412,TRUE,_xll.ohTrigger(RecalcTrigger,Trigger6M)),NA())</f>
        <v>1.6066445707375587E-2</v>
      </c>
      <c r="Q2412" s="178">
        <f>IFERROR(_xll.qlIndexFixing(ONIndex1Y,I2412,TRUE,_xll.ohTrigger(RecalcTrigger,Trigger1Y)),NA())</f>
        <v>1.6235761415899219E-2</v>
      </c>
    </row>
    <row r="2413" spans="2:17" x14ac:dyDescent="0.2">
      <c r="B2413" s="39" t="s">
        <v>42</v>
      </c>
      <c r="D2413" s="42">
        <f>_xll.qlCalendarAdvance(Calendar,$D2412,B2413,"f",FALSE)</f>
        <v>56402</v>
      </c>
      <c r="E2413" s="172">
        <f>_xll.qlInterestRateIndexValueDate(IndexON,D2413)</f>
        <v>56402</v>
      </c>
      <c r="F2413" s="188">
        <f>IFERROR(_xll.qlIndexFixing(IndexON,D2413,TRUE,_xll.ohTrigger(RecalcTrigger,TriggerON)),NA())</f>
        <v>1.5447363497744782E-2</v>
      </c>
      <c r="H2413" s="42">
        <f>_xll.qlCalendarAdvance(Calendar,$H2412,B2413,"f",FALSE)</f>
        <v>56402</v>
      </c>
      <c r="I2413" s="172">
        <f>_xll.qlInterestRateIndexValueDate(Index1M,$H2413)</f>
        <v>56402</v>
      </c>
      <c r="J2413" s="177">
        <f>IFERROR(_xll.qlIndexFixing(Index1M,$H2413,TRUE,_xll.ohTrigger(RecalcTrigger,Trigger1M)),NA())</f>
        <v>1.5622136498789851E-2</v>
      </c>
      <c r="K2413" s="44">
        <f>IFERROR(_xll.qlIndexFixing(Index3M,H2413,TRUE,_xll.ohTrigger(RecalcTrigger,Trigger3M)),NA())</f>
        <v>1.5952866748504425E-2</v>
      </c>
      <c r="L2413" s="44">
        <f>IFERROR(_xll.qlIndexFixing(Index6M,$H2413,TRUE,_xll.ohTrigger(RecalcTrigger,Trigger6M)),NA())</f>
        <v>1.6104042118457632E-2</v>
      </c>
      <c r="M2413" s="178">
        <f>IFERROR(_xll.qlIndexFixing(Index1Y,$H2413,TRUE,_xll.ohTrigger(RecalcTrigger,Trigger1Y)),NA())</f>
        <v>1.6313539867347959E-2</v>
      </c>
      <c r="N2413" s="177">
        <f>IFERROR(_xll.qlIndexFixing(ONIndex1M,I2413,TRUE,_xll.ohTrigger(RecalcTrigger,Trigger1M)),NA())</f>
        <v>1.5618078401092861E-2</v>
      </c>
      <c r="O2413" s="44">
        <f>IFERROR(_xll.qlIndexFixing(ONIndex3M,I2413,TRUE,_xll.ohTrigger(RecalcTrigger,Trigger3M)),NA())</f>
        <v>1.5934754801626427E-2</v>
      </c>
      <c r="P2413" s="44">
        <f>IFERROR(_xll.qlIndexFixing(ONIndex6M,I2413,TRUE,_xll.ohTrigger(RecalcTrigger,Trigger6M)),NA())</f>
        <v>1.6064406345485116E-2</v>
      </c>
      <c r="Q2413" s="178">
        <f>IFERROR(_xll.qlIndexFixing(ONIndex1Y,I2413,TRUE,_xll.ohTrigger(RecalcTrigger,Trigger1Y)),NA())</f>
        <v>1.6233501155967778E-2</v>
      </c>
    </row>
    <row r="2414" spans="2:17" x14ac:dyDescent="0.2">
      <c r="B2414" s="39" t="s">
        <v>42</v>
      </c>
      <c r="D2414" s="42">
        <f>_xll.qlCalendarAdvance(Calendar,$D2413,B2414,"f",FALSE)</f>
        <v>56409</v>
      </c>
      <c r="E2414" s="172">
        <f>_xll.qlInterestRateIndexValueDate(IndexON,D2414)</f>
        <v>56409</v>
      </c>
      <c r="F2414" s="188">
        <f>IFERROR(_xll.qlIndexFixing(IndexON,D2414,TRUE,_xll.ohTrigger(RecalcTrigger,TriggerON)),NA())</f>
        <v>1.5445422437860845E-2</v>
      </c>
      <c r="H2414" s="42">
        <f>_xll.qlCalendarAdvance(Calendar,$H2413,B2414,"f",FALSE)</f>
        <v>56409</v>
      </c>
      <c r="I2414" s="172">
        <f>_xll.qlInterestRateIndexValueDate(Index1M,$H2414)</f>
        <v>56409</v>
      </c>
      <c r="J2414" s="177">
        <f>IFERROR(_xll.qlIndexFixing(Index1M,$H2414,TRUE,_xll.ohTrigger(RecalcTrigger,Trigger1M)),NA())</f>
        <v>1.5619430676053314E-2</v>
      </c>
      <c r="K2414" s="44">
        <f>IFERROR(_xll.qlIndexFixing(Index3M,H2414,TRUE,_xll.ohTrigger(RecalcTrigger,Trigger3M)),NA())</f>
        <v>1.5950818143580743E-2</v>
      </c>
      <c r="L2414" s="44">
        <f>IFERROR(_xll.qlIndexFixing(Index6M,$H2414,TRUE,_xll.ohTrigger(RecalcTrigger,Trigger6M)),NA())</f>
        <v>1.6102203137661985E-2</v>
      </c>
      <c r="M2414" s="178">
        <f>IFERROR(_xll.qlIndexFixing(Index1Y,$H2414,TRUE,_xll.ohTrigger(RecalcTrigger,Trigger1Y)),NA())</f>
        <v>1.6311687747781578E-2</v>
      </c>
      <c r="N2414" s="177">
        <f>IFERROR(_xll.qlIndexFixing(ONIndex1M,I2414,TRUE,_xll.ohTrigger(RecalcTrigger,Trigger1M)),NA())</f>
        <v>1.5615349394516587E-2</v>
      </c>
      <c r="O2414" s="44">
        <f>IFERROR(_xll.qlIndexFixing(ONIndex3M,I2414,TRUE,_xll.ohTrigger(RecalcTrigger,Trigger3M)),NA())</f>
        <v>1.5932613992242217E-2</v>
      </c>
      <c r="P2414" s="44">
        <f>IFERROR(_xll.qlIndexFixing(ONIndex6M,I2414,TRUE,_xll.ohTrigger(RecalcTrigger,Trigger6M)),NA())</f>
        <v>1.6062382342756365E-2</v>
      </c>
      <c r="Q2414" s="178">
        <f>IFERROR(_xll.qlIndexFixing(ONIndex1Y,I2414,TRUE,_xll.ohTrigger(RecalcTrigger,Trigger1Y)),NA())</f>
        <v>1.6231257110398412E-2</v>
      </c>
    </row>
    <row r="2415" spans="2:17" x14ac:dyDescent="0.2">
      <c r="B2415" s="39" t="s">
        <v>42</v>
      </c>
      <c r="D2415" s="42">
        <f>_xll.qlCalendarAdvance(Calendar,$D2414,B2415,"f",FALSE)</f>
        <v>56416</v>
      </c>
      <c r="E2415" s="172">
        <f>_xll.qlInterestRateIndexValueDate(IndexON,D2415)</f>
        <v>56416</v>
      </c>
      <c r="F2415" s="188">
        <f>IFERROR(_xll.qlIndexFixing(IndexON,D2415,TRUE,_xll.ohTrigger(RecalcTrigger,TriggerON)),NA())</f>
        <v>1.5443496786738953E-2</v>
      </c>
      <c r="H2415" s="42">
        <f>_xll.qlCalendarAdvance(Calendar,$H2414,B2415,"f",FALSE)</f>
        <v>56416</v>
      </c>
      <c r="I2415" s="172">
        <f>_xll.qlInterestRateIndexValueDate(Index1M,$H2415)</f>
        <v>56416</v>
      </c>
      <c r="J2415" s="177">
        <f>IFERROR(_xll.qlIndexFixing(Index1M,$H2415,TRUE,_xll.ohTrigger(RecalcTrigger,Trigger1M)),NA())</f>
        <v>1.5616737681146502E-2</v>
      </c>
      <c r="K2415" s="44">
        <f>IFERROR(_xll.qlIndexFixing(Index3M,H2415,TRUE,_xll.ohTrigger(RecalcTrigger,Trigger3M)),NA())</f>
        <v>1.5948785034813423E-2</v>
      </c>
      <c r="L2415" s="44">
        <f>IFERROR(_xll.qlIndexFixing(Index6M,$H2415,TRUE,_xll.ohTrigger(RecalcTrigger,Trigger6M)),NA())</f>
        <v>1.6100379641077599E-2</v>
      </c>
      <c r="M2415" s="178">
        <f>IFERROR(_xll.qlIndexFixing(Index1Y,$H2415,TRUE,_xll.ohTrigger(RecalcTrigger,Trigger1Y)),NA())</f>
        <v>1.6309852109654965E-2</v>
      </c>
      <c r="N2415" s="177">
        <f>IFERROR(_xll.qlIndexFixing(ONIndex1M,I2415,TRUE,_xll.ohTrigger(RecalcTrigger,Trigger1M)),NA())</f>
        <v>1.5612633199169057E-2</v>
      </c>
      <c r="O2415" s="44">
        <f>IFERROR(_xll.qlIndexFixing(ONIndex3M,I2415,TRUE,_xll.ohTrigger(RecalcTrigger,Trigger3M)),NA())</f>
        <v>1.5930488616501259E-2</v>
      </c>
      <c r="P2415" s="44">
        <f>IFERROR(_xll.qlIndexFixing(ONIndex6M,I2415,TRUE,_xll.ohTrigger(RecalcTrigger,Trigger6M)),NA())</f>
        <v>1.606037369927038E-2</v>
      </c>
      <c r="Q2415" s="178">
        <f>IFERROR(_xll.qlIndexFixing(ONIndex1Y,I2415,TRUE,_xll.ohTrigger(RecalcTrigger,Trigger1Y)),NA())</f>
        <v>1.6229029279110074E-2</v>
      </c>
    </row>
    <row r="2416" spans="2:17" x14ac:dyDescent="0.2">
      <c r="B2416" s="39" t="s">
        <v>42</v>
      </c>
      <c r="D2416" s="42">
        <f>_xll.qlCalendarAdvance(Calendar,$D2415,B2416,"f",FALSE)</f>
        <v>56423</v>
      </c>
      <c r="E2416" s="172">
        <f>_xll.qlInterestRateIndexValueDate(IndexON,D2416)</f>
        <v>56423</v>
      </c>
      <c r="F2416" s="188">
        <f>IFERROR(_xll.qlIndexFixing(IndexON,D2416,TRUE,_xll.ohTrigger(RecalcTrigger,TriggerON)),NA())</f>
        <v>1.5441586544541197E-2</v>
      </c>
      <c r="H2416" s="42">
        <f>_xll.qlCalendarAdvance(Calendar,$H2415,B2416,"f",FALSE)</f>
        <v>56423</v>
      </c>
      <c r="I2416" s="172">
        <f>_xll.qlInterestRateIndexValueDate(Index1M,$H2416)</f>
        <v>56423</v>
      </c>
      <c r="J2416" s="177">
        <f>IFERROR(_xll.qlIndexFixing(Index1M,$H2416,TRUE,_xll.ohTrigger(RecalcTrigger,Trigger1M)),NA())</f>
        <v>1.5614057514072115E-2</v>
      </c>
      <c r="K2416" s="44">
        <f>IFERROR(_xll.qlIndexFixing(Index3M,H2416,TRUE,_xll.ohTrigger(RecalcTrigger,Trigger3M)),NA())</f>
        <v>1.5946767422182206E-2</v>
      </c>
      <c r="L2416" s="44">
        <f>IFERROR(_xll.qlIndexFixing(Index6M,$H2416,TRUE,_xll.ohTrigger(RecalcTrigger,Trigger6M)),NA())</f>
        <v>1.6098571628663287E-2</v>
      </c>
      <c r="M2416" s="178">
        <f>IFERROR(_xll.qlIndexFixing(Index1Y,$H2416,TRUE,_xll.ohTrigger(RecalcTrigger,Trigger1Y)),NA())</f>
        <v>1.6308032952879303E-2</v>
      </c>
      <c r="N2416" s="177">
        <f>IFERROR(_xll.qlIndexFixing(ONIndex1M,I2416,TRUE,_xll.ohTrigger(RecalcTrigger,Trigger1M)),NA())</f>
        <v>1.5609929815374457E-2</v>
      </c>
      <c r="O2416" s="44">
        <f>IFERROR(_xll.qlIndexFixing(ONIndex3M,I2416,TRUE,_xll.ohTrigger(RecalcTrigger,Trigger3M)),NA())</f>
        <v>1.5928378674727739E-2</v>
      </c>
      <c r="P2416" s="44">
        <f>IFERROR(_xll.qlIndexFixing(ONIndex6M,I2416,TRUE,_xll.ohTrigger(RecalcTrigger,Trigger6M)),NA())</f>
        <v>1.6058380415027163E-2</v>
      </c>
      <c r="Q2416" s="178">
        <f>IFERROR(_xll.qlIndexFixing(ONIndex1Y,I2416,TRUE,_xll.ohTrigger(RecalcTrigger,Trigger1Y)),NA())</f>
        <v>1.6226817662264859E-2</v>
      </c>
    </row>
    <row r="2417" spans="2:17" x14ac:dyDescent="0.2">
      <c r="B2417" s="39" t="s">
        <v>42</v>
      </c>
      <c r="D2417" s="42">
        <f>_xll.qlCalendarAdvance(Calendar,$D2416,B2417,"f",FALSE)</f>
        <v>56430</v>
      </c>
      <c r="E2417" s="172">
        <f>_xll.qlInterestRateIndexValueDate(IndexON,D2417)</f>
        <v>56430</v>
      </c>
      <c r="F2417" s="188">
        <f>IFERROR(_xll.qlIndexFixing(IndexON,D2417,TRUE,_xll.ohTrigger(RecalcTrigger,TriggerON)),NA())</f>
        <v>1.5439691711186532E-2</v>
      </c>
      <c r="H2417" s="42">
        <f>_xll.qlCalendarAdvance(Calendar,$H2416,B2417,"f",FALSE)</f>
        <v>56430</v>
      </c>
      <c r="I2417" s="172">
        <f>_xll.qlInterestRateIndexValueDate(Index1M,$H2417)</f>
        <v>56430</v>
      </c>
      <c r="J2417" s="177">
        <f>IFERROR(_xll.qlIndexFixing(Index1M,$H2417,TRUE,_xll.ohTrigger(RecalcTrigger,Trigger1M)),NA())</f>
        <v>1.5611534517616512E-2</v>
      </c>
      <c r="K2417" s="44">
        <f>IFERROR(_xll.qlIndexFixing(Index3M,H2417,TRUE,_xll.ohTrigger(RecalcTrigger,Trigger3M)),NA())</f>
        <v>1.5944765305663303E-2</v>
      </c>
      <c r="L2417" s="44">
        <f>IFERROR(_xll.qlIndexFixing(Index6M,$H2417,TRUE,_xll.ohTrigger(RecalcTrigger,Trigger6M)),NA())</f>
        <v>1.6097010475771441E-2</v>
      </c>
      <c r="M2417" s="178">
        <f>IFERROR(_xll.qlIndexFixing(Index1Y,$H2417,TRUE,_xll.ohTrigger(RecalcTrigger,Trigger1Y)),NA())</f>
        <v>1.6306230277365774E-2</v>
      </c>
      <c r="N2417" s="177">
        <f>IFERROR(_xll.qlIndexFixing(ONIndex1M,I2417,TRUE,_xll.ohTrigger(RecalcTrigger,Trigger1M)),NA())</f>
        <v>1.5607239242970694E-2</v>
      </c>
      <c r="O2417" s="44">
        <f>IFERROR(_xll.qlIndexFixing(ONIndex3M,I2417,TRUE,_xll.ohTrigger(RecalcTrigger,Trigger3M)),NA())</f>
        <v>1.5926284166678517E-2</v>
      </c>
      <c r="P2417" s="44">
        <f>IFERROR(_xll.qlIndexFixing(ONIndex6M,I2417,TRUE,_xll.ohTrigger(RecalcTrigger,Trigger6M)),NA())</f>
        <v>1.6056402490026711E-2</v>
      </c>
      <c r="Q2417" s="178">
        <f>IFERROR(_xll.qlIndexFixing(ONIndex1Y,I2417,TRUE,_xll.ohTrigger(RecalcTrigger,Trigger1Y)),NA())</f>
        <v>1.6224622259781718E-2</v>
      </c>
    </row>
    <row r="2418" spans="2:17" x14ac:dyDescent="0.2">
      <c r="B2418" s="39" t="s">
        <v>42</v>
      </c>
      <c r="D2418" s="42">
        <f>_xll.qlCalendarAdvance(Calendar,$D2417,B2418,"f",FALSE)</f>
        <v>56437</v>
      </c>
      <c r="E2418" s="172">
        <f>_xll.qlInterestRateIndexValueDate(IndexON,D2418)</f>
        <v>56437</v>
      </c>
      <c r="F2418" s="188">
        <f>IFERROR(_xll.qlIndexFixing(IndexON,D2418,TRUE,_xll.ohTrigger(RecalcTrigger,TriggerON)),NA())</f>
        <v>1.543781228659391E-2</v>
      </c>
      <c r="H2418" s="42">
        <f>_xll.qlCalendarAdvance(Calendar,$H2417,B2418,"f",FALSE)</f>
        <v>56437</v>
      </c>
      <c r="I2418" s="172">
        <f>_xll.qlInterestRateIndexValueDate(Index1M,$H2418)</f>
        <v>56437</v>
      </c>
      <c r="J2418" s="177">
        <f>IFERROR(_xll.qlIndexFixing(Index1M,$H2418,TRUE,_xll.ohTrigger(RecalcTrigger,Trigger1M)),NA())</f>
        <v>1.5608880809024679E-2</v>
      </c>
      <c r="K2418" s="44">
        <f>IFERROR(_xll.qlIndexFixing(Index3M,H2418,TRUE,_xll.ohTrigger(RecalcTrigger,Trigger3M)),NA())</f>
        <v>1.594277868523029E-2</v>
      </c>
      <c r="L2418" s="44">
        <f>IFERROR(_xll.qlIndexFixing(Index6M,$H2418,TRUE,_xll.ohTrigger(RecalcTrigger,Trigger6M)),NA())</f>
        <v>1.6095234459567502E-2</v>
      </c>
      <c r="M2418" s="178">
        <f>IFERROR(_xll.qlIndexFixing(Index1Y,$H2418,TRUE,_xll.ohTrigger(RecalcTrigger,Trigger1Y)),NA())</f>
        <v>1.630444408302667E-2</v>
      </c>
      <c r="N2418" s="177">
        <f>IFERROR(_xll.qlIndexFixing(ONIndex1M,I2418,TRUE,_xll.ohTrigger(RecalcTrigger,Trigger1M)),NA())</f>
        <v>1.5604561481633583E-2</v>
      </c>
      <c r="O2418" s="44">
        <f>IFERROR(_xll.qlIndexFixing(ONIndex3M,I2418,TRUE,_xll.ohTrigger(RecalcTrigger,Trigger3M)),NA())</f>
        <v>1.5924205092191501E-2</v>
      </c>
      <c r="P2418" s="44">
        <f>IFERROR(_xll.qlIndexFixing(ONIndex6M,I2418,TRUE,_xll.ohTrigger(RecalcTrigger,Trigger6M)),NA())</f>
        <v>1.6054439924269026E-2</v>
      </c>
      <c r="Q2418" s="178">
        <f>IFERROR(_xll.qlIndexFixing(ONIndex1Y,I2418,TRUE,_xll.ohTrigger(RecalcTrigger,Trigger1Y)),NA())</f>
        <v>1.6222443071579606E-2</v>
      </c>
    </row>
    <row r="2419" spans="2:17" x14ac:dyDescent="0.2">
      <c r="B2419" s="39" t="s">
        <v>42</v>
      </c>
      <c r="D2419" s="42">
        <f>_xll.qlCalendarAdvance(Calendar,$D2418,B2419,"f",FALSE)</f>
        <v>56444</v>
      </c>
      <c r="E2419" s="172">
        <f>_xll.qlInterestRateIndexValueDate(IndexON,D2419)</f>
        <v>56444</v>
      </c>
      <c r="F2419" s="188">
        <f>IFERROR(_xll.qlIndexFixing(IndexON,D2419,TRUE,_xll.ohTrigger(RecalcTrigger,TriggerON)),NA())</f>
        <v>1.543594827084438E-2</v>
      </c>
      <c r="H2419" s="42">
        <f>_xll.qlCalendarAdvance(Calendar,$H2418,B2419,"f",FALSE)</f>
        <v>56444</v>
      </c>
      <c r="I2419" s="172">
        <f>_xll.qlInterestRateIndexValueDate(Index1M,$H2419)</f>
        <v>56444</v>
      </c>
      <c r="J2419" s="177">
        <f>IFERROR(_xll.qlIndexFixing(Index1M,$H2419,TRUE,_xll.ohTrigger(RecalcTrigger,Trigger1M)),NA())</f>
        <v>1.5606239928809417E-2</v>
      </c>
      <c r="K2419" s="44">
        <f>IFERROR(_xll.qlIndexFixing(Index3M,H2419,TRUE,_xll.ohTrigger(RecalcTrigger,Trigger3M)),NA())</f>
        <v>1.5940807560863784E-2</v>
      </c>
      <c r="L2419" s="44">
        <f>IFERROR(_xll.qlIndexFixing(Index6M,$H2419,TRUE,_xll.ohTrigger(RecalcTrigger,Trigger6M)),NA())</f>
        <v>1.6093473928095483E-2</v>
      </c>
      <c r="M2419" s="178">
        <f>IFERROR(_xll.qlIndexFixing(Index1Y,$H2419,TRUE,_xll.ohTrigger(RecalcTrigger,Trigger1Y)),NA())</f>
        <v>1.6302674369775172E-2</v>
      </c>
      <c r="N2419" s="177">
        <f>IFERROR(_xll.qlIndexFixing(ONIndex1M,I2419,TRUE,_xll.ohTrigger(RecalcTrigger,Trigger1M)),NA())</f>
        <v>1.5601896531930448E-2</v>
      </c>
      <c r="O2419" s="44">
        <f>IFERROR(_xll.qlIndexFixing(ONIndex3M,I2419,TRUE,_xll.ohTrigger(RecalcTrigger,Trigger3M)),NA())</f>
        <v>1.5922141451590877E-2</v>
      </c>
      <c r="P2419" s="44">
        <f>IFERROR(_xll.qlIndexFixing(ONIndex6M,I2419,TRUE,_xll.ohTrigger(RecalcTrigger,Trigger6M)),NA())</f>
        <v>1.6052492717673061E-2</v>
      </c>
      <c r="Q2419" s="178">
        <f>IFERROR(_xll.qlIndexFixing(ONIndex1Y,I2419,TRUE,_xll.ohTrigger(RecalcTrigger,Trigger1Y)),NA())</f>
        <v>1.622028009773957E-2</v>
      </c>
    </row>
    <row r="2420" spans="2:17" x14ac:dyDescent="0.2">
      <c r="B2420" s="39" t="s">
        <v>42</v>
      </c>
      <c r="D2420" s="42">
        <f>_xll.qlCalendarAdvance(Calendar,$D2419,B2420,"f",FALSE)</f>
        <v>56451</v>
      </c>
      <c r="E2420" s="172">
        <f>_xll.qlInterestRateIndexValueDate(IndexON,D2420)</f>
        <v>56451</v>
      </c>
      <c r="F2420" s="188">
        <f>IFERROR(_xll.qlIndexFixing(IndexON,D2420,TRUE,_xll.ohTrigger(RecalcTrigger,TriggerON)),NA())</f>
        <v>1.5434099664100032E-2</v>
      </c>
      <c r="H2420" s="42">
        <f>_xll.qlCalendarAdvance(Calendar,$H2419,B2420,"f",FALSE)</f>
        <v>56451</v>
      </c>
      <c r="I2420" s="172">
        <f>_xll.qlInterestRateIndexValueDate(Index1M,$H2420)</f>
        <v>56451</v>
      </c>
      <c r="J2420" s="177">
        <f>IFERROR(_xll.qlIndexFixing(Index1M,$H2420,TRUE,_xll.ohTrigger(RecalcTrigger,Trigger1M)),NA())</f>
        <v>1.5603611876952422E-2</v>
      </c>
      <c r="K2420" s="44">
        <f>IFERROR(_xll.qlIndexFixing(Index3M,H2420,TRUE,_xll.ohTrigger(RecalcTrigger,Trigger3M)),NA())</f>
        <v>1.5938851932538238E-2</v>
      </c>
      <c r="L2420" s="44">
        <f>IFERROR(_xll.qlIndexFixing(Index6M,$H2420,TRUE,_xll.ohTrigger(RecalcTrigger,Trigger6M)),NA())</f>
        <v>1.6091728881312217E-2</v>
      </c>
      <c r="M2420" s="178">
        <f>IFERROR(_xll.qlIndexFixing(Index1Y,$H2420,TRUE,_xll.ohTrigger(RecalcTrigger,Trigger1Y)),NA())</f>
        <v>1.6300921137525126E-2</v>
      </c>
      <c r="N2420" s="177">
        <f>IFERROR(_xll.qlIndexFixing(ONIndex1M,I2420,TRUE,_xll.ohTrigger(RecalcTrigger,Trigger1M)),NA())</f>
        <v>1.5599244393537104E-2</v>
      </c>
      <c r="O2420" s="44">
        <f>IFERROR(_xll.qlIndexFixing(ONIndex3M,I2420,TRUE,_xll.ohTrigger(RecalcTrigger,Trigger3M)),NA())</f>
        <v>1.592009324471455E-2</v>
      </c>
      <c r="P2420" s="44">
        <f>IFERROR(_xll.qlIndexFixing(ONIndex6M,I2420,TRUE,_xll.ohTrigger(RecalcTrigger,Trigger6M)),NA())</f>
        <v>1.6050560870481956E-2</v>
      </c>
      <c r="Q2420" s="178">
        <f>IFERROR(_xll.qlIndexFixing(ONIndex1Y,I2420,TRUE,_xll.ohTrigger(RecalcTrigger,Trigger1Y)),NA())</f>
        <v>1.6218133338342655E-2</v>
      </c>
    </row>
    <row r="2421" spans="2:17" x14ac:dyDescent="0.2">
      <c r="B2421" s="39" t="s">
        <v>42</v>
      </c>
      <c r="D2421" s="42">
        <f>_xll.qlCalendarAdvance(Calendar,$D2420,B2421,"f",FALSE)</f>
        <v>56458</v>
      </c>
      <c r="E2421" s="172">
        <f>_xll.qlInterestRateIndexValueDate(IndexON,D2421)</f>
        <v>56458</v>
      </c>
      <c r="F2421" s="188">
        <f>IFERROR(_xll.qlIndexFixing(IndexON,D2421,TRUE,_xll.ohTrigger(RecalcTrigger,TriggerON)),NA())</f>
        <v>1.5432266465955635E-2</v>
      </c>
      <c r="H2421" s="42">
        <f>_xll.qlCalendarAdvance(Calendar,$H2420,B2421,"f",FALSE)</f>
        <v>56458</v>
      </c>
      <c r="I2421" s="172">
        <f>_xll.qlInterestRateIndexValueDate(Index1M,$H2421)</f>
        <v>56458</v>
      </c>
      <c r="J2421" s="177">
        <f>IFERROR(_xll.qlIndexFixing(Index1M,$H2421,TRUE,_xll.ohTrigger(RecalcTrigger,Trigger1M)),NA())</f>
        <v>1.5600996653445854E-2</v>
      </c>
      <c r="K2421" s="44">
        <f>IFERROR(_xll.qlIndexFixing(Index3M,H2421,TRUE,_xll.ohTrigger(RecalcTrigger,Trigger3M)),NA())</f>
        <v>1.5936911800233388E-2</v>
      </c>
      <c r="L2421" s="44">
        <f>IFERROR(_xll.qlIndexFixing(Index6M,$H2421,TRUE,_xll.ohTrigger(RecalcTrigger,Trigger6M)),NA())</f>
        <v>1.6089999319178948E-2</v>
      </c>
      <c r="M2421" s="178">
        <f>IFERROR(_xll.qlIndexFixing(Index1Y,$H2421,TRUE,_xll.ohTrigger(RecalcTrigger,Trigger1Y)),NA())</f>
        <v>1.6299184386191046E-2</v>
      </c>
      <c r="N2421" s="177">
        <f>IFERROR(_xll.qlIndexFixing(ONIndex1M,I2421,TRUE,_xll.ohTrigger(RecalcTrigger,Trigger1M)),NA())</f>
        <v>1.559660506645355E-2</v>
      </c>
      <c r="O2421" s="44">
        <f>IFERROR(_xll.qlIndexFixing(ONIndex3M,I2421,TRUE,_xll.ohTrigger(RecalcTrigger,Trigger3M)),NA())</f>
        <v>1.5918060471643569E-2</v>
      </c>
      <c r="P2421" s="44">
        <f>IFERROR(_xll.qlIndexFixing(ONIndex6M,I2421,TRUE,_xll.ohTrigger(RecalcTrigger,Trigger6M)),NA())</f>
        <v>1.6048644382371524E-2</v>
      </c>
      <c r="Q2421" s="178">
        <f>IFERROR(_xll.qlIndexFixing(ONIndex1Y,I2421,TRUE,_xll.ohTrigger(RecalcTrigger,Trigger1Y)),NA())</f>
        <v>1.6216002793226769E-2</v>
      </c>
    </row>
    <row r="2422" spans="2:17" x14ac:dyDescent="0.2">
      <c r="B2422" s="39" t="s">
        <v>42</v>
      </c>
      <c r="D2422" s="42">
        <f>_xll.qlCalendarAdvance(Calendar,$D2421,B2422,"f",FALSE)</f>
        <v>56465</v>
      </c>
      <c r="E2422" s="172">
        <f>_xll.qlInterestRateIndexValueDate(IndexON,D2422)</f>
        <v>56465</v>
      </c>
      <c r="F2422" s="188">
        <f>IFERROR(_xll.qlIndexFixing(IndexON,D2422,TRUE,_xll.ohTrigger(RecalcTrigger,TriggerON)),NA())</f>
        <v>1.5430448676816422E-2</v>
      </c>
      <c r="H2422" s="42">
        <f>_xll.qlCalendarAdvance(Calendar,$H2421,B2422,"f",FALSE)</f>
        <v>56465</v>
      </c>
      <c r="I2422" s="172">
        <f>_xll.qlInterestRateIndexValueDate(Index1M,$H2422)</f>
        <v>56465</v>
      </c>
      <c r="J2422" s="177">
        <f>IFERROR(_xll.qlIndexFixing(Index1M,$H2422,TRUE,_xll.ohTrigger(RecalcTrigger,Trigger1M)),NA())</f>
        <v>1.5598394258284479E-2</v>
      </c>
      <c r="K2422" s="44">
        <f>IFERROR(_xll.qlIndexFixing(Index3M,H2422,TRUE,_xll.ohTrigger(RecalcTrigger,Trigger3M)),NA())</f>
        <v>1.5934987163922811E-2</v>
      </c>
      <c r="L2422" s="44">
        <f>IFERROR(_xll.qlIndexFixing(Index6M,$H2422,TRUE,_xll.ohTrigger(RecalcTrigger,Trigger6M)),NA())</f>
        <v>1.6088285241654263E-2</v>
      </c>
      <c r="M2422" s="178">
        <f>IFERROR(_xll.qlIndexFixing(Index1Y,$H2422,TRUE,_xll.ohTrigger(RecalcTrigger,Trigger1Y)),NA())</f>
        <v>1.6297464115688998E-2</v>
      </c>
      <c r="N2422" s="177">
        <f>IFERROR(_xll.qlIndexFixing(ONIndex1M,I2422,TRUE,_xll.ohTrigger(RecalcTrigger,Trigger1M)),NA())</f>
        <v>1.5593978550679788E-2</v>
      </c>
      <c r="O2422" s="44">
        <f>IFERROR(_xll.qlIndexFixing(ONIndex3M,I2422,TRUE,_xll.ohTrigger(RecalcTrigger,Trigger3M)),NA())</f>
        <v>1.591604313221584E-2</v>
      </c>
      <c r="P2422" s="44">
        <f>IFERROR(_xll.qlIndexFixing(ONIndex6M,I2422,TRUE,_xll.ohTrigger(RecalcTrigger,Trigger6M)),NA())</f>
        <v>1.6046743253584905E-2</v>
      </c>
      <c r="Q2422" s="178">
        <f>IFERROR(_xll.qlIndexFixing(ONIndex1Y,I2422,TRUE,_xll.ohTrigger(RecalcTrigger,Trigger1Y)),NA())</f>
        <v>1.6213888462472958E-2</v>
      </c>
    </row>
    <row r="2423" spans="2:17" x14ac:dyDescent="0.2">
      <c r="B2423" s="39" t="s">
        <v>42</v>
      </c>
      <c r="D2423" s="42">
        <f>_xll.qlCalendarAdvance(Calendar,$D2422,B2423,"f",FALSE)</f>
        <v>56472</v>
      </c>
      <c r="E2423" s="172">
        <f>_xll.qlInterestRateIndexValueDate(IndexON,D2423)</f>
        <v>56472</v>
      </c>
      <c r="F2423" s="188">
        <f>IFERROR(_xll.qlIndexFixing(IndexON,D2423,TRUE,_xll.ohTrigger(RecalcTrigger,TriggerON)),NA())</f>
        <v>1.5428646296520299E-2</v>
      </c>
      <c r="H2423" s="42">
        <f>_xll.qlCalendarAdvance(Calendar,$H2422,B2423,"f",FALSE)</f>
        <v>56472</v>
      </c>
      <c r="I2423" s="172">
        <f>_xll.qlInterestRateIndexValueDate(Index1M,$H2423)</f>
        <v>56472</v>
      </c>
      <c r="J2423" s="177">
        <f>IFERROR(_xll.qlIndexFixing(Index1M,$H2423,TRUE,_xll.ohTrigger(RecalcTrigger,Trigger1M)),NA())</f>
        <v>1.559580469146046E-2</v>
      </c>
      <c r="K2423" s="44">
        <f>IFERROR(_xll.qlIndexFixing(Index3M,H2423,TRUE,_xll.ohTrigger(RecalcTrigger,Trigger3M)),NA())</f>
        <v>1.5933078023587122E-2</v>
      </c>
      <c r="L2423" s="44">
        <f>IFERROR(_xll.qlIndexFixing(Index6M,$H2423,TRUE,_xll.ohTrigger(RecalcTrigger,Trigger6M)),NA())</f>
        <v>1.608658664869941E-2</v>
      </c>
      <c r="M2423" s="178">
        <f>IFERROR(_xll.qlIndexFixing(Index1Y,$H2423,TRUE,_xll.ohTrigger(RecalcTrigger,Trigger1Y)),NA())</f>
        <v>1.6295760325934827E-2</v>
      </c>
      <c r="N2423" s="177">
        <f>IFERROR(_xll.qlIndexFixing(ONIndex1M,I2423,TRUE,_xll.ohTrigger(RecalcTrigger,Trigger1M)),NA())</f>
        <v>1.5591364846377909E-2</v>
      </c>
      <c r="O2423" s="44">
        <f>IFERROR(_xll.qlIndexFixing(ONIndex3M,I2423,TRUE,_xll.ohTrigger(RecalcTrigger,Trigger3M)),NA())</f>
        <v>1.5914041226593456E-2</v>
      </c>
      <c r="P2423" s="44">
        <f>IFERROR(_xll.qlIndexFixing(ONIndex6M,I2423,TRUE,_xll.ohTrigger(RecalcTrigger,Trigger6M)),NA())</f>
        <v>1.6044857484041053E-2</v>
      </c>
      <c r="Q2423" s="178">
        <f>IFERROR(_xll.qlIndexFixing(ONIndex1Y,I2423,TRUE,_xll.ohTrigger(RecalcTrigger,Trigger1Y)),NA())</f>
        <v>1.6211790346162269E-2</v>
      </c>
    </row>
    <row r="2424" spans="2:17" x14ac:dyDescent="0.2">
      <c r="B2424" s="39" t="s">
        <v>42</v>
      </c>
      <c r="D2424" s="42">
        <f>_xll.qlCalendarAdvance(Calendar,$D2423,B2424,"f",FALSE)</f>
        <v>56479</v>
      </c>
      <c r="E2424" s="172">
        <f>_xll.qlInterestRateIndexValueDate(IndexON,D2424)</f>
        <v>56479</v>
      </c>
      <c r="F2424" s="188">
        <f>IFERROR(_xll.qlIndexFixing(IndexON,D2424,TRUE,_xll.ohTrigger(RecalcTrigger,TriggerON)),NA())</f>
        <v>1.542685932498622E-2</v>
      </c>
      <c r="H2424" s="42">
        <f>_xll.qlCalendarAdvance(Calendar,$H2423,B2424,"f",FALSE)</f>
        <v>56479</v>
      </c>
      <c r="I2424" s="172">
        <f>_xll.qlInterestRateIndexValueDate(Index1M,$H2424)</f>
        <v>56479</v>
      </c>
      <c r="J2424" s="177">
        <f>IFERROR(_xll.qlIndexFixing(Index1M,$H2424,TRUE,_xll.ohTrigger(RecalcTrigger,Trigger1M)),NA())</f>
        <v>1.5593227952958104E-2</v>
      </c>
      <c r="K2424" s="44">
        <f>IFERROR(_xll.qlIndexFixing(Index3M,H2424,TRUE,_xll.ohTrigger(RecalcTrigger,Trigger3M)),NA())</f>
        <v>1.5931184379202538E-2</v>
      </c>
      <c r="L2424" s="44">
        <f>IFERROR(_xll.qlIndexFixing(Index6M,$H2424,TRUE,_xll.ohTrigger(RecalcTrigger,Trigger6M)),NA())</f>
        <v>1.6084903540274743E-2</v>
      </c>
      <c r="M2424" s="178">
        <f>IFERROR(_xll.qlIndexFixing(Index1Y,$H2424,TRUE,_xll.ohTrigger(RecalcTrigger,Trigger1Y)),NA())</f>
        <v>1.6294073016846156E-2</v>
      </c>
      <c r="N2424" s="177">
        <f>IFERROR(_xll.qlIndexFixing(ONIndex1M,I2424,TRUE,_xll.ohTrigger(RecalcTrigger,Trigger1M)),NA())</f>
        <v>1.558876395338582E-2</v>
      </c>
      <c r="O2424" s="44">
        <f>IFERROR(_xll.qlIndexFixing(ONIndex3M,I2424,TRUE,_xll.ohTrigger(RecalcTrigger,Trigger3M)),NA())</f>
        <v>1.5912054754695371E-2</v>
      </c>
      <c r="P2424" s="44">
        <f>IFERROR(_xll.qlIndexFixing(ONIndex6M,I2424,TRUE,_xll.ohTrigger(RecalcTrigger,Trigger6M)),NA())</f>
        <v>1.6042987073658921E-2</v>
      </c>
      <c r="Q2424" s="178">
        <f>IFERROR(_xll.qlIndexFixing(ONIndex1Y,I2424,TRUE,_xll.ohTrigger(RecalcTrigger,Trigger1Y)),NA())</f>
        <v>1.6209708444132609E-2</v>
      </c>
    </row>
    <row r="2425" spans="2:17" x14ac:dyDescent="0.2">
      <c r="B2425" s="39" t="s">
        <v>42</v>
      </c>
      <c r="D2425" s="42">
        <f>_xll.qlCalendarAdvance(Calendar,$D2424,B2425,"f",FALSE)</f>
        <v>56486</v>
      </c>
      <c r="E2425" s="172">
        <f>_xll.qlInterestRateIndexValueDate(IndexON,D2425)</f>
        <v>56486</v>
      </c>
      <c r="F2425" s="188">
        <f>IFERROR(_xll.qlIndexFixing(IndexON,D2425,TRUE,_xll.ohTrigger(RecalcTrigger,TriggerON)),NA())</f>
        <v>1.5425087762295231E-2</v>
      </c>
      <c r="H2425" s="42">
        <f>_xll.qlCalendarAdvance(Calendar,$H2424,B2425,"f",FALSE)</f>
        <v>56486</v>
      </c>
      <c r="I2425" s="172">
        <f>_xll.qlInterestRateIndexValueDate(Index1M,$H2425)</f>
        <v>56486</v>
      </c>
      <c r="J2425" s="177">
        <f>IFERROR(_xll.qlIndexFixing(Index1M,$H2425,TRUE,_xll.ohTrigger(RecalcTrigger,Trigger1M)),NA())</f>
        <v>1.5590664042780032E-2</v>
      </c>
      <c r="K2425" s="44">
        <f>IFERROR(_xll.qlIndexFixing(Index3M,H2425,TRUE,_xll.ohTrigger(RecalcTrigger,Trigger3M)),NA())</f>
        <v>1.5929306230747918E-2</v>
      </c>
      <c r="L2425" s="44">
        <f>IFERROR(_xll.qlIndexFixing(Index6M,$H2425,TRUE,_xll.ohTrigger(RecalcTrigger,Trigger6M)),NA())</f>
        <v>1.6083235916339738E-2</v>
      </c>
      <c r="M2425" s="178">
        <f>IFERROR(_xll.qlIndexFixing(Index1Y,$H2425,TRUE,_xll.ohTrigger(RecalcTrigger,Trigger1Y)),NA())</f>
        <v>1.629240218834016E-2</v>
      </c>
      <c r="N2425" s="177">
        <f>IFERROR(_xll.qlIndexFixing(ONIndex1M,I2425,TRUE,_xll.ohTrigger(RecalcTrigger,Trigger1M)),NA())</f>
        <v>1.5586175871784569E-2</v>
      </c>
      <c r="O2425" s="44">
        <f>IFERROR(_xll.qlIndexFixing(ONIndex3M,I2425,TRUE,_xll.ohTrigger(RecalcTrigger,Trigger3M)),NA())</f>
        <v>1.591008371660263E-2</v>
      </c>
      <c r="P2425" s="44">
        <f>IFERROR(_xll.qlIndexFixing(ONIndex6M,I2425,TRUE,_xll.ohTrigger(RecalcTrigger,Trigger6M)),NA())</f>
        <v>1.6041132022600602E-2</v>
      </c>
      <c r="Q2425" s="178">
        <f>IFERROR(_xll.qlIndexFixing(ONIndex1Y,I2425,TRUE,_xll.ohTrigger(RecalcTrigger,Trigger1Y)),NA())</f>
        <v>1.6207642756465024E-2</v>
      </c>
    </row>
    <row r="2426" spans="2:17" x14ac:dyDescent="0.2">
      <c r="B2426" s="39" t="s">
        <v>42</v>
      </c>
      <c r="D2426" s="42">
        <f>_xll.qlCalendarAdvance(Calendar,$D2425,B2426,"f",FALSE)</f>
        <v>56493</v>
      </c>
      <c r="E2426" s="172">
        <f>_xll.qlInterestRateIndexValueDate(IndexON,D2426)</f>
        <v>56493</v>
      </c>
      <c r="F2426" s="188">
        <f>IFERROR(_xll.qlIndexFixing(IndexON,D2426,TRUE,_xll.ohTrigger(RecalcTrigger,TriggerON)),NA())</f>
        <v>1.5423331608366286E-2</v>
      </c>
      <c r="H2426" s="42">
        <f>_xll.qlCalendarAdvance(Calendar,$H2425,B2426,"f",FALSE)</f>
        <v>56493</v>
      </c>
      <c r="I2426" s="172">
        <f>_xll.qlInterestRateIndexValueDate(Index1M,$H2426)</f>
        <v>56493</v>
      </c>
      <c r="J2426" s="177">
        <f>IFERROR(_xll.qlIndexFixing(Index1M,$H2426,TRUE,_xll.ohTrigger(RecalcTrigger,Trigger1M)),NA())</f>
        <v>1.5587961372020676E-2</v>
      </c>
      <c r="K2426" s="44">
        <f>IFERROR(_xll.qlIndexFixing(Index3M,H2426,TRUE,_xll.ohTrigger(RecalcTrigger,Trigger3M)),NA())</f>
        <v>1.5927226651594368E-2</v>
      </c>
      <c r="L2426" s="44">
        <f>IFERROR(_xll.qlIndexFixing(Index6M,$H2426,TRUE,_xll.ohTrigger(RecalcTrigger,Trigger6M)),NA())</f>
        <v>1.6080862138058174E-2</v>
      </c>
      <c r="M2426" s="178">
        <f>IFERROR(_xll.qlIndexFixing(Index1Y,$H2426,TRUE,_xll.ohTrigger(RecalcTrigger,Trigger1Y)),NA())</f>
        <v>1.6290747840336239E-2</v>
      </c>
      <c r="N2426" s="177">
        <f>IFERROR(_xll.qlIndexFixing(ONIndex1M,I2426,TRUE,_xll.ohTrigger(RecalcTrigger,Trigger1M)),NA())</f>
        <v>1.5583600601493108E-2</v>
      </c>
      <c r="O2426" s="44">
        <f>IFERROR(_xll.qlIndexFixing(ONIndex3M,I2426,TRUE,_xll.ohTrigger(RecalcTrigger,Trigger3M)),NA())</f>
        <v>1.5908128112153141E-2</v>
      </c>
      <c r="P2426" s="44">
        <f>IFERROR(_xll.qlIndexFixing(ONIndex6M,I2426,TRUE,_xll.ohTrigger(RecalcTrigger,Trigger6M)),NA())</f>
        <v>1.6039292330704003E-2</v>
      </c>
      <c r="Q2426" s="178">
        <f>IFERROR(_xll.qlIndexFixing(ONIndex1Y,I2426,TRUE,_xll.ohTrigger(RecalcTrigger,Trigger1Y)),NA())</f>
        <v>1.6205593283078468E-2</v>
      </c>
    </row>
    <row r="2427" spans="2:17" x14ac:dyDescent="0.2">
      <c r="B2427" s="39" t="s">
        <v>42</v>
      </c>
      <c r="D2427" s="42">
        <f>_xll.qlCalendarAdvance(Calendar,$D2426,B2427,"f",FALSE)</f>
        <v>56500</v>
      </c>
      <c r="E2427" s="172">
        <f>_xll.qlInterestRateIndexValueDate(IndexON,D2427)</f>
        <v>56500</v>
      </c>
      <c r="F2427" s="188">
        <f>IFERROR(_xll.qlIndexFixing(IndexON,D2427,TRUE,_xll.ohTrigger(RecalcTrigger,TriggerON)),NA())</f>
        <v>1.5421590863442525E-2</v>
      </c>
      <c r="H2427" s="42">
        <f>_xll.qlCalendarAdvance(Calendar,$H2426,B2427,"f",FALSE)</f>
        <v>56500</v>
      </c>
      <c r="I2427" s="172">
        <f>_xll.qlInterestRateIndexValueDate(Index1M,$H2427)</f>
        <v>56500</v>
      </c>
      <c r="J2427" s="177">
        <f>IFERROR(_xll.qlIndexFixing(Index1M,$H2427,TRUE,_xll.ohTrigger(RecalcTrigger,Trigger1M)),NA())</f>
        <v>1.5585422310503232E-2</v>
      </c>
      <c r="K2427" s="44">
        <f>IFERROR(_xll.qlIndexFixing(Index3M,H2427,TRUE,_xll.ohTrigger(RecalcTrigger,Trigger3M)),NA())</f>
        <v>1.5925378468571554E-2</v>
      </c>
      <c r="L2427" s="44">
        <f>IFERROR(_xll.qlIndexFixing(Index6M,$H2427,TRUE,_xll.ohTrigger(RecalcTrigger,Trigger6M)),NA())</f>
        <v>1.6079222380789016E-2</v>
      </c>
      <c r="M2427" s="178">
        <f>IFERROR(_xll.qlIndexFixing(Index1Y,$H2427,TRUE,_xll.ohTrigger(RecalcTrigger,Trigger1Y)),NA())</f>
        <v>1.6289109972753568E-2</v>
      </c>
      <c r="N2427" s="177">
        <f>IFERROR(_xll.qlIndexFixing(ONIndex1M,I2427,TRUE,_xll.ohTrigger(RecalcTrigger,Trigger1M)),NA())</f>
        <v>1.5581038142592485E-2</v>
      </c>
      <c r="O2427" s="44">
        <f>IFERROR(_xll.qlIndexFixing(ONIndex3M,I2427,TRUE,_xll.ohTrigger(RecalcTrigger,Trigger3M)),NA())</f>
        <v>1.5906187941590044E-2</v>
      </c>
      <c r="P2427" s="44">
        <f>IFERROR(_xll.qlIndexFixing(ONIndex6M,I2427,TRUE,_xll.ohTrigger(RecalcTrigger,Trigger6M)),NA())</f>
        <v>1.6037467998131216E-2</v>
      </c>
      <c r="Q2427" s="178">
        <f>IFERROR(_xll.qlIndexFixing(ONIndex1Y,I2427,TRUE,_xll.ohTrigger(RecalcTrigger,Trigger1Y)),NA())</f>
        <v>1.6203560024216079E-2</v>
      </c>
    </row>
    <row r="2428" spans="2:17" x14ac:dyDescent="0.2">
      <c r="B2428" s="39" t="s">
        <v>42</v>
      </c>
      <c r="D2428" s="42">
        <f>_xll.qlCalendarAdvance(Calendar,$D2427,B2428,"f",FALSE)</f>
        <v>56507</v>
      </c>
      <c r="E2428" s="172">
        <f>_xll.qlInterestRateIndexValueDate(IndexON,D2428)</f>
        <v>56507</v>
      </c>
      <c r="F2428" s="188">
        <f>IFERROR(_xll.qlIndexFixing(IndexON,D2428,TRUE,_xll.ohTrigger(RecalcTrigger,TriggerON)),NA())</f>
        <v>1.5419865527280807E-2</v>
      </c>
      <c r="H2428" s="42">
        <f>_xll.qlCalendarAdvance(Calendar,$H2427,B2428,"f",FALSE)</f>
        <v>56507</v>
      </c>
      <c r="I2428" s="172">
        <f>_xll.qlInterestRateIndexValueDate(Index1M,$H2428)</f>
        <v>56507</v>
      </c>
      <c r="J2428" s="177">
        <f>IFERROR(_xll.qlIndexFixing(Index1M,$H2428,TRUE,_xll.ohTrigger(RecalcTrigger,Trigger1M)),NA())</f>
        <v>1.5582896076720958E-2</v>
      </c>
      <c r="K2428" s="44">
        <f>IFERROR(_xll.qlIndexFixing(Index3M,H2428,TRUE,_xll.ohTrigger(RecalcTrigger,Trigger3M)),NA())</f>
        <v>1.5923545780730165E-2</v>
      </c>
      <c r="L2428" s="44">
        <f>IFERROR(_xll.qlIndexFixing(Index6M,$H2428,TRUE,_xll.ohTrigger(RecalcTrigger,Trigger6M)),NA())</f>
        <v>1.607759810584327E-2</v>
      </c>
      <c r="M2428" s="178">
        <f>IFERROR(_xll.qlIndexFixing(Index1Y,$H2428,TRUE,_xll.ohTrigger(RecalcTrigger,Trigger1Y)),NA())</f>
        <v>1.6287488585512433E-2</v>
      </c>
      <c r="N2428" s="177">
        <f>IFERROR(_xll.qlIndexFixing(ONIndex1M,I2428,TRUE,_xll.ohTrigger(RecalcTrigger,Trigger1M)),NA())</f>
        <v>1.5578488494920606E-2</v>
      </c>
      <c r="O2428" s="44">
        <f>IFERROR(_xll.qlIndexFixing(ONIndex3M,I2428,TRUE,_xll.ohTrigger(RecalcTrigger,Trigger3M)),NA())</f>
        <v>1.5904263204670199E-2</v>
      </c>
      <c r="P2428" s="44">
        <f>IFERROR(_xll.qlIndexFixing(ONIndex6M,I2428,TRUE,_xll.ohTrigger(RecalcTrigger,Trigger6M)),NA())</f>
        <v>1.603565902472015E-2</v>
      </c>
      <c r="Q2428" s="178">
        <f>IFERROR(_xll.qlIndexFixing(ONIndex1Y,I2428,TRUE,_xll.ohTrigger(RecalcTrigger,Trigger1Y)),NA())</f>
        <v>1.6201542979553674E-2</v>
      </c>
    </row>
    <row r="2429" spans="2:17" x14ac:dyDescent="0.2">
      <c r="B2429" s="39" t="s">
        <v>42</v>
      </c>
      <c r="D2429" s="42">
        <f>_xll.qlCalendarAdvance(Calendar,$D2428,B2429,"f",FALSE)</f>
        <v>56514</v>
      </c>
      <c r="E2429" s="172">
        <f>_xll.qlInterestRateIndexValueDate(IndexON,D2429)</f>
        <v>56514</v>
      </c>
      <c r="F2429" s="188">
        <f>IFERROR(_xll.qlIndexFixing(IndexON,D2429,TRUE,_xll.ohTrigger(RecalcTrigger,TriggerON)),NA())</f>
        <v>1.541815559996218E-2</v>
      </c>
      <c r="H2429" s="42">
        <f>_xll.qlCalendarAdvance(Calendar,$H2428,B2429,"f",FALSE)</f>
        <v>56514</v>
      </c>
      <c r="I2429" s="172">
        <f>_xll.qlInterestRateIndexValueDate(Index1M,$H2429)</f>
        <v>56514</v>
      </c>
      <c r="J2429" s="177">
        <f>IFERROR(_xll.qlIndexFixing(Index1M,$H2429,TRUE,_xll.ohTrigger(RecalcTrigger,Trigger1M)),NA())</f>
        <v>1.5580382670652242E-2</v>
      </c>
      <c r="K2429" s="44">
        <f>IFERROR(_xll.qlIndexFixing(Index3M,H2429,TRUE,_xll.ohTrigger(RecalcTrigger,Trigger3M)),NA())</f>
        <v>1.5921728588048828E-2</v>
      </c>
      <c r="L2429" s="44">
        <f>IFERROR(_xll.qlIndexFixing(Index6M,$H2429,TRUE,_xll.ohTrigger(RecalcTrigger,Trigger6M)),NA())</f>
        <v>1.6075989313184214E-2</v>
      </c>
      <c r="M2429" s="178">
        <f>IFERROR(_xll.qlIndexFixing(Index1Y,$H2429,TRUE,_xll.ohTrigger(RecalcTrigger,Trigger1Y)),NA())</f>
        <v>1.6285883678534452E-2</v>
      </c>
      <c r="N2429" s="177">
        <f>IFERROR(_xll.qlIndexFixing(ONIndex1M,I2429,TRUE,_xll.ohTrigger(RecalcTrigger,Trigger1M)),NA())</f>
        <v>1.557595165872061E-2</v>
      </c>
      <c r="O2429" s="44">
        <f>IFERROR(_xll.qlIndexFixing(ONIndex3M,I2429,TRUE,_xll.ohTrigger(RecalcTrigger,Trigger3M)),NA())</f>
        <v>1.5902353901474653E-2</v>
      </c>
      <c r="P2429" s="44">
        <f>IFERROR(_xll.qlIndexFixing(ONIndex6M,I2429,TRUE,_xll.ohTrigger(RecalcTrigger,Trigger6M)),NA())</f>
        <v>1.6033865410470804E-2</v>
      </c>
      <c r="Q2429" s="178">
        <f>IFERROR(_xll.qlIndexFixing(ONIndex1Y,I2429,TRUE,_xll.ohTrigger(RecalcTrigger,Trigger1Y)),NA())</f>
        <v>1.6199542149334389E-2</v>
      </c>
    </row>
    <row r="2430" spans="2:17" x14ac:dyDescent="0.2">
      <c r="B2430" s="39" t="s">
        <v>42</v>
      </c>
      <c r="D2430" s="42">
        <f>_xll.qlCalendarAdvance(Calendar,$D2429,B2430,"f",FALSE)</f>
        <v>56521</v>
      </c>
      <c r="E2430" s="172">
        <f>_xll.qlInterestRateIndexValueDate(IndexON,D2430)</f>
        <v>56521</v>
      </c>
      <c r="F2430" s="188">
        <f>IFERROR(_xll.qlIndexFixing(IndexON,D2430,TRUE,_xll.ohTrigger(RecalcTrigger,TriggerON)),NA())</f>
        <v>1.5416461081405597E-2</v>
      </c>
      <c r="H2430" s="42">
        <f>_xll.qlCalendarAdvance(Calendar,$H2429,B2430,"f",FALSE)</f>
        <v>56521</v>
      </c>
      <c r="I2430" s="172">
        <f>_xll.qlInterestRateIndexValueDate(Index1M,$H2430)</f>
        <v>56521</v>
      </c>
      <c r="J2430" s="177">
        <f>IFERROR(_xll.qlIndexFixing(Index1M,$H2430,TRUE,_xll.ohTrigger(RecalcTrigger,Trigger1M)),NA())</f>
        <v>1.5577882092297084E-2</v>
      </c>
      <c r="K2430" s="44">
        <f>IFERROR(_xll.qlIndexFixing(Index3M,H2430,TRUE,_xll.ohTrigger(RecalcTrigger,Trigger3M)),NA())</f>
        <v>1.591992689050795E-2</v>
      </c>
      <c r="L2430" s="44">
        <f>IFERROR(_xll.qlIndexFixing(Index6M,$H2430,TRUE,_xll.ohTrigger(RecalcTrigger,Trigger6M)),NA())</f>
        <v>1.6074396002775136E-2</v>
      </c>
      <c r="M2430" s="178">
        <f>IFERROR(_xll.qlIndexFixing(Index1Y,$H2430,TRUE,_xll.ohTrigger(RecalcTrigger,Trigger1Y)),NA())</f>
        <v>1.6284295251740577E-2</v>
      </c>
      <c r="N2430" s="177">
        <f>IFERROR(_xll.qlIndexFixing(ONIndex1M,I2430,TRUE,_xll.ohTrigger(RecalcTrigger,Trigger1M)),NA())</f>
        <v>1.5573427633911452E-2</v>
      </c>
      <c r="O2430" s="44">
        <f>IFERROR(_xll.qlIndexFixing(ONIndex3M,I2430,TRUE,_xll.ohTrigger(RecalcTrigger,Trigger3M)),NA())</f>
        <v>1.5900460032084451E-2</v>
      </c>
      <c r="P2430" s="44">
        <f>IFERROR(_xll.qlIndexFixing(ONIndex6M,I2430,TRUE,_xll.ohTrigger(RecalcTrigger,Trigger6M)),NA())</f>
        <v>1.6032087155626318E-2</v>
      </c>
      <c r="Q2430" s="178">
        <f>IFERROR(_xll.qlIndexFixing(ONIndex1Y,I2430,TRUE,_xll.ohTrigger(RecalcTrigger,Trigger1Y)),NA())</f>
        <v>1.6197557533315088E-2</v>
      </c>
    </row>
    <row r="2431" spans="2:17" x14ac:dyDescent="0.2">
      <c r="B2431" s="39" t="s">
        <v>42</v>
      </c>
      <c r="D2431" s="42">
        <f>_xll.qlCalendarAdvance(Calendar,$D2430,B2431,"f",FALSE)</f>
        <v>56528</v>
      </c>
      <c r="E2431" s="172">
        <f>_xll.qlInterestRateIndexValueDate(IndexON,D2431)</f>
        <v>56528</v>
      </c>
      <c r="F2431" s="188">
        <f>IFERROR(_xll.qlIndexFixing(IndexON,D2431,TRUE,_xll.ohTrigger(RecalcTrigger,TriggerON)),NA())</f>
        <v>1.541478197177315E-2</v>
      </c>
      <c r="H2431" s="42">
        <f>_xll.qlCalendarAdvance(Calendar,$H2430,B2431,"f",FALSE)</f>
        <v>56528</v>
      </c>
      <c r="I2431" s="172">
        <f>_xll.qlInterestRateIndexValueDate(Index1M,$H2431)</f>
        <v>56528</v>
      </c>
      <c r="J2431" s="177">
        <f>IFERROR(_xll.qlIndexFixing(Index1M,$H2431,TRUE,_xll.ohTrigger(RecalcTrigger,Trigger1M)),NA())</f>
        <v>1.557554997591757E-2</v>
      </c>
      <c r="K2431" s="44">
        <f>IFERROR(_xll.qlIndexFixing(Index3M,H2431,TRUE,_xll.ohTrigger(RecalcTrigger,Trigger3M)),NA())</f>
        <v>1.5918362753324884E-2</v>
      </c>
      <c r="L2431" s="44">
        <f>IFERROR(_xll.qlIndexFixing(Index6M,$H2431,TRUE,_xll.ohTrigger(RecalcTrigger,Trigger6M)),NA())</f>
        <v>1.6073063791774502E-2</v>
      </c>
      <c r="M2431" s="178">
        <f>IFERROR(_xll.qlIndexFixing(Index1Y,$H2431,TRUE,_xll.ohTrigger(RecalcTrigger,Trigger1Y)),NA())</f>
        <v>1.6282723305054869E-2</v>
      </c>
      <c r="N2431" s="177">
        <f>IFERROR(_xll.qlIndexFixing(ONIndex1M,I2431,TRUE,_xll.ohTrigger(RecalcTrigger,Trigger1M)),NA())</f>
        <v>1.5570916420493131E-2</v>
      </c>
      <c r="O2431" s="44">
        <f>IFERROR(_xll.qlIndexFixing(ONIndex3M,I2431,TRUE,_xll.ohTrigger(RecalcTrigger,Trigger3M)),NA())</f>
        <v>1.5898581596418548E-2</v>
      </c>
      <c r="P2431" s="44">
        <f>IFERROR(_xll.qlIndexFixing(ONIndex6M,I2431,TRUE,_xll.ohTrigger(RecalcTrigger,Trigger6M)),NA())</f>
        <v>1.6030324259943551E-2</v>
      </c>
      <c r="Q2431" s="178">
        <f>IFERROR(_xll.qlIndexFixing(ONIndex1Y,I2431,TRUE,_xll.ohTrigger(RecalcTrigger,Trigger1Y)),NA())</f>
        <v>1.6195589131901E-2</v>
      </c>
    </row>
    <row r="2432" spans="2:17" x14ac:dyDescent="0.2">
      <c r="B2432" s="39" t="s">
        <v>42</v>
      </c>
      <c r="D2432" s="42">
        <f>_xll.qlCalendarAdvance(Calendar,$D2431,B2432,"f",FALSE)</f>
        <v>56535</v>
      </c>
      <c r="E2432" s="172">
        <f>_xll.qlInterestRateIndexValueDate(IndexON,D2432)</f>
        <v>56535</v>
      </c>
      <c r="F2432" s="188">
        <f>IFERROR(_xll.qlIndexFixing(IndexON,D2432,TRUE,_xll.ohTrigger(RecalcTrigger,TriggerON)),NA())</f>
        <v>1.5413118270983794E-2</v>
      </c>
      <c r="H2432" s="42">
        <f>_xll.qlCalendarAdvance(Calendar,$H2431,B2432,"f",FALSE)</f>
        <v>56535</v>
      </c>
      <c r="I2432" s="172">
        <f>_xll.qlInterestRateIndexValueDate(Index1M,$H2432)</f>
        <v>56535</v>
      </c>
      <c r="J2432" s="177">
        <f>IFERROR(_xll.qlIndexFixing(Index1M,$H2432,TRUE,_xll.ohTrigger(RecalcTrigger,Trigger1M)),NA())</f>
        <v>1.5573075863734952E-2</v>
      </c>
      <c r="K2432" s="44">
        <f>IFERROR(_xll.qlIndexFixing(Index3M,H2432,TRUE,_xll.ohTrigger(RecalcTrigger,Trigger3M)),NA())</f>
        <v>1.5916593075773911E-2</v>
      </c>
      <c r="L2432" s="44">
        <f>IFERROR(_xll.qlIndexFixing(Index6M,$H2432,TRUE,_xll.ohTrigger(RecalcTrigger,Trigger6M)),NA())</f>
        <v>1.6071502483146764E-2</v>
      </c>
      <c r="M2432" s="178">
        <f>IFERROR(_xll.qlIndexFixing(Index1Y,$H2432,TRUE,_xll.ohTrigger(RecalcTrigger,Trigger1Y)),NA())</f>
        <v>1.6281167838399613E-2</v>
      </c>
      <c r="N2432" s="177">
        <f>IFERROR(_xll.qlIndexFixing(ONIndex1M,I2432,TRUE,_xll.ohTrigger(RecalcTrigger,Trigger1M)),NA())</f>
        <v>1.5568418018303554E-2</v>
      </c>
      <c r="O2432" s="44">
        <f>IFERROR(_xll.qlIndexFixing(ONIndex3M,I2432,TRUE,_xll.ohTrigger(RecalcTrigger,Trigger3M)),NA())</f>
        <v>1.5896718594639037E-2</v>
      </c>
      <c r="P2432" s="44">
        <f>IFERROR(_xll.qlIndexFixing(ONIndex6M,I2432,TRUE,_xll.ohTrigger(RecalcTrigger,Trigger6M)),NA())</f>
        <v>1.6028576723422505E-2</v>
      </c>
      <c r="Q2432" s="178">
        <f>IFERROR(_xll.qlIndexFixing(ONIndex1Y,I2432,TRUE,_xll.ohTrigger(RecalcTrigger,Trigger1Y)),NA())</f>
        <v>1.6193636944605849E-2</v>
      </c>
    </row>
    <row r="2433" spans="2:17" x14ac:dyDescent="0.2">
      <c r="B2433" s="39" t="s">
        <v>42</v>
      </c>
      <c r="D2433" s="42">
        <f>_xll.qlCalendarAdvance(Calendar,$D2432,B2433,"f",FALSE)</f>
        <v>56542</v>
      </c>
      <c r="E2433" s="172">
        <f>_xll.qlInterestRateIndexValueDate(IndexON,D2433)</f>
        <v>56542</v>
      </c>
      <c r="F2433" s="188">
        <f>IFERROR(_xll.qlIndexFixing(IndexON,D2433,TRUE,_xll.ohTrigger(RecalcTrigger,TriggerON)),NA())</f>
        <v>1.5411469978956482E-2</v>
      </c>
      <c r="H2433" s="42">
        <f>_xll.qlCalendarAdvance(Calendar,$H2432,B2433,"f",FALSE)</f>
        <v>56542</v>
      </c>
      <c r="I2433" s="172">
        <f>_xll.qlInterestRateIndexValueDate(Index1M,$H2433)</f>
        <v>56542</v>
      </c>
      <c r="J2433" s="177">
        <f>IFERROR(_xll.qlIndexFixing(Index1M,$H2433,TRUE,_xll.ohTrigger(RecalcTrigger,Trigger1M)),NA())</f>
        <v>1.5570614579803412E-2</v>
      </c>
      <c r="K2433" s="44">
        <f>IFERROR(_xll.qlIndexFixing(Index3M,H2433,TRUE,_xll.ohTrigger(RecalcTrigger,Trigger3M)),NA())</f>
        <v>1.5914838893980234E-2</v>
      </c>
      <c r="L2433" s="44">
        <f>IFERROR(_xll.qlIndexFixing(Index6M,$H2433,TRUE,_xll.ohTrigger(RecalcTrigger,Trigger6M)),NA())</f>
        <v>1.6069956657343565E-2</v>
      </c>
      <c r="M2433" s="178">
        <f>IFERROR(_xll.qlIndexFixing(Index1Y,$H2433,TRUE,_xll.ohTrigger(RecalcTrigger,Trigger1Y)),NA())</f>
        <v>1.6279628851699979E-2</v>
      </c>
      <c r="N2433" s="177">
        <f>IFERROR(_xll.qlIndexFixing(ONIndex1M,I2433,TRUE,_xll.ohTrigger(RecalcTrigger,Trigger1M)),NA())</f>
        <v>1.5565932427504814E-2</v>
      </c>
      <c r="O2433" s="44">
        <f>IFERROR(_xll.qlIndexFixing(ONIndex3M,I2433,TRUE,_xll.ohTrigger(RecalcTrigger,Trigger3M)),NA())</f>
        <v>1.5894871026340684E-2</v>
      </c>
      <c r="P2433" s="44">
        <f>IFERROR(_xll.qlIndexFixing(ONIndex6M,I2433,TRUE,_xll.ohTrigger(RecalcTrigger,Trigger6M)),NA())</f>
        <v>1.6026844546225272E-2</v>
      </c>
      <c r="Q2433" s="178">
        <f>IFERROR(_xll.qlIndexFixing(ONIndex1Y,I2433,TRUE,_xll.ohTrigger(RecalcTrigger,Trigger1Y)),NA())</f>
        <v>1.6191700971834866E-2</v>
      </c>
    </row>
    <row r="2434" spans="2:17" x14ac:dyDescent="0.2">
      <c r="B2434" s="39" t="s">
        <v>42</v>
      </c>
      <c r="D2434" s="42">
        <f>_xll.qlCalendarAdvance(Calendar,$D2433,B2434,"f",FALSE)</f>
        <v>56549</v>
      </c>
      <c r="E2434" s="172">
        <f>_xll.qlInterestRateIndexValueDate(IndexON,D2434)</f>
        <v>56549</v>
      </c>
      <c r="F2434" s="188">
        <f>IFERROR(_xll.qlIndexFixing(IndexON,D2434,TRUE,_xll.ohTrigger(RecalcTrigger,TriggerON)),NA())</f>
        <v>1.5409837095853307E-2</v>
      </c>
      <c r="H2434" s="42">
        <f>_xll.qlCalendarAdvance(Calendar,$H2433,B2434,"f",FALSE)</f>
        <v>56549</v>
      </c>
      <c r="I2434" s="172">
        <f>_xll.qlInterestRateIndexValueDate(Index1M,$H2434)</f>
        <v>56549</v>
      </c>
      <c r="J2434" s="177">
        <f>IFERROR(_xll.qlIndexFixing(Index1M,$H2434,TRUE,_xll.ohTrigger(RecalcTrigger,Trigger1M)),NA())</f>
        <v>1.5568166124117721E-2</v>
      </c>
      <c r="K2434" s="44">
        <f>IFERROR(_xll.qlIndexFixing(Index3M,H2434,TRUE,_xll.ohTrigger(RecalcTrigger,Trigger3M)),NA())</f>
        <v>1.5913100207927119E-2</v>
      </c>
      <c r="L2434" s="44">
        <f>IFERROR(_xll.qlIndexFixing(Index6M,$H2434,TRUE,_xll.ohTrigger(RecalcTrigger,Trigger6M)),NA())</f>
        <v>1.6068426314329726E-2</v>
      </c>
      <c r="M2434" s="178">
        <f>IFERROR(_xll.qlIndexFixing(Index1Y,$H2434,TRUE,_xll.ohTrigger(RecalcTrigger,Trigger1Y)),NA())</f>
        <v>1.6278106344880694E-2</v>
      </c>
      <c r="N2434" s="177">
        <f>IFERROR(_xll.qlIndexFixing(ONIndex1M,I2434,TRUE,_xll.ohTrigger(RecalcTrigger,Trigger1M)),NA())</f>
        <v>1.5563459648096911E-2</v>
      </c>
      <c r="O2434" s="44">
        <f>IFERROR(_xll.qlIndexFixing(ONIndex3M,I2434,TRUE,_xll.ohTrigger(RecalcTrigger,Trigger3M)),NA())</f>
        <v>1.589303889200977E-2</v>
      </c>
      <c r="P2434" s="44">
        <f>IFERROR(_xll.qlIndexFixing(ONIndex6M,I2434,TRUE,_xll.ohTrigger(RecalcTrigger,Trigger6M)),NA())</f>
        <v>1.6025127728270805E-2</v>
      </c>
      <c r="Q2434" s="178">
        <f>IFERROR(_xll.qlIndexFixing(ONIndex1Y,I2434,TRUE,_xll.ohTrigger(RecalcTrigger,Trigger1Y)),NA())</f>
        <v>1.6189781213344911E-2</v>
      </c>
    </row>
    <row r="2435" spans="2:17" x14ac:dyDescent="0.2">
      <c r="B2435" s="39" t="s">
        <v>42</v>
      </c>
      <c r="D2435" s="42">
        <f>_xll.qlCalendarAdvance(Calendar,$D2434,B2435,"f",FALSE)</f>
        <v>56556</v>
      </c>
      <c r="E2435" s="172">
        <f>_xll.qlInterestRateIndexValueDate(IndexON,D2435)</f>
        <v>56556</v>
      </c>
      <c r="F2435" s="188">
        <f>IFERROR(_xll.qlIndexFixing(IndexON,D2435,TRUE,_xll.ohTrigger(RecalcTrigger,TriggerON)),NA())</f>
        <v>1.5408219621512176E-2</v>
      </c>
      <c r="H2435" s="42">
        <f>_xll.qlCalendarAdvance(Calendar,$H2434,B2435,"f",FALSE)</f>
        <v>56556</v>
      </c>
      <c r="I2435" s="172">
        <f>_xll.qlInterestRateIndexValueDate(Index1M,$H2435)</f>
        <v>56556</v>
      </c>
      <c r="J2435" s="177">
        <f>IFERROR(_xll.qlIndexFixing(Index1M,$H2435,TRUE,_xll.ohTrigger(RecalcTrigger,Trigger1M)),NA())</f>
        <v>1.5565571615959914E-2</v>
      </c>
      <c r="K2435" s="44">
        <f>IFERROR(_xll.qlIndexFixing(Index3M,H2435,TRUE,_xll.ohTrigger(RecalcTrigger,Trigger3M)),NA())</f>
        <v>1.5911377017591662E-2</v>
      </c>
      <c r="L2435" s="44">
        <f>IFERROR(_xll.qlIndexFixing(Index6M,$H2435,TRUE,_xll.ohTrigger(RecalcTrigger,Trigger6M)),NA())</f>
        <v>1.6066911454070069E-2</v>
      </c>
      <c r="M2435" s="178">
        <f>IFERROR(_xll.qlIndexFixing(Index1Y,$H2435,TRUE,_xll.ohTrigger(RecalcTrigger,Trigger1Y)),NA())</f>
        <v>1.627660031786804E-2</v>
      </c>
      <c r="N2435" s="177">
        <f>IFERROR(_xll.qlIndexFixing(ONIndex1M,I2435,TRUE,_xll.ohTrigger(RecalcTrigger,Trigger1M)),NA())</f>
        <v>1.5560999679998799E-2</v>
      </c>
      <c r="O2435" s="44">
        <f>IFERROR(_xll.qlIndexFixing(ONIndex3M,I2435,TRUE,_xll.ohTrigger(RecalcTrigger,Trigger3M)),NA())</f>
        <v>1.5891222191403154E-2</v>
      </c>
      <c r="P2435" s="44">
        <f>IFERROR(_xll.qlIndexFixing(ONIndex6M,I2435,TRUE,_xll.ohTrigger(RecalcTrigger,Trigger6M)),NA())</f>
        <v>1.6023426269478058E-2</v>
      </c>
      <c r="Q2435" s="178">
        <f>IFERROR(_xll.qlIndexFixing(ONIndex1Y,I2435,TRUE,_xll.ohTrigger(RecalcTrigger,Trigger1Y)),NA())</f>
        <v>1.6187877669217032E-2</v>
      </c>
    </row>
    <row r="2436" spans="2:17" x14ac:dyDescent="0.2">
      <c r="B2436" s="39" t="s">
        <v>42</v>
      </c>
      <c r="D2436" s="42">
        <f>_xll.qlCalendarAdvance(Calendar,$D2435,B2436,"f",FALSE)</f>
        <v>56563</v>
      </c>
      <c r="E2436" s="172">
        <f>_xll.qlInterestRateIndexValueDate(IndexON,D2436)</f>
        <v>56563</v>
      </c>
      <c r="F2436" s="188">
        <f>IFERROR(_xll.qlIndexFixing(IndexON,D2436,TRUE,_xll.ohTrigger(RecalcTrigger,TriggerON)),NA())</f>
        <v>1.5406617556095181E-2</v>
      </c>
      <c r="H2436" s="42">
        <f>_xll.qlCalendarAdvance(Calendar,$H2435,B2436,"f",FALSE)</f>
        <v>56563</v>
      </c>
      <c r="I2436" s="172">
        <f>_xll.qlInterestRateIndexValueDate(Index1M,$H2436)</f>
        <v>56563</v>
      </c>
      <c r="J2436" s="177">
        <f>IFERROR(_xll.qlIndexFixing(Index1M,$H2436,TRUE,_xll.ohTrigger(RecalcTrigger,Trigger1M)),NA())</f>
        <v>1.556314800372131E-2</v>
      </c>
      <c r="K2436" s="44">
        <f>IFERROR(_xll.qlIndexFixing(Index3M,H2436,TRUE,_xll.ohTrigger(RecalcTrigger,Trigger3M)),NA())</f>
        <v>1.5909669322954477E-2</v>
      </c>
      <c r="L2436" s="44">
        <f>IFERROR(_xll.qlIndexFixing(Index6M,$H2436,TRUE,_xll.ohTrigger(RecalcTrigger,Trigger6M)),NA())</f>
        <v>1.6065161265555187E-2</v>
      </c>
      <c r="M2436" s="178">
        <f>IFERROR(_xll.qlIndexFixing(Index1Y,$H2436,TRUE,_xll.ohTrigger(RecalcTrigger,Trigger1Y)),NA())</f>
        <v>1.6275110770588297E-2</v>
      </c>
      <c r="N2436" s="177">
        <f>IFERROR(_xll.qlIndexFixing(ONIndex1M,I2436,TRUE,_xll.ohTrigger(RecalcTrigger,Trigger1M)),NA())</f>
        <v>1.5558552523210478E-2</v>
      </c>
      <c r="O2436" s="44">
        <f>IFERROR(_xll.qlIndexFixing(ONIndex3M,I2436,TRUE,_xll.ohTrigger(RecalcTrigger,Trigger3M)),NA())</f>
        <v>1.5889420924358744E-2</v>
      </c>
      <c r="P2436" s="44">
        <f>IFERROR(_xll.qlIndexFixing(ONIndex6M,I2436,TRUE,_xll.ohTrigger(RecalcTrigger,Trigger6M)),NA())</f>
        <v>1.6021740169847032E-2</v>
      </c>
      <c r="Q2436" s="178">
        <f>IFERROR(_xll.qlIndexFixing(ONIndex1Y,I2436,TRUE,_xll.ohTrigger(RecalcTrigger,Trigger1Y)),NA())</f>
        <v>1.6185990339451228E-2</v>
      </c>
    </row>
    <row r="2437" spans="2:17" x14ac:dyDescent="0.2">
      <c r="B2437" s="39" t="s">
        <v>42</v>
      </c>
      <c r="D2437" s="42">
        <f>_xll.qlCalendarAdvance(Calendar,$D2436,B2437,"f",FALSE)</f>
        <v>56570</v>
      </c>
      <c r="E2437" s="172">
        <f>_xll.qlInterestRateIndexValueDate(IndexON,D2437)</f>
        <v>56570</v>
      </c>
      <c r="F2437" s="188">
        <f>IFERROR(_xll.qlIndexFixing(IndexON,D2437,TRUE,_xll.ohTrigger(RecalcTrigger,TriggerON)),NA())</f>
        <v>1.5405030899440231E-2</v>
      </c>
      <c r="H2437" s="42">
        <f>_xll.qlCalendarAdvance(Calendar,$H2436,B2437,"f",FALSE)</f>
        <v>56570</v>
      </c>
      <c r="I2437" s="172">
        <f>_xll.qlInterestRateIndexValueDate(Index1M,$H2437)</f>
        <v>56570</v>
      </c>
      <c r="J2437" s="177">
        <f>IFERROR(_xll.qlIndexFixing(Index1M,$H2437,TRUE,_xll.ohTrigger(RecalcTrigger,Trigger1M)),NA())</f>
        <v>1.5560737219139531E-2</v>
      </c>
      <c r="K2437" s="44">
        <f>IFERROR(_xll.qlIndexFixing(Index3M,H2437,TRUE,_xll.ohTrigger(RecalcTrigger,Trigger3M)),NA())</f>
        <v>1.590797712399707E-2</v>
      </c>
      <c r="L2437" s="44">
        <f>IFERROR(_xll.qlIndexFixing(Index6M,$H2437,TRUE,_xll.ohTrigger(RecalcTrigger,Trigger6M)),NA())</f>
        <v>1.6063676329896068E-2</v>
      </c>
      <c r="M2437" s="178">
        <f>IFERROR(_xll.qlIndexFixing(Index1Y,$H2437,TRUE,_xll.ohTrigger(RecalcTrigger,Trigger1Y)),NA())</f>
        <v>1.6273637702969301E-2</v>
      </c>
      <c r="N2437" s="177">
        <f>IFERROR(_xll.qlIndexFixing(ONIndex1M,I2437,TRUE,_xll.ohTrigger(RecalcTrigger,Trigger1M)),NA())</f>
        <v>1.555611817789404E-2</v>
      </c>
      <c r="O2437" s="44">
        <f>IFERROR(_xll.qlIndexFixing(ONIndex3M,I2437,TRUE,_xll.ohTrigger(RecalcTrigger,Trigger3M)),NA())</f>
        <v>1.5887635091200725E-2</v>
      </c>
      <c r="P2437" s="44">
        <f>IFERROR(_xll.qlIndexFixing(ONIndex6M,I2437,TRUE,_xll.ohTrigger(RecalcTrigger,Trigger6M)),NA())</f>
        <v>1.6020069429620865E-2</v>
      </c>
      <c r="Q2437" s="178">
        <f>IFERROR(_xll.qlIndexFixing(ONIndex1Y,I2437,TRUE,_xll.ohTrigger(RecalcTrigger,Trigger1Y)),NA())</f>
        <v>1.6184119223966453E-2</v>
      </c>
    </row>
    <row r="2438" spans="2:17" x14ac:dyDescent="0.2">
      <c r="B2438" s="39" t="s">
        <v>42</v>
      </c>
      <c r="D2438" s="42">
        <f>_xll.qlCalendarAdvance(Calendar,$D2437,B2438,"f",FALSE)</f>
        <v>56577</v>
      </c>
      <c r="E2438" s="172">
        <f>_xll.qlInterestRateIndexValueDate(IndexON,D2438)</f>
        <v>56577</v>
      </c>
      <c r="F2438" s="188">
        <f>IFERROR(_xll.qlIndexFixing(IndexON,D2438,TRUE,_xll.ohTrigger(RecalcTrigger,TriggerON)),NA())</f>
        <v>1.5403459651628371E-2</v>
      </c>
      <c r="H2438" s="42">
        <f>_xll.qlCalendarAdvance(Calendar,$H2437,B2438,"f",FALSE)</f>
        <v>56577</v>
      </c>
      <c r="I2438" s="172">
        <f>_xll.qlInterestRateIndexValueDate(Index1M,$H2438)</f>
        <v>56577</v>
      </c>
      <c r="J2438" s="177">
        <f>IFERROR(_xll.qlIndexFixing(Index1M,$H2438,TRUE,_xll.ohTrigger(RecalcTrigger,Trigger1M)),NA())</f>
        <v>1.5558339262214579E-2</v>
      </c>
      <c r="K2438" s="44">
        <f>IFERROR(_xll.qlIndexFixing(Index3M,H2438,TRUE,_xll.ohTrigger(RecalcTrigger,Trigger3M)),NA())</f>
        <v>1.5906300420696531E-2</v>
      </c>
      <c r="L2438" s="44">
        <f>IFERROR(_xll.qlIndexFixing(Index6M,$H2438,TRUE,_xll.ohTrigger(RecalcTrigger,Trigger6M)),NA())</f>
        <v>1.6062206876205725E-2</v>
      </c>
      <c r="M2438" s="178">
        <f>IFERROR(_xll.qlIndexFixing(Index1Y,$H2438,TRUE,_xll.ohTrigger(RecalcTrigger,Trigger1Y)),NA())</f>
        <v>1.6272181114939777E-2</v>
      </c>
      <c r="N2438" s="177">
        <f>IFERROR(_xll.qlIndexFixing(ONIndex1M,I2438,TRUE,_xll.ohTrigger(RecalcTrigger,Trigger1M)),NA())</f>
        <v>1.555369664396844E-2</v>
      </c>
      <c r="O2438" s="44">
        <f>IFERROR(_xll.qlIndexFixing(ONIndex3M,I2438,TRUE,_xll.ohTrigger(RecalcTrigger,Trigger3M)),NA())</f>
        <v>1.5885864691767004E-2</v>
      </c>
      <c r="P2438" s="44">
        <f>IFERROR(_xll.qlIndexFixing(ONIndex6M,I2438,TRUE,_xll.ohTrigger(RecalcTrigger,Trigger6M)),NA())</f>
        <v>1.6018414048637464E-2</v>
      </c>
      <c r="Q2438" s="178">
        <f>IFERROR(_xll.qlIndexFixing(ONIndex1Y,I2438,TRUE,_xll.ohTrigger(RecalcTrigger,Trigger1Y)),NA())</f>
        <v>1.61822643229248E-2</v>
      </c>
    </row>
    <row r="2439" spans="2:17" x14ac:dyDescent="0.2">
      <c r="B2439" s="39" t="s">
        <v>42</v>
      </c>
      <c r="D2439" s="42">
        <f>_xll.qlCalendarAdvance(Calendar,$D2438,B2439,"f",FALSE)</f>
        <v>56584</v>
      </c>
      <c r="E2439" s="172">
        <f>_xll.qlInterestRateIndexValueDate(IndexON,D2439)</f>
        <v>56584</v>
      </c>
      <c r="F2439" s="188">
        <f>IFERROR(_xll.qlIndexFixing(IndexON,D2439,TRUE,_xll.ohTrigger(RecalcTrigger,TriggerON)),NA())</f>
        <v>1.5401903812659601E-2</v>
      </c>
      <c r="H2439" s="42">
        <f>_xll.qlCalendarAdvance(Calendar,$H2438,B2439,"f",FALSE)</f>
        <v>56584</v>
      </c>
      <c r="I2439" s="172">
        <f>_xll.qlInterestRateIndexValueDate(Index1M,$H2439)</f>
        <v>56584</v>
      </c>
      <c r="J2439" s="177">
        <f>IFERROR(_xll.qlIndexFixing(Index1M,$H2439,TRUE,_xll.ohTrigger(RecalcTrigger,Trigger1M)),NA())</f>
        <v>1.5556603171174053E-2</v>
      </c>
      <c r="K2439" s="44">
        <f>IFERROR(_xll.qlIndexFixing(Index3M,H2439,TRUE,_xll.ohTrigger(RecalcTrigger,Trigger3M)),NA())</f>
        <v>1.5904178673441651E-2</v>
      </c>
      <c r="L2439" s="44">
        <f>IFERROR(_xll.qlIndexFixing(Index6M,$H2439,TRUE,_xll.ohTrigger(RecalcTrigger,Trigger6M)),NA())</f>
        <v>1.606100683988303E-2</v>
      </c>
      <c r="M2439" s="178">
        <f>IFERROR(_xll.qlIndexFixing(Index1Y,$H2439,TRUE,_xll.ohTrigger(RecalcTrigger,Trigger1Y)),NA())</f>
        <v>1.6270741006428002E-2</v>
      </c>
      <c r="N2439" s="177">
        <f>IFERROR(_xll.qlIndexFixing(ONIndex1M,I2439,TRUE,_xll.ohTrigger(RecalcTrigger,Trigger1M)),NA())</f>
        <v>1.5551287921271584E-2</v>
      </c>
      <c r="O2439" s="44">
        <f>IFERROR(_xll.qlIndexFixing(ONIndex3M,I2439,TRUE,_xll.ohTrigger(RecalcTrigger,Trigger3M)),NA())</f>
        <v>1.5884109726138629E-2</v>
      </c>
      <c r="P2439" s="44">
        <f>IFERROR(_xll.qlIndexFixing(ONIndex6M,I2439,TRUE,_xll.ohTrigger(RecalcTrigger,Trigger6M)),NA())</f>
        <v>1.6016774026815783E-2</v>
      </c>
      <c r="Q2439" s="178">
        <f>IFERROR(_xll.qlIndexFixing(ONIndex1Y,I2439,TRUE,_xll.ohTrigger(RecalcTrigger,Trigger1Y)),NA())</f>
        <v>1.6180425636245221E-2</v>
      </c>
    </row>
    <row r="2440" spans="2:17" x14ac:dyDescent="0.2">
      <c r="B2440" s="39" t="s">
        <v>42</v>
      </c>
      <c r="D2440" s="42">
        <f>_xll.qlCalendarAdvance(Calendar,$D2439,B2440,"f",FALSE)</f>
        <v>56591</v>
      </c>
      <c r="E2440" s="172">
        <f>_xll.qlInterestRateIndexValueDate(IndexON,D2440)</f>
        <v>56591</v>
      </c>
      <c r="F2440" s="188">
        <f>IFERROR(_xll.qlIndexFixing(IndexON,D2440,TRUE,_xll.ohTrigger(RecalcTrigger,TriggerON)),NA())</f>
        <v>1.5400363382452875E-2</v>
      </c>
      <c r="H2440" s="42">
        <f>_xll.qlCalendarAdvance(Calendar,$H2439,B2440,"f",FALSE)</f>
        <v>56591</v>
      </c>
      <c r="I2440" s="172">
        <f>_xll.qlInterestRateIndexValueDate(Index1M,$H2440)</f>
        <v>56591</v>
      </c>
      <c r="J2440" s="177">
        <f>IFERROR(_xll.qlIndexFixing(Index1M,$H2440,TRUE,_xll.ohTrigger(RecalcTrigger,Trigger1M)),NA())</f>
        <v>1.5553744782695817E-2</v>
      </c>
      <c r="K2440" s="44">
        <f>IFERROR(_xll.qlIndexFixing(Index3M,H2440,TRUE,_xll.ohTrigger(RecalcTrigger,Trigger3M)),NA())</f>
        <v>1.5902530891060369E-2</v>
      </c>
      <c r="L2440" s="44">
        <f>IFERROR(_xll.qlIndexFixing(Index6M,$H2440,TRUE,_xll.ohTrigger(RecalcTrigger,Trigger6M)),NA())</f>
        <v>1.6059569392878611E-2</v>
      </c>
      <c r="M2440" s="178">
        <f>IFERROR(_xll.qlIndexFixing(Index1Y,$H2440,TRUE,_xll.ohTrigger(RecalcTrigger,Trigger1Y)),NA())</f>
        <v>1.6269317377364478E-2</v>
      </c>
      <c r="N2440" s="177">
        <f>IFERROR(_xll.qlIndexFixing(ONIndex1M,I2440,TRUE,_xll.ohTrigger(RecalcTrigger,Trigger1M)),NA())</f>
        <v>1.5548892009884518E-2</v>
      </c>
      <c r="O2440" s="44">
        <f>IFERROR(_xll.qlIndexFixing(ONIndex3M,I2440,TRUE,_xll.ohTrigger(RecalcTrigger,Trigger3M)),NA())</f>
        <v>1.5882370194234552E-2</v>
      </c>
      <c r="P2440" s="44">
        <f>IFERROR(_xll.qlIndexFixing(ONIndex6M,I2440,TRUE,_xll.ohTrigger(RecalcTrigger,Trigger6M)),NA())</f>
        <v>1.6015149364155823E-2</v>
      </c>
      <c r="Q2440" s="178">
        <f>IFERROR(_xll.qlIndexFixing(ONIndex1Y,I2440,TRUE,_xll.ohTrigger(RecalcTrigger,Trigger1Y)),NA())</f>
        <v>1.6178603163765626E-2</v>
      </c>
    </row>
    <row r="2441" spans="2:17" x14ac:dyDescent="0.2">
      <c r="B2441" s="39" t="s">
        <v>42</v>
      </c>
      <c r="D2441" s="42">
        <f>_xll.qlCalendarAdvance(Calendar,$D2440,B2441,"f",FALSE)</f>
        <v>56598</v>
      </c>
      <c r="E2441" s="172">
        <f>_xll.qlInterestRateIndexValueDate(IndexON,D2441)</f>
        <v>56598</v>
      </c>
      <c r="F2441" s="188">
        <f>IFERROR(_xll.qlIndexFixing(IndexON,D2441,TRUE,_xll.ohTrigger(RecalcTrigger,TriggerON)),NA())</f>
        <v>1.5398838361251332E-2</v>
      </c>
      <c r="H2441" s="42">
        <f>_xll.qlCalendarAdvance(Calendar,$H2440,B2441,"f",FALSE)</f>
        <v>56598</v>
      </c>
      <c r="I2441" s="172">
        <f>_xll.qlInterestRateIndexValueDate(Index1M,$H2441)</f>
        <v>56598</v>
      </c>
      <c r="J2441" s="177">
        <f>IFERROR(_xll.qlIndexFixing(Index1M,$H2441,TRUE,_xll.ohTrigger(RecalcTrigger,Trigger1M)),NA())</f>
        <v>1.5551386124506232E-2</v>
      </c>
      <c r="K2441" s="44">
        <f>IFERROR(_xll.qlIndexFixing(Index3M,H2441,TRUE,_xll.ohTrigger(RecalcTrigger,Trigger3M)),NA())</f>
        <v>1.5900898602919742E-2</v>
      </c>
      <c r="L2441" s="44">
        <f>IFERROR(_xll.qlIndexFixing(Index6M,$H2441,TRUE,_xll.ohTrigger(RecalcTrigger,Trigger6M)),NA())</f>
        <v>1.6058147428425314E-2</v>
      </c>
      <c r="M2441" s="178">
        <f>IFERROR(_xll.qlIndexFixing(Index1Y,$H2441,TRUE,_xll.ohTrigger(RecalcTrigger,Trigger1Y)),NA())</f>
        <v>1.6267910227679705E-2</v>
      </c>
      <c r="N2441" s="177">
        <f>IFERROR(_xll.qlIndexFixing(ONIndex1M,I2441,TRUE,_xll.ohTrigger(RecalcTrigger,Trigger1M)),NA())</f>
        <v>1.5546508909969337E-2</v>
      </c>
      <c r="O2441" s="44">
        <f>IFERROR(_xll.qlIndexFixing(ONIndex3M,I2441,TRUE,_xll.ohTrigger(RecalcTrigger,Trigger3M)),NA())</f>
        <v>1.5880646096054774E-2</v>
      </c>
      <c r="P2441" s="44">
        <f>IFERROR(_xll.qlIndexFixing(ONIndex6M,I2441,TRUE,_xll.ohTrigger(RecalcTrigger,Trigger6M)),NA())</f>
        <v>1.6013540060738629E-2</v>
      </c>
      <c r="Q2441" s="178">
        <f>IFERROR(_xll.qlIndexFixing(ONIndex1Y,I2441,TRUE,_xll.ohTrigger(RecalcTrigger,Trigger1Y)),NA())</f>
        <v>1.6176796905810198E-2</v>
      </c>
    </row>
    <row r="2442" spans="2:17" x14ac:dyDescent="0.2">
      <c r="B2442" s="39" t="s">
        <v>42</v>
      </c>
      <c r="D2442" s="42">
        <f>_xll.qlCalendarAdvance(Calendar,$D2441,B2442,"f",FALSE)</f>
        <v>56605</v>
      </c>
      <c r="E2442" s="172">
        <f>_xll.qlInterestRateIndexValueDate(IndexON,D2442)</f>
        <v>56605</v>
      </c>
      <c r="F2442" s="188">
        <f>IFERROR(_xll.qlIndexFixing(IndexON,D2442,TRUE,_xll.ohTrigger(RecalcTrigger,TriggerON)),NA())</f>
        <v>1.5397328748730787E-2</v>
      </c>
      <c r="H2442" s="42">
        <f>_xll.qlCalendarAdvance(Calendar,$H2441,B2442,"f",FALSE)</f>
        <v>56605</v>
      </c>
      <c r="I2442" s="172">
        <f>_xll.qlInterestRateIndexValueDate(Index1M,$H2442)</f>
        <v>56605</v>
      </c>
      <c r="J2442" s="177">
        <f>IFERROR(_xll.qlIndexFixing(Index1M,$H2442,TRUE,_xll.ohTrigger(RecalcTrigger,Trigger1M)),NA())</f>
        <v>1.5549040294489292E-2</v>
      </c>
      <c r="K2442" s="44">
        <f>IFERROR(_xll.qlIndexFixing(Index3M,H2442,TRUE,_xll.ohTrigger(RecalcTrigger,Trigger3M)),NA())</f>
        <v>1.5899281809001763E-2</v>
      </c>
      <c r="L2442" s="44">
        <f>IFERROR(_xll.qlIndexFixing(Index6M,$H2442,TRUE,_xll.ohTrigger(RecalcTrigger,Trigger6M)),NA())</f>
        <v>1.6056740946490629E-2</v>
      </c>
      <c r="M2442" s="178">
        <f>IFERROR(_xll.qlIndexFixing(Index1Y,$H2442,TRUE,_xll.ohTrigger(RecalcTrigger,Trigger1Y)),NA())</f>
        <v>1.6266519558107762E-2</v>
      </c>
      <c r="N2442" s="177">
        <f>IFERROR(_xll.qlIndexFixing(ONIndex1M,I2442,TRUE,_xll.ohTrigger(RecalcTrigger,Trigger1M)),NA())</f>
        <v>1.5544138621363945E-2</v>
      </c>
      <c r="O2442" s="44">
        <f>IFERROR(_xll.qlIndexFixing(ONIndex3M,I2442,TRUE,_xll.ohTrigger(RecalcTrigger,Trigger3M)),NA())</f>
        <v>1.5878937431599294E-2</v>
      </c>
      <c r="P2442" s="44">
        <f>IFERROR(_xll.qlIndexFixing(ONIndex6M,I2442,TRUE,_xll.ohTrigger(RecalcTrigger,Trigger6M)),NA())</f>
        <v>1.6011946116726294E-2</v>
      </c>
      <c r="Q2442" s="178">
        <f>IFERROR(_xll.qlIndexFixing(ONIndex1Y,I2442,TRUE,_xll.ohTrigger(RecalcTrigger,Trigger1Y)),NA())</f>
        <v>1.6175006862135799E-2</v>
      </c>
    </row>
    <row r="2443" spans="2:17" x14ac:dyDescent="0.2">
      <c r="B2443" s="39" t="s">
        <v>42</v>
      </c>
      <c r="D2443" s="42">
        <f>_xll.qlCalendarAdvance(Calendar,$D2442,B2443,"f",FALSE)</f>
        <v>56612</v>
      </c>
      <c r="E2443" s="172">
        <f>_xll.qlInterestRateIndexValueDate(IndexON,D2443)</f>
        <v>56612</v>
      </c>
      <c r="F2443" s="188">
        <f>IFERROR(_xll.qlIndexFixing(IndexON,D2443,TRUE,_xll.ohTrigger(RecalcTrigger,TriggerON)),NA())</f>
        <v>1.5395834545053333E-2</v>
      </c>
      <c r="H2443" s="42">
        <f>_xll.qlCalendarAdvance(Calendar,$H2442,B2443,"f",FALSE)</f>
        <v>56612</v>
      </c>
      <c r="I2443" s="172">
        <f>_xll.qlInterestRateIndexValueDate(Index1M,$H2443)</f>
        <v>56612</v>
      </c>
      <c r="J2443" s="177">
        <f>IFERROR(_xll.qlIndexFixing(Index1M,$H2443,TRUE,_xll.ohTrigger(RecalcTrigger,Trigger1M)),NA())</f>
        <v>1.5546707292652843E-2</v>
      </c>
      <c r="K2443" s="44">
        <f>IFERROR(_xll.qlIndexFixing(Index3M,H2443,TRUE,_xll.ohTrigger(RecalcTrigger,Trigger3M)),NA())</f>
        <v>1.5897680509287516E-2</v>
      </c>
      <c r="L2443" s="44">
        <f>IFERROR(_xll.qlIndexFixing(Index6M,$H2443,TRUE,_xll.ohTrigger(RecalcTrigger,Trigger6M)),NA())</f>
        <v>1.6055349947041157E-2</v>
      </c>
      <c r="M2443" s="178">
        <f>IFERROR(_xll.qlIndexFixing(Index1Y,$H2443,TRUE,_xll.ohTrigger(RecalcTrigger,Trigger1Y)),NA())</f>
        <v>1.6265145377264867E-2</v>
      </c>
      <c r="N2443" s="177">
        <f>IFERROR(_xll.qlIndexFixing(ONIndex1M,I2443,TRUE,_xll.ohTrigger(RecalcTrigger,Trigger1M)),NA())</f>
        <v>1.5541781144149391E-2</v>
      </c>
      <c r="O2443" s="44">
        <f>IFERROR(_xll.qlIndexFixing(ONIndex3M,I2443,TRUE,_xll.ohTrigger(RecalcTrigger,Trigger3M)),NA())</f>
        <v>1.5877244200868113E-2</v>
      </c>
      <c r="P2443" s="44">
        <f>IFERROR(_xll.qlIndexFixing(ONIndex6M,I2443,TRUE,_xll.ohTrigger(RecalcTrigger,Trigger6M)),NA())</f>
        <v>1.6010367531794634E-2</v>
      </c>
      <c r="Q2443" s="178">
        <f>IFERROR(_xll.qlIndexFixing(ONIndex1Y,I2443,TRUE,_xll.ohTrigger(RecalcTrigger,Trigger1Y)),NA())</f>
        <v>1.6173233032823475E-2</v>
      </c>
    </row>
    <row r="2444" spans="2:17" x14ac:dyDescent="0.2">
      <c r="B2444" s="39" t="s">
        <v>42</v>
      </c>
      <c r="D2444" s="42">
        <f>_xll.qlCalendarAdvance(Calendar,$D2443,B2444,"f",FALSE)</f>
        <v>56619</v>
      </c>
      <c r="E2444" s="172">
        <f>_xll.qlInterestRateIndexValueDate(IndexON,D2444)</f>
        <v>56619</v>
      </c>
      <c r="F2444" s="188">
        <f>IFERROR(_xll.qlIndexFixing(IndexON,D2444,TRUE,_xll.ohTrigger(RecalcTrigger,TriggerON)),NA())</f>
        <v>1.5394355750300015E-2</v>
      </c>
      <c r="H2444" s="42">
        <f>_xll.qlCalendarAdvance(Calendar,$H2443,B2444,"f",FALSE)</f>
        <v>56619</v>
      </c>
      <c r="I2444" s="172">
        <f>_xll.qlInterestRateIndexValueDate(Index1M,$H2444)</f>
        <v>56619</v>
      </c>
      <c r="J2444" s="177">
        <f>IFERROR(_xll.qlIndexFixing(Index1M,$H2444,TRUE,_xll.ohTrigger(RecalcTrigger,Trigger1M)),NA())</f>
        <v>1.5544387118981196E-2</v>
      </c>
      <c r="K2444" s="44">
        <f>IFERROR(_xll.qlIndexFixing(Index3M,H2444,TRUE,_xll.ohTrigger(RecalcTrigger,Trigger3M)),NA())</f>
        <v>1.5896094703758093E-2</v>
      </c>
      <c r="L2444" s="44">
        <f>IFERROR(_xll.qlIndexFixing(Index6M,$H2444,TRUE,_xll.ohTrigger(RecalcTrigger,Trigger6M)),NA())</f>
        <v>1.605371527354749E-2</v>
      </c>
      <c r="M2444" s="178">
        <f>IFERROR(_xll.qlIndexFixing(Index1Y,$H2444,TRUE,_xll.ohTrigger(RecalcTrigger,Trigger1Y)),NA())</f>
        <v>1.6263787698241217E-2</v>
      </c>
      <c r="N2444" s="177">
        <f>IFERROR(_xll.qlIndexFixing(ONIndex1M,I2444,TRUE,_xll.ohTrigger(RecalcTrigger,Trigger1M)),NA())</f>
        <v>1.5539436478244628E-2</v>
      </c>
      <c r="O2444" s="44">
        <f>IFERROR(_xll.qlIndexFixing(ONIndex3M,I2444,TRUE,_xll.ohTrigger(RecalcTrigger,Trigger3M)),NA())</f>
        <v>1.587556640386123E-2</v>
      </c>
      <c r="P2444" s="44">
        <f>IFERROR(_xll.qlIndexFixing(ONIndex6M,I2444,TRUE,_xll.ohTrigger(RecalcTrigger,Trigger6M)),NA())</f>
        <v>1.6008804306105739E-2</v>
      </c>
      <c r="Q2444" s="178">
        <f>IFERROR(_xll.qlIndexFixing(ONIndex1Y,I2444,TRUE,_xll.ohTrigger(RecalcTrigger,Trigger1Y)),NA())</f>
        <v>1.617147541779218E-2</v>
      </c>
    </row>
    <row r="2445" spans="2:17" x14ac:dyDescent="0.2">
      <c r="B2445" s="39" t="s">
        <v>42</v>
      </c>
      <c r="D2445" s="42">
        <f>_xll.qlCalendarAdvance(Calendar,$D2444,B2445,"f",FALSE)</f>
        <v>56626</v>
      </c>
      <c r="E2445" s="172">
        <f>_xll.qlInterestRateIndexValueDate(IndexON,D2445)</f>
        <v>56626</v>
      </c>
      <c r="F2445" s="188">
        <f>IFERROR(_xll.qlIndexFixing(IndexON,D2445,TRUE,_xll.ohTrigger(RecalcTrigger,TriggerON)),NA())</f>
        <v>1.5392892364389787E-2</v>
      </c>
      <c r="H2445" s="42">
        <f>_xll.qlCalendarAdvance(Calendar,$H2444,B2445,"f",FALSE)</f>
        <v>56626</v>
      </c>
      <c r="I2445" s="172">
        <f>_xll.qlInterestRateIndexValueDate(Index1M,$H2445)</f>
        <v>56626</v>
      </c>
      <c r="J2445" s="177">
        <f>IFERROR(_xll.qlIndexFixing(Index1M,$H2445,TRUE,_xll.ohTrigger(RecalcTrigger,Trigger1M)),NA())</f>
        <v>1.5542079773469122E-2</v>
      </c>
      <c r="K2445" s="44">
        <f>IFERROR(_xll.qlIndexFixing(Index3M,H2445,TRUE,_xll.ohTrigger(RecalcTrigger,Trigger3M)),NA())</f>
        <v>1.5894524392397285E-2</v>
      </c>
      <c r="L2445" s="44">
        <f>IFERROR(_xll.qlIndexFixing(Index6M,$H2445,TRUE,_xll.ohTrigger(RecalcTrigger,Trigger6M)),NA())</f>
        <v>1.6052354192717073E-2</v>
      </c>
      <c r="M2445" s="178">
        <f>IFERROR(_xll.qlIndexFixing(Index1Y,$H2445,TRUE,_xll.ohTrigger(RecalcTrigger,Trigger1Y)),NA())</f>
        <v>1.6262446534179853E-2</v>
      </c>
      <c r="N2445" s="177">
        <f>IFERROR(_xll.qlIndexFixing(ONIndex1M,I2445,TRUE,_xll.ohTrigger(RecalcTrigger,Trigger1M)),NA())</f>
        <v>1.5537104623730702E-2</v>
      </c>
      <c r="O2445" s="44">
        <f>IFERROR(_xll.qlIndexFixing(ONIndex3M,I2445,TRUE,_xll.ohTrigger(RecalcTrigger,Trigger3M)),NA())</f>
        <v>1.5873904040659692E-2</v>
      </c>
      <c r="P2445" s="44">
        <f>IFERROR(_xll.qlIndexFixing(ONIndex6M,I2445,TRUE,_xll.ohTrigger(RecalcTrigger,Trigger6M)),NA())</f>
        <v>1.6007256439821704E-2</v>
      </c>
      <c r="Q2445" s="178">
        <f>IFERROR(_xll.qlIndexFixing(ONIndex1Y,I2445,TRUE,_xll.ohTrigger(RecalcTrigger,Trigger1Y)),NA())</f>
        <v>1.6169734017204007E-2</v>
      </c>
    </row>
    <row r="2446" spans="2:17" x14ac:dyDescent="0.2">
      <c r="B2446" s="39" t="s">
        <v>42</v>
      </c>
      <c r="D2446" s="42">
        <f>_xll.qlCalendarAdvance(Calendar,$D2445,B2446,"f",FALSE)</f>
        <v>56633</v>
      </c>
      <c r="E2446" s="172">
        <f>_xll.qlInterestRateIndexValueDate(IndexON,D2446)</f>
        <v>56633</v>
      </c>
      <c r="F2446" s="188">
        <f>IFERROR(_xll.qlIndexFixing(IndexON,D2446,TRUE,_xll.ohTrigger(RecalcTrigger,TriggerON)),NA())</f>
        <v>1.5391444387241604E-2</v>
      </c>
      <c r="H2446" s="42">
        <f>_xll.qlCalendarAdvance(Calendar,$H2445,B2446,"f",FALSE)</f>
        <v>56633</v>
      </c>
      <c r="I2446" s="172">
        <f>_xll.qlInterestRateIndexValueDate(Index1M,$H2446)</f>
        <v>56633</v>
      </c>
      <c r="J2446" s="177">
        <f>IFERROR(_xll.qlIndexFixing(Index1M,$H2446,TRUE,_xll.ohTrigger(RecalcTrigger,Trigger1M)),NA())</f>
        <v>1.553978525610878E-2</v>
      </c>
      <c r="K2446" s="44">
        <f>IFERROR(_xll.qlIndexFixing(Index3M,H2446,TRUE,_xll.ohTrigger(RecalcTrigger,Trigger3M)),NA())</f>
        <v>1.5893207052428925E-2</v>
      </c>
      <c r="L2446" s="44">
        <f>IFERROR(_xll.qlIndexFixing(Index6M,$H2446,TRUE,_xll.ohTrigger(RecalcTrigger,Trigger6M)),NA())</f>
        <v>1.6051008593596174E-2</v>
      </c>
      <c r="M2446" s="178">
        <f>IFERROR(_xll.qlIndexFixing(Index1Y,$H2446,TRUE,_xll.ohTrigger(RecalcTrigger,Trigger1Y)),NA())</f>
        <v>1.6261121898223374E-2</v>
      </c>
      <c r="N2446" s="177">
        <f>IFERROR(_xll.qlIndexFixing(ONIndex1M,I2446,TRUE,_xll.ohTrigger(RecalcTrigger,Trigger1M)),NA())</f>
        <v>1.5534785580607613E-2</v>
      </c>
      <c r="O2446" s="44">
        <f>IFERROR(_xll.qlIndexFixing(ONIndex3M,I2446,TRUE,_xll.ohTrigger(RecalcTrigger,Trigger3M)),NA())</f>
        <v>1.5872257111182453E-2</v>
      </c>
      <c r="P2446" s="44">
        <f>IFERROR(_xll.qlIndexFixing(ONIndex6M,I2446,TRUE,_xll.ohTrigger(RecalcTrigger,Trigger6M)),NA())</f>
        <v>1.6005723932537297E-2</v>
      </c>
      <c r="Q2446" s="178">
        <f>IFERROR(_xll.qlIndexFixing(ONIndex1Y,I2446,TRUE,_xll.ohTrigger(RecalcTrigger,Trigger1Y)),NA())</f>
        <v>1.6168008830896863E-2</v>
      </c>
    </row>
    <row r="2447" spans="2:17" x14ac:dyDescent="0.2">
      <c r="B2447" s="39" t="s">
        <v>42</v>
      </c>
      <c r="D2447" s="42">
        <f>_xll.qlCalendarAdvance(Calendar,$D2446,B2447,"f",FALSE)</f>
        <v>56640</v>
      </c>
      <c r="E2447" s="172">
        <f>_xll.qlInterestRateIndexValueDate(IndexON,D2447)</f>
        <v>56640</v>
      </c>
      <c r="F2447" s="188">
        <f>IFERROR(_xll.qlIndexFixing(IndexON,D2447,TRUE,_xll.ohTrigger(RecalcTrigger,TriggerON)),NA())</f>
        <v>1.5390011818855465E-2</v>
      </c>
      <c r="H2447" s="42">
        <f>_xll.qlCalendarAdvance(Calendar,$H2446,B2447,"f",FALSE)</f>
        <v>56640</v>
      </c>
      <c r="I2447" s="172">
        <f>_xll.qlInterestRateIndexValueDate(Index1M,$H2447)</f>
        <v>56640</v>
      </c>
      <c r="J2447" s="177">
        <f>IFERROR(_xll.qlIndexFixing(Index1M,$H2447,TRUE,_xll.ohTrigger(RecalcTrigger,Trigger1M)),NA())</f>
        <v>1.5537503566889712E-2</v>
      </c>
      <c r="K2447" s="44">
        <f>IFERROR(_xll.qlIndexFixing(Index3M,H2447,TRUE,_xll.ohTrigger(RecalcTrigger,Trigger3M)),NA())</f>
        <v>1.5891430252105869E-2</v>
      </c>
      <c r="L2447" s="44">
        <f>IFERROR(_xll.qlIndexFixing(Index6M,$H2447,TRUE,_xll.ohTrigger(RecalcTrigger,Trigger6M)),NA())</f>
        <v>1.6049678476153895E-2</v>
      </c>
      <c r="M2447" s="178">
        <f>IFERROR(_xll.qlIndexFixing(Index1Y,$H2447,TRUE,_xll.ohTrigger(RecalcTrigger,Trigger1Y)),NA())</f>
        <v>1.6259813803516598E-2</v>
      </c>
      <c r="N2447" s="177">
        <f>IFERROR(_xll.qlIndexFixing(ONIndex1M,I2447,TRUE,_xll.ohTrigger(RecalcTrigger,Trigger1M)),NA())</f>
        <v>1.5532479348632222E-2</v>
      </c>
      <c r="O2447" s="44">
        <f>IFERROR(_xll.qlIndexFixing(ONIndex3M,I2447,TRUE,_xll.ohTrigger(RecalcTrigger,Trigger3M)),NA())</f>
        <v>1.5870625615429512E-2</v>
      </c>
      <c r="P2447" s="44">
        <f>IFERROR(_xll.qlIndexFixing(ONIndex6M,I2447,TRUE,_xll.ohTrigger(RecalcTrigger,Trigger6M)),NA())</f>
        <v>1.6004206784576702E-2</v>
      </c>
      <c r="Q2447" s="178">
        <f>IFERROR(_xll.qlIndexFixing(ONIndex1Y,I2447,TRUE,_xll.ohTrigger(RecalcTrigger,Trigger1Y)),NA())</f>
        <v>1.6166299858951794E-2</v>
      </c>
    </row>
    <row r="2448" spans="2:17" x14ac:dyDescent="0.2">
      <c r="B2448" s="39" t="s">
        <v>42</v>
      </c>
      <c r="D2448" s="42">
        <f>_xll.qlCalendarAdvance(Calendar,$D2447,B2448,"f",FALSE)</f>
        <v>56647</v>
      </c>
      <c r="E2448" s="172">
        <f>_xll.qlInterestRateIndexValueDate(IndexON,D2448)</f>
        <v>56647</v>
      </c>
      <c r="F2448" s="188">
        <f>IFERROR(_xll.qlIndexFixing(IndexON,D2448,TRUE,_xll.ohTrigger(RecalcTrigger,TriggerON)),NA())</f>
        <v>1.5388594659393462E-2</v>
      </c>
      <c r="H2448" s="42">
        <f>_xll.qlCalendarAdvance(Calendar,$H2447,B2448,"f",FALSE)</f>
        <v>56647</v>
      </c>
      <c r="I2448" s="172">
        <f>_xll.qlInterestRateIndexValueDate(Index1M,$H2448)</f>
        <v>56647</v>
      </c>
      <c r="J2448" s="177">
        <f>IFERROR(_xll.qlIndexFixing(Index1M,$H2448,TRUE,_xll.ohTrigger(RecalcTrigger,Trigger1M)),NA())</f>
        <v>1.553472647347977E-2</v>
      </c>
      <c r="K2448" s="44">
        <f>IFERROR(_xll.qlIndexFixing(Index3M,H2448,TRUE,_xll.ohTrigger(RecalcTrigger,Trigger3M)),NA())</f>
        <v>1.5890145980817779E-2</v>
      </c>
      <c r="L2448" s="44">
        <f>IFERROR(_xll.qlIndexFixing(Index6M,$H2448,TRUE,_xll.ohTrigger(RecalcTrigger,Trigger6M)),NA())</f>
        <v>1.6048363840361134E-2</v>
      </c>
      <c r="M2448" s="178">
        <f>IFERROR(_xll.qlIndexFixing(Index1Y,$H2448,TRUE,_xll.ohTrigger(RecalcTrigger,Trigger1Y)),NA())</f>
        <v>1.6258522263203679E-2</v>
      </c>
      <c r="N2448" s="177">
        <f>IFERROR(_xll.qlIndexFixing(ONIndex1M,I2448,TRUE,_xll.ohTrigger(RecalcTrigger,Trigger1M)),NA())</f>
        <v>1.5530185928128715E-2</v>
      </c>
      <c r="O2448" s="44">
        <f>IFERROR(_xll.qlIndexFixing(ONIndex3M,I2448,TRUE,_xll.ohTrigger(RecalcTrigger,Trigger3M)),NA())</f>
        <v>1.5869009553481916E-2</v>
      </c>
      <c r="P2448" s="44">
        <f>IFERROR(_xll.qlIndexFixing(ONIndex6M,I2448,TRUE,_xll.ohTrigger(RecalcTrigger,Trigger6M)),NA())</f>
        <v>1.6002704995777828E-2</v>
      </c>
      <c r="Q2448" s="178">
        <f>IFERROR(_xll.qlIndexFixing(ONIndex1Y,I2448,TRUE,_xll.ohTrigger(RecalcTrigger,Trigger1Y)),NA())</f>
        <v>1.61646071013688E-2</v>
      </c>
    </row>
    <row r="2449" spans="2:17" x14ac:dyDescent="0.2">
      <c r="B2449" s="39" t="s">
        <v>42</v>
      </c>
      <c r="D2449" s="42">
        <f>_xll.qlCalendarAdvance(Calendar,$D2448,B2449,"f",FALSE)</f>
        <v>56654</v>
      </c>
      <c r="E2449" s="172">
        <f>_xll.qlInterestRateIndexValueDate(IndexON,D2449)</f>
        <v>56654</v>
      </c>
      <c r="F2449" s="188">
        <f>IFERROR(_xll.qlIndexFixing(IndexON,D2449,TRUE,_xll.ohTrigger(RecalcTrigger,TriggerON)),NA())</f>
        <v>1.5387192908855596E-2</v>
      </c>
      <c r="H2449" s="42">
        <f>_xll.qlCalendarAdvance(Calendar,$H2448,B2449,"f",FALSE)</f>
        <v>56654</v>
      </c>
      <c r="I2449" s="172">
        <f>_xll.qlInterestRateIndexValueDate(Index1M,$H2449)</f>
        <v>56654</v>
      </c>
      <c r="J2449" s="177">
        <f>IFERROR(_xll.qlIndexFixing(Index1M,$H2449,TRUE,_xll.ohTrigger(RecalcTrigger,Trigger1M)),NA())</f>
        <v>1.5532467979842026E-2</v>
      </c>
      <c r="K2449" s="44">
        <f>IFERROR(_xll.qlIndexFixing(Index3M,H2449,TRUE,_xll.ohTrigger(RecalcTrigger,Trigger3M)),NA())</f>
        <v>1.5888398088271891E-2</v>
      </c>
      <c r="L2449" s="44">
        <f>IFERROR(_xll.qlIndexFixing(Index6M,$H2449,TRUE,_xll.ohTrigger(RecalcTrigger,Trigger6M)),NA())</f>
        <v>1.6047064686186992E-2</v>
      </c>
      <c r="M2449" s="178">
        <f>IFERROR(_xll.qlIndexFixing(Index1Y,$H2449,TRUE,_xll.ohTrigger(RecalcTrigger,Trigger1Y)),NA())</f>
        <v>1.6257247290430099E-2</v>
      </c>
      <c r="N2449" s="177">
        <f>IFERROR(_xll.qlIndexFixing(ONIndex1M,I2449,TRUE,_xll.ohTrigger(RecalcTrigger,Trigger1M)),NA())</f>
        <v>1.5527905319016044E-2</v>
      </c>
      <c r="O2449" s="44">
        <f>IFERROR(_xll.qlIndexFixing(ONIndex3M,I2449,TRUE,_xll.ohTrigger(RecalcTrigger,Trigger3M)),NA())</f>
        <v>1.5867408925177573E-2</v>
      </c>
      <c r="P2449" s="44">
        <f>IFERROR(_xll.qlIndexFixing(ONIndex6M,I2449,TRUE,_xll.ohTrigger(RecalcTrigger,Trigger6M)),NA())</f>
        <v>1.6001218566383812E-2</v>
      </c>
      <c r="Q2449" s="178">
        <f>IFERROR(_xll.qlIndexFixing(ONIndex1Y,I2449,TRUE,_xll.ohTrigger(RecalcTrigger,Trigger1Y)),NA())</f>
        <v>1.6162930558228927E-2</v>
      </c>
    </row>
    <row r="2450" spans="2:17" x14ac:dyDescent="0.2">
      <c r="B2450" s="39" t="s">
        <v>42</v>
      </c>
      <c r="D2450" s="42">
        <f>_xll.qlCalendarAdvance(Calendar,$D2449,B2450,"f",FALSE)</f>
        <v>56661</v>
      </c>
      <c r="E2450" s="172">
        <f>_xll.qlInterestRateIndexValueDate(IndexON,D2450)</f>
        <v>56661</v>
      </c>
      <c r="F2450" s="188">
        <f>IFERROR(_xll.qlIndexFixing(IndexON,D2450,TRUE,_xll.ohTrigger(RecalcTrigger,TriggerON)),NA())</f>
        <v>1.5385806567079774E-2</v>
      </c>
      <c r="H2450" s="42">
        <f>_xll.qlCalendarAdvance(Calendar,$H2449,B2450,"f",FALSE)</f>
        <v>56661</v>
      </c>
      <c r="I2450" s="172">
        <f>_xll.qlInterestRateIndexValueDate(Index1M,$H2450)</f>
        <v>56661</v>
      </c>
      <c r="J2450" s="177">
        <f>IFERROR(_xll.qlIndexFixing(Index1M,$H2450,TRUE,_xll.ohTrigger(RecalcTrigger,Trigger1M)),NA())</f>
        <v>1.5530222312646573E-2</v>
      </c>
      <c r="K2450" s="44">
        <f>IFERROR(_xll.qlIndexFixing(Index3M,H2450,TRUE,_xll.ohTrigger(RecalcTrigger,Trigger3M)),NA())</f>
        <v>1.5886905247484005E-2</v>
      </c>
      <c r="L2450" s="44">
        <f>IFERROR(_xll.qlIndexFixing(Index6M,$H2450,TRUE,_xll.ohTrigger(RecalcTrigger,Trigger6M)),NA())</f>
        <v>1.604578101360192E-2</v>
      </c>
      <c r="M2450" s="178">
        <f>IFERROR(_xll.qlIndexFixing(Index1Y,$H2450,TRUE,_xll.ohTrigger(RecalcTrigger,Trigger1Y)),NA())</f>
        <v>1.6255988898342677E-2</v>
      </c>
      <c r="N2450" s="177">
        <f>IFERROR(_xll.qlIndexFixing(ONIndex1M,I2450,TRUE,_xll.ohTrigger(RecalcTrigger,Trigger1M)),NA())</f>
        <v>1.5525637521294211E-2</v>
      </c>
      <c r="O2450" s="44">
        <f>IFERROR(_xll.qlIndexFixing(ONIndex3M,I2450,TRUE,_xll.ohTrigger(RecalcTrigger,Trigger3M)),NA())</f>
        <v>1.5865823730759621E-2</v>
      </c>
      <c r="P2450" s="44">
        <f>IFERROR(_xll.qlIndexFixing(ONIndex6M,I2450,TRUE,_xll.ohTrigger(RecalcTrigger,Trigger6M)),NA())</f>
        <v>1.5999747496151517E-2</v>
      </c>
      <c r="Q2450" s="178">
        <f>IFERROR(_xll.qlIndexFixing(ONIndex1Y,I2450,TRUE,_xll.ohTrigger(RecalcTrigger,Trigger1Y)),NA())</f>
        <v>1.6161270229289038E-2</v>
      </c>
    </row>
    <row r="2451" spans="2:17" x14ac:dyDescent="0.2">
      <c r="B2451" s="39" t="s">
        <v>42</v>
      </c>
      <c r="D2451" s="42">
        <f>_xll.qlCalendarAdvance(Calendar,$D2450,B2451,"f",FALSE)</f>
        <v>56668</v>
      </c>
      <c r="E2451" s="172">
        <f>_xll.qlInterestRateIndexValueDate(IndexON,D2451)</f>
        <v>56668</v>
      </c>
      <c r="F2451" s="188">
        <f>IFERROR(_xll.qlIndexFixing(IndexON,D2451,TRUE,_xll.ohTrigger(RecalcTrigger,TriggerON)),NA())</f>
        <v>1.5384435634065996E-2</v>
      </c>
      <c r="H2451" s="42">
        <f>_xll.qlCalendarAdvance(Calendar,$H2450,B2451,"f",FALSE)</f>
        <v>56668</v>
      </c>
      <c r="I2451" s="172">
        <f>_xll.qlInterestRateIndexValueDate(Index1M,$H2451)</f>
        <v>56668</v>
      </c>
      <c r="J2451" s="177">
        <f>IFERROR(_xll.qlIndexFixing(Index1M,$H2451,TRUE,_xll.ohTrigger(RecalcTrigger,Trigger1M)),NA())</f>
        <v>1.5527989471890513E-2</v>
      </c>
      <c r="K2451" s="44">
        <f>IFERROR(_xll.qlIndexFixing(Index3M,H2451,TRUE,_xll.ohTrigger(RecalcTrigger,Trigger3M)),NA())</f>
        <v>1.588542790075757E-2</v>
      </c>
      <c r="L2451" s="44">
        <f>IFERROR(_xll.qlIndexFixing(Index6M,$H2451,TRUE,_xll.ohTrigger(RecalcTrigger,Trigger6M)),NA())</f>
        <v>1.6044512822576362E-2</v>
      </c>
      <c r="M2451" s="178">
        <f>IFERROR(_xll.qlIndexFixing(Index1Y,$H2451,TRUE,_xll.ohTrigger(RecalcTrigger,Trigger1Y)),NA())</f>
        <v>1.6254747100088007E-2</v>
      </c>
      <c r="N2451" s="177">
        <f>IFERROR(_xll.qlIndexFixing(ONIndex1M,I2451,TRUE,_xll.ohTrigger(RecalcTrigger,Trigger1M)),NA())</f>
        <v>1.5523382534801122E-2</v>
      </c>
      <c r="O2451" s="44">
        <f>IFERROR(_xll.qlIndexFixing(ONIndex3M,I2451,TRUE,_xll.ohTrigger(RecalcTrigger,Trigger3M)),NA())</f>
        <v>1.5864253969903874E-2</v>
      </c>
      <c r="P2451" s="44">
        <f>IFERROR(_xll.qlIndexFixing(ONIndex6M,I2451,TRUE,_xll.ohTrigger(RecalcTrigger,Trigger6M)),NA())</f>
        <v>1.5998291784999896E-2</v>
      </c>
      <c r="Q2451" s="178">
        <f>IFERROR(_xll.qlIndexFixing(ONIndex1Y,I2451,TRUE,_xll.ohTrigger(RecalcTrigger,Trigger1Y)),NA())</f>
        <v>1.6159626114792269E-2</v>
      </c>
    </row>
    <row r="2452" spans="2:17" x14ac:dyDescent="0.2">
      <c r="B2452" s="39" t="s">
        <v>42</v>
      </c>
      <c r="D2452" s="42">
        <f>_xll.qlCalendarAdvance(Calendar,$D2451,B2452,"f",FALSE)</f>
        <v>56675</v>
      </c>
      <c r="E2452" s="172">
        <f>_xll.qlInterestRateIndexValueDate(IndexON,D2452)</f>
        <v>56675</v>
      </c>
      <c r="F2452" s="188">
        <f>IFERROR(_xll.qlIndexFixing(IndexON,D2452,TRUE,_xll.ohTrigger(RecalcTrigger,TriggerON)),NA())</f>
        <v>1.5383080109895308E-2</v>
      </c>
      <c r="H2452" s="42">
        <f>_xll.qlCalendarAdvance(Calendar,$H2451,B2452,"f",FALSE)</f>
        <v>56675</v>
      </c>
      <c r="I2452" s="172">
        <f>_xll.qlInterestRateIndexValueDate(Index1M,$H2452)</f>
        <v>56675</v>
      </c>
      <c r="J2452" s="177">
        <f>IFERROR(_xll.qlIndexFixing(Index1M,$H2452,TRUE,_xll.ohTrigger(RecalcTrigger,Trigger1M)),NA())</f>
        <v>1.5526287542704314E-2</v>
      </c>
      <c r="K2452" s="44">
        <f>IFERROR(_xll.qlIndexFixing(Index3M,H2452,TRUE,_xll.ohTrigger(RecalcTrigger,Trigger3M)),NA())</f>
        <v>1.5884453608035462E-2</v>
      </c>
      <c r="L2452" s="44">
        <f>IFERROR(_xll.qlIndexFixing(Index6M,$H2452,TRUE,_xll.ohTrigger(RecalcTrigger,Trigger6M)),NA())</f>
        <v>1.6044063074629307E-2</v>
      </c>
      <c r="M2452" s="178">
        <f>IFERROR(_xll.qlIndexFixing(Index1Y,$H2452,TRUE,_xll.ohTrigger(RecalcTrigger,Trigger1Y)),NA())</f>
        <v>1.6253805264016485E-2</v>
      </c>
      <c r="N2452" s="177">
        <f>IFERROR(_xll.qlIndexFixing(ONIndex1M,I2452,TRUE,_xll.ohTrigger(RecalcTrigger,Trigger1M)),NA())</f>
        <v>1.5521140359779917E-2</v>
      </c>
      <c r="O2452" s="44">
        <f>IFERROR(_xll.qlIndexFixing(ONIndex3M,I2452,TRUE,_xll.ohTrigger(RecalcTrigger,Trigger3M)),NA())</f>
        <v>1.5862699642934519E-2</v>
      </c>
      <c r="P2452" s="44">
        <f>IFERROR(_xll.qlIndexFixing(ONIndex6M,I2452,TRUE,_xll.ohTrigger(RecalcTrigger,Trigger6M)),NA())</f>
        <v>1.5996851433253134E-2</v>
      </c>
      <c r="Q2452" s="178">
        <f>IFERROR(_xll.qlIndexFixing(ONIndex1Y,I2452,TRUE,_xll.ohTrigger(RecalcTrigger,Trigger1Y)),NA())</f>
        <v>1.615799821457653E-2</v>
      </c>
    </row>
    <row r="2453" spans="2:17" x14ac:dyDescent="0.2">
      <c r="B2453" s="39" t="s">
        <v>42</v>
      </c>
      <c r="D2453" s="42">
        <f>_xll.qlCalendarAdvance(Calendar,$D2452,B2453,"f",FALSE)</f>
        <v>56682</v>
      </c>
      <c r="E2453" s="172">
        <f>_xll.qlInterestRateIndexValueDate(IndexON,D2453)</f>
        <v>56682</v>
      </c>
      <c r="F2453" s="188">
        <f>IFERROR(_xll.qlIndexFixing(IndexON,D2453,TRUE,_xll.ohTrigger(RecalcTrigger,TriggerON)),NA())</f>
        <v>1.5381739994567711E-2</v>
      </c>
      <c r="H2453" s="42">
        <f>_xll.qlCalendarAdvance(Calendar,$H2452,B2453,"f",FALSE)</f>
        <v>56682</v>
      </c>
      <c r="I2453" s="172">
        <f>_xll.qlInterestRateIndexValueDate(Index1M,$H2453)</f>
        <v>56682</v>
      </c>
      <c r="J2453" s="177">
        <f>IFERROR(_xll.qlIndexFixing(Index1M,$H2453,TRUE,_xll.ohTrigger(RecalcTrigger,Trigger1M)),NA())</f>
        <v>1.5524082822196937E-2</v>
      </c>
      <c r="K2453" s="44">
        <f>IFERROR(_xll.qlIndexFixing(Index3M,H2453,TRUE,_xll.ohTrigger(RecalcTrigger,Trigger3M)),NA())</f>
        <v>1.5883009337369792E-2</v>
      </c>
      <c r="L2453" s="44">
        <f>IFERROR(_xll.qlIndexFixing(Index6M,$H2453,TRUE,_xll.ohTrigger(RecalcTrigger,Trigger6M)),NA())</f>
        <v>1.6042829002024431E-2</v>
      </c>
      <c r="M2453" s="178">
        <f>IFERROR(_xll.qlIndexFixing(Index1Y,$H2453,TRUE,_xll.ohTrigger(RecalcTrigger,Trigger1Y)),NA())</f>
        <v>1.6252597835535555E-2</v>
      </c>
      <c r="N2453" s="177">
        <f>IFERROR(_xll.qlIndexFixing(ONIndex1M,I2453,TRUE,_xll.ohTrigger(RecalcTrigger,Trigger1M)),NA())</f>
        <v>1.5518910996068502E-2</v>
      </c>
      <c r="O2453" s="44">
        <f>IFERROR(_xll.qlIndexFixing(ONIndex3M,I2453,TRUE,_xll.ohTrigger(RecalcTrigger,Trigger3M)),NA())</f>
        <v>1.5861160749689462E-2</v>
      </c>
      <c r="P2453" s="44">
        <f>IFERROR(_xll.qlIndexFixing(ONIndex6M,I2453,TRUE,_xll.ohTrigger(RecalcTrigger,Trigger6M)),NA())</f>
        <v>1.5995426440668092E-2</v>
      </c>
      <c r="Q2453" s="178">
        <f>IFERROR(_xll.qlIndexFixing(ONIndex1Y,I2453,TRUE,_xll.ohTrigger(RecalcTrigger,Trigger1Y)),NA())</f>
        <v>1.6156386528722866E-2</v>
      </c>
    </row>
    <row r="2454" spans="2:17" x14ac:dyDescent="0.2">
      <c r="B2454" s="39" t="s">
        <v>42</v>
      </c>
      <c r="D2454" s="42">
        <f>_xll.qlCalendarAdvance(Calendar,$D2453,B2454,"f",FALSE)</f>
        <v>56689</v>
      </c>
      <c r="E2454" s="172">
        <f>_xll.qlInterestRateIndexValueDate(IndexON,D2454)</f>
        <v>56689</v>
      </c>
      <c r="F2454" s="188">
        <f>IFERROR(_xll.qlIndexFixing(IndexON,D2454,TRUE,_xll.ohTrigger(RecalcTrigger,TriggerON)),NA())</f>
        <v>1.5380415288164251E-2</v>
      </c>
      <c r="H2454" s="42">
        <f>_xll.qlCalendarAdvance(Calendar,$H2453,B2454,"f",FALSE)</f>
        <v>56689</v>
      </c>
      <c r="I2454" s="172">
        <f>_xll.qlInterestRateIndexValueDate(Index1M,$H2454)</f>
        <v>56689</v>
      </c>
      <c r="J2454" s="177">
        <f>IFERROR(_xll.qlIndexFixing(Index1M,$H2454,TRUE,_xll.ohTrigger(RecalcTrigger,Trigger1M)),NA())</f>
        <v>1.5522589459583498E-2</v>
      </c>
      <c r="K2454" s="44">
        <f>IFERROR(_xll.qlIndexFixing(Index3M,H2454,TRUE,_xll.ohTrigger(RecalcTrigger,Trigger3M)),NA())</f>
        <v>1.5881580562071163E-2</v>
      </c>
      <c r="L2454" s="44">
        <f>IFERROR(_xll.qlIndexFixing(Index6M,$H2454,TRUE,_xll.ohTrigger(RecalcTrigger,Trigger6M)),NA())</f>
        <v>1.6041610412933137E-2</v>
      </c>
      <c r="M2454" s="178">
        <f>IFERROR(_xll.qlIndexFixing(Index1Y,$H2454,TRUE,_xll.ohTrigger(RecalcTrigger,Trigger1Y)),NA())</f>
        <v>1.6251407042526533E-2</v>
      </c>
      <c r="N2454" s="177">
        <f>IFERROR(_xll.qlIndexFixing(ONIndex1M,I2454,TRUE,_xll.ohTrigger(RecalcTrigger,Trigger1M)),NA())</f>
        <v>1.5516694443747925E-2</v>
      </c>
      <c r="O2454" s="44">
        <f>IFERROR(_xll.qlIndexFixing(ONIndex3M,I2454,TRUE,_xll.ohTrigger(RecalcTrigger,Trigger3M)),NA())</f>
        <v>1.5859637290087658E-2</v>
      </c>
      <c r="P2454" s="44">
        <f>IFERROR(_xll.qlIndexFixing(ONIndex6M,I2454,TRUE,_xll.ohTrigger(RecalcTrigger,Trigger6M)),NA())</f>
        <v>1.5994016807244771E-2</v>
      </c>
      <c r="Q2454" s="178">
        <f>IFERROR(_xll.qlIndexFixing(ONIndex1Y,I2454,TRUE,_xll.ohTrigger(RecalcTrigger,Trigger1Y)),NA())</f>
        <v>1.6154791057231277E-2</v>
      </c>
    </row>
    <row r="2455" spans="2:17" x14ac:dyDescent="0.2">
      <c r="B2455" s="39" t="s">
        <v>42</v>
      </c>
      <c r="D2455" s="42">
        <f>_xll.qlCalendarAdvance(Calendar,$D2454,B2455,"f",FALSE)</f>
        <v>56696</v>
      </c>
      <c r="E2455" s="172">
        <f>_xll.qlInterestRateIndexValueDate(IndexON,D2455)</f>
        <v>56696</v>
      </c>
      <c r="F2455" s="188">
        <f>IFERROR(_xll.qlIndexFixing(IndexON,D2455,TRUE,_xll.ohTrigger(RecalcTrigger,TriggerON)),NA())</f>
        <v>1.5379105990522834E-2</v>
      </c>
      <c r="H2455" s="42">
        <f>_xll.qlCalendarAdvance(Calendar,$H2454,B2455,"f",FALSE)</f>
        <v>56696</v>
      </c>
      <c r="I2455" s="172">
        <f>_xll.qlInterestRateIndexValueDate(Index1M,$H2455)</f>
        <v>56696</v>
      </c>
      <c r="J2455" s="177">
        <f>IFERROR(_xll.qlIndexFixing(Index1M,$H2455,TRUE,_xll.ohTrigger(RecalcTrigger,Trigger1M)),NA())</f>
        <v>1.5519711865454365E-2</v>
      </c>
      <c r="K2455" s="44">
        <f>IFERROR(_xll.qlIndexFixing(Index3M,H2455,TRUE,_xll.ohTrigger(RecalcTrigger,Trigger3M)),NA())</f>
        <v>1.588016728212284E-2</v>
      </c>
      <c r="L2455" s="44">
        <f>IFERROR(_xll.qlIndexFixing(Index6M,$H2455,TRUE,_xll.ohTrigger(RecalcTrigger,Trigger6M)),NA())</f>
        <v>1.6040407307327233E-2</v>
      </c>
      <c r="M2455" s="178">
        <f>IFERROR(_xll.qlIndexFixing(Index1Y,$H2455,TRUE,_xll.ohTrigger(RecalcTrigger,Trigger1Y)),NA())</f>
        <v>1.6250232898103859E-2</v>
      </c>
      <c r="N2455" s="177">
        <f>IFERROR(_xll.qlIndexFixing(ONIndex1M,I2455,TRUE,_xll.ohTrigger(RecalcTrigger,Trigger1M)),NA())</f>
        <v>1.5514490702656092E-2</v>
      </c>
      <c r="O2455" s="44">
        <f>IFERROR(_xll.qlIndexFixing(ONIndex3M,I2455,TRUE,_xll.ohTrigger(RecalcTrigger,Trigger3M)),NA())</f>
        <v>1.5858129264291199E-2</v>
      </c>
      <c r="P2455" s="44">
        <f>IFERROR(_xll.qlIndexFixing(ONIndex6M,I2455,TRUE,_xll.ohTrigger(RecalcTrigger,Trigger6M)),NA())</f>
        <v>1.5992622533145262E-2</v>
      </c>
      <c r="Q2455" s="178">
        <f>IFERROR(_xll.qlIndexFixing(ONIndex1Y,I2455,TRUE,_xll.ohTrigger(RecalcTrigger,Trigger1Y)),NA())</f>
        <v>1.6153211800101763E-2</v>
      </c>
    </row>
    <row r="2456" spans="2:17" x14ac:dyDescent="0.2">
      <c r="B2456" s="39" t="s">
        <v>42</v>
      </c>
      <c r="D2456" s="42">
        <f>_xll.qlCalendarAdvance(Calendar,$D2455,B2456,"f",FALSE)</f>
        <v>56703</v>
      </c>
      <c r="E2456" s="172">
        <f>_xll.qlInterestRateIndexValueDate(IndexON,D2456)</f>
        <v>56703</v>
      </c>
      <c r="F2456" s="188">
        <f>IFERROR(_xll.qlIndexFixing(IndexON,D2456,TRUE,_xll.ohTrigger(RecalcTrigger,TriggerON)),NA())</f>
        <v>1.5377812101724508E-2</v>
      </c>
      <c r="H2456" s="42">
        <f>_xll.qlCalendarAdvance(Calendar,$H2455,B2456,"f",FALSE)</f>
        <v>56703</v>
      </c>
      <c r="I2456" s="172">
        <f>_xll.qlInterestRateIndexValueDate(Index1M,$H2456)</f>
        <v>56703</v>
      </c>
      <c r="J2456" s="177">
        <f>IFERROR(_xll.qlIndexFixing(Index1M,$H2456,TRUE,_xll.ohTrigger(RecalcTrigger,Trigger1M)),NA())</f>
        <v>1.5517545629203485E-2</v>
      </c>
      <c r="K2456" s="44">
        <f>IFERROR(_xll.qlIndexFixing(Index3M,H2456,TRUE,_xll.ohTrigger(RecalcTrigger,Trigger3M)),NA())</f>
        <v>1.5878769497508081E-2</v>
      </c>
      <c r="L2456" s="44">
        <f>IFERROR(_xll.qlIndexFixing(Index6M,$H2456,TRUE,_xll.ohTrigger(RecalcTrigger,Trigger6M)),NA())</f>
        <v>1.6039219685177655E-2</v>
      </c>
      <c r="M2456" s="178">
        <f>IFERROR(_xll.qlIndexFixing(Index1Y,$H2456,TRUE,_xll.ohTrigger(RecalcTrigger,Trigger1Y)),NA())</f>
        <v>1.6249075415382633E-2</v>
      </c>
      <c r="N2456" s="177">
        <f>IFERROR(_xll.qlIndexFixing(ONIndex1M,I2456,TRUE,_xll.ohTrigger(RecalcTrigger,Trigger1M)),NA())</f>
        <v>1.5512299772955096E-2</v>
      </c>
      <c r="O2456" s="44">
        <f>IFERROR(_xll.qlIndexFixing(ONIndex3M,I2456,TRUE,_xll.ohTrigger(RecalcTrigger,Trigger3M)),NA())</f>
        <v>1.5856636672219038E-2</v>
      </c>
      <c r="P2456" s="44">
        <f>IFERROR(_xll.qlIndexFixing(ONIndex6M,I2456,TRUE,_xll.ohTrigger(RecalcTrigger,Trigger6M)),NA())</f>
        <v>1.599124361828852E-2</v>
      </c>
      <c r="Q2456" s="178">
        <f>IFERROR(_xll.qlIndexFixing(ONIndex1Y,I2456,TRUE,_xll.ohTrigger(RecalcTrigger,Trigger1Y)),NA())</f>
        <v>1.6151648757253279E-2</v>
      </c>
    </row>
    <row r="2457" spans="2:17" x14ac:dyDescent="0.2">
      <c r="B2457" s="39" t="s">
        <v>42</v>
      </c>
      <c r="D2457" s="42">
        <f>_xll.qlCalendarAdvance(Calendar,$D2456,B2457,"f",FALSE)</f>
        <v>56710</v>
      </c>
      <c r="E2457" s="172">
        <f>_xll.qlInterestRateIndexValueDate(IndexON,D2457)</f>
        <v>56710</v>
      </c>
      <c r="F2457" s="188">
        <f>IFERROR(_xll.qlIndexFixing(IndexON,D2457,TRUE,_xll.ohTrigger(RecalcTrigger,TriggerON)),NA())</f>
        <v>1.5376533621769273E-2</v>
      </c>
      <c r="H2457" s="42">
        <f>_xll.qlCalendarAdvance(Calendar,$H2456,B2457,"f",FALSE)</f>
        <v>56710</v>
      </c>
      <c r="I2457" s="172">
        <f>_xll.qlInterestRateIndexValueDate(Index1M,$H2457)</f>
        <v>56710</v>
      </c>
      <c r="J2457" s="177">
        <f>IFERROR(_xll.qlIndexFixing(Index1M,$H2457,TRUE,_xll.ohTrigger(RecalcTrigger,Trigger1M)),NA())</f>
        <v>1.5515215324469089E-2</v>
      </c>
      <c r="K2457" s="44">
        <f>IFERROR(_xll.qlIndexFixing(Index3M,H2457,TRUE,_xll.ohTrigger(RecalcTrigger,Trigger3M)),NA())</f>
        <v>1.5877138147964889E-2</v>
      </c>
      <c r="L2457" s="44">
        <f>IFERROR(_xll.qlIndexFixing(Index6M,$H2457,TRUE,_xll.ohTrigger(RecalcTrigger,Trigger6M)),NA())</f>
        <v>1.6037774518119174E-2</v>
      </c>
      <c r="M2457" s="178">
        <f>IFERROR(_xll.qlIndexFixing(Index1Y,$H2457,TRUE,_xll.ohTrigger(RecalcTrigger,Trigger1Y)),NA())</f>
        <v>1.6247934607478851E-2</v>
      </c>
      <c r="N2457" s="177">
        <f>IFERROR(_xll.qlIndexFixing(ONIndex1M,I2457,TRUE,_xll.ohTrigger(RecalcTrigger,Trigger1M)),NA())</f>
        <v>1.5510121654644937E-2</v>
      </c>
      <c r="O2457" s="44">
        <f>IFERROR(_xll.qlIndexFixing(ONIndex3M,I2457,TRUE,_xll.ohTrigger(RecalcTrigger,Trigger3M)),NA())</f>
        <v>1.5855159513952222E-2</v>
      </c>
      <c r="P2457" s="44">
        <f>IFERROR(_xll.qlIndexFixing(ONIndex6M,I2457,TRUE,_xll.ohTrigger(RecalcTrigger,Trigger6M)),NA())</f>
        <v>1.5989880062593498E-2</v>
      </c>
      <c r="Q2457" s="178">
        <f>IFERROR(_xll.qlIndexFixing(ONIndex1Y,I2457,TRUE,_xll.ohTrigger(RecalcTrigger,Trigger1Y)),NA())</f>
        <v>1.6150101928928962E-2</v>
      </c>
    </row>
    <row r="2458" spans="2:17" x14ac:dyDescent="0.2">
      <c r="B2458" s="39" t="s">
        <v>42</v>
      </c>
      <c r="D2458" s="42">
        <f>_xll.qlCalendarAdvance(Calendar,$D2457,B2458,"f",FALSE)</f>
        <v>56717</v>
      </c>
      <c r="E2458" s="172">
        <f>_xll.qlInterestRateIndexValueDate(IndexON,D2458)</f>
        <v>56717</v>
      </c>
      <c r="F2458" s="188">
        <f>IFERROR(_xll.qlIndexFixing(IndexON,D2458,TRUE,_xll.ohTrigger(RecalcTrigger,TriggerON)),NA())</f>
        <v>1.5375270550576081E-2</v>
      </c>
      <c r="H2458" s="42">
        <f>_xll.qlCalendarAdvance(Calendar,$H2457,B2458,"f",FALSE)</f>
        <v>56717</v>
      </c>
      <c r="I2458" s="172">
        <f>_xll.qlInterestRateIndexValueDate(Index1M,$H2458)</f>
        <v>56717</v>
      </c>
      <c r="J2458" s="177">
        <f>IFERROR(_xll.qlIndexFixing(Index1M,$H2458,TRUE,_xll.ohTrigger(RecalcTrigger,Trigger1M)),NA())</f>
        <v>1.5513073919027306E-2</v>
      </c>
      <c r="K2458" s="44">
        <f>IFERROR(_xll.qlIndexFixing(Index3M,H2458,TRUE,_xll.ohTrigger(RecalcTrigger,Trigger3M)),NA())</f>
        <v>1.587577030654521E-2</v>
      </c>
      <c r="L2458" s="44">
        <f>IFERROR(_xll.qlIndexFixing(Index6M,$H2458,TRUE,_xll.ohTrigger(RecalcTrigger,Trigger6M)),NA())</f>
        <v>1.6036616807513081E-2</v>
      </c>
      <c r="M2458" s="178">
        <f>IFERROR(_xll.qlIndexFixing(Index1Y,$H2458,TRUE,_xll.ohTrigger(RecalcTrigger,Trigger1Y)),NA())</f>
        <v>1.6246810487509162E-2</v>
      </c>
      <c r="N2458" s="177">
        <f>IFERROR(_xll.qlIndexFixing(ONIndex1M,I2458,TRUE,_xll.ohTrigger(RecalcTrigger,Trigger1M)),NA())</f>
        <v>1.5507956347644569E-2</v>
      </c>
      <c r="O2458" s="44">
        <f>IFERROR(_xll.qlIndexFixing(ONIndex3M,I2458,TRUE,_xll.ohTrigger(RecalcTrigger,Trigger3M)),NA())</f>
        <v>1.5853697789409704E-2</v>
      </c>
      <c r="P2458" s="44">
        <f>IFERROR(_xll.qlIndexFixing(ONIndex6M,I2458,TRUE,_xll.ohTrigger(RecalcTrigger,Trigger6M)),NA())</f>
        <v>1.5988531866141242E-2</v>
      </c>
      <c r="Q2458" s="178">
        <f>IFERROR(_xll.qlIndexFixing(ONIndex1Y,I2458,TRUE,_xll.ohTrigger(RecalcTrigger,Trigger1Y)),NA())</f>
        <v>1.6148571314723581E-2</v>
      </c>
    </row>
    <row r="2459" spans="2:17" x14ac:dyDescent="0.2">
      <c r="B2459" s="39" t="s">
        <v>42</v>
      </c>
      <c r="D2459" s="42">
        <f>_xll.qlCalendarAdvance(Calendar,$D2458,B2459,"f",FALSE)</f>
        <v>56724</v>
      </c>
      <c r="E2459" s="172">
        <f>_xll.qlInterestRateIndexValueDate(IndexON,D2459)</f>
        <v>56724</v>
      </c>
      <c r="F2459" s="188">
        <f>IFERROR(_xll.qlIndexFixing(IndexON,D2459,TRUE,_xll.ohTrigger(RecalcTrigger,TriggerON)),NA())</f>
        <v>1.5374022888307026E-2</v>
      </c>
      <c r="H2459" s="42">
        <f>_xll.qlCalendarAdvance(Calendar,$H2458,B2459,"f",FALSE)</f>
        <v>56724</v>
      </c>
      <c r="I2459" s="172">
        <f>_xll.qlInterestRateIndexValueDate(Index1M,$H2459)</f>
        <v>56724</v>
      </c>
      <c r="J2459" s="177">
        <f>IFERROR(_xll.qlIndexFixing(Index1M,$H2459,TRUE,_xll.ohTrigger(RecalcTrigger,Trigger1M)),NA())</f>
        <v>1.5510945341088361E-2</v>
      </c>
      <c r="K2459" s="44">
        <f>IFERROR(_xll.qlIndexFixing(Index3M,H2459,TRUE,_xll.ohTrigger(RecalcTrigger,Trigger3M)),NA())</f>
        <v>1.587441795973429E-2</v>
      </c>
      <c r="L2459" s="44">
        <f>IFERROR(_xll.qlIndexFixing(Index6M,$H2459,TRUE,_xll.ohTrigger(RecalcTrigger,Trigger6M)),NA())</f>
        <v>1.6035474579603609E-2</v>
      </c>
      <c r="M2459" s="178">
        <f>IFERROR(_xll.qlIndexFixing(Index1Y,$H2459,TRUE,_xll.ohTrigger(RecalcTrigger,Trigger1Y)),NA())</f>
        <v>1.6245703068590661E-2</v>
      </c>
      <c r="N2459" s="177">
        <f>IFERROR(_xll.qlIndexFixing(ONIndex1M,I2459,TRUE,_xll.ohTrigger(RecalcTrigger,Trigger1M)),NA())</f>
        <v>1.5505803852035038E-2</v>
      </c>
      <c r="O2459" s="44">
        <f>IFERROR(_xll.qlIndexFixing(ONIndex3M,I2459,TRUE,_xll.ohTrigger(RecalcTrigger,Trigger3M)),NA())</f>
        <v>1.5852251498510439E-2</v>
      </c>
      <c r="P2459" s="44">
        <f>IFERROR(_xll.qlIndexFixing(ONIndex6M,I2459,TRUE,_xll.ohTrigger(RecalcTrigger,Trigger6M)),NA())</f>
        <v>1.5987199028931753E-2</v>
      </c>
      <c r="Q2459" s="178">
        <f>IFERROR(_xll.qlIndexFixing(ONIndex1Y,I2459,TRUE,_xll.ohTrigger(RecalcTrigger,Trigger1Y)),NA())</f>
        <v>1.6147056914961322E-2</v>
      </c>
    </row>
    <row r="2460" spans="2:17" x14ac:dyDescent="0.2">
      <c r="B2460" s="39" t="s">
        <v>42</v>
      </c>
      <c r="D2460" s="42">
        <f>_xll.qlCalendarAdvance(Calendar,$D2459,B2460,"f",FALSE)</f>
        <v>56731</v>
      </c>
      <c r="E2460" s="172">
        <f>_xll.qlInterestRateIndexValueDate(IndexON,D2460)</f>
        <v>56731</v>
      </c>
      <c r="F2460" s="188">
        <f>IFERROR(_xll.qlIndexFixing(IndexON,D2460,TRUE,_xll.ohTrigger(RecalcTrigger,TriggerON)),NA())</f>
        <v>1.5372790634881062E-2</v>
      </c>
      <c r="H2460" s="42">
        <f>_xll.qlCalendarAdvance(Calendar,$H2459,B2460,"f",FALSE)</f>
        <v>56731</v>
      </c>
      <c r="I2460" s="172">
        <f>_xll.qlInterestRateIndexValueDate(Index1M,$H2460)</f>
        <v>56731</v>
      </c>
      <c r="J2460" s="177">
        <f>IFERROR(_xll.qlIndexFixing(Index1M,$H2460,TRUE,_xll.ohTrigger(RecalcTrigger,Trigger1M)),NA())</f>
        <v>1.5508829590638745E-2</v>
      </c>
      <c r="K2460" s="44">
        <f>IFERROR(_xll.qlIndexFixing(Index3M,H2460,TRUE,_xll.ohTrigger(RecalcTrigger,Trigger3M)),NA())</f>
        <v>1.5873081107519661E-2</v>
      </c>
      <c r="L2460" s="44">
        <f>IFERROR(_xll.qlIndexFixing(Index6M,$H2460,TRUE,_xll.ohTrigger(RecalcTrigger,Trigger6M)),NA())</f>
        <v>1.6034347834363749E-2</v>
      </c>
      <c r="M2460" s="178">
        <f>IFERROR(_xll.qlIndexFixing(Index1Y,$H2460,TRUE,_xll.ohTrigger(RecalcTrigger,Trigger1Y)),NA())</f>
        <v>1.6244612363842226E-2</v>
      </c>
      <c r="N2460" s="177">
        <f>IFERROR(_xll.qlIndexFixing(ONIndex1M,I2460,TRUE,_xll.ohTrigger(RecalcTrigger,Trigger1M)),NA())</f>
        <v>1.5503664167816344E-2</v>
      </c>
      <c r="O2460" s="44">
        <f>IFERROR(_xll.qlIndexFixing(ONIndex3M,I2460,TRUE,_xll.ohTrigger(RecalcTrigger,Trigger3M)),NA())</f>
        <v>1.5850820641497565E-2</v>
      </c>
      <c r="P2460" s="44">
        <f>IFERROR(_xll.qlIndexFixing(ONIndex6M,I2460,TRUE,_xll.ohTrigger(RecalcTrigger,Trigger6M)),NA())</f>
        <v>1.5985881550965031E-2</v>
      </c>
      <c r="Q2460" s="178">
        <f>IFERROR(_xll.qlIndexFixing(ONIndex1Y,I2460,TRUE,_xll.ohTrigger(RecalcTrigger,Trigger1Y)),NA())</f>
        <v>1.6145558729561138E-2</v>
      </c>
    </row>
    <row r="2461" spans="2:17" x14ac:dyDescent="0.2">
      <c r="B2461" s="39" t="s">
        <v>42</v>
      </c>
      <c r="D2461" s="42">
        <f>_xll.qlCalendarAdvance(Calendar,$D2460,B2461,"f",FALSE)</f>
        <v>56738</v>
      </c>
      <c r="E2461" s="172">
        <f>_xll.qlInterestRateIndexValueDate(IndexON,D2461)</f>
        <v>56738</v>
      </c>
      <c r="F2461" s="188">
        <f>IFERROR(_xll.qlIndexFixing(IndexON,D2461,TRUE,_xll.ohTrigger(RecalcTrigger,TriggerON)),NA())</f>
        <v>1.5371573790217141E-2</v>
      </c>
      <c r="H2461" s="42">
        <f>_xll.qlCalendarAdvance(Calendar,$H2460,B2461,"f",FALSE)</f>
        <v>56738</v>
      </c>
      <c r="I2461" s="172">
        <f>_xll.qlInterestRateIndexValueDate(Index1M,$H2461)</f>
        <v>56738</v>
      </c>
      <c r="J2461" s="177">
        <f>IFERROR(_xll.qlIndexFixing(Index1M,$H2461,TRUE,_xll.ohTrigger(RecalcTrigger,Trigger1M)),NA())</f>
        <v>1.5506906868881251E-2</v>
      </c>
      <c r="K2461" s="44">
        <f>IFERROR(_xll.qlIndexFixing(Index3M,H2461,TRUE,_xll.ohTrigger(RecalcTrigger,Trigger3M)),NA())</f>
        <v>1.5872013003887218E-2</v>
      </c>
      <c r="L2461" s="44">
        <f>IFERROR(_xll.qlIndexFixing(Index6M,$H2461,TRUE,_xll.ohTrigger(RecalcTrigger,Trigger6M)),NA())</f>
        <v>1.6033513825339046E-2</v>
      </c>
      <c r="M2461" s="178">
        <f>IFERROR(_xll.qlIndexFixing(Index1Y,$H2461,TRUE,_xll.ohTrigger(RecalcTrigger,Trigger1Y)),NA())</f>
        <v>1.6243538386382053E-2</v>
      </c>
      <c r="N2461" s="177">
        <f>IFERROR(_xll.qlIndexFixing(ONIndex1M,I2461,TRUE,_xll.ohTrigger(RecalcTrigger,Trigger1M)),NA())</f>
        <v>1.5501537294826395E-2</v>
      </c>
      <c r="O2461" s="44">
        <f>IFERROR(_xll.qlIndexFixing(ONIndex3M,I2461,TRUE,_xll.ohTrigger(RecalcTrigger,Trigger3M)),NA())</f>
        <v>1.5849405218127943E-2</v>
      </c>
      <c r="P2461" s="44">
        <f>IFERROR(_xll.qlIndexFixing(ONIndex6M,I2461,TRUE,_xll.ohTrigger(RecalcTrigger,Trigger6M)),NA())</f>
        <v>1.5984579432241075E-2</v>
      </c>
      <c r="Q2461" s="178">
        <f>IFERROR(_xll.qlIndexFixing(ONIndex1Y,I2461,TRUE,_xll.ohTrigger(RecalcTrigger,Trigger1Y)),NA())</f>
        <v>1.6144076758523029E-2</v>
      </c>
    </row>
    <row r="2462" spans="2:17" x14ac:dyDescent="0.2">
      <c r="B2462" s="39" t="s">
        <v>42</v>
      </c>
      <c r="D2462" s="42">
        <f>_xll.qlCalendarAdvance(Calendar,$D2461,B2462,"f",FALSE)</f>
        <v>56745</v>
      </c>
      <c r="E2462" s="172">
        <f>_xll.qlInterestRateIndexValueDate(IndexON,D2462)</f>
        <v>56745</v>
      </c>
      <c r="F2462" s="188">
        <f>IFERROR(_xll.qlIndexFixing(IndexON,D2462,TRUE,_xll.ohTrigger(RecalcTrigger,TriggerON)),NA())</f>
        <v>1.5370372354396311E-2</v>
      </c>
      <c r="H2462" s="42">
        <f>_xll.qlCalendarAdvance(Calendar,$H2461,B2462,"f",FALSE)</f>
        <v>56745</v>
      </c>
      <c r="I2462" s="172">
        <f>_xll.qlInterestRateIndexValueDate(Index1M,$H2462)</f>
        <v>56745</v>
      </c>
      <c r="J2462" s="177">
        <f>IFERROR(_xll.qlIndexFixing(Index1M,$H2462,TRUE,_xll.ohTrigger(RecalcTrigger,Trigger1M)),NA())</f>
        <v>1.550481760095513E-2</v>
      </c>
      <c r="K2462" s="44">
        <f>IFERROR(_xll.qlIndexFixing(Index3M,H2462,TRUE,_xll.ohTrigger(RecalcTrigger,Trigger3M)),NA())</f>
        <v>1.5870708190940868E-2</v>
      </c>
      <c r="L2462" s="44">
        <f>IFERROR(_xll.qlIndexFixing(Index6M,$H2462,TRUE,_xll.ohTrigger(RecalcTrigger,Trigger6M)),NA())</f>
        <v>1.6032419103366245E-2</v>
      </c>
      <c r="M2462" s="178">
        <f>IFERROR(_xll.qlIndexFixing(Index1Y,$H2462,TRUE,_xll.ohTrigger(RecalcTrigger,Trigger1Y)),NA())</f>
        <v>1.6242481149330339E-2</v>
      </c>
      <c r="N2462" s="177">
        <f>IFERROR(_xll.qlIndexFixing(ONIndex1M,I2462,TRUE,_xll.ohTrigger(RecalcTrigger,Trigger1M)),NA())</f>
        <v>1.5499423233227283E-2</v>
      </c>
      <c r="O2462" s="44">
        <f>IFERROR(_xll.qlIndexFixing(ONIndex3M,I2462,TRUE,_xll.ohTrigger(RecalcTrigger,Trigger3M)),NA())</f>
        <v>1.584800522848262E-2</v>
      </c>
      <c r="P2462" s="44">
        <f>IFERROR(_xll.qlIndexFixing(ONIndex6M,I2462,TRUE,_xll.ohTrigger(RecalcTrigger,Trigger6M)),NA())</f>
        <v>1.5983292672678839E-2</v>
      </c>
      <c r="Q2462" s="178">
        <f>IFERROR(_xll.qlIndexFixing(ONIndex1Y,I2462,TRUE,_xll.ohTrigger(RecalcTrigger,Trigger1Y)),NA())</f>
        <v>1.6142611001846996E-2</v>
      </c>
    </row>
    <row r="2463" spans="2:17" x14ac:dyDescent="0.2">
      <c r="B2463" s="39" t="s">
        <v>42</v>
      </c>
      <c r="D2463" s="42">
        <f>_xll.qlCalendarAdvance(Calendar,$D2462,B2463,"f",FALSE)</f>
        <v>56752</v>
      </c>
      <c r="E2463" s="172">
        <f>_xll.qlInterestRateIndexValueDate(IndexON,D2463)</f>
        <v>56752</v>
      </c>
      <c r="F2463" s="188">
        <f>IFERROR(_xll.qlIndexFixing(IndexON,D2463,TRUE,_xll.ohTrigger(RecalcTrigger,TriggerON)),NA())</f>
        <v>1.5369186327337525E-2</v>
      </c>
      <c r="H2463" s="42">
        <f>_xll.qlCalendarAdvance(Calendar,$H2462,B2463,"f",FALSE)</f>
        <v>56752</v>
      </c>
      <c r="I2463" s="172">
        <f>_xll.qlInterestRateIndexValueDate(Index1M,$H2463)</f>
        <v>56752</v>
      </c>
      <c r="J2463" s="177">
        <f>IFERROR(_xll.qlIndexFixing(Index1M,$H2463,TRUE,_xll.ohTrigger(RecalcTrigger,Trigger1M)),NA())</f>
        <v>1.5502741161055251E-2</v>
      </c>
      <c r="K2463" s="44">
        <f>IFERROR(_xll.qlIndexFixing(Index3M,H2463,TRUE,_xll.ohTrigger(RecalcTrigger,Trigger3M)),NA())</f>
        <v>1.5869418873219729E-2</v>
      </c>
      <c r="L2463" s="44">
        <f>IFERROR(_xll.qlIndexFixing(Index6M,$H2463,TRUE,_xll.ohTrigger(RecalcTrigger,Trigger6M)),NA())</f>
        <v>1.6031339864666094E-2</v>
      </c>
      <c r="M2463" s="178">
        <f>IFERROR(_xll.qlIndexFixing(Index1Y,$H2463,TRUE,_xll.ohTrigger(RecalcTrigger,Trigger1Y)),NA())</f>
        <v>1.6241440665807953E-2</v>
      </c>
      <c r="N2463" s="177">
        <f>IFERROR(_xll.qlIndexFixing(ONIndex1M,I2463,TRUE,_xll.ohTrigger(RecalcTrigger,Trigger1M)),NA())</f>
        <v>1.5497321983019008E-2</v>
      </c>
      <c r="O2463" s="44">
        <f>IFERROR(_xll.qlIndexFixing(ONIndex3M,I2463,TRUE,_xll.ohTrigger(RecalcTrigger,Trigger3M)),NA())</f>
        <v>1.5846620672723688E-2</v>
      </c>
      <c r="P2463" s="44">
        <f>IFERROR(_xll.qlIndexFixing(ONIndex6M,I2463,TRUE,_xll.ohTrigger(RecalcTrigger,Trigger6M)),NA())</f>
        <v>1.5982021272440416E-2</v>
      </c>
      <c r="Q2463" s="178">
        <f>IFERROR(_xll.qlIndexFixing(ONIndex1Y,I2463,TRUE,_xll.ohTrigger(RecalcTrigger,Trigger1Y)),NA())</f>
        <v>1.6141161459533038E-2</v>
      </c>
    </row>
    <row r="2464" spans="2:17" x14ac:dyDescent="0.2">
      <c r="B2464" s="39" t="s">
        <v>42</v>
      </c>
      <c r="D2464" s="42">
        <f>_xll.qlCalendarAdvance(Calendar,$D2463,B2464,"f",FALSE)</f>
        <v>56759</v>
      </c>
      <c r="E2464" s="172">
        <f>_xll.qlInterestRateIndexValueDate(IndexON,D2464)</f>
        <v>56759</v>
      </c>
      <c r="F2464" s="188">
        <f>IFERROR(_xll.qlIndexFixing(IndexON,D2464,TRUE,_xll.ohTrigger(RecalcTrigger,TriggerON)),NA())</f>
        <v>1.5368015709202876E-2</v>
      </c>
      <c r="H2464" s="42">
        <f>_xll.qlCalendarAdvance(Calendar,$H2463,B2464,"f",FALSE)</f>
        <v>56759</v>
      </c>
      <c r="I2464" s="172">
        <f>_xll.qlInterestRateIndexValueDate(Index1M,$H2464)</f>
        <v>56759</v>
      </c>
      <c r="J2464" s="177">
        <f>IFERROR(_xll.qlIndexFixing(Index1M,$H2464,TRUE,_xll.ohTrigger(RecalcTrigger,Trigger1M)),NA())</f>
        <v>1.5500677549184225E-2</v>
      </c>
      <c r="K2464" s="44">
        <f>IFERROR(_xll.qlIndexFixing(Index3M,H2464,TRUE,_xll.ohTrigger(RecalcTrigger,Trigger3M)),NA())</f>
        <v>1.5868145050706186E-2</v>
      </c>
      <c r="L2464" s="44">
        <f>IFERROR(_xll.qlIndexFixing(Index6M,$H2464,TRUE,_xll.ohTrigger(RecalcTrigger,Trigger6M)),NA())</f>
        <v>1.60302761092126E-2</v>
      </c>
      <c r="M2464" s="178">
        <f>IFERROR(_xll.qlIndexFixing(Index1Y,$H2464,TRUE,_xll.ohTrigger(RecalcTrigger,Trigger1Y)),NA())</f>
        <v>1.6240416948935302E-2</v>
      </c>
      <c r="N2464" s="177">
        <f>IFERROR(_xll.qlIndexFixing(ONIndex1M,I2464,TRUE,_xll.ohTrigger(RecalcTrigger,Trigger1M)),NA())</f>
        <v>1.5495233544120524E-2</v>
      </c>
      <c r="O2464" s="44">
        <f>IFERROR(_xll.qlIndexFixing(ONIndex3M,I2464,TRUE,_xll.ohTrigger(RecalcTrigger,Trigger3M)),NA())</f>
        <v>1.5845251550526962E-2</v>
      </c>
      <c r="P2464" s="44">
        <f>IFERROR(_xll.qlIndexFixing(ONIndex6M,I2464,TRUE,_xll.ohTrigger(RecalcTrigger,Trigger6M)),NA())</f>
        <v>1.5980765231363714E-2</v>
      </c>
      <c r="Q2464" s="178">
        <f>IFERROR(_xll.qlIndexFixing(ONIndex1Y,I2464,TRUE,_xll.ohTrigger(RecalcTrigger,Trigger1Y)),NA())</f>
        <v>1.6139728131419062E-2</v>
      </c>
    </row>
    <row r="2465" spans="2:17" x14ac:dyDescent="0.2">
      <c r="B2465" s="39" t="s">
        <v>42</v>
      </c>
      <c r="D2465" s="42">
        <f>_xll.qlCalendarAdvance(Calendar,$D2464,B2465,"f",FALSE)</f>
        <v>56766</v>
      </c>
      <c r="E2465" s="172">
        <f>_xll.qlInterestRateIndexValueDate(IndexON,D2465)</f>
        <v>56766</v>
      </c>
      <c r="F2465" s="188">
        <f>IFERROR(_xll.qlIndexFixing(IndexON,D2465,TRUE,_xll.ohTrigger(RecalcTrigger,TriggerON)),NA())</f>
        <v>1.536686049983027E-2</v>
      </c>
      <c r="H2465" s="42">
        <f>_xll.qlCalendarAdvance(Calendar,$H2464,B2465,"f",FALSE)</f>
        <v>56766</v>
      </c>
      <c r="I2465" s="172">
        <f>_xll.qlInterestRateIndexValueDate(Index1M,$H2465)</f>
        <v>56766</v>
      </c>
      <c r="J2465" s="177">
        <f>IFERROR(_xll.qlIndexFixing(Index1M,$H2465,TRUE,_xll.ohTrigger(RecalcTrigger,Trigger1M)),NA())</f>
        <v>1.5498443250579327E-2</v>
      </c>
      <c r="K2465" s="44">
        <f>IFERROR(_xll.qlIndexFixing(Index3M,H2465,TRUE,_xll.ohTrigger(RecalcTrigger,Trigger3M)),NA())</f>
        <v>1.5866886723387017E-2</v>
      </c>
      <c r="L2465" s="44">
        <f>IFERROR(_xll.qlIndexFixing(Index6M,$H2465,TRUE,_xll.ohTrigger(RecalcTrigger,Trigger6M)),NA())</f>
        <v>1.60289463473153E-2</v>
      </c>
      <c r="M2465" s="178">
        <f>IFERROR(_xll.qlIndexFixing(Index1Y,$H2465,TRUE,_xll.ohTrigger(RecalcTrigger,Trigger1Y)),NA())</f>
        <v>1.6239410011835032E-2</v>
      </c>
      <c r="N2465" s="177">
        <f>IFERROR(_xll.qlIndexFixing(ONIndex1M,I2465,TRUE,_xll.ohTrigger(RecalcTrigger,Trigger1M)),NA())</f>
        <v>1.549315791653183E-2</v>
      </c>
      <c r="O2465" s="44">
        <f>IFERROR(_xll.qlIndexFixing(ONIndex3M,I2465,TRUE,_xll.ohTrigger(RecalcTrigger,Trigger3M)),NA())</f>
        <v>1.5843897862135581E-2</v>
      </c>
      <c r="P2465" s="44">
        <f>IFERROR(_xll.qlIndexFixing(ONIndex6M,I2465,TRUE,_xll.ohTrigger(RecalcTrigger,Trigger6M)),NA())</f>
        <v>1.5979524549448731E-2</v>
      </c>
      <c r="Q2465" s="178">
        <f>IFERROR(_xll.qlIndexFixing(ONIndex1Y,I2465,TRUE,_xll.ohTrigger(RecalcTrigger,Trigger1Y)),NA())</f>
        <v>1.6138311017748208E-2</v>
      </c>
    </row>
    <row r="2466" spans="2:17" x14ac:dyDescent="0.2">
      <c r="B2466" s="39" t="s">
        <v>42</v>
      </c>
      <c r="D2466" s="42">
        <f>_xll.qlCalendarAdvance(Calendar,$D2465,B2466,"f",FALSE)</f>
        <v>56773</v>
      </c>
      <c r="E2466" s="172">
        <f>_xll.qlInterestRateIndexValueDate(IndexON,D2466)</f>
        <v>56773</v>
      </c>
      <c r="F2466" s="188">
        <f>IFERROR(_xll.qlIndexFixing(IndexON,D2466,TRUE,_xll.ohTrigger(RecalcTrigger,TriggerON)),NA())</f>
        <v>1.5365720699381802E-2</v>
      </c>
      <c r="H2466" s="42">
        <f>_xll.qlCalendarAdvance(Calendar,$H2465,B2466,"f",FALSE)</f>
        <v>56773</v>
      </c>
      <c r="I2466" s="172">
        <f>_xll.qlInterestRateIndexValueDate(Index1M,$H2466)</f>
        <v>56773</v>
      </c>
      <c r="J2466" s="177">
        <f>IFERROR(_xll.qlIndexFixing(Index1M,$H2466,TRUE,_xll.ohTrigger(RecalcTrigger,Trigger1M)),NA())</f>
        <v>1.5496404464954927E-2</v>
      </c>
      <c r="K2466" s="44">
        <f>IFERROR(_xll.qlIndexFixing(Index3M,H2466,TRUE,_xll.ohTrigger(RecalcTrigger,Trigger3M)),NA())</f>
        <v>1.5865643891247255E-2</v>
      </c>
      <c r="L2466" s="44">
        <f>IFERROR(_xll.qlIndexFixing(Index6M,$H2466,TRUE,_xll.ohTrigger(RecalcTrigger,Trigger6M)),NA())</f>
        <v>1.6027912497561646E-2</v>
      </c>
      <c r="M2466" s="178">
        <f>IFERROR(_xll.qlIndexFixing(Index1Y,$H2466,TRUE,_xll.ohTrigger(RecalcTrigger,Trigger1Y)),NA())</f>
        <v>1.6238419867629764E-2</v>
      </c>
      <c r="N2466" s="177">
        <f>IFERROR(_xll.qlIndexFixing(ONIndex1M,I2466,TRUE,_xll.ohTrigger(RecalcTrigger,Trigger1M)),NA())</f>
        <v>1.5491095100333974E-2</v>
      </c>
      <c r="O2466" s="44">
        <f>IFERROR(_xll.qlIndexFixing(ONIndex3M,I2466,TRUE,_xll.ohTrigger(RecalcTrigger,Trigger3M)),NA())</f>
        <v>1.5842559607468498E-2</v>
      </c>
      <c r="P2466" s="44">
        <f>IFERROR(_xll.qlIndexFixing(ONIndex6M,I2466,TRUE,_xll.ohTrigger(RecalcTrigger,Trigger6M)),NA())</f>
        <v>1.5978299226938608E-2</v>
      </c>
      <c r="Q2466" s="178">
        <f>IFERROR(_xll.qlIndexFixing(ONIndex1Y,I2466,TRUE,_xll.ohTrigger(RecalcTrigger,Trigger1Y)),NA())</f>
        <v>1.6136910118358383E-2</v>
      </c>
    </row>
    <row r="2467" spans="2:17" x14ac:dyDescent="0.2">
      <c r="B2467" s="39" t="s">
        <v>42</v>
      </c>
      <c r="D2467" s="42">
        <f>_xll.qlCalendarAdvance(Calendar,$D2466,B2467,"f",FALSE)</f>
        <v>56780</v>
      </c>
      <c r="E2467" s="172">
        <f>_xll.qlInterestRateIndexValueDate(IndexON,D2467)</f>
        <v>56780</v>
      </c>
      <c r="F2467" s="188">
        <f>IFERROR(_xll.qlIndexFixing(IndexON,D2467,TRUE,_xll.ohTrigger(RecalcTrigger,TriggerON)),NA())</f>
        <v>1.5364596307776424E-2</v>
      </c>
      <c r="H2467" s="42">
        <f>_xll.qlCalendarAdvance(Calendar,$H2466,B2467,"f",FALSE)</f>
        <v>56780</v>
      </c>
      <c r="I2467" s="172">
        <f>_xll.qlInterestRateIndexValueDate(Index1M,$H2467)</f>
        <v>56780</v>
      </c>
      <c r="J2467" s="177">
        <f>IFERROR(_xll.qlIndexFixing(Index1M,$H2467,TRUE,_xll.ohTrigger(RecalcTrigger,Trigger1M)),NA())</f>
        <v>1.5494378506782036E-2</v>
      </c>
      <c r="K2467" s="44">
        <f>IFERROR(_xll.qlIndexFixing(Index3M,H2467,TRUE,_xll.ohTrigger(RecalcTrigger,Trigger3M)),NA())</f>
        <v>1.5864416554271919E-2</v>
      </c>
      <c r="L2467" s="44">
        <f>IFERROR(_xll.qlIndexFixing(Index6M,$H2467,TRUE,_xll.ohTrigger(RecalcTrigger,Trigger6M)),NA())</f>
        <v>1.6026894130302217E-2</v>
      </c>
      <c r="M2467" s="178">
        <f>IFERROR(_xll.qlIndexFixing(Index1Y,$H2467,TRUE,_xll.ohTrigger(RecalcTrigger,Trigger1Y)),NA())</f>
        <v>1.6237446529443689E-2</v>
      </c>
      <c r="N2467" s="177">
        <f>IFERROR(_xll.qlIndexFixing(ONIndex1M,I2467,TRUE,_xll.ohTrigger(RecalcTrigger,Trigger1M)),NA())</f>
        <v>1.5489045095526954E-2</v>
      </c>
      <c r="O2467" s="44">
        <f>IFERROR(_xll.qlIndexFixing(ONIndex3M,I2467,TRUE,_xll.ohTrigger(RecalcTrigger,Trigger3M)),NA())</f>
        <v>1.584123678660676E-2</v>
      </c>
      <c r="P2467" s="44">
        <f>IFERROR(_xll.qlIndexFixing(ONIndex6M,I2467,TRUE,_xll.ohTrigger(RecalcTrigger,Trigger6M)),NA())</f>
        <v>1.5977089263590205E-2</v>
      </c>
      <c r="Q2467" s="178">
        <f>IFERROR(_xll.qlIndexFixing(ONIndex1Y,I2467,TRUE,_xll.ohTrigger(RecalcTrigger,Trigger1Y)),NA())</f>
        <v>1.6135525433411679E-2</v>
      </c>
    </row>
    <row r="2468" spans="2:17" x14ac:dyDescent="0.2">
      <c r="B2468" s="39" t="s">
        <v>42</v>
      </c>
      <c r="D2468" s="42">
        <f>_xll.qlCalendarAdvance(Calendar,$D2467,B2468,"f",FALSE)</f>
        <v>56787</v>
      </c>
      <c r="E2468" s="172">
        <f>_xll.qlInterestRateIndexValueDate(IndexON,D2468)</f>
        <v>56787</v>
      </c>
      <c r="F2468" s="188">
        <f>IFERROR(_xll.qlIndexFixing(IndexON,D2468,TRUE,_xll.ohTrigger(RecalcTrigger,TriggerON)),NA())</f>
        <v>1.5363487324933089E-2</v>
      </c>
      <c r="H2468" s="42">
        <f>_xll.qlCalendarAdvance(Calendar,$H2467,B2468,"f",FALSE)</f>
        <v>56787</v>
      </c>
      <c r="I2468" s="172">
        <f>_xll.qlInterestRateIndexValueDate(Index1M,$H2468)</f>
        <v>56787</v>
      </c>
      <c r="J2468" s="177">
        <f>IFERROR(_xll.qlIndexFixing(Index1M,$H2468,TRUE,_xll.ohTrigger(RecalcTrigger,Trigger1M)),NA())</f>
        <v>1.5492365376049849E-2</v>
      </c>
      <c r="K2468" s="44">
        <f>IFERROR(_xll.qlIndexFixing(Index3M,H2468,TRUE,_xll.ohTrigger(RecalcTrigger,Trigger3M)),NA())</f>
        <v>1.5863204712448675E-2</v>
      </c>
      <c r="L2468" s="44">
        <f>IFERROR(_xll.qlIndexFixing(Index6M,$H2468,TRUE,_xll.ohTrigger(RecalcTrigger,Trigger6M)),NA())</f>
        <v>1.6025891248378513E-2</v>
      </c>
      <c r="M2468" s="178">
        <f>IFERROR(_xll.qlIndexFixing(Index1Y,$H2468,TRUE,_xll.ohTrigger(RecalcTrigger,Trigger1Y)),NA())</f>
        <v>1.6236490010400544E-2</v>
      </c>
      <c r="N2468" s="177">
        <f>IFERROR(_xll.qlIndexFixing(ONIndex1M,I2468,TRUE,_xll.ohTrigger(RecalcTrigger,Trigger1M)),NA())</f>
        <v>1.5487007902029726E-2</v>
      </c>
      <c r="O2468" s="44">
        <f>IFERROR(_xll.qlIndexFixing(ONIndex3M,I2468,TRUE,_xll.ohTrigger(RecalcTrigger,Trigger3M)),NA())</f>
        <v>1.5839929399469321E-2</v>
      </c>
      <c r="P2468" s="44">
        <f>IFERROR(_xll.qlIndexFixing(ONIndex6M,I2468,TRUE,_xll.ohTrigger(RecalcTrigger,Trigger6M)),NA())</f>
        <v>1.5975894659403522E-2</v>
      </c>
      <c r="Q2468" s="178">
        <f>IFERROR(_xll.qlIndexFixing(ONIndex1Y,I2468,TRUE,_xll.ohTrigger(RecalcTrigger,Trigger1Y)),NA())</f>
        <v>1.6134156962746005E-2</v>
      </c>
    </row>
    <row r="2469" spans="2:17" x14ac:dyDescent="0.2">
      <c r="B2469" s="39" t="s">
        <v>42</v>
      </c>
      <c r="D2469" s="42">
        <f>_xll.qlCalendarAdvance(Calendar,$D2468,B2469,"f",FALSE)</f>
        <v>56794</v>
      </c>
      <c r="E2469" s="172">
        <f>_xll.qlInterestRateIndexValueDate(IndexON,D2469)</f>
        <v>56794</v>
      </c>
      <c r="F2469" s="188">
        <f>IFERROR(_xll.qlIndexFixing(IndexON,D2469,TRUE,_xll.ohTrigger(RecalcTrigger,TriggerON)),NA())</f>
        <v>1.5362393750851799E-2</v>
      </c>
      <c r="H2469" s="42">
        <f>_xll.qlCalendarAdvance(Calendar,$H2468,B2469,"f",FALSE)</f>
        <v>56794</v>
      </c>
      <c r="I2469" s="172">
        <f>_xll.qlInterestRateIndexValueDate(Index1M,$H2469)</f>
        <v>56794</v>
      </c>
      <c r="J2469" s="177">
        <f>IFERROR(_xll.qlIndexFixing(Index1M,$H2469,TRUE,_xll.ohTrigger(RecalcTrigger,Trigger1M)),NA())</f>
        <v>1.5490365072750256E-2</v>
      </c>
      <c r="K2469" s="44">
        <f>IFERROR(_xll.qlIndexFixing(Index3M,H2469,TRUE,_xll.ohTrigger(RecalcTrigger,Trigger3M)),NA())</f>
        <v>1.5862008365759028E-2</v>
      </c>
      <c r="L2469" s="44">
        <f>IFERROR(_xll.qlIndexFixing(Index6M,$H2469,TRUE,_xll.ohTrigger(RecalcTrigger,Trigger6M)),NA())</f>
        <v>1.6024903882761281E-2</v>
      </c>
      <c r="M2469" s="178">
        <f>IFERROR(_xll.qlIndexFixing(Index1Y,$H2469,TRUE,_xll.ohTrigger(RecalcTrigger,Trigger1Y)),NA())</f>
        <v>1.6235550323625839E-2</v>
      </c>
      <c r="N2469" s="177">
        <f>IFERROR(_xll.qlIndexFixing(ONIndex1M,I2469,TRUE,_xll.ohTrigger(RecalcTrigger,Trigger1M)),NA())</f>
        <v>1.5484983519761242E-2</v>
      </c>
      <c r="O2469" s="44">
        <f>IFERROR(_xll.qlIndexFixing(ONIndex3M,I2469,TRUE,_xll.ohTrigger(RecalcTrigger,Trigger3M)),NA())</f>
        <v>1.5838637445975134E-2</v>
      </c>
      <c r="P2469" s="44">
        <f>IFERROR(_xll.qlIndexFixing(ONIndex6M,I2469,TRUE,_xll.ohTrigger(RecalcTrigger,Trigger6M)),NA())</f>
        <v>1.5974715414459606E-2</v>
      </c>
      <c r="Q2469" s="178">
        <f>IFERROR(_xll.qlIndexFixing(ONIndex1Y,I2469,TRUE,_xll.ohTrigger(RecalcTrigger,Trigger1Y)),NA())</f>
        <v>1.6132804706442405E-2</v>
      </c>
    </row>
    <row r="2470" spans="2:17" x14ac:dyDescent="0.2">
      <c r="B2470" s="39" t="s">
        <v>42</v>
      </c>
      <c r="D2470" s="42">
        <f>_xll.qlCalendarAdvance(Calendar,$D2469,B2470,"f",FALSE)</f>
        <v>56801</v>
      </c>
      <c r="E2470" s="172">
        <f>_xll.qlInterestRateIndexValueDate(IndexON,D2470)</f>
        <v>56801</v>
      </c>
      <c r="F2470" s="188">
        <f>IFERROR(_xll.qlIndexFixing(IndexON,D2470,TRUE,_xll.ohTrigger(RecalcTrigger,TriggerON)),NA())</f>
        <v>1.5361315585775692E-2</v>
      </c>
      <c r="H2470" s="42">
        <f>_xll.qlCalendarAdvance(Calendar,$H2469,B2470,"f",FALSE)</f>
        <v>56801</v>
      </c>
      <c r="I2470" s="172">
        <f>_xll.qlInterestRateIndexValueDate(Index1M,$H2470)</f>
        <v>56801</v>
      </c>
      <c r="J2470" s="177">
        <f>IFERROR(_xll.qlIndexFixing(Index1M,$H2470,TRUE,_xll.ohTrigger(RecalcTrigger,Trigger1M)),NA())</f>
        <v>1.548856526605159E-2</v>
      </c>
      <c r="K2470" s="44">
        <f>IFERROR(_xll.qlIndexFixing(Index3M,H2470,TRUE,_xll.ohTrigger(RecalcTrigger,Trigger3M)),NA())</f>
        <v>1.5860827514192401E-2</v>
      </c>
      <c r="L2470" s="44">
        <f>IFERROR(_xll.qlIndexFixing(Index6M,$H2470,TRUE,_xll.ohTrigger(RecalcTrigger,Trigger6M)),NA())</f>
        <v>1.6024218905588368E-2</v>
      </c>
      <c r="M2470" s="178">
        <f>IFERROR(_xll.qlIndexFixing(Index1Y,$H2470,TRUE,_xll.ohTrigger(RecalcTrigger,Trigger1Y)),NA())</f>
        <v>1.623462748224553E-2</v>
      </c>
      <c r="N2470" s="177">
        <f>IFERROR(_xll.qlIndexFixing(ONIndex1M,I2470,TRUE,_xll.ohTrigger(RecalcTrigger,Trigger1M)),NA())</f>
        <v>1.5482971949126734E-2</v>
      </c>
      <c r="O2470" s="44">
        <f>IFERROR(_xll.qlIndexFixing(ONIndex3M,I2470,TRUE,_xll.ohTrigger(RecalcTrigger,Trigger3M)),NA())</f>
        <v>1.5837360926367339E-2</v>
      </c>
      <c r="P2470" s="44">
        <f>IFERROR(_xll.qlIndexFixing(ONIndex6M,I2470,TRUE,_xll.ohTrigger(RecalcTrigger,Trigger6M)),NA())</f>
        <v>1.5973551528839502E-2</v>
      </c>
      <c r="Q2470" s="178">
        <f>IFERROR(_xll.qlIndexFixing(ONIndex1Y,I2470,TRUE,_xll.ohTrigger(RecalcTrigger,Trigger1Y)),NA())</f>
        <v>1.6131468664581927E-2</v>
      </c>
    </row>
    <row r="2471" spans="2:17" x14ac:dyDescent="0.2">
      <c r="B2471" s="39" t="s">
        <v>42</v>
      </c>
      <c r="D2471" s="42">
        <f>_xll.qlCalendarAdvance(Calendar,$D2470,B2471,"f",FALSE)</f>
        <v>56808</v>
      </c>
      <c r="E2471" s="172">
        <f>_xll.qlInterestRateIndexValueDate(IndexON,D2471)</f>
        <v>56808</v>
      </c>
      <c r="F2471" s="188">
        <f>IFERROR(_xll.qlIndexFixing(IndexON,D2471,TRUE,_xll.ohTrigger(RecalcTrigger,TriggerON)),NA())</f>
        <v>1.5360252829380583E-2</v>
      </c>
      <c r="H2471" s="42">
        <f>_xll.qlCalendarAdvance(Calendar,$H2470,B2471,"f",FALSE)</f>
        <v>56808</v>
      </c>
      <c r="I2471" s="172">
        <f>_xll.qlInterestRateIndexValueDate(Index1M,$H2471)</f>
        <v>56808</v>
      </c>
      <c r="J2471" s="177">
        <f>IFERROR(_xll.qlIndexFixing(Index1M,$H2471,TRUE,_xll.ohTrigger(RecalcTrigger,Trigger1M)),NA())</f>
        <v>1.5486591450155093E-2</v>
      </c>
      <c r="K2471" s="44">
        <f>IFERROR(_xll.qlIndexFixing(Index3M,H2471,TRUE,_xll.ohTrigger(RecalcTrigger,Trigger3M)),NA())</f>
        <v>1.5859662157734704E-2</v>
      </c>
      <c r="L2471" s="44">
        <f>IFERROR(_xll.qlIndexFixing(Index6M,$H2471,TRUE,_xll.ohTrigger(RecalcTrigger,Trigger6M)),NA())</f>
        <v>1.6023263798384962E-2</v>
      </c>
      <c r="M2471" s="178">
        <f>IFERROR(_xll.qlIndexFixing(Index1Y,$H2471,TRUE,_xll.ohTrigger(RecalcTrigger,Trigger1Y)),NA())</f>
        <v>1.6233721499386459E-2</v>
      </c>
      <c r="N2471" s="177">
        <f>IFERROR(_xll.qlIndexFixing(ONIndex1M,I2471,TRUE,_xll.ohTrigger(RecalcTrigger,Trigger1M)),NA())</f>
        <v>1.5480973189639924E-2</v>
      </c>
      <c r="O2471" s="44">
        <f>IFERROR(_xll.qlIndexFixing(ONIndex3M,I2471,TRUE,_xll.ohTrigger(RecalcTrigger,Trigger3M)),NA())</f>
        <v>1.5836099840402795E-2</v>
      </c>
      <c r="P2471" s="44">
        <f>IFERROR(_xll.qlIndexFixing(ONIndex6M,I2471,TRUE,_xll.ohTrigger(RecalcTrigger,Trigger6M)),NA())</f>
        <v>1.5972403002300073E-2</v>
      </c>
      <c r="Q2471" s="178">
        <f>IFERROR(_xll.qlIndexFixing(ONIndex1Y,I2471,TRUE,_xll.ohTrigger(RecalcTrigger,Trigger1Y)),NA())</f>
        <v>1.6130148836921432E-2</v>
      </c>
    </row>
    <row r="2472" spans="2:17" x14ac:dyDescent="0.2">
      <c r="B2472" s="39" t="s">
        <v>42</v>
      </c>
      <c r="D2472" s="42">
        <f>_xll.qlCalendarAdvance(Calendar,$D2471,B2472,"f",FALSE)</f>
        <v>56815</v>
      </c>
      <c r="E2472" s="172">
        <f>_xll.qlInterestRateIndexValueDate(IndexON,D2472)</f>
        <v>56815</v>
      </c>
      <c r="F2472" s="188">
        <f>IFERROR(_xll.qlIndexFixing(IndexON,D2472,TRUE,_xll.ohTrigger(RecalcTrigger,TriggerON)),NA())</f>
        <v>1.5359205481828564E-2</v>
      </c>
      <c r="H2472" s="42">
        <f>_xll.qlCalendarAdvance(Calendar,$H2471,B2472,"f",FALSE)</f>
        <v>56815</v>
      </c>
      <c r="I2472" s="172">
        <f>_xll.qlInterestRateIndexValueDate(Index1M,$H2472)</f>
        <v>56815</v>
      </c>
      <c r="J2472" s="177">
        <f>IFERROR(_xll.qlIndexFixing(Index1M,$H2472,TRUE,_xll.ohTrigger(RecalcTrigger,Trigger1M)),NA())</f>
        <v>1.5484630462227316E-2</v>
      </c>
      <c r="K2472" s="44">
        <f>IFERROR(_xll.qlIndexFixing(Index3M,H2472,TRUE,_xll.ohTrigger(RecalcTrigger,Trigger3M)),NA())</f>
        <v>1.5858512296371838E-2</v>
      </c>
      <c r="L2472" s="44">
        <f>IFERROR(_xll.qlIndexFixing(Index6M,$H2472,TRUE,_xll.ohTrigger(RecalcTrigger,Trigger6M)),NA())</f>
        <v>1.6022324355106365E-2</v>
      </c>
      <c r="M2472" s="178">
        <f>IFERROR(_xll.qlIndexFixing(Index1Y,$H2472,TRUE,_xll.ohTrigger(RecalcTrigger,Trigger1Y)),NA())</f>
        <v>1.6232832388176129E-2</v>
      </c>
      <c r="N2472" s="177">
        <f>IFERROR(_xll.qlIndexFixing(ONIndex1M,I2472,TRUE,_xll.ohTrigger(RecalcTrigger,Trigger1M)),NA())</f>
        <v>1.5478987241543951E-2</v>
      </c>
      <c r="O2472" s="44">
        <f>IFERROR(_xll.qlIndexFixing(ONIndex3M,I2472,TRUE,_xll.ohTrigger(RecalcTrigger,Trigger3M)),NA())</f>
        <v>1.583485418816255E-2</v>
      </c>
      <c r="P2472" s="44">
        <f>IFERROR(_xll.qlIndexFixing(ONIndex6M,I2472,TRUE,_xll.ohTrigger(RecalcTrigger,Trigger6M)),NA())</f>
        <v>1.5971269835084456E-2</v>
      </c>
      <c r="Q2472" s="178">
        <f>IFERROR(_xll.qlIndexFixing(ONIndex1Y,I2472,TRUE,_xll.ohTrigger(RecalcTrigger,Trigger1Y)),NA())</f>
        <v>1.6128845223704058E-2</v>
      </c>
    </row>
    <row r="2473" spans="2:17" x14ac:dyDescent="0.2">
      <c r="B2473" s="39" t="s">
        <v>42</v>
      </c>
      <c r="D2473" s="42">
        <f>_xll.qlCalendarAdvance(Calendar,$D2472,B2473,"f",FALSE)</f>
        <v>56822</v>
      </c>
      <c r="E2473" s="172">
        <f>_xll.qlInterestRateIndexValueDate(IndexON,D2473)</f>
        <v>56822</v>
      </c>
      <c r="F2473" s="188">
        <f>IFERROR(_xll.qlIndexFixing(IndexON,D2473,TRUE,_xll.ohTrigger(RecalcTrigger,TriggerON)),NA())</f>
        <v>1.5358173543119635E-2</v>
      </c>
      <c r="H2473" s="42">
        <f>_xll.qlCalendarAdvance(Calendar,$H2472,B2473,"f",FALSE)</f>
        <v>56822</v>
      </c>
      <c r="I2473" s="172">
        <f>_xll.qlInterestRateIndexValueDate(Index1M,$H2473)</f>
        <v>56822</v>
      </c>
      <c r="J2473" s="177">
        <f>IFERROR(_xll.qlIndexFixing(Index1M,$H2473,TRUE,_xll.ohTrigger(RecalcTrigger,Trigger1M)),NA())</f>
        <v>1.5482682302263037E-2</v>
      </c>
      <c r="K2473" s="44">
        <f>IFERROR(_xll.qlIndexFixing(Index3M,H2473,TRUE,_xll.ohTrigger(RecalcTrigger,Trigger3M)),NA())</f>
        <v>1.5857377930089712E-2</v>
      </c>
      <c r="L2473" s="44">
        <f>IFERROR(_xll.qlIndexFixing(Index6M,$H2473,TRUE,_xll.ohTrigger(RecalcTrigger,Trigger6M)),NA())</f>
        <v>1.602140062262199E-2</v>
      </c>
      <c r="M2473" s="178">
        <f>IFERROR(_xll.qlIndexFixing(Index1Y,$H2473,TRUE,_xll.ohTrigger(RecalcTrigger,Trigger1Y)),NA())</f>
        <v>1.623196016174271E-2</v>
      </c>
      <c r="N2473" s="177">
        <f>IFERROR(_xll.qlIndexFixing(ONIndex1M,I2473,TRUE,_xll.ohTrigger(RecalcTrigger,Trigger1M)),NA())</f>
        <v>1.5477014104676723E-2</v>
      </c>
      <c r="O2473" s="44">
        <f>IFERROR(_xll.qlIndexFixing(ONIndex3M,I2473,TRUE,_xll.ohTrigger(RecalcTrigger,Trigger3M)),NA())</f>
        <v>1.5833623969646604E-2</v>
      </c>
      <c r="P2473" s="44">
        <f>IFERROR(_xll.qlIndexFixing(ONIndex6M,I2473,TRUE,_xll.ohTrigger(RecalcTrigger,Trigger6M)),NA())</f>
        <v>1.597015202703056E-2</v>
      </c>
      <c r="Q2473" s="178">
        <f>IFERROR(_xll.qlIndexFixing(ONIndex1Y,I2473,TRUE,_xll.ohTrigger(RecalcTrigger,Trigger1Y)),NA())</f>
        <v>1.6127557824686667E-2</v>
      </c>
    </row>
    <row r="2474" spans="2:17" x14ac:dyDescent="0.2">
      <c r="B2474" s="39" t="s">
        <v>42</v>
      </c>
      <c r="D2474" s="42">
        <f>_xll.qlCalendarAdvance(Calendar,$D2473,B2474,"f",FALSE)</f>
        <v>56829</v>
      </c>
      <c r="E2474" s="172">
        <f>_xll.qlInterestRateIndexValueDate(IndexON,D2474)</f>
        <v>56829</v>
      </c>
      <c r="F2474" s="188">
        <f>IFERROR(_xll.qlIndexFixing(IndexON,D2474,TRUE,_xll.ohTrigger(RecalcTrigger,TriggerON)),NA())</f>
        <v>1.5357157013334843E-2</v>
      </c>
      <c r="H2474" s="42">
        <f>_xll.qlCalendarAdvance(Calendar,$H2473,B2474,"f",FALSE)</f>
        <v>56829</v>
      </c>
      <c r="I2474" s="172">
        <f>_xll.qlInterestRateIndexValueDate(Index1M,$H2474)</f>
        <v>56829</v>
      </c>
      <c r="J2474" s="177">
        <f>IFERROR(_xll.qlIndexFixing(Index1M,$H2474,TRUE,_xll.ohTrigger(RecalcTrigger,Trigger1M)),NA())</f>
        <v>1.5480746970257021E-2</v>
      </c>
      <c r="K2474" s="44">
        <f>IFERROR(_xll.qlIndexFixing(Index3M,H2474,TRUE,_xll.ohTrigger(RecalcTrigger,Trigger3M)),NA())</f>
        <v>1.5856259058875992E-2</v>
      </c>
      <c r="L2474" s="44">
        <f>IFERROR(_xll.qlIndexFixing(Index6M,$H2474,TRUE,_xll.ohTrigger(RecalcTrigger,Trigger6M)),NA())</f>
        <v>1.6020492647802136E-2</v>
      </c>
      <c r="M2474" s="178">
        <f>IFERROR(_xll.qlIndexFixing(Index1Y,$H2474,TRUE,_xll.ohTrigger(RecalcTrigger,Trigger1Y)),NA())</f>
        <v>1.6231104833216142E-2</v>
      </c>
      <c r="N2474" s="177">
        <f>IFERROR(_xll.qlIndexFixing(ONIndex1M,I2474,TRUE,_xll.ohTrigger(RecalcTrigger,Trigger1M)),NA())</f>
        <v>1.5475053779362424E-2</v>
      </c>
      <c r="O2474" s="44">
        <f>IFERROR(_xll.qlIndexFixing(ONIndex3M,I2474,TRUE,_xll.ohTrigger(RecalcTrigger,Trigger3M)),NA())</f>
        <v>1.5832409184936003E-2</v>
      </c>
      <c r="P2474" s="44">
        <f>IFERROR(_xll.qlIndexFixing(ONIndex6M,I2474,TRUE,_xll.ohTrigger(RecalcTrigger,Trigger6M)),NA())</f>
        <v>1.5969049578381522E-2</v>
      </c>
      <c r="Q2474" s="178">
        <f>IFERROR(_xll.qlIndexFixing(ONIndex1Y,I2474,TRUE,_xll.ohTrigger(RecalcTrigger,Trigger1Y)),NA())</f>
        <v>1.6126286640193443E-2</v>
      </c>
    </row>
    <row r="2475" spans="2:17" x14ac:dyDescent="0.2">
      <c r="B2475" s="39" t="s">
        <v>42</v>
      </c>
      <c r="D2475" s="42">
        <f>_xll.qlCalendarAdvance(Calendar,$D2474,B2475,"f",FALSE)</f>
        <v>56836</v>
      </c>
      <c r="E2475" s="172">
        <f>_xll.qlInterestRateIndexValueDate(IndexON,D2475)</f>
        <v>56836</v>
      </c>
      <c r="F2475" s="188">
        <f>IFERROR(_xll.qlIndexFixing(IndexON,D2475,TRUE,_xll.ohTrigger(RecalcTrigger,TriggerON)),NA())</f>
        <v>1.5356155892312096E-2</v>
      </c>
      <c r="H2475" s="42">
        <f>_xll.qlCalendarAdvance(Calendar,$H2474,B2475,"f",FALSE)</f>
        <v>56836</v>
      </c>
      <c r="I2475" s="172">
        <f>_xll.qlInterestRateIndexValueDate(Index1M,$H2475)</f>
        <v>56836</v>
      </c>
      <c r="J2475" s="177">
        <f>IFERROR(_xll.qlIndexFixing(Index1M,$H2475,TRUE,_xll.ohTrigger(RecalcTrigger,Trigger1M)),NA())</f>
        <v>1.5478824466201427E-2</v>
      </c>
      <c r="K2475" s="44">
        <f>IFERROR(_xll.qlIndexFixing(Index3M,H2475,TRUE,_xll.ohTrigger(RecalcTrigger,Trigger3M)),NA())</f>
        <v>1.5855155682717458E-2</v>
      </c>
      <c r="L2475" s="44">
        <f>IFERROR(_xll.qlIndexFixing(Index6M,$H2475,TRUE,_xll.ohTrigger(RecalcTrigger,Trigger6M)),NA())</f>
        <v>1.6019600477515779E-2</v>
      </c>
      <c r="M2475" s="178">
        <f>IFERROR(_xll.qlIndexFixing(Index1Y,$H2475,TRUE,_xll.ohTrigger(RecalcTrigger,Trigger1Y)),NA())</f>
        <v>1.6230266415725475E-2</v>
      </c>
      <c r="N2475" s="177">
        <f>IFERROR(_xll.qlIndexFixing(ONIndex1M,I2475,TRUE,_xll.ohTrigger(RecalcTrigger,Trigger1M)),NA())</f>
        <v>1.5473106265195824E-2</v>
      </c>
      <c r="O2475" s="44">
        <f>IFERROR(_xll.qlIndexFixing(ONIndex3M,I2475,TRUE,_xll.ohTrigger(RecalcTrigger,Trigger3M)),NA())</f>
        <v>1.58312098339497E-2</v>
      </c>
      <c r="P2475" s="44">
        <f>IFERROR(_xll.qlIndexFixing(ONIndex6M,I2475,TRUE,_xll.ohTrigger(RecalcTrigger,Trigger6M)),NA())</f>
        <v>1.5967962488732113E-2</v>
      </c>
      <c r="Q2475" s="178">
        <f>IFERROR(_xll.qlIndexFixing(ONIndex1Y,I2475,TRUE,_xll.ohTrigger(RecalcTrigger,Trigger1Y)),NA())</f>
        <v>1.6125031669900203E-2</v>
      </c>
    </row>
    <row r="2476" spans="2:17" x14ac:dyDescent="0.2">
      <c r="B2476" s="39" t="s">
        <v>42</v>
      </c>
      <c r="D2476" s="42">
        <f>_xll.qlCalendarAdvance(Calendar,$D2475,B2476,"f",FALSE)</f>
        <v>56843</v>
      </c>
      <c r="E2476" s="172">
        <f>_xll.qlInterestRateIndexValueDate(IndexON,D2476)</f>
        <v>56843</v>
      </c>
      <c r="F2476" s="188">
        <f>IFERROR(_xll.qlIndexFixing(IndexON,D2476,TRUE,_xll.ohTrigger(RecalcTrigger,TriggerON)),NA())</f>
        <v>1.5355170180051392E-2</v>
      </c>
      <c r="H2476" s="42">
        <f>_xll.qlCalendarAdvance(Calendar,$H2475,B2476,"f",FALSE)</f>
        <v>56843</v>
      </c>
      <c r="I2476" s="172">
        <f>_xll.qlInterestRateIndexValueDate(Index1M,$H2476)</f>
        <v>56843</v>
      </c>
      <c r="J2476" s="177">
        <f>IFERROR(_xll.qlIndexFixing(Index1M,$H2476,TRUE,_xll.ohTrigger(RecalcTrigger,Trigger1M)),NA())</f>
        <v>1.5476914790091029E-2</v>
      </c>
      <c r="K2476" s="44">
        <f>IFERROR(_xll.qlIndexFixing(Index3M,H2476,TRUE,_xll.ohTrigger(RecalcTrigger,Trigger3M)),NA())</f>
        <v>1.5854067801601784E-2</v>
      </c>
      <c r="L2476" s="44">
        <f>IFERROR(_xll.qlIndexFixing(Index6M,$H2476,TRUE,_xll.ohTrigger(RecalcTrigger,Trigger6M)),NA())</f>
        <v>1.6018724158632338E-2</v>
      </c>
      <c r="M2476" s="178">
        <f>IFERROR(_xll.qlIndexFixing(Index1Y,$H2476,TRUE,_xll.ohTrigger(RecalcTrigger,Trigger1Y)),NA())</f>
        <v>1.6229444922401765E-2</v>
      </c>
      <c r="N2476" s="177">
        <f>IFERROR(_xll.qlIndexFixing(ONIndex1M,I2476,TRUE,_xll.ohTrigger(RecalcTrigger,Trigger1M)),NA())</f>
        <v>1.5471171562420061E-2</v>
      </c>
      <c r="O2476" s="44">
        <f>IFERROR(_xll.qlIndexFixing(ONIndex3M,I2476,TRUE,_xll.ohTrigger(RecalcTrigger,Trigger3M)),NA())</f>
        <v>1.5830025916606649E-2</v>
      </c>
      <c r="P2476" s="44">
        <f>IFERROR(_xll.qlIndexFixing(ONIndex6M,I2476,TRUE,_xll.ohTrigger(RecalcTrigger,Trigger6M)),NA())</f>
        <v>1.5966890758406516E-2</v>
      </c>
      <c r="Q2476" s="178">
        <f>IFERROR(_xll.qlIndexFixing(ONIndex1Y,I2476,TRUE,_xll.ohTrigger(RecalcTrigger,Trigger1Y)),NA())</f>
        <v>1.6123792914050084E-2</v>
      </c>
    </row>
    <row r="2477" spans="2:17" x14ac:dyDescent="0.2">
      <c r="B2477" s="39" t="s">
        <v>42</v>
      </c>
      <c r="D2477" s="42">
        <f>_xll.qlCalendarAdvance(Calendar,$D2476,B2477,"f",FALSE)</f>
        <v>56850</v>
      </c>
      <c r="E2477" s="172">
        <f>_xll.qlInterestRateIndexValueDate(IndexON,D2477)</f>
        <v>56850</v>
      </c>
      <c r="F2477" s="188">
        <f>IFERROR(_xll.qlIndexFixing(IndexON,D2477,TRUE,_xll.ohTrigger(RecalcTrigger,TriggerON)),NA())</f>
        <v>1.5354199876714825E-2</v>
      </c>
      <c r="H2477" s="42">
        <f>_xll.qlCalendarAdvance(Calendar,$H2476,B2477,"f",FALSE)</f>
        <v>56850</v>
      </c>
      <c r="I2477" s="172">
        <f>_xll.qlInterestRateIndexValueDate(Index1M,$H2477)</f>
        <v>56850</v>
      </c>
      <c r="J2477" s="177">
        <f>IFERROR(_xll.qlIndexFixing(Index1M,$H2477,TRUE,_xll.ohTrigger(RecalcTrigger,Trigger1M)),NA())</f>
        <v>1.5475017941920593E-2</v>
      </c>
      <c r="K2477" s="44">
        <f>IFERROR(_xll.qlIndexFixing(Index3M,H2477,TRUE,_xll.ohTrigger(RecalcTrigger,Trigger3M)),NA())</f>
        <v>1.5852995415514874E-2</v>
      </c>
      <c r="L2477" s="44">
        <f>IFERROR(_xll.qlIndexFixing(Index6M,$H2477,TRUE,_xll.ohTrigger(RecalcTrigger,Trigger6M)),NA())</f>
        <v>1.6017863738023427E-2</v>
      </c>
      <c r="M2477" s="178">
        <f>IFERROR(_xll.qlIndexFixing(Index1Y,$H2477,TRUE,_xll.ohTrigger(RecalcTrigger,Trigger1Y)),NA())</f>
        <v>1.6228640366376938E-2</v>
      </c>
      <c r="N2477" s="177">
        <f>IFERROR(_xll.qlIndexFixing(ONIndex1M,I2477,TRUE,_xll.ohTrigger(RecalcTrigger,Trigger1M)),NA())</f>
        <v>1.5469249671116181E-2</v>
      </c>
      <c r="O2477" s="44">
        <f>IFERROR(_xll.qlIndexFixing(ONIndex3M,I2477,TRUE,_xll.ohTrigger(RecalcTrigger,Trigger3M)),NA())</f>
        <v>1.5828857433068944E-2</v>
      </c>
      <c r="P2477" s="44">
        <f>IFERROR(_xll.qlIndexFixing(ONIndex6M,I2477,TRUE,_xll.ohTrigger(RecalcTrigger,Trigger6M)),NA())</f>
        <v>1.5965834387323685E-2</v>
      </c>
      <c r="Q2477" s="178">
        <f>IFERROR(_xll.qlIndexFixing(ONIndex1Y,I2477,TRUE,_xll.ohTrigger(RecalcTrigger,Trigger1Y)),NA())</f>
        <v>1.6122570372399947E-2</v>
      </c>
    </row>
    <row r="2478" spans="2:17" x14ac:dyDescent="0.2">
      <c r="B2478" s="39" t="s">
        <v>42</v>
      </c>
      <c r="D2478" s="42">
        <f>_xll.qlCalendarAdvance(Calendar,$D2477,B2478,"f",FALSE)</f>
        <v>56857</v>
      </c>
      <c r="E2478" s="172">
        <f>_xll.qlInterestRateIndexValueDate(IndexON,D2478)</f>
        <v>56857</v>
      </c>
      <c r="F2478" s="188">
        <f>IFERROR(_xll.qlIndexFixing(IndexON,D2478,TRUE,_xll.ohTrigger(RecalcTrigger,TriggerON)),NA())</f>
        <v>1.5353244982221348E-2</v>
      </c>
      <c r="H2478" s="42">
        <f>_xll.qlCalendarAdvance(Calendar,$H2477,B2478,"f",FALSE)</f>
        <v>56857</v>
      </c>
      <c r="I2478" s="172">
        <f>_xll.qlInterestRateIndexValueDate(Index1M,$H2478)</f>
        <v>56857</v>
      </c>
      <c r="J2478" s="177">
        <f>IFERROR(_xll.qlIndexFixing(Index1M,$H2478,TRUE,_xll.ohTrigger(RecalcTrigger,Trigger1M)),NA())</f>
        <v>1.5472939576621214E-2</v>
      </c>
      <c r="K2478" s="44">
        <f>IFERROR(_xll.qlIndexFixing(Index3M,H2478,TRUE,_xll.ohTrigger(RecalcTrigger,Trigger3M)),NA())</f>
        <v>1.5851667326399973E-2</v>
      </c>
      <c r="L2478" s="44">
        <f>IFERROR(_xll.qlIndexFixing(Index6M,$H2478,TRUE,_xll.ohTrigger(RecalcTrigger,Trigger6M)),NA())</f>
        <v>1.6016428041071333E-2</v>
      </c>
      <c r="M2478" s="178">
        <f>IFERROR(_xll.qlIndexFixing(Index1Y,$H2478,TRUE,_xll.ohTrigger(RecalcTrigger,Trigger1Y)),NA())</f>
        <v>1.6227852760783375E-2</v>
      </c>
      <c r="N2478" s="177">
        <f>IFERROR(_xll.qlIndexFixing(ONIndex1M,I2478,TRUE,_xll.ohTrigger(RecalcTrigger,Trigger1M)),NA())</f>
        <v>1.5467340591041046E-2</v>
      </c>
      <c r="O2478" s="44">
        <f>IFERROR(_xll.qlIndexFixing(ONIndex3M,I2478,TRUE,_xll.ohTrigger(RecalcTrigger,Trigger3M)),NA())</f>
        <v>1.5827704383336583E-2</v>
      </c>
      <c r="P2478" s="44">
        <f>IFERROR(_xll.qlIndexFixing(ONIndex6M,I2478,TRUE,_xll.ohTrigger(RecalcTrigger,Trigger6M)),NA())</f>
        <v>1.5964793375483621E-2</v>
      </c>
      <c r="Q2478" s="178">
        <f>IFERROR(_xll.qlIndexFixing(ONIndex1Y,I2478,TRUE,_xll.ohTrigger(RecalcTrigger,Trigger1Y)),NA())</f>
        <v>1.6121364045273978E-2</v>
      </c>
    </row>
    <row r="2479" spans="2:17" x14ac:dyDescent="0.2">
      <c r="B2479" s="39" t="s">
        <v>42</v>
      </c>
      <c r="D2479" s="42">
        <f>_xll.qlCalendarAdvance(Calendar,$D2478,B2479,"f",FALSE)</f>
        <v>56864</v>
      </c>
      <c r="E2479" s="172">
        <f>_xll.qlInterestRateIndexValueDate(IndexON,D2479)</f>
        <v>56864</v>
      </c>
      <c r="F2479" s="188">
        <f>IFERROR(_xll.qlIndexFixing(IndexON,D2479,TRUE,_xll.ohTrigger(RecalcTrigger,TriggerON)),NA())</f>
        <v>1.5352305496489915E-2</v>
      </c>
      <c r="H2479" s="42">
        <f>_xll.qlCalendarAdvance(Calendar,$H2478,B2479,"f",FALSE)</f>
        <v>56864</v>
      </c>
      <c r="I2479" s="172">
        <f>_xll.qlInterestRateIndexValueDate(Index1M,$H2479)</f>
        <v>56864</v>
      </c>
      <c r="J2479" s="177">
        <f>IFERROR(_xll.qlIndexFixing(Index1M,$H2479,TRUE,_xll.ohTrigger(RecalcTrigger,Trigger1M)),NA())</f>
        <v>1.5471067547334221E-2</v>
      </c>
      <c r="K2479" s="44">
        <f>IFERROR(_xll.qlIndexFixing(Index3M,H2479,TRUE,_xll.ohTrigger(RecalcTrigger,Trigger3M)),NA())</f>
        <v>1.5850624868733447E-2</v>
      </c>
      <c r="L2479" s="44">
        <f>IFERROR(_xll.qlIndexFixing(Index6M,$H2479,TRUE,_xll.ohTrigger(RecalcTrigger,Trigger6M)),NA())</f>
        <v>1.6015597299761611E-2</v>
      </c>
      <c r="M2479" s="178">
        <f>IFERROR(_xll.qlIndexFixing(Index1Y,$H2479,TRUE,_xll.ohTrigger(RecalcTrigger,Trigger1Y)),NA())</f>
        <v>1.6227082118754111E-2</v>
      </c>
      <c r="N2479" s="177">
        <f>IFERROR(_xll.qlIndexFixing(ONIndex1M,I2479,TRUE,_xll.ohTrigger(RecalcTrigger,Trigger1M)),NA())</f>
        <v>1.5465444322437794E-2</v>
      </c>
      <c r="O2479" s="44">
        <f>IFERROR(_xll.qlIndexFixing(ONIndex3M,I2479,TRUE,_xll.ohTrigger(RecalcTrigger,Trigger3M)),NA())</f>
        <v>1.5826566767247474E-2</v>
      </c>
      <c r="P2479" s="44">
        <f>IFERROR(_xll.qlIndexFixing(ONIndex6M,I2479,TRUE,_xll.ohTrigger(RecalcTrigger,Trigger6M)),NA())</f>
        <v>1.5963767722805278E-2</v>
      </c>
      <c r="Q2479" s="178">
        <f>IFERROR(_xll.qlIndexFixing(ONIndex1Y,I2479,TRUE,_xll.ohTrigger(RecalcTrigger,Trigger1Y)),NA())</f>
        <v>1.6120173932429038E-2</v>
      </c>
    </row>
    <row r="2480" spans="2:17" x14ac:dyDescent="0.2">
      <c r="B2480" s="39" t="s">
        <v>42</v>
      </c>
      <c r="D2480" s="42">
        <f>_xll.qlCalendarAdvance(Calendar,$D2479,B2480,"f",FALSE)</f>
        <v>56871</v>
      </c>
      <c r="E2480" s="172">
        <f>_xll.qlInterestRateIndexValueDate(IndexON,D2480)</f>
        <v>56871</v>
      </c>
      <c r="F2480" s="188">
        <f>IFERROR(_xll.qlIndexFixing(IndexON,D2480,TRUE,_xll.ohTrigger(RecalcTrigger,TriggerON)),NA())</f>
        <v>1.5351381419520527E-2</v>
      </c>
      <c r="H2480" s="42">
        <f>_xll.qlCalendarAdvance(Calendar,$H2479,B2480,"f",FALSE)</f>
        <v>56871</v>
      </c>
      <c r="I2480" s="172">
        <f>_xll.qlInterestRateIndexValueDate(Index1M,$H2480)</f>
        <v>56871</v>
      </c>
      <c r="J2480" s="177">
        <f>IFERROR(_xll.qlIndexFixing(Index1M,$H2480,TRUE,_xll.ohTrigger(RecalcTrigger,Trigger1M)),NA())</f>
        <v>1.5469208345414986E-2</v>
      </c>
      <c r="K2480" s="44">
        <f>IFERROR(_xll.qlIndexFixing(Index3M,H2480,TRUE,_xll.ohTrigger(RecalcTrigger,Trigger3M)),NA())</f>
        <v>1.5849597905386228E-2</v>
      </c>
      <c r="L2480" s="44">
        <f>IFERROR(_xll.qlIndexFixing(Index6M,$H2480,TRUE,_xll.ohTrigger(RecalcTrigger,Trigger6M)),NA())</f>
        <v>1.6014782588500913E-2</v>
      </c>
      <c r="M2480" s="178">
        <f>IFERROR(_xll.qlIndexFixing(Index1Y,$H2480,TRUE,_xll.ohTrigger(RecalcTrigger,Trigger1Y)),NA())</f>
        <v>1.6226328453422634E-2</v>
      </c>
      <c r="N2480" s="177">
        <f>IFERROR(_xll.qlIndexFixing(ONIndex1M,I2480,TRUE,_xll.ohTrigger(RecalcTrigger,Trigger1M)),NA())</f>
        <v>1.5463560865063286E-2</v>
      </c>
      <c r="O2480" s="44">
        <f>IFERROR(_xll.qlIndexFixing(ONIndex3M,I2480,TRUE,_xll.ohTrigger(RecalcTrigger,Trigger3M)),NA())</f>
        <v>1.582544458496371E-2</v>
      </c>
      <c r="P2480" s="44">
        <f>IFERROR(_xll.qlIndexFixing(ONIndex6M,I2480,TRUE,_xll.ohTrigger(RecalcTrigger,Trigger6M)),NA())</f>
        <v>1.5962757429288654E-2</v>
      </c>
      <c r="Q2480" s="178">
        <f>IFERROR(_xll.qlIndexFixing(ONIndex1Y,I2480,TRUE,_xll.ohTrigger(RecalcTrigger,Trigger1Y)),NA())</f>
        <v>1.6119000033865127E-2</v>
      </c>
    </row>
    <row r="2481" spans="2:17" x14ac:dyDescent="0.2">
      <c r="B2481" s="39" t="s">
        <v>42</v>
      </c>
      <c r="D2481" s="42">
        <f>_xll.qlCalendarAdvance(Calendar,$D2480,B2481,"f",FALSE)</f>
        <v>56878</v>
      </c>
      <c r="E2481" s="172">
        <f>_xll.qlInterestRateIndexValueDate(IndexON,D2481)</f>
        <v>56878</v>
      </c>
      <c r="F2481" s="188">
        <f>IFERROR(_xll.qlIndexFixing(IndexON,D2481,TRUE,_xll.ohTrigger(RecalcTrigger,TriggerON)),NA())</f>
        <v>1.5350472751556321E-2</v>
      </c>
      <c r="H2481" s="42">
        <f>_xll.qlCalendarAdvance(Calendar,$H2480,B2481,"f",FALSE)</f>
        <v>56878</v>
      </c>
      <c r="I2481" s="172">
        <f>_xll.qlInterestRateIndexValueDate(Index1M,$H2481)</f>
        <v>56878</v>
      </c>
      <c r="J2481" s="177">
        <f>IFERROR(_xll.qlIndexFixing(Index1M,$H2481,TRUE,_xll.ohTrigger(RecalcTrigger,Trigger1M)),NA())</f>
        <v>1.5467361970858112E-2</v>
      </c>
      <c r="K2481" s="44">
        <f>IFERROR(_xll.qlIndexFixing(Index3M,H2481,TRUE,_xll.ohTrigger(RecalcTrigger,Trigger3M)),NA())</f>
        <v>1.5848586440696519E-2</v>
      </c>
      <c r="L2481" s="44">
        <f>IFERROR(_xll.qlIndexFixing(Index6M,$H2481,TRUE,_xll.ohTrigger(RecalcTrigger,Trigger6M)),NA())</f>
        <v>1.6013983954673267E-2</v>
      </c>
      <c r="M2481" s="178">
        <f>IFERROR(_xll.qlIndexFixing(Index1Y,$H2481,TRUE,_xll.ohTrigger(RecalcTrigger,Trigger1Y)),NA())</f>
        <v>1.6225591777924642E-2</v>
      </c>
      <c r="N2481" s="177">
        <f>IFERROR(_xll.qlIndexFixing(ONIndex1M,I2481,TRUE,_xll.ohTrigger(RecalcTrigger,Trigger1M)),NA())</f>
        <v>1.5461690219079616E-2</v>
      </c>
      <c r="O2481" s="44">
        <f>IFERROR(_xll.qlIndexFixing(ONIndex3M,I2481,TRUE,_xll.ohTrigger(RecalcTrigger,Trigger3M)),NA())</f>
        <v>1.5824337836404245E-2</v>
      </c>
      <c r="P2481" s="44">
        <f>IFERROR(_xll.qlIndexFixing(ONIndex6M,I2481,TRUE,_xll.ohTrigger(RecalcTrigger,Trigger6M)),NA())</f>
        <v>1.596176249517689E-2</v>
      </c>
      <c r="Q2481" s="178">
        <f>IFERROR(_xll.qlIndexFixing(ONIndex1Y,I2481,TRUE,_xll.ohTrigger(RecalcTrigger,Trigger1Y)),NA())</f>
        <v>1.6117842349744338E-2</v>
      </c>
    </row>
    <row r="2482" spans="2:17" x14ac:dyDescent="0.2">
      <c r="B2482" s="39" t="s">
        <v>42</v>
      </c>
      <c r="D2482" s="42">
        <f>_xll.qlCalendarAdvance(Calendar,$D2481,B2482,"f",FALSE)</f>
        <v>56885</v>
      </c>
      <c r="E2482" s="172">
        <f>_xll.qlInterestRateIndexValueDate(IndexON,D2482)</f>
        <v>56885</v>
      </c>
      <c r="F2482" s="188">
        <f>IFERROR(_xll.qlIndexFixing(IndexON,D2482,TRUE,_xll.ohTrigger(RecalcTrigger,TriggerON)),NA())</f>
        <v>1.5349579492273113E-2</v>
      </c>
      <c r="H2482" s="42">
        <f>_xll.qlCalendarAdvance(Calendar,$H2481,B2482,"f",FALSE)</f>
        <v>56885</v>
      </c>
      <c r="I2482" s="172">
        <f>_xll.qlInterestRateIndexValueDate(Index1M,$H2482)</f>
        <v>56885</v>
      </c>
      <c r="J2482" s="177">
        <f>IFERROR(_xll.qlIndexFixing(Index1M,$H2482,TRUE,_xll.ohTrigger(RecalcTrigger,Trigger1M)),NA())</f>
        <v>1.546552842366089E-2</v>
      </c>
      <c r="K2482" s="44">
        <f>IFERROR(_xll.qlIndexFixing(Index3M,H2482,TRUE,_xll.ohTrigger(RecalcTrigger,Trigger3M)),NA())</f>
        <v>1.5847866026286364E-2</v>
      </c>
      <c r="L2482" s="44">
        <f>IFERROR(_xll.qlIndexFixing(Index6M,$H2482,TRUE,_xll.ohTrigger(RecalcTrigger,Trigger6M)),NA())</f>
        <v>1.6013201445660905E-2</v>
      </c>
      <c r="M2482" s="178">
        <f>IFERROR(_xll.qlIndexFixing(Index1Y,$H2482,TRUE,_xll.ohTrigger(RecalcTrigger,Trigger1Y)),NA())</f>
        <v>1.6224872105395388E-2</v>
      </c>
      <c r="N2482" s="177">
        <f>IFERROR(_xll.qlIndexFixing(ONIndex1M,I2482,TRUE,_xll.ohTrigger(RecalcTrigger,Trigger1M)),NA())</f>
        <v>1.5459832384405736E-2</v>
      </c>
      <c r="O2482" s="44">
        <f>IFERROR(_xll.qlIndexFixing(ONIndex3M,I2482,TRUE,_xll.ohTrigger(RecalcTrigger,Trigger3M)),NA())</f>
        <v>1.5823246521569079E-2</v>
      </c>
      <c r="P2482" s="44">
        <f>IFERROR(_xll.qlIndexFixing(ONIndex6M,I2482,TRUE,_xll.ohTrigger(RecalcTrigger,Trigger6M)),NA())</f>
        <v>1.59607829201458E-2</v>
      </c>
      <c r="Q2482" s="178">
        <f>IFERROR(_xll.qlIndexFixing(ONIndex1Y,I2482,TRUE,_xll.ohTrigger(RecalcTrigger,Trigger1Y)),NA())</f>
        <v>1.6116700879904577E-2</v>
      </c>
    </row>
    <row r="2483" spans="2:17" x14ac:dyDescent="0.2">
      <c r="B2483" s="39" t="s">
        <v>42</v>
      </c>
      <c r="D2483" s="42">
        <f>_xll.qlCalendarAdvance(Calendar,$D2482,B2483,"f",FALSE)</f>
        <v>56892</v>
      </c>
      <c r="E2483" s="172">
        <f>_xll.qlInterestRateIndexValueDate(IndexON,D2483)</f>
        <v>56892</v>
      </c>
      <c r="F2483" s="188">
        <f>IFERROR(_xll.qlIndexFixing(IndexON,D2483,TRUE,_xll.ohTrigger(RecalcTrigger,TriggerON)),NA())</f>
        <v>1.5348701641832996E-2</v>
      </c>
      <c r="H2483" s="42">
        <f>_xll.qlCalendarAdvance(Calendar,$H2482,B2483,"f",FALSE)</f>
        <v>56892</v>
      </c>
      <c r="I2483" s="172">
        <f>_xll.qlInterestRateIndexValueDate(Index1M,$H2483)</f>
        <v>56892</v>
      </c>
      <c r="J2483" s="177">
        <f>IFERROR(_xll.qlIndexFixing(Index1M,$H2483,TRUE,_xll.ohTrigger(RecalcTrigger,Trigger1M)),NA())</f>
        <v>1.5463906239266001E-2</v>
      </c>
      <c r="K2483" s="44">
        <f>IFERROR(_xll.qlIndexFixing(Index3M,H2483,TRUE,_xll.ohTrigger(RecalcTrigger,Trigger3M)),NA())</f>
        <v>1.5846886955132335E-2</v>
      </c>
      <c r="L2483" s="44">
        <f>IFERROR(_xll.qlIndexFixing(Index6M,$H2483,TRUE,_xll.ohTrigger(RecalcTrigger,Trigger6M)),NA())</f>
        <v>1.6012736346323182E-2</v>
      </c>
      <c r="M2483" s="178">
        <f>IFERROR(_xll.qlIndexFixing(Index1Y,$H2483,TRUE,_xll.ohTrigger(RecalcTrigger,Trigger1Y)),NA())</f>
        <v>1.6224169448971235E-2</v>
      </c>
      <c r="N2483" s="177">
        <f>IFERROR(_xll.qlIndexFixing(ONIndex1M,I2483,TRUE,_xll.ohTrigger(RecalcTrigger,Trigger1M)),NA())</f>
        <v>1.5457987361041647E-2</v>
      </c>
      <c r="O2483" s="44">
        <f>IFERROR(_xll.qlIndexFixing(ONIndex3M,I2483,TRUE,_xll.ohTrigger(RecalcTrigger,Trigger3M)),NA())</f>
        <v>1.5822170640377164E-2</v>
      </c>
      <c r="P2483" s="44">
        <f>IFERROR(_xll.qlIndexFixing(ONIndex6M,I2483,TRUE,_xll.ohTrigger(RecalcTrigger,Trigger6M)),NA())</f>
        <v>1.5959818704438522E-2</v>
      </c>
      <c r="Q2483" s="178">
        <f>IFERROR(_xll.qlIndexFixing(ONIndex1Y,I2483,TRUE,_xll.ohTrigger(RecalcTrigger,Trigger1Y)),NA())</f>
        <v>1.6115575624345846E-2</v>
      </c>
    </row>
    <row r="2484" spans="2:17" x14ac:dyDescent="0.2">
      <c r="B2484" s="39" t="s">
        <v>42</v>
      </c>
      <c r="D2484" s="42">
        <f>_xll.qlCalendarAdvance(Calendar,$D2483,B2484,"f",FALSE)</f>
        <v>56899</v>
      </c>
      <c r="E2484" s="172">
        <f>_xll.qlInterestRateIndexValueDate(IndexON,D2484)</f>
        <v>56899</v>
      </c>
      <c r="F2484" s="188">
        <f>IFERROR(_xll.qlIndexFixing(IndexON,D2484,TRUE,_xll.ohTrigger(RecalcTrigger,TriggerON)),NA())</f>
        <v>1.5347839200317015E-2</v>
      </c>
      <c r="H2484" s="42">
        <f>_xll.qlCalendarAdvance(Calendar,$H2483,B2484,"f",FALSE)</f>
        <v>56899</v>
      </c>
      <c r="I2484" s="172">
        <f>_xll.qlInterestRateIndexValueDate(Index1M,$H2484)</f>
        <v>56899</v>
      </c>
      <c r="J2484" s="177">
        <f>IFERROR(_xll.qlIndexFixing(Index1M,$H2484,TRUE,_xll.ohTrigger(RecalcTrigger,Trigger1M)),NA())</f>
        <v>1.5462099186500154E-2</v>
      </c>
      <c r="K2484" s="44">
        <f>IFERROR(_xll.qlIndexFixing(Index3M,H2484,TRUE,_xll.ohTrigger(RecalcTrigger,Trigger3M)),NA())</f>
        <v>1.5845923754529725E-2</v>
      </c>
      <c r="L2484" s="44">
        <f>IFERROR(_xll.qlIndexFixing(Index6M,$H2484,TRUE,_xll.ohTrigger(RecalcTrigger,Trigger6M)),NA())</f>
        <v>1.6011987377439665E-2</v>
      </c>
      <c r="M2484" s="178">
        <f>IFERROR(_xll.qlIndexFixing(Index1Y,$H2484,TRUE,_xll.ohTrigger(RecalcTrigger,Trigger1Y)),NA())</f>
        <v>1.6223483821789654E-2</v>
      </c>
      <c r="N2484" s="177">
        <f>IFERROR(_xll.qlIndexFixing(ONIndex1M,I2484,TRUE,_xll.ohTrigger(RecalcTrigger,Trigger1M)),NA())</f>
        <v>1.5456155149068396E-2</v>
      </c>
      <c r="O2484" s="44">
        <f>IFERROR(_xll.qlIndexFixing(ONIndex3M,I2484,TRUE,_xll.ohTrigger(RecalcTrigger,Trigger3M)),NA())</f>
        <v>1.5821110193071641E-2</v>
      </c>
      <c r="P2484" s="44">
        <f>IFERROR(_xll.qlIndexFixing(ONIndex6M,I2484,TRUE,_xll.ohTrigger(RecalcTrigger,Trigger6M)),NA())</f>
        <v>1.5958869847811918E-2</v>
      </c>
      <c r="Q2484" s="178">
        <f>IFERROR(_xll.qlIndexFixing(ONIndex1Y,I2484,TRUE,_xll.ohTrigger(RecalcTrigger,Trigger1Y)),NA())</f>
        <v>1.6114466583230236E-2</v>
      </c>
    </row>
    <row r="2485" spans="2:17" x14ac:dyDescent="0.2">
      <c r="B2485" s="39" t="s">
        <v>42</v>
      </c>
      <c r="D2485" s="42">
        <f>_xll.qlCalendarAdvance(Calendar,$D2484,B2485,"f",FALSE)</f>
        <v>56906</v>
      </c>
      <c r="E2485" s="172">
        <f>_xll.qlInterestRateIndexValueDate(IndexON,D2485)</f>
        <v>56906</v>
      </c>
      <c r="F2485" s="188">
        <f>IFERROR(_xll.qlIndexFixing(IndexON,D2485,TRUE,_xll.ohTrigger(RecalcTrigger,TriggerON)),NA())</f>
        <v>1.5346992167563078E-2</v>
      </c>
      <c r="H2485" s="42">
        <f>_xll.qlCalendarAdvance(Calendar,$H2484,B2485,"f",FALSE)</f>
        <v>56906</v>
      </c>
      <c r="I2485" s="172">
        <f>_xll.qlInterestRateIndexValueDate(Index1M,$H2485)</f>
        <v>56906</v>
      </c>
      <c r="J2485" s="177">
        <f>IFERROR(_xll.qlIndexFixing(Index1M,$H2485,TRUE,_xll.ohTrigger(RecalcTrigger,Trigger1M)),NA())</f>
        <v>1.546030496161937E-2</v>
      </c>
      <c r="K2485" s="44">
        <f>IFERROR(_xll.qlIndexFixing(Index3M,H2485,TRUE,_xll.ohTrigger(RecalcTrigger,Trigger3M)),NA())</f>
        <v>1.5844976562849198E-2</v>
      </c>
      <c r="L2485" s="44">
        <f>IFERROR(_xll.qlIndexFixing(Index6M,$H2485,TRUE,_xll.ohTrigger(RecalcTrigger,Trigger6M)),NA())</f>
        <v>1.6011254678677176E-2</v>
      </c>
      <c r="M2485" s="178">
        <f>IFERROR(_xll.qlIndexFixing(Index1Y,$H2485,TRUE,_xll.ohTrigger(RecalcTrigger,Trigger1Y)),NA())</f>
        <v>1.6222815236988552E-2</v>
      </c>
      <c r="N2485" s="177">
        <f>IFERROR(_xll.qlIndexFixing(ONIndex1M,I2485,TRUE,_xll.ohTrigger(RecalcTrigger,Trigger1M)),NA())</f>
        <v>1.5454335748485981E-2</v>
      </c>
      <c r="O2485" s="44">
        <f>IFERROR(_xll.qlIndexFixing(ONIndex3M,I2485,TRUE,_xll.ohTrigger(RecalcTrigger,Trigger3M)),NA())</f>
        <v>1.5820065179490417E-2</v>
      </c>
      <c r="P2485" s="44">
        <f>IFERROR(_xll.qlIndexFixing(ONIndex6M,I2485,TRUE,_xll.ohTrigger(RecalcTrigger,Trigger6M)),NA())</f>
        <v>1.5957936350590174E-2</v>
      </c>
      <c r="Q2485" s="178">
        <f>IFERROR(_xll.qlIndexFixing(ONIndex1Y,I2485,TRUE,_xll.ohTrigger(RecalcTrigger,Trigger1Y)),NA())</f>
        <v>1.6113373756476701E-2</v>
      </c>
    </row>
    <row r="2486" spans="2:17" x14ac:dyDescent="0.2">
      <c r="B2486" s="39" t="s">
        <v>42</v>
      </c>
      <c r="D2486" s="42">
        <f>_xll.qlCalendarAdvance(Calendar,$D2485,B2486,"f",FALSE)</f>
        <v>56913</v>
      </c>
      <c r="E2486" s="172">
        <f>_xll.qlInterestRateIndexValueDate(IndexON,D2486)</f>
        <v>56913</v>
      </c>
      <c r="F2486" s="188">
        <f>IFERROR(_xll.qlIndexFixing(IndexON,D2486,TRUE,_xll.ohTrigger(RecalcTrigger,TriggerON)),NA())</f>
        <v>1.5346160543652232E-2</v>
      </c>
      <c r="H2486" s="42">
        <f>_xll.qlCalendarAdvance(Calendar,$H2485,B2486,"f",FALSE)</f>
        <v>56913</v>
      </c>
      <c r="I2486" s="172">
        <f>_xll.qlInterestRateIndexValueDate(Index1M,$H2486)</f>
        <v>56913</v>
      </c>
      <c r="J2486" s="177">
        <f>IFERROR(_xll.qlIndexFixing(Index1M,$H2486,TRUE,_xll.ohTrigger(RecalcTrigger,Trigger1M)),NA())</f>
        <v>1.5458523564621034E-2</v>
      </c>
      <c r="K2486" s="44">
        <f>IFERROR(_xll.qlIndexFixing(Index3M,H2486,TRUE,_xll.ohTrigger(RecalcTrigger,Trigger3M)),NA())</f>
        <v>1.5844045518459669E-2</v>
      </c>
      <c r="L2486" s="44">
        <f>IFERROR(_xll.qlIndexFixing(Index6M,$H2486,TRUE,_xll.ohTrigger(RecalcTrigger,Trigger6M)),NA())</f>
        <v>1.6010538297162136E-2</v>
      </c>
      <c r="M2486" s="178">
        <f>IFERROR(_xll.qlIndexFixing(Index1Y,$H2486,TRUE,_xll.ohTrigger(RecalcTrigger,Trigger1Y)),NA())</f>
        <v>1.6222163707707172E-2</v>
      </c>
      <c r="N2486" s="177">
        <f>IFERROR(_xll.qlIndexFixing(ONIndex1M,I2486,TRUE,_xll.ohTrigger(RecalcTrigger,Trigger1M)),NA())</f>
        <v>1.5452529159132311E-2</v>
      </c>
      <c r="O2486" s="44">
        <f>IFERROR(_xll.qlIndexFixing(ONIndex3M,I2486,TRUE,_xll.ohTrigger(RecalcTrigger,Trigger3M)),NA())</f>
        <v>1.5819035599552445E-2</v>
      </c>
      <c r="P2486" s="44">
        <f>IFERROR(_xll.qlIndexFixing(ONIndex6M,I2486,TRUE,_xll.ohTrigger(RecalcTrigger,Trigger6M)),NA())</f>
        <v>1.595701821253015E-2</v>
      </c>
      <c r="Q2486" s="178">
        <f>IFERROR(_xll.qlIndexFixing(ONIndex1Y,I2486,TRUE,_xll.ohTrigger(RecalcTrigger,Trigger1Y)),NA())</f>
        <v>1.6112297144004195E-2</v>
      </c>
    </row>
    <row r="2487" spans="2:17" x14ac:dyDescent="0.2">
      <c r="B2487" s="39" t="s">
        <v>42</v>
      </c>
      <c r="D2487" s="42">
        <f>_xll.qlCalendarAdvance(Calendar,$D2486,B2487,"f",FALSE)</f>
        <v>56920</v>
      </c>
      <c r="E2487" s="172">
        <f>_xll.qlInterestRateIndexValueDate(IndexON,D2487)</f>
        <v>56920</v>
      </c>
      <c r="F2487" s="188">
        <f>IFERROR(_xll.qlIndexFixing(IndexON,D2487,TRUE,_xll.ohTrigger(RecalcTrigger,TriggerON)),NA())</f>
        <v>1.534534432850343E-2</v>
      </c>
      <c r="H2487" s="42">
        <f>_xll.qlCalendarAdvance(Calendar,$H2486,B2487,"f",FALSE)</f>
        <v>56920</v>
      </c>
      <c r="I2487" s="172">
        <f>_xll.qlInterestRateIndexValueDate(Index1M,$H2487)</f>
        <v>56920</v>
      </c>
      <c r="J2487" s="177">
        <f>IFERROR(_xll.qlIndexFixing(Index1M,$H2487,TRUE,_xll.ohTrigger(RecalcTrigger,Trigger1M)),NA())</f>
        <v>1.5456553097794073E-2</v>
      </c>
      <c r="K2487" s="44">
        <f>IFERROR(_xll.qlIndexFixing(Index3M,H2487,TRUE,_xll.ohTrigger(RecalcTrigger,Trigger3M)),NA())</f>
        <v>1.5843130759730914E-2</v>
      </c>
      <c r="L2487" s="44">
        <f>IFERROR(_xll.qlIndexFixing(Index6M,$H2487,TRUE,_xll.ohTrigger(RecalcTrigger,Trigger6M)),NA())</f>
        <v>1.6009532431272205E-2</v>
      </c>
      <c r="M2487" s="178">
        <f>IFERROR(_xll.qlIndexFixing(Index1Y,$H2487,TRUE,_xll.ohTrigger(RecalcTrigger,Trigger1Y)),NA())</f>
        <v>1.6221529247084757E-2</v>
      </c>
      <c r="N2487" s="177">
        <f>IFERROR(_xll.qlIndexFixing(ONIndex1M,I2487,TRUE,_xll.ohTrigger(RecalcTrigger,Trigger1M)),NA())</f>
        <v>1.5450735381250524E-2</v>
      </c>
      <c r="O2487" s="44">
        <f>IFERROR(_xll.qlIndexFixing(ONIndex3M,I2487,TRUE,_xll.ohTrigger(RecalcTrigger,Trigger3M)),NA())</f>
        <v>1.5818021453338771E-2</v>
      </c>
      <c r="P2487" s="44">
        <f>IFERROR(_xll.qlIndexFixing(ONIndex6M,I2487,TRUE,_xll.ohTrigger(RecalcTrigger,Trigger6M)),NA())</f>
        <v>1.5956115433631846E-2</v>
      </c>
      <c r="Q2487" s="178">
        <f>IFERROR(_xll.qlIndexFixing(ONIndex1Y,I2487,TRUE,_xll.ohTrigger(RecalcTrigger,Trigger1Y)),NA())</f>
        <v>1.6111236745812718E-2</v>
      </c>
    </row>
    <row r="2488" spans="2:17" x14ac:dyDescent="0.2">
      <c r="B2488" s="39" t="s">
        <v>42</v>
      </c>
      <c r="D2488" s="42">
        <f>_xll.qlCalendarAdvance(Calendar,$D2487,B2488,"f",FALSE)</f>
        <v>56927</v>
      </c>
      <c r="E2488" s="172">
        <f>_xll.qlInterestRateIndexValueDate(IndexON,D2488)</f>
        <v>56927</v>
      </c>
      <c r="F2488" s="188">
        <f>IFERROR(_xll.qlIndexFixing(IndexON,D2488,TRUE,_xll.ohTrigger(RecalcTrigger,TriggerON)),NA())</f>
        <v>1.534454352235981E-2</v>
      </c>
      <c r="H2488" s="42">
        <f>_xll.qlCalendarAdvance(Calendar,$H2487,B2488,"f",FALSE)</f>
        <v>56927</v>
      </c>
      <c r="I2488" s="172">
        <f>_xll.qlInterestRateIndexValueDate(Index1M,$H2488)</f>
        <v>56927</v>
      </c>
      <c r="J2488" s="177">
        <f>IFERROR(_xll.qlIndexFixing(Index1M,$H2488,TRUE,_xll.ohTrigger(RecalcTrigger,Trigger1M)),NA())</f>
        <v>1.5454796514611607E-2</v>
      </c>
      <c r="K2488" s="44">
        <f>IFERROR(_xll.qlIndexFixing(Index3M,H2488,TRUE,_xll.ohTrigger(RecalcTrigger,Trigger3M)),NA())</f>
        <v>1.5842232425034488E-2</v>
      </c>
      <c r="L2488" s="44">
        <f>IFERROR(_xll.qlIndexFixing(Index6M,$H2488,TRUE,_xll.ohTrigger(RecalcTrigger,Trigger6M)),NA())</f>
        <v>1.6008847666219541E-2</v>
      </c>
      <c r="M2488" s="178">
        <f>IFERROR(_xll.qlIndexFixing(Index1Y,$H2488,TRUE,_xll.ohTrigger(RecalcTrigger,Trigger1Y)),NA())</f>
        <v>1.6220911868262317E-2</v>
      </c>
      <c r="N2488" s="177">
        <f>IFERROR(_xll.qlIndexFixing(ONIndex1M,I2488,TRUE,_xll.ohTrigger(RecalcTrigger,Trigger1M)),NA())</f>
        <v>1.5448954414678528E-2</v>
      </c>
      <c r="O2488" s="44">
        <f>IFERROR(_xll.qlIndexFixing(ONIndex3M,I2488,TRUE,_xll.ohTrigger(RecalcTrigger,Trigger3M)),NA())</f>
        <v>1.5817022741011488E-2</v>
      </c>
      <c r="P2488" s="44">
        <f>IFERROR(_xll.qlIndexFixing(ONIndex6M,I2488,TRUE,_xll.ohTrigger(RecalcTrigger,Trigger6M)),NA())</f>
        <v>1.5955228014057354E-2</v>
      </c>
      <c r="Q2488" s="178">
        <f>IFERROR(_xll.qlIndexFixing(ONIndex1Y,I2488,TRUE,_xll.ohTrigger(RecalcTrigger,Trigger1Y)),NA())</f>
        <v>1.6110192562064363E-2</v>
      </c>
    </row>
    <row r="2489" spans="2:17" x14ac:dyDescent="0.2">
      <c r="B2489" s="39" t="s">
        <v>42</v>
      </c>
      <c r="D2489" s="42">
        <f>_xll.qlCalendarAdvance(Calendar,$D2488,B2489,"f",FALSE)</f>
        <v>56934</v>
      </c>
      <c r="E2489" s="172">
        <f>_xll.qlInterestRateIndexValueDate(IndexON,D2489)</f>
        <v>56934</v>
      </c>
      <c r="F2489" s="188">
        <f>IFERROR(_xll.qlIndexFixing(IndexON,D2489,TRUE,_xll.ohTrigger(RecalcTrigger,TriggerON)),NA())</f>
        <v>1.5343758124816143E-2</v>
      </c>
      <c r="H2489" s="42">
        <f>_xll.qlCalendarAdvance(Calendar,$H2488,B2489,"f",FALSE)</f>
        <v>56934</v>
      </c>
      <c r="I2489" s="172">
        <f>_xll.qlInterestRateIndexValueDate(Index1M,$H2489)</f>
        <v>56934</v>
      </c>
      <c r="J2489" s="177">
        <f>IFERROR(_xll.qlIndexFixing(Index1M,$H2489,TRUE,_xll.ohTrigger(RecalcTrigger,Trigger1M)),NA())</f>
        <v>1.5453052758742869E-2</v>
      </c>
      <c r="K2489" s="44">
        <f>IFERROR(_xll.qlIndexFixing(Index3M,H2489,TRUE,_xll.ohTrigger(RecalcTrigger,Trigger3M)),NA())</f>
        <v>1.5841350652736653E-2</v>
      </c>
      <c r="L2489" s="44">
        <f>IFERROR(_xll.qlIndexFixing(Index6M,$H2489,TRUE,_xll.ohTrigger(RecalcTrigger,Trigger6M)),NA())</f>
        <v>1.6008179357673864E-2</v>
      </c>
      <c r="M2489" s="178">
        <f>IFERROR(_xll.qlIndexFixing(Index1Y,$H2489,TRUE,_xll.ohTrigger(RecalcTrigger,Trigger1Y)),NA())</f>
        <v>1.622031158438153E-2</v>
      </c>
      <c r="N2489" s="177">
        <f>IFERROR(_xll.qlIndexFixing(ONIndex1M,I2489,TRUE,_xll.ohTrigger(RecalcTrigger,Trigger1M)),NA())</f>
        <v>1.5447186259416323E-2</v>
      </c>
      <c r="O2489" s="44">
        <f>IFERROR(_xll.qlIndexFixing(ONIndex3M,I2489,TRUE,_xll.ohTrigger(RecalcTrigger,Trigger3M)),NA())</f>
        <v>1.5816039462327458E-2</v>
      </c>
      <c r="P2489" s="44">
        <f>IFERROR(_xll.qlIndexFixing(ONIndex6M,I2489,TRUE,_xll.ohTrigger(RecalcTrigger,Trigger6M)),NA())</f>
        <v>1.5954355953644583E-2</v>
      </c>
      <c r="Q2489" s="178">
        <f>IFERROR(_xll.qlIndexFixing(ONIndex1Y,I2489,TRUE,_xll.ohTrigger(RecalcTrigger,Trigger1Y)),NA())</f>
        <v>1.6109164592597036E-2</v>
      </c>
    </row>
    <row r="2490" spans="2:17" x14ac:dyDescent="0.2">
      <c r="B2490" s="39" t="s">
        <v>42</v>
      </c>
      <c r="D2490" s="42">
        <f>_xll.qlCalendarAdvance(Calendar,$D2489,B2490,"f",FALSE)</f>
        <v>56941</v>
      </c>
      <c r="E2490" s="172">
        <f>_xll.qlInterestRateIndexValueDate(IndexON,D2490)</f>
        <v>56941</v>
      </c>
      <c r="F2490" s="188">
        <f>IFERROR(_xll.qlIndexFixing(IndexON,D2490,TRUE,_xll.ohTrigger(RecalcTrigger,TriggerON)),NA())</f>
        <v>1.5342988136277658E-2</v>
      </c>
      <c r="H2490" s="42">
        <f>_xll.qlCalendarAdvance(Calendar,$H2489,B2490,"f",FALSE)</f>
        <v>56941</v>
      </c>
      <c r="I2490" s="172">
        <f>_xll.qlInterestRateIndexValueDate(Index1M,$H2490)</f>
        <v>56941</v>
      </c>
      <c r="J2490" s="177">
        <f>IFERROR(_xll.qlIndexFixing(Index1M,$H2490,TRUE,_xll.ohTrigger(RecalcTrigger,Trigger1M)),NA())</f>
        <v>1.5451322015294866E-2</v>
      </c>
      <c r="K2490" s="44">
        <f>IFERROR(_xll.qlIndexFixing(Index3M,H2490,TRUE,_xll.ohTrigger(RecalcTrigger,Trigger3M)),NA())</f>
        <v>1.5840485581211601E-2</v>
      </c>
      <c r="L2490" s="44">
        <f>IFERROR(_xll.qlIndexFixing(Index6M,$H2490,TRUE,_xll.ohTrigger(RecalcTrigger,Trigger6M)),NA())</f>
        <v>1.6007527553020977E-2</v>
      </c>
      <c r="M2490" s="178">
        <f>IFERROR(_xll.qlIndexFixing(Index1Y,$H2490,TRUE,_xll.ohTrigger(RecalcTrigger,Trigger1Y)),NA())</f>
        <v>1.621972840858385E-2</v>
      </c>
      <c r="N2490" s="177">
        <f>IFERROR(_xll.qlIndexFixing(ONIndex1M,I2490,TRUE,_xll.ohTrigger(RecalcTrigger,Trigger1M)),NA())</f>
        <v>1.5445430915463909E-2</v>
      </c>
      <c r="O2490" s="44">
        <f>IFERROR(_xll.qlIndexFixing(ONIndex3M,I2490,TRUE,_xll.ohTrigger(RecalcTrigger,Trigger3M)),NA())</f>
        <v>1.5815071617367726E-2</v>
      </c>
      <c r="P2490" s="44">
        <f>IFERROR(_xll.qlIndexFixing(ONIndex6M,I2490,TRUE,_xll.ohTrigger(RecalcTrigger,Trigger6M)),NA())</f>
        <v>1.5953499252555625E-2</v>
      </c>
      <c r="Q2490" s="178">
        <f>IFERROR(_xll.qlIndexFixing(ONIndex1Y,I2490,TRUE,_xll.ohTrigger(RecalcTrigger,Trigger1Y)),NA())</f>
        <v>1.6108152837653877E-2</v>
      </c>
    </row>
    <row r="2491" spans="2:17" x14ac:dyDescent="0.2">
      <c r="B2491" s="39" t="s">
        <v>42</v>
      </c>
      <c r="D2491" s="42">
        <f>_xll.qlCalendarAdvance(Calendar,$D2490,B2491,"f",FALSE)</f>
        <v>56948</v>
      </c>
      <c r="E2491" s="172">
        <f>_xll.qlInterestRateIndexValueDate(IndexON,D2491)</f>
        <v>56948</v>
      </c>
      <c r="F2491" s="188">
        <f>IFERROR(_xll.qlIndexFixing(IndexON,D2491,TRUE,_xll.ohTrigger(RecalcTrigger,TriggerON)),NA())</f>
        <v>1.5342233556420171E-2</v>
      </c>
      <c r="H2491" s="42">
        <f>_xll.qlCalendarAdvance(Calendar,$H2490,B2491,"f",FALSE)</f>
        <v>56948</v>
      </c>
      <c r="I2491" s="172">
        <f>_xll.qlInterestRateIndexValueDate(Index1M,$H2491)</f>
        <v>56948</v>
      </c>
      <c r="J2491" s="177">
        <f>IFERROR(_xll.qlIndexFixing(Index1M,$H2491,TRUE,_xll.ohTrigger(RecalcTrigger,Trigger1M)),NA())</f>
        <v>1.5449811273480935E-2</v>
      </c>
      <c r="K2491" s="44">
        <f>IFERROR(_xll.qlIndexFixing(Index3M,H2491,TRUE,_xll.ohTrigger(RecalcTrigger,Trigger3M)),NA())</f>
        <v>1.5839351476057386E-2</v>
      </c>
      <c r="L2491" s="44">
        <f>IFERROR(_xll.qlIndexFixing(Index6M,$H2491,TRUE,_xll.ohTrigger(RecalcTrigger,Trigger6M)),NA())</f>
        <v>1.6007202797790693E-2</v>
      </c>
      <c r="M2491" s="178">
        <f>IFERROR(_xll.qlIndexFixing(Index1Y,$H2491,TRUE,_xll.ohTrigger(RecalcTrigger,Trigger1Y)),NA())</f>
        <v>1.6219162354012724E-2</v>
      </c>
      <c r="N2491" s="177">
        <f>IFERROR(_xll.qlIndexFixing(ONIndex1M,I2491,TRUE,_xll.ohTrigger(RecalcTrigger,Trigger1M)),NA())</f>
        <v>1.5443688382902332E-2</v>
      </c>
      <c r="O2491" s="44">
        <f>IFERROR(_xll.qlIndexFixing(ONIndex3M,I2491,TRUE,_xll.ohTrigger(RecalcTrigger,Trigger3M)),NA())</f>
        <v>1.5814119206132293E-2</v>
      </c>
      <c r="P2491" s="44">
        <f>IFERROR(_xll.qlIndexFixing(ONIndex6M,I2491,TRUE,_xll.ohTrigger(RecalcTrigger,Trigger6M)),NA())</f>
        <v>1.5952657910547341E-2</v>
      </c>
      <c r="Q2491" s="178">
        <f>IFERROR(_xll.qlIndexFixing(ONIndex1Y,I2491,TRUE,_xll.ohTrigger(RecalcTrigger,Trigger1Y)),NA())</f>
        <v>1.6107157296829655E-2</v>
      </c>
    </row>
    <row r="2492" spans="2:17" x14ac:dyDescent="0.2">
      <c r="B2492" s="39" t="s">
        <v>42</v>
      </c>
      <c r="D2492" s="42">
        <f>_xll.qlCalendarAdvance(Calendar,$D2491,B2492,"f",FALSE)</f>
        <v>56955</v>
      </c>
      <c r="E2492" s="172">
        <f>_xll.qlInterestRateIndexValueDate(IndexON,D2492)</f>
        <v>56955</v>
      </c>
      <c r="F2492" s="188">
        <f>IFERROR(_xll.qlIndexFixing(IndexON,D2492,TRUE,_xll.ohTrigger(RecalcTrigger,TriggerON)),NA())</f>
        <v>1.5341494385567866E-2</v>
      </c>
      <c r="H2492" s="42">
        <f>_xll.qlCalendarAdvance(Calendar,$H2491,B2492,"f",FALSE)</f>
        <v>56955</v>
      </c>
      <c r="I2492" s="172">
        <f>_xll.qlInterestRateIndexValueDate(Index1M,$H2492)</f>
        <v>56955</v>
      </c>
      <c r="J2492" s="177">
        <f>IFERROR(_xll.qlIndexFixing(Index1M,$H2492,TRUE,_xll.ohTrigger(RecalcTrigger,Trigger1M)),NA())</f>
        <v>1.5448112248615191E-2</v>
      </c>
      <c r="K2492" s="44">
        <f>IFERROR(_xll.qlIndexFixing(Index3M,H2492,TRUE,_xll.ohTrigger(RecalcTrigger,Trigger3M)),NA())</f>
        <v>1.5838519023445647E-2</v>
      </c>
      <c r="L2492" s="44">
        <f>IFERROR(_xll.qlIndexFixing(Index6M,$H2492,TRUE,_xll.ohTrigger(RecalcTrigger,Trigger6M)),NA())</f>
        <v>1.6006585309458119E-2</v>
      </c>
      <c r="M2492" s="178">
        <f>IFERROR(_xll.qlIndexFixing(Index1Y,$H2492,TRUE,_xll.ohTrigger(RecalcTrigger,Trigger1Y)),NA())</f>
        <v>1.6218613433812267E-2</v>
      </c>
      <c r="N2492" s="177">
        <f>IFERROR(_xll.qlIndexFixing(ONIndex1M,I2492,TRUE,_xll.ohTrigger(RecalcTrigger,Trigger1M)),NA())</f>
        <v>1.5441958661731592E-2</v>
      </c>
      <c r="O2492" s="44">
        <f>IFERROR(_xll.qlIndexFixing(ONIndex3M,I2492,TRUE,_xll.ohTrigger(RecalcTrigger,Trigger3M)),NA())</f>
        <v>1.5813182228702205E-2</v>
      </c>
      <c r="P2492" s="44">
        <f>IFERROR(_xll.qlIndexFixing(ONIndex6M,I2492,TRUE,_xll.ohTrigger(RecalcTrigger,Trigger6M)),NA())</f>
        <v>1.595183192786287E-2</v>
      </c>
      <c r="Q2492" s="178">
        <f>IFERROR(_xll.qlIndexFixing(ONIndex1Y,I2492,TRUE,_xll.ohTrigger(RecalcTrigger,Trigger1Y)),NA())</f>
        <v>1.6106177970448554E-2</v>
      </c>
    </row>
    <row r="2493" spans="2:17" x14ac:dyDescent="0.2">
      <c r="B2493" s="39" t="s">
        <v>42</v>
      </c>
      <c r="D2493" s="42">
        <f>_xll.qlCalendarAdvance(Calendar,$D2492,B2493,"f",FALSE)</f>
        <v>56962</v>
      </c>
      <c r="E2493" s="172">
        <f>_xll.qlInterestRateIndexValueDate(IndexON,D2493)</f>
        <v>56962</v>
      </c>
      <c r="F2493" s="188">
        <f>IFERROR(_xll.qlIndexFixing(IndexON,D2493,TRUE,_xll.ohTrigger(RecalcTrigger,TriggerON)),NA())</f>
        <v>1.534077062339656E-2</v>
      </c>
      <c r="H2493" s="42">
        <f>_xll.qlCalendarAdvance(Calendar,$H2492,B2493,"f",FALSE)</f>
        <v>56962</v>
      </c>
      <c r="I2493" s="172">
        <f>_xll.qlInterestRateIndexValueDate(Index1M,$H2493)</f>
        <v>56962</v>
      </c>
      <c r="J2493" s="177">
        <f>IFERROR(_xll.qlIndexFixing(Index1M,$H2493,TRUE,_xll.ohTrigger(RecalcTrigger,Trigger1M)),NA())</f>
        <v>1.5446431172057485E-2</v>
      </c>
      <c r="K2493" s="44">
        <f>IFERROR(_xll.qlIndexFixing(Index3M,H2493,TRUE,_xll.ohTrigger(RecalcTrigger,Trigger3M)),NA())</f>
        <v>1.5837703683798849E-2</v>
      </c>
      <c r="L2493" s="44">
        <f>IFERROR(_xll.qlIndexFixing(Index6M,$H2493,TRUE,_xll.ohTrigger(RecalcTrigger,Trigger6M)),NA())</f>
        <v>1.600598446827476E-2</v>
      </c>
      <c r="M2493" s="178">
        <f>IFERROR(_xll.qlIndexFixing(Index1Y,$H2493,TRUE,_xll.ohTrigger(RecalcTrigger,Trigger1Y)),NA())</f>
        <v>1.6218081661127256E-2</v>
      </c>
      <c r="N2493" s="177">
        <f>IFERROR(_xll.qlIndexFixing(ONIndex1M,I2493,TRUE,_xll.ohTrigger(RecalcTrigger,Trigger1M)),NA())</f>
        <v>1.5440241751789596E-2</v>
      </c>
      <c r="O2493" s="44">
        <f>IFERROR(_xll.qlIndexFixing(ONIndex3M,I2493,TRUE,_xll.ohTrigger(RecalcTrigger,Trigger3M)),NA())</f>
        <v>1.5812260684996415E-2</v>
      </c>
      <c r="P2493" s="44">
        <f>IFERROR(_xll.qlIndexFixing(ONIndex6M,I2493,TRUE,_xll.ohTrigger(RecalcTrigger,Trigger6M)),NA())</f>
        <v>1.5951021304340118E-2</v>
      </c>
      <c r="Q2493" s="178">
        <f>IFERROR(_xll.qlIndexFixing(ONIndex1Y,I2493,TRUE,_xll.ohTrigger(RecalcTrigger,Trigger1Y)),NA())</f>
        <v>1.6105214858348482E-2</v>
      </c>
    </row>
    <row r="2494" spans="2:17" x14ac:dyDescent="0.2">
      <c r="B2494" s="39" t="s">
        <v>42</v>
      </c>
      <c r="D2494" s="42">
        <f>_xll.qlCalendarAdvance(Calendar,$D2493,B2494,"f",FALSE)</f>
        <v>56969</v>
      </c>
      <c r="E2494" s="172">
        <f>_xll.qlInterestRateIndexValueDate(IndexON,D2494)</f>
        <v>56969</v>
      </c>
      <c r="F2494" s="188">
        <f>IFERROR(_xll.qlIndexFixing(IndexON,D2494,TRUE,_xll.ohTrigger(RecalcTrigger,TriggerON)),NA())</f>
        <v>1.5340062547327671E-2</v>
      </c>
      <c r="H2494" s="42">
        <f>_xll.qlCalendarAdvance(Calendar,$H2493,B2494,"f",FALSE)</f>
        <v>56969</v>
      </c>
      <c r="I2494" s="172">
        <f>_xll.qlInterestRateIndexValueDate(Index1M,$H2494)</f>
        <v>56969</v>
      </c>
      <c r="J2494" s="177">
        <f>IFERROR(_xll.qlIndexFixing(Index1M,$H2494,TRUE,_xll.ohTrigger(RecalcTrigger,Trigger1M)),NA())</f>
        <v>1.5444769697546715E-2</v>
      </c>
      <c r="K2494" s="44">
        <f>IFERROR(_xll.qlIndexFixing(Index3M,H2494,TRUE,_xll.ohTrigger(RecalcTrigger,Trigger3M)),NA())</f>
        <v>1.5836905592654871E-2</v>
      </c>
      <c r="L2494" s="44">
        <f>IFERROR(_xll.qlIndexFixing(Index6M,$H2494,TRUE,_xll.ohTrigger(RecalcTrigger,Trigger6M)),NA())</f>
        <v>1.6005400319904217E-2</v>
      </c>
      <c r="M2494" s="178">
        <f>IFERROR(_xll.qlIndexFixing(Index1Y,$H2494,TRUE,_xll.ohTrigger(RecalcTrigger,Trigger1Y)),NA())</f>
        <v>1.621756704869325E-2</v>
      </c>
      <c r="N2494" s="177">
        <f>IFERROR(_xll.qlIndexFixing(ONIndex1M,I2494,TRUE,_xll.ohTrigger(RecalcTrigger,Trigger1M)),NA())</f>
        <v>1.543853921953886E-2</v>
      </c>
      <c r="O2494" s="44">
        <f>IFERROR(_xll.qlIndexFixing(ONIndex3M,I2494,TRUE,_xll.ohTrigger(RecalcTrigger,Trigger3M)),NA())</f>
        <v>1.5811354950745482E-2</v>
      </c>
      <c r="P2494" s="44">
        <f>IFERROR(_xll.qlIndexFixing(ONIndex6M,I2494,TRUE,_xll.ohTrigger(RecalcTrigger,Trigger6M)),NA())</f>
        <v>1.5950226293734993E-2</v>
      </c>
      <c r="Q2494" s="178">
        <f>IFERROR(_xll.qlIndexFixing(ONIndex1Y,I2494,TRUE,_xll.ohTrigger(RecalcTrigger,Trigger1Y)),NA())</f>
        <v>1.6104268101144736E-2</v>
      </c>
    </row>
    <row r="2495" spans="2:17" x14ac:dyDescent="0.2">
      <c r="B2495" s="39" t="s">
        <v>42</v>
      </c>
      <c r="D2495" s="42">
        <f>_xll.qlCalendarAdvance(Calendar,$D2494,B2495,"f",FALSE)</f>
        <v>56977</v>
      </c>
      <c r="E2495" s="172">
        <f>_xll.qlInterestRateIndexValueDate(IndexON,D2495)</f>
        <v>56977</v>
      </c>
      <c r="F2495" s="188">
        <f>IFERROR(_xll.qlIndexFixing(IndexON,D2495,TRUE,_xll.ohTrigger(RecalcTrigger,TriggerON)),NA())</f>
        <v>1.5339273722823066E-2</v>
      </c>
      <c r="H2495" s="42">
        <f>_xll.qlCalendarAdvance(Calendar,$H2494,B2495,"f",FALSE)</f>
        <v>56977</v>
      </c>
      <c r="I2495" s="172">
        <f>_xll.qlInterestRateIndexValueDate(Index1M,$H2495)</f>
        <v>56977</v>
      </c>
      <c r="J2495" s="177">
        <f>IFERROR(_xll.qlIndexFixing(Index1M,$H2495,TRUE,_xll.ohTrigger(RecalcTrigger,Trigger1M)),NA())</f>
        <v>1.5443318753665752E-2</v>
      </c>
      <c r="K2495" s="44">
        <f>IFERROR(_xll.qlIndexFixing(Index3M,H2495,TRUE,_xll.ohTrigger(RecalcTrigger,Trigger3M)),NA())</f>
        <v>1.5836014685735509E-2</v>
      </c>
      <c r="L2495" s="44">
        <f>IFERROR(_xll.qlIndexFixing(Index6M,$H2495,TRUE,_xll.ohTrigger(RecalcTrigger,Trigger6M)),NA())</f>
        <v>1.6004753187757136E-2</v>
      </c>
      <c r="M2495" s="178">
        <f>IFERROR(_xll.qlIndexFixing(Index1Y,$H2495,TRUE,_xll.ohTrigger(RecalcTrigger,Trigger1Y)),NA())</f>
        <v>1.6216999939933221E-2</v>
      </c>
      <c r="N2495" s="177">
        <f>IFERROR(_xll.qlIndexFixing(ONIndex1M,I2495,TRUE,_xll.ohTrigger(RecalcTrigger,Trigger1M)),NA())</f>
        <v>1.5436617842230493E-2</v>
      </c>
      <c r="O2495" s="44">
        <f>IFERROR(_xll.qlIndexFixing(ONIndex3M,I2495,TRUE,_xll.ohTrigger(RecalcTrigger,Trigger3M)),NA())</f>
        <v>1.5810340808989354E-2</v>
      </c>
      <c r="P2495" s="44">
        <f>IFERROR(_xll.qlIndexFixing(ONIndex6M,I2495,TRUE,_xll.ohTrigger(RecalcTrigger,Trigger6M)),NA())</f>
        <v>1.5949337924379137E-2</v>
      </c>
      <c r="Q2495" s="178">
        <f>IFERROR(_xll.qlIndexFixing(ONIndex1Y,I2495,TRUE,_xll.ohTrigger(RecalcTrigger,Trigger1Y)),NA())</f>
        <v>1.6103206727237085E-2</v>
      </c>
    </row>
    <row r="2496" spans="2:17" x14ac:dyDescent="0.2">
      <c r="B2496" s="39" t="s">
        <v>42</v>
      </c>
      <c r="D2496" s="42">
        <f>_xll.qlCalendarAdvance(Calendar,$D2495,B2496,"f",FALSE)</f>
        <v>56984</v>
      </c>
      <c r="E2496" s="172">
        <f>_xll.qlInterestRateIndexValueDate(IndexON,D2496)</f>
        <v>56984</v>
      </c>
      <c r="F2496" s="188">
        <f>IFERROR(_xll.qlIndexFixing(IndexON,D2496,TRUE,_xll.ohTrigger(RecalcTrigger,TriggerON)),NA())</f>
        <v>1.533860144238397E-2</v>
      </c>
      <c r="H2496" s="42">
        <f>_xll.qlCalendarAdvance(Calendar,$H2495,B2496,"f",FALSE)</f>
        <v>56984</v>
      </c>
      <c r="I2496" s="172">
        <f>_xll.qlInterestRateIndexValueDate(Index1M,$H2496)</f>
        <v>56984</v>
      </c>
      <c r="J2496" s="177">
        <f>IFERROR(_xll.qlIndexFixing(Index1M,$H2496,TRUE,_xll.ohTrigger(RecalcTrigger,Trigger1M)),NA())</f>
        <v>1.5441703718174216E-2</v>
      </c>
      <c r="K2496" s="44">
        <f>IFERROR(_xll.qlIndexFixing(Index3M,H2496,TRUE,_xll.ohTrigger(RecalcTrigger,Trigger3M)),NA())</f>
        <v>1.5835253691593925E-2</v>
      </c>
      <c r="L2496" s="44">
        <f>IFERROR(_xll.qlIndexFixing(Index6M,$H2496,TRUE,_xll.ohTrigger(RecalcTrigger,Trigger6M)),NA())</f>
        <v>1.600388834914742E-2</v>
      </c>
      <c r="M2496" s="178">
        <f>IFERROR(_xll.qlIndexFixing(Index1Y,$H2496,TRUE,_xll.ohTrigger(RecalcTrigger,Trigger1Y)),NA())</f>
        <v>1.6216522112181279E-2</v>
      </c>
      <c r="N2496" s="177">
        <f>IFERROR(_xll.qlIndexFixing(ONIndex1M,I2496,TRUE,_xll.ohTrigger(RecalcTrigger,Trigger1M)),NA())</f>
        <v>1.5434958451887582E-2</v>
      </c>
      <c r="O2496" s="44">
        <f>IFERROR(_xll.qlIndexFixing(ONIndex3M,I2496,TRUE,_xll.ohTrigger(RecalcTrigger,Trigger3M)),NA())</f>
        <v>1.5809471911893969E-2</v>
      </c>
      <c r="P2496" s="44">
        <f>IFERROR(_xll.qlIndexFixing(ONIndex6M,I2496,TRUE,_xll.ohTrigger(RecalcTrigger,Trigger6M)),NA())</f>
        <v>1.5948578367550592E-2</v>
      </c>
      <c r="Q2496" s="178">
        <f>IFERROR(_xll.qlIndexFixing(ONIndex1Y,I2496,TRUE,_xll.ohTrigger(RecalcTrigger,Trigger1Y)),NA())</f>
        <v>1.6102296123644555E-2</v>
      </c>
    </row>
    <row r="2497" spans="2:17" x14ac:dyDescent="0.2">
      <c r="B2497" s="39" t="s">
        <v>42</v>
      </c>
      <c r="D2497" s="42">
        <f>_xll.qlCalendarAdvance(Calendar,$D2496,B2497,"f",FALSE)</f>
        <v>56991</v>
      </c>
      <c r="E2497" s="172">
        <f>_xll.qlInterestRateIndexValueDate(IndexON,D2497)</f>
        <v>56991</v>
      </c>
      <c r="F2497" s="188">
        <f>IFERROR(_xll.qlIndexFixing(IndexON,D2497,TRUE,_xll.ohTrigger(RecalcTrigger,TriggerON)),NA())</f>
        <v>1.533794590691695E-2</v>
      </c>
      <c r="H2497" s="42">
        <f>_xll.qlCalendarAdvance(Calendar,$H2496,B2497,"f",FALSE)</f>
        <v>56991</v>
      </c>
      <c r="I2497" s="172">
        <f>_xll.qlInterestRateIndexValueDate(Index1M,$H2497)</f>
        <v>56991</v>
      </c>
      <c r="J2497" s="177">
        <f>IFERROR(_xll.qlIndexFixing(Index1M,$H2497,TRUE,_xll.ohTrigger(RecalcTrigger,Trigger1M)),NA())</f>
        <v>1.5440109071011716E-2</v>
      </c>
      <c r="K2497" s="44">
        <f>IFERROR(_xll.qlIndexFixing(Index3M,H2497,TRUE,_xll.ohTrigger(RecalcTrigger,Trigger3M)),NA())</f>
        <v>1.5834510010229313E-2</v>
      </c>
      <c r="L2497" s="44">
        <f>IFERROR(_xll.qlIndexFixing(Index6M,$H2497,TRUE,_xll.ohTrigger(RecalcTrigger,Trigger6M)),NA())</f>
        <v>1.6003355560684017E-2</v>
      </c>
      <c r="M2497" s="178">
        <f>IFERROR(_xll.qlIndexFixing(Index1Y,$H2497,TRUE,_xll.ohTrigger(RecalcTrigger,Trigger1Y)),NA())</f>
        <v>1.6216061450656731E-2</v>
      </c>
      <c r="N2497" s="177">
        <f>IFERROR(_xll.qlIndexFixing(ONIndex1M,I2497,TRUE,_xll.ohTrigger(RecalcTrigger,Trigger1M)),NA())</f>
        <v>1.5433319422072378E-2</v>
      </c>
      <c r="O2497" s="44">
        <f>IFERROR(_xll.qlIndexFixing(ONIndex3M,I2497,TRUE,_xll.ohTrigger(RecalcTrigger,Trigger3M)),NA())</f>
        <v>1.5808620260312489E-2</v>
      </c>
      <c r="P2497" s="44">
        <f>IFERROR(_xll.qlIndexFixing(ONIndex6M,I2497,TRUE,_xll.ohTrigger(RecalcTrigger,Trigger6M)),NA())</f>
        <v>1.5947835392791099E-2</v>
      </c>
      <c r="Q2497" s="178">
        <f>IFERROR(_xll.qlIndexFixing(ONIndex1Y,I2497,TRUE,_xll.ohTrigger(RecalcTrigger,Trigger1Y)),NA())</f>
        <v>1.6101402412204147E-2</v>
      </c>
    </row>
    <row r="2498" spans="2:17" x14ac:dyDescent="0.2">
      <c r="B2498" s="39" t="s">
        <v>42</v>
      </c>
      <c r="D2498" s="42">
        <f>_xll.qlCalendarAdvance(Calendar,$D2497,B2498,"f",FALSE)</f>
        <v>56998</v>
      </c>
      <c r="E2498" s="172">
        <f>_xll.qlInterestRateIndexValueDate(IndexON,D2498)</f>
        <v>56998</v>
      </c>
      <c r="F2498" s="188">
        <f>IFERROR(_xll.qlIndexFixing(IndexON,D2498,TRUE,_xll.ohTrigger(RecalcTrigger,TriggerON)),NA())</f>
        <v>1.5337307116259913E-2</v>
      </c>
      <c r="H2498" s="42">
        <f>_xll.qlCalendarAdvance(Calendar,$H2497,B2498,"f",FALSE)</f>
        <v>56998</v>
      </c>
      <c r="I2498" s="172">
        <f>_xll.qlInterestRateIndexValueDate(Index1M,$H2498)</f>
        <v>56998</v>
      </c>
      <c r="J2498" s="177">
        <f>IFERROR(_xll.qlIndexFixing(Index1M,$H2498,TRUE,_xll.ohTrigger(RecalcTrigger,Trigger1M)),NA())</f>
        <v>1.5438534812175799E-2</v>
      </c>
      <c r="K2498" s="44">
        <f>IFERROR(_xll.qlIndexFixing(Index3M,H2498,TRUE,_xll.ohTrigger(RecalcTrigger,Trigger3M)),NA())</f>
        <v>1.5833783641630104E-2</v>
      </c>
      <c r="L2498" s="44">
        <f>IFERROR(_xll.qlIndexFixing(Index6M,$H2498,TRUE,_xll.ohTrigger(RecalcTrigger,Trigger6M)),NA())</f>
        <v>1.6002839485918175E-2</v>
      </c>
      <c r="M2498" s="178">
        <f>IFERROR(_xll.qlIndexFixing(Index1Y,$H2498,TRUE,_xll.ohTrigger(RecalcTrigger,Trigger1Y)),NA())</f>
        <v>1.6215617955335881E-2</v>
      </c>
      <c r="N2498" s="177">
        <f>IFERROR(_xll.qlIndexFixing(ONIndex1M,I2498,TRUE,_xll.ohTrigger(RecalcTrigger,Trigger1M)),NA())</f>
        <v>1.5431700752784883E-2</v>
      </c>
      <c r="O2498" s="44">
        <f>IFERROR(_xll.qlIndexFixing(ONIndex3M,I2498,TRUE,_xll.ohTrigger(RecalcTrigger,Trigger3M)),NA())</f>
        <v>1.5807785853920731E-2</v>
      </c>
      <c r="P2498" s="44">
        <f>IFERROR(_xll.qlIndexFixing(ONIndex6M,I2498,TRUE,_xll.ohTrigger(RecalcTrigger,Trigger6M)),NA())</f>
        <v>1.5947108999938564E-2</v>
      </c>
      <c r="Q2498" s="178">
        <f>IFERROR(_xll.qlIndexFixing(ONIndex1Y,I2498,TRUE,_xll.ohTrigger(RecalcTrigger,Trigger1Y)),NA())</f>
        <v>1.6100525592753767E-2</v>
      </c>
    </row>
    <row r="2499" spans="2:17" x14ac:dyDescent="0.2">
      <c r="B2499" s="39" t="s">
        <v>42</v>
      </c>
      <c r="D2499" s="42">
        <f>_xll.qlCalendarAdvance(Calendar,$D2498,B2499,"f",FALSE)</f>
        <v>57005</v>
      </c>
      <c r="E2499" s="172">
        <f>_xll.qlInterestRateIndexValueDate(IndexON,D2499)</f>
        <v>57005</v>
      </c>
      <c r="F2499" s="188">
        <f>IFERROR(_xll.qlIndexFixing(IndexON,D2499,TRUE,_xll.ohTrigger(RecalcTrigger,TriggerON)),NA())</f>
        <v>1.5336685070574951E-2</v>
      </c>
      <c r="H2499" s="42">
        <f>_xll.qlCalendarAdvance(Calendar,$H2498,B2499,"f",FALSE)</f>
        <v>57005</v>
      </c>
      <c r="I2499" s="172">
        <f>_xll.qlInterestRateIndexValueDate(Index1M,$H2499)</f>
        <v>57005</v>
      </c>
      <c r="J2499" s="177">
        <f>IFERROR(_xll.qlIndexFixing(Index1M,$H2499,TRUE,_xll.ohTrigger(RecalcTrigger,Trigger1M)),NA())</f>
        <v>1.5436980941659097E-2</v>
      </c>
      <c r="K2499" s="44">
        <f>IFERROR(_xll.qlIndexFixing(Index3M,H2499,TRUE,_xll.ohTrigger(RecalcTrigger,Trigger3M)),NA())</f>
        <v>1.5833074585787379E-2</v>
      </c>
      <c r="L2499" s="44">
        <f>IFERROR(_xll.qlIndexFixing(Index6M,$H2499,TRUE,_xll.ohTrigger(RecalcTrigger,Trigger6M)),NA())</f>
        <v>1.6002340124836097E-2</v>
      </c>
      <c r="M2499" s="178">
        <f>IFERROR(_xll.qlIndexFixing(Index1Y,$H2499,TRUE,_xll.ohTrigger(RecalcTrigger,Trigger1Y)),NA())</f>
        <v>1.62151916261957E-2</v>
      </c>
      <c r="N2499" s="177">
        <f>IFERROR(_xll.qlIndexFixing(ONIndex1M,I2499,TRUE,_xll.ohTrigger(RecalcTrigger,Trigger1M)),NA())</f>
        <v>1.5430102444106142E-2</v>
      </c>
      <c r="O2499" s="44">
        <f>IFERROR(_xll.qlIndexFixing(ONIndex3M,I2499,TRUE,_xll.ohTrigger(RecalcTrigger,Trigger3M)),NA())</f>
        <v>1.5806968692880785E-2</v>
      </c>
      <c r="P2499" s="44">
        <f>IFERROR(_xll.qlIndexFixing(ONIndex6M,I2499,TRUE,_xll.ohTrigger(RecalcTrigger,Trigger6M)),NA())</f>
        <v>1.5946399188992988E-2</v>
      </c>
      <c r="Q2499" s="178">
        <f>IFERROR(_xll.qlIndexFixing(ONIndex1Y,I2499,TRUE,_xll.ohTrigger(RecalcTrigger,Trigger1Y)),NA())</f>
        <v>1.6099665665374463E-2</v>
      </c>
    </row>
    <row r="2500" spans="2:17" x14ac:dyDescent="0.2">
      <c r="B2500" s="39" t="s">
        <v>42</v>
      </c>
      <c r="D2500" s="42">
        <f>_xll.qlCalendarAdvance(Calendar,$D2499,B2500,"f",FALSE)</f>
        <v>57012</v>
      </c>
      <c r="E2500" s="172">
        <f>_xll.qlInterestRateIndexValueDate(IndexON,D2500)</f>
        <v>57012</v>
      </c>
      <c r="F2500" s="188">
        <f>IFERROR(_xll.qlIndexFixing(IndexON,D2500,TRUE,_xll.ohTrigger(RecalcTrigger,TriggerON)),NA())</f>
        <v>1.5336079769862065E-2</v>
      </c>
      <c r="H2500" s="42">
        <f>_xll.qlCalendarAdvance(Calendar,$H2499,B2500,"f",FALSE)</f>
        <v>57012</v>
      </c>
      <c r="I2500" s="172">
        <f>_xll.qlInterestRateIndexValueDate(Index1M,$H2500)</f>
        <v>57012</v>
      </c>
      <c r="J2500" s="177">
        <f>IFERROR(_xll.qlIndexFixing(Index1M,$H2500,TRUE,_xll.ohTrigger(RecalcTrigger,Trigger1M)),NA())</f>
        <v>1.5434574328568221E-2</v>
      </c>
      <c r="K2500" s="44">
        <f>IFERROR(_xll.qlIndexFixing(Index3M,H2500,TRUE,_xll.ohTrigger(RecalcTrigger,Trigger3M)),NA())</f>
        <v>1.5832086092195108E-2</v>
      </c>
      <c r="L2500" s="44">
        <f>IFERROR(_xll.qlIndexFixing(Index6M,$H2500,TRUE,_xll.ohTrigger(RecalcTrigger,Trigger6M)),NA())</f>
        <v>1.600185747742575E-2</v>
      </c>
      <c r="M2500" s="178">
        <f>IFERROR(_xll.qlIndexFixing(Index1Y,$H2500,TRUE,_xll.ohTrigger(RecalcTrigger,Trigger1Y)),NA())</f>
        <v>1.6214782463215373E-2</v>
      </c>
      <c r="N2500" s="177">
        <f>IFERROR(_xll.qlIndexFixing(ONIndex1M,I2500,TRUE,_xll.ohTrigger(RecalcTrigger,Trigger1M)),NA())</f>
        <v>1.5428524495874063E-2</v>
      </c>
      <c r="O2500" s="44">
        <f>IFERROR(_xll.qlIndexFixing(ONIndex3M,I2500,TRUE,_xll.ohTrigger(RecalcTrigger,Trigger3M)),NA())</f>
        <v>1.580616877703056E-2</v>
      </c>
      <c r="P2500" s="44">
        <f>IFERROR(_xll.qlIndexFixing(ONIndex6M,I2500,TRUE,_xll.ohTrigger(RecalcTrigger,Trigger6M)),NA())</f>
        <v>1.5945705960116463E-2</v>
      </c>
      <c r="Q2500" s="178">
        <f>IFERROR(_xll.qlIndexFixing(ONIndex1Y,I2500,TRUE,_xll.ohTrigger(RecalcTrigger,Trigger1Y)),NA())</f>
        <v>1.609882263014728E-2</v>
      </c>
    </row>
    <row r="2501" spans="2:17" x14ac:dyDescent="0.2">
      <c r="B2501" s="39" t="s">
        <v>42</v>
      </c>
      <c r="D2501" s="42">
        <f>_xll.qlCalendarAdvance(Calendar,$D2500,B2501,"f",FALSE)</f>
        <v>57019</v>
      </c>
      <c r="E2501" s="172">
        <f>_xll.qlInterestRateIndexValueDate(IndexON,D2501)</f>
        <v>57019</v>
      </c>
      <c r="F2501" s="188">
        <f>IFERROR(_xll.qlIndexFixing(IndexON,D2501,TRUE,_xll.ohTrigger(RecalcTrigger,TriggerON)),NA())</f>
        <v>1.5335491214040209E-2</v>
      </c>
      <c r="H2501" s="42">
        <f>_xll.qlCalendarAdvance(Calendar,$H2500,B2501,"f",FALSE)</f>
        <v>57019</v>
      </c>
      <c r="I2501" s="172">
        <f>_xll.qlInterestRateIndexValueDate(Index1M,$H2501)</f>
        <v>57019</v>
      </c>
      <c r="J2501" s="177">
        <f>IFERROR(_xll.qlIndexFixing(Index1M,$H2501,TRUE,_xll.ohTrigger(RecalcTrigger,Trigger1M)),NA())</f>
        <v>1.5433055666154466E-2</v>
      </c>
      <c r="K2501" s="44">
        <f>IFERROR(_xll.qlIndexFixing(Index3M,H2501,TRUE,_xll.ohTrigger(RecalcTrigger,Trigger3M)),NA())</f>
        <v>1.5831410454464259E-2</v>
      </c>
      <c r="L2501" s="44">
        <f>IFERROR(_xll.qlIndexFixing(Index6M,$H2501,TRUE,_xll.ohTrigger(RecalcTrigger,Trigger6M)),NA())</f>
        <v>1.6001391543675556E-2</v>
      </c>
      <c r="M2501" s="178">
        <f>IFERROR(_xll.qlIndexFixing(Index1Y,$H2501,TRUE,_xll.ohTrigger(RecalcTrigger,Trigger1Y)),NA())</f>
        <v>1.621439046637364E-2</v>
      </c>
      <c r="N2501" s="177">
        <f>IFERROR(_xll.qlIndexFixing(ONIndex1M,I2501,TRUE,_xll.ohTrigger(RecalcTrigger,Trigger1M)),NA())</f>
        <v>1.5426966908250739E-2</v>
      </c>
      <c r="O2501" s="44">
        <f>IFERROR(_xll.qlIndexFixing(ONIndex3M,I2501,TRUE,_xll.ohTrigger(RecalcTrigger,Trigger3M)),NA())</f>
        <v>1.5805386106613195E-2</v>
      </c>
      <c r="P2501" s="44">
        <f>IFERROR(_xll.qlIndexFixing(ONIndex6M,I2501,TRUE,_xll.ohTrigger(RecalcTrigger,Trigger6M)),NA())</f>
        <v>1.5945029313227943E-2</v>
      </c>
      <c r="Q2501" s="178">
        <f>IFERROR(_xll.qlIndexFixing(ONIndex1Y,I2501,TRUE,_xll.ohTrigger(RecalcTrigger,Trigger1Y)),NA())</f>
        <v>1.6097996487072219E-2</v>
      </c>
    </row>
    <row r="2502" spans="2:17" x14ac:dyDescent="0.2">
      <c r="B2502" s="39" t="s">
        <v>42</v>
      </c>
      <c r="D2502" s="42">
        <f>_xll.qlCalendarAdvance(Calendar,$D2501,B2502,"f",FALSE)</f>
        <v>57026</v>
      </c>
      <c r="E2502" s="172">
        <f>_xll.qlInterestRateIndexValueDate(IndexON,D2502)</f>
        <v>57026</v>
      </c>
      <c r="F2502" s="188">
        <f>IFERROR(_xll.qlIndexFixing(IndexON,D2502,TRUE,_xll.ohTrigger(RecalcTrigger,TriggerON)),NA())</f>
        <v>1.5334919403190428E-2</v>
      </c>
      <c r="H2502" s="42">
        <f>_xll.qlCalendarAdvance(Calendar,$H2501,B2502,"f",FALSE)</f>
        <v>57026</v>
      </c>
      <c r="I2502" s="172">
        <f>_xll.qlInterestRateIndexValueDate(Index1M,$H2502)</f>
        <v>57026</v>
      </c>
      <c r="J2502" s="177">
        <f>IFERROR(_xll.qlIndexFixing(Index1M,$H2502,TRUE,_xll.ohTrigger(RecalcTrigger,Trigger1M)),NA())</f>
        <v>1.5431557388565534E-2</v>
      </c>
      <c r="K2502" s="44">
        <f>IFERROR(_xll.qlIndexFixing(Index3M,H2502,TRUE,_xll.ohTrigger(RecalcTrigger,Trigger3M)),NA())</f>
        <v>1.583075212871337E-2</v>
      </c>
      <c r="L2502" s="44">
        <f>IFERROR(_xll.qlIndexFixing(Index6M,$H2502,TRUE,_xll.ohTrigger(RecalcTrigger,Trigger6M)),NA())</f>
        <v>1.6000942323573946E-2</v>
      </c>
      <c r="M2502" s="178">
        <f>IFERROR(_xll.qlIndexFixing(Index1Y,$H2502,TRUE,_xll.ohTrigger(RecalcTrigger,Trigger1Y)),NA())</f>
        <v>1.6214015635650576E-2</v>
      </c>
      <c r="N2502" s="177">
        <f>IFERROR(_xll.qlIndexFixing(ONIndex1M,I2502,TRUE,_xll.ohTrigger(RecalcTrigger,Trigger1M)),NA())</f>
        <v>1.5425429681236169E-2</v>
      </c>
      <c r="O2502" s="44">
        <f>IFERROR(_xll.qlIndexFixing(ONIndex3M,I2502,TRUE,_xll.ohTrigger(RecalcTrigger,Trigger3M)),NA())</f>
        <v>1.5804620681466597E-2</v>
      </c>
      <c r="P2502" s="44">
        <f>IFERROR(_xll.qlIndexFixing(ONIndex6M,I2502,TRUE,_xll.ohTrigger(RecalcTrigger,Trigger6M)),NA())</f>
        <v>1.5944369248246382E-2</v>
      </c>
      <c r="Q2502" s="178">
        <f>IFERROR(_xll.qlIndexFixing(ONIndex1Y,I2502,TRUE,_xll.ohTrigger(RecalcTrigger,Trigger1Y)),NA())</f>
        <v>1.6097187235987187E-2</v>
      </c>
    </row>
    <row r="2503" spans="2:17" x14ac:dyDescent="0.2">
      <c r="B2503" s="39" t="s">
        <v>42</v>
      </c>
      <c r="D2503" s="42">
        <f>_xll.qlCalendarAdvance(Calendar,$D2502,B2503,"f",FALSE)</f>
        <v>57033</v>
      </c>
      <c r="E2503" s="172">
        <f>_xll.qlInterestRateIndexValueDate(IndexON,D2503)</f>
        <v>57033</v>
      </c>
      <c r="F2503" s="188">
        <f>IFERROR(_xll.qlIndexFixing(IndexON,D2503,TRUE,_xll.ohTrigger(RecalcTrigger,TriggerON)),NA())</f>
        <v>1.533436433715063E-2</v>
      </c>
      <c r="H2503" s="42">
        <f>_xll.qlCalendarAdvance(Calendar,$H2502,B2503,"f",FALSE)</f>
        <v>57033</v>
      </c>
      <c r="I2503" s="172">
        <f>_xll.qlInterestRateIndexValueDate(Index1M,$H2503)</f>
        <v>57033</v>
      </c>
      <c r="J2503" s="177">
        <f>IFERROR(_xll.qlIndexFixing(Index1M,$H2503,TRUE,_xll.ohTrigger(RecalcTrigger,Trigger1M)),NA())</f>
        <v>1.5430079495787454E-2</v>
      </c>
      <c r="K2503" s="44">
        <f>IFERROR(_xll.qlIndexFixing(Index3M,H2503,TRUE,_xll.ohTrigger(RecalcTrigger,Trigger3M)),NA())</f>
        <v>1.5830111114933439E-2</v>
      </c>
      <c r="L2503" s="44">
        <f>IFERROR(_xll.qlIndexFixing(Index6M,$H2503,TRUE,_xll.ohTrigger(RecalcTrigger,Trigger6M)),NA())</f>
        <v>1.6000509817108891E-2</v>
      </c>
      <c r="M2503" s="178">
        <f>IFERROR(_xll.qlIndexFixing(Index1Y,$H2503,TRUE,_xll.ohTrigger(RecalcTrigger,Trigger1Y)),NA())</f>
        <v>1.621365797102713E-2</v>
      </c>
      <c r="N2503" s="177">
        <f>IFERROR(_xll.qlIndexFixing(ONIndex1M,I2503,TRUE,_xll.ohTrigger(RecalcTrigger,Trigger1M)),NA())</f>
        <v>1.5423912814668261E-2</v>
      </c>
      <c r="O2503" s="44">
        <f>IFERROR(_xll.qlIndexFixing(ONIndex3M,I2503,TRUE,_xll.ohTrigger(RecalcTrigger,Trigger3M)),NA())</f>
        <v>1.5803872501509719E-2</v>
      </c>
      <c r="P2503" s="44">
        <f>IFERROR(_xll.qlIndexFixing(ONIndex6M,I2503,TRUE,_xll.ohTrigger(RecalcTrigger,Trigger6M)),NA())</f>
        <v>1.5943725765252825E-2</v>
      </c>
      <c r="Q2503" s="178">
        <f>IFERROR(_xll.qlIndexFixing(ONIndex1Y,I2503,TRUE,_xll.ohTrigger(RecalcTrigger,Trigger1Y)),NA())</f>
        <v>1.6096394877054276E-2</v>
      </c>
    </row>
    <row r="2504" spans="2:17" x14ac:dyDescent="0.2">
      <c r="B2504" s="39" t="s">
        <v>42</v>
      </c>
      <c r="D2504" s="42">
        <f>_xll.qlCalendarAdvance(Calendar,$D2503,B2504,"f",FALSE)</f>
        <v>57040</v>
      </c>
      <c r="E2504" s="172">
        <f>_xll.qlInterestRateIndexValueDate(IndexON,D2504)</f>
        <v>57040</v>
      </c>
      <c r="F2504" s="188">
        <f>IFERROR(_xll.qlIndexFixing(IndexON,D2504,TRUE,_xll.ohTrigger(RecalcTrigger,TriggerON)),NA())</f>
        <v>1.5333826016163954E-2</v>
      </c>
      <c r="H2504" s="42">
        <f>_xll.qlCalendarAdvance(Calendar,$H2503,B2504,"f",FALSE)</f>
        <v>57040</v>
      </c>
      <c r="I2504" s="172">
        <f>_xll.qlInterestRateIndexValueDate(Index1M,$H2504)</f>
        <v>57040</v>
      </c>
      <c r="J2504" s="177">
        <f>IFERROR(_xll.qlIndexFixing(Index1M,$H2504,TRUE,_xll.ohTrigger(RecalcTrigger,Trigger1M)),NA())</f>
        <v>1.5429741618059517E-2</v>
      </c>
      <c r="K2504" s="44">
        <f>IFERROR(_xll.qlIndexFixing(Index3M,H2504,TRUE,_xll.ohTrigger(RecalcTrigger,Trigger3M)),NA())</f>
        <v>1.5830090706212163E-2</v>
      </c>
      <c r="L2504" s="44">
        <f>IFERROR(_xll.qlIndexFixing(Index6M,$H2504,TRUE,_xll.ohTrigger(RecalcTrigger,Trigger6M)),NA())</f>
        <v>1.6000745929491512E-2</v>
      </c>
      <c r="M2504" s="178">
        <f>IFERROR(_xll.qlIndexFixing(Index1Y,$H2504,TRUE,_xll.ohTrigger(RecalcTrigger,Trigger1Y)),NA())</f>
        <v>1.6212972396464576E-2</v>
      </c>
      <c r="N2504" s="177">
        <f>IFERROR(_xll.qlIndexFixing(ONIndex1M,I2504,TRUE,_xll.ohTrigger(RecalcTrigger,Trigger1M)),NA())</f>
        <v>1.5422416308709108E-2</v>
      </c>
      <c r="O2504" s="44">
        <f>IFERROR(_xll.qlIndexFixing(ONIndex3M,I2504,TRUE,_xll.ohTrigger(RecalcTrigger,Trigger3M)),NA())</f>
        <v>1.5803141567066747E-2</v>
      </c>
      <c r="P2504" s="44">
        <f>IFERROR(_xll.qlIndexFixing(ONIndex6M,I2504,TRUE,_xll.ohTrigger(RecalcTrigger,Trigger6M)),NA())</f>
        <v>1.5943098864247274E-2</v>
      </c>
      <c r="Q2504" s="178">
        <f>IFERROR(_xll.qlIndexFixing(ONIndex1Y,I2504,TRUE,_xll.ohTrigger(RecalcTrigger,Trigger1Y)),NA())</f>
        <v>1.6095619410192441E-2</v>
      </c>
    </row>
    <row r="2505" spans="2:17" x14ac:dyDescent="0.2">
      <c r="B2505" s="39" t="s">
        <v>42</v>
      </c>
      <c r="D2505" s="42">
        <f>_xll.qlCalendarAdvance(Calendar,$D2504,B2505,"f",FALSE)</f>
        <v>57047</v>
      </c>
      <c r="E2505" s="172">
        <f>_xll.qlInterestRateIndexValueDate(IndexON,D2505)</f>
        <v>57047</v>
      </c>
      <c r="F2505" s="188">
        <f>IFERROR(_xll.qlIndexFixing(IndexON,D2505,TRUE,_xll.ohTrigger(RecalcTrigger,TriggerON)),NA())</f>
        <v>1.5333304440068307E-2</v>
      </c>
      <c r="H2505" s="42">
        <f>_xll.qlCalendarAdvance(Calendar,$H2504,B2505,"f",FALSE)</f>
        <v>57047</v>
      </c>
      <c r="I2505" s="172">
        <f>_xll.qlInterestRateIndexValueDate(Index1M,$H2505)</f>
        <v>57047</v>
      </c>
      <c r="J2505" s="177">
        <f>IFERROR(_xll.qlIndexFixing(Index1M,$H2505,TRUE,_xll.ohTrigger(RecalcTrigger,Trigger1M)),NA())</f>
        <v>1.5428085872699985E-2</v>
      </c>
      <c r="K2505" s="44">
        <f>IFERROR(_xll.qlIndexFixing(Index3M,H2505,TRUE,_xll.ohTrigger(RecalcTrigger,Trigger3M)),NA())</f>
        <v>1.5829486737205075E-2</v>
      </c>
      <c r="L2505" s="44">
        <f>IFERROR(_xll.qlIndexFixing(Index6M,$H2505,TRUE,_xll.ohTrigger(RecalcTrigger,Trigger6M)),NA())</f>
        <v>1.6000349203284643E-2</v>
      </c>
      <c r="M2505" s="178">
        <f>IFERROR(_xll.qlIndexFixing(Index1Y,$H2505,TRUE,_xll.ohTrigger(RecalcTrigger,Trigger1Y)),NA())</f>
        <v>1.6212647852143602E-2</v>
      </c>
      <c r="N2505" s="177">
        <f>IFERROR(_xll.qlIndexFixing(ONIndex1M,I2505,TRUE,_xll.ohTrigger(RecalcTrigger,Trigger1M)),NA())</f>
        <v>1.5420940163277663E-2</v>
      </c>
      <c r="O2505" s="44">
        <f>IFERROR(_xll.qlIndexFixing(ONIndex3M,I2505,TRUE,_xll.ohTrigger(RecalcTrigger,Trigger3M)),NA())</f>
        <v>1.580242787773245E-2</v>
      </c>
      <c r="P2505" s="44">
        <f>IFERROR(_xll.qlIndexFixing(ONIndex6M,I2505,TRUE,_xll.ohTrigger(RecalcTrigger,Trigger6M)),NA())</f>
        <v>1.5942488545229727E-2</v>
      </c>
      <c r="Q2505" s="178">
        <f>IFERROR(_xll.qlIndexFixing(ONIndex1Y,I2505,TRUE,_xll.ohTrigger(RecalcTrigger,Trigger1Y)),NA())</f>
        <v>1.6094860835320635E-2</v>
      </c>
    </row>
    <row r="2506" spans="2:17" x14ac:dyDescent="0.2">
      <c r="B2506" s="39" t="s">
        <v>42</v>
      </c>
      <c r="D2506" s="42">
        <f>_xll.qlCalendarAdvance(Calendar,$D2505,B2506,"f",FALSE)</f>
        <v>57054</v>
      </c>
      <c r="E2506" s="172">
        <f>_xll.qlInterestRateIndexValueDate(IndexON,D2506)</f>
        <v>57054</v>
      </c>
      <c r="F2506" s="188">
        <f>IFERROR(_xll.qlIndexFixing(IndexON,D2506,TRUE,_xll.ohTrigger(RecalcTrigger,TriggerON)),NA())</f>
        <v>1.533279960886369E-2</v>
      </c>
      <c r="H2506" s="42">
        <f>_xll.qlCalendarAdvance(Calendar,$H2505,B2506,"f",FALSE)</f>
        <v>57054</v>
      </c>
      <c r="I2506" s="172">
        <f>_xll.qlInterestRateIndexValueDate(Index1M,$H2506)</f>
        <v>57054</v>
      </c>
      <c r="J2506" s="177">
        <f>IFERROR(_xll.qlIndexFixing(Index1M,$H2506,TRUE,_xll.ohTrigger(RecalcTrigger,Trigger1M)),NA())</f>
        <v>1.5426674720159912E-2</v>
      </c>
      <c r="K2506" s="44">
        <f>IFERROR(_xll.qlIndexFixing(Index3M,H2506,TRUE,_xll.ohTrigger(RecalcTrigger,Trigger3M)),NA())</f>
        <v>1.5828900081645413E-2</v>
      </c>
      <c r="L2506" s="44">
        <f>IFERROR(_xll.qlIndexFixing(Index6M,$H2506,TRUE,_xll.ohTrigger(RecalcTrigger,Trigger6M)),NA())</f>
        <v>1.5999969192142454E-2</v>
      </c>
      <c r="M2506" s="178">
        <f>IFERROR(_xll.qlIndexFixing(Index1Y,$H2506,TRUE,_xll.ohTrigger(RecalcTrigger,Trigger1Y)),NA())</f>
        <v>1.621234047311515E-2</v>
      </c>
      <c r="N2506" s="177">
        <f>IFERROR(_xll.qlIndexFixing(ONIndex1M,I2506,TRUE,_xll.ohTrigger(RecalcTrigger,Trigger1M)),NA())</f>
        <v>1.5419484378373927E-2</v>
      </c>
      <c r="O2506" s="44">
        <f>IFERROR(_xll.qlIndexFixing(ONIndex3M,I2506,TRUE,_xll.ohTrigger(RecalcTrigger,Trigger3M)),NA())</f>
        <v>1.5801731433749966E-2</v>
      </c>
      <c r="P2506" s="44">
        <f>IFERROR(_xll.qlIndexFixing(ONIndex6M,I2506,TRUE,_xll.ohTrigger(RecalcTrigger,Trigger6M)),NA())</f>
        <v>1.5941894808119139E-2</v>
      </c>
      <c r="Q2506" s="178">
        <f>IFERROR(_xll.qlIndexFixing(ONIndex1Y,I2506,TRUE,_xll.ohTrigger(RecalcTrigger,Trigger1Y)),NA())</f>
        <v>1.6094119152681996E-2</v>
      </c>
    </row>
    <row r="2507" spans="2:17" x14ac:dyDescent="0.2">
      <c r="B2507" s="39" t="s">
        <v>42</v>
      </c>
      <c r="D2507" s="42">
        <f>_xll.qlCalendarAdvance(Calendar,$D2506,B2507,"f",FALSE)</f>
        <v>57061</v>
      </c>
      <c r="E2507" s="172">
        <f>_xll.qlInterestRateIndexValueDate(IndexON,D2507)</f>
        <v>57061</v>
      </c>
      <c r="F2507" s="188">
        <f>IFERROR(_xll.qlIndexFixing(IndexON,D2507,TRUE,_xll.ohTrigger(RecalcTrigger,TriggerON)),NA())</f>
        <v>1.5332311522631148E-2</v>
      </c>
      <c r="H2507" s="42">
        <f>_xll.qlCalendarAdvance(Calendar,$H2506,B2507,"f",FALSE)</f>
        <v>57061</v>
      </c>
      <c r="I2507" s="172">
        <f>_xll.qlInterestRateIndexValueDate(Index1M,$H2507)</f>
        <v>57061</v>
      </c>
      <c r="J2507" s="177">
        <f>IFERROR(_xll.qlIndexFixing(Index1M,$H2507,TRUE,_xll.ohTrigger(RecalcTrigger,Trigger1M)),NA())</f>
        <v>1.5425283955865374E-2</v>
      </c>
      <c r="K2507" s="44">
        <f>IFERROR(_xll.qlIndexFixing(Index3M,H2507,TRUE,_xll.ohTrigger(RecalcTrigger,Trigger3M)),NA())</f>
        <v>1.5828330739526129E-2</v>
      </c>
      <c r="L2507" s="44">
        <f>IFERROR(_xll.qlIndexFixing(Index6M,$H2507,TRUE,_xll.ohTrigger(RecalcTrigger,Trigger6M)),NA())</f>
        <v>1.5999605896056129E-2</v>
      </c>
      <c r="M2507" s="178">
        <f>IFERROR(_xll.qlIndexFixing(Index1Y,$H2507,TRUE,_xll.ohTrigger(RecalcTrigger,Trigger1Y)),NA())</f>
        <v>1.6212050259363009E-2</v>
      </c>
      <c r="N2507" s="177">
        <f>IFERROR(_xll.qlIndexFixing(ONIndex1M,I2507,TRUE,_xll.ohTrigger(RecalcTrigger,Trigger1M)),NA())</f>
        <v>1.5418048953916852E-2</v>
      </c>
      <c r="O2507" s="44">
        <f>IFERROR(_xll.qlIndexFixing(ONIndex3M,I2507,TRUE,_xll.ohTrigger(RecalcTrigger,Trigger3M)),NA())</f>
        <v>1.5801052235119295E-2</v>
      </c>
      <c r="P2507" s="44">
        <f>IFERROR(_xll.qlIndexFixing(ONIndex6M,I2507,TRUE,_xll.ohTrigger(RecalcTrigger,Trigger6M)),NA())</f>
        <v>1.5941317652996556E-2</v>
      </c>
      <c r="Q2507" s="178">
        <f>IFERROR(_xll.qlIndexFixing(ONIndex1Y,I2507,TRUE,_xll.ohTrigger(RecalcTrigger,Trigger1Y)),NA())</f>
        <v>1.6093394362033386E-2</v>
      </c>
    </row>
    <row r="2508" spans="2:17" x14ac:dyDescent="0.2">
      <c r="B2508" s="39" t="s">
        <v>42</v>
      </c>
      <c r="D2508" s="42">
        <f>_xll.qlCalendarAdvance(Calendar,$D2507,B2508,"f",FALSE)</f>
        <v>57068</v>
      </c>
      <c r="E2508" s="172">
        <f>_xll.qlInterestRateIndexValueDate(IndexON,D2508)</f>
        <v>57068</v>
      </c>
      <c r="F2508" s="188">
        <f>IFERROR(_xll.qlIndexFixing(IndexON,D2508,TRUE,_xll.ohTrigger(RecalcTrigger,TriggerON)),NA())</f>
        <v>1.5331840181289635E-2</v>
      </c>
      <c r="H2508" s="42">
        <f>_xll.qlCalendarAdvance(Calendar,$H2507,B2508,"f",FALSE)</f>
        <v>57068</v>
      </c>
      <c r="I2508" s="172">
        <f>_xll.qlInterestRateIndexValueDate(Index1M,$H2508)</f>
        <v>57068</v>
      </c>
      <c r="J2508" s="177">
        <f>IFERROR(_xll.qlIndexFixing(Index1M,$H2508,TRUE,_xll.ohTrigger(RecalcTrigger,Trigger1M)),NA())</f>
        <v>1.5423225038291041E-2</v>
      </c>
      <c r="K2508" s="44">
        <f>IFERROR(_xll.qlIndexFixing(Index3M,H2508,TRUE,_xll.ohTrigger(RecalcTrigger,Trigger3M)),NA())</f>
        <v>1.5827778710837535E-2</v>
      </c>
      <c r="L2508" s="44">
        <f>IFERROR(_xll.qlIndexFixing(Index6M,$H2508,TRUE,_xll.ohTrigger(RecalcTrigger,Trigger6M)),NA())</f>
        <v>1.5999259315016421E-2</v>
      </c>
      <c r="M2508" s="178">
        <f>IFERROR(_xll.qlIndexFixing(Index1Y,$H2508,TRUE,_xll.ohTrigger(RecalcTrigger,Trigger1Y)),NA())</f>
        <v>1.6211777210872969E-2</v>
      </c>
      <c r="N2508" s="177">
        <f>IFERROR(_xll.qlIndexFixing(ONIndex1M,I2508,TRUE,_xll.ohTrigger(RecalcTrigger,Trigger1M)),NA())</f>
        <v>1.5416633890230624E-2</v>
      </c>
      <c r="O2508" s="44">
        <f>IFERROR(_xll.qlIndexFixing(ONIndex3M,I2508,TRUE,_xll.ohTrigger(RecalcTrigger,Trigger3M)),NA())</f>
        <v>1.5800390281840437E-2</v>
      </c>
      <c r="P2508" s="44">
        <f>IFERROR(_xll.qlIndexFixing(ONIndex6M,I2508,TRUE,_xll.ohTrigger(RecalcTrigger,Trigger6M)),NA())</f>
        <v>1.5940757079861978E-2</v>
      </c>
      <c r="Q2508" s="178">
        <f>IFERROR(_xll.qlIndexFixing(ONIndex1Y,I2508,TRUE,_xll.ohTrigger(RecalcTrigger,Trigger1Y)),NA())</f>
        <v>1.6092686463536898E-2</v>
      </c>
    </row>
    <row r="2509" spans="2:17" x14ac:dyDescent="0.2">
      <c r="B2509" s="39" t="s">
        <v>42</v>
      </c>
      <c r="D2509" s="42">
        <f>_xll.qlCalendarAdvance(Calendar,$D2508,B2509,"f",FALSE)</f>
        <v>57075</v>
      </c>
      <c r="E2509" s="172">
        <f>_xll.qlInterestRateIndexValueDate(IndexON,D2509)</f>
        <v>57075</v>
      </c>
      <c r="F2509" s="188">
        <f>IFERROR(_xll.qlIndexFixing(IndexON,D2509,TRUE,_xll.ohTrigger(RecalcTrigger,TriggerON)),NA())</f>
        <v>1.5331385584920199E-2</v>
      </c>
      <c r="H2509" s="42">
        <f>_xll.qlCalendarAdvance(Calendar,$H2508,B2509,"f",FALSE)</f>
        <v>57075</v>
      </c>
      <c r="I2509" s="172">
        <f>_xll.qlInterestRateIndexValueDate(Index1M,$H2509)</f>
        <v>57075</v>
      </c>
      <c r="J2509" s="177">
        <f>IFERROR(_xll.qlIndexFixing(Index1M,$H2509,TRUE,_xll.ohTrigger(RecalcTrigger,Trigger1M)),NA())</f>
        <v>1.5421870853131885E-2</v>
      </c>
      <c r="K2509" s="44">
        <f>IFERROR(_xll.qlIndexFixing(Index3M,H2509,TRUE,_xll.ohTrigger(RecalcTrigger,Trigger3M)),NA())</f>
        <v>1.5826936227078165E-2</v>
      </c>
      <c r="L2509" s="44">
        <f>IFERROR(_xll.qlIndexFixing(Index6M,$H2509,TRUE,_xll.ohTrigger(RecalcTrigger,Trigger6M)),NA())</f>
        <v>1.5998597545407493E-2</v>
      </c>
      <c r="M2509" s="178">
        <f>IFERROR(_xll.qlIndexFixing(Index1Y,$H2509,TRUE,_xll.ohTrigger(RecalcTrigger,Trigger1Y)),NA())</f>
        <v>1.6211521327630818E-2</v>
      </c>
      <c r="N2509" s="177">
        <f>IFERROR(_xll.qlIndexFixing(ONIndex1M,I2509,TRUE,_xll.ohTrigger(RecalcTrigger,Trigger1M)),NA())</f>
        <v>1.5415239186910012E-2</v>
      </c>
      <c r="O2509" s="44">
        <f>IFERROR(_xll.qlIndexFixing(ONIndex3M,I2509,TRUE,_xll.ohTrigger(RecalcTrigger,Trigger3M)),NA())</f>
        <v>1.57997455737513E-2</v>
      </c>
      <c r="P2509" s="44">
        <f>IFERROR(_xll.qlIndexFixing(ONIndex6M,I2509,TRUE,_xll.ohTrigger(RecalcTrigger,Trigger6M)),NA())</f>
        <v>1.5940213088715405E-2</v>
      </c>
      <c r="Q2509" s="178">
        <f>IFERROR(_xll.qlIndexFixing(ONIndex1Y,I2509,TRUE,_xll.ohTrigger(RecalcTrigger,Trigger1Y)),NA())</f>
        <v>1.6091995457111485E-2</v>
      </c>
    </row>
    <row r="2510" spans="2:17" x14ac:dyDescent="0.2">
      <c r="B2510" s="39" t="s">
        <v>42</v>
      </c>
      <c r="D2510" s="42">
        <f>_xll.qlCalendarAdvance(Calendar,$D2509,B2510,"f",FALSE)</f>
        <v>57082</v>
      </c>
      <c r="E2510" s="172">
        <f>_xll.qlInterestRateIndexValueDate(IndexON,D2510)</f>
        <v>57082</v>
      </c>
      <c r="F2510" s="188">
        <f>IFERROR(_xll.qlIndexFixing(IndexON,D2510,TRUE,_xll.ohTrigger(RecalcTrigger,TriggerON)),NA())</f>
        <v>1.5330947733360745E-2</v>
      </c>
      <c r="H2510" s="42">
        <f>_xll.qlCalendarAdvance(Calendar,$H2509,B2510,"f",FALSE)</f>
        <v>57082</v>
      </c>
      <c r="I2510" s="172">
        <f>_xll.qlInterestRateIndexValueDate(Index1M,$H2510)</f>
        <v>57082</v>
      </c>
      <c r="J2510" s="177">
        <f>IFERROR(_xll.qlIndexFixing(Index1M,$H2510,TRUE,_xll.ohTrigger(RecalcTrigger,Trigger1M)),NA())</f>
        <v>1.5420537053600469E-2</v>
      </c>
      <c r="K2510" s="44">
        <f>IFERROR(_xll.qlIndexFixing(Index3M,H2510,TRUE,_xll.ohTrigger(RecalcTrigger,Trigger3M)),NA())</f>
        <v>1.5826417611004659E-2</v>
      </c>
      <c r="L2510" s="44">
        <f>IFERROR(_xll.qlIndexFixing(Index6M,$H2510,TRUE,_xll.ohTrigger(RecalcTrigger,Trigger6M)),NA())</f>
        <v>1.5998283214229039E-2</v>
      </c>
      <c r="M2510" s="178">
        <f>IFERROR(_xll.qlIndexFixing(Index1Y,$H2510,TRUE,_xll.ohTrigger(RecalcTrigger,Trigger1Y)),NA())</f>
        <v>1.6211282609623678E-2</v>
      </c>
      <c r="N2510" s="177">
        <f>IFERROR(_xll.qlIndexFixing(ONIndex1M,I2510,TRUE,_xll.ohTrigger(RecalcTrigger,Trigger1M)),NA())</f>
        <v>1.5413864844036063E-2</v>
      </c>
      <c r="O2510" s="44">
        <f>IFERROR(_xll.qlIndexFixing(ONIndex3M,I2510,TRUE,_xll.ohTrigger(RecalcTrigger,Trigger3M)),NA())</f>
        <v>1.579911811093293E-2</v>
      </c>
      <c r="P2510" s="44">
        <f>IFERROR(_xll.qlIndexFixing(ONIndex6M,I2510,TRUE,_xll.ohTrigger(RecalcTrigger,Trigger6M)),NA())</f>
        <v>1.5939685679556836E-2</v>
      </c>
      <c r="Q2510" s="178">
        <f>IFERROR(_xll.qlIndexFixing(ONIndex1Y,I2510,TRUE,_xll.ohTrigger(RecalcTrigger,Trigger1Y)),NA())</f>
        <v>1.6091321342676101E-2</v>
      </c>
    </row>
    <row r="2511" spans="2:17" x14ac:dyDescent="0.2">
      <c r="B2511" s="39" t="s">
        <v>42</v>
      </c>
      <c r="D2511" s="42">
        <f>_xll.qlCalendarAdvance(Calendar,$D2510,B2511,"f",FALSE)</f>
        <v>57089</v>
      </c>
      <c r="E2511" s="172">
        <f>_xll.qlInterestRateIndexValueDate(IndexON,D2511)</f>
        <v>57089</v>
      </c>
      <c r="F2511" s="188">
        <f>IFERROR(_xll.qlIndexFixing(IndexON,D2511,TRUE,_xll.ohTrigger(RecalcTrigger,TriggerON)),NA())</f>
        <v>1.5330526626773366E-2</v>
      </c>
      <c r="H2511" s="42">
        <f>_xll.qlCalendarAdvance(Calendar,$H2510,B2511,"f",FALSE)</f>
        <v>57089</v>
      </c>
      <c r="I2511" s="172">
        <f>_xll.qlInterestRateIndexValueDate(Index1M,$H2511)</f>
        <v>57089</v>
      </c>
      <c r="J2511" s="177">
        <f>IFERROR(_xll.qlIndexFixing(Index1M,$H2511,TRUE,_xll.ohTrigger(RecalcTrigger,Trigger1M)),NA())</f>
        <v>1.5419223639696797E-2</v>
      </c>
      <c r="K2511" s="44">
        <f>IFERROR(_xll.qlIndexFixing(Index3M,H2511,TRUE,_xll.ohTrigger(RecalcTrigger,Trigger3M)),NA())</f>
        <v>1.582591630759235E-2</v>
      </c>
      <c r="L2511" s="44">
        <f>IFERROR(_xll.qlIndexFixing(Index6M,$H2511,TRUE,_xll.ohTrigger(RecalcTrigger,Trigger6M)),NA())</f>
        <v>1.5997985597342432E-2</v>
      </c>
      <c r="M2511" s="178">
        <f>IFERROR(_xll.qlIndexFixing(Index1Y,$H2511,TRUE,_xll.ohTrigger(RecalcTrigger,Trigger1Y)),NA())</f>
        <v>1.6211061056839338E-2</v>
      </c>
      <c r="N2511" s="177">
        <f>IFERROR(_xll.qlIndexFixing(ONIndex1M,I2511,TRUE,_xll.ohTrigger(RecalcTrigger,Trigger1M)),NA())</f>
        <v>1.5412510861851914E-2</v>
      </c>
      <c r="O2511" s="44">
        <f>IFERROR(_xll.qlIndexFixing(ONIndex3M,I2511,TRUE,_xll.ohTrigger(RecalcTrigger,Trigger3M)),NA())</f>
        <v>1.5798507893466374E-2</v>
      </c>
      <c r="P2511" s="44">
        <f>IFERROR(_xll.qlIndexFixing(ONIndex6M,I2511,TRUE,_xll.ohTrigger(RecalcTrigger,Trigger6M)),NA())</f>
        <v>1.5939174852305227E-2</v>
      </c>
      <c r="Q2511" s="178">
        <f>IFERROR(_xll.qlIndexFixing(ONIndex1Y,I2511,TRUE,_xll.ohTrigger(RecalcTrigger,Trigger1Y)),NA())</f>
        <v>1.6090664120392839E-2</v>
      </c>
    </row>
    <row r="2512" spans="2:17" x14ac:dyDescent="0.2">
      <c r="B2512" s="39" t="s">
        <v>42</v>
      </c>
      <c r="D2512" s="42">
        <f>_xll.qlCalendarAdvance(Calendar,$D2511,B2512,"f",FALSE)</f>
        <v>57096</v>
      </c>
      <c r="E2512" s="172">
        <f>_xll.qlInterestRateIndexValueDate(IndexON,D2512)</f>
        <v>57096</v>
      </c>
      <c r="F2512" s="188">
        <f>IFERROR(_xll.qlIndexFixing(IndexON,D2512,TRUE,_xll.ohTrigger(RecalcTrigger,TriggerON)),NA())</f>
        <v>1.533012226523911E-2</v>
      </c>
      <c r="H2512" s="42">
        <f>_xll.qlCalendarAdvance(Calendar,$H2511,B2512,"f",FALSE)</f>
        <v>57096</v>
      </c>
      <c r="I2512" s="172">
        <f>_xll.qlInterestRateIndexValueDate(Index1M,$H2512)</f>
        <v>57096</v>
      </c>
      <c r="J2512" s="177">
        <f>IFERROR(_xll.qlIndexFixing(Index1M,$H2512,TRUE,_xll.ohTrigger(RecalcTrigger,Trigger1M)),NA())</f>
        <v>1.5417930611412761E-2</v>
      </c>
      <c r="K2512" s="44">
        <f>IFERROR(_xll.qlIndexFixing(Index3M,H2512,TRUE,_xll.ohTrigger(RecalcTrigger,Trigger3M)),NA())</f>
        <v>1.5825432316836779E-2</v>
      </c>
      <c r="L2512" s="44">
        <f>IFERROR(_xll.qlIndexFixing(Index6M,$H2512,TRUE,_xll.ohTrigger(RecalcTrigger,Trigger6M)),NA())</f>
        <v>1.5997704694741478E-2</v>
      </c>
      <c r="M2512" s="178">
        <f>IFERROR(_xll.qlIndexFixing(Index1Y,$H2512,TRUE,_xll.ohTrigger(RecalcTrigger,Trigger1Y)),NA())</f>
        <v>1.6210856669266915E-2</v>
      </c>
      <c r="N2512" s="177">
        <f>IFERROR(_xll.qlIndexFixing(ONIndex1M,I2512,TRUE,_xll.ohTrigger(RecalcTrigger,Trigger1M)),NA())</f>
        <v>1.5411177240276519E-2</v>
      </c>
      <c r="O2512" s="44">
        <f>IFERROR(_xll.qlIndexFixing(ONIndex3M,I2512,TRUE,_xll.ohTrigger(RecalcTrigger,Trigger3M)),NA())</f>
        <v>1.579791492135163E-2</v>
      </c>
      <c r="P2512" s="44">
        <f>IFERROR(_xll.qlIndexFixing(ONIndex6M,I2512,TRUE,_xll.ohTrigger(RecalcTrigger,Trigger6M)),NA())</f>
        <v>1.5938680607122668E-2</v>
      </c>
      <c r="Q2512" s="178">
        <f>IFERROR(_xll.qlIndexFixing(ONIndex1Y,I2512,TRUE,_xll.ohTrigger(RecalcTrigger,Trigger1Y)),NA())</f>
        <v>1.6090023790261698E-2</v>
      </c>
    </row>
    <row r="2513" spans="2:17" x14ac:dyDescent="0.2">
      <c r="B2513" s="39" t="s">
        <v>42</v>
      </c>
      <c r="D2513" s="42">
        <f>_xll.qlCalendarAdvance(Calendar,$D2512,B2513,"f",FALSE)</f>
        <v>57103</v>
      </c>
      <c r="E2513" s="172">
        <f>_xll.qlInterestRateIndexValueDate(IndexON,D2513)</f>
        <v>57103</v>
      </c>
      <c r="F2513" s="188">
        <f>IFERROR(_xll.qlIndexFixing(IndexON,D2513,TRUE,_xll.ohTrigger(RecalcTrigger,TriggerON)),NA())</f>
        <v>1.5329734648514837E-2</v>
      </c>
      <c r="H2513" s="42">
        <f>_xll.qlCalendarAdvance(Calendar,$H2512,B2513,"f",FALSE)</f>
        <v>57103</v>
      </c>
      <c r="I2513" s="172">
        <f>_xll.qlInterestRateIndexValueDate(Index1M,$H2513)</f>
        <v>57103</v>
      </c>
      <c r="J2513" s="177">
        <f>IFERROR(_xll.qlIndexFixing(Index1M,$H2513,TRUE,_xll.ohTrigger(RecalcTrigger,Trigger1M)),NA())</f>
        <v>1.5417367522949877E-2</v>
      </c>
      <c r="K2513" s="44">
        <f>IFERROR(_xll.qlIndexFixing(Index3M,H2513,TRUE,_xll.ohTrigger(RecalcTrigger,Trigger3M)),NA())</f>
        <v>1.5825278268636427E-2</v>
      </c>
      <c r="L2513" s="44">
        <f>IFERROR(_xll.qlIndexFixing(Index6M,$H2513,TRUE,_xll.ohTrigger(RecalcTrigger,Trigger6M)),NA())</f>
        <v>1.5997777135229083E-2</v>
      </c>
      <c r="M2513" s="178">
        <f>IFERROR(_xll.qlIndexFixing(Index1Y,$H2513,TRUE,_xll.ohTrigger(RecalcTrigger,Trigger1Y)),NA())</f>
        <v>1.6210669446895754E-2</v>
      </c>
      <c r="N2513" s="177">
        <f>IFERROR(_xll.qlIndexFixing(ONIndex1M,I2513,TRUE,_xll.ohTrigger(RecalcTrigger,Trigger1M)),NA())</f>
        <v>1.5409863979147786E-2</v>
      </c>
      <c r="O2513" s="44">
        <f>IFERROR(_xll.qlIndexFixing(ONIndex3M,I2513,TRUE,_xll.ohTrigger(RecalcTrigger,Trigger3M)),NA())</f>
        <v>1.5797339194507654E-2</v>
      </c>
      <c r="P2513" s="44">
        <f>IFERROR(_xll.qlIndexFixing(ONIndex6M,I2513,TRUE,_xll.ohTrigger(RecalcTrigger,Trigger6M)),NA())</f>
        <v>1.5938202943847068E-2</v>
      </c>
      <c r="Q2513" s="178">
        <f>IFERROR(_xll.qlIndexFixing(ONIndex1Y,I2513,TRUE,_xll.ohTrigger(RecalcTrigger,Trigger1Y)),NA())</f>
        <v>1.6089400352120586E-2</v>
      </c>
    </row>
    <row r="2514" spans="2:17" x14ac:dyDescent="0.2">
      <c r="B2514" s="39" t="s">
        <v>42</v>
      </c>
      <c r="D2514" s="42">
        <f>_xll.qlCalendarAdvance(Calendar,$D2513,B2514,"f",FALSE)</f>
        <v>57110</v>
      </c>
      <c r="E2514" s="172">
        <f>_xll.qlInterestRateIndexValueDate(IndexON,D2514)</f>
        <v>57110</v>
      </c>
      <c r="F2514" s="188">
        <f>IFERROR(_xll.qlIndexFixing(IndexON,D2514,TRUE,_xll.ohTrigger(RecalcTrigger,TriggerON)),NA())</f>
        <v>1.5329363776762639E-2</v>
      </c>
      <c r="H2514" s="42">
        <f>_xll.qlCalendarAdvance(Calendar,$H2513,B2514,"f",FALSE)</f>
        <v>57110</v>
      </c>
      <c r="I2514" s="172">
        <f>_xll.qlInterestRateIndexValueDate(Index1M,$H2514)</f>
        <v>57110</v>
      </c>
      <c r="J2514" s="177">
        <f>IFERROR(_xll.qlIndexFixing(Index1M,$H2514,TRUE,_xll.ohTrigger(RecalcTrigger,Trigger1M)),NA())</f>
        <v>1.5416119476202179E-2</v>
      </c>
      <c r="K2514" s="44">
        <f>IFERROR(_xll.qlIndexFixing(Index3M,H2514,TRUE,_xll.ohTrigger(RecalcTrigger,Trigger3M)),NA())</f>
        <v>1.5824830120398068E-2</v>
      </c>
      <c r="L2514" s="44">
        <f>IFERROR(_xll.qlIndexFixing(Index6M,$H2514,TRUE,_xll.ohTrigger(RecalcTrigger,Trigger6M)),NA())</f>
        <v>1.599753084430082E-2</v>
      </c>
      <c r="M2514" s="178">
        <f>IFERROR(_xll.qlIndexFixing(Index1Y,$H2514,TRUE,_xll.ohTrigger(RecalcTrigger,Trigger1Y)),NA())</f>
        <v>1.6210499389716304E-2</v>
      </c>
      <c r="N2514" s="177">
        <f>IFERROR(_xll.qlIndexFixing(ONIndex1M,I2514,TRUE,_xll.ohTrigger(RecalcTrigger,Trigger1M)),NA())</f>
        <v>1.5408571078546762E-2</v>
      </c>
      <c r="O2514" s="44">
        <f>IFERROR(_xll.qlIndexFixing(ONIndex3M,I2514,TRUE,_xll.ohTrigger(RecalcTrigger,Trigger3M)),NA())</f>
        <v>1.5796780712934444E-2</v>
      </c>
      <c r="P2514" s="44">
        <f>IFERROR(_xll.qlIndexFixing(ONIndex6M,I2514,TRUE,_xll.ohTrigger(RecalcTrigger,Trigger6M)),NA())</f>
        <v>1.5937741862478427E-2</v>
      </c>
      <c r="Q2514" s="178">
        <f>IFERROR(_xll.qlIndexFixing(ONIndex1Y,I2514,TRUE,_xll.ohTrigger(RecalcTrigger,Trigger1Y)),NA())</f>
        <v>1.6088793806131596E-2</v>
      </c>
    </row>
    <row r="2515" spans="2:17" x14ac:dyDescent="0.2">
      <c r="B2515" s="39" t="s">
        <v>42</v>
      </c>
      <c r="D2515" s="42">
        <f>_xll.qlCalendarAdvance(Calendar,$D2514,B2515,"f",FALSE)</f>
        <v>57117</v>
      </c>
      <c r="E2515" s="172">
        <f>_xll.qlInterestRateIndexValueDate(IndexON,D2515)</f>
        <v>57117</v>
      </c>
      <c r="F2515" s="188">
        <f>IFERROR(_xll.qlIndexFixing(IndexON,D2515,TRUE,_xll.ohTrigger(RecalcTrigger,TriggerON)),NA())</f>
        <v>1.5329009649901471E-2</v>
      </c>
      <c r="H2515" s="42">
        <f>_xll.qlCalendarAdvance(Calendar,$H2514,B2515,"f",FALSE)</f>
        <v>57117</v>
      </c>
      <c r="I2515" s="172">
        <f>_xll.qlInterestRateIndexValueDate(Index1M,$H2515)</f>
        <v>57117</v>
      </c>
      <c r="J2515" s="177">
        <f>IFERROR(_xll.qlIndexFixing(Index1M,$H2515,TRUE,_xll.ohTrigger(RecalcTrigger,Trigger1M)),NA())</f>
        <v>1.5414891817643529E-2</v>
      </c>
      <c r="K2515" s="44">
        <f>IFERROR(_xll.qlIndexFixing(Index3M,H2515,TRUE,_xll.ohTrigger(RecalcTrigger,Trigger3M)),NA())</f>
        <v>1.5824399285545465E-2</v>
      </c>
      <c r="L2515" s="44">
        <f>IFERROR(_xll.qlIndexFixing(Index6M,$H2515,TRUE,_xll.ohTrigger(RecalcTrigger,Trigger6M)),NA())</f>
        <v>1.599730126836808E-2</v>
      </c>
      <c r="M2515" s="178">
        <f>IFERROR(_xll.qlIndexFixing(Index1Y,$H2515,TRUE,_xll.ohTrigger(RecalcTrigger,Trigger1Y)),NA())</f>
        <v>1.6210346497720352E-2</v>
      </c>
      <c r="N2515" s="177">
        <f>IFERROR(_xll.qlIndexFixing(ONIndex1M,I2515,TRUE,_xll.ohTrigger(RecalcTrigger,Trigger1M)),NA())</f>
        <v>1.5407298538554492E-2</v>
      </c>
      <c r="O2515" s="44">
        <f>IFERROR(_xll.qlIndexFixing(ONIndex3M,I2515,TRUE,_xll.ohTrigger(RecalcTrigger,Trigger3M)),NA())</f>
        <v>1.5796239476713048E-2</v>
      </c>
      <c r="P2515" s="44">
        <f>IFERROR(_xll.qlIndexFixing(ONIndex6M,I2515,TRUE,_xll.ohTrigger(RecalcTrigger,Trigger6M)),NA())</f>
        <v>1.5937297363178837E-2</v>
      </c>
      <c r="Q2515" s="178">
        <f>IFERROR(_xll.qlIndexFixing(ONIndex1Y,I2515,TRUE,_xll.ohTrigger(RecalcTrigger,Trigger1Y)),NA())</f>
        <v>1.6088204152213681E-2</v>
      </c>
    </row>
    <row r="2516" spans="2:17" x14ac:dyDescent="0.2">
      <c r="B2516" s="39" t="s">
        <v>42</v>
      </c>
      <c r="D2516" s="42">
        <f>_xll.qlCalendarAdvance(Calendar,$D2515,B2516,"f",FALSE)</f>
        <v>57124</v>
      </c>
      <c r="E2516" s="172">
        <f>_xll.qlInterestRateIndexValueDate(IndexON,D2516)</f>
        <v>57124</v>
      </c>
      <c r="F2516" s="188">
        <f>IFERROR(_xll.qlIndexFixing(IndexON,D2516,TRUE,_xll.ohTrigger(RecalcTrigger,TriggerON)),NA())</f>
        <v>1.5328672268012378E-2</v>
      </c>
      <c r="H2516" s="42">
        <f>_xll.qlCalendarAdvance(Calendar,$H2515,B2516,"f",FALSE)</f>
        <v>57124</v>
      </c>
      <c r="I2516" s="172">
        <f>_xll.qlInterestRateIndexValueDate(Index1M,$H2516)</f>
        <v>57124</v>
      </c>
      <c r="J2516" s="177">
        <f>IFERROR(_xll.qlIndexFixing(Index1M,$H2516,TRUE,_xll.ohTrigger(RecalcTrigger,Trigger1M)),NA())</f>
        <v>1.541368454727393E-2</v>
      </c>
      <c r="K2516" s="44">
        <f>IFERROR(_xll.qlIndexFixing(Index3M,H2516,TRUE,_xll.ohTrigger(RecalcTrigger,Trigger3M)),NA())</f>
        <v>1.5823985764073342E-2</v>
      </c>
      <c r="L2516" s="44">
        <f>IFERROR(_xll.qlIndexFixing(Index6M,$H2516,TRUE,_xll.ohTrigger(RecalcTrigger,Trigger6M)),NA())</f>
        <v>1.5997088407423816E-2</v>
      </c>
      <c r="M2516" s="178">
        <f>IFERROR(_xll.qlIndexFixing(Index1Y,$H2516,TRUE,_xll.ohTrigger(RecalcTrigger,Trigger1Y)),NA())</f>
        <v>1.621021077089968E-2</v>
      </c>
      <c r="N2516" s="177">
        <f>IFERROR(_xll.qlIndexFixing(ONIndex1M,I2516,TRUE,_xll.ohTrigger(RecalcTrigger,Trigger1M)),NA())</f>
        <v>1.5406046359089931E-2</v>
      </c>
      <c r="O2516" s="44">
        <f>IFERROR(_xll.qlIndexFixing(ONIndex3M,I2516,TRUE,_xll.ohTrigger(RecalcTrigger,Trigger3M)),NA())</f>
        <v>1.5795715485762418E-2</v>
      </c>
      <c r="P2516" s="44">
        <f>IFERROR(_xll.qlIndexFixing(ONIndex6M,I2516,TRUE,_xll.ohTrigger(RecalcTrigger,Trigger6M)),NA())</f>
        <v>1.5936869445867252E-2</v>
      </c>
      <c r="Q2516" s="178">
        <f>IFERROR(_xll.qlIndexFixing(ONIndex1Y,I2516,TRUE,_xll.ohTrigger(RecalcTrigger,Trigger1Y)),NA())</f>
        <v>1.6087631390366841E-2</v>
      </c>
    </row>
    <row r="2517" spans="2:17" x14ac:dyDescent="0.2">
      <c r="B2517" s="39" t="s">
        <v>42</v>
      </c>
      <c r="D2517" s="42">
        <f>_xll.qlCalendarAdvance(Calendar,$D2516,B2517,"f",FALSE)</f>
        <v>57131</v>
      </c>
      <c r="E2517" s="172">
        <f>_xll.qlInterestRateIndexValueDate(IndexON,D2517)</f>
        <v>57131</v>
      </c>
      <c r="F2517" s="188">
        <f>IFERROR(_xll.qlIndexFixing(IndexON,D2517,TRUE,_xll.ohTrigger(RecalcTrigger,TriggerON)),NA())</f>
        <v>1.5328351630933268E-2</v>
      </c>
      <c r="H2517" s="42">
        <f>_xll.qlCalendarAdvance(Calendar,$H2516,B2517,"f",FALSE)</f>
        <v>57131</v>
      </c>
      <c r="I2517" s="172">
        <f>_xll.qlInterestRateIndexValueDate(Index1M,$H2517)</f>
        <v>57131</v>
      </c>
      <c r="J2517" s="177">
        <f>IFERROR(_xll.qlIndexFixing(Index1M,$H2517,TRUE,_xll.ohTrigger(RecalcTrigger,Trigger1M)),NA())</f>
        <v>1.5411771254035886E-2</v>
      </c>
      <c r="K2517" s="44">
        <f>IFERROR(_xll.qlIndexFixing(Index3M,H2517,TRUE,_xll.ohTrigger(RecalcTrigger,Trigger3M)),NA())</f>
        <v>1.5823589555978169E-2</v>
      </c>
      <c r="L2517" s="44">
        <f>IFERROR(_xll.qlIndexFixing(Index6M,$H2517,TRUE,_xll.ohTrigger(RecalcTrigger,Trigger6M)),NA())</f>
        <v>1.5996550895777881E-2</v>
      </c>
      <c r="M2517" s="178">
        <f>IFERROR(_xll.qlIndexFixing(Index1Y,$H2517,TRUE,_xll.ohTrigger(RecalcTrigger,Trigger1Y)),NA())</f>
        <v>1.6210092209247851E-2</v>
      </c>
      <c r="N2517" s="177">
        <f>IFERROR(_xll.qlIndexFixing(ONIndex1M,I2517,TRUE,_xll.ohTrigger(RecalcTrigger,Trigger1M)),NA())</f>
        <v>1.5404814540072032E-2</v>
      </c>
      <c r="O2517" s="44">
        <f>IFERROR(_xll.qlIndexFixing(ONIndex3M,I2517,TRUE,_xll.ohTrigger(RecalcTrigger,Trigger3M)),NA())</f>
        <v>1.5795208740082556E-2</v>
      </c>
      <c r="P2517" s="44">
        <f>IFERROR(_xll.qlIndexFixing(ONIndex6M,I2517,TRUE,_xll.ohTrigger(RecalcTrigger,Trigger6M)),NA())</f>
        <v>1.5936458110381579E-2</v>
      </c>
      <c r="Q2517" s="178">
        <f>IFERROR(_xll.qlIndexFixing(ONIndex1Y,I2517,TRUE,_xll.ohTrigger(RecalcTrigger,Trigger1Y)),NA())</f>
        <v>1.608707552051003E-2</v>
      </c>
    </row>
    <row r="2518" spans="2:17" x14ac:dyDescent="0.2">
      <c r="B2518" s="39" t="s">
        <v>42</v>
      </c>
      <c r="D2518" s="42">
        <f>_xll.qlCalendarAdvance(Calendar,$D2517,B2518,"f",FALSE)</f>
        <v>57138</v>
      </c>
      <c r="E2518" s="172">
        <f>_xll.qlInterestRateIndexValueDate(IndexON,D2518)</f>
        <v>57138</v>
      </c>
      <c r="F2518" s="188">
        <f>IFERROR(_xll.qlIndexFixing(IndexON,D2518,TRUE,_xll.ohTrigger(RecalcTrigger,TriggerON)),NA())</f>
        <v>1.5328047738826234E-2</v>
      </c>
      <c r="H2518" s="42">
        <f>_xll.qlCalendarAdvance(Calendar,$H2517,B2518,"f",FALSE)</f>
        <v>57138</v>
      </c>
      <c r="I2518" s="172">
        <f>_xll.qlInterestRateIndexValueDate(Index1M,$H2518)</f>
        <v>57138</v>
      </c>
      <c r="J2518" s="177">
        <f>IFERROR(_xll.qlIndexFixing(Index1M,$H2518,TRUE,_xll.ohTrigger(RecalcTrigger,Trigger1M)),NA())</f>
        <v>1.5410600539331892E-2</v>
      </c>
      <c r="K2518" s="44">
        <f>IFERROR(_xll.qlIndexFixing(Index3M,H2518,TRUE,_xll.ohTrigger(RecalcTrigger,Trigger3M)),NA())</f>
        <v>1.5823210661252019E-2</v>
      </c>
      <c r="L2518" s="44">
        <f>IFERROR(_xll.qlIndexFixing(Index6M,$H2518,TRUE,_xll.ohTrigger(RecalcTrigger,Trigger6M)),NA())</f>
        <v>1.5996370278753981E-2</v>
      </c>
      <c r="M2518" s="178">
        <f>IFERROR(_xll.qlIndexFixing(Index1Y,$H2518,TRUE,_xll.ohTrigger(RecalcTrigger,Trigger1Y)),NA())</f>
        <v>1.6209990812758424E-2</v>
      </c>
      <c r="N2518" s="177">
        <f>IFERROR(_xll.qlIndexFixing(ONIndex1M,I2518,TRUE,_xll.ohTrigger(RecalcTrigger,Trigger1M)),NA())</f>
        <v>1.5403603081662887E-2</v>
      </c>
      <c r="O2518" s="44">
        <f>IFERROR(_xll.qlIndexFixing(ONIndex3M,I2518,TRUE,_xll.ohTrigger(RecalcTrigger,Trigger3M)),NA())</f>
        <v>1.5794719239754507E-2</v>
      </c>
      <c r="P2518" s="44">
        <f>IFERROR(_xll.qlIndexFixing(ONIndex6M,I2518,TRUE,_xll.ohTrigger(RecalcTrigger,Trigger6M)),NA())</f>
        <v>1.5936063357046004E-2</v>
      </c>
      <c r="Q2518" s="178">
        <f>IFERROR(_xll.qlIndexFixing(ONIndex1Y,I2518,TRUE,_xll.ohTrigger(RecalcTrigger,Trigger1Y)),NA())</f>
        <v>1.6086536542886387E-2</v>
      </c>
    </row>
    <row r="2519" spans="2:17" x14ac:dyDescent="0.2">
      <c r="B2519" s="39" t="s">
        <v>42</v>
      </c>
      <c r="D2519" s="42">
        <f>_xll.qlCalendarAdvance(Calendar,$D2518,B2519,"f",FALSE)</f>
        <v>57145</v>
      </c>
      <c r="E2519" s="172">
        <f>_xll.qlInterestRateIndexValueDate(IndexON,D2519)</f>
        <v>57145</v>
      </c>
      <c r="F2519" s="188">
        <f>IFERROR(_xll.qlIndexFixing(IndexON,D2519,TRUE,_xll.ohTrigger(RecalcTrigger,TriggerON)),NA())</f>
        <v>1.5327760591691275E-2</v>
      </c>
      <c r="H2519" s="42">
        <f>_xll.qlCalendarAdvance(Calendar,$H2518,B2519,"f",FALSE)</f>
        <v>57145</v>
      </c>
      <c r="I2519" s="172">
        <f>_xll.qlInterestRateIndexValueDate(Index1M,$H2519)</f>
        <v>57145</v>
      </c>
      <c r="J2519" s="177">
        <f>IFERROR(_xll.qlIndexFixing(Index1M,$H2519,TRUE,_xll.ohTrigger(RecalcTrigger,Trigger1M)),NA())</f>
        <v>1.5409450210201608E-2</v>
      </c>
      <c r="K2519" s="44">
        <f>IFERROR(_xll.qlIndexFixing(Index3M,H2519,TRUE,_xll.ohTrigger(RecalcTrigger,Trigger3M)),NA())</f>
        <v>1.5822849079891368E-2</v>
      </c>
      <c r="L2519" s="44">
        <f>IFERROR(_xll.qlIndexFixing(Index6M,$H2519,TRUE,_xll.ohTrigger(RecalcTrigger,Trigger6M)),NA())</f>
        <v>1.5996206375974546E-2</v>
      </c>
      <c r="M2519" s="178">
        <f>IFERROR(_xll.qlIndexFixing(Index1Y,$H2519,TRUE,_xll.ohTrigger(RecalcTrigger,Trigger1Y)),NA())</f>
        <v>1.6209906581426514E-2</v>
      </c>
      <c r="N2519" s="177">
        <f>IFERROR(_xll.qlIndexFixing(ONIndex1M,I2519,TRUE,_xll.ohTrigger(RecalcTrigger,Trigger1M)),NA())</f>
        <v>1.5402411983862496E-2</v>
      </c>
      <c r="O2519" s="44">
        <f>IFERROR(_xll.qlIndexFixing(ONIndex3M,I2519,TRUE,_xll.ohTrigger(RecalcTrigger,Trigger3M)),NA())</f>
        <v>1.5794246984697224E-2</v>
      </c>
      <c r="P2519" s="44">
        <f>IFERROR(_xll.qlIndexFixing(ONIndex6M,I2519,TRUE,_xll.ohTrigger(RecalcTrigger,Trigger6M)),NA())</f>
        <v>1.5935685185617388E-2</v>
      </c>
      <c r="Q2519" s="178">
        <f>IFERROR(_xll.qlIndexFixing(ONIndex1Y,I2519,TRUE,_xll.ohTrigger(RecalcTrigger,Trigger1Y)),NA())</f>
        <v>1.6086014457333819E-2</v>
      </c>
    </row>
    <row r="2520" spans="2:17" x14ac:dyDescent="0.2">
      <c r="B2520" s="39" t="s">
        <v>42</v>
      </c>
      <c r="D2520" s="42">
        <f>_xll.qlCalendarAdvance(Calendar,$D2519,B2520,"f",FALSE)</f>
        <v>57152</v>
      </c>
      <c r="E2520" s="172">
        <f>_xll.qlInterestRateIndexValueDate(IndexON,D2520)</f>
        <v>57152</v>
      </c>
      <c r="F2520" s="188">
        <f>IFERROR(_xll.qlIndexFixing(IndexON,D2520,TRUE,_xll.ohTrigger(RecalcTrigger,TriggerON)),NA())</f>
        <v>1.5327490189528392E-2</v>
      </c>
      <c r="H2520" s="42">
        <f>_xll.qlCalendarAdvance(Calendar,$H2519,B2520,"f",FALSE)</f>
        <v>57152</v>
      </c>
      <c r="I2520" s="172">
        <f>_xll.qlInterestRateIndexValueDate(Index1M,$H2520)</f>
        <v>57152</v>
      </c>
      <c r="J2520" s="177">
        <f>IFERROR(_xll.qlIndexFixing(Index1M,$H2520,TRUE,_xll.ohTrigger(RecalcTrigger,Trigger1M)),NA())</f>
        <v>1.540832026663963E-2</v>
      </c>
      <c r="K2520" s="44">
        <f>IFERROR(_xll.qlIndexFixing(Index3M,H2520,TRUE,_xll.ohTrigger(RecalcTrigger,Trigger3M)),NA())</f>
        <v>1.5822504811891815E-2</v>
      </c>
      <c r="L2520" s="44">
        <f>IFERROR(_xll.qlIndexFixing(Index6M,$H2520,TRUE,_xll.ohTrigger(RecalcTrigger,Trigger6M)),NA())</f>
        <v>1.5996059187435584E-2</v>
      </c>
      <c r="M2520" s="178">
        <f>IFERROR(_xll.qlIndexFixing(Index1Y,$H2520,TRUE,_xll.ohTrigger(RecalcTrigger,Trigger1Y)),NA())</f>
        <v>1.6209839515248126E-2</v>
      </c>
      <c r="N2520" s="177">
        <f>IFERROR(_xll.qlIndexFixing(ONIndex1M,I2520,TRUE,_xll.ohTrigger(RecalcTrigger,Trigger1M)),NA())</f>
        <v>1.5401241246589814E-2</v>
      </c>
      <c r="O2520" s="44">
        <f>IFERROR(_xll.qlIndexFixing(ONIndex3M,I2520,TRUE,_xll.ohTrigger(RecalcTrigger,Trigger3M)),NA())</f>
        <v>1.5793791974991755E-2</v>
      </c>
      <c r="P2520" s="44">
        <f>IFERROR(_xll.qlIndexFixing(ONIndex6M,I2520,TRUE,_xll.ohTrigger(RecalcTrigger,Trigger6M)),NA())</f>
        <v>1.5935323596176776E-2</v>
      </c>
      <c r="Q2520" s="178">
        <f>IFERROR(_xll.qlIndexFixing(ONIndex1Y,I2520,TRUE,_xll.ohTrigger(RecalcTrigger,Trigger1Y)),NA())</f>
        <v>1.6085509263852327E-2</v>
      </c>
    </row>
    <row r="2521" spans="2:17" x14ac:dyDescent="0.2">
      <c r="B2521" s="39" t="s">
        <v>42</v>
      </c>
      <c r="D2521" s="42">
        <f>_xll.qlCalendarAdvance(Calendar,$D2520,B2521,"f",FALSE)</f>
        <v>57159</v>
      </c>
      <c r="E2521" s="172">
        <f>_xll.qlInterestRateIndexValueDate(IndexON,D2521)</f>
        <v>57159</v>
      </c>
      <c r="F2521" s="188">
        <f>IFERROR(_xll.qlIndexFixing(IndexON,D2521,TRUE,_xll.ohTrigger(RecalcTrigger,TriggerON)),NA())</f>
        <v>1.5327236532094446E-2</v>
      </c>
      <c r="H2521" s="42">
        <f>_xll.qlCalendarAdvance(Calendar,$H2520,B2521,"f",FALSE)</f>
        <v>57159</v>
      </c>
      <c r="I2521" s="172">
        <f>_xll.qlInterestRateIndexValueDate(Index1M,$H2521)</f>
        <v>57159</v>
      </c>
      <c r="J2521" s="177">
        <f>IFERROR(_xll.qlIndexFixing(Index1M,$H2521,TRUE,_xll.ohTrigger(RecalcTrigger,Trigger1M)),NA())</f>
        <v>1.5407210708640559E-2</v>
      </c>
      <c r="K2521" s="44">
        <f>IFERROR(_xll.qlIndexFixing(Index3M,H2521,TRUE,_xll.ohTrigger(RecalcTrigger,Trigger3M)),NA())</f>
        <v>1.5822177857248067E-2</v>
      </c>
      <c r="L2521" s="44">
        <f>IFERROR(_xll.qlIndexFixing(Index6M,$H2521,TRUE,_xll.ohTrigger(RecalcTrigger,Trigger6M)),NA())</f>
        <v>1.5995928713133118E-2</v>
      </c>
      <c r="M2521" s="178">
        <f>IFERROR(_xll.qlIndexFixing(Index1Y,$H2521,TRUE,_xll.ohTrigger(RecalcTrigger,Trigger1Y)),NA())</f>
        <v>1.6209789614219039E-2</v>
      </c>
      <c r="N2521" s="177">
        <f>IFERROR(_xll.qlIndexFixing(ONIndex1M,I2521,TRUE,_xll.ohTrigger(RecalcTrigger,Trigger1M)),NA())</f>
        <v>1.5400090869682748E-2</v>
      </c>
      <c r="O2521" s="44">
        <f>IFERROR(_xll.qlIndexFixing(ONIndex3M,I2521,TRUE,_xll.ohTrigger(RecalcTrigger,Trigger3M)),NA())</f>
        <v>1.5793354210557053E-2</v>
      </c>
      <c r="P2521" s="44">
        <f>IFERROR(_xll.qlIndexFixing(ONIndex6M,I2521,TRUE,_xll.ohTrigger(RecalcTrigger,Trigger6M)),NA())</f>
        <v>1.5934978588562076E-2</v>
      </c>
      <c r="Q2521" s="178">
        <f>IFERROR(_xll.qlIndexFixing(ONIndex1Y,I2521,TRUE,_xll.ohTrigger(RecalcTrigger,Trigger1Y)),NA())</f>
        <v>1.6085020962360863E-2</v>
      </c>
    </row>
    <row r="2522" spans="2:17" x14ac:dyDescent="0.2">
      <c r="B2522" s="39" t="s">
        <v>42</v>
      </c>
      <c r="D2522" s="42">
        <f>_xll.qlCalendarAdvance(Calendar,$D2521,B2522,"f",FALSE)</f>
        <v>57166</v>
      </c>
      <c r="E2522" s="172">
        <f>_xll.qlInterestRateIndexValueDate(IndexON,D2522)</f>
        <v>57166</v>
      </c>
      <c r="F2522" s="188">
        <f>IFERROR(_xll.qlIndexFixing(IndexON,D2522,TRUE,_xll.ohTrigger(RecalcTrigger,TriggerON)),NA())</f>
        <v>1.5326999619794668E-2</v>
      </c>
      <c r="H2522" s="42">
        <f>_xll.qlCalendarAdvance(Calendar,$H2521,B2522,"f",FALSE)</f>
        <v>57166</v>
      </c>
      <c r="I2522" s="172">
        <f>_xll.qlInterestRateIndexValueDate(Index1M,$H2522)</f>
        <v>57166</v>
      </c>
      <c r="J2522" s="177">
        <f>IFERROR(_xll.qlIndexFixing(Index1M,$H2522,TRUE,_xll.ohTrigger(RecalcTrigger,Trigger1M)),NA())</f>
        <v>1.5406869076572018E-2</v>
      </c>
      <c r="K2522" s="44">
        <f>IFERROR(_xll.qlIndexFixing(Index3M,H2522,TRUE,_xll.ohTrigger(RecalcTrigger,Trigger3M)),NA())</f>
        <v>1.582186821595661E-2</v>
      </c>
      <c r="L2522" s="44">
        <f>IFERROR(_xll.qlIndexFixing(Index6M,$H2522,TRUE,_xll.ohTrigger(RecalcTrigger,Trigger6M)),NA())</f>
        <v>1.5996162256254585E-2</v>
      </c>
      <c r="M2522" s="178">
        <f>IFERROR(_xll.qlIndexFixing(Index1Y,$H2522,TRUE,_xll.ohTrigger(RecalcTrigger,Trigger1Y)),NA())</f>
        <v>1.6209756878337478E-2</v>
      </c>
      <c r="N2522" s="177">
        <f>IFERROR(_xll.qlIndexFixing(ONIndex1M,I2522,TRUE,_xll.ohTrigger(RecalcTrigger,Trigger1M)),NA())</f>
        <v>1.5398960853384436E-2</v>
      </c>
      <c r="O2522" s="44">
        <f>IFERROR(_xll.qlIndexFixing(ONIndex3M,I2522,TRUE,_xll.ohTrigger(RecalcTrigger,Trigger3M)),NA())</f>
        <v>1.5792933691393118E-2</v>
      </c>
      <c r="P2522" s="44">
        <f>IFERROR(_xll.qlIndexFixing(ONIndex6M,I2522,TRUE,_xll.ohTrigger(RecalcTrigger,Trigger6M)),NA())</f>
        <v>1.5934650163097475E-2</v>
      </c>
      <c r="Q2522" s="178">
        <f>IFERROR(_xll.qlIndexFixing(ONIndex1Y,I2522,TRUE,_xll.ohTrigger(RecalcTrigger,Trigger1Y)),NA())</f>
        <v>1.6084549553102567E-2</v>
      </c>
    </row>
    <row r="2523" spans="2:17" x14ac:dyDescent="0.2">
      <c r="B2523" s="39" t="s">
        <v>42</v>
      </c>
      <c r="D2523" s="42">
        <f>_xll.qlCalendarAdvance(Calendar,$D2522,B2523,"f",FALSE)</f>
        <v>57173</v>
      </c>
      <c r="E2523" s="172">
        <f>_xll.qlInterestRateIndexValueDate(IndexON,D2523)</f>
        <v>57173</v>
      </c>
      <c r="F2523" s="188">
        <f>IFERROR(_xll.qlIndexFixing(IndexON,D2523,TRUE,_xll.ohTrigger(RecalcTrigger,TriggerON)),NA())</f>
        <v>1.5326779452304873E-2</v>
      </c>
      <c r="H2523" s="42">
        <f>_xll.qlCalendarAdvance(Calendar,$H2522,B2523,"f",FALSE)</f>
        <v>57173</v>
      </c>
      <c r="I2523" s="172">
        <f>_xll.qlInterestRateIndexValueDate(Index1M,$H2523)</f>
        <v>57173</v>
      </c>
      <c r="J2523" s="177">
        <f>IFERROR(_xll.qlIndexFixing(Index1M,$H2523,TRUE,_xll.ohTrigger(RecalcTrigger,Trigger1M)),NA())</f>
        <v>1.5405804523317008E-2</v>
      </c>
      <c r="K2523" s="44">
        <f>IFERROR(_xll.qlIndexFixing(Index3M,H2523,TRUE,_xll.ohTrigger(RecalcTrigger,Trigger3M)),NA())</f>
        <v>1.5821575888012147E-2</v>
      </c>
      <c r="L2523" s="44">
        <f>IFERROR(_xll.qlIndexFixing(Index6M,$H2523,TRUE,_xll.ohTrigger(RecalcTrigger,Trigger6M)),NA())</f>
        <v>1.5996066400106757E-2</v>
      </c>
      <c r="M2523" s="178">
        <f>IFERROR(_xll.qlIndexFixing(Index1Y,$H2523,TRUE,_xll.ohTrigger(RecalcTrigger,Trigger1Y)),NA())</f>
        <v>1.6209741307601444E-2</v>
      </c>
      <c r="N2523" s="177">
        <f>IFERROR(_xll.qlIndexFixing(ONIndex1M,I2523,TRUE,_xll.ohTrigger(RecalcTrigger,Trigger1M)),NA())</f>
        <v>1.5397851197775925E-2</v>
      </c>
      <c r="O2523" s="44">
        <f>IFERROR(_xll.qlIndexFixing(ONIndex3M,I2523,TRUE,_xll.ohTrigger(RecalcTrigger,Trigger3M)),NA())</f>
        <v>1.5792530417580997E-2</v>
      </c>
      <c r="P2523" s="44">
        <f>IFERROR(_xll.qlIndexFixing(ONIndex6M,I2523,TRUE,_xll.ohTrigger(RecalcTrigger,Trigger6M)),NA())</f>
        <v>1.5934338319539831E-2</v>
      </c>
      <c r="Q2523" s="178">
        <f>IFERROR(_xll.qlIndexFixing(ONIndex1Y,I2523,TRUE,_xll.ohTrigger(RecalcTrigger,Trigger1Y)),NA())</f>
        <v>1.60840950358343E-2</v>
      </c>
    </row>
    <row r="2524" spans="2:17" x14ac:dyDescent="0.2">
      <c r="B2524" s="39" t="s">
        <v>42</v>
      </c>
      <c r="D2524" s="42">
        <f>_xll.qlCalendarAdvance(Calendar,$D2523,B2524,"f",FALSE)</f>
        <v>57180</v>
      </c>
      <c r="E2524" s="172">
        <f>_xll.qlInterestRateIndexValueDate(IndexON,D2524)</f>
        <v>57180</v>
      </c>
      <c r="F2524" s="188">
        <f>IFERROR(_xll.qlIndexFixing(IndexON,D2524,TRUE,_xll.ohTrigger(RecalcTrigger,TriggerON)),NA())</f>
        <v>1.53265760298682E-2</v>
      </c>
      <c r="H2524" s="42">
        <f>_xll.qlCalendarAdvance(Calendar,$H2523,B2524,"f",FALSE)</f>
        <v>57180</v>
      </c>
      <c r="I2524" s="172">
        <f>_xll.qlInterestRateIndexValueDate(Index1M,$H2524)</f>
        <v>57180</v>
      </c>
      <c r="J2524" s="177">
        <f>IFERROR(_xll.qlIndexFixing(Index1M,$H2524,TRUE,_xll.ohTrigger(RecalcTrigger,Trigger1M)),NA())</f>
        <v>1.540476035820193E-2</v>
      </c>
      <c r="K2524" s="44">
        <f>IFERROR(_xll.qlIndexFixing(Index3M,H2524,TRUE,_xll.ohTrigger(RecalcTrigger,Trigger3M)),NA())</f>
        <v>1.5821300873412929E-2</v>
      </c>
      <c r="L2524" s="44">
        <f>IFERROR(_xll.qlIndexFixing(Index6M,$H2524,TRUE,_xll.ohTrigger(RecalcTrigger,Trigger6M)),NA())</f>
        <v>1.5995987258916575E-2</v>
      </c>
      <c r="M2524" s="178">
        <f>IFERROR(_xll.qlIndexFixing(Index1Y,$H2524,TRUE,_xll.ohTrigger(RecalcTrigger,Trigger1Y)),NA())</f>
        <v>1.6209742902010271E-2</v>
      </c>
      <c r="N2524" s="177">
        <f>IFERROR(_xll.qlIndexFixing(ONIndex1M,I2524,TRUE,_xll.ohTrigger(RecalcTrigger,Trigger1M)),NA())</f>
        <v>1.5396761902614076E-2</v>
      </c>
      <c r="O2524" s="44">
        <f>IFERROR(_xll.qlIndexFixing(ONIndex3M,I2524,TRUE,_xll.ohTrigger(RecalcTrigger,Trigger3M)),NA())</f>
        <v>1.5792144389120688E-2</v>
      </c>
      <c r="P2524" s="44">
        <f>IFERROR(_xll.qlIndexFixing(ONIndex6M,I2524,TRUE,_xll.ohTrigger(RecalcTrigger,Trigger6M)),NA())</f>
        <v>1.5934043057889147E-2</v>
      </c>
      <c r="Q2524" s="178">
        <f>IFERROR(_xll.qlIndexFixing(ONIndex1Y,I2524,TRUE,_xll.ohTrigger(RecalcTrigger,Trigger1Y)),NA())</f>
        <v>1.6083657410718155E-2</v>
      </c>
    </row>
    <row r="2525" spans="2:17" x14ac:dyDescent="0.2">
      <c r="B2525" s="39" t="s">
        <v>42</v>
      </c>
      <c r="D2525" s="42">
        <f>_xll.qlCalendarAdvance(Calendar,$D2524,B2525,"f",FALSE)</f>
        <v>57187</v>
      </c>
      <c r="E2525" s="172">
        <f>_xll.qlInterestRateIndexValueDate(IndexON,D2525)</f>
        <v>57187</v>
      </c>
      <c r="F2525" s="188">
        <f>IFERROR(_xll.qlIndexFixing(IndexON,D2525,TRUE,_xll.ohTrigger(RecalcTrigger,TriggerON)),NA())</f>
        <v>1.5326389352160463E-2</v>
      </c>
      <c r="H2525" s="42">
        <f>_xll.qlCalendarAdvance(Calendar,$H2524,B2525,"f",FALSE)</f>
        <v>57187</v>
      </c>
      <c r="I2525" s="172">
        <f>_xll.qlInterestRateIndexValueDate(Index1M,$H2525)</f>
        <v>57187</v>
      </c>
      <c r="J2525" s="177">
        <f>IFERROR(_xll.qlIndexFixing(Index1M,$H2525,TRUE,_xll.ohTrigger(RecalcTrigger,Trigger1M)),NA())</f>
        <v>1.540399028117044E-2</v>
      </c>
      <c r="K2525" s="44">
        <f>IFERROR(_xll.qlIndexFixing(Index3M,H2525,TRUE,_xll.ohTrigger(RecalcTrigger,Trigger3M)),NA())</f>
        <v>1.5821043172152778E-2</v>
      </c>
      <c r="L2525" s="44">
        <f>IFERROR(_xll.qlIndexFixing(Index6M,$H2525,TRUE,_xll.ohTrigger(RecalcTrigger,Trigger6M)),NA())</f>
        <v>1.5995924832681831E-2</v>
      </c>
      <c r="M2525" s="178">
        <f>IFERROR(_xll.qlIndexFixing(Index1Y,$H2525,TRUE,_xll.ohTrigger(RecalcTrigger,Trigger1Y)),NA())</f>
        <v>1.6209761661564182E-2</v>
      </c>
      <c r="N2525" s="177">
        <f>IFERROR(_xll.qlIndexFixing(ONIndex1M,I2525,TRUE,_xll.ohTrigger(RecalcTrigger,Trigger1M)),NA())</f>
        <v>1.5395692967898889E-2</v>
      </c>
      <c r="O2525" s="44">
        <f>IFERROR(_xll.qlIndexFixing(ONIndex3M,I2525,TRUE,_xll.ohTrigger(RecalcTrigger,Trigger3M)),NA())</f>
        <v>1.5791775605769054E-2</v>
      </c>
      <c r="P2525" s="44">
        <f>IFERROR(_xll.qlIndexFixing(ONIndex6M,I2525,TRUE,_xll.ohTrigger(RecalcTrigger,Trigger6M)),NA())</f>
        <v>1.5933764378226467E-2</v>
      </c>
      <c r="Q2525" s="178">
        <f>IFERROR(_xll.qlIndexFixing(ONIndex1Y,I2525,TRUE,_xll.ohTrigger(RecalcTrigger,Trigger1Y)),NA())</f>
        <v>1.6083236677592039E-2</v>
      </c>
    </row>
    <row r="2526" spans="2:17" x14ac:dyDescent="0.2">
      <c r="B2526" s="39" t="s">
        <v>42</v>
      </c>
      <c r="D2526" s="42">
        <f>_xll.qlCalendarAdvance(Calendar,$D2525,B2526,"f",FALSE)</f>
        <v>57194</v>
      </c>
      <c r="E2526" s="172">
        <f>_xll.qlInterestRateIndexValueDate(IndexON,D2526)</f>
        <v>57194</v>
      </c>
      <c r="F2526" s="188">
        <f>IFERROR(_xll.qlIndexFixing(IndexON,D2526,TRUE,_xll.ohTrigger(RecalcTrigger,TriggerON)),NA())</f>
        <v>1.5326219419505849E-2</v>
      </c>
      <c r="H2526" s="42">
        <f>_xll.qlCalendarAdvance(Calendar,$H2525,B2526,"f",FALSE)</f>
        <v>57194</v>
      </c>
      <c r="I2526" s="172">
        <f>_xll.qlInterestRateIndexValueDate(Index1M,$H2526)</f>
        <v>57194</v>
      </c>
      <c r="J2526" s="177">
        <f>IFERROR(_xll.qlIndexFixing(Index1M,$H2526,TRUE,_xll.ohTrigger(RecalcTrigger,Trigger1M)),NA())</f>
        <v>1.54027331923449E-2</v>
      </c>
      <c r="K2526" s="44">
        <f>IFERROR(_xll.qlIndexFixing(Index3M,H2526,TRUE,_xll.ohTrigger(RecalcTrigger,Trigger3M)),NA())</f>
        <v>1.5820802784230818E-2</v>
      </c>
      <c r="L2526" s="44">
        <f>IFERROR(_xll.qlIndexFixing(Index6M,$H2526,TRUE,_xll.ohTrigger(RecalcTrigger,Trigger6M)),NA())</f>
        <v>1.5995879121402087E-2</v>
      </c>
      <c r="M2526" s="178">
        <f>IFERROR(_xll.qlIndexFixing(Index1Y,$H2526,TRUE,_xll.ohTrigger(RecalcTrigger,Trigger1Y)),NA())</f>
        <v>1.6209797586263841E-2</v>
      </c>
      <c r="N2526" s="177">
        <f>IFERROR(_xll.qlIndexFixing(ONIndex1M,I2526,TRUE,_xll.ohTrigger(RecalcTrigger,Trigger1M)),NA())</f>
        <v>1.5394644393873502E-2</v>
      </c>
      <c r="O2526" s="44">
        <f>IFERROR(_xll.qlIndexFixing(ONIndex3M,I2526,TRUE,_xll.ohTrigger(RecalcTrigger,Trigger3M)),NA())</f>
        <v>1.5791424067931326E-2</v>
      </c>
      <c r="P2526" s="44">
        <f>IFERROR(_xll.qlIndexFixing(ONIndex6M,I2526,TRUE,_xll.ohTrigger(RecalcTrigger,Trigger6M)),NA())</f>
        <v>1.5933502280713885E-2</v>
      </c>
      <c r="Q2526" s="178">
        <f>IFERROR(_xll.qlIndexFixing(ONIndex1Y,I2526,TRUE,_xll.ohTrigger(RecalcTrigger,Trigger1Y)),NA())</f>
        <v>1.608283283669909E-2</v>
      </c>
    </row>
    <row r="2527" spans="2:17" x14ac:dyDescent="0.2">
      <c r="B2527" s="39" t="s">
        <v>42</v>
      </c>
      <c r="D2527" s="42">
        <f>_xll.qlCalendarAdvance(Calendar,$D2526,B2527,"f",FALSE)</f>
        <v>57201</v>
      </c>
      <c r="E2527" s="172">
        <f>_xll.qlInterestRateIndexValueDate(IndexON,D2527)</f>
        <v>57201</v>
      </c>
      <c r="F2527" s="188">
        <f>IFERROR(_xll.qlIndexFixing(IndexON,D2527,TRUE,_xll.ohTrigger(RecalcTrigger,TriggerON)),NA())</f>
        <v>1.532606623182331E-2</v>
      </c>
      <c r="H2527" s="42">
        <f>_xll.qlCalendarAdvance(Calendar,$H2526,B2527,"f",FALSE)</f>
        <v>57201</v>
      </c>
      <c r="I2527" s="172">
        <f>_xll.qlInterestRateIndexValueDate(Index1M,$H2527)</f>
        <v>57201</v>
      </c>
      <c r="J2527" s="177">
        <f>IFERROR(_xll.qlIndexFixing(Index1M,$H2527,TRUE,_xll.ohTrigger(RecalcTrigger,Trigger1M)),NA())</f>
        <v>1.5401750191595582E-2</v>
      </c>
      <c r="K2527" s="44">
        <f>IFERROR(_xll.qlIndexFixing(Index3M,H2527,TRUE,_xll.ohTrigger(RecalcTrigger,Trigger3M)),NA())</f>
        <v>1.5820579709641763E-2</v>
      </c>
      <c r="L2527" s="44">
        <f>IFERROR(_xll.qlIndexFixing(Index6M,$H2527,TRUE,_xll.ohTrigger(RecalcTrigger,Trigger6M)),NA())</f>
        <v>1.5995850125075144E-2</v>
      </c>
      <c r="M2527" s="178">
        <f>IFERROR(_xll.qlIndexFixing(Index1Y,$H2527,TRUE,_xll.ohTrigger(RecalcTrigger,Trigger1Y)),NA())</f>
        <v>1.6209850676111026E-2</v>
      </c>
      <c r="N2527" s="177">
        <f>IFERROR(_xll.qlIndexFixing(ONIndex1M,I2527,TRUE,_xll.ohTrigger(RecalcTrigger,Trigger1M)),NA())</f>
        <v>1.5393616180294778E-2</v>
      </c>
      <c r="O2527" s="44">
        <f>IFERROR(_xll.qlIndexFixing(ONIndex3M,I2527,TRUE,_xll.ohTrigger(RecalcTrigger,Trigger3M)),NA())</f>
        <v>1.5791089775283318E-2</v>
      </c>
      <c r="P2527" s="44">
        <f>IFERROR(_xll.qlIndexFixing(ONIndex6M,I2527,TRUE,_xll.ohTrigger(RecalcTrigger,Trigger6M)),NA())</f>
        <v>1.5933256765027215E-2</v>
      </c>
      <c r="Q2527" s="178">
        <f>IFERROR(_xll.qlIndexFixing(ONIndex1Y,I2527,TRUE,_xll.ohTrigger(RecalcTrigger,Trigger1Y)),NA())</f>
        <v>1.6082445887715124E-2</v>
      </c>
    </row>
    <row r="2528" spans="2:17" x14ac:dyDescent="0.2">
      <c r="B2528" s="39" t="s">
        <v>42</v>
      </c>
      <c r="D2528" s="42">
        <f>_xll.qlCalendarAdvance(Calendar,$D2527,B2528,"f",FALSE)</f>
        <v>57208</v>
      </c>
      <c r="E2528" s="172">
        <f>_xll.qlInterestRateIndexValueDate(IndexON,D2528)</f>
        <v>57208</v>
      </c>
      <c r="F2528" s="188">
        <f>IFERROR(_xll.qlIndexFixing(IndexON,D2528,TRUE,_xll.ohTrigger(RecalcTrigger,TriggerON)),NA())</f>
        <v>1.5325929788950754E-2</v>
      </c>
      <c r="H2528" s="42">
        <f>_xll.qlCalendarAdvance(Calendar,$H2527,B2528,"f",FALSE)</f>
        <v>57208</v>
      </c>
      <c r="I2528" s="172">
        <f>_xll.qlInterestRateIndexValueDate(Index1M,$H2528)</f>
        <v>57208</v>
      </c>
      <c r="J2528" s="177">
        <f>IFERROR(_xll.qlIndexFixing(Index1M,$H2528,TRUE,_xll.ohTrigger(RecalcTrigger,Trigger1M)),NA())</f>
        <v>1.5400787578961636E-2</v>
      </c>
      <c r="K2528" s="44">
        <f>IFERROR(_xll.qlIndexFixing(Index3M,H2528,TRUE,_xll.ohTrigger(RecalcTrigger,Trigger3M)),NA())</f>
        <v>1.5820373948383853E-2</v>
      </c>
      <c r="L2528" s="44">
        <f>IFERROR(_xll.qlIndexFixing(Index6M,$H2528,TRUE,_xll.ohTrigger(RecalcTrigger,Trigger6M)),NA())</f>
        <v>1.5995837843700553E-2</v>
      </c>
      <c r="M2528" s="178">
        <f>IFERROR(_xll.qlIndexFixing(Index1Y,$H2528,TRUE,_xll.ohTrigger(RecalcTrigger,Trigger1Y)),NA())</f>
        <v>1.6209920931108845E-2</v>
      </c>
      <c r="N2528" s="177">
        <f>IFERROR(_xll.qlIndexFixing(ONIndex1M,I2528,TRUE,_xll.ohTrigger(RecalcTrigger,Trigger1M)),NA())</f>
        <v>1.5392608327162716E-2</v>
      </c>
      <c r="O2528" s="44">
        <f>IFERROR(_xll.qlIndexFixing(ONIndex3M,I2528,TRUE,_xll.ohTrigger(RecalcTrigger,Trigger3M)),NA())</f>
        <v>1.5790772727906077E-2</v>
      </c>
      <c r="P2528" s="44">
        <f>IFERROR(_xll.qlIndexFixing(ONIndex6M,I2528,TRUE,_xll.ohTrigger(RecalcTrigger,Trigger6M)),NA())</f>
        <v>1.5933027831247504E-2</v>
      </c>
      <c r="Q2528" s="178">
        <f>IFERROR(_xll.qlIndexFixing(ONIndex1Y,I2528,TRUE,_xll.ohTrigger(RecalcTrigger,Trigger1Y)),NA())</f>
        <v>1.608207583088328E-2</v>
      </c>
    </row>
    <row r="2529" spans="2:17" x14ac:dyDescent="0.2">
      <c r="B2529" s="39" t="s">
        <v>42</v>
      </c>
      <c r="D2529" s="42">
        <f>_xll.qlCalendarAdvance(Calendar,$D2528,B2529,"f",FALSE)</f>
        <v>57215</v>
      </c>
      <c r="E2529" s="172">
        <f>_xll.qlInterestRateIndexValueDate(IndexON,D2529)</f>
        <v>57215</v>
      </c>
      <c r="F2529" s="188">
        <f>IFERROR(_xll.qlIndexFixing(IndexON,D2529,TRUE,_xll.ohTrigger(RecalcTrigger,TriggerON)),NA())</f>
        <v>1.5325810091050274E-2</v>
      </c>
      <c r="H2529" s="42">
        <f>_xll.qlCalendarAdvance(Calendar,$H2528,B2529,"f",FALSE)</f>
        <v>57215</v>
      </c>
      <c r="I2529" s="172">
        <f>_xll.qlInterestRateIndexValueDate(Index1M,$H2529)</f>
        <v>57215</v>
      </c>
      <c r="J2529" s="177">
        <f>IFERROR(_xll.qlIndexFixing(Index1M,$H2529,TRUE,_xll.ohTrigger(RecalcTrigger,Trigger1M)),NA())</f>
        <v>1.5399845354433237E-2</v>
      </c>
      <c r="K2529" s="44">
        <f>IFERROR(_xll.qlIndexFixing(Index3M,H2529,TRUE,_xll.ohTrigger(RecalcTrigger,Trigger3M)),NA())</f>
        <v>1.5820185500454442E-2</v>
      </c>
      <c r="L2529" s="44">
        <f>IFERROR(_xll.qlIndexFixing(Index6M,$H2529,TRUE,_xll.ohTrigger(RecalcTrigger,Trigger6M)),NA())</f>
        <v>1.5995842277277881E-2</v>
      </c>
      <c r="M2529" s="178">
        <f>IFERROR(_xll.qlIndexFixing(Index1Y,$H2529,TRUE,_xll.ohTrigger(RecalcTrigger,Trigger1Y)),NA())</f>
        <v>1.6210008351260408E-2</v>
      </c>
      <c r="N2529" s="177">
        <f>IFERROR(_xll.qlIndexFixing(ONIndex1M,I2529,TRUE,_xll.ohTrigger(RecalcTrigger,Trigger1M)),NA())</f>
        <v>1.5391620834720454E-2</v>
      </c>
      <c r="O2529" s="44">
        <f>IFERROR(_xll.qlIndexFixing(ONIndex3M,I2529,TRUE,_xll.ohTrigger(RecalcTrigger,Trigger3M)),NA())</f>
        <v>1.5790472925799603E-2</v>
      </c>
      <c r="P2529" s="44">
        <f>IFERROR(_xll.qlIndexFixing(ONIndex6M,I2529,TRUE,_xll.ohTrigger(RecalcTrigger,Trigger6M)),NA())</f>
        <v>1.5932815479536844E-2</v>
      </c>
      <c r="Q2529" s="178">
        <f>IFERROR(_xll.qlIndexFixing(ONIndex1Y,I2529,TRUE,_xll.ohTrigger(RecalcTrigger,Trigger1Y)),NA())</f>
        <v>1.6081722666122511E-2</v>
      </c>
    </row>
    <row r="2530" spans="2:17" x14ac:dyDescent="0.2">
      <c r="B2530" s="39" t="s">
        <v>42</v>
      </c>
      <c r="D2530" s="42">
        <f>_xll.qlCalendarAdvance(Calendar,$D2529,B2530,"f",FALSE)</f>
        <v>57222</v>
      </c>
      <c r="E2530" s="172">
        <f>_xll.qlInterestRateIndexValueDate(IndexON,D2530)</f>
        <v>57222</v>
      </c>
      <c r="F2530" s="188">
        <f>IFERROR(_xll.qlIndexFixing(IndexON,D2530,TRUE,_xll.ohTrigger(RecalcTrigger,TriggerON)),NA())</f>
        <v>1.5325707138040823E-2</v>
      </c>
      <c r="H2530" s="42">
        <f>_xll.qlCalendarAdvance(Calendar,$H2529,B2530,"f",FALSE)</f>
        <v>57222</v>
      </c>
      <c r="I2530" s="172">
        <f>_xll.qlInterestRateIndexValueDate(Index1M,$H2530)</f>
        <v>57222</v>
      </c>
      <c r="J2530" s="177">
        <f>IFERROR(_xll.qlIndexFixing(Index1M,$H2530,TRUE,_xll.ohTrigger(RecalcTrigger,Trigger1M)),NA())</f>
        <v>1.5398142036150236E-2</v>
      </c>
      <c r="K2530" s="44">
        <f>IFERROR(_xll.qlIndexFixing(Index3M,H2530,TRUE,_xll.ohTrigger(RecalcTrigger,Trigger3M)),NA())</f>
        <v>1.5820014365850007E-2</v>
      </c>
      <c r="L2530" s="44">
        <f>IFERROR(_xll.qlIndexFixing(Index6M,$H2530,TRUE,_xll.ohTrigger(RecalcTrigger,Trigger6M)),NA())</f>
        <v>1.5995149868056863E-2</v>
      </c>
      <c r="M2530" s="178">
        <f>IFERROR(_xll.qlIndexFixing(Index1Y,$H2530,TRUE,_xll.ohTrigger(RecalcTrigger,Trigger1Y)),NA())</f>
        <v>1.6210112936570154E-2</v>
      </c>
      <c r="N2530" s="177">
        <f>IFERROR(_xll.qlIndexFixing(ONIndex1M,I2530,TRUE,_xll.ohTrigger(RecalcTrigger,Trigger1M)),NA())</f>
        <v>1.5390653702805901E-2</v>
      </c>
      <c r="O2530" s="44">
        <f>IFERROR(_xll.qlIndexFixing(ONIndex3M,I2530,TRUE,_xll.ohTrigger(RecalcTrigger,Trigger3M)),NA())</f>
        <v>1.5790190369125989E-2</v>
      </c>
      <c r="P2530" s="44">
        <f>IFERROR(_xll.qlIndexFixing(ONIndex6M,I2530,TRUE,_xll.ohTrigger(RecalcTrigger,Trigger6M)),NA())</f>
        <v>1.5932619709814189E-2</v>
      </c>
      <c r="Q2530" s="178">
        <f>IFERROR(_xll.qlIndexFixing(ONIndex1Y,I2530,TRUE,_xll.ohTrigger(RecalcTrigger,Trigger1Y)),NA())</f>
        <v>1.608138639359491E-2</v>
      </c>
    </row>
    <row r="2531" spans="2:17" x14ac:dyDescent="0.2">
      <c r="B2531" s="39" t="s">
        <v>42</v>
      </c>
      <c r="D2531" s="42">
        <f>_xll.qlCalendarAdvance(Calendar,$D2530,B2531,"f",FALSE)</f>
        <v>57229</v>
      </c>
      <c r="E2531" s="172">
        <f>_xll.qlInterestRateIndexValueDate(IndexON,D2531)</f>
        <v>57229</v>
      </c>
      <c r="F2531" s="188">
        <f>IFERROR(_xll.qlIndexFixing(IndexON,D2531,TRUE,_xll.ohTrigger(RecalcTrigger,TriggerON)),NA())</f>
        <v>1.5325620930003447E-2</v>
      </c>
      <c r="H2531" s="42">
        <f>_xll.qlCalendarAdvance(Calendar,$H2530,B2531,"f",FALSE)</f>
        <v>57229</v>
      </c>
      <c r="I2531" s="172">
        <f>_xll.qlInterestRateIndexValueDate(Index1M,$H2531)</f>
        <v>57229</v>
      </c>
      <c r="J2531" s="177">
        <f>IFERROR(_xll.qlIndexFixing(Index1M,$H2531,TRUE,_xll.ohTrigger(RecalcTrigger,Trigger1M)),NA())</f>
        <v>1.5397236333504649E-2</v>
      </c>
      <c r="K2531" s="44">
        <f>IFERROR(_xll.qlIndexFixing(Index3M,H2531,TRUE,_xll.ohTrigger(RecalcTrigger,Trigger3M)),NA())</f>
        <v>1.5819525889992671E-2</v>
      </c>
      <c r="L2531" s="44">
        <f>IFERROR(_xll.qlIndexFixing(Index6M,$H2531,TRUE,_xll.ohTrigger(RecalcTrigger,Trigger6M)),NA())</f>
        <v>1.5994827553150986E-2</v>
      </c>
      <c r="M2531" s="178">
        <f>IFERROR(_xll.qlIndexFixing(Index1Y,$H2531,TRUE,_xll.ohTrigger(RecalcTrigger,Trigger1Y)),NA())</f>
        <v>1.6210234687043856E-2</v>
      </c>
      <c r="N2531" s="177">
        <f>IFERROR(_xll.qlIndexFixing(ONIndex1M,I2531,TRUE,_xll.ohTrigger(RecalcTrigger,Trigger1M)),NA())</f>
        <v>1.5389706931419056E-2</v>
      </c>
      <c r="O2531" s="44">
        <f>IFERROR(_xll.qlIndexFixing(ONIndex3M,I2531,TRUE,_xll.ohTrigger(RecalcTrigger,Trigger3M)),NA())</f>
        <v>1.5789925057723142E-2</v>
      </c>
      <c r="P2531" s="44">
        <f>IFERROR(_xll.qlIndexFixing(ONIndex6M,I2531,TRUE,_xll.ohTrigger(RecalcTrigger,Trigger6M)),NA())</f>
        <v>1.5932440521998492E-2</v>
      </c>
      <c r="Q2531" s="178">
        <f>IFERROR(_xll.qlIndexFixing(ONIndex1Y,I2531,TRUE,_xll.ohTrigger(RecalcTrigger,Trigger1Y)),NA())</f>
        <v>1.6081067012976291E-2</v>
      </c>
    </row>
    <row r="2532" spans="2:17" x14ac:dyDescent="0.2">
      <c r="B2532" s="39" t="s">
        <v>42</v>
      </c>
      <c r="D2532" s="42">
        <f>_xll.qlCalendarAdvance(Calendar,$D2531,B2532,"f",FALSE)</f>
        <v>57236</v>
      </c>
      <c r="E2532" s="172">
        <f>_xll.qlInterestRateIndexValueDate(IndexON,D2532)</f>
        <v>57236</v>
      </c>
      <c r="F2532" s="188">
        <f>IFERROR(_xll.qlIndexFixing(IndexON,D2532,TRUE,_xll.ohTrigger(RecalcTrigger,TriggerON)),NA())</f>
        <v>1.5325551466776055E-2</v>
      </c>
      <c r="H2532" s="42">
        <f>_xll.qlCalendarAdvance(Calendar,$H2531,B2532,"f",FALSE)</f>
        <v>57236</v>
      </c>
      <c r="I2532" s="172">
        <f>_xll.qlInterestRateIndexValueDate(Index1M,$H2532)</f>
        <v>57236</v>
      </c>
      <c r="J2532" s="177">
        <f>IFERROR(_xll.qlIndexFixing(Index1M,$H2532,TRUE,_xll.ohTrigger(RecalcTrigger,Trigger1M)),NA())</f>
        <v>1.5396351016359833E-2</v>
      </c>
      <c r="K2532" s="44">
        <f>IFERROR(_xll.qlIndexFixing(Index3M,H2532,TRUE,_xll.ohTrigger(RecalcTrigger,Trigger3M)),NA())</f>
        <v>1.5819388151326347E-2</v>
      </c>
      <c r="L2532" s="44">
        <f>IFERROR(_xll.qlIndexFixing(Index6M,$H2532,TRUE,_xll.ohTrigger(RecalcTrigger,Trigger6M)),NA())</f>
        <v>1.5994878543133324E-2</v>
      </c>
      <c r="M2532" s="178">
        <f>IFERROR(_xll.qlIndexFixing(Index1Y,$H2532,TRUE,_xll.ohTrigger(RecalcTrigger,Trigger1Y)),NA())</f>
        <v>1.6210373602687511E-2</v>
      </c>
      <c r="N2532" s="177">
        <f>IFERROR(_xll.qlIndexFixing(ONIndex1M,I2532,TRUE,_xll.ohTrigger(RecalcTrigger,Trigger1M)),NA())</f>
        <v>1.5388780520478873E-2</v>
      </c>
      <c r="O2532" s="44">
        <f>IFERROR(_xll.qlIndexFixing(ONIndex3M,I2532,TRUE,_xll.ohTrigger(RecalcTrigger,Trigger3M)),NA())</f>
        <v>1.5789676991510015E-2</v>
      </c>
      <c r="P2532" s="44">
        <f>IFERROR(_xll.qlIndexFixing(ONIndex6M,I2532,TRUE,_xll.ohTrigger(RecalcTrigger,Trigger6M)),NA())</f>
        <v>1.5932277916089754E-2</v>
      </c>
      <c r="Q2532" s="178">
        <f>IFERROR(_xll.qlIndexFixing(ONIndex1Y,I2532,TRUE,_xll.ohTrigger(RecalcTrigger,Trigger1Y)),NA())</f>
        <v>1.6080764524509794E-2</v>
      </c>
    </row>
    <row r="2533" spans="2:17" x14ac:dyDescent="0.2">
      <c r="B2533" s="39" t="s">
        <v>42</v>
      </c>
      <c r="D2533" s="42">
        <f>_xll.qlCalendarAdvance(Calendar,$D2532,B2533,"f",FALSE)</f>
        <v>57243</v>
      </c>
      <c r="E2533" s="172">
        <f>_xll.qlInterestRateIndexValueDate(IndexON,D2533)</f>
        <v>57243</v>
      </c>
      <c r="F2533" s="188">
        <f>IFERROR(_xll.qlIndexFixing(IndexON,D2533,TRUE,_xll.ohTrigger(RecalcTrigger,TriggerON)),NA())</f>
        <v>1.5325498748601785E-2</v>
      </c>
      <c r="H2533" s="42">
        <f>_xll.qlCalendarAdvance(Calendar,$H2532,B2533,"f",FALSE)</f>
        <v>57243</v>
      </c>
      <c r="I2533" s="172">
        <f>_xll.qlInterestRateIndexValueDate(Index1M,$H2533)</f>
        <v>57243</v>
      </c>
      <c r="J2533" s="177">
        <f>IFERROR(_xll.qlIndexFixing(Index1M,$H2533,TRUE,_xll.ohTrigger(RecalcTrigger,Trigger1M)),NA())</f>
        <v>1.5395486084723891E-2</v>
      </c>
      <c r="K2533" s="44">
        <f>IFERROR(_xll.qlIndexFixing(Index3M,H2533,TRUE,_xll.ohTrigger(RecalcTrigger,Trigger3M)),NA())</f>
        <v>1.581926772523216E-2</v>
      </c>
      <c r="L2533" s="44">
        <f>IFERROR(_xll.qlIndexFixing(Index6M,$H2533,TRUE,_xll.ohTrigger(RecalcTrigger,Trigger6M)),NA())</f>
        <v>1.5994946245882359E-2</v>
      </c>
      <c r="M2533" s="178">
        <f>IFERROR(_xll.qlIndexFixing(Index1Y,$H2533,TRUE,_xll.ohTrigger(RecalcTrigger,Trigger1Y)),NA())</f>
        <v>1.6210529683507557E-2</v>
      </c>
      <c r="N2533" s="177">
        <f>IFERROR(_xll.qlIndexFixing(ONIndex1M,I2533,TRUE,_xll.ohTrigger(RecalcTrigger,Trigger1M)),NA())</f>
        <v>1.5387874470228491E-2</v>
      </c>
      <c r="O2533" s="44">
        <f>IFERROR(_xll.qlIndexFixing(ONIndex3M,I2533,TRUE,_xll.ohTrigger(RecalcTrigger,Trigger3M)),NA())</f>
        <v>1.5789446170729748E-2</v>
      </c>
      <c r="P2533" s="44">
        <f>IFERROR(_xll.qlIndexFixing(ONIndex6M,I2533,TRUE,_xll.ohTrigger(RecalcTrigger,Trigger6M)),NA())</f>
        <v>1.5932131892250068E-2</v>
      </c>
      <c r="Q2533" s="178">
        <f>IFERROR(_xll.qlIndexFixing(ONIndex1Y,I2533,TRUE,_xll.ohTrigger(RecalcTrigger,Trigger1Y)),NA())</f>
        <v>1.6080478928114372E-2</v>
      </c>
    </row>
    <row r="2534" spans="2:17" x14ac:dyDescent="0.2">
      <c r="B2534" s="39" t="s">
        <v>42</v>
      </c>
      <c r="D2534" s="42">
        <f>_xll.qlCalendarAdvance(Calendar,$D2533,B2534,"f",FALSE)</f>
        <v>57250</v>
      </c>
      <c r="E2534" s="172">
        <f>_xll.qlInterestRateIndexValueDate(IndexON,D2534)</f>
        <v>57250</v>
      </c>
      <c r="F2534" s="188">
        <f>IFERROR(_xll.qlIndexFixing(IndexON,D2534,TRUE,_xll.ohTrigger(RecalcTrigger,TriggerON)),NA())</f>
        <v>1.5325462775318544E-2</v>
      </c>
      <c r="H2534" s="42">
        <f>_xll.qlCalendarAdvance(Calendar,$H2533,B2534,"f",FALSE)</f>
        <v>57250</v>
      </c>
      <c r="I2534" s="172">
        <f>_xll.qlInterestRateIndexValueDate(Index1M,$H2534)</f>
        <v>57250</v>
      </c>
      <c r="J2534" s="177">
        <f>IFERROR(_xll.qlIndexFixing(Index1M,$H2534,TRUE,_xll.ohTrigger(RecalcTrigger,Trigger1M)),NA())</f>
        <v>1.5394641538591419E-2</v>
      </c>
      <c r="K2534" s="44">
        <f>IFERROR(_xll.qlIndexFixing(Index3M,H2534,TRUE,_xll.ohTrigger(RecalcTrigger,Trigger3M)),NA())</f>
        <v>1.5819164611706543E-2</v>
      </c>
      <c r="L2534" s="44">
        <f>IFERROR(_xll.qlIndexFixing(Index6M,$H2534,TRUE,_xll.ohTrigger(RecalcTrigger,Trigger6M)),NA())</f>
        <v>1.5995030661398991E-2</v>
      </c>
      <c r="M2534" s="178">
        <f>IFERROR(_xll.qlIndexFixing(Index1Y,$H2534,TRUE,_xll.ohTrigger(RecalcTrigger,Trigger1Y)),NA())</f>
        <v>1.6210702929512655E-2</v>
      </c>
      <c r="N2534" s="177">
        <f>IFERROR(_xll.qlIndexFixing(ONIndex1M,I2534,TRUE,_xll.ohTrigger(RecalcTrigger,Trigger1M)),NA())</f>
        <v>1.5386988780424771E-2</v>
      </c>
      <c r="O2534" s="44">
        <f>IFERROR(_xll.qlIndexFixing(ONIndex3M,I2534,TRUE,_xll.ohTrigger(RecalcTrigger,Trigger3M)),NA())</f>
        <v>1.5789232595220248E-2</v>
      </c>
      <c r="P2534" s="44">
        <f>IFERROR(_xll.qlIndexFixing(ONIndex6M,I2534,TRUE,_xll.ohTrigger(RecalcTrigger,Trigger6M)),NA())</f>
        <v>1.5932002450479432E-2</v>
      </c>
      <c r="Q2534" s="178">
        <f>IFERROR(_xll.qlIndexFixing(ONIndex1Y,I2534,TRUE,_xll.ohTrigger(RecalcTrigger,Trigger1Y)),NA())</f>
        <v>1.6080210223790026E-2</v>
      </c>
    </row>
    <row r="2535" spans="2:17" x14ac:dyDescent="0.2">
      <c r="B2535" s="39" t="s">
        <v>42</v>
      </c>
      <c r="D2535" s="42">
        <f>_xll.qlCalendarAdvance(Calendar,$D2534,B2535,"f",FALSE)</f>
        <v>57257</v>
      </c>
      <c r="E2535" s="172">
        <f>_xll.qlInterestRateIndexValueDate(IndexON,D2535)</f>
        <v>57257</v>
      </c>
      <c r="F2535" s="188">
        <f>IFERROR(_xll.qlIndexFixing(IndexON,D2535,TRUE,_xll.ohTrigger(RecalcTrigger,TriggerON)),NA())</f>
        <v>1.5325443547007378E-2</v>
      </c>
      <c r="H2535" s="42">
        <f>_xll.qlCalendarAdvance(Calendar,$H2534,B2535,"f",FALSE)</f>
        <v>57257</v>
      </c>
      <c r="I2535" s="172">
        <f>_xll.qlInterestRateIndexValueDate(Index1M,$H2535)</f>
        <v>57257</v>
      </c>
      <c r="J2535" s="177">
        <f>IFERROR(_xll.qlIndexFixing(Index1M,$H2535,TRUE,_xll.ohTrigger(RecalcTrigger,Trigger1M)),NA())</f>
        <v>1.5394620157238647E-2</v>
      </c>
      <c r="K2535" s="44">
        <f>IFERROR(_xll.qlIndexFixing(Index3M,H2535,TRUE,_xll.ohTrigger(RecalcTrigger,Trigger3M)),NA())</f>
        <v>1.5819418392651389E-2</v>
      </c>
      <c r="L2535" s="44">
        <f>IFERROR(_xll.qlIndexFixing(Index6M,$H2535,TRUE,_xll.ohTrigger(RecalcTrigger,Trigger6M)),NA())</f>
        <v>1.5995494365691847E-2</v>
      </c>
      <c r="M2535" s="178">
        <f>IFERROR(_xll.qlIndexFixing(Index1Y,$H2535,TRUE,_xll.ohTrigger(RecalcTrigger,Trigger1Y)),NA())</f>
        <v>1.6210893340711463E-2</v>
      </c>
      <c r="N2535" s="177">
        <f>IFERROR(_xll.qlIndexFixing(ONIndex1M,I2535,TRUE,_xll.ohTrigger(RecalcTrigger,Trigger1M)),NA())</f>
        <v>1.5386123451148759E-2</v>
      </c>
      <c r="O2535" s="44">
        <f>IFERROR(_xll.qlIndexFixing(ONIndex3M,I2535,TRUE,_xll.ohTrigger(RecalcTrigger,Trigger3M)),NA())</f>
        <v>1.5789036264981515E-2</v>
      </c>
      <c r="P2535" s="44">
        <f>IFERROR(_xll.qlIndexFixing(ONIndex6M,I2535,TRUE,_xll.ohTrigger(RecalcTrigger,Trigger6M)),NA())</f>
        <v>1.5931889590453663E-2</v>
      </c>
      <c r="Q2535" s="178">
        <f>IFERROR(_xll.qlIndexFixing(ONIndex1Y,I2535,TRUE,_xll.ohTrigger(RecalcTrigger,Trigger1Y)),NA())</f>
        <v>1.6079958411536754E-2</v>
      </c>
    </row>
    <row r="2536" spans="2:17" x14ac:dyDescent="0.2">
      <c r="B2536" s="39" t="s">
        <v>42</v>
      </c>
      <c r="D2536" s="42">
        <f>_xll.qlCalendarAdvance(Calendar,$D2535,B2536,"f",FALSE)</f>
        <v>57264</v>
      </c>
      <c r="E2536" s="172">
        <f>_xll.qlInterestRateIndexValueDate(IndexON,D2536)</f>
        <v>57264</v>
      </c>
      <c r="F2536" s="188">
        <f>IFERROR(_xll.qlIndexFixing(IndexON,D2536,TRUE,_xll.ohTrigger(RecalcTrigger,TriggerON)),NA())</f>
        <v>1.5325441063587242E-2</v>
      </c>
      <c r="H2536" s="42">
        <f>_xll.qlCalendarAdvance(Calendar,$H2535,B2536,"f",FALSE)</f>
        <v>57264</v>
      </c>
      <c r="I2536" s="172">
        <f>_xll.qlInterestRateIndexValueDate(Index1M,$H2536)</f>
        <v>57264</v>
      </c>
      <c r="J2536" s="177">
        <f>IFERROR(_xll.qlIndexFixing(Index1M,$H2536,TRUE,_xll.ohTrigger(RecalcTrigger,Trigger1M)),NA())</f>
        <v>1.5393820649323826E-2</v>
      </c>
      <c r="K2536" s="44">
        <f>IFERROR(_xll.qlIndexFixing(Index3M,H2536,TRUE,_xll.ohTrigger(RecalcTrigger,Trigger3M)),NA())</f>
        <v>1.58193511379651E-2</v>
      </c>
      <c r="L2536" s="44">
        <f>IFERROR(_xll.qlIndexFixing(Index6M,$H2536,TRUE,_xll.ohTrigger(RecalcTrigger,Trigger6M)),NA())</f>
        <v>1.5995613405716067E-2</v>
      </c>
      <c r="M2536" s="178">
        <f>IFERROR(_xll.qlIndexFixing(Index1Y,$H2536,TRUE,_xll.ohTrigger(RecalcTrigger,Trigger1Y)),NA())</f>
        <v>1.6211100917113308E-2</v>
      </c>
      <c r="N2536" s="177">
        <f>IFERROR(_xll.qlIndexFixing(ONIndex1M,I2536,TRUE,_xll.ohTrigger(RecalcTrigger,Trigger1M)),NA())</f>
        <v>1.5385278482400455E-2</v>
      </c>
      <c r="O2536" s="44">
        <f>IFERROR(_xll.qlIndexFixing(ONIndex3M,I2536,TRUE,_xll.ohTrigger(RecalcTrigger,Trigger3M)),NA())</f>
        <v>1.5788857180013549E-2</v>
      </c>
      <c r="P2536" s="44">
        <f>IFERROR(_xll.qlIndexFixing(ONIndex6M,I2536,TRUE,_xll.ohTrigger(RecalcTrigger,Trigger6M)),NA())</f>
        <v>1.5931793312496945E-2</v>
      </c>
      <c r="Q2536" s="178">
        <f>IFERROR(_xll.qlIndexFixing(ONIndex1Y,I2536,TRUE,_xll.ohTrigger(RecalcTrigger,Trigger1Y)),NA())</f>
        <v>1.6079723491435605E-2</v>
      </c>
    </row>
    <row r="2537" spans="2:17" x14ac:dyDescent="0.2">
      <c r="B2537" s="39" t="s">
        <v>42</v>
      </c>
      <c r="D2537" s="42">
        <f>_xll.qlCalendarAdvance(Calendar,$D2536,B2537,"f",FALSE)</f>
        <v>57271</v>
      </c>
      <c r="E2537" s="172">
        <f>_xll.qlInterestRateIndexValueDate(IndexON,D2537)</f>
        <v>57271</v>
      </c>
      <c r="F2537" s="188">
        <f>IFERROR(_xll.qlIndexFixing(IndexON,D2537,TRUE,_xll.ohTrigger(RecalcTrigger,TriggerON)),NA())</f>
        <v>1.5325455325058135E-2</v>
      </c>
      <c r="H2537" s="42">
        <f>_xll.qlCalendarAdvance(Calendar,$H2536,B2537,"f",FALSE)</f>
        <v>57271</v>
      </c>
      <c r="I2537" s="172">
        <f>_xll.qlInterestRateIndexValueDate(Index1M,$H2537)</f>
        <v>57271</v>
      </c>
      <c r="J2537" s="177">
        <f>IFERROR(_xll.qlIndexFixing(Index1M,$H2537,TRUE,_xll.ohTrigger(RecalcTrigger,Trigger1M)),NA())</f>
        <v>1.5393041529475255E-2</v>
      </c>
      <c r="K2537" s="44">
        <f>IFERROR(_xll.qlIndexFixing(Index3M,H2537,TRUE,_xll.ohTrigger(RecalcTrigger,Trigger3M)),NA())</f>
        <v>1.5819301196592337E-2</v>
      </c>
      <c r="L2537" s="44">
        <f>IFERROR(_xll.qlIndexFixing(Index6M,$H2537,TRUE,_xll.ohTrigger(RecalcTrigger,Trigger6M)),NA())</f>
        <v>1.5995749159245471E-2</v>
      </c>
      <c r="M2537" s="178">
        <f>IFERROR(_xll.qlIndexFixing(Index1Y,$H2537,TRUE,_xll.ohTrigger(RecalcTrigger,Trigger1Y)),NA())</f>
        <v>1.6211325658728848E-2</v>
      </c>
      <c r="N2537" s="177">
        <f>IFERROR(_xll.qlIndexFixing(ONIndex1M,I2537,TRUE,_xll.ohTrigger(RecalcTrigger,Trigger1M)),NA())</f>
        <v>1.5384453874260906E-2</v>
      </c>
      <c r="O2537" s="44">
        <f>IFERROR(_xll.qlIndexFixing(ONIndex3M,I2537,TRUE,_xll.ohTrigger(RecalcTrigger,Trigger3M)),NA())</f>
        <v>1.5788695340478442E-2</v>
      </c>
      <c r="P2537" s="44">
        <f>IFERROR(_xll.qlIndexFixing(ONIndex6M,I2537,TRUE,_xll.ohTrigger(RecalcTrigger,Trigger6M)),NA())</f>
        <v>1.5931713616609278E-2</v>
      </c>
      <c r="Q2537" s="178">
        <f>IFERROR(_xll.qlIndexFixing(ONIndex1Y,I2537,TRUE,_xll.ohTrigger(RecalcTrigger,Trigger1Y)),NA())</f>
        <v>1.607950546340553E-2</v>
      </c>
    </row>
    <row r="2538" spans="2:17" x14ac:dyDescent="0.2">
      <c r="B2538" s="39" t="s">
        <v>42</v>
      </c>
      <c r="D2538" s="42">
        <f>_xll.qlCalendarAdvance(Calendar,$D2537,B2538,"f",FALSE)</f>
        <v>57278</v>
      </c>
      <c r="E2538" s="172">
        <f>_xll.qlInterestRateIndexValueDate(IndexON,D2538)</f>
        <v>57278</v>
      </c>
      <c r="F2538" s="188">
        <f>IFERROR(_xll.qlIndexFixing(IndexON,D2538,TRUE,_xll.ohTrigger(RecalcTrigger,TriggerON)),NA())</f>
        <v>1.5325486331420057E-2</v>
      </c>
      <c r="H2538" s="42">
        <f>_xll.qlCalendarAdvance(Calendar,$H2537,B2538,"f",FALSE)</f>
        <v>57278</v>
      </c>
      <c r="I2538" s="172">
        <f>_xll.qlInterestRateIndexValueDate(Index1M,$H2538)</f>
        <v>57278</v>
      </c>
      <c r="J2538" s="177">
        <f>IFERROR(_xll.qlIndexFixing(Index1M,$H2538,TRUE,_xll.ohTrigger(RecalcTrigger,Trigger1M)),NA())</f>
        <v>1.5392282797695394E-2</v>
      </c>
      <c r="K2538" s="44">
        <f>IFERROR(_xll.qlIndexFixing(Index3M,H2538,TRUE,_xll.ohTrigger(RecalcTrigger,Trigger3M)),NA())</f>
        <v>1.5819268568533978E-2</v>
      </c>
      <c r="L2538" s="44">
        <f>IFERROR(_xll.qlIndexFixing(Index6M,$H2538,TRUE,_xll.ohTrigger(RecalcTrigger,Trigger6M)),NA())</f>
        <v>1.5995901626283185E-2</v>
      </c>
      <c r="M2538" s="178">
        <f>IFERROR(_xll.qlIndexFixing(Index1Y,$H2538,TRUE,_xll.ohTrigger(RecalcTrigger,Trigger1Y)),NA())</f>
        <v>1.6211567565569407E-2</v>
      </c>
      <c r="N2538" s="177">
        <f>IFERROR(_xll.qlIndexFixing(ONIndex1M,I2538,TRUE,_xll.ohTrigger(RecalcTrigger,Trigger1M)),NA())</f>
        <v>1.5383649626568019E-2</v>
      </c>
      <c r="O2538" s="44">
        <f>IFERROR(_xll.qlIndexFixing(ONIndex3M,I2538,TRUE,_xll.ohTrigger(RecalcTrigger,Trigger3M)),NA())</f>
        <v>1.578855074605201E-2</v>
      </c>
      <c r="P2538" s="44">
        <f>IFERROR(_xll.qlIndexFixing(ONIndex6M,I2538,TRUE,_xll.ohTrigger(RecalcTrigger,Trigger6M)),NA())</f>
        <v>1.5931650502547523E-2</v>
      </c>
      <c r="Q2538" s="178">
        <f>IFERROR(_xll.qlIndexFixing(ONIndex1Y,I2538,TRUE,_xll.ohTrigger(RecalcTrigger,Trigger1Y)),NA())</f>
        <v>1.6079304327365485E-2</v>
      </c>
    </row>
    <row r="2539" spans="2:17" x14ac:dyDescent="0.2">
      <c r="B2539" s="39" t="s">
        <v>42</v>
      </c>
      <c r="D2539" s="42">
        <f>_xll.qlCalendarAdvance(Calendar,$D2538,B2539,"f",FALSE)</f>
        <v>57285</v>
      </c>
      <c r="E2539" s="172">
        <f>_xll.qlInterestRateIndexValueDate(IndexON,D2539)</f>
        <v>57285</v>
      </c>
      <c r="F2539" s="188">
        <f>IFERROR(_xll.qlIndexFixing(IndexON,D2539,TRUE,_xll.ohTrigger(RecalcTrigger,TriggerON)),NA())</f>
        <v>1.5325534082754055E-2</v>
      </c>
      <c r="H2539" s="42">
        <f>_xll.qlCalendarAdvance(Calendar,$H2538,B2539,"f",FALSE)</f>
        <v>57285</v>
      </c>
      <c r="I2539" s="172">
        <f>_xll.qlInterestRateIndexValueDate(Index1M,$H2539)</f>
        <v>57285</v>
      </c>
      <c r="J2539" s="177">
        <f>IFERROR(_xll.qlIndexFixing(Index1M,$H2539,TRUE,_xll.ohTrigger(RecalcTrigger,Trigger1M)),NA())</f>
        <v>1.539072459024878E-2</v>
      </c>
      <c r="K2539" s="44">
        <f>IFERROR(_xll.qlIndexFixing(Index3M,H2539,TRUE,_xll.ohTrigger(RecalcTrigger,Trigger3M)),NA())</f>
        <v>1.5819253253790903E-2</v>
      </c>
      <c r="L2539" s="44">
        <f>IFERROR(_xll.qlIndexFixing(Index6M,$H2539,TRUE,_xll.ohTrigger(RecalcTrigger,Trigger6M)),NA())</f>
        <v>1.599570343058343E-2</v>
      </c>
      <c r="M2539" s="178">
        <f>IFERROR(_xll.qlIndexFixing(Index1Y,$H2539,TRUE,_xll.ohTrigger(RecalcTrigger,Trigger1Y)),NA())</f>
        <v>1.6211826637647642E-2</v>
      </c>
      <c r="N2539" s="177">
        <f>IFERROR(_xll.qlIndexFixing(ONIndex1M,I2539,TRUE,_xll.ohTrigger(RecalcTrigger,Trigger1M)),NA())</f>
        <v>1.5382865739483886E-2</v>
      </c>
      <c r="O2539" s="44">
        <f>IFERROR(_xll.qlIndexFixing(ONIndex3M,I2539,TRUE,_xll.ohTrigger(RecalcTrigger,Trigger3M)),NA())</f>
        <v>1.5788423397058438E-2</v>
      </c>
      <c r="P2539" s="44">
        <f>IFERROR(_xll.qlIndexFixing(ONIndex6M,I2539,TRUE,_xll.ohTrigger(RecalcTrigger,Trigger6M)),NA())</f>
        <v>1.593160397055482E-2</v>
      </c>
      <c r="Q2539" s="178">
        <f>IFERROR(_xll.qlIndexFixing(ONIndex1Y,I2539,TRUE,_xll.ohTrigger(RecalcTrigger,Trigger1Y)),NA())</f>
        <v>1.607912008347756E-2</v>
      </c>
    </row>
    <row r="2540" spans="2:17" x14ac:dyDescent="0.2">
      <c r="B2540" s="39" t="s">
        <v>42</v>
      </c>
      <c r="D2540" s="42">
        <f>_xll.qlCalendarAdvance(Calendar,$D2539,B2540,"f",FALSE)</f>
        <v>57292</v>
      </c>
      <c r="E2540" s="172">
        <f>_xll.qlInterestRateIndexValueDate(IndexON,D2540)</f>
        <v>57292</v>
      </c>
      <c r="F2540" s="188">
        <f>IFERROR(_xll.qlIndexFixing(IndexON,D2540,TRUE,_xll.ohTrigger(RecalcTrigger,TriggerON)),NA())</f>
        <v>1.5325598579060129E-2</v>
      </c>
      <c r="H2540" s="42">
        <f>_xll.qlCalendarAdvance(Calendar,$H2539,B2540,"f",FALSE)</f>
        <v>57292</v>
      </c>
      <c r="I2540" s="172">
        <f>_xll.qlInterestRateIndexValueDate(Index1M,$H2540)</f>
        <v>57292</v>
      </c>
      <c r="J2540" s="177">
        <f>IFERROR(_xll.qlIndexFixing(Index1M,$H2540,TRUE,_xll.ohTrigger(RecalcTrigger,Trigger1M)),NA())</f>
        <v>1.5390002357023666E-2</v>
      </c>
      <c r="K2540" s="44">
        <f>IFERROR(_xll.qlIndexFixing(Index3M,H2540,TRUE,_xll.ohTrigger(RecalcTrigger,Trigger3M)),NA())</f>
        <v>1.5819255252360474E-2</v>
      </c>
      <c r="L2540" s="44">
        <f>IFERROR(_xll.qlIndexFixing(Index6M,$H2540,TRUE,_xll.ohTrigger(RecalcTrigger,Trigger6M)),NA())</f>
        <v>1.5995888122764305E-2</v>
      </c>
      <c r="M2540" s="178">
        <f>IFERROR(_xll.qlIndexFixing(Index1Y,$H2540,TRUE,_xll.ohTrigger(RecalcTrigger,Trigger1Y)),NA())</f>
        <v>1.6212102874976209E-2</v>
      </c>
      <c r="N2540" s="177">
        <f>IFERROR(_xll.qlIndexFixing(ONIndex1M,I2540,TRUE,_xll.ohTrigger(RecalcTrigger,Trigger1M)),NA())</f>
        <v>1.5382102212927462E-2</v>
      </c>
      <c r="O2540" s="44">
        <f>IFERROR(_xll.qlIndexFixing(ONIndex3M,I2540,TRUE,_xll.ohTrigger(RecalcTrigger,Trigger3M)),NA())</f>
        <v>1.5788313293335632E-2</v>
      </c>
      <c r="P2540" s="44">
        <f>IFERROR(_xll.qlIndexFixing(ONIndex6M,I2540,TRUE,_xll.ohTrigger(RecalcTrigger,Trigger6M)),NA())</f>
        <v>1.5931574020550121E-2</v>
      </c>
      <c r="Q2540" s="178">
        <f>IFERROR(_xll.qlIndexFixing(ONIndex1Y,I2540,TRUE,_xll.ohTrigger(RecalcTrigger,Trigger1Y)),NA())</f>
        <v>1.6078952731741758E-2</v>
      </c>
    </row>
    <row r="2541" spans="2:17" x14ac:dyDescent="0.2">
      <c r="B2541" s="39" t="s">
        <v>42</v>
      </c>
      <c r="D2541" s="42">
        <f>_xll.qlCalendarAdvance(Calendar,$D2540,B2541,"f",FALSE)</f>
        <v>57299</v>
      </c>
      <c r="E2541" s="172">
        <f>_xll.qlInterestRateIndexValueDate(IndexON,D2541)</f>
        <v>57299</v>
      </c>
      <c r="F2541" s="188">
        <f>IFERROR(_xll.qlIndexFixing(IndexON,D2541,TRUE,_xll.ohTrigger(RecalcTrigger,TriggerON)),NA())</f>
        <v>1.5325679820176186E-2</v>
      </c>
      <c r="H2541" s="42">
        <f>_xll.qlCalendarAdvance(Calendar,$H2540,B2541,"f",FALSE)</f>
        <v>57299</v>
      </c>
      <c r="I2541" s="172">
        <f>_xll.qlInterestRateIndexValueDate(Index1M,$H2541)</f>
        <v>57299</v>
      </c>
      <c r="J2541" s="177">
        <f>IFERROR(_xll.qlIndexFixing(Index1M,$H2541,TRUE,_xll.ohTrigger(RecalcTrigger,Trigger1M)),NA())</f>
        <v>1.5389300509272305E-2</v>
      </c>
      <c r="K2541" s="44">
        <f>IFERROR(_xll.qlIndexFixing(Index3M,H2541,TRUE,_xll.ohTrigger(RecalcTrigger,Trigger3M)),NA())</f>
        <v>1.581927456424357E-2</v>
      </c>
      <c r="L2541" s="44">
        <f>IFERROR(_xll.qlIndexFixing(Index6M,$H2541,TRUE,_xll.ohTrigger(RecalcTrigger,Trigger6M)),NA())</f>
        <v>1.5996089527736058E-2</v>
      </c>
      <c r="M2541" s="178">
        <f>IFERROR(_xll.qlIndexFixing(Index1Y,$H2541,TRUE,_xll.ohTrigger(RecalcTrigger,Trigger1Y)),NA())</f>
        <v>1.6212396277569319E-2</v>
      </c>
      <c r="N2541" s="177">
        <f>IFERROR(_xll.qlIndexFixing(ONIndex1M,I2541,TRUE,_xll.ohTrigger(RecalcTrigger,Trigger1M)),NA())</f>
        <v>1.5381359046979792E-2</v>
      </c>
      <c r="O2541" s="44">
        <f>IFERROR(_xll.qlIndexFixing(ONIndex3M,I2541,TRUE,_xll.ohTrigger(RecalcTrigger,Trigger3M)),NA())</f>
        <v>1.5788220434883593E-2</v>
      </c>
      <c r="P2541" s="44">
        <f>IFERROR(_xll.qlIndexFixing(ONIndex6M,I2541,TRUE,_xll.ohTrigger(RecalcTrigger,Trigger6M)),NA())</f>
        <v>1.5931560652371335E-2</v>
      </c>
      <c r="Q2541" s="178">
        <f>IFERROR(_xll.qlIndexFixing(ONIndex1Y,I2541,TRUE,_xll.ohTrigger(RecalcTrigger,Trigger1Y)),NA())</f>
        <v>1.6078802272077031E-2</v>
      </c>
    </row>
    <row r="2542" spans="2:17" x14ac:dyDescent="0.2">
      <c r="B2542" s="39" t="s">
        <v>42</v>
      </c>
      <c r="D2542" s="42">
        <f>_xll.qlCalendarAdvance(Calendar,$D2541,B2542,"f",FALSE)</f>
        <v>57306</v>
      </c>
      <c r="E2542" s="172">
        <f>_xll.qlInterestRateIndexValueDate(IndexON,D2542)</f>
        <v>57306</v>
      </c>
      <c r="F2542" s="188">
        <f>IFERROR(_xll.qlIndexFixing(IndexON,D2542,TRUE,_xll.ohTrigger(RecalcTrigger,TriggerON)),NA())</f>
        <v>1.5325777806345364E-2</v>
      </c>
      <c r="H2542" s="42">
        <f>_xll.qlCalendarAdvance(Calendar,$H2541,B2542,"f",FALSE)</f>
        <v>57306</v>
      </c>
      <c r="I2542" s="172">
        <f>_xll.qlInterestRateIndexValueDate(Index1M,$H2542)</f>
        <v>57306</v>
      </c>
      <c r="J2542" s="177">
        <f>IFERROR(_xll.qlIndexFixing(Index1M,$H2542,TRUE,_xll.ohTrigger(RecalcTrigger,Trigger1M)),NA())</f>
        <v>1.5388619046986593E-2</v>
      </c>
      <c r="K2542" s="44">
        <f>IFERROR(_xll.qlIndexFixing(Index3M,H2542,TRUE,_xll.ohTrigger(RecalcTrigger,Trigger3M)),NA())</f>
        <v>1.581931118944107E-2</v>
      </c>
      <c r="L2542" s="44">
        <f>IFERROR(_xll.qlIndexFixing(Index6M,$H2542,TRUE,_xll.ohTrigger(RecalcTrigger,Trigger6M)),NA())</f>
        <v>1.5996307645503621E-2</v>
      </c>
      <c r="M2542" s="178">
        <f>IFERROR(_xll.qlIndexFixing(Index1Y,$H2542,TRUE,_xll.ohTrigger(RecalcTrigger,Trigger1Y)),NA())</f>
        <v>1.6212706845441627E-2</v>
      </c>
      <c r="N2542" s="177">
        <f>IFERROR(_xll.qlIndexFixing(ONIndex1M,I2542,TRUE,_xll.ohTrigger(RecalcTrigger,Trigger1M)),NA())</f>
        <v>1.5380636241397738E-2</v>
      </c>
      <c r="O2542" s="44">
        <f>IFERROR(_xll.qlIndexFixing(ONIndex3M,I2542,TRUE,_xll.ohTrigger(RecalcTrigger,Trigger3M)),NA())</f>
        <v>1.5788144821783368E-2</v>
      </c>
      <c r="P2542" s="44">
        <f>IFERROR(_xll.qlIndexFixing(ONIndex6M,I2542,TRUE,_xll.ohTrigger(RecalcTrigger,Trigger6M)),NA())</f>
        <v>1.59315638662616E-2</v>
      </c>
      <c r="Q2542" s="178">
        <f>IFERROR(_xll.qlIndexFixing(ONIndex1Y,I2542,TRUE,_xll.ohTrigger(RecalcTrigger,Trigger1Y)),NA())</f>
        <v>1.6078668704402332E-2</v>
      </c>
    </row>
    <row r="2543" spans="2:17" x14ac:dyDescent="0.2">
      <c r="B2543" s="39" t="s">
        <v>42</v>
      </c>
      <c r="D2543" s="42">
        <f>_xll.qlCalendarAdvance(Calendar,$D2542,B2543,"f",FALSE)</f>
        <v>57313</v>
      </c>
      <c r="E2543" s="172">
        <f>_xll.qlInterestRateIndexValueDate(IndexON,D2543)</f>
        <v>57313</v>
      </c>
      <c r="F2543" s="188">
        <f>IFERROR(_xll.qlIndexFixing(IndexON,D2543,TRUE,_xll.ohTrigger(RecalcTrigger,TriggerON)),NA())</f>
        <v>1.5325892537324526E-2</v>
      </c>
      <c r="H2543" s="42">
        <f>_xll.qlCalendarAdvance(Calendar,$H2542,B2543,"f",FALSE)</f>
        <v>57313</v>
      </c>
      <c r="I2543" s="172">
        <f>_xll.qlInterestRateIndexValueDate(Index1M,$H2543)</f>
        <v>57313</v>
      </c>
      <c r="J2543" s="177">
        <f>IFERROR(_xll.qlIndexFixing(Index1M,$H2543,TRUE,_xll.ohTrigger(RecalcTrigger,Trigger1M)),NA())</f>
        <v>1.5387957970163828E-2</v>
      </c>
      <c r="K2543" s="44">
        <f>IFERROR(_xll.qlIndexFixing(Index3M,H2543,TRUE,_xll.ohTrigger(RecalcTrigger,Trigger3M)),NA())</f>
        <v>1.5819015655460119E-2</v>
      </c>
      <c r="L2543" s="44">
        <f>IFERROR(_xll.qlIndexFixing(Index6M,$H2543,TRUE,_xll.ohTrigger(RecalcTrigger,Trigger6M)),NA())</f>
        <v>1.5996542476071914E-2</v>
      </c>
      <c r="M2543" s="178">
        <f>IFERROR(_xll.qlIndexFixing(Index1Y,$H2543,TRUE,_xll.ohTrigger(RecalcTrigger,Trigger1Y)),NA())</f>
        <v>1.6213034578609342E-2</v>
      </c>
      <c r="N2543" s="177">
        <f>IFERROR(_xll.qlIndexFixing(ONIndex1M,I2543,TRUE,_xll.ohTrigger(RecalcTrigger,Trigger1M)),NA())</f>
        <v>1.5379933796424439E-2</v>
      </c>
      <c r="O2543" s="44">
        <f>IFERROR(_xll.qlIndexFixing(ONIndex3M,I2543,TRUE,_xll.ohTrigger(RecalcTrigger,Trigger3M)),NA())</f>
        <v>1.5788086453791816E-2</v>
      </c>
      <c r="P2543" s="44">
        <f>IFERROR(_xll.qlIndexFixing(ONIndex6M,I2543,TRUE,_xll.ohTrigger(RecalcTrigger,Trigger6M)),NA())</f>
        <v>1.5931583662058824E-2</v>
      </c>
      <c r="Q2543" s="178">
        <f>IFERROR(_xll.qlIndexFixing(ONIndex1Y,I2543,TRUE,_xll.ohTrigger(RecalcTrigger,Trigger1Y)),NA())</f>
        <v>1.6078552028798709E-2</v>
      </c>
    </row>
    <row r="2544" spans="2:17" x14ac:dyDescent="0.2">
      <c r="B2544" s="39" t="s">
        <v>42</v>
      </c>
      <c r="D2544" s="42">
        <f>_xll.qlCalendarAdvance(Calendar,$D2543,B2544,"f",FALSE)</f>
        <v>57320</v>
      </c>
      <c r="E2544" s="172">
        <f>_xll.qlInterestRateIndexValueDate(IndexON,D2544)</f>
        <v>57320</v>
      </c>
      <c r="F2544" s="188">
        <f>IFERROR(_xll.qlIndexFixing(IndexON,D2544,TRUE,_xll.ohTrigger(RecalcTrigger,TriggerON)),NA())</f>
        <v>1.5326024013356809E-2</v>
      </c>
      <c r="H2544" s="42">
        <f>_xll.qlCalendarAdvance(Calendar,$H2543,B2544,"f",FALSE)</f>
        <v>57320</v>
      </c>
      <c r="I2544" s="172">
        <f>_xll.qlInterestRateIndexValueDate(Index1M,$H2544)</f>
        <v>57320</v>
      </c>
      <c r="J2544" s="177">
        <f>IFERROR(_xll.qlIndexFixing(Index1M,$H2544,TRUE,_xll.ohTrigger(RecalcTrigger,Trigger1M)),NA())</f>
        <v>1.5388158556134906E-2</v>
      </c>
      <c r="K2544" s="44">
        <f>IFERROR(_xll.qlIndexFixing(Index3M,H2544,TRUE,_xll.ohTrigger(RecalcTrigger,Trigger3M)),NA())</f>
        <v>1.5818735083772233E-2</v>
      </c>
      <c r="L2544" s="44">
        <f>IFERROR(_xll.qlIndexFixing(Index6M,$H2544,TRUE,_xll.ohTrigger(RecalcTrigger,Trigger6M)),NA())</f>
        <v>1.5997167412425253E-2</v>
      </c>
      <c r="M2544" s="178">
        <f>IFERROR(_xll.qlIndexFixing(Index1Y,$H2544,TRUE,_xll.ohTrigger(RecalcTrigger,Trigger1Y)),NA())</f>
        <v>1.6213379477088674E-2</v>
      </c>
      <c r="N2544" s="177">
        <f>IFERROR(_xll.qlIndexFixing(ONIndex1M,I2544,TRUE,_xll.ohTrigger(RecalcTrigger,Trigger1M)),NA())</f>
        <v>1.5379251711978847E-2</v>
      </c>
      <c r="O2544" s="44">
        <f>IFERROR(_xll.qlIndexFixing(ONIndex3M,I2544,TRUE,_xll.ohTrigger(RecalcTrigger,Trigger3M)),NA())</f>
        <v>1.5788045331395217E-2</v>
      </c>
      <c r="P2544" s="44">
        <f>IFERROR(_xll.qlIndexFixing(ONIndex6M,I2544,TRUE,_xll.ohTrigger(RecalcTrigger,Trigger6M)),NA())</f>
        <v>1.5931620039925098E-2</v>
      </c>
      <c r="Q2544" s="178">
        <f>IFERROR(_xll.qlIndexFixing(ONIndex1Y,I2544,TRUE,_xll.ohTrigger(RecalcTrigger,Trigger1Y)),NA())</f>
        <v>1.6078452245347208E-2</v>
      </c>
    </row>
    <row r="2545" spans="2:17" x14ac:dyDescent="0.2">
      <c r="B2545" s="39" t="s">
        <v>42</v>
      </c>
      <c r="D2545" s="42">
        <f>_xll.qlCalendarAdvance(Calendar,$D2544,B2545,"f",FALSE)</f>
        <v>57327</v>
      </c>
      <c r="E2545" s="172">
        <f>_xll.qlInterestRateIndexValueDate(IndexON,D2545)</f>
        <v>57327</v>
      </c>
      <c r="F2545" s="188">
        <f>IFERROR(_xll.qlIndexFixing(IndexON,D2545,TRUE,_xll.ohTrigger(RecalcTrigger,TriggerON)),NA())</f>
        <v>1.5326172234280122E-2</v>
      </c>
      <c r="H2545" s="42">
        <f>_xll.qlCalendarAdvance(Calendar,$H2544,B2545,"f",FALSE)</f>
        <v>57327</v>
      </c>
      <c r="I2545" s="172">
        <f>_xll.qlInterestRateIndexValueDate(Index1M,$H2545)</f>
        <v>57327</v>
      </c>
      <c r="J2545" s="177">
        <f>IFERROR(_xll.qlIndexFixing(Index1M,$H2545,TRUE,_xll.ohTrigger(RecalcTrigger,Trigger1M)),NA())</f>
        <v>1.5387542540693555E-2</v>
      </c>
      <c r="K2545" s="44">
        <f>IFERROR(_xll.qlIndexFixing(Index3M,H2545,TRUE,_xll.ohTrigger(RecalcTrigger,Trigger3M)),NA())</f>
        <v>1.5818821168137487E-2</v>
      </c>
      <c r="L2545" s="44">
        <f>IFERROR(_xll.qlIndexFixing(Index6M,$H2545,TRUE,_xll.ohTrigger(RecalcTrigger,Trigger6M)),NA())</f>
        <v>1.5997436874150249E-2</v>
      </c>
      <c r="M2545" s="178">
        <f>IFERROR(_xll.qlIndexFixing(Index1Y,$H2545,TRUE,_xll.ohTrigger(RecalcTrigger,Trigger1Y)),NA())</f>
        <v>1.6213741540896942E-2</v>
      </c>
      <c r="N2545" s="177">
        <f>IFERROR(_xll.qlIndexFixing(ONIndex1M,I2545,TRUE,_xll.ohTrigger(RecalcTrigger,Trigger1M)),NA())</f>
        <v>1.5378589988060964E-2</v>
      </c>
      <c r="O2545" s="44">
        <f>IFERROR(_xll.qlIndexFixing(ONIndex3M,I2545,TRUE,_xll.ohTrigger(RecalcTrigger,Trigger3M)),NA())</f>
        <v>1.5788021454188339E-2</v>
      </c>
      <c r="P2545" s="44">
        <f>IFERROR(_xll.qlIndexFixing(ONIndex6M,I2545,TRUE,_xll.ohTrigger(RecalcTrigger,Trigger6M)),NA())</f>
        <v>1.5931672999779378E-2</v>
      </c>
      <c r="Q2545" s="178">
        <f>IFERROR(_xll.qlIndexFixing(ONIndex1Y,I2545,TRUE,_xll.ohTrigger(RecalcTrigger,Trigger1Y)),NA())</f>
        <v>1.6078369353966782E-2</v>
      </c>
    </row>
    <row r="2546" spans="2:17" x14ac:dyDescent="0.2">
      <c r="B2546" s="39" t="s">
        <v>42</v>
      </c>
      <c r="D2546" s="42">
        <f>_xll.qlCalendarAdvance(Calendar,$D2545,B2546,"f",FALSE)</f>
        <v>57334</v>
      </c>
      <c r="E2546" s="172">
        <f>_xll.qlInterestRateIndexValueDate(IndexON,D2546)</f>
        <v>57334</v>
      </c>
      <c r="F2546" s="188">
        <f>IFERROR(_xll.qlIndexFixing(IndexON,D2546,TRUE,_xll.ohTrigger(RecalcTrigger,TriggerON)),NA())</f>
        <v>1.5326337200013418E-2</v>
      </c>
      <c r="H2546" s="42">
        <f>_xll.qlCalendarAdvance(Calendar,$H2545,B2546,"f",FALSE)</f>
        <v>57334</v>
      </c>
      <c r="I2546" s="172">
        <f>_xll.qlInterestRateIndexValueDate(Index1M,$H2546)</f>
        <v>57334</v>
      </c>
      <c r="J2546" s="177">
        <f>IFERROR(_xll.qlIndexFixing(Index1M,$H2546,TRUE,_xll.ohTrigger(RecalcTrigger,Trigger1M)),NA())</f>
        <v>1.5386946913286528E-2</v>
      </c>
      <c r="K2546" s="44">
        <f>IFERROR(_xll.qlIndexFixing(Index3M,H2546,TRUE,_xll.ohTrigger(RecalcTrigger,Trigger3M)),NA())</f>
        <v>1.5818924564321511E-2</v>
      </c>
      <c r="L2546" s="44">
        <f>IFERROR(_xll.qlIndexFixing(Index6M,$H2546,TRUE,_xll.ohTrigger(RecalcTrigger,Trigger6M)),NA())</f>
        <v>1.5997723049425414E-2</v>
      </c>
      <c r="M2546" s="178">
        <f>IFERROR(_xll.qlIndexFixing(Index1Y,$H2546,TRUE,_xll.ohTrigger(RecalcTrigger,Trigger1Y)),NA())</f>
        <v>1.621412077005302E-2</v>
      </c>
      <c r="N2546" s="177">
        <f>IFERROR(_xll.qlIndexFixing(ONIndex1M,I2546,TRUE,_xll.ohTrigger(RecalcTrigger,Trigger1M)),NA())</f>
        <v>1.537794862467079E-2</v>
      </c>
      <c r="O2546" s="44">
        <f>IFERROR(_xll.qlIndexFixing(ONIndex3M,I2546,TRUE,_xll.ohTrigger(RecalcTrigger,Trigger3M)),NA())</f>
        <v>1.5788014822171181E-2</v>
      </c>
      <c r="P2546" s="44">
        <f>IFERROR(_xll.qlIndexFixing(ONIndex6M,I2546,TRUE,_xll.ohTrigger(RecalcTrigger,Trigger6M)),NA())</f>
        <v>1.5931742541378524E-2</v>
      </c>
      <c r="Q2546" s="178">
        <f>IFERROR(_xll.qlIndexFixing(ONIndex1Y,I2546,TRUE,_xll.ohTrigger(RecalcTrigger,Trigger1Y)),NA())</f>
        <v>1.6078303354657431E-2</v>
      </c>
    </row>
    <row r="2547" spans="2:17" x14ac:dyDescent="0.2">
      <c r="B2547" s="39" t="s">
        <v>42</v>
      </c>
      <c r="D2547" s="42">
        <f>_xll.qlCalendarAdvance(Calendar,$D2546,B2547,"f",FALSE)</f>
        <v>57341</v>
      </c>
      <c r="E2547" s="172">
        <f>_xll.qlInterestRateIndexValueDate(IndexON,D2547)</f>
        <v>57341</v>
      </c>
      <c r="F2547" s="188">
        <f>IFERROR(_xll.qlIndexFixing(IndexON,D2547,TRUE,_xll.ohTrigger(RecalcTrigger,TriggerON)),NA())</f>
        <v>1.5326518910799836E-2</v>
      </c>
      <c r="H2547" s="42">
        <f>_xll.qlCalendarAdvance(Calendar,$H2546,B2547,"f",FALSE)</f>
        <v>57341</v>
      </c>
      <c r="I2547" s="172">
        <f>_xll.qlInterestRateIndexValueDate(Index1M,$H2547)</f>
        <v>57341</v>
      </c>
      <c r="J2547" s="177">
        <f>IFERROR(_xll.qlIndexFixing(Index1M,$H2547,TRUE,_xll.ohTrigger(RecalcTrigger,Trigger1M)),NA())</f>
        <v>1.5386371673913829E-2</v>
      </c>
      <c r="K2547" s="44">
        <f>IFERROR(_xll.qlIndexFixing(Index3M,H2547,TRUE,_xll.ohTrigger(RecalcTrigger,Trigger3M)),NA())</f>
        <v>1.5819045272326103E-2</v>
      </c>
      <c r="L2547" s="44">
        <f>IFERROR(_xll.qlIndexFixing(Index6M,$H2547,TRUE,_xll.ohTrigger(RecalcTrigger,Trigger6M)),NA())</f>
        <v>1.599802593825831E-2</v>
      </c>
      <c r="M2547" s="178">
        <f>IFERROR(_xll.qlIndexFixing(Index1Y,$H2547,TRUE,_xll.ohTrigger(RecalcTrigger,Trigger1Y)),NA())</f>
        <v>1.6214517164575559E-2</v>
      </c>
      <c r="N2547" s="177">
        <f>IFERROR(_xll.qlIndexFixing(ONIndex1M,I2547,TRUE,_xll.ohTrigger(RecalcTrigger,Trigger1M)),NA())</f>
        <v>1.5377327621808323E-2</v>
      </c>
      <c r="O2547" s="44">
        <f>IFERROR(_xll.qlIndexFixing(ONIndex3M,I2547,TRUE,_xll.ohTrigger(RecalcTrigger,Trigger3M)),NA())</f>
        <v>1.5788025435586883E-2</v>
      </c>
      <c r="P2547" s="44">
        <f>IFERROR(_xll.qlIndexFixing(ONIndex6M,I2547,TRUE,_xll.ohTrigger(RecalcTrigger,Trigger6M)),NA())</f>
        <v>1.5931828665127767E-2</v>
      </c>
      <c r="Q2547" s="178">
        <f>IFERROR(_xll.qlIndexFixing(ONIndex1Y,I2547,TRUE,_xll.ohTrigger(RecalcTrigger,Trigger1Y)),NA())</f>
        <v>1.6078254247419155E-2</v>
      </c>
    </row>
    <row r="2548" spans="2:17" x14ac:dyDescent="0.2">
      <c r="B2548" s="39" t="s">
        <v>42</v>
      </c>
      <c r="D2548" s="42">
        <f>_xll.qlCalendarAdvance(Calendar,$D2547,B2548,"f",FALSE)</f>
        <v>57348</v>
      </c>
      <c r="E2548" s="172">
        <f>_xll.qlInterestRateIndexValueDate(IndexON,D2548)</f>
        <v>57348</v>
      </c>
      <c r="F2548" s="188">
        <f>IFERROR(_xll.qlIndexFixing(IndexON,D2548,TRUE,_xll.ohTrigger(RecalcTrigger,TriggerON)),NA())</f>
        <v>1.5326717366396236E-2</v>
      </c>
      <c r="H2548" s="42">
        <f>_xll.qlCalendarAdvance(Calendar,$H2547,B2548,"f",FALSE)</f>
        <v>57348</v>
      </c>
      <c r="I2548" s="172">
        <f>_xll.qlInterestRateIndexValueDate(Index1M,$H2548)</f>
        <v>57348</v>
      </c>
      <c r="J2548" s="177">
        <f>IFERROR(_xll.qlIndexFixing(Index1M,$H2548,TRUE,_xll.ohTrigger(RecalcTrigger,Trigger1M)),NA())</f>
        <v>1.5385816822565629E-2</v>
      </c>
      <c r="K2548" s="44">
        <f>IFERROR(_xll.qlIndexFixing(Index3M,H2548,TRUE,_xll.ohTrigger(RecalcTrigger,Trigger3M)),NA())</f>
        <v>1.5819183292153063E-2</v>
      </c>
      <c r="L2548" s="44">
        <f>IFERROR(_xll.qlIndexFixing(Index6M,$H2548,TRUE,_xll.ohTrigger(RecalcTrigger,Trigger6M)),NA())</f>
        <v>1.5997967321151829E-2</v>
      </c>
      <c r="M2548" s="178">
        <f>IFERROR(_xll.qlIndexFixing(Index1Y,$H2548,TRUE,_xll.ohTrigger(RecalcTrigger,Trigger1Y)),NA())</f>
        <v>1.621493072448521E-2</v>
      </c>
      <c r="N2548" s="177">
        <f>IFERROR(_xll.qlIndexFixing(ONIndex1M,I2548,TRUE,_xll.ohTrigger(RecalcTrigger,Trigger1M)),NA())</f>
        <v>1.5376726979635658E-2</v>
      </c>
      <c r="O2548" s="44">
        <f>IFERROR(_xll.qlIndexFixing(ONIndex3M,I2548,TRUE,_xll.ohTrigger(RecalcTrigger,Trigger3M)),NA())</f>
        <v>1.5788053294273352E-2</v>
      </c>
      <c r="P2548" s="44">
        <f>IFERROR(_xll.qlIndexFixing(ONIndex6M,I2548,TRUE,_xll.ohTrigger(RecalcTrigger,Trigger6M)),NA())</f>
        <v>1.5931931370946062E-2</v>
      </c>
      <c r="Q2548" s="178">
        <f>IFERROR(_xll.qlIndexFixing(ONIndex1Y,I2548,TRUE,_xll.ohTrigger(RecalcTrigger,Trigger1Y)),NA())</f>
        <v>1.6078222032414047E-2</v>
      </c>
    </row>
    <row r="2549" spans="2:17" x14ac:dyDescent="0.2">
      <c r="B2549" s="39" t="s">
        <v>42</v>
      </c>
      <c r="D2549" s="42">
        <f>_xll.qlCalendarAdvance(Calendar,$D2548,B2549,"f",FALSE)</f>
        <v>57355</v>
      </c>
      <c r="E2549" s="172">
        <f>_xll.qlInterestRateIndexValueDate(IndexON,D2549)</f>
        <v>57355</v>
      </c>
      <c r="F2549" s="188">
        <f>IFERROR(_xll.qlIndexFixing(IndexON,D2549,TRUE,_xll.ohTrigger(RecalcTrigger,TriggerON)),NA())</f>
        <v>1.5326932567045759E-2</v>
      </c>
      <c r="H2549" s="42">
        <f>_xll.qlCalendarAdvance(Calendar,$H2548,B2549,"f",FALSE)</f>
        <v>57355</v>
      </c>
      <c r="I2549" s="172">
        <f>_xll.qlInterestRateIndexValueDate(Index1M,$H2549)</f>
        <v>57355</v>
      </c>
      <c r="J2549" s="177">
        <f>IFERROR(_xll.qlIndexFixing(Index1M,$H2549,TRUE,_xll.ohTrigger(RecalcTrigger,Trigger1M)),NA())</f>
        <v>1.5385282359244384E-2</v>
      </c>
      <c r="K2549" s="44">
        <f>IFERROR(_xll.qlIndexFixing(Index3M,H2549,TRUE,_xll.ohTrigger(RecalcTrigger,Trigger3M)),NA())</f>
        <v>1.5819338623803296E-2</v>
      </c>
      <c r="L2549" s="44">
        <f>IFERROR(_xll.qlIndexFixing(Index6M,$H2549,TRUE,_xll.ohTrigger(RecalcTrigger,Trigger6M)),NA())</f>
        <v>1.599830242866377E-2</v>
      </c>
      <c r="M2549" s="178">
        <f>IFERROR(_xll.qlIndexFixing(Index1Y,$H2549,TRUE,_xll.ohTrigger(RecalcTrigger,Trigger1Y)),NA())</f>
        <v>1.6215361449802401E-2</v>
      </c>
      <c r="N2549" s="177">
        <f>IFERROR(_xll.qlIndexFixing(ONIndex1M,I2549,TRUE,_xll.ohTrigger(RecalcTrigger,Trigger1M)),NA())</f>
        <v>1.5376146697828608E-2</v>
      </c>
      <c r="O2549" s="44">
        <f>IFERROR(_xll.qlIndexFixing(ONIndex3M,I2549,TRUE,_xll.ohTrigger(RecalcTrigger,Trigger3M)),NA())</f>
        <v>1.5788098398311634E-2</v>
      </c>
      <c r="P2549" s="44">
        <f>IFERROR(_xll.qlIndexFixing(ONIndex6M,I2549,TRUE,_xll.ohTrigger(RecalcTrigger,Trigger6M)),NA())</f>
        <v>1.5932050658509223E-2</v>
      </c>
      <c r="Q2549" s="178">
        <f>IFERROR(_xll.qlIndexFixing(ONIndex1Y,I2549,TRUE,_xll.ohTrigger(RecalcTrigger,Trigger1Y)),NA())</f>
        <v>1.6078206709317922E-2</v>
      </c>
    </row>
    <row r="2550" spans="2:17" x14ac:dyDescent="0.2">
      <c r="B2550" s="39" t="s">
        <v>42</v>
      </c>
      <c r="D2550" s="42">
        <f>_xll.qlCalendarAdvance(Calendar,$D2549,B2550,"f",FALSE)</f>
        <v>57362</v>
      </c>
      <c r="E2550" s="172">
        <f>_xll.qlInterestRateIndexValueDate(IndexON,D2550)</f>
        <v>57362</v>
      </c>
      <c r="F2550" s="188">
        <f>IFERROR(_xll.qlIndexFixing(IndexON,D2550,TRUE,_xll.ohTrigger(RecalcTrigger,TriggerON)),NA())</f>
        <v>1.5327164512424218E-2</v>
      </c>
      <c r="H2550" s="42">
        <f>_xll.qlCalendarAdvance(Calendar,$H2549,B2550,"f",FALSE)</f>
        <v>57362</v>
      </c>
      <c r="I2550" s="172">
        <f>_xll.qlInterestRateIndexValueDate(Index1M,$H2550)</f>
        <v>57362</v>
      </c>
      <c r="J2550" s="177">
        <f>IFERROR(_xll.qlIndexFixing(Index1M,$H2550,TRUE,_xll.ohTrigger(RecalcTrigger,Trigger1M)),NA())</f>
        <v>1.538476828394273E-2</v>
      </c>
      <c r="K2550" s="44">
        <f>IFERROR(_xll.qlIndexFixing(Index3M,H2550,TRUE,_xll.ohTrigger(RecalcTrigger,Trigger3M)),NA())</f>
        <v>1.5819511267280404E-2</v>
      </c>
      <c r="L2550" s="44">
        <f>IFERROR(_xll.qlIndexFixing(Index6M,$H2550,TRUE,_xll.ohTrigger(RecalcTrigger,Trigger6M)),NA())</f>
        <v>1.5998654249026596E-2</v>
      </c>
      <c r="M2550" s="178">
        <f>IFERROR(_xll.qlIndexFixing(Index1Y,$H2550,TRUE,_xll.ohTrigger(RecalcTrigger,Trigger1Y)),NA())</f>
        <v>1.6215809340549781E-2</v>
      </c>
      <c r="N2550" s="177">
        <f>IFERROR(_xll.qlIndexFixing(ONIndex1M,I2550,TRUE,_xll.ohTrigger(RecalcTrigger,Trigger1M)),NA())</f>
        <v>1.5375586776549266E-2</v>
      </c>
      <c r="O2550" s="44">
        <f>IFERROR(_xll.qlIndexFixing(ONIndex3M,I2550,TRUE,_xll.ohTrigger(RecalcTrigger,Trigger3M)),NA())</f>
        <v>1.5788160747458591E-2</v>
      </c>
      <c r="P2550" s="44">
        <f>IFERROR(_xll.qlIndexFixing(ONIndex6M,I2550,TRUE,_xll.ohTrigger(RecalcTrigger,Trigger6M)),NA())</f>
        <v>1.5932186528222481E-2</v>
      </c>
      <c r="Q2550" s="178">
        <f>IFERROR(_xll.qlIndexFixing(ONIndex1Y,I2550,TRUE,_xll.ohTrigger(RecalcTrigger,Trigger1Y)),NA())</f>
        <v>1.6078208278373918E-2</v>
      </c>
    </row>
    <row r="2551" spans="2:17" x14ac:dyDescent="0.2">
      <c r="B2551" s="39" t="s">
        <v>42</v>
      </c>
      <c r="D2551" s="42">
        <f>_xll.qlCalendarAdvance(Calendar,$D2550,B2551,"f",FALSE)</f>
        <v>57369</v>
      </c>
      <c r="E2551" s="172">
        <f>_xll.qlInterestRateIndexValueDate(IndexON,D2551)</f>
        <v>57369</v>
      </c>
      <c r="F2551" s="188">
        <f>IFERROR(_xll.qlIndexFixing(IndexON,D2551,TRUE,_xll.ohTrigger(RecalcTrigger,TriggerON)),NA())</f>
        <v>1.5327413202936846E-2</v>
      </c>
      <c r="H2551" s="42">
        <f>_xll.qlCalendarAdvance(Calendar,$H2550,B2551,"f",FALSE)</f>
        <v>57369</v>
      </c>
      <c r="I2551" s="172">
        <f>_xll.qlInterestRateIndexValueDate(Index1M,$H2551)</f>
        <v>57369</v>
      </c>
      <c r="J2551" s="177">
        <f>IFERROR(_xll.qlIndexFixing(Index1M,$H2551,TRUE,_xll.ohTrigger(RecalcTrigger,Trigger1M)),NA())</f>
        <v>1.5384274596663122E-2</v>
      </c>
      <c r="K2551" s="44">
        <f>IFERROR(_xll.qlIndexFixing(Index3M,H2551,TRUE,_xll.ohTrigger(RecalcTrigger,Trigger3M)),NA())</f>
        <v>1.5819701222585286E-2</v>
      </c>
      <c r="L2551" s="44">
        <f>IFERROR(_xll.qlIndexFixing(Index6M,$H2551,TRUE,_xll.ohTrigger(RecalcTrigger,Trigger6M)),NA())</f>
        <v>1.5999022782248809E-2</v>
      </c>
      <c r="M2551" s="178">
        <f>IFERROR(_xll.qlIndexFixing(Index1Y,$H2551,TRUE,_xll.ohTrigger(RecalcTrigger,Trigger1Y)),NA())</f>
        <v>1.6216274396748886E-2</v>
      </c>
      <c r="N2551" s="177">
        <f>IFERROR(_xll.qlIndexFixing(ONIndex1M,I2551,TRUE,_xll.ohTrigger(RecalcTrigger,Trigger1M)),NA())</f>
        <v>1.5375047215959725E-2</v>
      </c>
      <c r="O2551" s="44">
        <f>IFERROR(_xll.qlIndexFixing(ONIndex3M,I2551,TRUE,_xll.ohTrigger(RecalcTrigger,Trigger3M)),NA())</f>
        <v>1.5788240342038407E-2</v>
      </c>
      <c r="P2551" s="44">
        <f>IFERROR(_xll.qlIndexFixing(ONIndex6M,I2551,TRUE,_xll.ohTrigger(RecalcTrigger,Trigger6M)),NA())</f>
        <v>1.5932338979842697E-2</v>
      </c>
      <c r="Q2551" s="178">
        <f>IFERROR(_xll.qlIndexFixing(ONIndex1Y,I2551,TRUE,_xll.ohTrigger(RecalcTrigger,Trigger1Y)),NA())</f>
        <v>1.6078226739500989E-2</v>
      </c>
    </row>
    <row r="2552" spans="2:17" x14ac:dyDescent="0.2">
      <c r="B2552" s="39" t="s">
        <v>42</v>
      </c>
      <c r="D2552" s="42">
        <f>_xll.qlCalendarAdvance(Calendar,$D2551,B2552,"f",FALSE)</f>
        <v>57376</v>
      </c>
      <c r="E2552" s="172">
        <f>_xll.qlInterestRateIndexValueDate(IndexON,D2552)</f>
        <v>57376</v>
      </c>
      <c r="F2552" s="188">
        <f>IFERROR(_xll.qlIndexFixing(IndexON,D2552,TRUE,_xll.ohTrigger(RecalcTrigger,TriggerON)),NA())</f>
        <v>1.5327678638259457E-2</v>
      </c>
      <c r="H2552" s="42">
        <f>_xll.qlCalendarAdvance(Calendar,$H2551,B2552,"f",FALSE)</f>
        <v>57376</v>
      </c>
      <c r="I2552" s="172">
        <f>_xll.qlInterestRateIndexValueDate(Index1M,$H2552)</f>
        <v>57376</v>
      </c>
      <c r="J2552" s="177">
        <f>IFERROR(_xll.qlIndexFixing(Index1M,$H2552,TRUE,_xll.ohTrigger(RecalcTrigger,Trigger1M)),NA())</f>
        <v>1.5382342567332253E-2</v>
      </c>
      <c r="K2552" s="44">
        <f>IFERROR(_xll.qlIndexFixing(Index3M,H2552,TRUE,_xll.ohTrigger(RecalcTrigger,Trigger3M)),NA())</f>
        <v>1.5819548091449129E-2</v>
      </c>
      <c r="L2552" s="44">
        <f>IFERROR(_xll.qlIndexFixing(Index6M,$H2552,TRUE,_xll.ohTrigger(RecalcTrigger,Trigger6M)),NA())</f>
        <v>1.5999408028338921E-2</v>
      </c>
      <c r="M2552" s="178">
        <f>IFERROR(_xll.qlIndexFixing(Index1Y,$H2552,TRUE,_xll.ohTrigger(RecalcTrigger,Trigger1Y)),NA())</f>
        <v>1.6216756618424144E-2</v>
      </c>
      <c r="N2552" s="177">
        <f>IFERROR(_xll.qlIndexFixing(ONIndex1M,I2552,TRUE,_xll.ohTrigger(RecalcTrigger,Trigger1M)),NA())</f>
        <v>1.5374528015816846E-2</v>
      </c>
      <c r="O2552" s="44">
        <f>IFERROR(_xll.qlIndexFixing(ONIndex3M,I2552,TRUE,_xll.ohTrigger(RecalcTrigger,Trigger3M)),NA())</f>
        <v>1.5788337181970036E-2</v>
      </c>
      <c r="P2552" s="44">
        <f>IFERROR(_xll.qlIndexFixing(ONIndex6M,I2552,TRUE,_xll.ohTrigger(RecalcTrigger,Trigger6M)),NA())</f>
        <v>1.5932508013450919E-2</v>
      </c>
      <c r="Q2552" s="178">
        <f>IFERROR(_xll.qlIndexFixing(ONIndex1Y,I2552,TRUE,_xll.ohTrigger(RecalcTrigger,Trigger1Y)),NA())</f>
        <v>1.6078262092780182E-2</v>
      </c>
    </row>
    <row r="2553" spans="2:17" x14ac:dyDescent="0.2">
      <c r="B2553" s="39" t="s">
        <v>42</v>
      </c>
      <c r="D2553" s="42">
        <f>_xll.qlCalendarAdvance(Calendar,$D2552,B2553,"f",FALSE)</f>
        <v>57383</v>
      </c>
      <c r="E2553" s="172">
        <f>_xll.qlInterestRateIndexValueDate(IndexON,D2553)</f>
        <v>57383</v>
      </c>
      <c r="F2553" s="188">
        <f>IFERROR(_xll.qlIndexFixing(IndexON,D2553,TRUE,_xll.ohTrigger(RecalcTrigger,TriggerON)),NA())</f>
        <v>1.5327960818554143E-2</v>
      </c>
      <c r="H2553" s="42">
        <f>_xll.qlCalendarAdvance(Calendar,$H2552,B2553,"f",FALSE)</f>
        <v>57383</v>
      </c>
      <c r="I2553" s="172">
        <f>_xll.qlInterestRateIndexValueDate(Index1M,$H2553)</f>
        <v>57383</v>
      </c>
      <c r="J2553" s="177">
        <f>IFERROR(_xll.qlIndexFixing(Index1M,$H2553,TRUE,_xll.ohTrigger(RecalcTrigger,Trigger1M)),NA())</f>
        <v>1.5381882471552959E-2</v>
      </c>
      <c r="K2553" s="44">
        <f>IFERROR(_xll.qlIndexFixing(Index3M,H2553,TRUE,_xll.ohTrigger(RecalcTrigger,Trigger3M)),NA())</f>
        <v>1.5820133068689173E-2</v>
      </c>
      <c r="L2553" s="44">
        <f>IFERROR(_xll.qlIndexFixing(Index6M,$H2553,TRUE,_xll.ohTrigger(RecalcTrigger,Trigger6M)),NA())</f>
        <v>1.5999809987306782E-2</v>
      </c>
      <c r="M2553" s="178">
        <f>IFERROR(_xll.qlIndexFixing(Index1Y,$H2553,TRUE,_xll.ohTrigger(RecalcTrigger,Trigger1Y)),NA())</f>
        <v>1.6217256005599534E-2</v>
      </c>
      <c r="N2553" s="177">
        <f>IFERROR(_xll.qlIndexFixing(ONIndex1M,I2553,TRUE,_xll.ohTrigger(RecalcTrigger,Trigger1M)),NA())</f>
        <v>1.5374029176201676E-2</v>
      </c>
      <c r="O2553" s="44">
        <f>IFERROR(_xll.qlIndexFixing(ONIndex3M,I2553,TRUE,_xll.ohTrigger(RecalcTrigger,Trigger3M)),NA())</f>
        <v>1.5788451267172432E-2</v>
      </c>
      <c r="P2553" s="44">
        <f>IFERROR(_xll.qlIndexFixing(ONIndex6M,I2553,TRUE,_xll.ohTrigger(RecalcTrigger,Trigger6M)),NA())</f>
        <v>1.5932693628966099E-2</v>
      </c>
      <c r="Q2553" s="178">
        <f>IFERROR(_xll.qlIndexFixing(ONIndex1Y,I2553,TRUE,_xll.ohTrigger(RecalcTrigger,Trigger1Y)),NA())</f>
        <v>1.6078314337968358E-2</v>
      </c>
    </row>
    <row r="2554" spans="2:17" x14ac:dyDescent="0.2">
      <c r="B2554" s="39" t="s">
        <v>42</v>
      </c>
      <c r="D2554" s="42">
        <f>_xll.qlCalendarAdvance(Calendar,$D2553,B2554,"f",FALSE)</f>
        <v>57390</v>
      </c>
      <c r="E2554" s="172">
        <f>_xll.qlInterestRateIndexValueDate(IndexON,D2554)</f>
        <v>57390</v>
      </c>
      <c r="F2554" s="188">
        <f>IFERROR(_xll.qlIndexFixing(IndexON,D2554,TRUE,_xll.ohTrigger(RecalcTrigger,TriggerON)),NA())</f>
        <v>1.5328259743658812E-2</v>
      </c>
      <c r="H2554" s="42">
        <f>_xll.qlCalendarAdvance(Calendar,$H2553,B2554,"f",FALSE)</f>
        <v>57390</v>
      </c>
      <c r="I2554" s="172">
        <f>_xll.qlInterestRateIndexValueDate(Index1M,$H2554)</f>
        <v>57390</v>
      </c>
      <c r="J2554" s="177">
        <f>IFERROR(_xll.qlIndexFixing(Index1M,$H2554,TRUE,_xll.ohTrigger(RecalcTrigger,Trigger1M)),NA())</f>
        <v>1.5381442759480612E-2</v>
      </c>
      <c r="K2554" s="44">
        <f>IFERROR(_xll.qlIndexFixing(Index3M,H2554,TRUE,_xll.ohTrigger(RecalcTrigger,Trigger3M)),NA())</f>
        <v>1.5820012068030419E-2</v>
      </c>
      <c r="L2554" s="44">
        <f>IFERROR(_xll.qlIndexFixing(Index6M,$H2554,TRUE,_xll.ohTrigger(RecalcTrigger,Trigger6M)),NA())</f>
        <v>1.600022865916224E-2</v>
      </c>
      <c r="M2554" s="178">
        <f>IFERROR(_xll.qlIndexFixing(Index1Y,$H2554,TRUE,_xll.ohTrigger(RecalcTrigger,Trigger1Y)),NA())</f>
        <v>1.6217772558300814E-2</v>
      </c>
      <c r="N2554" s="177">
        <f>IFERROR(_xll.qlIndexFixing(ONIndex1M,I2554,TRUE,_xll.ohTrigger(RecalcTrigger,Trigger1M)),NA())</f>
        <v>1.5373550697033167E-2</v>
      </c>
      <c r="O2554" s="44">
        <f>IFERROR(_xll.qlIndexFixing(ONIndex3M,I2554,TRUE,_xll.ohTrigger(RecalcTrigger,Trigger3M)),NA())</f>
        <v>1.5788582597564549E-2</v>
      </c>
      <c r="P2554" s="44">
        <f>IFERROR(_xll.qlIndexFixing(ONIndex6M,I2554,TRUE,_xll.ohTrigger(RecalcTrigger,Trigger6M)),NA())</f>
        <v>1.5932895826469284E-2</v>
      </c>
      <c r="Q2554" s="178">
        <f>IFERROR(_xll.qlIndexFixing(ONIndex1Y,I2554,TRUE,_xll.ohTrigger(RecalcTrigger,Trigger1Y)),NA())</f>
        <v>1.6078383475389701E-2</v>
      </c>
    </row>
    <row r="2555" spans="2:17" x14ac:dyDescent="0.2">
      <c r="B2555" s="39" t="s">
        <v>42</v>
      </c>
      <c r="D2555" s="42">
        <f>_xll.qlCalendarAdvance(Calendar,$D2554,B2555,"f",FALSE)</f>
        <v>57397</v>
      </c>
      <c r="E2555" s="172">
        <f>_xll.qlInterestRateIndexValueDate(IndexON,D2555)</f>
        <v>57397</v>
      </c>
      <c r="F2555" s="188">
        <f>IFERROR(_xll.qlIndexFixing(IndexON,D2555,TRUE,_xll.ohTrigger(RecalcTrigger,TriggerON)),NA())</f>
        <v>1.5328575413897649E-2</v>
      </c>
      <c r="H2555" s="42">
        <f>_xll.qlCalendarAdvance(Calendar,$H2554,B2555,"f",FALSE)</f>
        <v>57397</v>
      </c>
      <c r="I2555" s="172">
        <f>_xll.qlInterestRateIndexValueDate(Index1M,$H2555)</f>
        <v>57397</v>
      </c>
      <c r="J2555" s="177">
        <f>IFERROR(_xll.qlIndexFixing(Index1M,$H2555,TRUE,_xll.ohTrigger(RecalcTrigger,Trigger1M)),NA())</f>
        <v>1.5381023431129681E-2</v>
      </c>
      <c r="K2555" s="44">
        <f>IFERROR(_xll.qlIndexFixing(Index3M,H2555,TRUE,_xll.ohTrigger(RecalcTrigger,Trigger3M)),NA())</f>
        <v>1.582027002295433E-2</v>
      </c>
      <c r="L2555" s="44">
        <f>IFERROR(_xll.qlIndexFixing(Index6M,$H2555,TRUE,_xll.ohTrigger(RecalcTrigger,Trigger6M)),NA())</f>
        <v>1.6000664043916046E-2</v>
      </c>
      <c r="M2555" s="178">
        <f>IFERROR(_xll.qlIndexFixing(Index1Y,$H2555,TRUE,_xll.ohTrigger(RecalcTrigger,Trigger1Y)),NA())</f>
        <v>1.621830627655374E-2</v>
      </c>
      <c r="N2555" s="177">
        <f>IFERROR(_xll.qlIndexFixing(ONIndex1M,I2555,TRUE,_xll.ohTrigger(RecalcTrigger,Trigger1M)),NA())</f>
        <v>1.5373092578554459E-2</v>
      </c>
      <c r="O2555" s="44">
        <f>IFERROR(_xll.qlIndexFixing(ONIndex3M,I2555,TRUE,_xll.ohTrigger(RecalcTrigger,Trigger3M)),NA())</f>
        <v>1.5788731173308479E-2</v>
      </c>
      <c r="P2555" s="44">
        <f>IFERROR(_xll.qlIndexFixing(ONIndex6M,I2555,TRUE,_xll.ohTrigger(RecalcTrigger,Trigger6M)),NA())</f>
        <v>1.5933114605960474E-2</v>
      </c>
      <c r="Q2555" s="178">
        <f>IFERROR(_xll.qlIndexFixing(ONIndex1Y,I2555,TRUE,_xll.ohTrigger(RecalcTrigger,Trigger1Y)),NA())</f>
        <v>1.607846950488212E-2</v>
      </c>
    </row>
    <row r="2556" spans="2:17" x14ac:dyDescent="0.2">
      <c r="B2556" s="39" t="s">
        <v>42</v>
      </c>
      <c r="D2556" s="42">
        <f>_xll.qlCalendarAdvance(Calendar,$D2555,B2556,"f",FALSE)</f>
        <v>57404</v>
      </c>
      <c r="E2556" s="172">
        <f>_xll.qlInterestRateIndexValueDate(IndexON,D2556)</f>
        <v>57404</v>
      </c>
      <c r="F2556" s="188">
        <f>IFERROR(_xll.qlIndexFixing(IndexON,D2556,TRUE,_xll.ohTrigger(RecalcTrigger,TriggerON)),NA())</f>
        <v>1.532890782894647E-2</v>
      </c>
      <c r="H2556" s="42">
        <f>_xll.qlCalendarAdvance(Calendar,$H2555,B2556,"f",FALSE)</f>
        <v>57404</v>
      </c>
      <c r="I2556" s="172">
        <f>_xll.qlInterestRateIndexValueDate(Index1M,$H2556)</f>
        <v>57404</v>
      </c>
      <c r="J2556" s="177">
        <f>IFERROR(_xll.qlIndexFixing(Index1M,$H2556,TRUE,_xll.ohTrigger(RecalcTrigger,Trigger1M)),NA())</f>
        <v>1.5381219047439831E-2</v>
      </c>
      <c r="K2556" s="44">
        <f>IFERROR(_xll.qlIndexFixing(Index3M,H2556,TRUE,_xll.ohTrigger(RecalcTrigger,Trigger3M)),NA())</f>
        <v>1.582164184085379E-2</v>
      </c>
      <c r="L2556" s="44">
        <f>IFERROR(_xll.qlIndexFixing(Index6M,$H2556,TRUE,_xll.ohTrigger(RecalcTrigger,Trigger6M)),NA())</f>
        <v>1.6002280246148234E-2</v>
      </c>
      <c r="M2556" s="178">
        <f>IFERROR(_xll.qlIndexFixing(Index1Y,$H2556,TRUE,_xll.ohTrigger(RecalcTrigger,Trigger1Y)),NA())</f>
        <v>1.6218857160385403E-2</v>
      </c>
      <c r="N2556" s="177">
        <f>IFERROR(_xll.qlIndexFixing(ONIndex1M,I2556,TRUE,_xll.ohTrigger(RecalcTrigger,Trigger1M)),NA())</f>
        <v>1.537265482060346E-2</v>
      </c>
      <c r="O2556" s="44">
        <f>IFERROR(_xll.qlIndexFixing(ONIndex3M,I2556,TRUE,_xll.ohTrigger(RecalcTrigger,Trigger3M)),NA())</f>
        <v>1.5788896994404222E-2</v>
      </c>
      <c r="P2556" s="44">
        <f>IFERROR(_xll.qlIndexFixing(ONIndex6M,I2556,TRUE,_xll.ohTrigger(RecalcTrigger,Trigger6M)),NA())</f>
        <v>1.5933349967439669E-2</v>
      </c>
      <c r="Q2556" s="178">
        <f>IFERROR(_xll.qlIndexFixing(ONIndex1Y,I2556,TRUE,_xll.ohTrigger(RecalcTrigger,Trigger1Y)),NA())</f>
        <v>1.6078572426445614E-2</v>
      </c>
    </row>
    <row r="2557" spans="2:17" x14ac:dyDescent="0.2">
      <c r="B2557" s="39" t="s">
        <v>42</v>
      </c>
      <c r="D2557" s="42">
        <f>_xll.qlCalendarAdvance(Calendar,$D2556,B2557,"f",FALSE)</f>
        <v>57411</v>
      </c>
      <c r="E2557" s="172">
        <f>_xll.qlInterestRateIndexValueDate(IndexON,D2557)</f>
        <v>57411</v>
      </c>
      <c r="F2557" s="188">
        <f>IFERROR(_xll.qlIndexFixing(IndexON,D2557,TRUE,_xll.ohTrigger(RecalcTrigger,TriggerON)),NA())</f>
        <v>1.5329256988967366E-2</v>
      </c>
      <c r="H2557" s="42">
        <f>_xll.qlCalendarAdvance(Calendar,$H2556,B2557,"f",FALSE)</f>
        <v>57411</v>
      </c>
      <c r="I2557" s="172">
        <f>_xll.qlInterestRateIndexValueDate(Index1M,$H2557)</f>
        <v>57411</v>
      </c>
      <c r="J2557" s="177">
        <f>IFERROR(_xll.qlIndexFixing(Index1M,$H2557,TRUE,_xll.ohTrigger(RecalcTrigger,Trigger1M)),NA())</f>
        <v>1.5381740621224922E-2</v>
      </c>
      <c r="K2557" s="44">
        <f>IFERROR(_xll.qlIndexFixing(Index3M,H2557,TRUE,_xll.ohTrigger(RecalcTrigger,Trigger3M)),NA())</f>
        <v>1.5821938165944439E-2</v>
      </c>
      <c r="L2557" s="44">
        <f>IFERROR(_xll.qlIndexFixing(Index6M,$H2557,TRUE,_xll.ohTrigger(RecalcTrigger,Trigger6M)),NA())</f>
        <v>1.6002752699962711E-2</v>
      </c>
      <c r="M2557" s="178">
        <f>IFERROR(_xll.qlIndexFixing(Index1Y,$H2557,TRUE,_xll.ohTrigger(RecalcTrigger,Trigger1Y)),NA())</f>
        <v>1.6219425209824001E-2</v>
      </c>
      <c r="N2557" s="177">
        <f>IFERROR(_xll.qlIndexFixing(ONIndex1M,I2557,TRUE,_xll.ohTrigger(RecalcTrigger,Trigger1M)),NA())</f>
        <v>1.5372237423099122E-2</v>
      </c>
      <c r="O2557" s="44">
        <f>IFERROR(_xll.qlIndexFixing(ONIndex3M,I2557,TRUE,_xll.ohTrigger(RecalcTrigger,Trigger3M)),NA())</f>
        <v>1.5789080060851779E-2</v>
      </c>
      <c r="P2557" s="44">
        <f>IFERROR(_xll.qlIndexFixing(ONIndex6M,I2557,TRUE,_xll.ohTrigger(RecalcTrigger,Trigger6M)),NA())</f>
        <v>1.5933601910906869E-2</v>
      </c>
      <c r="Q2557" s="178">
        <f>IFERROR(_xll.qlIndexFixing(ONIndex1Y,I2557,TRUE,_xll.ohTrigger(RecalcTrigger,Trigger1Y)),NA())</f>
        <v>1.6078692239999137E-2</v>
      </c>
    </row>
    <row r="2558" spans="2:17" x14ac:dyDescent="0.2">
      <c r="B2558" s="39" t="s">
        <v>42</v>
      </c>
      <c r="D2558" s="42">
        <f>_xll.qlCalendarAdvance(Calendar,$D2557,B2558,"f",FALSE)</f>
        <v>57418</v>
      </c>
      <c r="E2558" s="172">
        <f>_xll.qlInterestRateIndexValueDate(IndexON,D2558)</f>
        <v>57418</v>
      </c>
      <c r="F2558" s="188">
        <f>IFERROR(_xll.qlIndexFixing(IndexON,D2558,TRUE,_xll.ohTrigger(RecalcTrigger,TriggerON)),NA())</f>
        <v>1.5329622893879291E-2</v>
      </c>
      <c r="H2558" s="42">
        <f>_xll.qlCalendarAdvance(Calendar,$H2557,B2558,"f",FALSE)</f>
        <v>57418</v>
      </c>
      <c r="I2558" s="172">
        <f>_xll.qlInterestRateIndexValueDate(Index1M,$H2558)</f>
        <v>57418</v>
      </c>
      <c r="J2558" s="177">
        <f>IFERROR(_xll.qlIndexFixing(Index1M,$H2558,TRUE,_xll.ohTrigger(RecalcTrigger,Trigger1M)),NA())</f>
        <v>1.5381389650006303E-2</v>
      </c>
      <c r="K2558" s="44">
        <f>IFERROR(_xll.qlIndexFixing(Index3M,H2558,TRUE,_xll.ohTrigger(RecalcTrigger,Trigger3M)),NA())</f>
        <v>1.582225180438385E-2</v>
      </c>
      <c r="L2558" s="44">
        <f>IFERROR(_xll.qlIndexFixing(Index6M,$H2558,TRUE,_xll.ohTrigger(RecalcTrigger,Trigger6M)),NA())</f>
        <v>1.6003241868902649E-2</v>
      </c>
      <c r="M2558" s="178">
        <f>IFERROR(_xll.qlIndexFixing(Index1Y,$H2558,TRUE,_xll.ohTrigger(RecalcTrigger,Trigger1Y)),NA())</f>
        <v>1.6220010424898179E-2</v>
      </c>
      <c r="N2558" s="177">
        <f>IFERROR(_xll.qlIndexFixing(ONIndex1M,I2558,TRUE,_xll.ohTrigger(RecalcTrigger,Trigger1M)),NA())</f>
        <v>1.5371840386122493E-2</v>
      </c>
      <c r="O2558" s="44">
        <f>IFERROR(_xll.qlIndexFixing(ONIndex3M,I2558,TRUE,_xll.ohTrigger(RecalcTrigger,Trigger3M)),NA())</f>
        <v>1.578928037240801E-2</v>
      </c>
      <c r="P2558" s="44">
        <f>IFERROR(_xll.qlIndexFixing(ONIndex6M,I2558,TRUE,_xll.ohTrigger(RecalcTrigger,Trigger6M)),NA())</f>
        <v>1.5933870436281028E-2</v>
      </c>
      <c r="Q2558" s="178">
        <f>IFERROR(_xll.qlIndexFixing(ONIndex1Y,I2558,TRUE,_xll.ohTrigger(RecalcTrigger,Trigger1Y)),NA())</f>
        <v>1.6078828945704782E-2</v>
      </c>
    </row>
    <row r="2559" spans="2:17" x14ac:dyDescent="0.2">
      <c r="B2559" s="39" t="s">
        <v>42</v>
      </c>
      <c r="D2559" s="42">
        <f>_xll.qlCalendarAdvance(Calendar,$D2558,B2559,"f",FALSE)</f>
        <v>57425</v>
      </c>
      <c r="E2559" s="172">
        <f>_xll.qlInterestRateIndexValueDate(IndexON,D2559)</f>
        <v>57425</v>
      </c>
      <c r="F2559" s="188">
        <f>IFERROR(_xll.qlIndexFixing(IndexON,D2559,TRUE,_xll.ohTrigger(RecalcTrigger,TriggerON)),NA())</f>
        <v>1.5330005543682246E-2</v>
      </c>
      <c r="H2559" s="42">
        <f>_xll.qlCalendarAdvance(Calendar,$H2558,B2559,"f",FALSE)</f>
        <v>57425</v>
      </c>
      <c r="I2559" s="172">
        <f>_xll.qlInterestRateIndexValueDate(Index1M,$H2559)</f>
        <v>57425</v>
      </c>
      <c r="J2559" s="177">
        <f>IFERROR(_xll.qlIndexFixing(Index1M,$H2559,TRUE,_xll.ohTrigger(RecalcTrigger,Trigger1M)),NA())</f>
        <v>1.5381361326980914E-2</v>
      </c>
      <c r="K2559" s="44">
        <f>IFERROR(_xll.qlIndexFixing(Index3M,H2559,TRUE,_xll.ohTrigger(RecalcTrigger,Trigger3M)),NA())</f>
        <v>1.5822582756175547E-2</v>
      </c>
      <c r="L2559" s="44">
        <f>IFERROR(_xll.qlIndexFixing(Index6M,$H2559,TRUE,_xll.ohTrigger(RecalcTrigger,Trigger6M)),NA())</f>
        <v>1.6003747752980822E-2</v>
      </c>
      <c r="M2559" s="178">
        <f>IFERROR(_xll.qlIndexFixing(Index1Y,$H2559,TRUE,_xll.ohTrigger(RecalcTrigger,Trigger1Y)),NA())</f>
        <v>1.6220612805637469E-2</v>
      </c>
      <c r="N2559" s="177">
        <f>IFERROR(_xll.qlIndexFixing(ONIndex1M,I2559,TRUE,_xll.ohTrigger(RecalcTrigger,Trigger1M)),NA())</f>
        <v>1.5371463709754618E-2</v>
      </c>
      <c r="O2559" s="44">
        <f>IFERROR(_xll.qlIndexFixing(ONIndex3M,I2559,TRUE,_xll.ohTrigger(RecalcTrigger,Trigger3M)),NA())</f>
        <v>1.5789497929397101E-2</v>
      </c>
      <c r="P2559" s="44">
        <f>IFERROR(_xll.qlIndexFixing(ONIndex6M,I2559,TRUE,_xll.ohTrigger(RecalcTrigger,Trigger6M)),NA())</f>
        <v>1.5934155543724238E-2</v>
      </c>
      <c r="Q2559" s="178">
        <f>IFERROR(_xll.qlIndexFixing(ONIndex1Y,I2559,TRUE,_xll.ohTrigger(RecalcTrigger,Trigger1Y)),NA())</f>
        <v>1.6078982543562548E-2</v>
      </c>
    </row>
    <row r="2560" spans="2:17" x14ac:dyDescent="0.2">
      <c r="B2560" s="39" t="s">
        <v>42</v>
      </c>
      <c r="D2560" s="42">
        <f>_xll.qlCalendarAdvance(Calendar,$D2559,B2560,"f",FALSE)</f>
        <v>57432</v>
      </c>
      <c r="E2560" s="172">
        <f>_xll.qlInterestRateIndexValueDate(IndexON,D2560)</f>
        <v>57432</v>
      </c>
      <c r="F2560" s="188">
        <f>IFERROR(_xll.qlIndexFixing(IndexON,D2560,TRUE,_xll.ohTrigger(RecalcTrigger,TriggerON)),NA())</f>
        <v>1.5330404938457276E-2</v>
      </c>
      <c r="H2560" s="42">
        <f>_xll.qlCalendarAdvance(Calendar,$H2559,B2560,"f",FALSE)</f>
        <v>57432</v>
      </c>
      <c r="I2560" s="172">
        <f>_xll.qlInterestRateIndexValueDate(Index1M,$H2560)</f>
        <v>57432</v>
      </c>
      <c r="J2560" s="177">
        <f>IFERROR(_xll.qlIndexFixing(Index1M,$H2560,TRUE,_xll.ohTrigger(RecalcTrigger,Trigger1M)),NA())</f>
        <v>1.5380748871566432E-2</v>
      </c>
      <c r="K2560" s="44">
        <f>IFERROR(_xll.qlIndexFixing(Index3M,H2560,TRUE,_xll.ohTrigger(RecalcTrigger,Trigger3M)),NA())</f>
        <v>1.5822931021325697E-2</v>
      </c>
      <c r="L2560" s="44">
        <f>IFERROR(_xll.qlIndexFixing(Index6M,$H2560,TRUE,_xll.ohTrigger(RecalcTrigger,Trigger6M)),NA())</f>
        <v>1.6004270352209121E-2</v>
      </c>
      <c r="M2560" s="178">
        <f>IFERROR(_xll.qlIndexFixing(Index1Y,$H2560,TRUE,_xll.ohTrigger(RecalcTrigger,Trigger1Y)),NA())</f>
        <v>1.6221232352072512E-2</v>
      </c>
      <c r="N2560" s="177">
        <f>IFERROR(_xll.qlIndexFixing(ONIndex1M,I2560,TRUE,_xll.ohTrigger(RecalcTrigger,Trigger1M)),NA())</f>
        <v>1.5371107393914452E-2</v>
      </c>
      <c r="O2560" s="44">
        <f>IFERROR(_xll.qlIndexFixing(ONIndex3M,I2560,TRUE,_xll.ohTrigger(RecalcTrigger,Trigger3M)),NA())</f>
        <v>1.5789732731656958E-2</v>
      </c>
      <c r="P2560" s="44">
        <f>IFERROR(_xll.qlIndexFixing(ONIndex6M,I2560,TRUE,_xll.ohTrigger(RecalcTrigger,Trigger6M)),NA())</f>
        <v>1.593445723299336E-2</v>
      </c>
      <c r="Q2560" s="178">
        <f>IFERROR(_xll.qlIndexFixing(ONIndex1Y,I2560,TRUE,_xll.ohTrigger(RecalcTrigger,Trigger1Y)),NA())</f>
        <v>1.6079153033491389E-2</v>
      </c>
    </row>
    <row r="2561" spans="2:17" x14ac:dyDescent="0.2">
      <c r="B2561" s="39" t="s">
        <v>42</v>
      </c>
      <c r="D2561" s="42">
        <f>_xll.qlCalendarAdvance(Calendar,$D2560,B2561,"f",FALSE)</f>
        <v>57439</v>
      </c>
      <c r="E2561" s="172">
        <f>_xll.qlInterestRateIndexValueDate(IndexON,D2561)</f>
        <v>57439</v>
      </c>
      <c r="F2561" s="188">
        <f>IFERROR(_xll.qlIndexFixing(IndexON,D2561,TRUE,_xll.ohTrigger(RecalcTrigger,TriggerON)),NA())</f>
        <v>1.5330821078123336E-2</v>
      </c>
      <c r="H2561" s="42">
        <f>_xll.qlCalendarAdvance(Calendar,$H2560,B2561,"f",FALSE)</f>
        <v>57439</v>
      </c>
      <c r="I2561" s="172">
        <f>_xll.qlInterestRateIndexValueDate(Index1M,$H2561)</f>
        <v>57439</v>
      </c>
      <c r="J2561" s="177">
        <f>IFERROR(_xll.qlIndexFixing(Index1M,$H2561,TRUE,_xll.ohTrigger(RecalcTrigger,Trigger1M)),NA())</f>
        <v>1.5379544498616598E-2</v>
      </c>
      <c r="K2561" s="44">
        <f>IFERROR(_xll.qlIndexFixing(Index3M,H2561,TRUE,_xll.ohTrigger(RecalcTrigger,Trigger3M)),NA())</f>
        <v>1.5822924698231589E-2</v>
      </c>
      <c r="L2561" s="44">
        <f>IFERROR(_xll.qlIndexFixing(Index6M,$H2561,TRUE,_xll.ohTrigger(RecalcTrigger,Trigger6M)),NA())</f>
        <v>1.6004415424617925E-2</v>
      </c>
      <c r="M2561" s="178">
        <f>IFERROR(_xll.qlIndexFixing(Index1Y,$H2561,TRUE,_xll.ohTrigger(RecalcTrigger,Trigger1Y)),NA())</f>
        <v>1.622186906423484E-2</v>
      </c>
      <c r="N2561" s="177">
        <f>IFERROR(_xll.qlIndexFixing(ONIndex1M,I2561,TRUE,_xll.ohTrigger(RecalcTrigger,Trigger1M)),NA())</f>
        <v>1.5370771438520947E-2</v>
      </c>
      <c r="O2561" s="44">
        <f>IFERROR(_xll.qlIndexFixing(ONIndex3M,I2561,TRUE,_xll.ohTrigger(RecalcTrigger,Trigger3M)),NA())</f>
        <v>1.5789984779187582E-2</v>
      </c>
      <c r="P2561" s="44">
        <f>IFERROR(_xll.qlIndexFixing(ONIndex6M,I2561,TRUE,_xll.ohTrigger(RecalcTrigger,Trigger6M)),NA())</f>
        <v>1.5934775504331533E-2</v>
      </c>
      <c r="Q2561" s="178">
        <f>IFERROR(_xll.qlIndexFixing(ONIndex1Y,I2561,TRUE,_xll.ohTrigger(RecalcTrigger,Trigger1Y)),NA())</f>
        <v>1.6079340415410259E-2</v>
      </c>
    </row>
    <row r="2562" spans="2:17" x14ac:dyDescent="0.2">
      <c r="B2562" s="39" t="s">
        <v>42</v>
      </c>
      <c r="D2562" s="42">
        <f>_xll.qlCalendarAdvance(Calendar,$D2561,B2562,"f",FALSE)</f>
        <v>57446</v>
      </c>
      <c r="E2562" s="172">
        <f>_xll.qlInterestRateIndexValueDate(IndexON,D2562)</f>
        <v>57446</v>
      </c>
      <c r="F2562" s="188">
        <f>IFERROR(_xll.qlIndexFixing(IndexON,D2562,TRUE,_xll.ohTrigger(RecalcTrigger,TriggerON)),NA())</f>
        <v>1.5331253962761471E-2</v>
      </c>
      <c r="H2562" s="42">
        <f>_xll.qlCalendarAdvance(Calendar,$H2561,B2562,"f",FALSE)</f>
        <v>57446</v>
      </c>
      <c r="I2562" s="172">
        <f>_xll.qlInterestRateIndexValueDate(Index1M,$H2562)</f>
        <v>57446</v>
      </c>
      <c r="J2562" s="177">
        <f>IFERROR(_xll.qlIndexFixing(Index1M,$H2562,TRUE,_xll.ohTrigger(RecalcTrigger,Trigger1M)),NA())</f>
        <v>1.5379270745117062E-2</v>
      </c>
      <c r="K2562" s="44">
        <f>IFERROR(_xll.qlIndexFixing(Index3M,H2562,TRUE,_xll.ohTrigger(RecalcTrigger,Trigger3M)),NA())</f>
        <v>1.5823306336927863E-2</v>
      </c>
      <c r="L2562" s="44">
        <f>IFERROR(_xll.qlIndexFixing(Index6M,$H2562,TRUE,_xll.ohTrigger(RecalcTrigger,Trigger6M)),NA())</f>
        <v>1.6004970236013407E-2</v>
      </c>
      <c r="M2562" s="178">
        <f>IFERROR(_xll.qlIndexFixing(Index1Y,$H2562,TRUE,_xll.ohTrigger(RecalcTrigger,Trigger1Y)),NA())</f>
        <v>1.6222522942156203E-2</v>
      </c>
      <c r="N2562" s="177">
        <f>IFERROR(_xll.qlIndexFixing(ONIndex1M,I2562,TRUE,_xll.ohTrigger(RecalcTrigger,Trigger1M)),NA())</f>
        <v>1.5370455843817243E-2</v>
      </c>
      <c r="O2562" s="44">
        <f>IFERROR(_xll.qlIndexFixing(ONIndex3M,I2562,TRUE,_xll.ohTrigger(RecalcTrigger,Trigger3M)),NA())</f>
        <v>1.5790254072151066E-2</v>
      </c>
      <c r="P2562" s="44">
        <f>IFERROR(_xll.qlIndexFixing(ONIndex6M,I2562,TRUE,_xll.ohTrigger(RecalcTrigger,Trigger6M)),NA())</f>
        <v>1.5935110357657711E-2</v>
      </c>
      <c r="Q2562" s="178">
        <f>IFERROR(_xll.qlIndexFixing(ONIndex1Y,I2562,TRUE,_xll.ohTrigger(RecalcTrigger,Trigger1Y)),NA())</f>
        <v>1.6079544689481251E-2</v>
      </c>
    </row>
    <row r="2563" spans="2:17" x14ac:dyDescent="0.2">
      <c r="B2563" s="39" t="s">
        <v>42</v>
      </c>
      <c r="D2563" s="42">
        <f>_xll.qlCalendarAdvance(Calendar,$D2562,B2563,"f",FALSE)</f>
        <v>57453</v>
      </c>
      <c r="E2563" s="172">
        <f>_xll.qlInterestRateIndexValueDate(IndexON,D2563)</f>
        <v>57453</v>
      </c>
      <c r="F2563" s="188">
        <f>IFERROR(_xll.qlIndexFixing(IndexON,D2563,TRUE,_xll.ohTrigger(RecalcTrigger,TriggerON)),NA())</f>
        <v>1.5331703592209589E-2</v>
      </c>
      <c r="H2563" s="42">
        <f>_xll.qlCalendarAdvance(Calendar,$H2562,B2563,"f",FALSE)</f>
        <v>57453</v>
      </c>
      <c r="I2563" s="172">
        <f>_xll.qlInterestRateIndexValueDate(Index1M,$H2563)</f>
        <v>57453</v>
      </c>
      <c r="J2563" s="177">
        <f>IFERROR(_xll.qlIndexFixing(Index1M,$H2563,TRUE,_xll.ohTrigger(RecalcTrigger,Trigger1M)),NA())</f>
        <v>1.5379017377037249E-2</v>
      </c>
      <c r="K2563" s="44">
        <f>IFERROR(_xll.qlIndexFixing(Index3M,H2563,TRUE,_xll.ohTrigger(RecalcTrigger,Trigger3M)),NA())</f>
        <v>1.5823705288245254E-2</v>
      </c>
      <c r="L2563" s="44">
        <f>IFERROR(_xll.qlIndexFixing(Index6M,$H2563,TRUE,_xll.ohTrigger(RecalcTrigger,Trigger6M)),NA())</f>
        <v>1.6005541761867265E-2</v>
      </c>
      <c r="M2563" s="178">
        <f>IFERROR(_xll.qlIndexFixing(Index1Y,$H2563,TRUE,_xll.ohTrigger(RecalcTrigger,Trigger1Y)),NA())</f>
        <v>1.6223193985870354E-2</v>
      </c>
      <c r="N2563" s="177">
        <f>IFERROR(_xll.qlIndexFixing(ONIndex1M,I2563,TRUE,_xll.ohTrigger(RecalcTrigger,Trigger1M)),NA())</f>
        <v>1.5370160609479155E-2</v>
      </c>
      <c r="O2563" s="44">
        <f>IFERROR(_xll.qlIndexFixing(ONIndex3M,I2563,TRUE,_xll.ohTrigger(RecalcTrigger,Trigger3M)),NA())</f>
        <v>1.5790540610223225E-2</v>
      </c>
      <c r="P2563" s="44">
        <f>IFERROR(_xll.qlIndexFixing(ONIndex6M,I2563,TRUE,_xll.ohTrigger(RecalcTrigger,Trigger6M)),NA())</f>
        <v>1.5935461792890848E-2</v>
      </c>
      <c r="Q2563" s="178">
        <f>IFERROR(_xll.qlIndexFixing(ONIndex1Y,I2563,TRUE,_xll.ohTrigger(RecalcTrigger,Trigger1Y)),NA())</f>
        <v>1.6079765855704364E-2</v>
      </c>
    </row>
    <row r="2564" spans="2:17" x14ac:dyDescent="0.2">
      <c r="B2564" s="39" t="s">
        <v>42</v>
      </c>
      <c r="D2564" s="42">
        <f>_xll.qlCalendarAdvance(Calendar,$D2563,B2564,"f",FALSE)</f>
        <v>57460</v>
      </c>
      <c r="E2564" s="172">
        <f>_xll.qlInterestRateIndexValueDate(IndexON,D2564)</f>
        <v>57460</v>
      </c>
      <c r="F2564" s="188">
        <f>IFERROR(_xll.qlIndexFixing(IndexON,D2564,TRUE,_xll.ohTrigger(RecalcTrigger,TriggerON)),NA())</f>
        <v>1.5332169966710829E-2</v>
      </c>
      <c r="H2564" s="42">
        <f>_xll.qlCalendarAdvance(Calendar,$H2563,B2564,"f",FALSE)</f>
        <v>57460</v>
      </c>
      <c r="I2564" s="172">
        <f>_xll.qlInterestRateIndexValueDate(Index1M,$H2564)</f>
        <v>57460</v>
      </c>
      <c r="J2564" s="177">
        <f>IFERROR(_xll.qlIndexFixing(Index1M,$H2564,TRUE,_xll.ohTrigger(RecalcTrigger,Trigger1M)),NA())</f>
        <v>1.5378784394369054E-2</v>
      </c>
      <c r="K2564" s="44">
        <f>IFERROR(_xll.qlIndexFixing(Index3M,H2564,TRUE,_xll.ohTrigger(RecalcTrigger,Trigger3M)),NA())</f>
        <v>1.5824121552189995E-2</v>
      </c>
      <c r="L2564" s="44">
        <f>IFERROR(_xll.qlIndexFixing(Index6M,$H2564,TRUE,_xll.ohTrigger(RecalcTrigger,Trigger6M)),NA())</f>
        <v>1.600613000219411E-2</v>
      </c>
      <c r="M2564" s="178">
        <f>IFERROR(_xll.qlIndexFixing(Index1Y,$H2564,TRUE,_xll.ohTrigger(RecalcTrigger,Trigger1Y)),NA())</f>
        <v>1.6223882195411043E-2</v>
      </c>
      <c r="N2564" s="177">
        <f>IFERROR(_xll.qlIndexFixing(ONIndex1M,I2564,TRUE,_xll.ohTrigger(RecalcTrigger,Trigger1M)),NA())</f>
        <v>1.5369885735668776E-2</v>
      </c>
      <c r="O2564" s="44">
        <f>IFERROR(_xll.qlIndexFixing(ONIndex3M,I2564,TRUE,_xll.ohTrigger(RecalcTrigger,Trigger3M)),NA())</f>
        <v>1.5790844393728243E-2</v>
      </c>
      <c r="P2564" s="44">
        <f>IFERROR(_xll.qlIndexFixing(ONIndex6M,I2564,TRUE,_xll.ohTrigger(RecalcTrigger,Trigger6M)),NA())</f>
        <v>1.5935829810030944E-2</v>
      </c>
      <c r="Q2564" s="178">
        <f>IFERROR(_xll.qlIndexFixing(ONIndex1Y,I2564,TRUE,_xll.ohTrigger(RecalcTrigger,Trigger1Y)),NA())</f>
        <v>1.608000391383646E-2</v>
      </c>
    </row>
    <row r="2565" spans="2:17" x14ac:dyDescent="0.2">
      <c r="B2565" s="39" t="s">
        <v>42</v>
      </c>
      <c r="D2565" s="42">
        <f>_xll.qlCalendarAdvance(Calendar,$D2564,B2565,"f",FALSE)</f>
        <v>57467</v>
      </c>
      <c r="E2565" s="172">
        <f>_xll.qlInterestRateIndexValueDate(IndexON,D2565)</f>
        <v>57467</v>
      </c>
      <c r="F2565" s="188">
        <f>IFERROR(_xll.qlIndexFixing(IndexON,D2565,TRUE,_xll.ohTrigger(RecalcTrigger,TriggerON)),NA())</f>
        <v>1.5332653086103099E-2</v>
      </c>
      <c r="H2565" s="42">
        <f>_xll.qlCalendarAdvance(Calendar,$H2564,B2565,"f",FALSE)</f>
        <v>57467</v>
      </c>
      <c r="I2565" s="172">
        <f>_xll.qlInterestRateIndexValueDate(Index1M,$H2565)</f>
        <v>57467</v>
      </c>
      <c r="J2565" s="177">
        <f>IFERROR(_xll.qlIndexFixing(Index1M,$H2565,TRUE,_xll.ohTrigger(RecalcTrigger,Trigger1M)),NA())</f>
        <v>1.5379503715383455E-2</v>
      </c>
      <c r="K2565" s="44">
        <f>IFERROR(_xll.qlIndexFixing(Index3M,H2565,TRUE,_xll.ohTrigger(RecalcTrigger,Trigger3M)),NA())</f>
        <v>1.5824932047597693E-2</v>
      </c>
      <c r="L2565" s="44">
        <f>IFERROR(_xll.qlIndexFixing(Index6M,$H2565,TRUE,_xll.ohTrigger(RecalcTrigger,Trigger6M)),NA())</f>
        <v>1.6007134076081765E-2</v>
      </c>
      <c r="M2565" s="178">
        <f>IFERROR(_xll.qlIndexFixing(Index1Y,$H2565,TRUE,_xll.ohTrigger(RecalcTrigger,Trigger1Y)),NA())</f>
        <v>1.6224587570812909E-2</v>
      </c>
      <c r="N2565" s="177">
        <f>IFERROR(_xll.qlIndexFixing(ONIndex1M,I2565,TRUE,_xll.ohTrigger(RecalcTrigger,Trigger1M)),NA())</f>
        <v>1.5369631222467151E-2</v>
      </c>
      <c r="O2565" s="44">
        <f>IFERROR(_xll.qlIndexFixing(ONIndex3M,I2565,TRUE,_xll.ohTrigger(RecalcTrigger,Trigger3M)),NA())</f>
        <v>1.5791165422504028E-2</v>
      </c>
      <c r="P2565" s="44">
        <f>IFERROR(_xll.qlIndexFixing(ONIndex6M,I2565,TRUE,_xll.ohTrigger(RecalcTrigger,Trigger6M)),NA())</f>
        <v>1.593621440924009E-2</v>
      </c>
      <c r="Q2565" s="178">
        <f>IFERROR(_xll.qlIndexFixing(ONIndex1Y,I2565,TRUE,_xll.ohTrigger(RecalcTrigger,Trigger1Y)),NA())</f>
        <v>1.6080258864120678E-2</v>
      </c>
    </row>
    <row r="2566" spans="2:17" x14ac:dyDescent="0.2">
      <c r="B2566" s="39" t="s">
        <v>42</v>
      </c>
      <c r="D2566" s="42">
        <f>_xll.qlCalendarAdvance(Calendar,$D2565,B2566,"f",FALSE)</f>
        <v>57474</v>
      </c>
      <c r="E2566" s="172">
        <f>_xll.qlInterestRateIndexValueDate(IndexON,D2566)</f>
        <v>57474</v>
      </c>
      <c r="F2566" s="188">
        <f>IFERROR(_xll.qlIndexFixing(IndexON,D2566,TRUE,_xll.ohTrigger(RecalcTrigger,TriggerON)),NA())</f>
        <v>1.5333152950467444E-2</v>
      </c>
      <c r="H2566" s="42">
        <f>_xll.qlCalendarAdvance(Calendar,$H2565,B2566,"f",FALSE)</f>
        <v>57474</v>
      </c>
      <c r="I2566" s="172">
        <f>_xll.qlInterestRateIndexValueDate(Index1M,$H2566)</f>
        <v>57474</v>
      </c>
      <c r="J2566" s="177">
        <f>IFERROR(_xll.qlIndexFixing(Index1M,$H2566,TRUE,_xll.ohTrigger(RecalcTrigger,Trigger1M)),NA())</f>
        <v>1.5379315848122617E-2</v>
      </c>
      <c r="K2566" s="44">
        <f>IFERROR(_xll.qlIndexFixing(Index3M,H2566,TRUE,_xll.ohTrigger(RecalcTrigger,Trigger3M)),NA())</f>
        <v>1.582538419299458E-2</v>
      </c>
      <c r="L2566" s="44">
        <f>IFERROR(_xll.qlIndexFixing(Index6M,$H2566,TRUE,_xll.ohTrigger(RecalcTrigger,Trigger6M)),NA())</f>
        <v>1.6007756966503302E-2</v>
      </c>
      <c r="M2566" s="178">
        <f>IFERROR(_xll.qlIndexFixing(Index1Y,$H2566,TRUE,_xll.ohTrigger(RecalcTrigger,Trigger1Y)),NA())</f>
        <v>1.6225310112112146E-2</v>
      </c>
      <c r="N2566" s="177">
        <f>IFERROR(_xll.qlIndexFixing(ONIndex1M,I2566,TRUE,_xll.ohTrigger(RecalcTrigger,Trigger1M)),NA())</f>
        <v>1.536939706987428E-2</v>
      </c>
      <c r="O2566" s="44">
        <f>IFERROR(_xll.qlIndexFixing(ONIndex3M,I2566,TRUE,_xll.ohTrigger(RecalcTrigger,Trigger3M)),NA())</f>
        <v>1.5791503696712672E-2</v>
      </c>
      <c r="P2566" s="44">
        <f>IFERROR(_xll.qlIndexFixing(ONIndex6M,I2566,TRUE,_xll.ohTrigger(RecalcTrigger,Trigger6M)),NA())</f>
        <v>1.5936615590437242E-2</v>
      </c>
      <c r="Q2566" s="178">
        <f>IFERROR(_xll.qlIndexFixing(ONIndex1Y,I2566,TRUE,_xll.ohTrigger(RecalcTrigger,Trigger1Y)),NA())</f>
        <v>1.6080530706557017E-2</v>
      </c>
    </row>
    <row r="2567" spans="2:17" x14ac:dyDescent="0.2">
      <c r="B2567" s="39" t="s">
        <v>42</v>
      </c>
      <c r="D2567" s="42">
        <f>_xll.qlCalendarAdvance(Calendar,$D2566,B2567,"f",FALSE)</f>
        <v>57481</v>
      </c>
      <c r="E2567" s="172">
        <f>_xll.qlInterestRateIndexValueDate(IndexON,D2567)</f>
        <v>57481</v>
      </c>
      <c r="F2567" s="188">
        <f>IFERROR(_xll.qlIndexFixing(IndexON,D2567,TRUE,_xll.ohTrigger(RecalcTrigger,TriggerON)),NA())</f>
        <v>1.5333669559641772E-2</v>
      </c>
      <c r="H2567" s="42">
        <f>_xll.qlCalendarAdvance(Calendar,$H2566,B2567,"f",FALSE)</f>
        <v>57481</v>
      </c>
      <c r="I2567" s="172">
        <f>_xll.qlInterestRateIndexValueDate(Index1M,$H2567)</f>
        <v>57481</v>
      </c>
      <c r="J2567" s="177">
        <f>IFERROR(_xll.qlIndexFixing(Index1M,$H2567,TRUE,_xll.ohTrigger(RecalcTrigger,Trigger1M)),NA())</f>
        <v>1.5379148368851896E-2</v>
      </c>
      <c r="K2567" s="44">
        <f>IFERROR(_xll.qlIndexFixing(Index3M,H2567,TRUE,_xll.ohTrigger(RecalcTrigger,Trigger3M)),NA())</f>
        <v>1.582585365178427E-2</v>
      </c>
      <c r="L2567" s="44">
        <f>IFERROR(_xll.qlIndexFixing(Index6M,$H2567,TRUE,_xll.ohTrigger(RecalcTrigger,Trigger6M)),NA())</f>
        <v>1.6008396572175836E-2</v>
      </c>
      <c r="M2567" s="178">
        <f>IFERROR(_xll.qlIndexFixing(Index1Y,$H2567,TRUE,_xll.ohTrigger(RecalcTrigger,Trigger1Y)),NA())</f>
        <v>1.6226049819345167E-2</v>
      </c>
      <c r="N2567" s="177">
        <f>IFERROR(_xll.qlIndexFixing(ONIndex1M,I2567,TRUE,_xll.ohTrigger(RecalcTrigger,Trigger1M)),NA())</f>
        <v>1.5369183277728071E-2</v>
      </c>
      <c r="O2567" s="44">
        <f>IFERROR(_xll.qlIndexFixing(ONIndex3M,I2567,TRUE,_xll.ohTrigger(RecalcTrigger,Trigger3M)),NA())</f>
        <v>1.5791859216029991E-2</v>
      </c>
      <c r="P2567" s="44">
        <f>IFERROR(_xll.qlIndexFixing(ONIndex6M,I2567,TRUE,_xll.ohTrigger(RecalcTrigger,Trigger6M)),NA())</f>
        <v>1.5937033353622398E-2</v>
      </c>
      <c r="Q2567" s="178">
        <f>IFERROR(_xll.qlIndexFixing(ONIndex1Y,I2567,TRUE,_xll.ohTrigger(RecalcTrigger,Trigger1Y)),NA())</f>
        <v>1.6080819441145477E-2</v>
      </c>
    </row>
    <row r="2568" spans="2:17" x14ac:dyDescent="0.2">
      <c r="B2568" s="39" t="s">
        <v>42</v>
      </c>
      <c r="D2568" s="42">
        <f>_xll.qlCalendarAdvance(Calendar,$D2567,B2568,"f",FALSE)</f>
        <v>57488</v>
      </c>
      <c r="E2568" s="172">
        <f>_xll.qlInterestRateIndexValueDate(IndexON,D2568)</f>
        <v>57488</v>
      </c>
      <c r="F2568" s="188">
        <f>IFERROR(_xll.qlIndexFixing(IndexON,D2568,TRUE,_xll.ohTrigger(RecalcTrigger,TriggerON)),NA())</f>
        <v>1.5334202913788175E-2</v>
      </c>
      <c r="H2568" s="42">
        <f>_xll.qlCalendarAdvance(Calendar,$H2567,B2568,"f",FALSE)</f>
        <v>57488</v>
      </c>
      <c r="I2568" s="172">
        <f>_xll.qlInterestRateIndexValueDate(Index1M,$H2568)</f>
        <v>57488</v>
      </c>
      <c r="J2568" s="177">
        <f>IFERROR(_xll.qlIndexFixing(Index1M,$H2568,TRUE,_xll.ohTrigger(RecalcTrigger,Trigger1M)),NA())</f>
        <v>1.5379001277563925E-2</v>
      </c>
      <c r="K2568" s="44">
        <f>IFERROR(_xll.qlIndexFixing(Index3M,H2568,TRUE,_xll.ohTrigger(RecalcTrigger,Trigger3M)),NA())</f>
        <v>1.5826340423972057E-2</v>
      </c>
      <c r="L2568" s="44">
        <f>IFERROR(_xll.qlIndexFixing(Index6M,$H2568,TRUE,_xll.ohTrigger(RecalcTrigger,Trigger6M)),NA())</f>
        <v>1.6009052893114776E-2</v>
      </c>
      <c r="M2568" s="178">
        <f>IFERROR(_xll.qlIndexFixing(Index1Y,$H2568,TRUE,_xll.ohTrigger(RecalcTrigger,Trigger1Y)),NA())</f>
        <v>1.6226806692549278E-2</v>
      </c>
      <c r="N2568" s="177">
        <f>IFERROR(_xll.qlIndexFixing(ONIndex1M,I2568,TRUE,_xll.ohTrigger(RecalcTrigger,Trigger1M)),NA())</f>
        <v>1.5368989846109571E-2</v>
      </c>
      <c r="O2568" s="44">
        <f>IFERROR(_xll.qlIndexFixing(ONIndex3M,I2568,TRUE,_xll.ohTrigger(RecalcTrigger,Trigger3M)),NA())</f>
        <v>1.5792231980618077E-2</v>
      </c>
      <c r="P2568" s="44">
        <f>IFERROR(_xll.qlIndexFixing(ONIndex6M,I2568,TRUE,_xll.ohTrigger(RecalcTrigger,Trigger6M)),NA())</f>
        <v>1.5937467698714514E-2</v>
      </c>
      <c r="Q2568" s="178">
        <f>IFERROR(_xll.qlIndexFixing(ONIndex1Y,I2568,TRUE,_xll.ohTrigger(RecalcTrigger,Trigger1Y)),NA())</f>
        <v>1.6081125067642921E-2</v>
      </c>
    </row>
    <row r="2569" spans="2:17" x14ac:dyDescent="0.2">
      <c r="B2569" s="39" t="s">
        <v>42</v>
      </c>
      <c r="D2569" s="42">
        <f>_xll.qlCalendarAdvance(Calendar,$D2568,B2569,"f",FALSE)</f>
        <v>57495</v>
      </c>
      <c r="E2569" s="172">
        <f>_xll.qlInterestRateIndexValueDate(IndexON,D2569)</f>
        <v>57495</v>
      </c>
      <c r="F2569" s="188">
        <f>IFERROR(_xll.qlIndexFixing(IndexON,D2569,TRUE,_xll.ohTrigger(RecalcTrigger,TriggerON)),NA())</f>
        <v>1.5334753012906654E-2</v>
      </c>
      <c r="H2569" s="42">
        <f>_xll.qlCalendarAdvance(Calendar,$H2568,B2569,"f",FALSE)</f>
        <v>57495</v>
      </c>
      <c r="I2569" s="172">
        <f>_xll.qlInterestRateIndexValueDate(Index1M,$H2569)</f>
        <v>57495</v>
      </c>
      <c r="J2569" s="177">
        <f>IFERROR(_xll.qlIndexFixing(Index1M,$H2569,TRUE,_xll.ohTrigger(RecalcTrigger,Trigger1M)),NA())</f>
        <v>1.537792526225638E-2</v>
      </c>
      <c r="K2569" s="44">
        <f>IFERROR(_xll.qlIndexFixing(Index3M,H2569,TRUE,_xll.ohTrigger(RecalcTrigger,Trigger3M)),NA())</f>
        <v>1.5826844509567631E-2</v>
      </c>
      <c r="L2569" s="44">
        <f>IFERROR(_xll.qlIndexFixing(Index6M,$H2569,TRUE,_xll.ohTrigger(RecalcTrigger,Trigger6M)),NA())</f>
        <v>1.6009725929337752E-2</v>
      </c>
      <c r="M2569" s="178">
        <f>IFERROR(_xll.qlIndexFixing(Index1Y,$H2569,TRUE,_xll.ohTrigger(RecalcTrigger,Trigger1Y)),NA())</f>
        <v>1.6227580731763114E-2</v>
      </c>
      <c r="N2569" s="177">
        <f>IFERROR(_xll.qlIndexFixing(ONIndex1M,I2569,TRUE,_xll.ohTrigger(RecalcTrigger,Trigger1M)),NA())</f>
        <v>1.5368816775099825E-2</v>
      </c>
      <c r="O2569" s="44">
        <f>IFERROR(_xll.qlIndexFixing(ONIndex3M,I2569,TRUE,_xll.ohTrigger(RecalcTrigger,Trigger3M)),NA())</f>
        <v>1.5792621990720068E-2</v>
      </c>
      <c r="P2569" s="44">
        <f>IFERROR(_xll.qlIndexFixing(ONIndex6M,I2569,TRUE,_xll.ohTrigger(RecalcTrigger,Trigger6M)),NA())</f>
        <v>1.593791862587568E-2</v>
      </c>
      <c r="Q2569" s="178">
        <f>IFERROR(_xll.qlIndexFixing(ONIndex1Y,I2569,TRUE,_xll.ohTrigger(RecalcTrigger,Trigger1Y)),NA())</f>
        <v>1.6081447586292485E-2</v>
      </c>
    </row>
    <row r="2570" spans="2:17" x14ac:dyDescent="0.2">
      <c r="B2570" s="39" t="s">
        <v>42</v>
      </c>
      <c r="D2570" s="42">
        <f>_xll.qlCalendarAdvance(Calendar,$D2569,B2570,"f",FALSE)</f>
        <v>57502</v>
      </c>
      <c r="E2570" s="172">
        <f>_xll.qlInterestRateIndexValueDate(IndexON,D2570)</f>
        <v>57502</v>
      </c>
      <c r="F2570" s="188">
        <f>IFERROR(_xll.qlIndexFixing(IndexON,D2570,TRUE,_xll.ohTrigger(RecalcTrigger,TriggerON)),NA())</f>
        <v>1.5335319856916163E-2</v>
      </c>
      <c r="H2570" s="42">
        <f>_xll.qlCalendarAdvance(Calendar,$H2569,B2570,"f",FALSE)</f>
        <v>57502</v>
      </c>
      <c r="I2570" s="172">
        <f>_xll.qlInterestRateIndexValueDate(Index1M,$H2570)</f>
        <v>57502</v>
      </c>
      <c r="J2570" s="177">
        <f>IFERROR(_xll.qlIndexFixing(Index1M,$H2570,TRUE,_xll.ohTrigger(RecalcTrigger,Trigger1M)),NA())</f>
        <v>1.5377814592074102E-2</v>
      </c>
      <c r="K2570" s="44">
        <f>IFERROR(_xll.qlIndexFixing(Index3M,H2570,TRUE,_xll.ohTrigger(RecalcTrigger,Trigger3M)),NA())</f>
        <v>1.5827365908576273E-2</v>
      </c>
      <c r="L2570" s="44">
        <f>IFERROR(_xll.qlIndexFixing(Index6M,$H2570,TRUE,_xll.ohTrigger(RecalcTrigger,Trigger6M)),NA())</f>
        <v>1.601001044895151E-2</v>
      </c>
      <c r="M2570" s="178">
        <f>IFERROR(_xll.qlIndexFixing(Index1Y,$H2570,TRUE,_xll.ohTrigger(RecalcTrigger,Trigger1Y)),NA())</f>
        <v>1.6228371937025976E-2</v>
      </c>
      <c r="N2570" s="177">
        <f>IFERROR(_xll.qlIndexFixing(ONIndex1M,I2570,TRUE,_xll.ohTrigger(RecalcTrigger,Trigger1M)),NA())</f>
        <v>1.5368664064536741E-2</v>
      </c>
      <c r="O2570" s="44">
        <f>IFERROR(_xll.qlIndexFixing(ONIndex3M,I2570,TRUE,_xll.ohTrigger(RecalcTrigger,Trigger3M)),NA())</f>
        <v>1.579302924601178E-2</v>
      </c>
      <c r="P2570" s="44">
        <f>IFERROR(_xll.qlIndexFixing(ONIndex6M,I2570,TRUE,_xll.ohTrigger(RecalcTrigger,Trigger6M)),NA())</f>
        <v>1.5938386134862759E-2</v>
      </c>
      <c r="Q2570" s="178">
        <f>IFERROR(_xll.qlIndexFixing(ONIndex1Y,I2570,TRUE,_xll.ohTrigger(RecalcTrigger,Trigger1Y)),NA())</f>
        <v>1.6081786997013126E-2</v>
      </c>
    </row>
    <row r="2571" spans="2:17" x14ac:dyDescent="0.2">
      <c r="B2571" s="39" t="s">
        <v>42</v>
      </c>
      <c r="D2571" s="42">
        <f>_xll.qlCalendarAdvance(Calendar,$D2570,B2571,"f",FALSE)</f>
        <v>57509</v>
      </c>
      <c r="E2571" s="172">
        <f>_xll.qlInterestRateIndexValueDate(IndexON,D2571)</f>
        <v>57509</v>
      </c>
      <c r="F2571" s="188">
        <f>IFERROR(_xll.qlIndexFixing(IndexON,D2571,TRUE,_xll.ohTrigger(RecalcTrigger,TriggerON)),NA())</f>
        <v>1.5335903445816701E-2</v>
      </c>
      <c r="H2571" s="42">
        <f>_xll.qlCalendarAdvance(Calendar,$H2570,B2571,"f",FALSE)</f>
        <v>57509</v>
      </c>
      <c r="I2571" s="172">
        <f>_xll.qlInterestRateIndexValueDate(Index1M,$H2571)</f>
        <v>57509</v>
      </c>
      <c r="J2571" s="177">
        <f>IFERROR(_xll.qlIndexFixing(Index1M,$H2571,TRUE,_xll.ohTrigger(RecalcTrigger,Trigger1M)),NA())</f>
        <v>1.537772430729804E-2</v>
      </c>
      <c r="K2571" s="44">
        <f>IFERROR(_xll.qlIndexFixing(Index3M,H2571,TRUE,_xll.ohTrigger(RecalcTrigger,Trigger3M)),NA())</f>
        <v>1.582790462100327E-2</v>
      </c>
      <c r="L2571" s="44">
        <f>IFERROR(_xll.qlIndexFixing(Index6M,$H2571,TRUE,_xll.ohTrigger(RecalcTrigger,Trigger6M)),NA())</f>
        <v>1.6010715691026824E-2</v>
      </c>
      <c r="M2571" s="178">
        <f>IFERROR(_xll.qlIndexFixing(Index1Y,$H2571,TRUE,_xll.ohTrigger(RecalcTrigger,Trigger1Y)),NA())</f>
        <v>1.6229180308377389E-2</v>
      </c>
      <c r="N2571" s="177">
        <f>IFERROR(_xll.qlIndexFixing(ONIndex1M,I2571,TRUE,_xll.ohTrigger(RecalcTrigger,Trigger1M)),NA())</f>
        <v>1.5368531714582412E-2</v>
      </c>
      <c r="O2571" s="44">
        <f>IFERROR(_xll.qlIndexFixing(ONIndex3M,I2571,TRUE,_xll.ohTrigger(RecalcTrigger,Trigger3M)),NA())</f>
        <v>1.5793453746493213E-2</v>
      </c>
      <c r="P2571" s="44">
        <f>IFERROR(_xll.qlIndexFixing(ONIndex6M,I2571,TRUE,_xll.ohTrigger(RecalcTrigger,Trigger6M)),NA())</f>
        <v>1.5938870225918889E-2</v>
      </c>
      <c r="Q2571" s="178">
        <f>IFERROR(_xll.qlIndexFixing(ONIndex1Y,I2571,TRUE,_xll.ohTrigger(RecalcTrigger,Trigger1Y)),NA())</f>
        <v>1.6082143299804841E-2</v>
      </c>
    </row>
    <row r="2572" spans="2:17" x14ac:dyDescent="0.2">
      <c r="B2572" s="39" t="s">
        <v>42</v>
      </c>
      <c r="D2572" s="42">
        <f>_xll.qlCalendarAdvance(Calendar,$D2571,B2572,"f",FALSE)</f>
        <v>57516</v>
      </c>
      <c r="E2572" s="172">
        <f>_xll.qlInterestRateIndexValueDate(IndexON,D2572)</f>
        <v>57516</v>
      </c>
      <c r="F2572" s="188">
        <f>IFERROR(_xll.qlIndexFixing(IndexON,D2572,TRUE,_xll.ohTrigger(RecalcTrigger,TriggerON)),NA())</f>
        <v>1.5336503779689314E-2</v>
      </c>
      <c r="H2572" s="42">
        <f>_xll.qlCalendarAdvance(Calendar,$H2571,B2572,"f",FALSE)</f>
        <v>57516</v>
      </c>
      <c r="I2572" s="172">
        <f>_xll.qlInterestRateIndexValueDate(Index1M,$H2572)</f>
        <v>57516</v>
      </c>
      <c r="J2572" s="177">
        <f>IFERROR(_xll.qlIndexFixing(Index1M,$H2572,TRUE,_xll.ohTrigger(RecalcTrigger,Trigger1M)),NA())</f>
        <v>1.5377654407933594E-2</v>
      </c>
      <c r="K2572" s="44">
        <f>IFERROR(_xll.qlIndexFixing(Index3M,H2572,TRUE,_xll.ohTrigger(RecalcTrigger,Trigger3M)),NA())</f>
        <v>1.5828460646856553E-2</v>
      </c>
      <c r="L2572" s="44">
        <f>IFERROR(_xll.qlIndexFixing(Index6M,$H2572,TRUE,_xll.ohTrigger(RecalcTrigger,Trigger6M)),NA())</f>
        <v>1.601143764770489E-2</v>
      </c>
      <c r="M2572" s="178">
        <f>IFERROR(_xll.qlIndexFixing(Index1Y,$H2572,TRUE,_xll.ohTrigger(RecalcTrigger,Trigger1Y)),NA())</f>
        <v>1.6230005845858875E-2</v>
      </c>
      <c r="N2572" s="177">
        <f>IFERROR(_xll.qlIndexFixing(ONIndex1M,I2572,TRUE,_xll.ohTrigger(RecalcTrigger,Trigger1M)),NA())</f>
        <v>1.5368419725074745E-2</v>
      </c>
      <c r="O2572" s="44">
        <f>IFERROR(_xll.qlIndexFixing(ONIndex3M,I2572,TRUE,_xll.ohTrigger(RecalcTrigger,Trigger3M)),NA())</f>
        <v>1.579389549232646E-2</v>
      </c>
      <c r="P2572" s="44">
        <f>IFERROR(_xll.qlIndexFixing(ONIndex6M,I2572,TRUE,_xll.ohTrigger(RecalcTrigger,Trigger6M)),NA())</f>
        <v>1.5939370898963023E-2</v>
      </c>
      <c r="Q2572" s="178">
        <f>IFERROR(_xll.qlIndexFixing(ONIndex1Y,I2572,TRUE,_xll.ohTrigger(RecalcTrigger,Trigger1Y)),NA())</f>
        <v>1.6082516494748678E-2</v>
      </c>
    </row>
    <row r="2573" spans="2:17" x14ac:dyDescent="0.2">
      <c r="B2573" s="39" t="s">
        <v>42</v>
      </c>
      <c r="D2573" s="42">
        <f>_xll.qlCalendarAdvance(Calendar,$D2572,B2573,"f",FALSE)</f>
        <v>57523</v>
      </c>
      <c r="E2573" s="172">
        <f>_xll.qlInterestRateIndexValueDate(IndexON,D2573)</f>
        <v>57523</v>
      </c>
      <c r="F2573" s="188">
        <f>IFERROR(_xll.qlIndexFixing(IndexON,D2573,TRUE,_xll.ohTrigger(RecalcTrigger,TriggerON)),NA())</f>
        <v>1.5337120858534004E-2</v>
      </c>
      <c r="H2573" s="42">
        <f>_xll.qlCalendarAdvance(Calendar,$H2572,B2573,"f",FALSE)</f>
        <v>57523</v>
      </c>
      <c r="I2573" s="172">
        <f>_xll.qlInterestRateIndexValueDate(Index1M,$H2573)</f>
        <v>57523</v>
      </c>
      <c r="J2573" s="177">
        <f>IFERROR(_xll.qlIndexFixing(Index1M,$H2573,TRUE,_xll.ohTrigger(RecalcTrigger,Trigger1M)),NA())</f>
        <v>1.5377604893978066E-2</v>
      </c>
      <c r="K2573" s="44">
        <f>IFERROR(_xll.qlIndexFixing(Index3M,H2573,TRUE,_xll.ohTrigger(RecalcTrigger,Trigger3M)),NA())</f>
        <v>1.5829033986144929E-2</v>
      </c>
      <c r="L2573" s="44">
        <f>IFERROR(_xll.qlIndexFixing(Index6M,$H2573,TRUE,_xll.ohTrigger(RecalcTrigger,Trigger6M)),NA())</f>
        <v>1.6012176319003417E-2</v>
      </c>
      <c r="M2573" s="178">
        <f>IFERROR(_xll.qlIndexFixing(Index1Y,$H2573,TRUE,_xll.ohTrigger(RecalcTrigger,Trigger1Y)),NA())</f>
        <v>1.6230848549511956E-2</v>
      </c>
      <c r="N2573" s="177">
        <f>IFERROR(_xll.qlIndexFixing(ONIndex1M,I2573,TRUE,_xll.ohTrigger(RecalcTrigger,Trigger1M)),NA())</f>
        <v>1.5368328096175832E-2</v>
      </c>
      <c r="O2573" s="44">
        <f>IFERROR(_xll.qlIndexFixing(ONIndex3M,I2573,TRUE,_xll.ohTrigger(RecalcTrigger,Trigger3M)),NA())</f>
        <v>1.5794354483511519E-2</v>
      </c>
      <c r="P2573" s="44">
        <f>IFERROR(_xll.qlIndexFixing(ONIndex6M,I2573,TRUE,_xll.ohTrigger(RecalcTrigger,Trigger6M)),NA())</f>
        <v>1.5939888153914117E-2</v>
      </c>
      <c r="Q2573" s="178">
        <f>IFERROR(_xll.qlIndexFixing(ONIndex1Y,I2573,TRUE,_xll.ohTrigger(RecalcTrigger,Trigger1Y)),NA())</f>
        <v>1.608290658176359E-2</v>
      </c>
    </row>
    <row r="2574" spans="2:17" x14ac:dyDescent="0.2">
      <c r="B2574" s="39" t="s">
        <v>42</v>
      </c>
      <c r="D2574" s="42">
        <f>_xll.qlCalendarAdvance(Calendar,$D2573,B2574,"f",FALSE)</f>
        <v>57530</v>
      </c>
      <c r="E2574" s="172">
        <f>_xll.qlInterestRateIndexValueDate(IndexON,D2574)</f>
        <v>57530</v>
      </c>
      <c r="F2574" s="188">
        <f>IFERROR(_xll.qlIndexFixing(IndexON,D2574,TRUE,_xll.ohTrigger(RecalcTrigger,TriggerON)),NA())</f>
        <v>1.5337754682188676E-2</v>
      </c>
      <c r="H2574" s="42">
        <f>_xll.qlCalendarAdvance(Calendar,$H2573,B2574,"f",FALSE)</f>
        <v>57530</v>
      </c>
      <c r="I2574" s="172">
        <f>_xll.qlInterestRateIndexValueDate(Index1M,$H2574)</f>
        <v>57530</v>
      </c>
      <c r="J2574" s="177">
        <f>IFERROR(_xll.qlIndexFixing(Index1M,$H2574,TRUE,_xll.ohTrigger(RecalcTrigger,Trigger1M)),NA())</f>
        <v>1.5378546877564713E-2</v>
      </c>
      <c r="K2574" s="44">
        <f>IFERROR(_xll.qlIndexFixing(Index3M,H2574,TRUE,_xll.ohTrigger(RecalcTrigger,Trigger3M)),NA())</f>
        <v>1.5829624638874568E-2</v>
      </c>
      <c r="L2574" s="44">
        <f>IFERROR(_xll.qlIndexFixing(Index6M,$H2574,TRUE,_xll.ohTrigger(RecalcTrigger,Trigger6M)),NA())</f>
        <v>1.6013341840310783E-2</v>
      </c>
      <c r="M2574" s="178">
        <f>IFERROR(_xll.qlIndexFixing(Index1Y,$H2574,TRUE,_xll.ohTrigger(RecalcTrigger,Trigger1Y)),NA())</f>
        <v>1.6231708419379487E-2</v>
      </c>
      <c r="N2574" s="177">
        <f>IFERROR(_xll.qlIndexFixing(ONIndex1M,I2574,TRUE,_xll.ohTrigger(RecalcTrigger,Trigger1M)),NA())</f>
        <v>1.5368256827804627E-2</v>
      </c>
      <c r="O2574" s="44">
        <f>IFERROR(_xll.qlIndexFixing(ONIndex3M,I2574,TRUE,_xll.ohTrigger(RecalcTrigger,Trigger3M)),NA())</f>
        <v>1.5794830720048392E-2</v>
      </c>
      <c r="P2574" s="44">
        <f>IFERROR(_xll.qlIndexFixing(ONIndex6M,I2574,TRUE,_xll.ohTrigger(RecalcTrigger,Trigger6M)),NA())</f>
        <v>1.5940421990853215E-2</v>
      </c>
      <c r="Q2574" s="178">
        <f>IFERROR(_xll.qlIndexFixing(ONIndex1Y,I2574,TRUE,_xll.ohTrigger(RecalcTrigger,Trigger1Y)),NA())</f>
        <v>1.6083313560768531E-2</v>
      </c>
    </row>
    <row r="2575" spans="2:17" x14ac:dyDescent="0.2">
      <c r="B2575" s="39" t="s">
        <v>42</v>
      </c>
      <c r="D2575" s="42">
        <f>_xll.qlCalendarAdvance(Calendar,$D2574,B2575,"f",FALSE)</f>
        <v>57537</v>
      </c>
      <c r="E2575" s="172">
        <f>_xll.qlInterestRateIndexValueDate(IndexON,D2575)</f>
        <v>57537</v>
      </c>
      <c r="F2575" s="188">
        <f>IFERROR(_xll.qlIndexFixing(IndexON,D2575,TRUE,_xll.ohTrigger(RecalcTrigger,TriggerON)),NA())</f>
        <v>1.5338405250815423E-2</v>
      </c>
      <c r="H2575" s="42">
        <f>_xll.qlCalendarAdvance(Calendar,$H2574,B2575,"f",FALSE)</f>
        <v>57537</v>
      </c>
      <c r="I2575" s="172">
        <f>_xll.qlInterestRateIndexValueDate(Index1M,$H2575)</f>
        <v>57537</v>
      </c>
      <c r="J2575" s="177">
        <f>IFERROR(_xll.qlIndexFixing(Index1M,$H2575,TRUE,_xll.ohTrigger(RecalcTrigger,Trigger1M)),NA())</f>
        <v>1.5378542502178095E-2</v>
      </c>
      <c r="K2575" s="44">
        <f>IFERROR(_xll.qlIndexFixing(Index3M,H2575,TRUE,_xll.ohTrigger(RecalcTrigger,Trigger3M)),NA())</f>
        <v>1.5830232605052511E-2</v>
      </c>
      <c r="L2575" s="44">
        <f>IFERROR(_xll.qlIndexFixing(Index6M,$H2575,TRUE,_xll.ohTrigger(RecalcTrigger,Trigger6M)),NA())</f>
        <v>1.6014115168603966E-2</v>
      </c>
      <c r="M2575" s="178">
        <f>IFERROR(_xll.qlIndexFixing(Index1Y,$H2575,TRUE,_xll.ohTrigger(RecalcTrigger,Trigger1Y)),NA())</f>
        <v>1.6232585455505211E-2</v>
      </c>
      <c r="N2575" s="177">
        <f>IFERROR(_xll.qlIndexFixing(ONIndex1M,I2575,TRUE,_xll.ohTrigger(RecalcTrigger,Trigger1M)),NA())</f>
        <v>1.5368205919880085E-2</v>
      </c>
      <c r="O2575" s="44">
        <f>IFERROR(_xll.qlIndexFixing(ONIndex3M,I2575,TRUE,_xll.ohTrigger(RecalcTrigger,Trigger3M)),NA())</f>
        <v>1.5795324201774985E-2</v>
      </c>
      <c r="P2575" s="44">
        <f>IFERROR(_xll.qlIndexFixing(ONIndex6M,I2575,TRUE,_xll.ohTrigger(RecalcTrigger,Trigger6M)),NA())</f>
        <v>1.5940972409699272E-2</v>
      </c>
      <c r="Q2575" s="178">
        <f>IFERROR(_xll.qlIndexFixing(ONIndex1Y,I2575,TRUE,_xll.ohTrigger(RecalcTrigger,Trigger1Y)),NA())</f>
        <v>1.608373743200664E-2</v>
      </c>
    </row>
    <row r="2576" spans="2:17" x14ac:dyDescent="0.2">
      <c r="B2576" s="39" t="s">
        <v>42</v>
      </c>
      <c r="D2576" s="42">
        <f>_xll.qlCalendarAdvance(Calendar,$D2575,B2576,"f",FALSE)</f>
        <v>57544</v>
      </c>
      <c r="E2576" s="172">
        <f>_xll.qlInterestRateIndexValueDate(IndexON,D2576)</f>
        <v>57544</v>
      </c>
      <c r="F2576" s="188">
        <f>IFERROR(_xll.qlIndexFixing(IndexON,D2576,TRUE,_xll.ohTrigger(RecalcTrigger,TriggerON)),NA())</f>
        <v>1.5339072564414247E-2</v>
      </c>
      <c r="H2576" s="42">
        <f>_xll.qlCalendarAdvance(Calendar,$H2575,B2576,"f",FALSE)</f>
        <v>57544</v>
      </c>
      <c r="I2576" s="172">
        <f>_xll.qlInterestRateIndexValueDate(Index1M,$H2576)</f>
        <v>57544</v>
      </c>
      <c r="J2576" s="177">
        <f>IFERROR(_xll.qlIndexFixing(Index1M,$H2576,TRUE,_xll.ohTrigger(RecalcTrigger,Trigger1M)),NA())</f>
        <v>1.5378558514779138E-2</v>
      </c>
      <c r="K2576" s="44">
        <f>IFERROR(_xll.qlIndexFixing(Index3M,H2576,TRUE,_xll.ohTrigger(RecalcTrigger,Trigger3M)),NA())</f>
        <v>1.5830857884686692E-2</v>
      </c>
      <c r="L2576" s="44">
        <f>IFERROR(_xll.qlIndexFixing(Index6M,$H2576,TRUE,_xll.ohTrigger(RecalcTrigger,Trigger6M)),NA())</f>
        <v>1.6014905212307595E-2</v>
      </c>
      <c r="M2576" s="178">
        <f>IFERROR(_xll.qlIndexFixing(Index1Y,$H2576,TRUE,_xll.ohTrigger(RecalcTrigger,Trigger1Y)),NA())</f>
        <v>1.6233479657933314E-2</v>
      </c>
      <c r="N2576" s="177">
        <f>IFERROR(_xll.qlIndexFixing(ONIndex1M,I2576,TRUE,_xll.ohTrigger(RecalcTrigger,Trigger1M)),NA())</f>
        <v>1.5368175372564297E-2</v>
      </c>
      <c r="O2576" s="44">
        <f>IFERROR(_xll.qlIndexFixing(ONIndex3M,I2576,TRUE,_xll.ohTrigger(RecalcTrigger,Trigger3M)),NA())</f>
        <v>1.5795834928853392E-2</v>
      </c>
      <c r="P2576" s="44">
        <f>IFERROR(_xll.qlIndexFixing(ONIndex6M,I2576,TRUE,_xll.ohTrigger(RecalcTrigger,Trigger6M)),NA())</f>
        <v>1.5941539410533334E-2</v>
      </c>
      <c r="Q2576" s="178">
        <f>IFERROR(_xll.qlIndexFixing(ONIndex1Y,I2576,TRUE,_xll.ohTrigger(RecalcTrigger,Trigger1Y)),NA())</f>
        <v>1.6084178195234777E-2</v>
      </c>
    </row>
    <row r="2577" spans="2:17" x14ac:dyDescent="0.2">
      <c r="B2577" s="39" t="s">
        <v>42</v>
      </c>
      <c r="D2577" s="42">
        <f>_xll.qlCalendarAdvance(Calendar,$D2576,B2577,"f",FALSE)</f>
        <v>57551</v>
      </c>
      <c r="E2577" s="172">
        <f>_xll.qlInterestRateIndexValueDate(IndexON,D2577)</f>
        <v>57551</v>
      </c>
      <c r="F2577" s="188">
        <f>IFERROR(_xll.qlIndexFixing(IndexON,D2577,TRUE,_xll.ohTrigger(RecalcTrigger,TriggerON)),NA())</f>
        <v>1.5339756622904099E-2</v>
      </c>
      <c r="H2577" s="42">
        <f>_xll.qlCalendarAdvance(Calendar,$H2576,B2577,"f",FALSE)</f>
        <v>57551</v>
      </c>
      <c r="I2577" s="172">
        <f>_xll.qlInterestRateIndexValueDate(Index1M,$H2577)</f>
        <v>57551</v>
      </c>
      <c r="J2577" s="177">
        <f>IFERROR(_xll.qlIndexFixing(Index1M,$H2577,TRUE,_xll.ohTrigger(RecalcTrigger,Trigger1M)),NA())</f>
        <v>1.5378923286025583E-2</v>
      </c>
      <c r="K2577" s="44">
        <f>IFERROR(_xll.qlIndexFixing(Index3M,H2577,TRUE,_xll.ohTrigger(RecalcTrigger,Trigger3M)),NA())</f>
        <v>1.5831500477786802E-2</v>
      </c>
      <c r="L2577" s="44">
        <f>IFERROR(_xll.qlIndexFixing(Index6M,$H2577,TRUE,_xll.ohTrigger(RecalcTrigger,Trigger6M)),NA())</f>
        <v>1.6015711971441492E-2</v>
      </c>
      <c r="M2577" s="178">
        <f>IFERROR(_xll.qlIndexFixing(Index1Y,$H2577,TRUE,_xll.ohTrigger(RecalcTrigger,Trigger1Y)),NA())</f>
        <v>1.6234391026708872E-2</v>
      </c>
      <c r="N2577" s="177">
        <f>IFERROR(_xll.qlIndexFixing(ONIndex1M,I2577,TRUE,_xll.ohTrigger(RecalcTrigger,Trigger1M)),NA())</f>
        <v>1.5368165185776217E-2</v>
      </c>
      <c r="O2577" s="44">
        <f>IFERROR(_xll.qlIndexFixing(ONIndex3M,I2577,TRUE,_xll.ohTrigger(RecalcTrigger,Trigger3M)),NA())</f>
        <v>1.5796362901283612E-2</v>
      </c>
      <c r="P2577" s="44">
        <f>IFERROR(_xll.qlIndexFixing(ONIndex6M,I2577,TRUE,_xll.ohTrigger(RecalcTrigger,Trigger6M)),NA())</f>
        <v>1.5942122993436447E-2</v>
      </c>
      <c r="Q2577" s="178">
        <f>IFERROR(_xll.qlIndexFixing(ONIndex1Y,I2577,TRUE,_xll.ohTrigger(RecalcTrigger,Trigger1Y)),NA())</f>
        <v>1.608463585053399E-2</v>
      </c>
    </row>
    <row r="2578" spans="2:17" x14ac:dyDescent="0.2">
      <c r="B2578" s="39" t="s">
        <v>42</v>
      </c>
      <c r="D2578" s="42">
        <f>_xll.qlCalendarAdvance(Calendar,$D2577,B2578,"f",FALSE)</f>
        <v>57558</v>
      </c>
      <c r="E2578" s="172">
        <f>_xll.qlInterestRateIndexValueDate(IndexON,D2578)</f>
        <v>57558</v>
      </c>
      <c r="F2578" s="188">
        <f>IFERROR(_xll.qlIndexFixing(IndexON,D2578,TRUE,_xll.ohTrigger(RecalcTrigger,TriggerON)),NA())</f>
        <v>1.5340457426366028E-2</v>
      </c>
      <c r="H2578" s="42">
        <f>_xll.qlCalendarAdvance(Calendar,$H2577,B2578,"f",FALSE)</f>
        <v>57558</v>
      </c>
      <c r="I2578" s="172">
        <f>_xll.qlInterestRateIndexValueDate(Index1M,$H2578)</f>
        <v>57558</v>
      </c>
      <c r="J2578" s="177">
        <f>IFERROR(_xll.qlIndexFixing(Index1M,$H2578,TRUE,_xll.ohTrigger(RecalcTrigger,Trigger1M)),NA())</f>
        <v>1.5378651703929474E-2</v>
      </c>
      <c r="K2578" s="44">
        <f>IFERROR(_xll.qlIndexFixing(Index3M,H2578,TRUE,_xll.ohTrigger(RecalcTrigger,Trigger3M)),NA())</f>
        <v>1.5832160384360763E-2</v>
      </c>
      <c r="L2578" s="44">
        <f>IFERROR(_xll.qlIndexFixing(Index6M,$H2578,TRUE,_xll.ohTrigger(RecalcTrigger,Trigger6M)),NA())</f>
        <v>1.6016535446026353E-2</v>
      </c>
      <c r="M2578" s="178">
        <f>IFERROR(_xll.qlIndexFixing(Index1Y,$H2578,TRUE,_xll.ohTrigger(RecalcTrigger,Trigger1Y)),NA())</f>
        <v>1.6235319561878736E-2</v>
      </c>
      <c r="N2578" s="177">
        <f>IFERROR(_xll.qlIndexFixing(ONIndex1M,I2578,TRUE,_xll.ohTrigger(RecalcTrigger,Trigger1M)),NA())</f>
        <v>1.5368175359515845E-2</v>
      </c>
      <c r="O2578" s="44">
        <f>IFERROR(_xll.qlIndexFixing(ONIndex3M,I2578,TRUE,_xll.ohTrigger(RecalcTrigger,Trigger3M)),NA())</f>
        <v>1.5796908118903552E-2</v>
      </c>
      <c r="P2578" s="44">
        <f>IFERROR(_xll.qlIndexFixing(ONIndex6M,I2578,TRUE,_xll.ohTrigger(RecalcTrigger,Trigger6M)),NA())</f>
        <v>1.5942723158327565E-2</v>
      </c>
      <c r="Q2578" s="178">
        <f>IFERROR(_xll.qlIndexFixing(ONIndex1Y,I2578,TRUE,_xll.ohTrigger(RecalcTrigger,Trigger1Y)),NA())</f>
        <v>1.6085110397985325E-2</v>
      </c>
    </row>
    <row r="2579" spans="2:17" x14ac:dyDescent="0.2">
      <c r="B2579" s="39" t="s">
        <v>42</v>
      </c>
      <c r="D2579" s="42">
        <f>_xll.qlCalendarAdvance(Calendar,$D2578,B2579,"f",FALSE)</f>
        <v>57565</v>
      </c>
      <c r="E2579" s="172">
        <f>_xll.qlInterestRateIndexValueDate(IndexON,D2579)</f>
        <v>57565</v>
      </c>
      <c r="F2579" s="188">
        <f>IFERROR(_xll.qlIndexFixing(IndexON,D2579,TRUE,_xll.ohTrigger(RecalcTrigger,TriggerON)),NA())</f>
        <v>1.5341174974637939E-2</v>
      </c>
      <c r="H2579" s="42">
        <f>_xll.qlCalendarAdvance(Calendar,$H2578,B2579,"f",FALSE)</f>
        <v>57565</v>
      </c>
      <c r="I2579" s="172">
        <f>_xll.qlInterestRateIndexValueDate(Index1M,$H2579)</f>
        <v>57565</v>
      </c>
      <c r="J2579" s="177">
        <f>IFERROR(_xll.qlIndexFixing(Index1M,$H2579,TRUE,_xll.ohTrigger(RecalcTrigger,Trigger1M)),NA())</f>
        <v>1.5378728880481222E-2</v>
      </c>
      <c r="K2579" s="44">
        <f>IFERROR(_xll.qlIndexFixing(Index3M,H2579,TRUE,_xll.ohTrigger(RecalcTrigger,Trigger3M)),NA())</f>
        <v>1.5832837604415628E-2</v>
      </c>
      <c r="L2579" s="44">
        <f>IFERROR(_xll.qlIndexFixing(Index6M,$H2579,TRUE,_xll.ohTrigger(RecalcTrigger,Trigger6M)),NA())</f>
        <v>1.6017375636081563E-2</v>
      </c>
      <c r="M2579" s="178">
        <f>IFERROR(_xll.qlIndexFixing(Index1Y,$H2579,TRUE,_xll.ohTrigger(RecalcTrigger,Trigger1Y)),NA())</f>
        <v>1.6236265263489535E-2</v>
      </c>
      <c r="N2579" s="177">
        <f>IFERROR(_xll.qlIndexFixing(ONIndex1M,I2579,TRUE,_xll.ohTrigger(RecalcTrigger,Trigger1M)),NA())</f>
        <v>1.5368205893864229E-2</v>
      </c>
      <c r="O2579" s="44">
        <f>IFERROR(_xll.qlIndexFixing(ONIndex3M,I2579,TRUE,_xll.ohTrigger(RecalcTrigger,Trigger3M)),NA())</f>
        <v>1.5797470581875306E-2</v>
      </c>
      <c r="P2579" s="44">
        <f>IFERROR(_xll.qlIndexFixing(ONIndex6M,I2579,TRUE,_xll.ohTrigger(RecalcTrigger,Trigger6M)),NA())</f>
        <v>1.5943339905044596E-2</v>
      </c>
      <c r="Q2579" s="178">
        <f>IFERROR(_xll.qlIndexFixing(ONIndex1Y,I2579,TRUE,_xll.ohTrigger(RecalcTrigger,Trigger1Y)),NA())</f>
        <v>1.6085601837507735E-2</v>
      </c>
    </row>
    <row r="2580" spans="2:17" x14ac:dyDescent="0.2">
      <c r="B2580" s="39" t="s">
        <v>42</v>
      </c>
      <c r="D2580" s="42">
        <f>_xll.qlCalendarAdvance(Calendar,$D2579,B2580,"f",FALSE)</f>
        <v>57572</v>
      </c>
      <c r="E2580" s="172">
        <f>_xll.qlInterestRateIndexValueDate(IndexON,D2580)</f>
        <v>57572</v>
      </c>
      <c r="F2580" s="188">
        <f>IFERROR(_xll.qlIndexFixing(IndexON,D2580,TRUE,_xll.ohTrigger(RecalcTrigger,TriggerON)),NA())</f>
        <v>1.5341909267962972E-2</v>
      </c>
      <c r="H2580" s="42">
        <f>_xll.qlCalendarAdvance(Calendar,$H2579,B2580,"f",FALSE)</f>
        <v>57572</v>
      </c>
      <c r="I2580" s="172">
        <f>_xll.qlInterestRateIndexValueDate(Index1M,$H2580)</f>
        <v>57572</v>
      </c>
      <c r="J2580" s="177">
        <f>IFERROR(_xll.qlIndexFixing(Index1M,$H2580,TRUE,_xll.ohTrigger(RecalcTrigger,Trigger1M)),NA())</f>
        <v>1.5378826445020633E-2</v>
      </c>
      <c r="K2580" s="44">
        <f>IFERROR(_xll.qlIndexFixing(Index3M,H2580,TRUE,_xll.ohTrigger(RecalcTrigger,Trigger3M)),NA())</f>
        <v>1.5833532137961966E-2</v>
      </c>
      <c r="L2580" s="44">
        <f>IFERROR(_xll.qlIndexFixing(Index6M,$H2580,TRUE,_xll.ohTrigger(RecalcTrigger,Trigger6M)),NA())</f>
        <v>1.6018232541629585E-2</v>
      </c>
      <c r="M2580" s="178">
        <f>IFERROR(_xll.qlIndexFixing(Index1Y,$H2580,TRUE,_xll.ohTrigger(RecalcTrigger,Trigger1Y)),NA())</f>
        <v>1.623722813158901E-2</v>
      </c>
      <c r="N2580" s="177">
        <f>IFERROR(_xll.qlIndexFixing(ONIndex1M,I2580,TRUE,_xll.ohTrigger(RecalcTrigger,Trigger1M)),NA())</f>
        <v>1.5368256788659274E-2</v>
      </c>
      <c r="O2580" s="44">
        <f>IFERROR(_xll.qlIndexFixing(ONIndex3M,I2580,TRUE,_xll.ohTrigger(RecalcTrigger,Trigger3M)),NA())</f>
        <v>1.5798050290279919E-2</v>
      </c>
      <c r="P2580" s="44">
        <f>IFERROR(_xll.qlIndexFixing(ONIndex6M,I2580,TRUE,_xll.ohTrigger(RecalcTrigger,Trigger6M)),NA())</f>
        <v>1.5943973233911723E-2</v>
      </c>
      <c r="Q2580" s="178">
        <f>IFERROR(_xll.qlIndexFixing(ONIndex1Y,I2580,TRUE,_xll.ohTrigger(RecalcTrigger,Trigger1Y)),NA())</f>
        <v>1.608611016910122E-2</v>
      </c>
    </row>
    <row r="2581" spans="2:17" x14ac:dyDescent="0.2">
      <c r="B2581" s="39" t="s">
        <v>42</v>
      </c>
      <c r="D2581" s="42">
        <f>_xll.qlCalendarAdvance(Calendar,$D2580,B2581,"f",FALSE)</f>
        <v>57579</v>
      </c>
      <c r="E2581" s="172">
        <f>_xll.qlInterestRateIndexValueDate(IndexON,D2581)</f>
        <v>57579</v>
      </c>
      <c r="F2581" s="188">
        <f>IFERROR(_xll.qlIndexFixing(IndexON,D2581,TRUE,_xll.ohTrigger(RecalcTrigger,TriggerON)),NA())</f>
        <v>1.5342660306179035E-2</v>
      </c>
      <c r="H2581" s="42">
        <f>_xll.qlCalendarAdvance(Calendar,$H2580,B2581,"f",FALSE)</f>
        <v>57579</v>
      </c>
      <c r="I2581" s="172">
        <f>_xll.qlInterestRateIndexValueDate(Index1M,$H2581)</f>
        <v>57579</v>
      </c>
      <c r="J2581" s="177">
        <f>IFERROR(_xll.qlIndexFixing(Index1M,$H2581,TRUE,_xll.ohTrigger(RecalcTrigger,Trigger1M)),NA())</f>
        <v>1.5378944397545249E-2</v>
      </c>
      <c r="K2581" s="44">
        <f>IFERROR(_xll.qlIndexFixing(Index3M,H2581,TRUE,_xll.ohTrigger(RecalcTrigger,Trigger3M)),NA())</f>
        <v>1.583424398500859E-2</v>
      </c>
      <c r="L2581" s="44">
        <f>IFERROR(_xll.qlIndexFixing(Index6M,$H2581,TRUE,_xll.ohTrigger(RecalcTrigger,Trigger6M)),NA())</f>
        <v>1.6019106162691123E-2</v>
      </c>
      <c r="M2581" s="178">
        <f>IFERROR(_xll.qlIndexFixing(Index1Y,$H2581,TRUE,_xll.ohTrigger(RecalcTrigger,Trigger1Y)),NA())</f>
        <v>1.6238208166226453E-2</v>
      </c>
      <c r="N2581" s="177">
        <f>IFERROR(_xll.qlIndexFixing(ONIndex1M,I2581,TRUE,_xll.ohTrigger(RecalcTrigger,Trigger1M)),NA())</f>
        <v>1.5368328043982027E-2</v>
      </c>
      <c r="O2581" s="44">
        <f>IFERROR(_xll.qlIndexFixing(ONIndex3M,I2581,TRUE,_xll.ohTrigger(RecalcTrigger,Trigger3M)),NA())</f>
        <v>1.5798647243874253E-2</v>
      </c>
      <c r="P2581" s="44">
        <f>IFERROR(_xll.qlIndexFixing(ONIndex6M,I2581,TRUE,_xll.ohTrigger(RecalcTrigger,Trigger6M)),NA())</f>
        <v>1.594462314468581E-2</v>
      </c>
      <c r="Q2581" s="178">
        <f>IFERROR(_xll.qlIndexFixing(ONIndex1Y,I2581,TRUE,_xll.ohTrigger(RecalcTrigger,Trigger1Y)),NA())</f>
        <v>1.608663539276578E-2</v>
      </c>
    </row>
    <row r="2582" spans="2:17" x14ac:dyDescent="0.2">
      <c r="B2582" s="39" t="s">
        <v>42</v>
      </c>
      <c r="D2582" s="42">
        <f>_xll.qlCalendarAdvance(Calendar,$D2581,B2582,"f",FALSE)</f>
        <v>57586</v>
      </c>
      <c r="E2582" s="172">
        <f>_xll.qlInterestRateIndexValueDate(IndexON,D2582)</f>
        <v>57586</v>
      </c>
      <c r="F2582" s="188">
        <f>IFERROR(_xll.qlIndexFixing(IndexON,D2582,TRUE,_xll.ohTrigger(RecalcTrigger,TriggerON)),NA())</f>
        <v>1.5343428089286126E-2</v>
      </c>
      <c r="H2582" s="42">
        <f>_xll.qlCalendarAdvance(Calendar,$H2581,B2582,"f",FALSE)</f>
        <v>57586</v>
      </c>
      <c r="I2582" s="172">
        <f>_xll.qlInterestRateIndexValueDate(Index1M,$H2582)</f>
        <v>57586</v>
      </c>
      <c r="J2582" s="177">
        <f>IFERROR(_xll.qlIndexFixing(Index1M,$H2582,TRUE,_xll.ohTrigger(RecalcTrigger,Trigger1M)),NA())</f>
        <v>1.537807661182548E-2</v>
      </c>
      <c r="K2582" s="44">
        <f>IFERROR(_xll.qlIndexFixing(Index3M,H2582,TRUE,_xll.ohTrigger(RecalcTrigger,Trigger3M)),NA())</f>
        <v>1.5834973145562543E-2</v>
      </c>
      <c r="L2582" s="44">
        <f>IFERROR(_xll.qlIndexFixing(Index6M,$H2582,TRUE,_xll.ohTrigger(RecalcTrigger,Trigger6M)),NA())</f>
        <v>1.6019576521785199E-2</v>
      </c>
      <c r="M2582" s="178">
        <f>IFERROR(_xll.qlIndexFixing(Index1Y,$H2582,TRUE,_xll.ohTrigger(RecalcTrigger,Trigger1Y)),NA())</f>
        <v>1.6239205367450937E-2</v>
      </c>
      <c r="N2582" s="177">
        <f>IFERROR(_xll.qlIndexFixing(ONIndex1M,I2582,TRUE,_xll.ohTrigger(RecalcTrigger,Trigger1M)),NA())</f>
        <v>1.5368419659832488E-2</v>
      </c>
      <c r="O2582" s="44">
        <f>IFERROR(_xll.qlIndexFixing(ONIndex3M,I2582,TRUE,_xll.ohTrigger(RecalcTrigger,Trigger3M)),NA())</f>
        <v>1.5799261442658308E-2</v>
      </c>
      <c r="P2582" s="44">
        <f>IFERROR(_xll.qlIndexFixing(ONIndex6M,I2582,TRUE,_xll.ohTrigger(RecalcTrigger,Trigger6M)),NA())</f>
        <v>1.5945289637285809E-2</v>
      </c>
      <c r="Q2582" s="178">
        <f>IFERROR(_xll.qlIndexFixing(ONIndex1Y,I2582,TRUE,_xll.ohTrigger(RecalcTrigger,Trigger1Y)),NA())</f>
        <v>1.6087177508501416E-2</v>
      </c>
    </row>
    <row r="2583" spans="2:17" x14ac:dyDescent="0.2">
      <c r="B2583" s="39" t="s">
        <v>42</v>
      </c>
      <c r="D2583" s="42">
        <f>_xll.qlCalendarAdvance(Calendar,$D2582,B2583,"f",FALSE)</f>
        <v>57593</v>
      </c>
      <c r="E2583" s="172">
        <f>_xll.qlInterestRateIndexValueDate(IndexON,D2583)</f>
        <v>57593</v>
      </c>
      <c r="F2583" s="188">
        <f>IFERROR(_xll.qlIndexFixing(IndexON,D2583,TRUE,_xll.ohTrigger(RecalcTrigger,TriggerON)),NA())</f>
        <v>1.5344212617365294E-2</v>
      </c>
      <c r="H2583" s="42">
        <f>_xll.qlCalendarAdvance(Calendar,$H2582,B2583,"f",FALSE)</f>
        <v>57593</v>
      </c>
      <c r="I2583" s="172">
        <f>_xll.qlInterestRateIndexValueDate(Index1M,$H2583)</f>
        <v>57593</v>
      </c>
      <c r="J2583" s="177">
        <f>IFERROR(_xll.qlIndexFixing(Index1M,$H2583,TRUE,_xll.ohTrigger(RecalcTrigger,Trigger1M)),NA())</f>
        <v>1.5378230951975325E-2</v>
      </c>
      <c r="K2583" s="44">
        <f>IFERROR(_xll.qlIndexFixing(Index3M,H2583,TRUE,_xll.ohTrigger(RecalcTrigger,Trigger3M)),NA())</f>
        <v>1.5835319974686381E-2</v>
      </c>
      <c r="L2583" s="44">
        <f>IFERROR(_xll.qlIndexFixing(Index6M,$H2583,TRUE,_xll.ohTrigger(RecalcTrigger,Trigger6M)),NA())</f>
        <v>1.6019640308495734E-2</v>
      </c>
      <c r="M2583" s="178">
        <f>IFERROR(_xll.qlIndexFixing(Index1Y,$H2583,TRUE,_xll.ohTrigger(RecalcTrigger,Trigger1Y)),NA())</f>
        <v>1.6240219735313755E-2</v>
      </c>
      <c r="N2583" s="177">
        <f>IFERROR(_xll.qlIndexFixing(ONIndex1M,I2583,TRUE,_xll.ohTrigger(RecalcTrigger,Trigger1M)),NA())</f>
        <v>1.5368531636291705E-2</v>
      </c>
      <c r="O2583" s="44">
        <f>IFERROR(_xll.qlIndexFixing(ONIndex3M,I2583,TRUE,_xll.ohTrigger(RecalcTrigger,Trigger3M)),NA())</f>
        <v>1.5799892886875222E-2</v>
      </c>
      <c r="P2583" s="44">
        <f>IFERROR(_xll.qlIndexFixing(ONIndex6M,I2583,TRUE,_xll.ohTrigger(RecalcTrigger,Trigger6M)),NA())</f>
        <v>1.5945972712035905E-2</v>
      </c>
      <c r="Q2583" s="178">
        <f>IFERROR(_xll.qlIndexFixing(ONIndex1Y,I2583,TRUE,_xll.ohTrigger(RecalcTrigger,Trigger1Y)),NA())</f>
        <v>1.6087736516308127E-2</v>
      </c>
    </row>
    <row r="2584" spans="2:17" x14ac:dyDescent="0.2">
      <c r="B2584" s="39" t="s">
        <v>42</v>
      </c>
      <c r="D2584" s="42">
        <f>_xll.qlCalendarAdvance(Calendar,$D2583,B2584,"f",FALSE)</f>
        <v>57600</v>
      </c>
      <c r="E2584" s="172">
        <f>_xll.qlInterestRateIndexValueDate(IndexON,D2584)</f>
        <v>57600</v>
      </c>
      <c r="F2584" s="188">
        <f>IFERROR(_xll.qlIndexFixing(IndexON,D2584,TRUE,_xll.ohTrigger(RecalcTrigger,TriggerON)),NA())</f>
        <v>1.534501389033549E-2</v>
      </c>
      <c r="H2584" s="42">
        <f>_xll.qlCalendarAdvance(Calendar,$H2583,B2584,"f",FALSE)</f>
        <v>57600</v>
      </c>
      <c r="I2584" s="172">
        <f>_xll.qlInterestRateIndexValueDate(Index1M,$H2584)</f>
        <v>57600</v>
      </c>
      <c r="J2584" s="177">
        <f>IFERROR(_xll.qlIndexFixing(Index1M,$H2584,TRUE,_xll.ohTrigger(RecalcTrigger,Trigger1M)),NA())</f>
        <v>1.5378405677536788E-2</v>
      </c>
      <c r="K2584" s="44">
        <f>IFERROR(_xll.qlIndexFixing(Index3M,H2584,TRUE,_xll.ohTrigger(RecalcTrigger,Trigger3M)),NA())</f>
        <v>1.5836082492589779E-2</v>
      </c>
      <c r="L2584" s="44">
        <f>IFERROR(_xll.qlIndexFixing(Index6M,$H2584,TRUE,_xll.ohTrigger(RecalcTrigger,Trigger6M)),NA())</f>
        <v>1.6020560373636611E-2</v>
      </c>
      <c r="M2584" s="178">
        <f>IFERROR(_xll.qlIndexFixing(Index1Y,$H2584,TRUE,_xll.ohTrigger(RecalcTrigger,Trigger1Y)),NA())</f>
        <v>1.6241251269865531E-2</v>
      </c>
      <c r="N2584" s="177">
        <f>IFERROR(_xll.qlIndexFixing(ONIndex1M,I2584,TRUE,_xll.ohTrigger(RecalcTrigger,Trigger1M)),NA())</f>
        <v>1.5368663973197583E-2</v>
      </c>
      <c r="O2584" s="44">
        <f>IFERROR(_xll.qlIndexFixing(ONIndex3M,I2584,TRUE,_xll.ohTrigger(RecalcTrigger,Trigger3M)),NA())</f>
        <v>1.5800541576362903E-2</v>
      </c>
      <c r="P2584" s="44">
        <f>IFERROR(_xll.qlIndexFixing(ONIndex6M,I2584,TRUE,_xll.ohTrigger(RecalcTrigger,Trigger6M)),NA())</f>
        <v>1.5946672368774006E-2</v>
      </c>
      <c r="Q2584" s="178">
        <f>IFERROR(_xll.qlIndexFixing(ONIndex1Y,I2584,TRUE,_xll.ohTrigger(RecalcTrigger,Trigger1Y)),NA())</f>
        <v>1.6088312416348005E-2</v>
      </c>
    </row>
    <row r="2585" spans="2:17" x14ac:dyDescent="0.2">
      <c r="B2585" s="39" t="s">
        <v>42</v>
      </c>
      <c r="D2585" s="42">
        <f>_xll.qlCalendarAdvance(Calendar,$D2584,B2585,"f",FALSE)</f>
        <v>57607</v>
      </c>
      <c r="E2585" s="172">
        <f>_xll.qlInterestRateIndexValueDate(IndexON,D2585)</f>
        <v>57607</v>
      </c>
      <c r="F2585" s="188">
        <f>IFERROR(_xll.qlIndexFixing(IndexON,D2585,TRUE,_xll.ohTrigger(RecalcTrigger,TriggerON)),NA())</f>
        <v>1.5345831908196716E-2</v>
      </c>
      <c r="H2585" s="42">
        <f>_xll.qlCalendarAdvance(Calendar,$H2584,B2585,"f",FALSE)</f>
        <v>57607</v>
      </c>
      <c r="I2585" s="172">
        <f>_xll.qlInterestRateIndexValueDate(Index1M,$H2585)</f>
        <v>57607</v>
      </c>
      <c r="J2585" s="177">
        <f>IFERROR(_xll.qlIndexFixing(Index1M,$H2585,TRUE,_xll.ohTrigger(RecalcTrigger,Trigger1M)),NA())</f>
        <v>1.5378600788512572E-2</v>
      </c>
      <c r="K2585" s="44">
        <f>IFERROR(_xll.qlIndexFixing(Index3M,H2585,TRUE,_xll.ohTrigger(RecalcTrigger,Trigger3M)),NA())</f>
        <v>1.5836862323279948E-2</v>
      </c>
      <c r="L2585" s="44">
        <f>IFERROR(_xll.qlIndexFixing(Index6M,$H2585,TRUE,_xll.ohTrigger(RecalcTrigger,Trigger6M)),NA())</f>
        <v>1.6021497152176441E-2</v>
      </c>
      <c r="M2585" s="178">
        <f>IFERROR(_xll.qlIndexFixing(Index1Y,$H2585,TRUE,_xll.ohTrigger(RecalcTrigger,Trigger1Y)),NA())</f>
        <v>1.6242299971159113E-2</v>
      </c>
      <c r="N2585" s="177">
        <f>IFERROR(_xll.qlIndexFixing(ONIndex1M,I2585,TRUE,_xll.ohTrigger(RecalcTrigger,Trigger1M)),NA())</f>
        <v>1.5368816670712215E-2</v>
      </c>
      <c r="O2585" s="44">
        <f>IFERROR(_xll.qlIndexFixing(ONIndex3M,I2585,TRUE,_xll.ohTrigger(RecalcTrigger,Trigger3M)),NA())</f>
        <v>1.5801207511202398E-2</v>
      </c>
      <c r="P2585" s="44">
        <f>IFERROR(_xll.qlIndexFixing(ONIndex6M,I2585,TRUE,_xll.ohTrigger(RecalcTrigger,Trigger6M)),NA())</f>
        <v>1.5947388607419066E-2</v>
      </c>
      <c r="Q2585" s="178">
        <f>IFERROR(_xll.qlIndexFixing(ONIndex1Y,I2585,TRUE,_xll.ohTrigger(RecalcTrigger,Trigger1Y)),NA())</f>
        <v>1.6088905208296866E-2</v>
      </c>
    </row>
    <row r="2586" spans="2:17" x14ac:dyDescent="0.2">
      <c r="B2586" s="39" t="s">
        <v>42</v>
      </c>
      <c r="D2586" s="42">
        <f>_xll.qlCalendarAdvance(Calendar,$D2585,B2586,"f",FALSE)</f>
        <v>57614</v>
      </c>
      <c r="E2586" s="172">
        <f>_xll.qlInterestRateIndexValueDate(IndexON,D2586)</f>
        <v>57614</v>
      </c>
      <c r="F2586" s="188">
        <f>IFERROR(_xll.qlIndexFixing(IndexON,D2586,TRUE,_xll.ohTrigger(RecalcTrigger,TriggerON)),NA())</f>
        <v>1.5346666670948972E-2</v>
      </c>
      <c r="H2586" s="42">
        <f>_xll.qlCalendarAdvance(Calendar,$H2585,B2586,"f",FALSE)</f>
        <v>57614</v>
      </c>
      <c r="I2586" s="172">
        <f>_xll.qlInterestRateIndexValueDate(Index1M,$H2586)</f>
        <v>57614</v>
      </c>
      <c r="J2586" s="177">
        <f>IFERROR(_xll.qlIndexFixing(Index1M,$H2586,TRUE,_xll.ohTrigger(RecalcTrigger,Trigger1M)),NA())</f>
        <v>1.5378816284897272E-2</v>
      </c>
      <c r="K2586" s="44">
        <f>IFERROR(_xll.qlIndexFixing(Index3M,H2586,TRUE,_xll.ohTrigger(RecalcTrigger,Trigger3M)),NA())</f>
        <v>1.5838062923070134E-2</v>
      </c>
      <c r="L2586" s="44">
        <f>IFERROR(_xll.qlIndexFixing(Index6M,$H2586,TRUE,_xll.ohTrigger(RecalcTrigger,Trigger6M)),NA())</f>
        <v>1.6022450644138951E-2</v>
      </c>
      <c r="M2586" s="178">
        <f>IFERROR(_xll.qlIndexFixing(Index1Y,$H2586,TRUE,_xll.ohTrigger(RecalcTrigger,Trigger1Y)),NA())</f>
        <v>1.6243365839247348E-2</v>
      </c>
      <c r="N2586" s="177">
        <f>IFERROR(_xll.qlIndexFixing(ONIndex1M,I2586,TRUE,_xll.ohTrigger(RecalcTrigger,Trigger1M)),NA())</f>
        <v>1.536898972867351E-2</v>
      </c>
      <c r="O2586" s="44">
        <f>IFERROR(_xll.qlIndexFixing(ONIndex3M,I2586,TRUE,_xll.ohTrigger(RecalcTrigger,Trigger3M)),NA())</f>
        <v>1.5801890691312659E-2</v>
      </c>
      <c r="P2586" s="44">
        <f>IFERROR(_xll.qlIndexFixing(ONIndex6M,I2586,TRUE,_xll.ohTrigger(RecalcTrigger,Trigger6M)),NA())</f>
        <v>1.5948121427971085E-2</v>
      </c>
      <c r="Q2586" s="178">
        <f>IFERROR(_xll.qlIndexFixing(ONIndex1Y,I2586,TRUE,_xll.ohTrigger(RecalcTrigger,Trigger1Y)),NA())</f>
        <v>1.6089514892397849E-2</v>
      </c>
    </row>
    <row r="2587" spans="2:17" x14ac:dyDescent="0.2">
      <c r="B2587" s="39" t="s">
        <v>42</v>
      </c>
      <c r="D2587" s="42">
        <f>_xll.qlCalendarAdvance(Calendar,$D2586,B2587,"f",FALSE)</f>
        <v>57621</v>
      </c>
      <c r="E2587" s="172">
        <f>_xll.qlInterestRateIndexValueDate(IndexON,D2587)</f>
        <v>57621</v>
      </c>
      <c r="F2587" s="188">
        <f>IFERROR(_xll.qlIndexFixing(IndexON,D2587,TRUE,_xll.ohTrigger(RecalcTrigger,TriggerON)),NA())</f>
        <v>1.5347518178835395E-2</v>
      </c>
      <c r="H2587" s="42">
        <f>_xll.qlCalendarAdvance(Calendar,$H2586,B2587,"f",FALSE)</f>
        <v>57621</v>
      </c>
      <c r="I2587" s="172">
        <f>_xll.qlInterestRateIndexValueDate(Index1M,$H2587)</f>
        <v>57621</v>
      </c>
      <c r="J2587" s="177">
        <f>IFERROR(_xll.qlIndexFixing(Index1M,$H2587,TRUE,_xll.ohTrigger(RecalcTrigger,Trigger1M)),NA())</f>
        <v>1.5380080260451035E-2</v>
      </c>
      <c r="K2587" s="44">
        <f>IFERROR(_xll.qlIndexFixing(Index3M,H2587,TRUE,_xll.ohTrigger(RecalcTrigger,Trigger3M)),NA())</f>
        <v>1.5838878651317549E-2</v>
      </c>
      <c r="L2587" s="44">
        <f>IFERROR(_xll.qlIndexFixing(Index6M,$H2587,TRUE,_xll.ohTrigger(RecalcTrigger,Trigger6M)),NA())</f>
        <v>1.6023846741220569E-2</v>
      </c>
      <c r="M2587" s="178">
        <f>IFERROR(_xll.qlIndexFixing(Index1Y,$H2587,TRUE,_xll.ohTrigger(RecalcTrigger,Trigger1Y)),NA())</f>
        <v>1.6244448874184414E-2</v>
      </c>
      <c r="N2587" s="177">
        <f>IFERROR(_xll.qlIndexFixing(ONIndex1M,I2587,TRUE,_xll.ohTrigger(RecalcTrigger,Trigger1M)),NA())</f>
        <v>1.5369183147324605E-2</v>
      </c>
      <c r="O2587" s="44">
        <f>IFERROR(_xll.qlIndexFixing(ONIndex3M,I2587,TRUE,_xll.ohTrigger(RecalcTrigger,Trigger3M)),NA())</f>
        <v>1.5802591116693687E-2</v>
      </c>
      <c r="P2587" s="44">
        <f>IFERROR(_xll.qlIndexFixing(ONIndex6M,I2587,TRUE,_xll.ohTrigger(RecalcTrigger,Trigger6M)),NA())</f>
        <v>1.5948870830511108E-2</v>
      </c>
      <c r="Q2587" s="178">
        <f>IFERROR(_xll.qlIndexFixing(ONIndex1Y,I2587,TRUE,_xll.ohTrigger(RecalcTrigger,Trigger1Y)),NA())</f>
        <v>1.6090141468650954E-2</v>
      </c>
    </row>
    <row r="2588" spans="2:17" x14ac:dyDescent="0.2">
      <c r="B2588" s="39" t="s">
        <v>42</v>
      </c>
      <c r="D2588" s="42">
        <f>_xll.qlCalendarAdvance(Calendar,$D2587,B2588,"f",FALSE)</f>
        <v>57628</v>
      </c>
      <c r="E2588" s="172">
        <f>_xll.qlInterestRateIndexValueDate(IndexON,D2588)</f>
        <v>57628</v>
      </c>
      <c r="F2588" s="188">
        <f>IFERROR(_xll.qlIndexFixing(IndexON,D2588,TRUE,_xll.ohTrigger(RecalcTrigger,TriggerON)),NA())</f>
        <v>1.5348386431531802E-2</v>
      </c>
      <c r="H2588" s="42">
        <f>_xll.qlCalendarAdvance(Calendar,$H2587,B2588,"f",FALSE)</f>
        <v>57628</v>
      </c>
      <c r="I2588" s="172">
        <f>_xll.qlInterestRateIndexValueDate(Index1M,$H2588)</f>
        <v>57628</v>
      </c>
      <c r="J2588" s="177">
        <f>IFERROR(_xll.qlIndexFixing(Index1M,$H2588,TRUE,_xll.ohTrigger(RecalcTrigger,Trigger1M)),NA())</f>
        <v>1.5380340928901564E-2</v>
      </c>
      <c r="K2588" s="44">
        <f>IFERROR(_xll.qlIndexFixing(Index3M,H2588,TRUE,_xll.ohTrigger(RecalcTrigger,Trigger3M)),NA())</f>
        <v>1.5839711693135718E-2</v>
      </c>
      <c r="L2588" s="44">
        <f>IFERROR(_xll.qlIndexFixing(Index6M,$H2588,TRUE,_xll.ohTrigger(RecalcTrigger,Trigger6M)),NA())</f>
        <v>1.6024834897131732E-2</v>
      </c>
      <c r="M2588" s="178">
        <f>IFERROR(_xll.qlIndexFixing(Index1Y,$H2588,TRUE,_xll.ohTrigger(RecalcTrigger,Trigger1Y)),NA())</f>
        <v>1.6245549076024934E-2</v>
      </c>
      <c r="N2588" s="177">
        <f>IFERROR(_xll.qlIndexFixing(ONIndex1M,I2588,TRUE,_xll.ohTrigger(RecalcTrigger,Trigger1M)),NA())</f>
        <v>1.5369396926341317E-2</v>
      </c>
      <c r="O2588" s="44">
        <f>IFERROR(_xll.qlIndexFixing(ONIndex3M,I2588,TRUE,_xll.ohTrigger(RecalcTrigger,Trigger3M)),NA())</f>
        <v>1.5803308787426529E-2</v>
      </c>
      <c r="P2588" s="44">
        <f>IFERROR(_xll.qlIndexFixing(ONIndex6M,I2588,TRUE,_xll.ohTrigger(RecalcTrigger,Trigger6M)),NA())</f>
        <v>1.5949636815120183E-2</v>
      </c>
      <c r="Q2588" s="178">
        <f>IFERROR(_xll.qlIndexFixing(ONIndex1Y,I2588,TRUE,_xll.ohTrigger(RecalcTrigger,Trigger1Y)),NA())</f>
        <v>1.6090784936894087E-2</v>
      </c>
    </row>
    <row r="2589" spans="2:17" x14ac:dyDescent="0.2">
      <c r="B2589" s="39" t="s">
        <v>42</v>
      </c>
      <c r="D2589" s="42">
        <f>_xll.qlCalendarAdvance(Calendar,$D2588,B2589,"f",FALSE)</f>
        <v>57635</v>
      </c>
      <c r="E2589" s="172">
        <f>_xll.qlInterestRateIndexValueDate(IndexON,D2589)</f>
        <v>57635</v>
      </c>
      <c r="F2589" s="188">
        <f>IFERROR(_xll.qlIndexFixing(IndexON,D2589,TRUE,_xll.ohTrigger(RecalcTrigger,TriggerON)),NA())</f>
        <v>1.5349271429119238E-2</v>
      </c>
      <c r="H2589" s="42">
        <f>_xll.qlCalendarAdvance(Calendar,$H2588,B2589,"f",FALSE)</f>
        <v>57635</v>
      </c>
      <c r="I2589" s="172">
        <f>_xll.qlInterestRateIndexValueDate(Index1M,$H2589)</f>
        <v>57635</v>
      </c>
      <c r="J2589" s="177">
        <f>IFERROR(_xll.qlIndexFixing(Index1M,$H2589,TRUE,_xll.ohTrigger(RecalcTrigger,Trigger1M)),NA())</f>
        <v>1.5380621985349577E-2</v>
      </c>
      <c r="K2589" s="44">
        <f>IFERROR(_xll.qlIndexFixing(Index3M,H2589,TRUE,_xll.ohTrigger(RecalcTrigger,Trigger3M)),NA())</f>
        <v>1.5840562048534339E-2</v>
      </c>
      <c r="L2589" s="44">
        <f>IFERROR(_xll.qlIndexFixing(Index6M,$H2589,TRUE,_xll.ohTrigger(RecalcTrigger,Trigger6M)),NA())</f>
        <v>1.6025839767272156E-2</v>
      </c>
      <c r="M2589" s="178">
        <f>IFERROR(_xll.qlIndexFixing(Index1Y,$H2589,TRUE,_xll.ohTrigger(RecalcTrigger,Trigger1Y)),NA())</f>
        <v>1.6246666444824864E-2</v>
      </c>
      <c r="N2589" s="177">
        <f>IFERROR(_xll.qlIndexFixing(ONIndex1M,I2589,TRUE,_xll.ohTrigger(RecalcTrigger,Trigger1M)),NA())</f>
        <v>1.5369631065966782E-2</v>
      </c>
      <c r="O2589" s="44">
        <f>IFERROR(_xll.qlIndexFixing(ONIndex3M,I2589,TRUE,_xll.ohTrigger(RecalcTrigger,Trigger3M)),NA())</f>
        <v>1.5804043703349091E-2</v>
      </c>
      <c r="P2589" s="44">
        <f>IFERROR(_xll.qlIndexFixing(ONIndex6M,I2589,TRUE,_xll.ohTrigger(RecalcTrigger,Trigger6M)),NA())</f>
        <v>1.5950419381636216E-2</v>
      </c>
      <c r="Q2589" s="178">
        <f>IFERROR(_xll.qlIndexFixing(ONIndex1Y,I2589,TRUE,_xll.ohTrigger(RecalcTrigger,Trigger1Y)),NA())</f>
        <v>1.6091445297289342E-2</v>
      </c>
    </row>
    <row r="2590" spans="2:17" x14ac:dyDescent="0.2">
      <c r="B2590" s="39" t="s">
        <v>42</v>
      </c>
      <c r="D2590" s="42">
        <f>_xll.qlCalendarAdvance(Calendar,$D2589,B2590,"f",FALSE)</f>
        <v>57642</v>
      </c>
      <c r="E2590" s="172">
        <f>_xll.qlInterestRateIndexValueDate(IndexON,D2590)</f>
        <v>57642</v>
      </c>
      <c r="F2590" s="188">
        <f>IFERROR(_xll.qlIndexFixing(IndexON,D2590,TRUE,_xll.ohTrigger(RecalcTrigger,TriggerON)),NA())</f>
        <v>1.5350173171597703E-2</v>
      </c>
      <c r="H2590" s="42">
        <f>_xll.qlCalendarAdvance(Calendar,$H2589,B2590,"f",FALSE)</f>
        <v>57642</v>
      </c>
      <c r="I2590" s="172">
        <f>_xll.qlInterestRateIndexValueDate(Index1M,$H2590)</f>
        <v>57642</v>
      </c>
      <c r="J2590" s="177">
        <f>IFERROR(_xll.qlIndexFixing(Index1M,$H2590,TRUE,_xll.ohTrigger(RecalcTrigger,Trigger1M)),NA())</f>
        <v>1.5380923429792621E-2</v>
      </c>
      <c r="K2590" s="44">
        <f>IFERROR(_xll.qlIndexFixing(Index3M,H2590,TRUE,_xll.ohTrigger(RecalcTrigger,Trigger3M)),NA())</f>
        <v>1.5841429717523978E-2</v>
      </c>
      <c r="L2590" s="44">
        <f>IFERROR(_xll.qlIndexFixing(Index6M,$H2590,TRUE,_xll.ohTrigger(RecalcTrigger,Trigger6M)),NA())</f>
        <v>1.6026861351666779E-2</v>
      </c>
      <c r="M2590" s="178">
        <f>IFERROR(_xll.qlIndexFixing(Index1Y,$H2590,TRUE,_xll.ohTrigger(RecalcTrigger,Trigger1Y)),NA())</f>
        <v>1.6247800980640825E-2</v>
      </c>
      <c r="N2590" s="177">
        <f>IFERROR(_xll.qlIndexFixing(ONIndex1M,I2590,TRUE,_xll.ohTrigger(RecalcTrigger,Trigger1M)),NA())</f>
        <v>1.5369885566119956E-2</v>
      </c>
      <c r="O2590" s="44">
        <f>IFERROR(_xll.qlIndexFixing(ONIndex3M,I2590,TRUE,_xll.ohTrigger(RecalcTrigger,Trigger3M)),NA())</f>
        <v>1.5804795864623467E-2</v>
      </c>
      <c r="P2590" s="44">
        <f>IFERROR(_xll.qlIndexFixing(ONIndex6M,I2590,TRUE,_xll.ohTrigger(RecalcTrigger,Trigger6M)),NA())</f>
        <v>1.5951218530059208E-2</v>
      </c>
      <c r="Q2590" s="178">
        <f>IFERROR(_xll.qlIndexFixing(ONIndex1Y,I2590,TRUE,_xll.ohTrigger(RecalcTrigger,Trigger1Y)),NA())</f>
        <v>1.6092122549674626E-2</v>
      </c>
    </row>
    <row r="2591" spans="2:17" x14ac:dyDescent="0.2">
      <c r="B2591" s="39" t="s">
        <v>42</v>
      </c>
      <c r="D2591" s="42">
        <f>_xll.qlCalendarAdvance(Calendar,$D2590,B2591,"f",FALSE)</f>
        <v>57649</v>
      </c>
      <c r="E2591" s="172">
        <f>_xll.qlInterestRateIndexValueDate(IndexON,D2591)</f>
        <v>57649</v>
      </c>
      <c r="F2591" s="188">
        <f>IFERROR(_xll.qlIndexFixing(IndexON,D2591,TRUE,_xll.ohTrigger(RecalcTrigger,TriggerON)),NA())</f>
        <v>1.535109165912929E-2</v>
      </c>
      <c r="H2591" s="42">
        <f>_xll.qlCalendarAdvance(Calendar,$H2590,B2591,"f",FALSE)</f>
        <v>57649</v>
      </c>
      <c r="I2591" s="172">
        <f>_xll.qlInterestRateIndexValueDate(Index1M,$H2591)</f>
        <v>57649</v>
      </c>
      <c r="J2591" s="177">
        <f>IFERROR(_xll.qlIndexFixing(Index1M,$H2591,TRUE,_xll.ohTrigger(RecalcTrigger,Trigger1M)),NA())</f>
        <v>1.5380199548105804E-2</v>
      </c>
      <c r="K2591" s="44">
        <f>IFERROR(_xll.qlIndexFixing(Index3M,H2591,TRUE,_xll.ohTrigger(RecalcTrigger,Trigger3M)),NA())</f>
        <v>1.5842314700116971E-2</v>
      </c>
      <c r="L2591" s="44">
        <f>IFERROR(_xll.qlIndexFixing(Index6M,$H2591,TRUE,_xll.ohTrigger(RecalcTrigger,Trigger6M)),NA())</f>
        <v>1.6027468806129552E-2</v>
      </c>
      <c r="M2591" s="178">
        <f>IFERROR(_xll.qlIndexFixing(Index1Y,$H2591,TRUE,_xll.ohTrigger(RecalcTrigger,Trigger1Y)),NA())</f>
        <v>1.6248952683530327E-2</v>
      </c>
      <c r="N2591" s="177">
        <f>IFERROR(_xll.qlIndexFixing(ONIndex1M,I2591,TRUE,_xll.ohTrigger(RecalcTrigger,Trigger1M)),NA())</f>
        <v>1.5370160426800838E-2</v>
      </c>
      <c r="O2591" s="44">
        <f>IFERROR(_xll.qlIndexFixing(ONIndex3M,I2591,TRUE,_xll.ohTrigger(RecalcTrigger,Trigger3M)),NA())</f>
        <v>1.5805565271330702E-2</v>
      </c>
      <c r="P2591" s="44">
        <f>IFERROR(_xll.qlIndexFixing(ONIndex6M,I2591,TRUE,_xll.ohTrigger(RecalcTrigger,Trigger6M)),NA())</f>
        <v>1.5952034260632297E-2</v>
      </c>
      <c r="Q2591" s="178">
        <f>IFERROR(_xll.qlIndexFixing(ONIndex1Y,I2591,TRUE,_xll.ohTrigger(RecalcTrigger,Trigger1Y)),NA())</f>
        <v>1.6092816694293077E-2</v>
      </c>
    </row>
    <row r="2592" spans="2:17" x14ac:dyDescent="0.2">
      <c r="B2592" s="39" t="s">
        <v>42</v>
      </c>
      <c r="D2592" s="42">
        <f>_xll.qlCalendarAdvance(Calendar,$D2591,B2592,"f",FALSE)</f>
        <v>57656</v>
      </c>
      <c r="E2592" s="172">
        <f>_xll.qlInterestRateIndexValueDate(IndexON,D2592)</f>
        <v>57656</v>
      </c>
      <c r="F2592" s="188">
        <f>IFERROR(_xll.qlIndexFixing(IndexON,D2592,TRUE,_xll.ohTrigger(RecalcTrigger,TriggerON)),NA())</f>
        <v>1.5352026891551906E-2</v>
      </c>
      <c r="H2592" s="42">
        <f>_xll.qlCalendarAdvance(Calendar,$H2591,B2592,"f",FALSE)</f>
        <v>57656</v>
      </c>
      <c r="I2592" s="172">
        <f>_xll.qlInterestRateIndexValueDate(Index1M,$H2592)</f>
        <v>57656</v>
      </c>
      <c r="J2592" s="177">
        <f>IFERROR(_xll.qlIndexFixing(Index1M,$H2592,TRUE,_xll.ohTrigger(RecalcTrigger,Trigger1M)),NA())</f>
        <v>1.5380537357011542E-2</v>
      </c>
      <c r="K2592" s="44">
        <f>IFERROR(_xll.qlIndexFixing(Index3M,H2592,TRUE,_xll.ohTrigger(RecalcTrigger,Trigger3M)),NA())</f>
        <v>1.5843216996323888E-2</v>
      </c>
      <c r="L2592" s="44">
        <f>IFERROR(_xll.qlIndexFixing(Index6M,$H2592,TRUE,_xll.ohTrigger(RecalcTrigger,Trigger6M)),NA())</f>
        <v>1.6028522579136385E-2</v>
      </c>
      <c r="M2592" s="178">
        <f>IFERROR(_xll.qlIndexFixing(Index1Y,$H2592,TRUE,_xll.ohTrigger(RecalcTrigger,Trigger1Y)),NA())</f>
        <v>1.6250121553551544E-2</v>
      </c>
      <c r="N2592" s="177">
        <f>IFERROR(_xll.qlIndexFixing(ONIndex1M,I2592,TRUE,_xll.ohTrigger(RecalcTrigger,Trigger1M)),NA())</f>
        <v>1.5370455648090475E-2</v>
      </c>
      <c r="O2592" s="44">
        <f>IFERROR(_xll.qlIndexFixing(ONIndex3M,I2592,TRUE,_xll.ohTrigger(RecalcTrigger,Trigger3M)),NA())</f>
        <v>1.5806351923146611E-2</v>
      </c>
      <c r="P2592" s="44">
        <f>IFERROR(_xll.qlIndexFixing(ONIndex6M,I2592,TRUE,_xll.ohTrigger(RecalcTrigger,Trigger6M)),NA())</f>
        <v>1.5952866573031299E-2</v>
      </c>
      <c r="Q2592" s="178">
        <f>IFERROR(_xll.qlIndexFixing(ONIndex1Y,I2592,TRUE,_xll.ohTrigger(RecalcTrigger,Trigger1Y)),NA())</f>
        <v>1.6093527730901558E-2</v>
      </c>
    </row>
    <row r="2593" spans="2:17" x14ac:dyDescent="0.2">
      <c r="B2593" s="39" t="s">
        <v>42</v>
      </c>
      <c r="D2593" s="42">
        <f>_xll.qlCalendarAdvance(Calendar,$D2592,B2593,"f",FALSE)</f>
        <v>57663</v>
      </c>
      <c r="E2593" s="172">
        <f>_xll.qlInterestRateIndexValueDate(IndexON,D2593)</f>
        <v>57663</v>
      </c>
      <c r="F2593" s="188">
        <f>IFERROR(_xll.qlIndexFixing(IndexON,D2593,TRUE,_xll.ohTrigger(RecalcTrigger,TriggerON)),NA())</f>
        <v>1.5352978868865552E-2</v>
      </c>
      <c r="H2593" s="42">
        <f>_xll.qlCalendarAdvance(Calendar,$H2592,B2593,"f",FALSE)</f>
        <v>57663</v>
      </c>
      <c r="I2593" s="172">
        <f>_xll.qlInterestRateIndexValueDate(Index1M,$H2593)</f>
        <v>57663</v>
      </c>
      <c r="J2593" s="177">
        <f>IFERROR(_xll.qlIndexFixing(Index1M,$H2593,TRUE,_xll.ohTrigger(RecalcTrigger,Trigger1M)),NA())</f>
        <v>1.5380895551337001E-2</v>
      </c>
      <c r="K2593" s="44">
        <f>IFERROR(_xll.qlIndexFixing(Index3M,H2593,TRUE,_xll.ohTrigger(RecalcTrigger,Trigger3M)),NA())</f>
        <v>1.5844136606157945E-2</v>
      </c>
      <c r="L2593" s="44">
        <f>IFERROR(_xll.qlIndexFixing(Index6M,$H2593,TRUE,_xll.ohTrigger(RecalcTrigger,Trigger6M)),NA())</f>
        <v>1.6029593065738743E-2</v>
      </c>
      <c r="M2593" s="178">
        <f>IFERROR(_xll.qlIndexFixing(Index1Y,$H2593,TRUE,_xll.ohTrigger(RecalcTrigger,Trigger1Y)),NA())</f>
        <v>1.6251307590763986E-2</v>
      </c>
      <c r="N2593" s="177">
        <f>IFERROR(_xll.qlIndexFixing(ONIndex1M,I2593,TRUE,_xll.ohTrigger(RecalcTrigger,Trigger1M)),NA())</f>
        <v>1.5370771229745728E-2</v>
      </c>
      <c r="O2593" s="44">
        <f>IFERROR(_xll.qlIndexFixing(ONIndex3M,I2593,TRUE,_xll.ohTrigger(RecalcTrigger,Trigger3M)),NA())</f>
        <v>1.580715582039538E-2</v>
      </c>
      <c r="P2593" s="44">
        <f>IFERROR(_xll.qlIndexFixing(ONIndex6M,I2593,TRUE,_xll.ohTrigger(RecalcTrigger,Trigger6M)),NA())</f>
        <v>1.5953715467418306E-2</v>
      </c>
      <c r="Q2593" s="178">
        <f>IFERROR(_xll.qlIndexFixing(ONIndex1Y,I2593,TRUE,_xll.ohTrigger(RecalcTrigger,Trigger1Y)),NA())</f>
        <v>1.6094255659581114E-2</v>
      </c>
    </row>
    <row r="2594" spans="2:17" x14ac:dyDescent="0.2">
      <c r="B2594" s="39" t="s">
        <v>42</v>
      </c>
      <c r="D2594" s="42">
        <f>_xll.qlCalendarAdvance(Calendar,$D2593,B2594,"f",FALSE)</f>
        <v>57670</v>
      </c>
      <c r="E2594" s="172">
        <f>_xll.qlInterestRateIndexValueDate(IndexON,D2594)</f>
        <v>57670</v>
      </c>
      <c r="F2594" s="188">
        <f>IFERROR(_xll.qlIndexFixing(IndexON,D2594,TRUE,_xll.ohTrigger(RecalcTrigger,TriggerON)),NA())</f>
        <v>1.5353947591070227E-2</v>
      </c>
      <c r="H2594" s="42">
        <f>_xll.qlCalendarAdvance(Calendar,$H2593,B2594,"f",FALSE)</f>
        <v>57670</v>
      </c>
      <c r="I2594" s="172">
        <f>_xll.qlInterestRateIndexValueDate(Index1M,$H2594)</f>
        <v>57670</v>
      </c>
      <c r="J2594" s="177">
        <f>IFERROR(_xll.qlIndexFixing(Index1M,$H2594,TRUE,_xll.ohTrigger(RecalcTrigger,Trigger1M)),NA())</f>
        <v>1.5381274131092989E-2</v>
      </c>
      <c r="K2594" s="44">
        <f>IFERROR(_xll.qlIndexFixing(Index3M,H2594,TRUE,_xll.ohTrigger(RecalcTrigger,Trigger3M)),NA())</f>
        <v>1.5845073529629709E-2</v>
      </c>
      <c r="L2594" s="44">
        <f>IFERROR(_xll.qlIndexFixing(Index6M,$H2594,TRUE,_xll.ohTrigger(RecalcTrigger,Trigger6M)),NA())</f>
        <v>1.6030680265963937E-2</v>
      </c>
      <c r="M2594" s="178">
        <f>IFERROR(_xll.qlIndexFixing(Index1Y,$H2594,TRUE,_xll.ohTrigger(RecalcTrigger,Trigger1Y)),NA())</f>
        <v>1.6252510795227382E-2</v>
      </c>
      <c r="N2594" s="177">
        <f>IFERROR(_xll.qlIndexFixing(ONIndex1M,I2594,TRUE,_xll.ohTrigger(RecalcTrigger,Trigger1M)),NA())</f>
        <v>1.5371107172090781E-2</v>
      </c>
      <c r="O2594" s="44">
        <f>IFERROR(_xll.qlIndexFixing(ONIndex3M,I2594,TRUE,_xll.ohTrigger(RecalcTrigger,Trigger3M)),NA())</f>
        <v>1.5807976962914916E-2</v>
      </c>
      <c r="P2594" s="44">
        <f>IFERROR(_xll.qlIndexFixing(ONIndex6M,I2594,TRUE,_xll.ohTrigger(RecalcTrigger,Trigger6M)),NA())</f>
        <v>1.5954580943793317E-2</v>
      </c>
      <c r="Q2594" s="178">
        <f>IFERROR(_xll.qlIndexFixing(ONIndex1Y,I2594,TRUE,_xll.ohTrigger(RecalcTrigger,Trigger1Y)),NA())</f>
        <v>1.6095000480331745E-2</v>
      </c>
    </row>
    <row r="2595" spans="2:17" x14ac:dyDescent="0.2">
      <c r="B2595" s="39" t="s">
        <v>42</v>
      </c>
      <c r="D2595" s="42">
        <f>_xll.qlCalendarAdvance(Calendar,$D2594,B2595,"f",FALSE)</f>
        <v>57677</v>
      </c>
      <c r="E2595" s="172">
        <f>_xll.qlInterestRateIndexValueDate(IndexON,D2595)</f>
        <v>57677</v>
      </c>
      <c r="F2595" s="188">
        <f>IFERROR(_xll.qlIndexFixing(IndexON,D2595,TRUE,_xll.ohTrigger(RecalcTrigger,TriggerON)),NA())</f>
        <v>1.5354933058328024E-2</v>
      </c>
      <c r="H2595" s="42">
        <f>_xll.qlCalendarAdvance(Calendar,$H2594,B2595,"f",FALSE)</f>
        <v>57677</v>
      </c>
      <c r="I2595" s="172">
        <f>_xll.qlInterestRateIndexValueDate(Index1M,$H2595)</f>
        <v>57677</v>
      </c>
      <c r="J2595" s="177">
        <f>IFERROR(_xll.qlIndexFixing(Index1M,$H2595,TRUE,_xll.ohTrigger(RecalcTrigger,Trigger1M)),NA())</f>
        <v>1.5381673096274103E-2</v>
      </c>
      <c r="K2595" s="44">
        <f>IFERROR(_xll.qlIndexFixing(Index3M,H2595,TRUE,_xll.ohTrigger(RecalcTrigger,Trigger3M)),NA())</f>
        <v>1.5846027766751519E-2</v>
      </c>
      <c r="L2595" s="44">
        <f>IFERROR(_xll.qlIndexFixing(Index6M,$H2595,TRUE,_xll.ohTrigger(RecalcTrigger,Trigger6M)),NA())</f>
        <v>1.6031784179837937E-2</v>
      </c>
      <c r="M2595" s="178">
        <f>IFERROR(_xll.qlIndexFixing(Index1Y,$H2595,TRUE,_xll.ohTrigger(RecalcTrigger,Trigger1Y)),NA())</f>
        <v>1.6253731167003238E-2</v>
      </c>
      <c r="N2595" s="177">
        <f>IFERROR(_xll.qlIndexFixing(ONIndex1M,I2595,TRUE,_xll.ohTrigger(RecalcTrigger,Trigger1M)),NA())</f>
        <v>1.5371463474882496E-2</v>
      </c>
      <c r="O2595" s="44">
        <f>IFERROR(_xll.qlIndexFixing(ONIndex3M,I2595,TRUE,_xll.ohTrigger(RecalcTrigger,Trigger3M)),NA())</f>
        <v>1.5808815350786265E-2</v>
      </c>
      <c r="P2595" s="44">
        <f>IFERROR(_xll.qlIndexFixing(ONIndex6M,I2595,TRUE,_xll.ohTrigger(RecalcTrigger,Trigger6M)),NA())</f>
        <v>1.5955463002156334E-2</v>
      </c>
      <c r="Q2595" s="178">
        <f>IFERROR(_xll.qlIndexFixing(ONIndex1Y,I2595,TRUE,_xll.ohTrigger(RecalcTrigger,Trigger1Y)),NA())</f>
        <v>1.6095762193315544E-2</v>
      </c>
    </row>
    <row r="2596" spans="2:17" x14ac:dyDescent="0.2">
      <c r="B2596" s="39" t="s">
        <v>42</v>
      </c>
      <c r="D2596" s="42">
        <f>_xll.qlCalendarAdvance(Calendar,$D2595,B2596,"f",FALSE)</f>
        <v>57684</v>
      </c>
      <c r="E2596" s="172">
        <f>_xll.qlInterestRateIndexValueDate(IndexON,D2596)</f>
        <v>57684</v>
      </c>
      <c r="F2596" s="188">
        <f>IFERROR(_xll.qlIndexFixing(IndexON,D2596,TRUE,_xll.ohTrigger(RecalcTrigger,TriggerON)),NA())</f>
        <v>1.5355935270395804E-2</v>
      </c>
      <c r="H2596" s="42">
        <f>_xll.qlCalendarAdvance(Calendar,$H2595,B2596,"f",FALSE)</f>
        <v>57684</v>
      </c>
      <c r="I2596" s="172">
        <f>_xll.qlInterestRateIndexValueDate(Index1M,$H2596)</f>
        <v>57684</v>
      </c>
      <c r="J2596" s="177">
        <f>IFERROR(_xll.qlIndexFixing(Index1M,$H2596,TRUE,_xll.ohTrigger(RecalcTrigger,Trigger1M)),NA())</f>
        <v>1.5383160244469301E-2</v>
      </c>
      <c r="K2596" s="44">
        <f>IFERROR(_xll.qlIndexFixing(Index3M,H2596,TRUE,_xll.ohTrigger(RecalcTrigger,Trigger3M)),NA())</f>
        <v>1.5846167032056498E-2</v>
      </c>
      <c r="L2596" s="44">
        <f>IFERROR(_xll.qlIndexFixing(Index6M,$H2596,TRUE,_xll.ohTrigger(RecalcTrigger,Trigger6M)),NA())</f>
        <v>1.6033341858835547E-2</v>
      </c>
      <c r="M2596" s="178">
        <f>IFERROR(_xll.qlIndexFixing(Index1Y,$H2596,TRUE,_xll.ohTrigger(RecalcTrigger,Trigger1Y)),NA())</f>
        <v>1.6254968706153061E-2</v>
      </c>
      <c r="N2596" s="177">
        <f>IFERROR(_xll.qlIndexFixing(ONIndex1M,I2596,TRUE,_xll.ohTrigger(RecalcTrigger,Trigger1M)),NA())</f>
        <v>1.5371840138282966E-2</v>
      </c>
      <c r="O2596" s="44">
        <f>IFERROR(_xll.qlIndexFixing(ONIndex3M,I2596,TRUE,_xll.ohTrigger(RecalcTrigger,Trigger3M)),NA())</f>
        <v>1.5809670983928381E-2</v>
      </c>
      <c r="P2596" s="44">
        <f>IFERROR(_xll.qlIndexFixing(ONIndex6M,I2596,TRUE,_xll.ohTrigger(RecalcTrigger,Trigger6M)),NA())</f>
        <v>1.5956361642588401E-2</v>
      </c>
      <c r="Q2596" s="178">
        <f>IFERROR(_xll.qlIndexFixing(ONIndex1Y,I2596,TRUE,_xll.ohTrigger(RecalcTrigger,Trigger1Y)),NA())</f>
        <v>1.6096540798289372E-2</v>
      </c>
    </row>
    <row r="2597" spans="2:17" x14ac:dyDescent="0.2">
      <c r="B2597" s="39" t="s">
        <v>42</v>
      </c>
      <c r="D2597" s="42">
        <f>_xll.qlCalendarAdvance(Calendar,$D2596,B2597,"f",FALSE)</f>
        <v>57691</v>
      </c>
      <c r="E2597" s="172">
        <f>_xll.qlInterestRateIndexValueDate(IndexON,D2597)</f>
        <v>57691</v>
      </c>
      <c r="F2597" s="188">
        <f>IFERROR(_xll.qlIndexFixing(IndexON,D2597,TRUE,_xll.ohTrigger(RecalcTrigger,TriggerON)),NA())</f>
        <v>1.535695422743566E-2</v>
      </c>
      <c r="H2597" s="42">
        <f>_xll.qlCalendarAdvance(Calendar,$H2596,B2597,"f",FALSE)</f>
        <v>57691</v>
      </c>
      <c r="I2597" s="172">
        <f>_xll.qlInterestRateIndexValueDate(Index1M,$H2597)</f>
        <v>57691</v>
      </c>
      <c r="J2597" s="177">
        <f>IFERROR(_xll.qlIndexFixing(Index1M,$H2597,TRUE,_xll.ohTrigger(RecalcTrigger,Trigger1M)),NA())</f>
        <v>1.5383604404936494E-2</v>
      </c>
      <c r="K2597" s="44">
        <f>IFERROR(_xll.qlIndexFixing(Index3M,H2597,TRUE,_xll.ohTrigger(RecalcTrigger,Trigger3M)),NA())</f>
        <v>1.5847153337653422E-2</v>
      </c>
      <c r="L2597" s="44">
        <f>IFERROR(_xll.qlIndexFixing(Index6M,$H2597,TRUE,_xll.ohTrigger(RecalcTrigger,Trigger6M)),NA())</f>
        <v>1.6034480443745662E-2</v>
      </c>
      <c r="M2597" s="178">
        <f>IFERROR(_xll.qlIndexFixing(Index1Y,$H2597,TRUE,_xll.ohTrigger(RecalcTrigger,Trigger1Y)),NA())</f>
        <v>1.6256223412739468E-2</v>
      </c>
      <c r="N2597" s="177">
        <f>IFERROR(_xll.qlIndexFixing(ONIndex1M,I2597,TRUE,_xll.ohTrigger(RecalcTrigger,Trigger1M)),NA())</f>
        <v>1.5372237162130098E-2</v>
      </c>
      <c r="O2597" s="44">
        <f>IFERROR(_xll.qlIndexFixing(ONIndex3M,I2597,TRUE,_xll.ohTrigger(RecalcTrigger,Trigger3M)),NA())</f>
        <v>1.5810543862260218E-2</v>
      </c>
      <c r="P2597" s="44">
        <f>IFERROR(_xll.qlIndexFixing(ONIndex6M,I2597,TRUE,_xll.ohTrigger(RecalcTrigger,Trigger6M)),NA())</f>
        <v>1.5957276864846381E-2</v>
      </c>
      <c r="Q2597" s="178">
        <f>IFERROR(_xll.qlIndexFixing(ONIndex1Y,I2597,TRUE,_xll.ohTrigger(RecalcTrigger,Trigger1Y)),NA())</f>
        <v>1.6097336295334275E-2</v>
      </c>
    </row>
    <row r="2598" spans="2:17" x14ac:dyDescent="0.2">
      <c r="B2598" s="39" t="s">
        <v>42</v>
      </c>
      <c r="D2598" s="42">
        <f>_xll.qlCalendarAdvance(Calendar,$D2597,B2598,"f",FALSE)</f>
        <v>57698</v>
      </c>
      <c r="E2598" s="172">
        <f>_xll.qlInterestRateIndexValueDate(IndexON,D2598)</f>
        <v>57698</v>
      </c>
      <c r="F2598" s="188">
        <f>IFERROR(_xll.qlIndexFixing(IndexON,D2598,TRUE,_xll.ohTrigger(RecalcTrigger,TriggerON)),NA())</f>
        <v>1.5357989929447591E-2</v>
      </c>
      <c r="H2598" s="42">
        <f>_xll.qlCalendarAdvance(Calendar,$H2597,B2598,"f",FALSE)</f>
        <v>57698</v>
      </c>
      <c r="I2598" s="172">
        <f>_xll.qlInterestRateIndexValueDate(Index1M,$H2598)</f>
        <v>57698</v>
      </c>
      <c r="J2598" s="177">
        <f>IFERROR(_xll.qlIndexFixing(Index1M,$H2598,TRUE,_xll.ohTrigger(RecalcTrigger,Trigger1M)),NA())</f>
        <v>1.5384068953418366E-2</v>
      </c>
      <c r="K2598" s="44">
        <f>IFERROR(_xll.qlIndexFixing(Index3M,H2598,TRUE,_xll.ohTrigger(RecalcTrigger,Trigger3M)),NA())</f>
        <v>1.584815695543202E-2</v>
      </c>
      <c r="L2598" s="44">
        <f>IFERROR(_xll.qlIndexFixing(Index6M,$H2598,TRUE,_xll.ohTrigger(RecalcTrigger,Trigger6M)),NA())</f>
        <v>1.6035635743126397E-2</v>
      </c>
      <c r="M2598" s="178">
        <f>IFERROR(_xll.qlIndexFixing(Index1Y,$H2598,TRUE,_xll.ohTrigger(RecalcTrigger,Trigger1Y)),NA())</f>
        <v>1.6257495286825963E-2</v>
      </c>
      <c r="N2598" s="177">
        <f>IFERROR(_xll.qlIndexFixing(ONIndex1M,I2598,TRUE,_xll.ohTrigger(RecalcTrigger,Trigger1M)),NA())</f>
        <v>1.5372654546585984E-2</v>
      </c>
      <c r="O2598" s="44">
        <f>IFERROR(_xll.qlIndexFixing(ONIndex3M,I2598,TRUE,_xll.ohTrigger(RecalcTrigger,Trigger3M)),NA())</f>
        <v>1.5811433986024914E-2</v>
      </c>
      <c r="P2598" s="44">
        <f>IFERROR(_xll.qlIndexFixing(ONIndex6M,I2598,TRUE,_xll.ohTrigger(RecalcTrigger,Trigger6M)),NA())</f>
        <v>1.5958208669173413E-2</v>
      </c>
      <c r="Q2598" s="178">
        <f>IFERROR(_xll.qlIndexFixing(ONIndex1Y,I2598,TRUE,_xll.ohTrigger(RecalcTrigger,Trigger1Y)),NA())</f>
        <v>1.6098148684450253E-2</v>
      </c>
    </row>
    <row r="2599" spans="2:17" x14ac:dyDescent="0.2">
      <c r="B2599" s="39" t="s">
        <v>42</v>
      </c>
      <c r="D2599" s="42">
        <f>_xll.qlCalendarAdvance(Calendar,$D2598,B2599,"f",FALSE)</f>
        <v>57706</v>
      </c>
      <c r="E2599" s="172">
        <f>_xll.qlInterestRateIndexValueDate(IndexON,D2599)</f>
        <v>57706</v>
      </c>
      <c r="F2599" s="188">
        <f>IFERROR(_xll.qlIndexFixing(IndexON,D2599,TRUE,_xll.ohTrigger(RecalcTrigger,TriggerON)),NA())</f>
        <v>1.5359194092799955E-2</v>
      </c>
      <c r="H2599" s="42">
        <f>_xll.qlCalendarAdvance(Calendar,$H2598,B2599,"f",FALSE)</f>
        <v>57706</v>
      </c>
      <c r="I2599" s="172">
        <f>_xll.qlInterestRateIndexValueDate(Index1M,$H2599)</f>
        <v>57706</v>
      </c>
      <c r="J2599" s="177">
        <f>IFERROR(_xll.qlIndexFixing(Index1M,$H2599,TRUE,_xll.ohTrigger(RecalcTrigger,Trigger1M)),NA())</f>
        <v>1.5384264109487671E-2</v>
      </c>
      <c r="K2599" s="44">
        <f>IFERROR(_xll.qlIndexFixing(Index3M,H2599,TRUE,_xll.ohTrigger(RecalcTrigger,Trigger3M)),NA())</f>
        <v>1.5849325145783005E-2</v>
      </c>
      <c r="L2599" s="44">
        <f>IFERROR(_xll.qlIndexFixing(Index6M,$H2599,TRUE,_xll.ohTrigger(RecalcTrigger,Trigger6M)),NA())</f>
        <v>1.6036976552007986E-2</v>
      </c>
      <c r="M2599" s="178">
        <f>IFERROR(_xll.qlIndexFixing(Index1Y,$H2599,TRUE,_xll.ohTrigger(RecalcTrigger,Trigger1Y)),NA())</f>
        <v>1.6258969878722551E-2</v>
      </c>
      <c r="N2599" s="177">
        <f>IFERROR(_xll.qlIndexFixing(ONIndex1M,I2599,TRUE,_xll.ohTrigger(RecalcTrigger,Trigger1M)),NA())</f>
        <v>1.5373156488571738E-2</v>
      </c>
      <c r="O2599" s="44">
        <f>IFERROR(_xll.qlIndexFixing(ONIndex3M,I2599,TRUE,_xll.ohTrigger(RecalcTrigger,Trigger3M)),NA())</f>
        <v>1.5812472386959042E-2</v>
      </c>
      <c r="P2599" s="44">
        <f>IFERROR(_xll.qlIndexFixing(ONIndex6M,I2599,TRUE,_xll.ohTrigger(RecalcTrigger,Trigger6M)),NA())</f>
        <v>1.5959293892813253E-2</v>
      </c>
      <c r="Q2599" s="178">
        <f>IFERROR(_xll.qlIndexFixing(ONIndex1Y,I2599,TRUE,_xll.ohTrigger(RecalcTrigger,Trigger1Y)),NA())</f>
        <v>1.6099097813311314E-2</v>
      </c>
    </row>
    <row r="2600" spans="2:17" x14ac:dyDescent="0.2">
      <c r="B2600" s="39" t="s">
        <v>42</v>
      </c>
      <c r="D2600" s="42">
        <f>_xll.qlCalendarAdvance(Calendar,$D2599,B2600,"f",FALSE)</f>
        <v>57713</v>
      </c>
      <c r="E2600" s="172">
        <f>_xll.qlInterestRateIndexValueDate(IndexON,D2600)</f>
        <v>57713</v>
      </c>
      <c r="F2600" s="188">
        <f>IFERROR(_xll.qlIndexFixing(IndexON,D2600,TRUE,_xll.ohTrigger(RecalcTrigger,TriggerON)),NA())</f>
        <v>1.5360265676837015E-2</v>
      </c>
      <c r="H2600" s="42">
        <f>_xll.qlCalendarAdvance(Calendar,$H2599,B2600,"f",FALSE)</f>
        <v>57713</v>
      </c>
      <c r="I2600" s="172">
        <f>_xll.qlInterestRateIndexValueDate(Index1M,$H2600)</f>
        <v>57713</v>
      </c>
      <c r="J2600" s="177">
        <f>IFERROR(_xll.qlIndexFixing(Index1M,$H2600,TRUE,_xll.ohTrigger(RecalcTrigger,Trigger1M)),NA())</f>
        <v>1.5384770868942868E-2</v>
      </c>
      <c r="K2600" s="44">
        <f>IFERROR(_xll.qlIndexFixing(Index3M,H2600,TRUE,_xll.ohTrigger(RecalcTrigger,Trigger3M)),NA())</f>
        <v>1.5850365861135061E-2</v>
      </c>
      <c r="L2600" s="44">
        <f>IFERROR(_xll.qlIndexFixing(Index6M,$H2600,TRUE,_xll.ohTrigger(RecalcTrigger,Trigger6M)),NA())</f>
        <v>1.6037725459668924E-2</v>
      </c>
      <c r="M2600" s="178">
        <f>IFERROR(_xll.qlIndexFixing(Index1Y,$H2600,TRUE,_xll.ohTrigger(RecalcTrigger,Trigger1Y)),NA())</f>
        <v>1.6260278540528139E-2</v>
      </c>
      <c r="N2600" s="177">
        <f>IFERROR(_xll.qlIndexFixing(ONIndex1M,I2600,TRUE,_xll.ohTrigger(RecalcTrigger,Trigger1M)),NA())</f>
        <v>1.5373617502753012E-2</v>
      </c>
      <c r="O2600" s="44">
        <f>IFERROR(_xll.qlIndexFixing(ONIndex3M,I2600,TRUE,_xll.ohTrigger(RecalcTrigger,Trigger3M)),NA())</f>
        <v>1.5813399464910116E-2</v>
      </c>
      <c r="P2600" s="44">
        <f>IFERROR(_xll.qlIndexFixing(ONIndex6M,I2600,TRUE,_xll.ohTrigger(RecalcTrigger,Trigger6M)),NA())</f>
        <v>1.5960261229936989E-2</v>
      </c>
      <c r="Q2600" s="178">
        <f>IFERROR(_xll.qlIndexFixing(ONIndex1Y,I2600,TRUE,_xll.ohTrigger(RecalcTrigger,Trigger1Y)),NA())</f>
        <v>1.6099946399884546E-2</v>
      </c>
    </row>
    <row r="2601" spans="2:17" x14ac:dyDescent="0.2">
      <c r="B2601" s="39" t="s">
        <v>42</v>
      </c>
      <c r="D2601" s="42">
        <f>_xll.qlCalendarAdvance(Calendar,$D2600,B2601,"f",FALSE)</f>
        <v>57720</v>
      </c>
      <c r="E2601" s="172">
        <f>_xll.qlInterestRateIndexValueDate(IndexON,D2601)</f>
        <v>57720</v>
      </c>
      <c r="F2601" s="188">
        <f>IFERROR(_xll.qlIndexFixing(IndexON,D2601,TRUE,_xll.ohTrigger(RecalcTrigger,TriggerON)),NA())</f>
        <v>1.5361354005684058E-2</v>
      </c>
      <c r="H2601" s="42">
        <f>_xll.qlCalendarAdvance(Calendar,$H2600,B2601,"f",FALSE)</f>
        <v>57720</v>
      </c>
      <c r="I2601" s="172">
        <f>_xll.qlInterestRateIndexValueDate(Index1M,$H2601)</f>
        <v>57720</v>
      </c>
      <c r="J2601" s="177">
        <f>IFERROR(_xll.qlIndexFixing(Index1M,$H2601,TRUE,_xll.ohTrigger(RecalcTrigger,Trigger1M)),NA())</f>
        <v>1.5385298015559608E-2</v>
      </c>
      <c r="K2601" s="44">
        <f>IFERROR(_xll.qlIndexFixing(Index3M,H2601,TRUE,_xll.ohTrigger(RecalcTrigger,Trigger3M)),NA())</f>
        <v>1.5851423888708416E-2</v>
      </c>
      <c r="L2601" s="44">
        <f>IFERROR(_xll.qlIndexFixing(Index6M,$H2601,TRUE,_xll.ohTrigger(RecalcTrigger,Trigger6M)),NA())</f>
        <v>1.6038932043715183E-2</v>
      </c>
      <c r="M2601" s="178">
        <f>IFERROR(_xll.qlIndexFixing(Index1Y,$H2601,TRUE,_xll.ohTrigger(RecalcTrigger,Trigger1Y)),NA())</f>
        <v>1.6261604370039429E-2</v>
      </c>
      <c r="N2601" s="177">
        <f>IFERROR(_xll.qlIndexFixing(ONIndex1M,I2601,TRUE,_xll.ohTrigger(RecalcTrigger,Trigger1M)),NA())</f>
        <v>1.5374098877461995E-2</v>
      </c>
      <c r="O2601" s="44">
        <f>IFERROR(_xll.qlIndexFixing(ONIndex3M,I2601,TRUE,_xll.ohTrigger(RecalcTrigger,Trigger3M)),NA())</f>
        <v>1.5814343788213003E-2</v>
      </c>
      <c r="P2601" s="44">
        <f>IFERROR(_xll.qlIndexFixing(ONIndex6M,I2601,TRUE,_xll.ohTrigger(RecalcTrigger,Trigger6M)),NA())</f>
        <v>1.5961245148967684E-2</v>
      </c>
      <c r="Q2601" s="178">
        <f>IFERROR(_xll.qlIndexFixing(ONIndex1Y,I2601,TRUE,_xll.ohTrigger(RecalcTrigger,Trigger1Y)),NA())</f>
        <v>1.6100811878447807E-2</v>
      </c>
    </row>
    <row r="2602" spans="2:17" x14ac:dyDescent="0.2">
      <c r="B2602" s="39" t="s">
        <v>42</v>
      </c>
      <c r="D2602" s="42">
        <f>_xll.qlCalendarAdvance(Calendar,$D2601,B2602,"f",FALSE)</f>
        <v>57727</v>
      </c>
      <c r="E2602" s="172">
        <f>_xll.qlInterestRateIndexValueDate(IndexON,D2602)</f>
        <v>57727</v>
      </c>
      <c r="F2602" s="188">
        <f>IFERROR(_xll.qlIndexFixing(IndexON,D2602,TRUE,_xll.ohTrigger(RecalcTrigger,TriggerON)),NA())</f>
        <v>1.5362459079503177E-2</v>
      </c>
      <c r="H2602" s="42">
        <f>_xll.qlCalendarAdvance(Calendar,$H2601,B2602,"f",FALSE)</f>
        <v>57727</v>
      </c>
      <c r="I2602" s="172">
        <f>_xll.qlInterestRateIndexValueDate(Index1M,$H2602)</f>
        <v>57727</v>
      </c>
      <c r="J2602" s="177">
        <f>IFERROR(_xll.qlIndexFixing(Index1M,$H2602,TRUE,_xll.ohTrigger(RecalcTrigger,Trigger1M)),NA())</f>
        <v>1.5385845549340423E-2</v>
      </c>
      <c r="K2602" s="44">
        <f>IFERROR(_xll.qlIndexFixing(Index3M,H2602,TRUE,_xll.ohTrigger(RecalcTrigger,Trigger3M)),NA())</f>
        <v>1.585249922851658E-2</v>
      </c>
      <c r="L2602" s="44">
        <f>IFERROR(_xll.qlIndexFixing(Index6M,$H2602,TRUE,_xll.ohTrigger(RecalcTrigger,Trigger6M)),NA())</f>
        <v>1.604015534161354E-2</v>
      </c>
      <c r="M2602" s="178">
        <f>IFERROR(_xll.qlIndexFixing(Index1Y,$H2602,TRUE,_xll.ohTrigger(RecalcTrigger,Trigger1Y)),NA())</f>
        <v>1.6262947367323699E-2</v>
      </c>
      <c r="N2602" s="177">
        <f>IFERROR(_xll.qlIndexFixing(ONIndex1M,I2602,TRUE,_xll.ohTrigger(RecalcTrigger,Trigger1M)),NA())</f>
        <v>1.5374600612617639E-2</v>
      </c>
      <c r="O2602" s="44">
        <f>IFERROR(_xll.qlIndexFixing(ONIndex3M,I2602,TRUE,_xll.ohTrigger(RecalcTrigger,Trigger3M)),NA())</f>
        <v>1.5815305356705611E-2</v>
      </c>
      <c r="P2602" s="44">
        <f>IFERROR(_xll.qlIndexFixing(ONIndex6M,I2602,TRUE,_xll.ohTrigger(RecalcTrigger,Trigger6M)),NA())</f>
        <v>1.5962245649986384E-2</v>
      </c>
      <c r="Q2602" s="178">
        <f>IFERROR(_xll.qlIndexFixing(ONIndex1Y,I2602,TRUE,_xll.ohTrigger(RecalcTrigger,Trigger1Y)),NA())</f>
        <v>1.6101694249001097E-2</v>
      </c>
    </row>
    <row r="2603" spans="2:17" x14ac:dyDescent="0.2">
      <c r="B2603" s="39" t="s">
        <v>42</v>
      </c>
      <c r="D2603" s="42">
        <f>_xll.qlCalendarAdvance(Calendar,$D2602,B2603,"f",FALSE)</f>
        <v>57734</v>
      </c>
      <c r="E2603" s="172">
        <f>_xll.qlInterestRateIndexValueDate(IndexON,D2603)</f>
        <v>57734</v>
      </c>
      <c r="F2603" s="188">
        <f>IFERROR(_xll.qlIndexFixing(IndexON,D2603,TRUE,_xll.ohTrigger(RecalcTrigger,TriggerON)),NA())</f>
        <v>1.5363580898213325E-2</v>
      </c>
      <c r="H2603" s="42">
        <f>_xll.qlCalendarAdvance(Calendar,$H2602,B2603,"f",FALSE)</f>
        <v>57734</v>
      </c>
      <c r="I2603" s="172">
        <f>_xll.qlInterestRateIndexValueDate(Index1M,$H2603)</f>
        <v>57734</v>
      </c>
      <c r="J2603" s="177">
        <f>IFERROR(_xll.qlIndexFixing(Index1M,$H2603,TRUE,_xll.ohTrigger(RecalcTrigger,Trigger1M)),NA())</f>
        <v>1.5386413470287845E-2</v>
      </c>
      <c r="K2603" s="44">
        <f>IFERROR(_xll.qlIndexFixing(Index3M,H2603,TRUE,_xll.ohTrigger(RecalcTrigger,Trigger3M)),NA())</f>
        <v>1.5853591880573954E-2</v>
      </c>
      <c r="L2603" s="44">
        <f>IFERROR(_xll.qlIndexFixing(Index6M,$H2603,TRUE,_xll.ohTrigger(RecalcTrigger,Trigger6M)),NA())</f>
        <v>1.6041395353395781E-2</v>
      </c>
      <c r="M2603" s="178">
        <f>IFERROR(_xll.qlIndexFixing(Index1Y,$H2603,TRUE,_xll.ohTrigger(RecalcTrigger,Trigger1Y)),NA())</f>
        <v>1.6264307532449118E-2</v>
      </c>
      <c r="N2603" s="177">
        <f>IFERROR(_xll.qlIndexFixing(ONIndex1M,I2603,TRUE,_xll.ohTrigger(RecalcTrigger,Trigger1M)),NA())</f>
        <v>1.5375122708382039E-2</v>
      </c>
      <c r="O2603" s="44">
        <f>IFERROR(_xll.qlIndexFixing(ONIndex3M,I2603,TRUE,_xll.ohTrigger(RecalcTrigger,Trigger3M)),NA())</f>
        <v>1.5816284170550032E-2</v>
      </c>
      <c r="P2603" s="44">
        <f>IFERROR(_xll.qlIndexFixing(ONIndex6M,I2603,TRUE,_xll.ohTrigger(RecalcTrigger,Trigger6M)),NA())</f>
        <v>1.5963262732993089E-2</v>
      </c>
      <c r="Q2603" s="178">
        <f>IFERROR(_xll.qlIndexFixing(ONIndex1Y,I2603,TRUE,_xll.ohTrigger(RecalcTrigger,Trigger1Y)),NA())</f>
        <v>1.6102593511787555E-2</v>
      </c>
    </row>
    <row r="2604" spans="2:17" x14ac:dyDescent="0.2">
      <c r="B2604" s="39" t="s">
        <v>42</v>
      </c>
      <c r="D2604" s="42">
        <f>_xll.qlCalendarAdvance(Calendar,$D2603,B2604,"f",FALSE)</f>
        <v>57741</v>
      </c>
      <c r="E2604" s="172">
        <f>_xll.qlInterestRateIndexValueDate(IndexON,D2604)</f>
        <v>57741</v>
      </c>
      <c r="F2604" s="188">
        <f>IFERROR(_xll.qlIndexFixing(IndexON,D2604,TRUE,_xll.ohTrigger(RecalcTrigger,TriggerON)),NA())</f>
        <v>1.5364719461976595E-2</v>
      </c>
      <c r="H2604" s="42">
        <f>_xll.qlCalendarAdvance(Calendar,$H2603,B2604,"f",FALSE)</f>
        <v>57741</v>
      </c>
      <c r="I2604" s="172">
        <f>_xll.qlInterestRateIndexValueDate(Index1M,$H2604)</f>
        <v>57741</v>
      </c>
      <c r="J2604" s="177">
        <f>IFERROR(_xll.qlIndexFixing(Index1M,$H2604,TRUE,_xll.ohTrigger(RecalcTrigger,Trigger1M)),NA())</f>
        <v>1.538553082048489E-2</v>
      </c>
      <c r="K2604" s="44">
        <f>IFERROR(_xll.qlIndexFixing(Index3M,H2604,TRUE,_xll.ohTrigger(RecalcTrigger,Trigger3M)),NA())</f>
        <v>1.5854275464306674E-2</v>
      </c>
      <c r="L2604" s="44">
        <f>IFERROR(_xll.qlIndexFixing(Index6M,$H2604,TRUE,_xll.ohTrigger(RecalcTrigger,Trigger6M)),NA())</f>
        <v>1.6042652079091016E-2</v>
      </c>
      <c r="M2604" s="178">
        <f>IFERROR(_xll.qlIndexFixing(Index1Y,$H2604,TRUE,_xll.ohTrigger(RecalcTrigger,Trigger1Y)),NA())</f>
        <v>1.6265684865484298E-2</v>
      </c>
      <c r="N2604" s="177">
        <f>IFERROR(_xll.qlIndexFixing(ONIndex1M,I2604,TRUE,_xll.ohTrigger(RecalcTrigger,Trigger1M)),NA())</f>
        <v>1.5375665164674146E-2</v>
      </c>
      <c r="O2604" s="44">
        <f>IFERROR(_xll.qlIndexFixing(ONIndex3M,I2604,TRUE,_xll.ohTrigger(RecalcTrigger,Trigger3M)),NA())</f>
        <v>1.5817280229827313E-2</v>
      </c>
      <c r="P2604" s="44">
        <f>IFERROR(_xll.qlIndexFixing(ONIndex6M,I2604,TRUE,_xll.ohTrigger(RecalcTrigger,Trigger6M)),NA())</f>
        <v>1.5964296397987798E-2</v>
      </c>
      <c r="Q2604" s="178">
        <f>IFERROR(_xll.qlIndexFixing(ONIndex1Y,I2604,TRUE,_xll.ohTrigger(RecalcTrigger,Trigger1Y)),NA())</f>
        <v>1.6103509666645088E-2</v>
      </c>
    </row>
    <row r="2605" spans="2:17" x14ac:dyDescent="0.2">
      <c r="B2605" s="39" t="s">
        <v>42</v>
      </c>
      <c r="D2605" s="42">
        <f>_xll.qlCalendarAdvance(Calendar,$D2604,B2605,"f",FALSE)</f>
        <v>57748</v>
      </c>
      <c r="E2605" s="172">
        <f>_xll.qlInterestRateIndexValueDate(IndexON,D2605)</f>
        <v>57748</v>
      </c>
      <c r="F2605" s="188">
        <f>IFERROR(_xll.qlIndexFixing(IndexON,D2605,TRUE,_xll.ohTrigger(RecalcTrigger,TriggerON)),NA())</f>
        <v>1.5365874770549848E-2</v>
      </c>
      <c r="H2605" s="42">
        <f>_xll.qlCalendarAdvance(Calendar,$H2604,B2605,"f",FALSE)</f>
        <v>57748</v>
      </c>
      <c r="I2605" s="172">
        <f>_xll.qlInterestRateIndexValueDate(Index1M,$H2605)</f>
        <v>57748</v>
      </c>
      <c r="J2605" s="177">
        <f>IFERROR(_xll.qlIndexFixing(Index1M,$H2605,TRUE,_xll.ohTrigger(RecalcTrigger,Trigger1M)),NA())</f>
        <v>1.5386133589288808E-2</v>
      </c>
      <c r="K2605" s="44">
        <f>IFERROR(_xll.qlIndexFixing(Index3M,H2605,TRUE,_xll.ohTrigger(RecalcTrigger,Trigger3M)),NA())</f>
        <v>1.5855401455494265E-2</v>
      </c>
      <c r="L2605" s="44">
        <f>IFERROR(_xll.qlIndexFixing(Index6M,$H2605,TRUE,_xll.ohTrigger(RecalcTrigger,Trigger6M)),NA())</f>
        <v>1.6043925518730136E-2</v>
      </c>
      <c r="M2605" s="178">
        <f>IFERROR(_xll.qlIndexFixing(Index1Y,$H2605,TRUE,_xll.ohTrigger(RecalcTrigger,Trigger1Y)),NA())</f>
        <v>1.6267079366499404E-2</v>
      </c>
      <c r="N2605" s="177">
        <f>IFERROR(_xll.qlIndexFixing(ONIndex1M,I2605,TRUE,_xll.ohTrigger(RecalcTrigger,Trigger1M)),NA())</f>
        <v>1.5376227981575008E-2</v>
      </c>
      <c r="O2605" s="44">
        <f>IFERROR(_xll.qlIndexFixing(ONIndex3M,I2605,TRUE,_xll.ohTrigger(RecalcTrigger,Trigger3M)),NA())</f>
        <v>1.5818293534294314E-2</v>
      </c>
      <c r="P2605" s="44">
        <f>IFERROR(_xll.qlIndexFixing(ONIndex6M,I2605,TRUE,_xll.ohTrigger(RecalcTrigger,Trigger6M)),NA())</f>
        <v>1.5965346644970513E-2</v>
      </c>
      <c r="Q2605" s="178">
        <f>IFERROR(_xll.qlIndexFixing(ONIndex1Y,I2605,TRUE,_xll.ohTrigger(RecalcTrigger,Trigger1Y)),NA())</f>
        <v>1.6104442713573697E-2</v>
      </c>
    </row>
    <row r="2606" spans="2:17" x14ac:dyDescent="0.2">
      <c r="B2606" s="39" t="s">
        <v>42</v>
      </c>
      <c r="D2606" s="42">
        <f>_xll.qlCalendarAdvance(Calendar,$D2605,B2606,"f",FALSE)</f>
        <v>57755</v>
      </c>
      <c r="E2606" s="172">
        <f>_xll.qlInterestRateIndexValueDate(IndexON,D2606)</f>
        <v>57755</v>
      </c>
      <c r="F2606" s="188">
        <f>IFERROR(_xll.qlIndexFixing(IndexON,D2606,TRUE,_xll.ohTrigger(RecalcTrigger,TriggerON)),NA())</f>
        <v>1.5367046824095176E-2</v>
      </c>
      <c r="H2606" s="42">
        <f>_xll.qlCalendarAdvance(Calendar,$H2605,B2606,"f",FALSE)</f>
        <v>57755</v>
      </c>
      <c r="I2606" s="172">
        <f>_xll.qlInterestRateIndexValueDate(Index1M,$H2606)</f>
        <v>57755</v>
      </c>
      <c r="J2606" s="177">
        <f>IFERROR(_xll.qlIndexFixing(Index1M,$H2606,TRUE,_xll.ohTrigger(RecalcTrigger,Trigger1M)),NA())</f>
        <v>1.5386756741822827E-2</v>
      </c>
      <c r="K2606" s="44">
        <f>IFERROR(_xll.qlIndexFixing(Index3M,H2606,TRUE,_xll.ohTrigger(RecalcTrigger,Trigger3M)),NA())</f>
        <v>1.5856544758216611E-2</v>
      </c>
      <c r="L2606" s="44">
        <f>IFERROR(_xll.qlIndexFixing(Index6M,$H2606,TRUE,_xll.ohTrigger(RecalcTrigger,Trigger6M)),NA())</f>
        <v>1.6045215672345833E-2</v>
      </c>
      <c r="M2606" s="178">
        <f>IFERROR(_xll.qlIndexFixing(Index1Y,$H2606,TRUE,_xll.ohTrigger(RecalcTrigger,Trigger1Y)),NA())</f>
        <v>1.6268491035564825E-2</v>
      </c>
      <c r="N2606" s="177">
        <f>IFERROR(_xll.qlIndexFixing(ONIndex1M,I2606,TRUE,_xll.ohTrigger(RecalcTrigger,Trigger1M)),NA())</f>
        <v>1.5376811158841486E-2</v>
      </c>
      <c r="O2606" s="44">
        <f>IFERROR(_xll.qlIndexFixing(ONIndex3M,I2606,TRUE,_xll.ohTrigger(RecalcTrigger,Trigger3M)),NA())</f>
        <v>1.5819324083951036E-2</v>
      </c>
      <c r="P2606" s="44">
        <f>IFERROR(_xll.qlIndexFixing(ONIndex6M,I2606,TRUE,_xll.ohTrigger(RecalcTrigger,Trigger6M)),NA())</f>
        <v>1.5966413473941232E-2</v>
      </c>
      <c r="Q2606" s="178">
        <f>IFERROR(_xll.qlIndexFixing(ONIndex1Y,I2606,TRUE,_xll.ohTrigger(RecalcTrigger,Trigger1Y)),NA())</f>
        <v>1.6105392652492334E-2</v>
      </c>
    </row>
    <row r="2607" spans="2:17" x14ac:dyDescent="0.2">
      <c r="B2607" s="39" t="s">
        <v>42</v>
      </c>
      <c r="D2607" s="42">
        <f>_xll.qlCalendarAdvance(Calendar,$D2606,B2607,"f",FALSE)</f>
        <v>57762</v>
      </c>
      <c r="E2607" s="172">
        <f>_xll.qlInterestRateIndexValueDate(IndexON,D2607)</f>
        <v>57762</v>
      </c>
      <c r="F2607" s="188">
        <f>IFERROR(_xll.qlIndexFixing(IndexON,D2607,TRUE,_xll.ohTrigger(RecalcTrigger,TriggerON)),NA())</f>
        <v>1.536823562261258E-2</v>
      </c>
      <c r="H2607" s="42">
        <f>_xll.qlCalendarAdvance(Calendar,$H2606,B2607,"f",FALSE)</f>
        <v>57762</v>
      </c>
      <c r="I2607" s="172">
        <f>_xll.qlInterestRateIndexValueDate(Index1M,$H2607)</f>
        <v>57762</v>
      </c>
      <c r="J2607" s="177">
        <f>IFERROR(_xll.qlIndexFixing(Index1M,$H2607,TRUE,_xll.ohTrigger(RecalcTrigger,Trigger1M)),NA())</f>
        <v>1.5387400278098522E-2</v>
      </c>
      <c r="K2607" s="44">
        <f>IFERROR(_xll.qlIndexFixing(Index3M,H2607,TRUE,_xll.ohTrigger(RecalcTrigger,Trigger3M)),NA())</f>
        <v>1.5857705372491922E-2</v>
      </c>
      <c r="L2607" s="44">
        <f>IFERROR(_xll.qlIndexFixing(Index6M,$H2607,TRUE,_xll.ohTrigger(RecalcTrigger,Trigger6M)),NA())</f>
        <v>1.6046522539969001E-2</v>
      </c>
      <c r="M2607" s="178">
        <f>IFERROR(_xll.qlIndexFixing(Index1Y,$H2607,TRUE,_xll.ohTrigger(RecalcTrigger,Trigger1Y)),NA())</f>
        <v>1.6269919872752503E-2</v>
      </c>
      <c r="N2607" s="177">
        <f>IFERROR(_xll.qlIndexFixing(ONIndex1M,I2607,TRUE,_xll.ohTrigger(RecalcTrigger,Trigger1M)),NA())</f>
        <v>1.5377414696716718E-2</v>
      </c>
      <c r="O2607" s="44">
        <f>IFERROR(_xll.qlIndexFixing(ONIndex3M,I2607,TRUE,_xll.ohTrigger(RecalcTrigger,Trigger3M)),NA())</f>
        <v>1.5820371879121664E-2</v>
      </c>
      <c r="P2607" s="44">
        <f>IFERROR(_xll.qlIndexFixing(ONIndex6M,I2607,TRUE,_xll.ohTrigger(RecalcTrigger,Trigger6M)),NA())</f>
        <v>1.596749688481891E-2</v>
      </c>
      <c r="Q2607" s="178">
        <f>IFERROR(_xll.qlIndexFixing(ONIndex1Y,I2607,TRUE,_xll.ohTrigger(RecalcTrigger,Trigger1Y)),NA())</f>
        <v>1.6106359483644139E-2</v>
      </c>
    </row>
    <row r="2608" spans="2:17" x14ac:dyDescent="0.2">
      <c r="B2608" s="39" t="s">
        <v>42</v>
      </c>
      <c r="D2608" s="42">
        <f>_xll.qlCalendarAdvance(Calendar,$D2607,B2608,"f",FALSE)</f>
        <v>57769</v>
      </c>
      <c r="E2608" s="172">
        <f>_xll.qlInterestRateIndexValueDate(IndexON,D2608)</f>
        <v>57769</v>
      </c>
      <c r="F2608" s="188">
        <f>IFERROR(_xll.qlIndexFixing(IndexON,D2608,TRUE,_xll.ohTrigger(RecalcTrigger,TriggerON)),NA())</f>
        <v>1.5369441165939968E-2</v>
      </c>
      <c r="H2608" s="42">
        <f>_xll.qlCalendarAdvance(Calendar,$H2607,B2608,"f",FALSE)</f>
        <v>57769</v>
      </c>
      <c r="I2608" s="172">
        <f>_xll.qlInterestRateIndexValueDate(Index1M,$H2608)</f>
        <v>57769</v>
      </c>
      <c r="J2608" s="177">
        <f>IFERROR(_xll.qlIndexFixing(Index1M,$H2608,TRUE,_xll.ohTrigger(RecalcTrigger,Trigger1M)),NA())</f>
        <v>1.5388437641332341E-2</v>
      </c>
      <c r="K2608" s="44">
        <f>IFERROR(_xll.qlIndexFixing(Index3M,H2608,TRUE,_xll.ohTrigger(RecalcTrigger,Trigger3M)),NA())</f>
        <v>1.5860178284555927E-2</v>
      </c>
      <c r="L2608" s="44">
        <f>IFERROR(_xll.qlIndexFixing(Index6M,$H2608,TRUE,_xll.ohTrigger(RecalcTrigger,Trigger6M)),NA())</f>
        <v>1.6048750660191267E-2</v>
      </c>
      <c r="M2608" s="178">
        <f>IFERROR(_xll.qlIndexFixing(Index1Y,$H2608,TRUE,_xll.ohTrigger(RecalcTrigger,Trigger1Y)),NA())</f>
        <v>1.6271365878134381E-2</v>
      </c>
      <c r="N2608" s="177">
        <f>IFERROR(_xll.qlIndexFixing(ONIndex1M,I2608,TRUE,_xll.ohTrigger(RecalcTrigger,Trigger1M)),NA())</f>
        <v>1.5378038595200705E-2</v>
      </c>
      <c r="O2608" s="44">
        <f>IFERROR(_xll.qlIndexFixing(ONIndex3M,I2608,TRUE,_xll.ohTrigger(RecalcTrigger,Trigger3M)),NA())</f>
        <v>1.5821436919482013E-2</v>
      </c>
      <c r="P2608" s="44">
        <f>IFERROR(_xll.qlIndexFixing(ONIndex6M,I2608,TRUE,_xll.ohTrigger(RecalcTrigger,Trigger6M)),NA())</f>
        <v>1.5968596877684593E-2</v>
      </c>
      <c r="Q2608" s="178">
        <f>IFERROR(_xll.qlIndexFixing(ONIndex1Y,I2608,TRUE,_xll.ohTrigger(RecalcTrigger,Trigger1Y)),NA())</f>
        <v>1.6107343206785973E-2</v>
      </c>
    </row>
    <row r="2609" spans="2:17" x14ac:dyDescent="0.2">
      <c r="B2609" s="39" t="s">
        <v>42</v>
      </c>
      <c r="D2609" s="42">
        <f>_xll.qlCalendarAdvance(Calendar,$D2608,B2609,"f",FALSE)</f>
        <v>57776</v>
      </c>
      <c r="E2609" s="172">
        <f>_xll.qlInterestRateIndexValueDate(IndexON,D2609)</f>
        <v>57776</v>
      </c>
      <c r="F2609" s="188">
        <f>IFERROR(_xll.qlIndexFixing(IndexON,D2609,TRUE,_xll.ohTrigger(RecalcTrigger,TriggerON)),NA())</f>
        <v>1.537066345423943E-2</v>
      </c>
      <c r="H2609" s="42">
        <f>_xll.qlCalendarAdvance(Calendar,$H2608,B2609,"f",FALSE)</f>
        <v>57776</v>
      </c>
      <c r="I2609" s="172">
        <f>_xll.qlInterestRateIndexValueDate(Index1M,$H2609)</f>
        <v>57776</v>
      </c>
      <c r="J2609" s="177">
        <f>IFERROR(_xll.qlIndexFixing(Index1M,$H2609,TRUE,_xll.ohTrigger(RecalcTrigger,Trigger1M)),NA())</f>
        <v>1.539024912665856E-2</v>
      </c>
      <c r="K2609" s="44">
        <f>IFERROR(_xll.qlIndexFixing(Index3M,H2609,TRUE,_xll.ohTrigger(RecalcTrigger,Trigger3M)),NA())</f>
        <v>1.5861377387599632E-2</v>
      </c>
      <c r="L2609" s="44">
        <f>IFERROR(_xll.qlIndexFixing(Index6M,$H2609,TRUE,_xll.ohTrigger(RecalcTrigger,Trigger6M)),NA())</f>
        <v>1.6051455023938756E-2</v>
      </c>
      <c r="M2609" s="178">
        <f>IFERROR(_xll.qlIndexFixing(Index1Y,$H2609,TRUE,_xll.ohTrigger(RecalcTrigger,Trigger1Y)),NA())</f>
        <v>1.6272829051783955E-2</v>
      </c>
      <c r="N2609" s="177">
        <f>IFERROR(_xll.qlIndexFixing(ONIndex1M,I2609,TRUE,_xll.ohTrigger(RecalcTrigger,Trigger1M)),NA())</f>
        <v>1.5378682854131354E-2</v>
      </c>
      <c r="O2609" s="44">
        <f>IFERROR(_xll.qlIndexFixing(ONIndex3M,I2609,TRUE,_xll.ohTrigger(RecalcTrigger,Trigger3M)),NA())</f>
        <v>1.5822519205113128E-2</v>
      </c>
      <c r="P2609" s="44">
        <f>IFERROR(_xll.qlIndexFixing(ONIndex6M,I2609,TRUE,_xll.ohTrigger(RecalcTrigger,Trigger6M)),NA())</f>
        <v>1.5969713452457235E-2</v>
      </c>
      <c r="Q2609" s="178">
        <f>IFERROR(_xll.qlIndexFixing(ONIndex1Y,I2609,TRUE,_xll.ohTrigger(RecalcTrigger,Trigger1Y)),NA())</f>
        <v>1.6108343822079929E-2</v>
      </c>
    </row>
    <row r="2610" spans="2:17" x14ac:dyDescent="0.2">
      <c r="B2610" s="39" t="s">
        <v>42</v>
      </c>
      <c r="D2610" s="42">
        <f>_xll.qlCalendarAdvance(Calendar,$D2609,B2610,"f",FALSE)</f>
        <v>57783</v>
      </c>
      <c r="E2610" s="172">
        <f>_xll.qlInterestRateIndexValueDate(IndexON,D2610)</f>
        <v>57783</v>
      </c>
      <c r="F2610" s="188">
        <f>IFERROR(_xll.qlIndexFixing(IndexON,D2610,TRUE,_xll.ohTrigger(RecalcTrigger,TriggerON)),NA())</f>
        <v>1.5371902487510969E-2</v>
      </c>
      <c r="H2610" s="42">
        <f>_xll.qlCalendarAdvance(Calendar,$H2609,B2610,"f",FALSE)</f>
        <v>57783</v>
      </c>
      <c r="I2610" s="172">
        <f>_xll.qlInterestRateIndexValueDate(Index1M,$H2610)</f>
        <v>57783</v>
      </c>
      <c r="J2610" s="177">
        <f>IFERROR(_xll.qlIndexFixing(Index1M,$H2610,TRUE,_xll.ohTrigger(RecalcTrigger,Trigger1M)),NA())</f>
        <v>1.5391336780522782E-2</v>
      </c>
      <c r="K2610" s="44">
        <f>IFERROR(_xll.qlIndexFixing(Index3M,H2610,TRUE,_xll.ohTrigger(RecalcTrigger,Trigger3M)),NA())</f>
        <v>1.5862593804507448E-2</v>
      </c>
      <c r="L2610" s="44">
        <f>IFERROR(_xll.qlIndexFixing(Index6M,$H2610,TRUE,_xll.ohTrigger(RecalcTrigger,Trigger6M)),NA())</f>
        <v>1.6052818301651138E-2</v>
      </c>
      <c r="M2610" s="178">
        <f>IFERROR(_xll.qlIndexFixing(Index1Y,$H2610,TRUE,_xll.ohTrigger(RecalcTrigger,Trigger1Y)),NA())</f>
        <v>1.6274309393775166E-2</v>
      </c>
      <c r="N2610" s="177">
        <f>IFERROR(_xll.qlIndexFixing(ONIndex1M,I2610,TRUE,_xll.ohTrigger(RecalcTrigger,Trigger1M)),NA())</f>
        <v>1.5379347473670757E-2</v>
      </c>
      <c r="O2610" s="44">
        <f>IFERROR(_xll.qlIndexFixing(ONIndex3M,I2610,TRUE,_xll.ohTrigger(RecalcTrigger,Trigger3M)),NA())</f>
        <v>1.5823618736177103E-2</v>
      </c>
      <c r="P2610" s="44">
        <f>IFERROR(_xll.qlIndexFixing(ONIndex6M,I2610,TRUE,_xll.ohTrigger(RecalcTrigger,Trigger6M)),NA())</f>
        <v>1.5970846609298928E-2</v>
      </c>
      <c r="Q2610" s="178">
        <f>IFERROR(_xll.qlIndexFixing(ONIndex1Y,I2610,TRUE,_xll.ohTrigger(RecalcTrigger,Trigger1Y)),NA())</f>
        <v>1.6109361329363914E-2</v>
      </c>
    </row>
    <row r="2611" spans="2:17" x14ac:dyDescent="0.2">
      <c r="B2611" s="39" t="s">
        <v>42</v>
      </c>
      <c r="D2611" s="42">
        <f>_xll.qlCalendarAdvance(Calendar,$D2610,B2611,"f",FALSE)</f>
        <v>57790</v>
      </c>
      <c r="E2611" s="172">
        <f>_xll.qlInterestRateIndexValueDate(IndexON,D2611)</f>
        <v>57790</v>
      </c>
      <c r="F2611" s="188">
        <f>IFERROR(_xll.qlIndexFixing(IndexON,D2611,TRUE,_xll.ohTrigger(RecalcTrigger,TriggerON)),NA())</f>
        <v>1.5373158265754583E-2</v>
      </c>
      <c r="H2611" s="42">
        <f>_xll.qlCalendarAdvance(Calendar,$H2610,B2611,"f",FALSE)</f>
        <v>57790</v>
      </c>
      <c r="I2611" s="172">
        <f>_xll.qlInterestRateIndexValueDate(Index1M,$H2611)</f>
        <v>57790</v>
      </c>
      <c r="J2611" s="177">
        <f>IFERROR(_xll.qlIndexFixing(Index1M,$H2611,TRUE,_xll.ohTrigger(RecalcTrigger,Trigger1M)),NA())</f>
        <v>1.5391690776270332E-2</v>
      </c>
      <c r="K2611" s="44">
        <f>IFERROR(_xll.qlIndexFixing(Index3M,H2611,TRUE,_xll.ohTrigger(RecalcTrigger,Trigger3M)),NA())</f>
        <v>1.5863827535293473E-2</v>
      </c>
      <c r="L2611" s="44">
        <f>IFERROR(_xll.qlIndexFixing(Index6M,$H2611,TRUE,_xll.ohTrigger(RecalcTrigger,Trigger6M)),NA())</f>
        <v>1.6054198297202081E-2</v>
      </c>
      <c r="M2611" s="178">
        <f>IFERROR(_xll.qlIndexFixing(Index1Y,$H2611,TRUE,_xll.ohTrigger(RecalcTrigger,Trigger1Y)),NA())</f>
        <v>1.627580690418351E-2</v>
      </c>
      <c r="N2611" s="177">
        <f>IFERROR(_xll.qlIndexFixing(ONIndex1M,I2611,TRUE,_xll.ohTrigger(RecalcTrigger,Trigger1M)),NA())</f>
        <v>1.5380032453656822E-2</v>
      </c>
      <c r="O2611" s="44">
        <f>IFERROR(_xll.qlIndexFixing(ONIndex3M,I2611,TRUE,_xll.ohTrigger(RecalcTrigger,Trigger3M)),NA())</f>
        <v>1.5824735512430799E-2</v>
      </c>
      <c r="P2611" s="44">
        <f>IFERROR(_xll.qlIndexFixing(ONIndex6M,I2611,TRUE,_xll.ohTrigger(RecalcTrigger,Trigger6M)),NA())</f>
        <v>1.5971996348290718E-2</v>
      </c>
      <c r="Q2611" s="178">
        <f>IFERROR(_xll.qlIndexFixing(ONIndex1Y,I2611,TRUE,_xll.ohTrigger(RecalcTrigger,Trigger1Y)),NA())</f>
        <v>1.6110395728881066E-2</v>
      </c>
    </row>
    <row r="2612" spans="2:17" x14ac:dyDescent="0.2">
      <c r="B2612" s="39" t="s">
        <v>42</v>
      </c>
      <c r="D2612" s="42">
        <f>_xll.qlCalendarAdvance(Calendar,$D2611,B2612,"f",FALSE)</f>
        <v>57797</v>
      </c>
      <c r="E2612" s="172">
        <f>_xll.qlInterestRateIndexValueDate(IndexON,D2612)</f>
        <v>57797</v>
      </c>
      <c r="F2612" s="188">
        <f>IFERROR(_xll.qlIndexFixing(IndexON,D2612,TRUE,_xll.ohTrigger(RecalcTrigger,TriggerON)),NA())</f>
        <v>1.5374430788889226E-2</v>
      </c>
      <c r="H2612" s="42">
        <f>_xll.qlCalendarAdvance(Calendar,$H2611,B2612,"f",FALSE)</f>
        <v>57797</v>
      </c>
      <c r="I2612" s="172">
        <f>_xll.qlInterestRateIndexValueDate(Index1M,$H2612)</f>
        <v>57797</v>
      </c>
      <c r="J2612" s="177">
        <f>IFERROR(_xll.qlIndexFixing(Index1M,$H2612,TRUE,_xll.ohTrigger(RecalcTrigger,Trigger1M)),NA())</f>
        <v>1.5392442181869186E-2</v>
      </c>
      <c r="K2612" s="44">
        <f>IFERROR(_xll.qlIndexFixing(Index3M,H2612,TRUE,_xll.ohTrigger(RecalcTrigger,Trigger3M)),NA())</f>
        <v>1.58650785799762E-2</v>
      </c>
      <c r="L2612" s="44">
        <f>IFERROR(_xll.qlIndexFixing(Index6M,$H2612,TRUE,_xll.ohTrigger(RecalcTrigger,Trigger6M)),NA())</f>
        <v>1.6055595010625576E-2</v>
      </c>
      <c r="M2612" s="178">
        <f>IFERROR(_xll.qlIndexFixing(Index1Y,$H2612,TRUE,_xll.ohTrigger(RecalcTrigger,Trigger1Y)),NA())</f>
        <v>1.6276841198185465E-2</v>
      </c>
      <c r="N2612" s="177">
        <f>IFERROR(_xll.qlIndexFixing(ONIndex1M,I2612,TRUE,_xll.ohTrigger(RecalcTrigger,Trigger1M)),NA())</f>
        <v>1.5380737794251642E-2</v>
      </c>
      <c r="O2612" s="44">
        <f>IFERROR(_xll.qlIndexFixing(ONIndex3M,I2612,TRUE,_xll.ohTrigger(RecalcTrigger,Trigger3M)),NA())</f>
        <v>1.5825869534036308E-2</v>
      </c>
      <c r="P2612" s="44">
        <f>IFERROR(_xll.qlIndexFixing(ONIndex6M,I2612,TRUE,_xll.ohTrigger(RecalcTrigger,Trigger6M)),NA())</f>
        <v>1.5973162669027374E-2</v>
      </c>
      <c r="Q2612" s="178">
        <f>IFERROR(_xll.qlIndexFixing(ONIndex1Y,I2612,TRUE,_xll.ohTrigger(RecalcTrigger,Trigger1Y)),NA())</f>
        <v>1.6111447020469294E-2</v>
      </c>
    </row>
    <row r="2613" spans="2:17" x14ac:dyDescent="0.2">
      <c r="B2613" s="39" t="s">
        <v>42</v>
      </c>
      <c r="D2613" s="42">
        <f>_xll.qlCalendarAdvance(Calendar,$D2612,B2613,"f",FALSE)</f>
        <v>57804</v>
      </c>
      <c r="E2613" s="172">
        <f>_xll.qlInterestRateIndexValueDate(IndexON,D2613)</f>
        <v>57804</v>
      </c>
      <c r="F2613" s="188">
        <f>IFERROR(_xll.qlIndexFixing(IndexON,D2613,TRUE,_xll.ohTrigger(RecalcTrigger,TriggerON)),NA())</f>
        <v>1.5375720056914899E-2</v>
      </c>
      <c r="H2613" s="42">
        <f>_xll.qlCalendarAdvance(Calendar,$H2612,B2613,"f",FALSE)</f>
        <v>57804</v>
      </c>
      <c r="I2613" s="172">
        <f>_xll.qlInterestRateIndexValueDate(Index1M,$H2613)</f>
        <v>57804</v>
      </c>
      <c r="J2613" s="177">
        <f>IFERROR(_xll.qlIndexFixing(Index1M,$H2613,TRUE,_xll.ohTrigger(RecalcTrigger,Trigger1M)),NA())</f>
        <v>1.539359546119622E-2</v>
      </c>
      <c r="K2613" s="44">
        <f>IFERROR(_xll.qlIndexFixing(Index3M,H2613,TRUE,_xll.ohTrigger(RecalcTrigger,Trigger3M)),NA())</f>
        <v>1.586590869035118E-2</v>
      </c>
      <c r="L2613" s="44">
        <f>IFERROR(_xll.qlIndexFixing(Index6M,$H2613,TRUE,_xll.ohTrigger(RecalcTrigger,Trigger6M)),NA())</f>
        <v>1.6055631821782296E-2</v>
      </c>
      <c r="M2613" s="178">
        <f>IFERROR(_xll.qlIndexFixing(Index1Y,$H2613,TRUE,_xll.ohTrigger(RecalcTrigger,Trigger1Y)),NA())</f>
        <v>1.6278853430554685E-2</v>
      </c>
      <c r="N2613" s="177">
        <f>IFERROR(_xll.qlIndexFixing(ONIndex1M,I2613,TRUE,_xll.ohTrigger(RecalcTrigger,Trigger1M)),NA())</f>
        <v>1.5381463495293124E-2</v>
      </c>
      <c r="O2613" s="44">
        <f>IFERROR(_xll.qlIndexFixing(ONIndex3M,I2613,TRUE,_xll.ohTrigger(RecalcTrigger,Trigger3M)),NA())</f>
        <v>1.5827020800912583E-2</v>
      </c>
      <c r="P2613" s="44">
        <f>IFERROR(_xll.qlIndexFixing(ONIndex6M,I2613,TRUE,_xll.ohTrigger(RecalcTrigger,Trigger6M)),NA())</f>
        <v>1.5974345571670989E-2</v>
      </c>
      <c r="Q2613" s="178">
        <f>IFERROR(_xll.qlIndexFixing(ONIndex1Y,I2613,TRUE,_xll.ohTrigger(RecalcTrigger,Trigger1Y)),NA())</f>
        <v>1.6112515203966504E-2</v>
      </c>
    </row>
    <row r="2614" spans="2:17" x14ac:dyDescent="0.2">
      <c r="B2614" s="39" t="s">
        <v>42</v>
      </c>
      <c r="D2614" s="42">
        <f>_xll.qlCalendarAdvance(Calendar,$D2613,B2614,"f",FALSE)</f>
        <v>57811</v>
      </c>
      <c r="E2614" s="172">
        <f>_xll.qlInterestRateIndexValueDate(IndexON,D2614)</f>
        <v>57811</v>
      </c>
      <c r="F2614" s="188">
        <f>IFERROR(_xll.qlIndexFixing(IndexON,D2614,TRUE,_xll.ohTrigger(RecalcTrigger,TriggerON)),NA())</f>
        <v>1.5378698384365563E-2</v>
      </c>
      <c r="H2614" s="42">
        <f>_xll.qlCalendarAdvance(Calendar,$H2613,B2614,"f",FALSE)</f>
        <v>57811</v>
      </c>
      <c r="I2614" s="172">
        <f>_xll.qlInterestRateIndexValueDate(Index1M,$H2614)</f>
        <v>57811</v>
      </c>
      <c r="J2614" s="177">
        <f>IFERROR(_xll.qlIndexFixing(Index1M,$H2614,TRUE,_xll.ohTrigger(RecalcTrigger,Trigger1M)),NA())</f>
        <v>1.5394006154680687E-2</v>
      </c>
      <c r="K2614" s="44">
        <f>IFERROR(_xll.qlIndexFixing(Index3M,H2614,TRUE,_xll.ohTrigger(RecalcTrigger,Trigger3M)),NA())</f>
        <v>1.5867193070439142E-2</v>
      </c>
      <c r="L2614" s="44">
        <f>IFERROR(_xll.qlIndexFixing(Index6M,$H2614,TRUE,_xll.ohTrigger(RecalcTrigger,Trigger6M)),NA())</f>
        <v>1.6057058201128991E-2</v>
      </c>
      <c r="M2614" s="178">
        <f>IFERROR(_xll.qlIndexFixing(Index1Y,$H2614,TRUE,_xll.ohTrigger(RecalcTrigger,Trigger1Y)),NA())</f>
        <v>1.6280402446671838E-2</v>
      </c>
      <c r="N2614" s="177">
        <f>IFERROR(_xll.qlIndexFixing(ONIndex1M,I2614,TRUE,_xll.ohTrigger(RecalcTrigger,Trigger1M)),NA())</f>
        <v>1.5383723470071331E-2</v>
      </c>
      <c r="O2614" s="44">
        <f>IFERROR(_xll.qlIndexFixing(ONIndex3M,I2614,TRUE,_xll.ohTrigger(RecalcTrigger,Trigger3M)),NA())</f>
        <v>1.5829899587061824E-2</v>
      </c>
      <c r="P2614" s="44">
        <f>IFERROR(_xll.qlIndexFixing(ONIndex6M,I2614,TRUE,_xll.ohTrigger(RecalcTrigger,Trigger6M)),NA())</f>
        <v>1.5977289727302724E-2</v>
      </c>
      <c r="Q2614" s="178">
        <f>IFERROR(_xll.qlIndexFixing(ONIndex1Y,I2614,TRUE,_xll.ohTrigger(RecalcTrigger,Trigger1Y)),NA())</f>
        <v>1.6115336596300489E-2</v>
      </c>
    </row>
    <row r="2615" spans="2:17" x14ac:dyDescent="0.2">
      <c r="B2615" s="39" t="s">
        <v>42</v>
      </c>
      <c r="D2615" s="42">
        <f>_xll.qlCalendarAdvance(Calendar,$D2614,B2615,"f",FALSE)</f>
        <v>57818</v>
      </c>
      <c r="E2615" s="172">
        <f>_xll.qlInterestRateIndexValueDate(IndexON,D2615)</f>
        <v>57818</v>
      </c>
      <c r="F2615" s="188">
        <f>IFERROR(_xll.qlIndexFixing(IndexON,D2615,TRUE,_xll.ohTrigger(RecalcTrigger,TriggerON)),NA())</f>
        <v>1.5378348827882471E-2</v>
      </c>
      <c r="H2615" s="42">
        <f>_xll.qlCalendarAdvance(Calendar,$H2614,B2615,"f",FALSE)</f>
        <v>57818</v>
      </c>
      <c r="I2615" s="172">
        <f>_xll.qlInterestRateIndexValueDate(Index1M,$H2615)</f>
        <v>57818</v>
      </c>
      <c r="J2615" s="177">
        <f>IFERROR(_xll.qlIndexFixing(Index1M,$H2615,TRUE,_xll.ohTrigger(RecalcTrigger,Trigger1M)),NA())</f>
        <v>1.5394818721900932E-2</v>
      </c>
      <c r="K2615" s="44">
        <f>IFERROR(_xll.qlIndexFixing(Index3M,H2615,TRUE,_xll.ohTrigger(RecalcTrigger,Trigger3M)),NA())</f>
        <v>1.5868494763713766E-2</v>
      </c>
      <c r="L2615" s="44">
        <f>IFERROR(_xll.qlIndexFixing(Index6M,$H2615,TRUE,_xll.ohTrigger(RecalcTrigger,Trigger6M)),NA())</f>
        <v>1.6058501296234342E-2</v>
      </c>
      <c r="M2615" s="178">
        <f>IFERROR(_xll.qlIndexFixing(Index1Y,$H2615,TRUE,_xll.ohTrigger(RecalcTrigger,Trigger1Y)),NA())</f>
        <v>1.6281968631514987E-2</v>
      </c>
      <c r="N2615" s="177">
        <f>IFERROR(_xll.qlIndexFixing(ONIndex1M,I2615,TRUE,_xll.ohTrigger(RecalcTrigger,Trigger1M)),NA())</f>
        <v>1.5382975979202351E-2</v>
      </c>
      <c r="O2615" s="44">
        <f>IFERROR(_xll.qlIndexFixing(ONIndex3M,I2615,TRUE,_xll.ohTrigger(RecalcTrigger,Trigger3M)),NA())</f>
        <v>1.5829375070720575E-2</v>
      </c>
      <c r="P2615" s="44">
        <f>IFERROR(_xll.qlIndexFixing(ONIndex6M,I2615,TRUE,_xll.ohTrigger(RecalcTrigger,Trigger6M)),NA())</f>
        <v>1.5976761123246419E-2</v>
      </c>
      <c r="Q2615" s="178">
        <f>IFERROR(_xll.qlIndexFixing(ONIndex1Y,I2615,TRUE,_xll.ohTrigger(RecalcTrigger,Trigger1Y)),NA())</f>
        <v>1.6114702247498336E-2</v>
      </c>
    </row>
    <row r="2616" spans="2:17" x14ac:dyDescent="0.2">
      <c r="B2616" s="39" t="s">
        <v>42</v>
      </c>
      <c r="D2616" s="42">
        <f>_xll.qlCalendarAdvance(Calendar,$D2615,B2616,"f",FALSE)</f>
        <v>57825</v>
      </c>
      <c r="E2616" s="172">
        <f>_xll.qlInterestRateIndexValueDate(IndexON,D2616)</f>
        <v>57825</v>
      </c>
      <c r="F2616" s="188">
        <f>IFERROR(_xll.qlIndexFixing(IndexON,D2616,TRUE,_xll.ohTrigger(RecalcTrigger,TriggerON)),NA())</f>
        <v>1.5379688330743324E-2</v>
      </c>
      <c r="H2616" s="42">
        <f>_xll.qlCalendarAdvance(Calendar,$H2615,B2616,"f",FALSE)</f>
        <v>57825</v>
      </c>
      <c r="I2616" s="172">
        <f>_xll.qlInterestRateIndexValueDate(Index1M,$H2616)</f>
        <v>57825</v>
      </c>
      <c r="J2616" s="177">
        <f>IFERROR(_xll.qlIndexFixing(Index1M,$H2616,TRUE,_xll.ohTrigger(RecalcTrigger,Trigger1M)),NA())</f>
        <v>1.5396037634483117E-2</v>
      </c>
      <c r="K2616" s="44">
        <f>IFERROR(_xll.qlIndexFixing(Index3M,H2616,TRUE,_xll.ohTrigger(RecalcTrigger,Trigger3M)),NA())</f>
        <v>1.5869813770191969E-2</v>
      </c>
      <c r="L2616" s="44">
        <f>IFERROR(_xll.qlIndexFixing(Index6M,$H2616,TRUE,_xll.ohTrigger(RecalcTrigger,Trigger6M)),NA())</f>
        <v>1.6059961107132894E-2</v>
      </c>
      <c r="M2616" s="178">
        <f>IFERROR(_xll.qlIndexFixing(Index1Y,$H2616,TRUE,_xll.ohTrigger(RecalcTrigger,Trigger1Y)),NA())</f>
        <v>1.6283551985162958E-2</v>
      </c>
      <c r="N2616" s="177">
        <f>IFERROR(_xll.qlIndexFixing(ONIndex1M,I2616,TRUE,_xll.ohTrigger(RecalcTrigger,Trigger1M)),NA())</f>
        <v>1.5383762761908004E-2</v>
      </c>
      <c r="O2616" s="44">
        <f>IFERROR(_xll.qlIndexFixing(ONIndex3M,I2616,TRUE,_xll.ohTrigger(RecalcTrigger,Trigger3M)),NA())</f>
        <v>1.5830578073490198E-2</v>
      </c>
      <c r="P2616" s="44">
        <f>IFERROR(_xll.qlIndexFixing(ONIndex6M,I2616,TRUE,_xll.ohTrigger(RecalcTrigger,Trigger6M)),NA())</f>
        <v>1.5977993771854049E-2</v>
      </c>
      <c r="Q2616" s="178">
        <f>IFERROR(_xll.qlIndexFixing(ONIndex1Y,I2616,TRUE,_xll.ohTrigger(RecalcTrigger,Trigger1Y)),NA())</f>
        <v>1.6115821107370865E-2</v>
      </c>
    </row>
    <row r="2617" spans="2:17" x14ac:dyDescent="0.2">
      <c r="B2617" s="39" t="s">
        <v>42</v>
      </c>
      <c r="D2617" s="42">
        <f>_xll.qlCalendarAdvance(Calendar,$D2616,B2617,"f",FALSE)</f>
        <v>57832</v>
      </c>
      <c r="E2617" s="172">
        <f>_xll.qlInterestRateIndexValueDate(IndexON,D2617)</f>
        <v>57832</v>
      </c>
      <c r="F2617" s="188">
        <f>IFERROR(_xll.qlIndexFixing(IndexON,D2617,TRUE,_xll.ohTrigger(RecalcTrigger,TriggerON)),NA())</f>
        <v>1.5381044578495207E-2</v>
      </c>
      <c r="H2617" s="42">
        <f>_xll.qlCalendarAdvance(Calendar,$H2616,B2617,"f",FALSE)</f>
        <v>57832</v>
      </c>
      <c r="I2617" s="172">
        <f>_xll.qlInterestRateIndexValueDate(Index1M,$H2617)</f>
        <v>57832</v>
      </c>
      <c r="J2617" s="177">
        <f>IFERROR(_xll.qlIndexFixing(Index1M,$H2617,TRUE,_xll.ohTrigger(RecalcTrigger,Trigger1M)),NA())</f>
        <v>1.5396505017990676E-2</v>
      </c>
      <c r="K2617" s="44">
        <f>IFERROR(_xll.qlIndexFixing(Index3M,H2617,TRUE,_xll.ohTrigger(RecalcTrigger,Trigger3M)),NA())</f>
        <v>1.5871593512385717E-2</v>
      </c>
      <c r="L2617" s="44">
        <f>IFERROR(_xll.qlIndexFixing(Index6M,$H2617,TRUE,_xll.ohTrigger(RecalcTrigger,Trigger6M)),NA())</f>
        <v>1.6062829347088432E-2</v>
      </c>
      <c r="M2617" s="178">
        <f>IFERROR(_xll.qlIndexFixing(Index1Y,$H2617,TRUE,_xll.ohTrigger(RecalcTrigger,Trigger1Y)),NA())</f>
        <v>1.6285152507696354E-2</v>
      </c>
      <c r="N2617" s="177">
        <f>IFERROR(_xll.qlIndexFixing(ONIndex1M,I2617,TRUE,_xll.ohTrigger(RecalcTrigger,Trigger1M)),NA())</f>
        <v>1.5384569905060319E-2</v>
      </c>
      <c r="O2617" s="44">
        <f>IFERROR(_xll.qlIndexFixing(ONIndex3M,I2617,TRUE,_xll.ohTrigger(RecalcTrigger,Trigger3M)),NA())</f>
        <v>1.5831798321530588E-2</v>
      </c>
      <c r="P2617" s="44">
        <f>IFERROR(_xll.qlIndexFixing(ONIndex6M,I2617,TRUE,_xll.ohTrigger(RecalcTrigger,Trigger6M)),NA())</f>
        <v>1.597924300253073E-2</v>
      </c>
      <c r="Q2617" s="178">
        <f>IFERROR(_xll.qlIndexFixing(ONIndex1Y,I2617,TRUE,_xll.ohTrigger(RecalcTrigger,Trigger1Y)),NA())</f>
        <v>1.6116956859395515E-2</v>
      </c>
    </row>
    <row r="2618" spans="2:17" x14ac:dyDescent="0.2">
      <c r="B2618" s="39" t="s">
        <v>42</v>
      </c>
      <c r="D2618" s="42">
        <f>_xll.qlCalendarAdvance(Calendar,$D2617,B2618,"f",FALSE)</f>
        <v>57839</v>
      </c>
      <c r="E2618" s="172">
        <f>_xll.qlInterestRateIndexValueDate(IndexON,D2618)</f>
        <v>57839</v>
      </c>
      <c r="F2618" s="188">
        <f>IFERROR(_xll.qlIndexFixing(IndexON,D2618,TRUE,_xll.ohTrigger(RecalcTrigger,TriggerON)),NA())</f>
        <v>1.5382417571219165E-2</v>
      </c>
      <c r="H2618" s="42">
        <f>_xll.qlCalendarAdvance(Calendar,$H2617,B2618,"f",FALSE)</f>
        <v>57839</v>
      </c>
      <c r="I2618" s="172">
        <f>_xll.qlInterestRateIndexValueDate(Index1M,$H2618)</f>
        <v>57839</v>
      </c>
      <c r="J2618" s="177">
        <f>IFERROR(_xll.qlIndexFixing(Index1M,$H2618,TRUE,_xll.ohTrigger(RecalcTrigger,Trigger1M)),NA())</f>
        <v>1.5397378746870305E-2</v>
      </c>
      <c r="K2618" s="44">
        <f>IFERROR(_xll.qlIndexFixing(Index3M,H2618,TRUE,_xll.ohTrigger(RecalcTrigger,Trigger3M)),NA())</f>
        <v>1.5872948440786957E-2</v>
      </c>
      <c r="L2618" s="44">
        <f>IFERROR(_xll.qlIndexFixing(Index6M,$H2618,TRUE,_xll.ohTrigger(RecalcTrigger,Trigger6M)),NA())</f>
        <v>1.606432636850803E-2</v>
      </c>
      <c r="M2618" s="178">
        <f>IFERROR(_xll.qlIndexFixing(Index1Y,$H2618,TRUE,_xll.ohTrigger(RecalcTrigger,Trigger1Y)),NA())</f>
        <v>1.6286770199195777E-2</v>
      </c>
      <c r="N2618" s="177">
        <f>IFERROR(_xll.qlIndexFixing(ONIndex1M,I2618,TRUE,_xll.ohTrigger(RecalcTrigger,Trigger1M)),NA())</f>
        <v>1.5385397408902435E-2</v>
      </c>
      <c r="O2618" s="44">
        <f>IFERROR(_xll.qlIndexFixing(ONIndex3M,I2618,TRUE,_xll.ohTrigger(RecalcTrigger,Trigger3M)),NA())</f>
        <v>1.5833035815084884E-2</v>
      </c>
      <c r="P2618" s="44">
        <f>IFERROR(_xll.qlIndexFixing(ONIndex6M,I2618,TRUE,_xll.ohTrigger(RecalcTrigger,Trigger6M)),NA())</f>
        <v>1.5980508815276462E-2</v>
      </c>
      <c r="Q2618" s="178">
        <f>IFERROR(_xll.qlIndexFixing(ONIndex1Y,I2618,TRUE,_xll.ohTrigger(RecalcTrigger,Trigger1Y)),NA())</f>
        <v>1.611810950349124E-2</v>
      </c>
    </row>
    <row r="2619" spans="2:17" x14ac:dyDescent="0.2">
      <c r="B2619" s="39" t="s">
        <v>42</v>
      </c>
      <c r="D2619" s="42">
        <f>_xll.qlCalendarAdvance(Calendar,$D2618,B2619,"f",FALSE)</f>
        <v>57846</v>
      </c>
      <c r="E2619" s="172">
        <f>_xll.qlInterestRateIndexValueDate(IndexON,D2619)</f>
        <v>57846</v>
      </c>
      <c r="F2619" s="188">
        <f>IFERROR(_xll.qlIndexFixing(IndexON,D2619,TRUE,_xll.ohTrigger(RecalcTrigger,TriggerON)),NA())</f>
        <v>1.5383807308915198E-2</v>
      </c>
      <c r="H2619" s="42">
        <f>_xll.qlCalendarAdvance(Calendar,$H2618,B2619,"f",FALSE)</f>
        <v>57846</v>
      </c>
      <c r="I2619" s="172">
        <f>_xll.qlInterestRateIndexValueDate(Index1M,$H2619)</f>
        <v>57846</v>
      </c>
      <c r="J2619" s="177">
        <f>IFERROR(_xll.qlIndexFixing(Index1M,$H2619,TRUE,_xll.ohTrigger(RecalcTrigger,Trigger1M)),NA())</f>
        <v>1.5398272862979859E-2</v>
      </c>
      <c r="K2619" s="44">
        <f>IFERROR(_xll.qlIndexFixing(Index3M,H2619,TRUE,_xll.ohTrigger(RecalcTrigger,Trigger3M)),NA())</f>
        <v>1.5874320683203828E-2</v>
      </c>
      <c r="L2619" s="44">
        <f>IFERROR(_xll.qlIndexFixing(Index6M,$H2619,TRUE,_xll.ohTrigger(RecalcTrigger,Trigger6M)),NA())</f>
        <v>1.6065840108055958E-2</v>
      </c>
      <c r="M2619" s="178">
        <f>IFERROR(_xll.qlIndexFixing(Index1Y,$H2619,TRUE,_xll.ohTrigger(RecalcTrigger,Trigger1Y)),NA())</f>
        <v>1.6288405059743383E-2</v>
      </c>
      <c r="N2619" s="177">
        <f>IFERROR(_xll.qlIndexFixing(ONIndex1M,I2619,TRUE,_xll.ohTrigger(RecalcTrigger,Trigger1M)),NA())</f>
        <v>1.5386245273272259E-2</v>
      </c>
      <c r="O2619" s="44">
        <f>IFERROR(_xll.qlIndexFixing(ONIndex3M,I2619,TRUE,_xll.ohTrigger(RecalcTrigger,Trigger3M)),NA())</f>
        <v>1.58342905538289E-2</v>
      </c>
      <c r="P2619" s="44">
        <f>IFERROR(_xll.qlIndexFixing(ONIndex6M,I2619,TRUE,_xll.ohTrigger(RecalcTrigger,Trigger6M)),NA())</f>
        <v>1.5981791209848106E-2</v>
      </c>
      <c r="Q2619" s="178">
        <f>IFERROR(_xll.qlIndexFixing(ONIndex1Y,I2619,TRUE,_xll.ohTrigger(RecalcTrigger,Trigger1Y)),NA())</f>
        <v>1.6119279039658041E-2</v>
      </c>
    </row>
    <row r="2620" spans="2:17" x14ac:dyDescent="0.2">
      <c r="B2620" s="39" t="s">
        <v>42</v>
      </c>
      <c r="D2620" s="42">
        <f>_xll.qlCalendarAdvance(Calendar,$D2619,B2620,"f",FALSE)</f>
        <v>57853</v>
      </c>
      <c r="E2620" s="172">
        <f>_xll.qlInterestRateIndexValueDate(IndexON,D2620)</f>
        <v>57853</v>
      </c>
      <c r="F2620" s="188">
        <f>IFERROR(_xll.qlIndexFixing(IndexON,D2620,TRUE,_xll.ohTrigger(RecalcTrigger,TriggerON)),NA())</f>
        <v>1.5385213791421215E-2</v>
      </c>
      <c r="H2620" s="42">
        <f>_xll.qlCalendarAdvance(Calendar,$H2619,B2620,"f",FALSE)</f>
        <v>57853</v>
      </c>
      <c r="I2620" s="172">
        <f>_xll.qlInterestRateIndexValueDate(Index1M,$H2620)</f>
        <v>57853</v>
      </c>
      <c r="J2620" s="177">
        <f>IFERROR(_xll.qlIndexFixing(Index1M,$H2620,TRUE,_xll.ohTrigger(RecalcTrigger,Trigger1M)),NA())</f>
        <v>1.5399187366316805E-2</v>
      </c>
      <c r="K2620" s="44">
        <f>IFERROR(_xll.qlIndexFixing(Index3M,H2620,TRUE,_xll.ohTrigger(RecalcTrigger,Trigger3M)),NA())</f>
        <v>1.5875710239651307E-2</v>
      </c>
      <c r="L2620" s="44">
        <f>IFERROR(_xll.qlIndexFixing(Index6M,$H2620,TRUE,_xll.ohTrigger(RecalcTrigger,Trigger6M)),NA())</f>
        <v>1.6067370565771864E-2</v>
      </c>
      <c r="M2620" s="178">
        <f>IFERROR(_xll.qlIndexFixing(Index1Y,$H2620,TRUE,_xll.ohTrigger(RecalcTrigger,Trigger1Y)),NA())</f>
        <v>1.6290057089422438E-2</v>
      </c>
      <c r="N2620" s="177">
        <f>IFERROR(_xll.qlIndexFixing(ONIndex1M,I2620,TRUE,_xll.ohTrigger(RecalcTrigger,Trigger1M)),NA())</f>
        <v>1.5387113498088745E-2</v>
      </c>
      <c r="O2620" s="44">
        <f>IFERROR(_xll.qlIndexFixing(ONIndex3M,I2620,TRUE,_xll.ohTrigger(RecalcTrigger,Trigger3M)),NA())</f>
        <v>1.5835562537843684E-2</v>
      </c>
      <c r="P2620" s="44">
        <f>IFERROR(_xll.qlIndexFixing(ONIndex6M,I2620,TRUE,_xll.ohTrigger(RecalcTrigger,Trigger6M)),NA())</f>
        <v>1.5983090186407756E-2</v>
      </c>
      <c r="Q2620" s="178">
        <f>IFERROR(_xll.qlIndexFixing(ONIndex1Y,I2620,TRUE,_xll.ohTrigger(RecalcTrigger,Trigger1Y)),NA())</f>
        <v>1.6120465467895917E-2</v>
      </c>
    </row>
    <row r="2621" spans="2:17" x14ac:dyDescent="0.2">
      <c r="B2621" s="39" t="s">
        <v>42</v>
      </c>
      <c r="D2621" s="42">
        <f>_xll.qlCalendarAdvance(Calendar,$D2620,B2621,"f",FALSE)</f>
        <v>57860</v>
      </c>
      <c r="E2621" s="172">
        <f>_xll.qlInterestRateIndexValueDate(IndexON,D2621)</f>
        <v>57860</v>
      </c>
      <c r="F2621" s="188">
        <f>IFERROR(_xll.qlIndexFixing(IndexON,D2621,TRUE,_xll.ohTrigger(RecalcTrigger,TriggerON)),NA())</f>
        <v>1.5386637018899307E-2</v>
      </c>
      <c r="H2621" s="42">
        <f>_xll.qlCalendarAdvance(Calendar,$H2620,B2621,"f",FALSE)</f>
        <v>57860</v>
      </c>
      <c r="I2621" s="172">
        <f>_xll.qlInterestRateIndexValueDate(Index1M,$H2621)</f>
        <v>57860</v>
      </c>
      <c r="J2621" s="177">
        <f>IFERROR(_xll.qlIndexFixing(Index1M,$H2621,TRUE,_xll.ohTrigger(RecalcTrigger,Trigger1M)),NA())</f>
        <v>1.5398942894207722E-2</v>
      </c>
      <c r="K2621" s="44">
        <f>IFERROR(_xll.qlIndexFixing(Index3M,H2621,TRUE,_xll.ohTrigger(RecalcTrigger,Trigger3M)),NA())</f>
        <v>1.5877117110147894E-2</v>
      </c>
      <c r="L2621" s="44">
        <f>IFERROR(_xll.qlIndexFixing(Index6M,$H2621,TRUE,_xll.ohTrigger(RecalcTrigger,Trigger6M)),NA())</f>
        <v>1.6067510899832344E-2</v>
      </c>
      <c r="M2621" s="178">
        <f>IFERROR(_xll.qlIndexFixing(Index1Y,$H2621,TRUE,_xll.ohTrigger(RecalcTrigger,Trigger1Y)),NA())</f>
        <v>1.6291726288315989E-2</v>
      </c>
      <c r="N2621" s="177">
        <f>IFERROR(_xll.qlIndexFixing(ONIndex1M,I2621,TRUE,_xll.ohTrigger(RecalcTrigger,Trigger1M)),NA())</f>
        <v>1.5388002083513985E-2</v>
      </c>
      <c r="O2621" s="44">
        <f>IFERROR(_xll.qlIndexFixing(ONIndex3M,I2621,TRUE,_xll.ohTrigger(RecalcTrigger,Trigger3M)),NA())</f>
        <v>1.583685176721028E-2</v>
      </c>
      <c r="P2621" s="44">
        <f>IFERROR(_xll.qlIndexFixing(ONIndex6M,I2621,TRUE,_xll.ohTrigger(RecalcTrigger,Trigger6M)),NA())</f>
        <v>1.5984405745036456E-2</v>
      </c>
      <c r="Q2621" s="178">
        <f>IFERROR(_xll.qlIndexFixing(ONIndex1Y,I2621,TRUE,_xll.ohTrigger(RecalcTrigger,Trigger1Y)),NA())</f>
        <v>1.6121668788285914E-2</v>
      </c>
    </row>
    <row r="2622" spans="2:17" x14ac:dyDescent="0.2">
      <c r="B2622" s="39" t="s">
        <v>42</v>
      </c>
      <c r="D2622" s="42">
        <f>_xll.qlCalendarAdvance(Calendar,$D2621,B2622,"f",FALSE)</f>
        <v>57867</v>
      </c>
      <c r="E2622" s="172">
        <f>_xll.qlInterestRateIndexValueDate(IndexON,D2622)</f>
        <v>57867</v>
      </c>
      <c r="F2622" s="188">
        <f>IFERROR(_xll.qlIndexFixing(IndexON,D2622,TRUE,_xll.ohTrigger(RecalcTrigger,TriggerON)),NA())</f>
        <v>1.5388076991430522E-2</v>
      </c>
      <c r="H2622" s="42">
        <f>_xll.qlCalendarAdvance(Calendar,$H2621,B2622,"f",FALSE)</f>
        <v>57867</v>
      </c>
      <c r="I2622" s="172">
        <f>_xll.qlInterestRateIndexValueDate(Index1M,$H2622)</f>
        <v>57867</v>
      </c>
      <c r="J2622" s="177">
        <f>IFERROR(_xll.qlIndexFixing(Index1M,$H2622,TRUE,_xll.ohTrigger(RecalcTrigger,Trigger1M)),NA())</f>
        <v>1.5401077534723528E-2</v>
      </c>
      <c r="K2622" s="44">
        <f>IFERROR(_xll.qlIndexFixing(Index3M,H2622,TRUE,_xll.ohTrigger(RecalcTrigger,Trigger3M)),NA())</f>
        <v>1.587854129471385E-2</v>
      </c>
      <c r="L2622" s="44">
        <f>IFERROR(_xll.qlIndexFixing(Index6M,$H2622,TRUE,_xll.ohTrigger(RecalcTrigger,Trigger6M)),NA())</f>
        <v>1.6069071006275758E-2</v>
      </c>
      <c r="M2622" s="178">
        <f>IFERROR(_xll.qlIndexFixing(Index1Y,$H2622,TRUE,_xll.ohTrigger(RecalcTrigger,Trigger1Y)),NA())</f>
        <v>1.6293412656509298E-2</v>
      </c>
      <c r="N2622" s="177">
        <f>IFERROR(_xll.qlIndexFixing(ONIndex1M,I2622,TRUE,_xll.ohTrigger(RecalcTrigger,Trigger1M)),NA())</f>
        <v>1.5388911029466934E-2</v>
      </c>
      <c r="O2622" s="44">
        <f>IFERROR(_xll.qlIndexFixing(ONIndex3M,I2622,TRUE,_xll.ohTrigger(RecalcTrigger,Trigger3M)),NA())</f>
        <v>1.5838158241847644E-2</v>
      </c>
      <c r="P2622" s="44">
        <f>IFERROR(_xll.qlIndexFixing(ONIndex6M,I2622,TRUE,_xll.ohTrigger(RecalcTrigger,Trigger6M)),NA())</f>
        <v>1.5985737885572116E-2</v>
      </c>
      <c r="Q2622" s="178">
        <f>IFERROR(_xll.qlIndexFixing(ONIndex1Y,I2622,TRUE,_xll.ohTrigger(RecalcTrigger,Trigger1Y)),NA())</f>
        <v>1.6122889000665941E-2</v>
      </c>
    </row>
    <row r="2623" spans="2:17" x14ac:dyDescent="0.2">
      <c r="B2623" s="39" t="s">
        <v>42</v>
      </c>
      <c r="D2623" s="42">
        <f>_xll.qlCalendarAdvance(Calendar,$D2622,B2623,"f",FALSE)</f>
        <v>57874</v>
      </c>
      <c r="E2623" s="172">
        <f>_xll.qlInterestRateIndexValueDate(IndexON,D2623)</f>
        <v>57874</v>
      </c>
      <c r="F2623" s="188">
        <f>IFERROR(_xll.qlIndexFixing(IndexON,D2623,TRUE,_xll.ohTrigger(RecalcTrigger,TriggerON)),NA())</f>
        <v>1.5389533708771719E-2</v>
      </c>
      <c r="H2623" s="42">
        <f>_xll.qlCalendarAdvance(Calendar,$H2622,B2623,"f",FALSE)</f>
        <v>57874</v>
      </c>
      <c r="I2623" s="172">
        <f>_xll.qlInterestRateIndexValueDate(Index1M,$H2623)</f>
        <v>57874</v>
      </c>
      <c r="J2623" s="177">
        <f>IFERROR(_xll.qlIndexFixing(Index1M,$H2623,TRUE,_xll.ohTrigger(RecalcTrigger,Trigger1M)),NA())</f>
        <v>1.5402053199793306E-2</v>
      </c>
      <c r="K2623" s="44">
        <f>IFERROR(_xll.qlIndexFixing(Index3M,H2623,TRUE,_xll.ohTrigger(RecalcTrigger,Trigger3M)),NA())</f>
        <v>1.5879982793366793E-2</v>
      </c>
      <c r="L2623" s="44">
        <f>IFERROR(_xll.qlIndexFixing(Index6M,$H2623,TRUE,_xll.ohTrigger(RecalcTrigger,Trigger6M)),NA())</f>
        <v>1.6070647828777655E-2</v>
      </c>
      <c r="M2623" s="178">
        <f>IFERROR(_xll.qlIndexFixing(Index1Y,$H2623,TRUE,_xll.ohTrigger(RecalcTrigger,Trigger1Y)),NA())</f>
        <v>1.6295116194087411E-2</v>
      </c>
      <c r="N2623" s="177">
        <f>IFERROR(_xll.qlIndexFixing(ONIndex1M,I2623,TRUE,_xll.ohTrigger(RecalcTrigger,Trigger1M)),NA())</f>
        <v>1.5389840335866545E-2</v>
      </c>
      <c r="O2623" s="44">
        <f>IFERROR(_xll.qlIndexFixing(ONIndex3M,I2623,TRUE,_xll.ohTrigger(RecalcTrigger,Trigger3M)),NA())</f>
        <v>1.5839481961917867E-2</v>
      </c>
      <c r="P2623" s="44">
        <f>IFERROR(_xll.qlIndexFixing(ONIndex6M,I2623,TRUE,_xll.ohTrigger(RecalcTrigger,Trigger6M)),NA())</f>
        <v>1.5987086608176826E-2</v>
      </c>
      <c r="Q2623" s="178">
        <f>IFERROR(_xll.qlIndexFixing(ONIndex1Y,I2623,TRUE,_xll.ohTrigger(RecalcTrigger,Trigger1Y)),NA())</f>
        <v>1.6124126105198089E-2</v>
      </c>
    </row>
    <row r="2624" spans="2:17" x14ac:dyDescent="0.2">
      <c r="B2624" s="39" t="s">
        <v>42</v>
      </c>
      <c r="D2624" s="42">
        <f>_xll.qlCalendarAdvance(Calendar,$D2623,B2624,"f",FALSE)</f>
        <v>57881</v>
      </c>
      <c r="E2624" s="172">
        <f>_xll.qlInterestRateIndexValueDate(IndexON,D2624)</f>
        <v>57881</v>
      </c>
      <c r="F2624" s="188">
        <f>IFERROR(_xll.qlIndexFixing(IndexON,D2624,TRUE,_xll.ohTrigger(RecalcTrigger,TriggerON)),NA())</f>
        <v>1.5391007171003945E-2</v>
      </c>
      <c r="H2624" s="42">
        <f>_xll.qlCalendarAdvance(Calendar,$H2623,B2624,"f",FALSE)</f>
        <v>57881</v>
      </c>
      <c r="I2624" s="172">
        <f>_xll.qlInterestRateIndexValueDate(Index1M,$H2624)</f>
        <v>57881</v>
      </c>
      <c r="J2624" s="177">
        <f>IFERROR(_xll.qlIndexFixing(Index1M,$H2624,TRUE,_xll.ohTrigger(RecalcTrigger,Trigger1M)),NA())</f>
        <v>1.5403049252118335E-2</v>
      </c>
      <c r="K2624" s="44">
        <f>IFERROR(_xll.qlIndexFixing(Index3M,H2624,TRUE,_xll.ohTrigger(RecalcTrigger,Trigger3M)),NA())</f>
        <v>1.588144160612346E-2</v>
      </c>
      <c r="L2624" s="44">
        <f>IFERROR(_xll.qlIndexFixing(Index6M,$H2624,TRUE,_xll.ohTrigger(RecalcTrigger,Trigger6M)),NA())</f>
        <v>1.607224136737612E-2</v>
      </c>
      <c r="M2624" s="178">
        <f>IFERROR(_xll.qlIndexFixing(Index1Y,$H2624,TRUE,_xll.ohTrigger(RecalcTrigger,Trigger1Y)),NA())</f>
        <v>1.6296836901136702E-2</v>
      </c>
      <c r="N2624" s="177">
        <f>IFERROR(_xll.qlIndexFixing(ONIndex1M,I2624,TRUE,_xll.ohTrigger(RecalcTrigger,Trigger1M)),NA())</f>
        <v>1.539079000287491E-2</v>
      </c>
      <c r="O2624" s="44">
        <f>IFERROR(_xll.qlIndexFixing(ONIndex3M,I2624,TRUE,_xll.ohTrigger(RecalcTrigger,Trigger3M)),NA())</f>
        <v>1.5840822927096765E-2</v>
      </c>
      <c r="P2624" s="44">
        <f>IFERROR(_xll.qlIndexFixing(ONIndex6M,I2624,TRUE,_xll.ohTrigger(RecalcTrigger,Trigger6M)),NA())</f>
        <v>1.5988451912607449E-2</v>
      </c>
      <c r="Q2624" s="178">
        <f>IFERROR(_xll.qlIndexFixing(ONIndex1Y,I2624,TRUE,_xll.ohTrigger(RecalcTrigger,Trigger1Y)),NA())</f>
        <v>1.6125380101801312E-2</v>
      </c>
    </row>
    <row r="2625" spans="2:17" x14ac:dyDescent="0.2">
      <c r="B2625" s="39" t="s">
        <v>42</v>
      </c>
      <c r="D2625" s="42">
        <f>_xll.qlCalendarAdvance(Calendar,$D2624,B2625,"f",FALSE)</f>
        <v>57888</v>
      </c>
      <c r="E2625" s="172">
        <f>_xll.qlInterestRateIndexValueDate(IndexON,D2625)</f>
        <v>57888</v>
      </c>
      <c r="F2625" s="188">
        <f>IFERROR(_xll.qlIndexFixing(IndexON,D2625,TRUE,_xll.ohTrigger(RecalcTrigger,TriggerON)),NA())</f>
        <v>1.5392497378289294E-2</v>
      </c>
      <c r="H2625" s="42">
        <f>_xll.qlCalendarAdvance(Calendar,$H2624,B2625,"f",FALSE)</f>
        <v>57888</v>
      </c>
      <c r="I2625" s="172">
        <f>_xll.qlInterestRateIndexValueDate(Index1M,$H2625)</f>
        <v>57888</v>
      </c>
      <c r="J2625" s="177">
        <f>IFERROR(_xll.qlIndexFixing(Index1M,$H2625,TRUE,_xll.ohTrigger(RecalcTrigger,Trigger1M)),NA())</f>
        <v>1.5404065691703682E-2</v>
      </c>
      <c r="K2625" s="44">
        <f>IFERROR(_xll.qlIndexFixing(Index3M,H2625,TRUE,_xll.ohTrigger(RecalcTrigger,Trigger3M)),NA())</f>
        <v>1.5882917733005878E-2</v>
      </c>
      <c r="L2625" s="44">
        <f>IFERROR(_xll.qlIndexFixing(Index6M,$H2625,TRUE,_xll.ohTrigger(RecalcTrigger,Trigger6M)),NA())</f>
        <v>1.60738516221119E-2</v>
      </c>
      <c r="M2625" s="178">
        <f>IFERROR(_xll.qlIndexFixing(Index1Y,$H2625,TRUE,_xll.ohTrigger(RecalcTrigger,Trigger1Y)),NA())</f>
        <v>1.6298574777744657E-2</v>
      </c>
      <c r="N2625" s="177">
        <f>IFERROR(_xll.qlIndexFixing(ONIndex1M,I2625,TRUE,_xll.ohTrigger(RecalcTrigger,Trigger1M)),NA())</f>
        <v>1.539176003049203E-2</v>
      </c>
      <c r="O2625" s="44">
        <f>IFERROR(_xll.qlIndexFixing(ONIndex3M,I2625,TRUE,_xll.ohTrigger(RecalcTrigger,Trigger3M)),NA())</f>
        <v>1.5842181137708522E-2</v>
      </c>
      <c r="P2625" s="44">
        <f>IFERROR(_xll.qlIndexFixing(ONIndex6M,I2625,TRUE,_xll.ohTrigger(RecalcTrigger,Trigger6M)),NA())</f>
        <v>1.5989833799188169E-2</v>
      </c>
      <c r="Q2625" s="178">
        <f>IFERROR(_xll.qlIndexFixing(ONIndex1Y,I2625,TRUE,_xll.ohTrigger(RecalcTrigger,Trigger1Y)),NA())</f>
        <v>1.6126650990556657E-2</v>
      </c>
    </row>
    <row r="2626" spans="2:17" x14ac:dyDescent="0.2">
      <c r="B2626" s="39" t="s">
        <v>42</v>
      </c>
      <c r="D2626" s="42">
        <f>_xll.qlCalendarAdvance(Calendar,$D2625,B2626,"f",FALSE)</f>
        <v>57895</v>
      </c>
      <c r="E2626" s="172">
        <f>_xll.qlInterestRateIndexValueDate(IndexON,D2626)</f>
        <v>57895</v>
      </c>
      <c r="F2626" s="188">
        <f>IFERROR(_xll.qlIndexFixing(IndexON,D2626,TRUE,_xll.ohTrigger(RecalcTrigger,TriggerON)),NA())</f>
        <v>1.5394004330546718E-2</v>
      </c>
      <c r="H2626" s="42">
        <f>_xll.qlCalendarAdvance(Calendar,$H2625,B2626,"f",FALSE)</f>
        <v>57895</v>
      </c>
      <c r="I2626" s="172">
        <f>_xll.qlInterestRateIndexValueDate(Index1M,$H2626)</f>
        <v>57895</v>
      </c>
      <c r="J2626" s="177">
        <f>IFERROR(_xll.qlIndexFixing(Index1M,$H2626,TRUE,_xll.ohTrigger(RecalcTrigger,Trigger1M)),NA())</f>
        <v>1.5405102518554412E-2</v>
      </c>
      <c r="K2626" s="44">
        <f>IFERROR(_xll.qlIndexFixing(Index3M,H2626,TRUE,_xll.ohTrigger(RecalcTrigger,Trigger3M)),NA())</f>
        <v>1.5884411174033424E-2</v>
      </c>
      <c r="L2626" s="44">
        <f>IFERROR(_xll.qlIndexFixing(Index6M,$H2626,TRUE,_xll.ohTrigger(RecalcTrigger,Trigger6M)),NA())</f>
        <v>1.6076904395800538E-2</v>
      </c>
      <c r="M2626" s="178">
        <f>IFERROR(_xll.qlIndexFixing(Index1Y,$H2626,TRUE,_xll.ohTrigger(RecalcTrigger,Trigger1Y)),NA())</f>
        <v>1.6300329823998982E-2</v>
      </c>
      <c r="N2626" s="177">
        <f>IFERROR(_xll.qlIndexFixing(ONIndex1M,I2626,TRUE,_xll.ohTrigger(RecalcTrigger,Trigger1M)),NA())</f>
        <v>1.5392750418555812E-2</v>
      </c>
      <c r="O2626" s="44">
        <f>IFERROR(_xll.qlIndexFixing(ONIndex3M,I2626,TRUE,_xll.ohTrigger(RecalcTrigger,Trigger3M)),NA())</f>
        <v>1.5843556593672092E-2</v>
      </c>
      <c r="P2626" s="44">
        <f>IFERROR(_xll.qlIndexFixing(ONIndex6M,I2626,TRUE,_xll.ohTrigger(RecalcTrigger,Trigger6M)),NA())</f>
        <v>1.5991232267594802E-2</v>
      </c>
      <c r="Q2626" s="178">
        <f>IFERROR(_xll.qlIndexFixing(ONIndex1Y,I2626,TRUE,_xll.ohTrigger(RecalcTrigger,Trigger1Y)),NA())</f>
        <v>1.6127938771383077E-2</v>
      </c>
    </row>
    <row r="2627" spans="2:17" x14ac:dyDescent="0.2">
      <c r="B2627" s="39" t="s">
        <v>42</v>
      </c>
      <c r="D2627" s="42">
        <f>_xll.qlCalendarAdvance(Calendar,$D2626,B2627,"f",FALSE)</f>
        <v>57902</v>
      </c>
      <c r="E2627" s="172">
        <f>_xll.qlInterestRateIndexValueDate(IndexON,D2627)</f>
        <v>57902</v>
      </c>
      <c r="F2627" s="188">
        <f>IFERROR(_xll.qlIndexFixing(IndexON,D2627,TRUE,_xll.ohTrigger(RecalcTrigger,TriggerON)),NA())</f>
        <v>1.5395528027614125E-2</v>
      </c>
      <c r="H2627" s="42">
        <f>_xll.qlCalendarAdvance(Calendar,$H2626,B2627,"f",FALSE)</f>
        <v>57902</v>
      </c>
      <c r="I2627" s="172">
        <f>_xll.qlInterestRateIndexValueDate(Index1M,$H2627)</f>
        <v>57902</v>
      </c>
      <c r="J2627" s="177">
        <f>IFERROR(_xll.qlIndexFixing(Index1M,$H2627,TRUE,_xll.ohTrigger(RecalcTrigger,Trigger1M)),NA())</f>
        <v>1.5406159732673057E-2</v>
      </c>
      <c r="K2627" s="44">
        <f>IFERROR(_xll.qlIndexFixing(Index3M,H2627,TRUE,_xll.ohTrigger(RecalcTrigger,Trigger3M)),NA())</f>
        <v>1.5885921929222842E-2</v>
      </c>
      <c r="L2627" s="44">
        <f>IFERROR(_xll.qlIndexFixing(Index6M,$H2627,TRUE,_xll.ohTrigger(RecalcTrigger,Trigger6M)),NA())</f>
        <v>1.6078551881802978E-2</v>
      </c>
      <c r="M2627" s="178">
        <f>IFERROR(_xll.qlIndexFixing(Index1Y,$H2627,TRUE,_xll.ohTrigger(RecalcTrigger,Trigger1Y)),NA())</f>
        <v>1.630210203998872E-2</v>
      </c>
      <c r="N2627" s="177">
        <f>IFERROR(_xll.qlIndexFixing(ONIndex1M,I2627,TRUE,_xll.ohTrigger(RecalcTrigger,Trigger1M)),NA())</f>
        <v>1.5393761167147302E-2</v>
      </c>
      <c r="O2627" s="44">
        <f>IFERROR(_xll.qlIndexFixing(ONIndex3M,I2627,TRUE,_xll.ohTrigger(RecalcTrigger,Trigger3M)),NA())</f>
        <v>1.5844949294825383E-2</v>
      </c>
      <c r="P2627" s="44">
        <f>IFERROR(_xll.qlIndexFixing(ONIndex6M,I2627,TRUE,_xll.ohTrigger(RecalcTrigger,Trigger6M)),NA())</f>
        <v>1.5992647317989439E-2</v>
      </c>
      <c r="Q2627" s="178">
        <f>IFERROR(_xll.qlIndexFixing(ONIndex1Y,I2627,TRUE,_xll.ohTrigger(RecalcTrigger,Trigger1Y)),NA())</f>
        <v>1.6129243444199526E-2</v>
      </c>
    </row>
    <row r="2628" spans="2:17" x14ac:dyDescent="0.2">
      <c r="B2628" s="39" t="s">
        <v>42</v>
      </c>
      <c r="D2628" s="42">
        <f>_xll.qlCalendarAdvance(Calendar,$D2627,B2628,"f",FALSE)</f>
        <v>57909</v>
      </c>
      <c r="E2628" s="172">
        <f>_xll.qlInterestRateIndexValueDate(IndexON,D2628)</f>
        <v>57909</v>
      </c>
      <c r="F2628" s="188">
        <f>IFERROR(_xll.qlIndexFixing(IndexON,D2628,TRUE,_xll.ohTrigger(RecalcTrigger,TriggerON)),NA())</f>
        <v>1.5397068469653608E-2</v>
      </c>
      <c r="H2628" s="42">
        <f>_xll.qlCalendarAdvance(Calendar,$H2627,B2628,"f",FALSE)</f>
        <v>57909</v>
      </c>
      <c r="I2628" s="172">
        <f>_xll.qlInterestRateIndexValueDate(Index1M,$H2628)</f>
        <v>57909</v>
      </c>
      <c r="J2628" s="177">
        <f>IFERROR(_xll.qlIndexFixing(Index1M,$H2628,TRUE,_xll.ohTrigger(RecalcTrigger,Trigger1M)),NA())</f>
        <v>1.5407237334067216E-2</v>
      </c>
      <c r="K2628" s="44">
        <f>IFERROR(_xll.qlIndexFixing(Index3M,H2628,TRUE,_xll.ohTrigger(RecalcTrigger,Trigger3M)),NA())</f>
        <v>1.5887449998595267E-2</v>
      </c>
      <c r="L2628" s="44">
        <f>IFERROR(_xll.qlIndexFixing(Index6M,$H2628,TRUE,_xll.ohTrigger(RecalcTrigger,Trigger6M)),NA())</f>
        <v>1.6080216086294969E-2</v>
      </c>
      <c r="M2628" s="178">
        <f>IFERROR(_xll.qlIndexFixing(Index1Y,$H2628,TRUE,_xll.ohTrigger(RecalcTrigger,Trigger1Y)),NA())</f>
        <v>1.6303891425803796E-2</v>
      </c>
      <c r="N2628" s="177">
        <f>IFERROR(_xll.qlIndexFixing(ONIndex1M,I2628,TRUE,_xll.ohTrigger(RecalcTrigger,Trigger1M)),NA())</f>
        <v>1.53947922762665E-2</v>
      </c>
      <c r="O2628" s="44">
        <f>IFERROR(_xll.qlIndexFixing(ONIndex3M,I2628,TRUE,_xll.ohTrigger(RecalcTrigger,Trigger3M)),NA())</f>
        <v>1.5846359241249441E-2</v>
      </c>
      <c r="P2628" s="44">
        <f>IFERROR(_xll.qlIndexFixing(ONIndex6M,I2628,TRUE,_xll.ohTrigger(RecalcTrigger,Trigger6M)),NA())</f>
        <v>1.5994078950453128E-2</v>
      </c>
      <c r="Q2628" s="178">
        <f>IFERROR(_xll.qlIndexFixing(ONIndex1Y,I2628,TRUE,_xll.ohTrigger(RecalcTrigger,Trigger1Y)),NA())</f>
        <v>1.6130565009168096E-2</v>
      </c>
    </row>
    <row r="2629" spans="2:17" x14ac:dyDescent="0.2">
      <c r="B2629" s="39" t="s">
        <v>42</v>
      </c>
      <c r="D2629" s="42">
        <f>_xll.qlCalendarAdvance(Calendar,$D2628,B2629,"f",FALSE)</f>
        <v>57916</v>
      </c>
      <c r="E2629" s="172">
        <f>_xll.qlInterestRateIndexValueDate(IndexON,D2629)</f>
        <v>57916</v>
      </c>
      <c r="F2629" s="188">
        <f>IFERROR(_xll.qlIndexFixing(IndexON,D2629,TRUE,_xll.ohTrigger(RecalcTrigger,TriggerON)),NA())</f>
        <v>1.5398625656665166E-2</v>
      </c>
      <c r="H2629" s="42">
        <f>_xll.qlCalendarAdvance(Calendar,$H2628,B2629,"f",FALSE)</f>
        <v>57916</v>
      </c>
      <c r="I2629" s="172">
        <f>_xll.qlInterestRateIndexValueDate(Index1M,$H2629)</f>
        <v>57916</v>
      </c>
      <c r="J2629" s="177">
        <f>IFERROR(_xll.qlIndexFixing(Index1M,$H2629,TRUE,_xll.ohTrigger(RecalcTrigger,Trigger1M)),NA())</f>
        <v>1.5408740747577473E-2</v>
      </c>
      <c r="K2629" s="44">
        <f>IFERROR(_xll.qlIndexFixing(Index3M,H2629,TRUE,_xll.ohTrigger(RecalcTrigger,Trigger3M)),NA())</f>
        <v>1.5888995382170961E-2</v>
      </c>
      <c r="L2629" s="44">
        <f>IFERROR(_xll.qlIndexFixing(Index6M,$H2629,TRUE,_xll.ohTrigger(RecalcTrigger,Trigger6M)),NA())</f>
        <v>1.6081897009320084E-2</v>
      </c>
      <c r="M2629" s="178">
        <f>IFERROR(_xll.qlIndexFixing(Index1Y,$H2629,TRUE,_xll.ohTrigger(RecalcTrigger,Trigger1Y)),NA())</f>
        <v>1.6305697981534584E-2</v>
      </c>
      <c r="N2629" s="177">
        <f>IFERROR(_xll.qlIndexFixing(ONIndex1M,I2629,TRUE,_xll.ohTrigger(RecalcTrigger,Trigger1M)),NA())</f>
        <v>1.5395843745994453E-2</v>
      </c>
      <c r="O2629" s="44">
        <f>IFERROR(_xll.qlIndexFixing(ONIndex3M,I2629,TRUE,_xll.ohTrigger(RecalcTrigger,Trigger3M)),NA())</f>
        <v>1.5847786433187405E-2</v>
      </c>
      <c r="P2629" s="44">
        <f>IFERROR(_xll.qlIndexFixing(ONIndex6M,I2629,TRUE,_xll.ohTrigger(RecalcTrigger,Trigger6M)),NA())</f>
        <v>1.5995527164904821E-2</v>
      </c>
      <c r="Q2629" s="178">
        <f>IFERROR(_xll.qlIndexFixing(ONIndex1Y,I2629,TRUE,_xll.ohTrigger(RecalcTrigger,Trigger1Y)),NA())</f>
        <v>1.6131903466288788E-2</v>
      </c>
    </row>
    <row r="2630" spans="2:17" x14ac:dyDescent="0.2">
      <c r="B2630" s="39" t="s">
        <v>42</v>
      </c>
      <c r="D2630" s="42">
        <f>_xll.qlCalendarAdvance(Calendar,$D2629,B2630,"f",FALSE)</f>
        <v>57923</v>
      </c>
      <c r="E2630" s="172">
        <f>_xll.qlInterestRateIndexValueDate(IndexON,D2630)</f>
        <v>57923</v>
      </c>
      <c r="F2630" s="188">
        <f>IFERROR(_xll.qlIndexFixing(IndexON,D2630,TRUE,_xll.ohTrigger(RecalcTrigger,TriggerON)),NA())</f>
        <v>1.5400199588567753E-2</v>
      </c>
      <c r="H2630" s="42">
        <f>_xll.qlCalendarAdvance(Calendar,$H2629,B2630,"f",FALSE)</f>
        <v>57923</v>
      </c>
      <c r="I2630" s="172">
        <f>_xll.qlInterestRateIndexValueDate(Index1M,$H2630)</f>
        <v>57923</v>
      </c>
      <c r="J2630" s="177">
        <f>IFERROR(_xll.qlIndexFixing(Index1M,$H2630,TRUE,_xll.ohTrigger(RecalcTrigger,Trigger1M)),NA())</f>
        <v>1.5409453698712466E-2</v>
      </c>
      <c r="K2630" s="44">
        <f>IFERROR(_xll.qlIndexFixing(Index3M,H2630,TRUE,_xll.ohTrigger(RecalcTrigger,Trigger3M)),NA())</f>
        <v>1.5890558079970193E-2</v>
      </c>
      <c r="L2630" s="44">
        <f>IFERROR(_xll.qlIndexFixing(Index6M,$H2630,TRUE,_xll.ohTrigger(RecalcTrigger,Trigger6M)),NA())</f>
        <v>1.6083594650920151E-2</v>
      </c>
      <c r="M2630" s="178">
        <f>IFERROR(_xll.qlIndexFixing(Index1Y,$H2630,TRUE,_xll.ohTrigger(RecalcTrigger,Trigger1Y)),NA())</f>
        <v>1.6307521707273231E-2</v>
      </c>
      <c r="N2630" s="177">
        <f>IFERROR(_xll.qlIndexFixing(ONIndex1M,I2630,TRUE,_xll.ohTrigger(RecalcTrigger,Trigger1M)),NA())</f>
        <v>1.539691557633116E-2</v>
      </c>
      <c r="O2630" s="44">
        <f>IFERROR(_xll.qlIndexFixing(ONIndex3M,I2630,TRUE,_xll.ohTrigger(RecalcTrigger,Trigger3M)),NA())</f>
        <v>1.584923087031509E-2</v>
      </c>
      <c r="P2630" s="44">
        <f>IFERROR(_xll.qlIndexFixing(ONIndex6M,I2630,TRUE,_xll.ohTrigger(RecalcTrigger,Trigger6M)),NA())</f>
        <v>1.5996991961263474E-2</v>
      </c>
      <c r="Q2630" s="178">
        <f>IFERROR(_xll.qlIndexFixing(ONIndex1Y,I2630,TRUE,_xll.ohTrigger(RecalcTrigger,Trigger1Y)),NA())</f>
        <v>1.6133258815480556E-2</v>
      </c>
    </row>
    <row r="2631" spans="2:17" x14ac:dyDescent="0.2">
      <c r="B2631" s="39" t="s">
        <v>42</v>
      </c>
      <c r="D2631" s="42">
        <f>_xll.qlCalendarAdvance(Calendar,$D2630,B2631,"f",FALSE)</f>
        <v>57930</v>
      </c>
      <c r="E2631" s="172">
        <f>_xll.qlInterestRateIndexValueDate(IndexON,D2631)</f>
        <v>57930</v>
      </c>
      <c r="F2631" s="188">
        <f>IFERROR(_xll.qlIndexFixing(IndexON,D2631,TRUE,_xll.ohTrigger(RecalcTrigger,TriggerON)),NA())</f>
        <v>1.540179026536137E-2</v>
      </c>
      <c r="H2631" s="42">
        <f>_xll.qlCalendarAdvance(Calendar,$H2630,B2631,"f",FALSE)</f>
        <v>57930</v>
      </c>
      <c r="I2631" s="172">
        <f>_xll.qlInterestRateIndexValueDate(Index1M,$H2631)</f>
        <v>57930</v>
      </c>
      <c r="J2631" s="177">
        <f>IFERROR(_xll.qlIndexFixing(Index1M,$H2631,TRUE,_xll.ohTrigger(RecalcTrigger,Trigger1M)),NA())</f>
        <v>1.5410592461966091E-2</v>
      </c>
      <c r="K2631" s="44">
        <f>IFERROR(_xll.qlIndexFixing(Index3M,H2631,TRUE,_xll.ohTrigger(RecalcTrigger,Trigger3M)),NA())</f>
        <v>1.5892138092013217E-2</v>
      </c>
      <c r="L2631" s="44">
        <f>IFERROR(_xll.qlIndexFixing(Index6M,$H2631,TRUE,_xll.ohTrigger(RecalcTrigger,Trigger6M)),NA())</f>
        <v>1.6085309011137874E-2</v>
      </c>
      <c r="M2631" s="178">
        <f>IFERROR(_xll.qlIndexFixing(Index1Y,$H2631,TRUE,_xll.ohTrigger(RecalcTrigger,Trigger1Y)),NA())</f>
        <v>1.6309362603111666E-2</v>
      </c>
      <c r="N2631" s="177">
        <f>IFERROR(_xll.qlIndexFixing(ONIndex1M,I2631,TRUE,_xll.ohTrigger(RecalcTrigger,Trigger1M)),NA())</f>
        <v>1.5398007767033484E-2</v>
      </c>
      <c r="O2631" s="44">
        <f>IFERROR(_xll.qlIndexFixing(ONIndex3M,I2631,TRUE,_xll.ohTrigger(RecalcTrigger,Trigger3M)),NA())</f>
        <v>1.5850692552713541E-2</v>
      </c>
      <c r="P2631" s="44">
        <f>IFERROR(_xll.qlIndexFixing(ONIndex6M,I2631,TRUE,_xll.ohTrigger(RecalcTrigger,Trigger6M)),NA())</f>
        <v>1.5998473339610131E-2</v>
      </c>
      <c r="Q2631" s="178">
        <f>IFERROR(_xll.qlIndexFixing(ONIndex1Y,I2631,TRUE,_xll.ohTrigger(RecalcTrigger,Trigger1Y)),NA())</f>
        <v>1.6134631056662352E-2</v>
      </c>
    </row>
    <row r="2632" spans="2:17" x14ac:dyDescent="0.2">
      <c r="B2632" s="39" t="s">
        <v>42</v>
      </c>
      <c r="D2632" s="42">
        <f>_xll.qlCalendarAdvance(Calendar,$D2631,B2632,"f",FALSE)</f>
        <v>57937</v>
      </c>
      <c r="E2632" s="172">
        <f>_xll.qlInterestRateIndexValueDate(IndexON,D2632)</f>
        <v>57937</v>
      </c>
      <c r="F2632" s="188">
        <f>IFERROR(_xll.qlIndexFixing(IndexON,D2632,TRUE,_xll.ohTrigger(RecalcTrigger,TriggerON)),NA())</f>
        <v>1.5403397687208109E-2</v>
      </c>
      <c r="H2632" s="42">
        <f>_xll.qlCalendarAdvance(Calendar,$H2631,B2632,"f",FALSE)</f>
        <v>57937</v>
      </c>
      <c r="I2632" s="172">
        <f>_xll.qlInterestRateIndexValueDate(Index1M,$H2632)</f>
        <v>57937</v>
      </c>
      <c r="J2632" s="177">
        <f>IFERROR(_xll.qlIndexFixing(Index1M,$H2632,TRUE,_xll.ohTrigger(RecalcTrigger,Trigger1M)),NA())</f>
        <v>1.5411751612525622E-2</v>
      </c>
      <c r="K2632" s="44">
        <f>IFERROR(_xll.qlIndexFixing(Index3M,H2632,TRUE,_xll.ohTrigger(RecalcTrigger,Trigger3M)),NA())</f>
        <v>1.5893735418319416E-2</v>
      </c>
      <c r="L2632" s="44">
        <f>IFERROR(_xll.qlIndexFixing(Index6M,$H2632,TRUE,_xll.ohTrigger(RecalcTrigger,Trigger6M)),NA())</f>
        <v>1.6087040090017261E-2</v>
      </c>
      <c r="M2632" s="178">
        <f>IFERROR(_xll.qlIndexFixing(Index1Y,$H2632,TRUE,_xll.ohTrigger(RecalcTrigger,Trigger1Y)),NA())</f>
        <v>1.6311220669143145E-2</v>
      </c>
      <c r="N2632" s="177">
        <f>IFERROR(_xll.qlIndexFixing(ONIndex1M,I2632,TRUE,_xll.ohTrigger(RecalcTrigger,Trigger1M)),NA())</f>
        <v>1.5399120318344561E-2</v>
      </c>
      <c r="O2632" s="44">
        <f>IFERROR(_xll.qlIndexFixing(ONIndex3M,I2632,TRUE,_xll.ohTrigger(RecalcTrigger,Trigger3M)),NA())</f>
        <v>1.5852171480463806E-2</v>
      </c>
      <c r="P2632" s="44">
        <f>IFERROR(_xll.qlIndexFixing(ONIndex6M,I2632,TRUE,_xll.ohTrigger(RecalcTrigger,Trigger6M)),NA())</f>
        <v>1.5999971299944793E-2</v>
      </c>
      <c r="Q2632" s="178">
        <f>IFERROR(_xll.qlIndexFixing(ONIndex1Y,I2632,TRUE,_xll.ohTrigger(RecalcTrigger,Trigger1Y)),NA())</f>
        <v>1.6136020190077316E-2</v>
      </c>
    </row>
    <row r="2633" spans="2:17" x14ac:dyDescent="0.2">
      <c r="B2633" s="39" t="s">
        <v>42</v>
      </c>
      <c r="D2633" s="42">
        <f>_xll.qlCalendarAdvance(Calendar,$D2632,B2633,"f",FALSE)</f>
        <v>57944</v>
      </c>
      <c r="E2633" s="172">
        <f>_xll.qlInterestRateIndexValueDate(IndexON,D2633)</f>
        <v>57944</v>
      </c>
      <c r="F2633" s="188">
        <f>IFERROR(_xll.qlIndexFixing(IndexON,D2633,TRUE,_xll.ohTrigger(RecalcTrigger,TriggerON)),NA())</f>
        <v>1.5405021853945877E-2</v>
      </c>
      <c r="H2633" s="42">
        <f>_xll.qlCalendarAdvance(Calendar,$H2632,B2633,"f",FALSE)</f>
        <v>57944</v>
      </c>
      <c r="I2633" s="172">
        <f>_xll.qlInterestRateIndexValueDate(Index1M,$H2633)</f>
        <v>57944</v>
      </c>
      <c r="J2633" s="177">
        <f>IFERROR(_xll.qlIndexFixing(Index1M,$H2633,TRUE,_xll.ohTrigger(RecalcTrigger,Trigger1M)),NA())</f>
        <v>1.5412931150388526E-2</v>
      </c>
      <c r="K2633" s="44">
        <f>IFERROR(_xll.qlIndexFixing(Index3M,H2633,TRUE,_xll.ohTrigger(RecalcTrigger,Trigger3M)),NA())</f>
        <v>1.5895350058910816E-2</v>
      </c>
      <c r="L2633" s="44">
        <f>IFERROR(_xll.qlIndexFixing(Index6M,$H2633,TRUE,_xll.ohTrigger(RecalcTrigger,Trigger6M)),NA())</f>
        <v>1.6088787887602322E-2</v>
      </c>
      <c r="M2633" s="178">
        <f>IFERROR(_xll.qlIndexFixing(Index1Y,$H2633,TRUE,_xll.ohTrigger(RecalcTrigger,Trigger1Y)),NA())</f>
        <v>1.6313095905462038E-2</v>
      </c>
      <c r="N2633" s="177">
        <f>IFERROR(_xll.qlIndexFixing(ONIndex1M,I2633,TRUE,_xll.ohTrigger(RecalcTrigger,Trigger1M)),NA())</f>
        <v>1.5400253230264394E-2</v>
      </c>
      <c r="O2633" s="44">
        <f>IFERROR(_xll.qlIndexFixing(ONIndex3M,I2633,TRUE,_xll.ohTrigger(RecalcTrigger,Trigger3M)),NA())</f>
        <v>1.5853667653565884E-2</v>
      </c>
      <c r="P2633" s="44">
        <f>IFERROR(_xll.qlIndexFixing(ONIndex6M,I2633,TRUE,_xll.ohTrigger(RecalcTrigger,Trigger6M)),NA())</f>
        <v>1.600148584226746E-2</v>
      </c>
      <c r="Q2633" s="178">
        <f>IFERROR(_xll.qlIndexFixing(ONIndex1Y,I2633,TRUE,_xll.ohTrigger(RecalcTrigger,Trigger1Y)),NA())</f>
        <v>1.6137426215482309E-2</v>
      </c>
    </row>
    <row r="2634" spans="2:17" x14ac:dyDescent="0.2">
      <c r="B2634" s="39" t="s">
        <v>42</v>
      </c>
      <c r="D2634" s="42">
        <f>_xll.qlCalendarAdvance(Calendar,$D2633,B2634,"f",FALSE)</f>
        <v>57951</v>
      </c>
      <c r="E2634" s="172">
        <f>_xll.qlInterestRateIndexValueDate(IndexON,D2634)</f>
        <v>57951</v>
      </c>
      <c r="F2634" s="188">
        <f>IFERROR(_xll.qlIndexFixing(IndexON,D2634,TRUE,_xll.ohTrigger(RecalcTrigger,TriggerON)),NA())</f>
        <v>1.5406662765574675E-2</v>
      </c>
      <c r="H2634" s="42">
        <f>_xll.qlCalendarAdvance(Calendar,$H2633,B2634,"f",FALSE)</f>
        <v>57951</v>
      </c>
      <c r="I2634" s="172">
        <f>_xll.qlInterestRateIndexValueDate(Index1M,$H2634)</f>
        <v>57951</v>
      </c>
      <c r="J2634" s="177">
        <f>IFERROR(_xll.qlIndexFixing(Index1M,$H2634,TRUE,_xll.ohTrigger(RecalcTrigger,Trigger1M)),NA())</f>
        <v>1.5414131075559868E-2</v>
      </c>
      <c r="K2634" s="44">
        <f>IFERROR(_xll.qlIndexFixing(Index3M,H2634,TRUE,_xll.ohTrigger(RecalcTrigger,Trigger3M)),NA())</f>
        <v>1.5896982013808555E-2</v>
      </c>
      <c r="L2634" s="44">
        <f>IFERROR(_xll.qlIndexFixing(Index6M,$H2634,TRUE,_xll.ohTrigger(RecalcTrigger,Trigger6M)),NA())</f>
        <v>1.6089096147658528E-2</v>
      </c>
      <c r="M2634" s="178">
        <f>IFERROR(_xll.qlIndexFixing(Index1Y,$H2634,TRUE,_xll.ohTrigger(RecalcTrigger,Trigger1Y)),NA())</f>
        <v>1.6314988312163381E-2</v>
      </c>
      <c r="N2634" s="177">
        <f>IFERROR(_xll.qlIndexFixing(ONIndex1M,I2634,TRUE,_xll.ohTrigger(RecalcTrigger,Trigger1M)),NA())</f>
        <v>1.5401406502549841E-2</v>
      </c>
      <c r="O2634" s="44">
        <f>IFERROR(_xll.qlIndexFixing(ONIndex3M,I2634,TRUE,_xll.ohTrigger(RecalcTrigger,Trigger3M)),NA())</f>
        <v>1.5855181071857682E-2</v>
      </c>
      <c r="P2634" s="44">
        <f>IFERROR(_xll.qlIndexFixing(ONIndex6M,I2634,TRUE,_xll.ohTrigger(RecalcTrigger,Trigger6M)),NA())</f>
        <v>1.6003016966578132E-2</v>
      </c>
      <c r="Q2634" s="178">
        <f>IFERROR(_xll.qlIndexFixing(ONIndex1Y,I2634,TRUE,_xll.ohTrigger(RecalcTrigger,Trigger1Y)),NA())</f>
        <v>1.6138849132958377E-2</v>
      </c>
    </row>
    <row r="2635" spans="2:17" x14ac:dyDescent="0.2">
      <c r="B2635" s="39" t="s">
        <v>42</v>
      </c>
      <c r="D2635" s="42">
        <f>_xll.qlCalendarAdvance(Calendar,$D2634,B2635,"f",FALSE)</f>
        <v>57958</v>
      </c>
      <c r="E2635" s="172">
        <f>_xll.qlInterestRateIndexValueDate(IndexON,D2635)</f>
        <v>57958</v>
      </c>
      <c r="F2635" s="188">
        <f>IFERROR(_xll.qlIndexFixing(IndexON,D2635,TRUE,_xll.ohTrigger(RecalcTrigger,TriggerON)),NA())</f>
        <v>1.5408320422175548E-2</v>
      </c>
      <c r="H2635" s="42">
        <f>_xll.qlCalendarAdvance(Calendar,$H2634,B2635,"f",FALSE)</f>
        <v>57958</v>
      </c>
      <c r="I2635" s="172">
        <f>_xll.qlInterestRateIndexValueDate(Index1M,$H2635)</f>
        <v>57958</v>
      </c>
      <c r="J2635" s="177">
        <f>IFERROR(_xll.qlIndexFixing(Index1M,$H2635,TRUE,_xll.ohTrigger(RecalcTrigger,Trigger1M)),NA())</f>
        <v>1.5415351388054846E-2</v>
      </c>
      <c r="K2635" s="44">
        <f>IFERROR(_xll.qlIndexFixing(Index3M,H2635,TRUE,_xll.ohTrigger(RecalcTrigger,Trigger3M)),NA())</f>
        <v>1.5898164426094062E-2</v>
      </c>
      <c r="L2635" s="44">
        <f>IFERROR(_xll.qlIndexFixing(Index6M,$H2635,TRUE,_xll.ohTrigger(RecalcTrigger,Trigger6M)),NA())</f>
        <v>1.608990086273096E-2</v>
      </c>
      <c r="M2635" s="178">
        <f>IFERROR(_xll.qlIndexFixing(Index1Y,$H2635,TRUE,_xll.ohTrigger(RecalcTrigger,Trigger1Y)),NA())</f>
        <v>1.6316897889342874E-2</v>
      </c>
      <c r="N2635" s="177">
        <f>IFERROR(_xll.qlIndexFixing(ONIndex1M,I2635,TRUE,_xll.ohTrigger(RecalcTrigger,Trigger1M)),NA())</f>
        <v>1.540258013552509E-2</v>
      </c>
      <c r="O2635" s="44">
        <f>IFERROR(_xll.qlIndexFixing(ONIndex3M,I2635,TRUE,_xll.ohTrigger(RecalcTrigger,Trigger3M)),NA())</f>
        <v>1.5856711735501294E-2</v>
      </c>
      <c r="P2635" s="44">
        <f>IFERROR(_xll.qlIndexFixing(ONIndex6M,I2635,TRUE,_xll.ohTrigger(RecalcTrigger,Trigger6M)),NA())</f>
        <v>1.6004564672876809E-2</v>
      </c>
      <c r="Q2635" s="178">
        <f>IFERROR(_xll.qlIndexFixing(ONIndex1Y,I2635,TRUE,_xll.ohTrigger(RecalcTrigger,Trigger1Y)),NA())</f>
        <v>1.6140288942586567E-2</v>
      </c>
    </row>
    <row r="2636" spans="2:17" x14ac:dyDescent="0.2">
      <c r="B2636" s="39" t="s">
        <v>42</v>
      </c>
      <c r="D2636" s="42">
        <f>_xll.qlCalendarAdvance(Calendar,$D2635,B2636,"f",FALSE)</f>
        <v>57965</v>
      </c>
      <c r="E2636" s="172">
        <f>_xll.qlInterestRateIndexValueDate(IndexON,D2636)</f>
        <v>57965</v>
      </c>
      <c r="F2636" s="188">
        <f>IFERROR(_xll.qlIndexFixing(IndexON,D2636,TRUE,_xll.ohTrigger(RecalcTrigger,TriggerON)),NA())</f>
        <v>1.5409994823748496E-2</v>
      </c>
      <c r="H2636" s="42">
        <f>_xll.qlCalendarAdvance(Calendar,$H2635,B2636,"f",FALSE)</f>
        <v>57965</v>
      </c>
      <c r="I2636" s="172">
        <f>_xll.qlInterestRateIndexValueDate(Index1M,$H2636)</f>
        <v>57965</v>
      </c>
      <c r="J2636" s="177">
        <f>IFERROR(_xll.qlIndexFixing(Index1M,$H2636,TRUE,_xll.ohTrigger(RecalcTrigger,Trigger1M)),NA())</f>
        <v>1.5416592087875991E-2</v>
      </c>
      <c r="K2636" s="44">
        <f>IFERROR(_xll.qlIndexFixing(Index3M,H2636,TRUE,_xll.ohTrigger(RecalcTrigger,Trigger3M)),NA())</f>
        <v>1.5899829700531443E-2</v>
      </c>
      <c r="L2636" s="44">
        <f>IFERROR(_xll.qlIndexFixing(Index6M,$H2636,TRUE,_xll.ohTrigger(RecalcTrigger,Trigger6M)),NA())</f>
        <v>1.6091692452275402E-2</v>
      </c>
      <c r="M2636" s="178">
        <f>IFERROR(_xll.qlIndexFixing(Index1Y,$H2636,TRUE,_xll.ohTrigger(RecalcTrigger,Trigger1Y)),NA())</f>
        <v>1.6318824637097551E-2</v>
      </c>
      <c r="N2636" s="177">
        <f>IFERROR(_xll.qlIndexFixing(ONIndex1M,I2636,TRUE,_xll.ohTrigger(RecalcTrigger,Trigger1M)),NA())</f>
        <v>1.5403774129028047E-2</v>
      </c>
      <c r="O2636" s="44">
        <f>IFERROR(_xll.qlIndexFixing(ONIndex3M,I2636,TRUE,_xll.ohTrigger(RecalcTrigger,Trigger3M)),NA())</f>
        <v>1.5858259644577766E-2</v>
      </c>
      <c r="P2636" s="44">
        <f>IFERROR(_xll.qlIndexFixing(ONIndex6M,I2636,TRUE,_xll.ohTrigger(RecalcTrigger,Trigger6M)),NA())</f>
        <v>1.600612896116349E-2</v>
      </c>
      <c r="Q2636" s="178">
        <f>IFERROR(_xll.qlIndexFixing(ONIndex1Y,I2636,TRUE,_xll.ohTrigger(RecalcTrigger,Trigger1Y)),NA())</f>
        <v>1.6141745644366878E-2</v>
      </c>
    </row>
    <row r="2637" spans="2:17" x14ac:dyDescent="0.2">
      <c r="B2637" s="39" t="s">
        <v>42</v>
      </c>
      <c r="D2637" s="42">
        <f>_xll.qlCalendarAdvance(Calendar,$D2636,B2637,"f",FALSE)</f>
        <v>57972</v>
      </c>
      <c r="E2637" s="172">
        <f>_xll.qlInterestRateIndexValueDate(IndexON,D2637)</f>
        <v>57972</v>
      </c>
      <c r="F2637" s="188">
        <f>IFERROR(_xll.qlIndexFixing(IndexON,D2637,TRUE,_xll.ohTrigger(RecalcTrigger,TriggerON)),NA())</f>
        <v>1.5411685970131428E-2</v>
      </c>
      <c r="H2637" s="42">
        <f>_xll.qlCalendarAdvance(Calendar,$H2636,B2637,"f",FALSE)</f>
        <v>57972</v>
      </c>
      <c r="I2637" s="172">
        <f>_xll.qlInterestRateIndexValueDate(Index1M,$H2637)</f>
        <v>57972</v>
      </c>
      <c r="J2637" s="177">
        <f>IFERROR(_xll.qlIndexFixing(Index1M,$H2637,TRUE,_xll.ohTrigger(RecalcTrigger,Trigger1M)),NA())</f>
        <v>1.5417853175025836E-2</v>
      </c>
      <c r="K2637" s="44">
        <f>IFERROR(_xll.qlIndexFixing(Index3M,H2637,TRUE,_xll.ohTrigger(RecalcTrigger,Trigger3M)),NA())</f>
        <v>1.5901512288575854E-2</v>
      </c>
      <c r="L2637" s="44">
        <f>IFERROR(_xll.qlIndexFixing(Index6M,$H2637,TRUE,_xll.ohTrigger(RecalcTrigger,Trigger6M)),NA())</f>
        <v>1.6093500756973605E-2</v>
      </c>
      <c r="M2637" s="178">
        <f>IFERROR(_xll.qlIndexFixing(Index1Y,$H2637,TRUE,_xll.ohTrigger(RecalcTrigger,Trigger1Y)),NA())</f>
        <v>1.6320768555525111E-2</v>
      </c>
      <c r="N2637" s="177">
        <f>IFERROR(_xll.qlIndexFixing(ONIndex1M,I2637,TRUE,_xll.ohTrigger(RecalcTrigger,Trigger1M)),NA())</f>
        <v>1.5404988483058712E-2</v>
      </c>
      <c r="O2637" s="44">
        <f>IFERROR(_xll.qlIndexFixing(ONIndex3M,I2637,TRUE,_xll.ohTrigger(RecalcTrigger,Trigger3M)),NA())</f>
        <v>1.5859824798843958E-2</v>
      </c>
      <c r="P2637" s="44">
        <f>IFERROR(_xll.qlIndexFixing(ONIndex6M,I2637,TRUE,_xll.ohTrigger(RecalcTrigger,Trigger6M)),NA())</f>
        <v>1.6007709831438177E-2</v>
      </c>
      <c r="Q2637" s="178">
        <f>IFERROR(_xll.qlIndexFixing(ONIndex1Y,I2637,TRUE,_xll.ohTrigger(RecalcTrigger,Trigger1Y)),NA())</f>
        <v>1.6143219238137219E-2</v>
      </c>
    </row>
    <row r="2638" spans="2:17" x14ac:dyDescent="0.2">
      <c r="B2638" s="39" t="s">
        <v>42</v>
      </c>
      <c r="D2638" s="42">
        <f>_xll.qlCalendarAdvance(Calendar,$D2637,B2638,"f",FALSE)</f>
        <v>57979</v>
      </c>
      <c r="E2638" s="172">
        <f>_xll.qlInterestRateIndexValueDate(IndexON,D2638)</f>
        <v>57979</v>
      </c>
      <c r="F2638" s="188">
        <f>IFERROR(_xll.qlIndexFixing(IndexON,D2638,TRUE,_xll.ohTrigger(RecalcTrigger,TriggerON)),NA())</f>
        <v>1.5413393861486435E-2</v>
      </c>
      <c r="H2638" s="42">
        <f>_xll.qlCalendarAdvance(Calendar,$H2637,B2638,"f",FALSE)</f>
        <v>57979</v>
      </c>
      <c r="I2638" s="172">
        <f>_xll.qlInterestRateIndexValueDate(Index1M,$H2638)</f>
        <v>57979</v>
      </c>
      <c r="J2638" s="177">
        <f>IFERROR(_xll.qlIndexFixing(Index1M,$H2638,TRUE,_xll.ohTrigger(RecalcTrigger,Trigger1M)),NA())</f>
        <v>1.541913464951198E-2</v>
      </c>
      <c r="K2638" s="44">
        <f>IFERROR(_xll.qlIndexFixing(Index3M,H2638,TRUE,_xll.ohTrigger(RecalcTrigger,Trigger3M)),NA())</f>
        <v>1.5903682976887542E-2</v>
      </c>
      <c r="L2638" s="44">
        <f>IFERROR(_xll.qlIndexFixing(Index6M,$H2638,TRUE,_xll.ohTrigger(RecalcTrigger,Trigger6M)),NA())</f>
        <v>1.6095325776870346E-2</v>
      </c>
      <c r="M2638" s="178">
        <f>IFERROR(_xll.qlIndexFixing(Index1Y,$H2638,TRUE,_xll.ohTrigger(RecalcTrigger,Trigger1Y)),NA())</f>
        <v>1.6322729644723699E-2</v>
      </c>
      <c r="N2638" s="177">
        <f>IFERROR(_xll.qlIndexFixing(ONIndex1M,I2638,TRUE,_xll.ohTrigger(RecalcTrigger,Trigger1M)),NA())</f>
        <v>1.5406223197617086E-2</v>
      </c>
      <c r="O2638" s="44">
        <f>IFERROR(_xll.qlIndexFixing(ONIndex3M,I2638,TRUE,_xll.ohTrigger(RecalcTrigger,Trigger3M)),NA())</f>
        <v>1.5861407198380917E-2</v>
      </c>
      <c r="P2638" s="44">
        <f>IFERROR(_xll.qlIndexFixing(ONIndex6M,I2638,TRUE,_xll.ohTrigger(RecalcTrigger,Trigger6M)),NA())</f>
        <v>1.6009307283619822E-2</v>
      </c>
      <c r="Q2638" s="178">
        <f>IFERROR(_xll.qlIndexFixing(ONIndex1Y,I2638,TRUE,_xll.ohTrigger(RecalcTrigger,Trigger1Y)),NA())</f>
        <v>1.6144709723978634E-2</v>
      </c>
    </row>
    <row r="2639" spans="2:17" x14ac:dyDescent="0.2">
      <c r="B2639" s="39" t="s">
        <v>42</v>
      </c>
      <c r="D2639" s="42">
        <f>_xll.qlCalendarAdvance(Calendar,$D2638,B2639,"f",FALSE)</f>
        <v>57986</v>
      </c>
      <c r="E2639" s="172">
        <f>_xll.qlInterestRateIndexValueDate(IndexON,D2639)</f>
        <v>57986</v>
      </c>
      <c r="F2639" s="188">
        <f>IFERROR(_xll.qlIndexFixing(IndexON,D2639,TRUE,_xll.ohTrigger(RecalcTrigger,TriggerON)),NA())</f>
        <v>1.5415118497894564E-2</v>
      </c>
      <c r="H2639" s="42">
        <f>_xll.qlCalendarAdvance(Calendar,$H2638,B2639,"f",FALSE)</f>
        <v>57986</v>
      </c>
      <c r="I2639" s="172">
        <f>_xll.qlInterestRateIndexValueDate(Index1M,$H2639)</f>
        <v>57986</v>
      </c>
      <c r="J2639" s="177">
        <f>IFERROR(_xll.qlIndexFixing(Index1M,$H2639,TRUE,_xll.ohTrigger(RecalcTrigger,Trigger1M)),NA())</f>
        <v>1.5420436511347085E-2</v>
      </c>
      <c r="K2639" s="44">
        <f>IFERROR(_xll.qlIndexFixing(Index3M,H2639,TRUE,_xll.ohTrigger(RecalcTrigger,Trigger3M)),NA())</f>
        <v>1.590540150363853E-2</v>
      </c>
      <c r="L2639" s="44">
        <f>IFERROR(_xll.qlIndexFixing(Index6M,$H2639,TRUE,_xll.ohTrigger(RecalcTrigger,Trigger6M)),NA())</f>
        <v>1.6097658890944853E-2</v>
      </c>
      <c r="M2639" s="178">
        <f>IFERROR(_xll.qlIndexFixing(Index1Y,$H2639,TRUE,_xll.ohTrigger(RecalcTrigger,Trigger1Y)),NA())</f>
        <v>1.6324707904793012E-2</v>
      </c>
      <c r="N2639" s="177">
        <f>IFERROR(_xll.qlIndexFixing(ONIndex1M,I2639,TRUE,_xll.ohTrigger(RecalcTrigger,Trigger1M)),NA())</f>
        <v>1.5407478272703168E-2</v>
      </c>
      <c r="O2639" s="44">
        <f>IFERROR(_xll.qlIndexFixing(ONIndex3M,I2639,TRUE,_xll.ohTrigger(RecalcTrigger,Trigger3M)),NA())</f>
        <v>1.5863006843350735E-2</v>
      </c>
      <c r="P2639" s="44">
        <f>IFERROR(_xll.qlIndexFixing(ONIndex6M,I2639,TRUE,_xll.ohTrigger(RecalcTrigger,Trigger6M)),NA())</f>
        <v>1.6010921317870519E-2</v>
      </c>
      <c r="Q2639" s="178">
        <f>IFERROR(_xll.qlIndexFixing(ONIndex1Y,I2639,TRUE,_xll.ohTrigger(RecalcTrigger,Trigger1Y)),NA())</f>
        <v>1.6146217102134264E-2</v>
      </c>
    </row>
    <row r="2640" spans="2:17" x14ac:dyDescent="0.2">
      <c r="B2640" s="39" t="s">
        <v>42</v>
      </c>
      <c r="D2640" s="42">
        <f>_xll.qlCalendarAdvance(Calendar,$D2639,B2640,"f",FALSE)</f>
        <v>57993</v>
      </c>
      <c r="E2640" s="172">
        <f>_xll.qlInterestRateIndexValueDate(IndexON,D2640)</f>
        <v>57993</v>
      </c>
      <c r="F2640" s="188">
        <f>IFERROR(_xll.qlIndexFixing(IndexON,D2640,TRUE,_xll.ohTrigger(RecalcTrigger,TriggerON)),NA())</f>
        <v>1.5416859879274769E-2</v>
      </c>
      <c r="H2640" s="42">
        <f>_xll.qlCalendarAdvance(Calendar,$H2639,B2640,"f",FALSE)</f>
        <v>57993</v>
      </c>
      <c r="I2640" s="172">
        <f>_xll.qlInterestRateIndexValueDate(Index1M,$H2640)</f>
        <v>57993</v>
      </c>
      <c r="J2640" s="177">
        <f>IFERROR(_xll.qlIndexFixing(Index1M,$H2640,TRUE,_xll.ohTrigger(RecalcTrigger,Trigger1M)),NA())</f>
        <v>1.5421758760536218E-2</v>
      </c>
      <c r="K2640" s="44">
        <f>IFERROR(_xll.qlIndexFixing(Index3M,H2640,TRUE,_xll.ohTrigger(RecalcTrigger,Trigger3M)),NA())</f>
        <v>1.5907137344826239E-2</v>
      </c>
      <c r="L2640" s="44">
        <f>IFERROR(_xll.qlIndexFixing(Index6M,$H2640,TRUE,_xll.ohTrigger(RecalcTrigger,Trigger6M)),NA())</f>
        <v>1.6099518617025622E-2</v>
      </c>
      <c r="M2640" s="178">
        <f>IFERROR(_xll.qlIndexFixing(Index1Y,$H2640,TRUE,_xll.ohTrigger(RecalcTrigger,Trigger1Y)),NA())</f>
        <v>1.6326703335832971E-2</v>
      </c>
      <c r="N2640" s="177">
        <f>IFERROR(_xll.qlIndexFixing(ONIndex1M,I2640,TRUE,_xll.ohTrigger(RecalcTrigger,Trigger1M)),NA())</f>
        <v>1.5408753708316958E-2</v>
      </c>
      <c r="O2640" s="44">
        <f>IFERROR(_xll.qlIndexFixing(ONIndex3M,I2640,TRUE,_xll.ohTrigger(RecalcTrigger,Trigger3M)),NA())</f>
        <v>1.5864623733591321E-2</v>
      </c>
      <c r="P2640" s="44">
        <f>IFERROR(_xll.qlIndexFixing(ONIndex6M,I2640,TRUE,_xll.ohTrigger(RecalcTrigger,Trigger6M)),NA())</f>
        <v>1.6012551934028174E-2</v>
      </c>
      <c r="Q2640" s="178">
        <f>IFERROR(_xll.qlIndexFixing(ONIndex1Y,I2640,TRUE,_xll.ohTrigger(RecalcTrigger,Trigger1Y)),NA())</f>
        <v>1.614774137211783E-2</v>
      </c>
    </row>
    <row r="2641" spans="2:17" x14ac:dyDescent="0.2">
      <c r="B2641" s="39" t="s">
        <v>42</v>
      </c>
      <c r="D2641" s="42">
        <f>_xll.qlCalendarAdvance(Calendar,$D2640,B2641,"f",FALSE)</f>
        <v>58000</v>
      </c>
      <c r="E2641" s="172">
        <f>_xll.qlInterestRateIndexValueDate(IndexON,D2641)</f>
        <v>58000</v>
      </c>
      <c r="F2641" s="188">
        <f>IFERROR(_xll.qlIndexFixing(IndexON,D2641,TRUE,_xll.ohTrigger(RecalcTrigger,TriggerON)),NA())</f>
        <v>1.5418618005464957E-2</v>
      </c>
      <c r="H2641" s="42">
        <f>_xll.qlCalendarAdvance(Calendar,$H2640,B2641,"f",FALSE)</f>
        <v>58000</v>
      </c>
      <c r="I2641" s="172">
        <f>_xll.qlInterestRateIndexValueDate(Index1M,$H2641)</f>
        <v>58000</v>
      </c>
      <c r="J2641" s="177">
        <f>IFERROR(_xll.qlIndexFixing(Index1M,$H2641,TRUE,_xll.ohTrigger(RecalcTrigger,Trigger1M)),NA())</f>
        <v>1.5423101397079378E-2</v>
      </c>
      <c r="K2641" s="44">
        <f>IFERROR(_xll.qlIndexFixing(Index3M,H2641,TRUE,_xll.ohTrigger(RecalcTrigger,Trigger3M)),NA())</f>
        <v>1.5908890500475337E-2</v>
      </c>
      <c r="L2641" s="44">
        <f>IFERROR(_xll.qlIndexFixing(Index6M,$H2641,TRUE,_xll.ohTrigger(RecalcTrigger,Trigger6M)),NA())</f>
        <v>1.6101395059189477E-2</v>
      </c>
      <c r="M2641" s="178">
        <f>IFERROR(_xll.qlIndexFixing(Index1Y,$H2641,TRUE,_xll.ohTrigger(RecalcTrigger,Trigger1Y)),NA())</f>
        <v>1.6328715937945271E-2</v>
      </c>
      <c r="N2641" s="177">
        <f>IFERROR(_xll.qlIndexFixing(ONIndex1M,I2641,TRUE,_xll.ohTrigger(RecalcTrigger,Trigger1M)),NA())</f>
        <v>1.5410049504539503E-2</v>
      </c>
      <c r="O2641" s="44">
        <f>IFERROR(_xll.qlIndexFixing(ONIndex3M,I2641,TRUE,_xll.ohTrigger(RecalcTrigger,Trigger3M)),NA())</f>
        <v>1.5866257869102673E-2</v>
      </c>
      <c r="P2641" s="44">
        <f>IFERROR(_xll.qlIndexFixing(ONIndex6M,I2641,TRUE,_xll.ohTrigger(RecalcTrigger,Trigger6M)),NA())</f>
        <v>1.6014199132173834E-2</v>
      </c>
      <c r="Q2641" s="178">
        <f>IFERROR(_xll.qlIndexFixing(ONIndex1Y,I2641,TRUE,_xll.ohTrigger(RecalcTrigger,Trigger1Y)),NA())</f>
        <v>1.614928253441561E-2</v>
      </c>
    </row>
    <row r="2642" spans="2:17" x14ac:dyDescent="0.2">
      <c r="B2642" s="39" t="s">
        <v>42</v>
      </c>
      <c r="D2642" s="42">
        <f>_xll.qlCalendarAdvance(Calendar,$D2641,B2642,"f",FALSE)</f>
        <v>58007</v>
      </c>
      <c r="E2642" s="172">
        <f>_xll.qlInterestRateIndexValueDate(IndexON,D2642)</f>
        <v>58007</v>
      </c>
      <c r="F2642" s="188">
        <f>IFERROR(_xll.qlIndexFixing(IndexON,D2642,TRUE,_xll.ohTrigger(RecalcTrigger,TriggerON)),NA())</f>
        <v>1.5420392876546174E-2</v>
      </c>
      <c r="H2642" s="42">
        <f>_xll.qlCalendarAdvance(Calendar,$H2641,B2642,"f",FALSE)</f>
        <v>58007</v>
      </c>
      <c r="I2642" s="172">
        <f>_xll.qlInterestRateIndexValueDate(Index1M,$H2642)</f>
        <v>58007</v>
      </c>
      <c r="J2642" s="177">
        <f>IFERROR(_xll.qlIndexFixing(Index1M,$H2642,TRUE,_xll.ohTrigger(RecalcTrigger,Trigger1M)),NA())</f>
        <v>1.5424464420989228E-2</v>
      </c>
      <c r="K2642" s="44">
        <f>IFERROR(_xll.qlIndexFixing(Index3M,H2642,TRUE,_xll.ohTrigger(RecalcTrigger,Trigger3M)),NA())</f>
        <v>1.5910660970606078E-2</v>
      </c>
      <c r="L2642" s="44">
        <f>IFERROR(_xll.qlIndexFixing(Index6M,$H2642,TRUE,_xll.ohTrigger(RecalcTrigger,Trigger6M)),NA())</f>
        <v>1.6103288217481394E-2</v>
      </c>
      <c r="M2642" s="178">
        <f>IFERROR(_xll.qlIndexFixing(Index1Y,$H2642,TRUE,_xll.ohTrigger(RecalcTrigger,Trigger1Y)),NA())</f>
        <v>1.6330745711231387E-2</v>
      </c>
      <c r="N2642" s="177">
        <f>IFERROR(_xll.qlIndexFixing(ONIndex1M,I2642,TRUE,_xll.ohTrigger(RecalcTrigger,Trigger1M)),NA())</f>
        <v>1.5411365661127663E-2</v>
      </c>
      <c r="O2642" s="44">
        <f>IFERROR(_xll.qlIndexFixing(ONIndex3M,I2642,TRUE,_xll.ohTrigger(RecalcTrigger,Trigger3M)),NA())</f>
        <v>1.5867909249965839E-2</v>
      </c>
      <c r="P2642" s="44">
        <f>IFERROR(_xll.qlIndexFixing(ONIndex6M,I2642,TRUE,_xll.ohTrigger(RecalcTrigger,Trigger6M)),NA())</f>
        <v>1.6015862912307499E-2</v>
      </c>
      <c r="Q2642" s="178">
        <f>IFERROR(_xll.qlIndexFixing(ONIndex1Y,I2642,TRUE,_xll.ohTrigger(RecalcTrigger,Trigger1Y)),NA())</f>
        <v>1.6150840588622373E-2</v>
      </c>
    </row>
    <row r="2643" spans="2:17" x14ac:dyDescent="0.2">
      <c r="B2643" s="39" t="s">
        <v>42</v>
      </c>
      <c r="D2643" s="42">
        <f>_xll.qlCalendarAdvance(Calendar,$D2642,B2643,"f",FALSE)</f>
        <v>58014</v>
      </c>
      <c r="E2643" s="172">
        <f>_xll.qlInterestRateIndexValueDate(IndexON,D2643)</f>
        <v>58014</v>
      </c>
      <c r="F2643" s="188">
        <f>IFERROR(_xll.qlIndexFixing(IndexON,D2643,TRUE,_xll.ohTrigger(RecalcTrigger,TriggerON)),NA())</f>
        <v>1.5422184492680513E-2</v>
      </c>
      <c r="H2643" s="42">
        <f>_xll.qlCalendarAdvance(Calendar,$H2642,B2643,"f",FALSE)</f>
        <v>58014</v>
      </c>
      <c r="I2643" s="172">
        <f>_xll.qlInterestRateIndexValueDate(Index1M,$H2643)</f>
        <v>58014</v>
      </c>
      <c r="J2643" s="177">
        <f>IFERROR(_xll.qlIndexFixing(Index1M,$H2643,TRUE,_xll.ohTrigger(RecalcTrigger,Trigger1M)),NA())</f>
        <v>1.542456911364155E-2</v>
      </c>
      <c r="K2643" s="44">
        <f>IFERROR(_xll.qlIndexFixing(Index3M,H2643,TRUE,_xll.ohTrigger(RecalcTrigger,Trigger3M)),NA())</f>
        <v>1.5912448755242257E-2</v>
      </c>
      <c r="L2643" s="44">
        <f>IFERROR(_xll.qlIndexFixing(Index6M,$H2643,TRUE,_xll.ohTrigger(RecalcTrigger,Trigger6M)),NA())</f>
        <v>1.6104701605927967E-2</v>
      </c>
      <c r="M2643" s="178">
        <f>IFERROR(_xll.qlIndexFixing(Index1Y,$H2643,TRUE,_xll.ohTrigger(RecalcTrigger,Trigger1Y)),NA())</f>
        <v>1.6332792655794348E-2</v>
      </c>
      <c r="N2643" s="177">
        <f>IFERROR(_xll.qlIndexFixing(ONIndex1M,I2643,TRUE,_xll.ohTrigger(RecalcTrigger,Trigger1M)),NA())</f>
        <v>1.541270217848667E-2</v>
      </c>
      <c r="O2643" s="44">
        <f>IFERROR(_xll.qlIndexFixing(ONIndex3M,I2643,TRUE,_xll.ohTrigger(RecalcTrigger,Trigger3M)),NA())</f>
        <v>1.5869577876099772E-2</v>
      </c>
      <c r="P2643" s="44">
        <f>IFERROR(_xll.qlIndexFixing(ONIndex6M,I2643,TRUE,_xll.ohTrigger(RecalcTrigger,Trigger6M)),NA())</f>
        <v>1.6017543274510215E-2</v>
      </c>
      <c r="Q2643" s="178">
        <f>IFERROR(_xll.qlIndexFixing(ONIndex1Y,I2643,TRUE,_xll.ohTrigger(RecalcTrigger,Trigger1Y)),NA())</f>
        <v>1.6152415534981257E-2</v>
      </c>
    </row>
    <row r="2644" spans="2:17" x14ac:dyDescent="0.2">
      <c r="B2644" s="39" t="s">
        <v>42</v>
      </c>
      <c r="D2644" s="42">
        <f>_xll.qlCalendarAdvance(Calendar,$D2643,B2644,"f",FALSE)</f>
        <v>58021</v>
      </c>
      <c r="E2644" s="172">
        <f>_xll.qlInterestRateIndexValueDate(IndexON,D2644)</f>
        <v>58021</v>
      </c>
      <c r="F2644" s="188">
        <f>IFERROR(_xll.qlIndexFixing(IndexON,D2644,TRUE,_xll.ohTrigger(RecalcTrigger,TriggerON)),NA())</f>
        <v>1.5423992853624835E-2</v>
      </c>
      <c r="H2644" s="42">
        <f>_xll.qlCalendarAdvance(Calendar,$H2643,B2644,"f",FALSE)</f>
        <v>58021</v>
      </c>
      <c r="I2644" s="172">
        <f>_xll.qlInterestRateIndexValueDate(Index1M,$H2644)</f>
        <v>58021</v>
      </c>
      <c r="J2644" s="177">
        <f>IFERROR(_xll.qlIndexFixing(Index1M,$H2644,TRUE,_xll.ohTrigger(RecalcTrigger,Trigger1M)),NA())</f>
        <v>1.5427251630944459E-2</v>
      </c>
      <c r="K2644" s="44">
        <f>IFERROR(_xll.qlIndexFixing(Index3M,H2644,TRUE,_xll.ohTrigger(RecalcTrigger,Trigger3M)),NA())</f>
        <v>1.5914253854406771E-2</v>
      </c>
      <c r="L2644" s="44">
        <f>IFERROR(_xll.qlIndexFixing(Index6M,$H2644,TRUE,_xll.ohTrigger(RecalcTrigger,Trigger6M)),NA())</f>
        <v>1.6106626917977741E-2</v>
      </c>
      <c r="M2644" s="178">
        <f>IFERROR(_xll.qlIndexFixing(Index1Y,$H2644,TRUE,_xll.ohTrigger(RecalcTrigger,Trigger1Y)),NA())</f>
        <v>1.6334856771737849E-2</v>
      </c>
      <c r="N2644" s="177">
        <f>IFERROR(_xll.qlIndexFixing(ONIndex1M,I2644,TRUE,_xll.ohTrigger(RecalcTrigger,Trigger1M)),NA())</f>
        <v>1.5414059056211293E-2</v>
      </c>
      <c r="O2644" s="44">
        <f>IFERROR(_xll.qlIndexFixing(ONIndex3M,I2644,TRUE,_xll.ohTrigger(RecalcTrigger,Trigger3M)),NA())</f>
        <v>1.5871263747585518E-2</v>
      </c>
      <c r="P2644" s="44">
        <f>IFERROR(_xll.qlIndexFixing(ONIndex6M,I2644,TRUE,_xll.ohTrigger(RecalcTrigger,Trigger6M)),NA())</f>
        <v>1.601924021861989E-2</v>
      </c>
      <c r="Q2644" s="178">
        <f>IFERROR(_xll.qlIndexFixing(ONIndex1Y,I2644,TRUE,_xll.ohTrigger(RecalcTrigger,Trigger1Y)),NA())</f>
        <v>1.6154007373492263E-2</v>
      </c>
    </row>
    <row r="2645" spans="2:17" x14ac:dyDescent="0.2">
      <c r="B2645" s="39" t="s">
        <v>42</v>
      </c>
      <c r="D2645" s="42">
        <f>_xll.qlCalendarAdvance(Calendar,$D2644,B2645,"f",FALSE)</f>
        <v>58028</v>
      </c>
      <c r="E2645" s="172">
        <f>_xll.qlInterestRateIndexValueDate(IndexON,D2645)</f>
        <v>58028</v>
      </c>
      <c r="F2645" s="188">
        <f>IFERROR(_xll.qlIndexFixing(IndexON,D2645,TRUE,_xll.ohTrigger(RecalcTrigger,TriggerON)),NA())</f>
        <v>1.5425817959622279E-2</v>
      </c>
      <c r="H2645" s="42">
        <f>_xll.qlCalendarAdvance(Calendar,$H2644,B2645,"f",FALSE)</f>
        <v>58028</v>
      </c>
      <c r="I2645" s="172">
        <f>_xll.qlInterestRateIndexValueDate(Index1M,$H2645)</f>
        <v>58028</v>
      </c>
      <c r="J2645" s="177">
        <f>IFERROR(_xll.qlIndexFixing(Index1M,$H2645,TRUE,_xll.ohTrigger(RecalcTrigger,Trigger1M)),NA())</f>
        <v>1.5428675816997438E-2</v>
      </c>
      <c r="K2645" s="44">
        <f>IFERROR(_xll.qlIndexFixing(Index3M,H2645,TRUE,_xll.ohTrigger(RecalcTrigger,Trigger3M)),NA())</f>
        <v>1.5916076268124288E-2</v>
      </c>
      <c r="L2645" s="44">
        <f>IFERROR(_xll.qlIndexFixing(Index6M,$H2645,TRUE,_xll.ohTrigger(RecalcTrigger,Trigger6M)),NA())</f>
        <v>1.6108568945549347E-2</v>
      </c>
      <c r="M2645" s="178">
        <f>IFERROR(_xll.qlIndexFixing(Index1Y,$H2645,TRUE,_xll.ohTrigger(RecalcTrigger,Trigger1Y)),NA())</f>
        <v>1.6336938059166473E-2</v>
      </c>
      <c r="N2645" s="177">
        <f>IFERROR(_xll.qlIndexFixing(ONIndex1M,I2645,TRUE,_xll.ohTrigger(RecalcTrigger,Trigger1M)),NA())</f>
        <v>1.5415436294544671E-2</v>
      </c>
      <c r="O2645" s="44">
        <f>IFERROR(_xll.qlIndexFixing(ONIndex3M,I2645,TRUE,_xll.ohTrigger(RecalcTrigger,Trigger3M)),NA())</f>
        <v>1.5872966864342031E-2</v>
      </c>
      <c r="P2645" s="44">
        <f>IFERROR(_xll.qlIndexFixing(ONIndex6M,I2645,TRUE,_xll.ohTrigger(RecalcTrigger,Trigger6M)),NA())</f>
        <v>1.6020953744636524E-2</v>
      </c>
      <c r="Q2645" s="178">
        <f>IFERROR(_xll.qlIndexFixing(ONIndex1Y,I2645,TRUE,_xll.ohTrigger(RecalcTrigger,Trigger1Y)),NA())</f>
        <v>1.6155616103993298E-2</v>
      </c>
    </row>
    <row r="2646" spans="2:17" x14ac:dyDescent="0.2">
      <c r="B2646" s="39" t="s">
        <v>42</v>
      </c>
      <c r="D2646" s="42">
        <f>_xll.qlCalendarAdvance(Calendar,$D2645,B2646,"f",FALSE)</f>
        <v>58035</v>
      </c>
      <c r="E2646" s="172">
        <f>_xll.qlInterestRateIndexValueDate(IndexON,D2646)</f>
        <v>58035</v>
      </c>
      <c r="F2646" s="188">
        <f>IFERROR(_xll.qlIndexFixing(IndexON,D2646,TRUE,_xll.ohTrigger(RecalcTrigger,TriggerON)),NA())</f>
        <v>1.5427659810429706E-2</v>
      </c>
      <c r="H2646" s="42">
        <f>_xll.qlCalendarAdvance(Calendar,$H2645,B2646,"f",FALSE)</f>
        <v>58035</v>
      </c>
      <c r="I2646" s="172">
        <f>_xll.qlInterestRateIndexValueDate(Index1M,$H2646)</f>
        <v>58035</v>
      </c>
      <c r="J2646" s="177">
        <f>IFERROR(_xll.qlIndexFixing(Index1M,$H2646,TRUE,_xll.ohTrigger(RecalcTrigger,Trigger1M)),NA())</f>
        <v>1.5430120390450032E-2</v>
      </c>
      <c r="K2646" s="44">
        <f>IFERROR(_xll.qlIndexFixing(Index3M,H2646,TRUE,_xll.ohTrigger(RecalcTrigger,Trigger3M)),NA())</f>
        <v>1.5917915996418595E-2</v>
      </c>
      <c r="L2646" s="44">
        <f>IFERROR(_xll.qlIndexFixing(Index6M,$H2646,TRUE,_xll.ohTrigger(RecalcTrigger,Trigger6M)),NA())</f>
        <v>1.6110527688692481E-2</v>
      </c>
      <c r="M2646" s="178">
        <f>IFERROR(_xll.qlIndexFixing(Index1Y,$H2646,TRUE,_xll.ohTrigger(RecalcTrigger,Trigger1Y)),NA())</f>
        <v>1.6339036518186134E-2</v>
      </c>
      <c r="N2646" s="177">
        <f>IFERROR(_xll.qlIndexFixing(ONIndex1M,I2646,TRUE,_xll.ohTrigger(RecalcTrigger,Trigger1M)),NA())</f>
        <v>1.5416833893405757E-2</v>
      </c>
      <c r="O2646" s="44">
        <f>IFERROR(_xll.qlIndexFixing(ONIndex3M,I2646,TRUE,_xll.ohTrigger(RecalcTrigger,Trigger3M)),NA())</f>
        <v>1.5874687226450357E-2</v>
      </c>
      <c r="P2646" s="44">
        <f>IFERROR(_xll.qlIndexFixing(ONIndex6M,I2646,TRUE,_xll.ohTrigger(RecalcTrigger,Trigger6M)),NA())</f>
        <v>1.6022683852722208E-2</v>
      </c>
      <c r="Q2646" s="178">
        <f>IFERROR(_xll.qlIndexFixing(ONIndex1Y,I2646,TRUE,_xll.ohTrigger(RecalcTrigger,Trigger1Y)),NA())</f>
        <v>1.61572417267275E-2</v>
      </c>
    </row>
    <row r="2647" spans="2:17" x14ac:dyDescent="0.2">
      <c r="B2647" s="39" t="s">
        <v>42</v>
      </c>
      <c r="D2647" s="42">
        <f>_xll.qlCalendarAdvance(Calendar,$D2646,B2647,"f",FALSE)</f>
        <v>58042</v>
      </c>
      <c r="E2647" s="172">
        <f>_xll.qlInterestRateIndexValueDate(IndexON,D2647)</f>
        <v>58042</v>
      </c>
      <c r="F2647" s="188">
        <f>IFERROR(_xll.qlIndexFixing(IndexON,D2647,TRUE,_xll.ohTrigger(RecalcTrigger,TriggerON)),NA())</f>
        <v>1.5429518406371301E-2</v>
      </c>
      <c r="H2647" s="42">
        <f>_xll.qlCalendarAdvance(Calendar,$H2646,B2647,"f",FALSE)</f>
        <v>58042</v>
      </c>
      <c r="I2647" s="172">
        <f>_xll.qlInterestRateIndexValueDate(Index1M,$H2647)</f>
        <v>58042</v>
      </c>
      <c r="J2647" s="177">
        <f>IFERROR(_xll.qlIndexFixing(Index1M,$H2647,TRUE,_xll.ohTrigger(RecalcTrigger,Trigger1M)),NA())</f>
        <v>1.543158535130984E-2</v>
      </c>
      <c r="K2647" s="44">
        <f>IFERROR(_xll.qlIndexFixing(Index3M,H2647,TRUE,_xll.ohTrigger(RecalcTrigger,Trigger3M)),NA())</f>
        <v>1.5919773039313478E-2</v>
      </c>
      <c r="L2647" s="44">
        <f>IFERROR(_xll.qlIndexFixing(Index6M,$H2647,TRUE,_xll.ohTrigger(RecalcTrigger,Trigger6M)),NA())</f>
        <v>1.6112503147454608E-2</v>
      </c>
      <c r="M2647" s="178">
        <f>IFERROR(_xll.qlIndexFixing(Index1Y,$H2647,TRUE,_xll.ohTrigger(RecalcTrigger,Trigger1Y)),NA())</f>
        <v>1.6341152148902527E-2</v>
      </c>
      <c r="N2647" s="177">
        <f>IFERROR(_xll.qlIndexFixing(ONIndex1M,I2647,TRUE,_xll.ohTrigger(RecalcTrigger,Trigger1M)),NA())</f>
        <v>1.5418251852956644E-2</v>
      </c>
      <c r="O2647" s="44">
        <f>IFERROR(_xll.qlIndexFixing(ONIndex3M,I2647,TRUE,_xll.ohTrigger(RecalcTrigger,Trigger3M)),NA())</f>
        <v>1.5876424833910496E-2</v>
      </c>
      <c r="P2647" s="44">
        <f>IFERROR(_xll.qlIndexFixing(ONIndex6M,I2647,TRUE,_xll.ohTrigger(RecalcTrigger,Trigger6M)),NA())</f>
        <v>1.6024430542876944E-2</v>
      </c>
      <c r="Q2647" s="178">
        <f>IFERROR(_xll.qlIndexFixing(ONIndex1Y,I2647,TRUE,_xll.ohTrigger(RecalcTrigger,Trigger1Y)),NA())</f>
        <v>1.6158884241451732E-2</v>
      </c>
    </row>
    <row r="2648" spans="2:17" x14ac:dyDescent="0.2">
      <c r="B2648" s="39" t="s">
        <v>42</v>
      </c>
      <c r="D2648" s="42">
        <f>_xll.qlCalendarAdvance(Calendar,$D2647,B2648,"f",FALSE)</f>
        <v>58049</v>
      </c>
      <c r="E2648" s="172">
        <f>_xll.qlInterestRateIndexValueDate(IndexON,D2648)</f>
        <v>58049</v>
      </c>
      <c r="F2648" s="188">
        <f>IFERROR(_xll.qlIndexFixing(IndexON,D2648,TRUE,_xll.ohTrigger(RecalcTrigger,TriggerON)),NA())</f>
        <v>1.5431393747122879E-2</v>
      </c>
      <c r="H2648" s="42">
        <f>_xll.qlCalendarAdvance(Calendar,$H2647,B2648,"f",FALSE)</f>
        <v>58049</v>
      </c>
      <c r="I2648" s="172">
        <f>_xll.qlInterestRateIndexValueDate(Index1M,$H2648)</f>
        <v>58049</v>
      </c>
      <c r="J2648" s="177">
        <f>IFERROR(_xll.qlIndexFixing(Index1M,$H2648,TRUE,_xll.ohTrigger(RecalcTrigger,Trigger1M)),NA())</f>
        <v>1.5433070699576862E-2</v>
      </c>
      <c r="K2648" s="44">
        <f>IFERROR(_xll.qlIndexFixing(Index3M,H2648,TRUE,_xll.ohTrigger(RecalcTrigger,Trigger3M)),NA())</f>
        <v>1.5920679666168194E-2</v>
      </c>
      <c r="L2648" s="44">
        <f>IFERROR(_xll.qlIndexFixing(Index6M,$H2648,TRUE,_xll.ohTrigger(RecalcTrigger,Trigger6M)),NA())</f>
        <v>1.6114998208598463E-2</v>
      </c>
      <c r="M2648" s="178">
        <f>IFERROR(_xll.qlIndexFixing(Index1Y,$H2648,TRUE,_xll.ohTrigger(RecalcTrigger,Trigger1Y)),NA())</f>
        <v>1.634328495142312E-2</v>
      </c>
      <c r="N2648" s="177">
        <f>IFERROR(_xll.qlIndexFixing(ONIndex1M,I2648,TRUE,_xll.ohTrigger(RecalcTrigger,Trigger1M)),NA())</f>
        <v>1.5419690172873146E-2</v>
      </c>
      <c r="O2648" s="44">
        <f>IFERROR(_xll.qlIndexFixing(ONIndex3M,I2648,TRUE,_xll.ohTrigger(RecalcTrigger,Trigger3M)),NA())</f>
        <v>1.5878179686560356E-2</v>
      </c>
      <c r="P2648" s="44">
        <f>IFERROR(_xll.qlIndexFixing(ONIndex6M,I2648,TRUE,_xll.ohTrigger(RecalcTrigger,Trigger6M)),NA())</f>
        <v>1.6026193814857592E-2</v>
      </c>
      <c r="Q2648" s="178">
        <f>IFERROR(_xll.qlIndexFixing(ONIndex1Y,I2648,TRUE,_xll.ohTrigger(RecalcTrigger,Trigger1Y)),NA())</f>
        <v>1.6160543648328085E-2</v>
      </c>
    </row>
    <row r="2649" spans="2:17" x14ac:dyDescent="0.2">
      <c r="B2649" s="39" t="s">
        <v>42</v>
      </c>
      <c r="D2649" s="42">
        <f>_xll.qlCalendarAdvance(Calendar,$D2648,B2649,"f",FALSE)</f>
        <v>58056</v>
      </c>
      <c r="E2649" s="172">
        <f>_xll.qlInterestRateIndexValueDate(IndexON,D2649)</f>
        <v>58056</v>
      </c>
      <c r="F2649" s="188">
        <f>IFERROR(_xll.qlIndexFixing(IndexON,D2649,TRUE,_xll.ohTrigger(RecalcTrigger,TriggerON)),NA())</f>
        <v>1.5433285832846533E-2</v>
      </c>
      <c r="H2649" s="42">
        <f>_xll.qlCalendarAdvance(Calendar,$H2648,B2649,"f",FALSE)</f>
        <v>58056</v>
      </c>
      <c r="I2649" s="172">
        <f>_xll.qlInterestRateIndexValueDate(Index1M,$H2649)</f>
        <v>58056</v>
      </c>
      <c r="J2649" s="177">
        <f>IFERROR(_xll.qlIndexFixing(Index1M,$H2649,TRUE,_xll.ohTrigger(RecalcTrigger,Trigger1M)),NA())</f>
        <v>1.5434576435263761E-2</v>
      </c>
      <c r="K2649" s="44">
        <f>IFERROR(_xll.qlIndexFixing(Index3M,H2649,TRUE,_xll.ohTrigger(RecalcTrigger,Trigger3M)),NA())</f>
        <v>1.5922568700322874E-2</v>
      </c>
      <c r="L2649" s="44">
        <f>IFERROR(_xll.qlIndexFixing(Index6M,$H2649,TRUE,_xll.ohTrigger(RecalcTrigger,Trigger6M)),NA())</f>
        <v>1.61170083811303E-2</v>
      </c>
      <c r="M2649" s="178">
        <f>IFERROR(_xll.qlIndexFixing(Index1Y,$H2649,TRUE,_xll.ohTrigger(RecalcTrigger,Trigger1Y)),NA())</f>
        <v>1.6345434925856051E-2</v>
      </c>
      <c r="N2649" s="177">
        <f>IFERROR(_xll.qlIndexFixing(ONIndex1M,I2649,TRUE,_xll.ohTrigger(RecalcTrigger,Trigger1M)),NA())</f>
        <v>1.5421148853398403E-2</v>
      </c>
      <c r="O2649" s="44">
        <f>IFERROR(_xll.qlIndexFixing(ONIndex3M,I2649,TRUE,_xll.ohTrigger(RecalcTrigger,Trigger3M)),NA())</f>
        <v>1.587995178456203E-2</v>
      </c>
      <c r="P2649" s="44">
        <f>IFERROR(_xll.qlIndexFixing(ONIndex6M,I2649,TRUE,_xll.ohTrigger(RecalcTrigger,Trigger6M)),NA())</f>
        <v>1.6027973668826245E-2</v>
      </c>
      <c r="Q2649" s="178">
        <f>IFERROR(_xll.qlIndexFixing(ONIndex1Y,I2649,TRUE,_xll.ohTrigger(RecalcTrigger,Trigger1Y)),NA())</f>
        <v>1.6162219947194467E-2</v>
      </c>
    </row>
    <row r="2650" spans="2:17" x14ac:dyDescent="0.2">
      <c r="B2650" s="39" t="s">
        <v>42</v>
      </c>
      <c r="D2650" s="42">
        <f>_xll.qlCalendarAdvance(Calendar,$D2649,B2650,"f",FALSE)</f>
        <v>58063</v>
      </c>
      <c r="E2650" s="172">
        <f>_xll.qlInterestRateIndexValueDate(IndexON,D2650)</f>
        <v>58063</v>
      </c>
      <c r="F2650" s="188">
        <f>IFERROR(_xll.qlIndexFixing(IndexON,D2650,TRUE,_xll.ohTrigger(RecalcTrigger,TriggerON)),NA())</f>
        <v>1.5435194663542262E-2</v>
      </c>
      <c r="H2650" s="42">
        <f>_xll.qlCalendarAdvance(Calendar,$H2649,B2650,"f",FALSE)</f>
        <v>58063</v>
      </c>
      <c r="I2650" s="172">
        <f>_xll.qlInterestRateIndexValueDate(Index1M,$H2650)</f>
        <v>58063</v>
      </c>
      <c r="J2650" s="177">
        <f>IFERROR(_xll.qlIndexFixing(Index1M,$H2650,TRUE,_xll.ohTrigger(RecalcTrigger,Trigger1M)),NA())</f>
        <v>1.5436102558378136E-2</v>
      </c>
      <c r="K2650" s="44">
        <f>IFERROR(_xll.qlIndexFixing(Index3M,H2650,TRUE,_xll.ohTrigger(RecalcTrigger,Trigger3M)),NA())</f>
        <v>1.5924475047621883E-2</v>
      </c>
      <c r="L2650" s="44">
        <f>IFERROR(_xll.qlIndexFixing(Index6M,$H2650,TRUE,_xll.ohTrigger(RecalcTrigger,Trigger6M)),NA())</f>
        <v>1.6119035270178505E-2</v>
      </c>
      <c r="M2650" s="178">
        <f>IFERROR(_xll.qlIndexFixing(Index1Y,$H2650,TRUE,_xll.ohTrigger(RecalcTrigger,Trigger1Y)),NA())</f>
        <v>1.6347602072310341E-2</v>
      </c>
      <c r="N2650" s="177">
        <f>IFERROR(_xll.qlIndexFixing(ONIndex1M,I2650,TRUE,_xll.ohTrigger(RecalcTrigger,Trigger1M)),NA())</f>
        <v>1.5422627894370322E-2</v>
      </c>
      <c r="O2650" s="44">
        <f>IFERROR(_xll.qlIndexFixing(ONIndex3M,I2650,TRUE,_xll.ohTrigger(RecalcTrigger,Trigger3M)),NA())</f>
        <v>1.5881741127996563E-2</v>
      </c>
      <c r="P2650" s="44">
        <f>IFERROR(_xll.qlIndexFixing(ONIndex6M,I2650,TRUE,_xll.ohTrigger(RecalcTrigger,Trigger6M)),NA())</f>
        <v>1.6029770104944996E-2</v>
      </c>
      <c r="Q2650" s="178">
        <f>IFERROR(_xll.qlIndexFixing(ONIndex1Y,I2650,TRUE,_xll.ohTrigger(RecalcTrigger,Trigger1Y)),NA())</f>
        <v>1.6163913138375063E-2</v>
      </c>
    </row>
    <row r="2651" spans="2:17" x14ac:dyDescent="0.2">
      <c r="B2651" s="39" t="s">
        <v>42</v>
      </c>
      <c r="D2651" s="42">
        <f>_xll.qlCalendarAdvance(Calendar,$D2650,B2651,"f",FALSE)</f>
        <v>58071</v>
      </c>
      <c r="E2651" s="172">
        <f>_xll.qlInterestRateIndexValueDate(IndexON,D2651)</f>
        <v>58071</v>
      </c>
      <c r="F2651" s="188">
        <f>IFERROR(_xll.qlIndexFixing(IndexON,D2651,TRUE,_xll.ohTrigger(RecalcTrigger,TriggerON)),NA())</f>
        <v>1.543832653861821E-2</v>
      </c>
      <c r="H2651" s="42">
        <f>_xll.qlCalendarAdvance(Calendar,$H2650,B2651,"f",FALSE)</f>
        <v>58071</v>
      </c>
      <c r="I2651" s="172">
        <f>_xll.qlInterestRateIndexValueDate(Index1M,$H2651)</f>
        <v>58071</v>
      </c>
      <c r="J2651" s="177">
        <f>IFERROR(_xll.qlIndexFixing(Index1M,$H2651,TRUE,_xll.ohTrigger(RecalcTrigger,Trigger1M)),NA())</f>
        <v>1.5437432901923386E-2</v>
      </c>
      <c r="K2651" s="44">
        <f>IFERROR(_xll.qlIndexFixing(Index3M,H2651,TRUE,_xll.ohTrigger(RecalcTrigger,Trigger3M)),NA())</f>
        <v>1.5926674930045355E-2</v>
      </c>
      <c r="L2651" s="44">
        <f>IFERROR(_xll.qlIndexFixing(Index6M,$H2651,TRUE,_xll.ohTrigger(RecalcTrigger,Trigger6M)),NA())</f>
        <v>1.6121372184072863E-2</v>
      </c>
      <c r="M2651" s="178">
        <f>IFERROR(_xll.qlIndexFixing(Index1Y,$H2651,TRUE,_xll.ohTrigger(RecalcTrigger,Trigger1Y)),NA())</f>
        <v>1.6351163499275675E-2</v>
      </c>
      <c r="N2651" s="177">
        <f>IFERROR(_xll.qlIndexFixing(ONIndex1M,I2651,TRUE,_xll.ohTrigger(RecalcTrigger,Trigger1M)),NA())</f>
        <v>1.5425211411363994E-2</v>
      </c>
      <c r="O2651" s="44">
        <f>IFERROR(_xll.qlIndexFixing(ONIndex3M,I2651,TRUE,_xll.ohTrigger(RecalcTrigger,Trigger3M)),NA())</f>
        <v>1.5884758422353151E-2</v>
      </c>
      <c r="P2651" s="44">
        <f>IFERROR(_xll.qlIndexFixing(ONIndex6M,I2651,TRUE,_xll.ohTrigger(RecalcTrigger,Trigger6M)),NA())</f>
        <v>1.6032808484139904E-2</v>
      </c>
      <c r="Q2651" s="178">
        <f>IFERROR(_xll.qlIndexFixing(ONIndex1Y,I2651,TRUE,_xll.ohTrigger(RecalcTrigger,Trigger1Y)),NA())</f>
        <v>1.6166831053701092E-2</v>
      </c>
    </row>
    <row r="2652" spans="2:17" x14ac:dyDescent="0.2">
      <c r="B2652" s="39" t="s">
        <v>42</v>
      </c>
      <c r="D2652" s="42">
        <f>_xll.qlCalendarAdvance(Calendar,$D2651,B2652,"f",FALSE)</f>
        <v>58078</v>
      </c>
      <c r="E2652" s="172">
        <f>_xll.qlInterestRateIndexValueDate(IndexON,D2652)</f>
        <v>58078</v>
      </c>
      <c r="F2652" s="188">
        <f>IFERROR(_xll.qlIndexFixing(IndexON,D2652,TRUE,_xll.ohTrigger(RecalcTrigger,TriggerON)),NA())</f>
        <v>1.544027380816012E-2</v>
      </c>
      <c r="H2652" s="42">
        <f>_xll.qlCalendarAdvance(Calendar,$H2651,B2652,"f",FALSE)</f>
        <v>58078</v>
      </c>
      <c r="I2652" s="172">
        <f>_xll.qlInterestRateIndexValueDate(Index1M,$H2652)</f>
        <v>58078</v>
      </c>
      <c r="J2652" s="177">
        <f>IFERROR(_xll.qlIndexFixing(Index1M,$H2652,TRUE,_xll.ohTrigger(RecalcTrigger,Trigger1M)),NA())</f>
        <v>1.5439001189875397E-2</v>
      </c>
      <c r="K2652" s="44">
        <f>IFERROR(_xll.qlIndexFixing(Index3M,H2652,TRUE,_xll.ohTrigger(RecalcTrigger,Trigger3M)),NA())</f>
        <v>1.5928618377016916E-2</v>
      </c>
      <c r="L2652" s="44">
        <f>IFERROR(_xll.qlIndexFixing(Index6M,$H2652,TRUE,_xll.ohTrigger(RecalcTrigger,Trigger6M)),NA())</f>
        <v>1.6122926690055817E-2</v>
      </c>
      <c r="M2652" s="178">
        <f>IFERROR(_xll.qlIndexFixing(Index1Y,$H2652,TRUE,_xll.ohTrigger(RecalcTrigger,Trigger1Y)),NA())</f>
        <v>1.6353370092621982E-2</v>
      </c>
      <c r="N2652" s="177">
        <f>IFERROR(_xll.qlIndexFixing(ONIndex1M,I2652,TRUE,_xll.ohTrigger(RecalcTrigger,Trigger1M)),NA())</f>
        <v>1.5426737119756952E-2</v>
      </c>
      <c r="O2652" s="44">
        <f>IFERROR(_xll.qlIndexFixing(ONIndex3M,I2652,TRUE,_xll.ohTrigger(RecalcTrigger,Trigger3M)),NA())</f>
        <v>1.5886587342712755E-2</v>
      </c>
      <c r="P2652" s="44">
        <f>IFERROR(_xll.qlIndexFixing(ONIndex6M,I2652,TRUE,_xll.ohTrigger(RecalcTrigger,Trigger6M)),NA())</f>
        <v>1.6034642982969048E-2</v>
      </c>
      <c r="Q2652" s="178">
        <f>IFERROR(_xll.qlIndexFixing(ONIndex1Y,I2652,TRUE,_xll.ohTrigger(RecalcTrigger,Trigger1Y)),NA())</f>
        <v>1.616856300869644E-2</v>
      </c>
    </row>
    <row r="2653" spans="2:17" x14ac:dyDescent="0.2">
      <c r="B2653" s="39" t="s">
        <v>42</v>
      </c>
      <c r="D2653" s="42">
        <f>_xll.qlCalendarAdvance(Calendar,$D2652,B2653,"f",FALSE)</f>
        <v>58085</v>
      </c>
      <c r="E2653" s="172">
        <f>_xll.qlInterestRateIndexValueDate(IndexON,D2653)</f>
        <v>58085</v>
      </c>
      <c r="F2653" s="188">
        <f>IFERROR(_xll.qlIndexFixing(IndexON,D2653,TRUE,_xll.ohTrigger(RecalcTrigger,TriggerON)),NA())</f>
        <v>1.5442237824078907E-2</v>
      </c>
      <c r="H2653" s="42">
        <f>_xll.qlCalendarAdvance(Calendar,$H2652,B2653,"f",FALSE)</f>
        <v>58085</v>
      </c>
      <c r="I2653" s="172">
        <f>_xll.qlInterestRateIndexValueDate(Index1M,$H2653)</f>
        <v>58085</v>
      </c>
      <c r="J2653" s="177">
        <f>IFERROR(_xll.qlIndexFixing(Index1M,$H2653,TRUE,_xll.ohTrigger(RecalcTrigger,Trigger1M)),NA())</f>
        <v>1.544058986441019E-2</v>
      </c>
      <c r="K2653" s="44">
        <f>IFERROR(_xll.qlIndexFixing(Index3M,H2653,TRUE,_xll.ohTrigger(RecalcTrigger,Trigger3M)),NA())</f>
        <v>1.593057913720845E-2</v>
      </c>
      <c r="L2653" s="44">
        <f>IFERROR(_xll.qlIndexFixing(Index6M,$H2653,TRUE,_xll.ohTrigger(RecalcTrigger,Trigger6M)),NA())</f>
        <v>1.6125004831560884E-2</v>
      </c>
      <c r="M2653" s="178">
        <f>IFERROR(_xll.qlIndexFixing(Index1Y,$H2653,TRUE,_xll.ohTrigger(RecalcTrigger,Trigger1Y)),NA())</f>
        <v>1.6355593859906845E-2</v>
      </c>
      <c r="N2653" s="177">
        <f>IFERROR(_xll.qlIndexFixing(ONIndex1M,I2653,TRUE,_xll.ohTrigger(RecalcTrigger,Trigger1M)),NA())</f>
        <v>1.5428283190406605E-2</v>
      </c>
      <c r="O2653" s="44">
        <f>IFERROR(_xll.qlIndexFixing(ONIndex3M,I2653,TRUE,_xll.ohTrigger(RecalcTrigger,Trigger3M)),NA())</f>
        <v>1.5888433509964051E-2</v>
      </c>
      <c r="P2653" s="44">
        <f>IFERROR(_xll.qlIndexFixing(ONIndex6M,I2653,TRUE,_xll.ohTrigger(RecalcTrigger,Trigger6M)),NA())</f>
        <v>1.6036494065299056E-2</v>
      </c>
      <c r="Q2653" s="178">
        <f>IFERROR(_xll.qlIndexFixing(ONIndex1Y,I2653,TRUE,_xll.ohTrigger(RecalcTrigger,Trigger1Y)),NA())</f>
        <v>1.6170311857275726E-2</v>
      </c>
    </row>
    <row r="2654" spans="2:17" x14ac:dyDescent="0.2">
      <c r="B2654" s="39" t="s">
        <v>42</v>
      </c>
      <c r="D2654" s="42">
        <f>_xll.qlCalendarAdvance(Calendar,$D2653,B2654,"f",FALSE)</f>
        <v>58092</v>
      </c>
      <c r="E2654" s="172">
        <f>_xll.qlInterestRateIndexValueDate(IndexON,D2654)</f>
        <v>58092</v>
      </c>
      <c r="F2654" s="188">
        <f>IFERROR(_xll.qlIndexFixing(IndexON,D2654,TRUE,_xll.ohTrigger(RecalcTrigger,TriggerON)),NA())</f>
        <v>1.544421858632054E-2</v>
      </c>
      <c r="H2654" s="42">
        <f>_xll.qlCalendarAdvance(Calendar,$H2653,B2654,"f",FALSE)</f>
        <v>58092</v>
      </c>
      <c r="I2654" s="172">
        <f>_xll.qlInterestRateIndexValueDate(Index1M,$H2654)</f>
        <v>58092</v>
      </c>
      <c r="J2654" s="177">
        <f>IFERROR(_xll.qlIndexFixing(Index1M,$H2654,TRUE,_xll.ohTrigger(RecalcTrigger,Trigger1M)),NA())</f>
        <v>1.5442198925540834E-2</v>
      </c>
      <c r="K2654" s="44">
        <f>IFERROR(_xll.qlIndexFixing(Index3M,H2654,TRUE,_xll.ohTrigger(RecalcTrigger,Trigger3M)),NA())</f>
        <v>1.5932557210644262E-2</v>
      </c>
      <c r="L2654" s="44">
        <f>IFERROR(_xll.qlIndexFixing(Index6M,$H2654,TRUE,_xll.ohTrigger(RecalcTrigger,Trigger6M)),NA())</f>
        <v>1.6127099689040924E-2</v>
      </c>
      <c r="M2654" s="178">
        <f>IFERROR(_xll.qlIndexFixing(Index1Y,$H2654,TRUE,_xll.ohTrigger(RecalcTrigger,Trigger1Y)),NA())</f>
        <v>1.635783480124333E-2</v>
      </c>
      <c r="N2654" s="177">
        <f>IFERROR(_xll.qlIndexFixing(ONIndex1M,I2654,TRUE,_xll.ohTrigger(RecalcTrigger,Trigger1M)),NA())</f>
        <v>1.5429849623312954E-2</v>
      </c>
      <c r="O2654" s="44">
        <f>IFERROR(_xll.qlIndexFixing(ONIndex3M,I2654,TRUE,_xll.ohTrigger(RecalcTrigger,Trigger3M)),NA())</f>
        <v>1.589029692399898E-2</v>
      </c>
      <c r="P2654" s="44">
        <f>IFERROR(_xll.qlIndexFixing(ONIndex6M,I2654,TRUE,_xll.ohTrigger(RecalcTrigger,Trigger6M)),NA())</f>
        <v>1.6038361731021876E-2</v>
      </c>
      <c r="Q2654" s="178">
        <f>IFERROR(_xll.qlIndexFixing(ONIndex1Y,I2654,TRUE,_xll.ohTrigger(RecalcTrigger,Trigger1Y)),NA())</f>
        <v>1.6172077599411937E-2</v>
      </c>
    </row>
    <row r="2655" spans="2:17" x14ac:dyDescent="0.2">
      <c r="B2655" s="39" t="s">
        <v>42</v>
      </c>
      <c r="D2655" s="42">
        <f>_xll.qlCalendarAdvance(Calendar,$D2654,B2655,"f",FALSE)</f>
        <v>58099</v>
      </c>
      <c r="E2655" s="172">
        <f>_xll.qlInterestRateIndexValueDate(IndexON,D2655)</f>
        <v>58099</v>
      </c>
      <c r="F2655" s="188">
        <f>IFERROR(_xll.qlIndexFixing(IndexON,D2655,TRUE,_xll.ohTrigger(RecalcTrigger,TriggerON)),NA())</f>
        <v>1.5446216094993083E-2</v>
      </c>
      <c r="H2655" s="42">
        <f>_xll.qlCalendarAdvance(Calendar,$H2654,B2655,"f",FALSE)</f>
        <v>58099</v>
      </c>
      <c r="I2655" s="172">
        <f>_xll.qlInterestRateIndexValueDate(Index1M,$H2655)</f>
        <v>58099</v>
      </c>
      <c r="J2655" s="177">
        <f>IFERROR(_xll.qlIndexFixing(Index1M,$H2655,TRUE,_xll.ohTrigger(RecalcTrigger,Trigger1M)),NA())</f>
        <v>1.544382837327256E-2</v>
      </c>
      <c r="K2655" s="44">
        <f>IFERROR(_xll.qlIndexFixing(Index3M,H2655,TRUE,_xll.ohTrigger(RecalcTrigger,Trigger3M)),NA())</f>
        <v>1.5934552597351374E-2</v>
      </c>
      <c r="L2655" s="44">
        <f>IFERROR(_xll.qlIndexFixing(Index6M,$H2655,TRUE,_xll.ohTrigger(RecalcTrigger,Trigger6M)),NA())</f>
        <v>1.6129211262550111E-2</v>
      </c>
      <c r="M2655" s="178">
        <f>IFERROR(_xll.qlIndexFixing(Index1Y,$H2655,TRUE,_xll.ohTrigger(RecalcTrigger,Trigger1Y)),NA())</f>
        <v>1.6360092916746054E-2</v>
      </c>
      <c r="N2655" s="177">
        <f>IFERROR(_xll.qlIndexFixing(ONIndex1M,I2655,TRUE,_xll.ohTrigger(RecalcTrigger,Trigger1M)),NA())</f>
        <v>1.5431436418557045E-2</v>
      </c>
      <c r="O2655" s="44">
        <f>IFERROR(_xll.qlIndexFixing(ONIndex3M,I2655,TRUE,_xll.ohTrigger(RecalcTrigger,Trigger3M)),NA())</f>
        <v>1.5892177584898581E-2</v>
      </c>
      <c r="P2655" s="44">
        <f>IFERROR(_xll.qlIndexFixing(ONIndex6M,I2655,TRUE,_xll.ohTrigger(RecalcTrigger,Trigger6M)),NA())</f>
        <v>1.6040245980272577E-2</v>
      </c>
      <c r="Q2655" s="178">
        <f>IFERROR(_xll.qlIndexFixing(ONIndex1Y,I2655,TRUE,_xll.ohTrigger(RecalcTrigger,Trigger1Y)),NA())</f>
        <v>1.6173860235240145E-2</v>
      </c>
    </row>
    <row r="2656" spans="2:17" x14ac:dyDescent="0.2">
      <c r="B2656" s="39" t="s">
        <v>42</v>
      </c>
      <c r="D2656" s="42">
        <f>_xll.qlCalendarAdvance(Calendar,$D2655,B2656,"f",FALSE)</f>
        <v>58106</v>
      </c>
      <c r="E2656" s="172">
        <f>_xll.qlInterestRateIndexValueDate(IndexON,D2656)</f>
        <v>58106</v>
      </c>
      <c r="F2656" s="188">
        <f>IFERROR(_xll.qlIndexFixing(IndexON,D2656,TRUE,_xll.ohTrigger(RecalcTrigger,TriggerON)),NA())</f>
        <v>1.5448230350042504E-2</v>
      </c>
      <c r="H2656" s="42">
        <f>_xll.qlCalendarAdvance(Calendar,$H2655,B2656,"f",FALSE)</f>
        <v>58106</v>
      </c>
      <c r="I2656" s="172">
        <f>_xll.qlInterestRateIndexValueDate(Index1M,$H2656)</f>
        <v>58106</v>
      </c>
      <c r="J2656" s="177">
        <f>IFERROR(_xll.qlIndexFixing(Index1M,$H2656,TRUE,_xll.ohTrigger(RecalcTrigger,Trigger1M)),NA())</f>
        <v>1.5444140007362541E-2</v>
      </c>
      <c r="K2656" s="44">
        <f>IFERROR(_xll.qlIndexFixing(Index3M,H2656,TRUE,_xll.ohTrigger(RecalcTrigger,Trigger3M)),NA())</f>
        <v>1.5936070880304524E-2</v>
      </c>
      <c r="L2656" s="44">
        <f>IFERROR(_xll.qlIndexFixing(Index6M,$H2656,TRUE,_xll.ohTrigger(RecalcTrigger,Trigger6M)),NA())</f>
        <v>1.6131339552137705E-2</v>
      </c>
      <c r="M2656" s="178">
        <f>IFERROR(_xll.qlIndexFixing(Index1Y,$H2656,TRUE,_xll.ohTrigger(RecalcTrigger,Trigger1Y)),NA())</f>
        <v>1.6360753036032894E-2</v>
      </c>
      <c r="N2656" s="177">
        <f>IFERROR(_xll.qlIndexFixing(ONIndex1M,I2656,TRUE,_xll.ohTrigger(RecalcTrigger,Trigger1M)),NA())</f>
        <v>1.543304357605783E-2</v>
      </c>
      <c r="O2656" s="44">
        <f>IFERROR(_xll.qlIndexFixing(ONIndex3M,I2656,TRUE,_xll.ohTrigger(RecalcTrigger,Trigger3M)),NA())</f>
        <v>1.5894075492608833E-2</v>
      </c>
      <c r="P2656" s="44">
        <f>IFERROR(_xll.qlIndexFixing(ONIndex6M,I2656,TRUE,_xll.ohTrigger(RecalcTrigger,Trigger6M)),NA())</f>
        <v>1.6042146812970115E-2</v>
      </c>
      <c r="Q2656" s="178">
        <f>IFERROR(_xll.qlIndexFixing(ONIndex1Y,I2656,TRUE,_xll.ohTrigger(RecalcTrigger,Trigger1Y)),NA())</f>
        <v>1.6175659764652295E-2</v>
      </c>
    </row>
    <row r="2657" spans="2:17" x14ac:dyDescent="0.2">
      <c r="B2657" s="39" t="s">
        <v>42</v>
      </c>
      <c r="D2657" s="42">
        <f>_xll.qlCalendarAdvance(Calendar,$D2656,B2657,"f",FALSE)</f>
        <v>58113</v>
      </c>
      <c r="E2657" s="172">
        <f>_xll.qlInterestRateIndexValueDate(IndexON,D2657)</f>
        <v>58113</v>
      </c>
      <c r="F2657" s="188">
        <f>IFERROR(_xll.qlIndexFixing(IndexON,D2657,TRUE,_xll.ohTrigger(RecalcTrigger,TriggerON)),NA())</f>
        <v>1.5450261351468802E-2</v>
      </c>
      <c r="H2657" s="42">
        <f>_xll.qlCalendarAdvance(Calendar,$H2656,B2657,"f",FALSE)</f>
        <v>58113</v>
      </c>
      <c r="I2657" s="172">
        <f>_xll.qlInterestRateIndexValueDate(Index1M,$H2657)</f>
        <v>58113</v>
      </c>
      <c r="J2657" s="177">
        <f>IFERROR(_xll.qlIndexFixing(Index1M,$H2657,TRUE,_xll.ohTrigger(RecalcTrigger,Trigger1M)),NA())</f>
        <v>1.544580564842591E-2</v>
      </c>
      <c r="K2657" s="44">
        <f>IFERROR(_xll.qlIndexFixing(Index3M,H2657,TRUE,_xll.ohTrigger(RecalcTrigger,Trigger3M)),NA())</f>
        <v>1.5938099568550981E-2</v>
      </c>
      <c r="L2657" s="44">
        <f>IFERROR(_xll.qlIndexFixing(Index6M,$H2657,TRUE,_xll.ohTrigger(RecalcTrigger,Trigger6M)),NA())</f>
        <v>1.6133484557858329E-2</v>
      </c>
      <c r="M2657" s="178">
        <f>IFERROR(_xll.qlIndexFixing(Index1Y,$H2657,TRUE,_xll.ohTrigger(RecalcTrigger,Trigger1Y)),NA())</f>
        <v>1.636466067071109E-2</v>
      </c>
      <c r="N2657" s="177">
        <f>IFERROR(_xll.qlIndexFixing(ONIndex1M,I2657,TRUE,_xll.ohTrigger(RecalcTrigger,Trigger1M)),NA())</f>
        <v>1.5434671095842328E-2</v>
      </c>
      <c r="O2657" s="44">
        <f>IFERROR(_xll.qlIndexFixing(ONIndex3M,I2657,TRUE,_xll.ohTrigger(RecalcTrigger,Trigger3M)),NA())</f>
        <v>1.5895990647156744E-2</v>
      </c>
      <c r="P2657" s="44">
        <f>IFERROR(_xll.qlIndexFixing(ONIndex6M,I2657,TRUE,_xll.ohTrigger(RecalcTrigger,Trigger6M)),NA())</f>
        <v>1.6044064229114495E-2</v>
      </c>
      <c r="Q2657" s="178">
        <f>IFERROR(_xll.qlIndexFixing(ONIndex1Y,I2657,TRUE,_xll.ohTrigger(RecalcTrigger,Trigger1Y)),NA())</f>
        <v>1.6177476187702416E-2</v>
      </c>
    </row>
    <row r="2658" spans="2:17" x14ac:dyDescent="0.2">
      <c r="B2658" s="39" t="s">
        <v>42</v>
      </c>
      <c r="D2658" s="42">
        <f>_xll.qlCalendarAdvance(Calendar,$D2657,B2658,"f",FALSE)</f>
        <v>58120</v>
      </c>
      <c r="E2658" s="172">
        <f>_xll.qlInterestRateIndexValueDate(IndexON,D2658)</f>
        <v>58120</v>
      </c>
      <c r="F2658" s="188">
        <f>IFERROR(_xll.qlIndexFixing(IndexON,D2658,TRUE,_xll.ohTrigger(RecalcTrigger,TriggerON)),NA())</f>
        <v>1.5452309099271979E-2</v>
      </c>
      <c r="H2658" s="42">
        <f>_xll.qlCalendarAdvance(Calendar,$H2657,B2658,"f",FALSE)</f>
        <v>58120</v>
      </c>
      <c r="I2658" s="172">
        <f>_xll.qlInterestRateIndexValueDate(Index1M,$H2658)</f>
        <v>58120</v>
      </c>
      <c r="J2658" s="177">
        <f>IFERROR(_xll.qlIndexFixing(Index1M,$H2658,TRUE,_xll.ohTrigger(RecalcTrigger,Trigger1M)),NA())</f>
        <v>1.5447491673505936E-2</v>
      </c>
      <c r="K2658" s="44">
        <f>IFERROR(_xll.qlIndexFixing(Index3M,H2658,TRUE,_xll.ohTrigger(RecalcTrigger,Trigger3M)),NA())</f>
        <v>1.5940145569376684E-2</v>
      </c>
      <c r="L2658" s="44">
        <f>IFERROR(_xll.qlIndexFixing(Index6M,$H2658,TRUE,_xll.ohTrigger(RecalcTrigger,Trigger6M)),NA())</f>
        <v>1.613564627976348E-2</v>
      </c>
      <c r="M2658" s="178">
        <f>IFERROR(_xll.qlIndexFixing(Index1Y,$H2658,TRUE,_xll.ohTrigger(RecalcTrigger,Trigger1Y)),NA())</f>
        <v>1.6366970309405721E-2</v>
      </c>
      <c r="N2658" s="177">
        <f>IFERROR(_xll.qlIndexFixing(ONIndex1M,I2658,TRUE,_xll.ohTrigger(RecalcTrigger,Trigger1M)),NA())</f>
        <v>1.5436318977883522E-2</v>
      </c>
      <c r="O2658" s="44">
        <f>IFERROR(_xll.qlIndexFixing(ONIndex3M,I2658,TRUE,_xll.ohTrigger(RecalcTrigger,Trigger3M)),NA())</f>
        <v>1.589792304859635E-2</v>
      </c>
      <c r="P2658" s="44">
        <f>IFERROR(_xll.qlIndexFixing(ONIndex6M,I2658,TRUE,_xll.ohTrigger(RecalcTrigger,Trigger6M)),NA())</f>
        <v>1.6045998228732726E-2</v>
      </c>
      <c r="Q2658" s="178">
        <f>IFERROR(_xll.qlIndexFixing(ONIndex1Y,I2658,TRUE,_xll.ohTrigger(RecalcTrigger,Trigger1Y)),NA())</f>
        <v>1.6179309504336475E-2</v>
      </c>
    </row>
    <row r="2659" spans="2:17" x14ac:dyDescent="0.2">
      <c r="B2659" s="39" t="s">
        <v>42</v>
      </c>
      <c r="D2659" s="42">
        <f>_xll.qlCalendarAdvance(Calendar,$D2658,B2659,"f",FALSE)</f>
        <v>58127</v>
      </c>
      <c r="E2659" s="172">
        <f>_xll.qlInterestRateIndexValueDate(IndexON,D2659)</f>
        <v>58127</v>
      </c>
      <c r="F2659" s="188">
        <f>IFERROR(_xll.qlIndexFixing(IndexON,D2659,TRUE,_xll.ohTrigger(RecalcTrigger,TriggerON)),NA())</f>
        <v>1.5454373593479048E-2</v>
      </c>
      <c r="H2659" s="42">
        <f>_xll.qlCalendarAdvance(Calendar,$H2658,B2659,"f",FALSE)</f>
        <v>58127</v>
      </c>
      <c r="I2659" s="172">
        <f>_xll.qlInterestRateIndexValueDate(Index1M,$H2659)</f>
        <v>58127</v>
      </c>
      <c r="J2659" s="177">
        <f>IFERROR(_xll.qlIndexFixing(Index1M,$H2659,TRUE,_xll.ohTrigger(RecalcTrigger,Trigger1M)),NA())</f>
        <v>1.5449198082608409E-2</v>
      </c>
      <c r="K2659" s="44">
        <f>IFERROR(_xll.qlIndexFixing(Index3M,H2659,TRUE,_xll.ohTrigger(RecalcTrigger,Trigger3M)),NA())</f>
        <v>1.5942208882807132E-2</v>
      </c>
      <c r="L2659" s="44">
        <f>IFERROR(_xll.qlIndexFixing(Index6M,$H2659,TRUE,_xll.ohTrigger(RecalcTrigger,Trigger6M)),NA())</f>
        <v>1.6137824717907787E-2</v>
      </c>
      <c r="M2659" s="178">
        <f>IFERROR(_xll.qlIndexFixing(Index1Y,$H2659,TRUE,_xll.ohTrigger(RecalcTrigger,Trigger1Y)),NA())</f>
        <v>1.6369297122732111E-2</v>
      </c>
      <c r="N2659" s="177">
        <f>IFERROR(_xll.qlIndexFixing(ONIndex1M,I2659,TRUE,_xll.ohTrigger(RecalcTrigger,Trigger1M)),NA())</f>
        <v>1.543798722223544E-2</v>
      </c>
      <c r="O2659" s="44">
        <f>IFERROR(_xll.qlIndexFixing(ONIndex3M,I2659,TRUE,_xll.ohTrigger(RecalcTrigger,Trigger3M)),NA())</f>
        <v>1.5899872696819584E-2</v>
      </c>
      <c r="P2659" s="44">
        <f>IFERROR(_xll.qlIndexFixing(ONIndex6M,I2659,TRUE,_xll.ohTrigger(RecalcTrigger,Trigger6M)),NA())</f>
        <v>1.6047948811797795E-2</v>
      </c>
      <c r="Q2659" s="178">
        <f>IFERROR(_xll.qlIndexFixing(ONIndex1Y,I2659,TRUE,_xll.ohTrigger(RecalcTrigger,Trigger1Y)),NA())</f>
        <v>1.6181159714581488E-2</v>
      </c>
    </row>
    <row r="2660" spans="2:17" x14ac:dyDescent="0.2">
      <c r="B2660" s="39" t="s">
        <v>42</v>
      </c>
      <c r="D2660" s="42">
        <f>_xll.qlCalendarAdvance(Calendar,$D2659,B2660,"f",FALSE)</f>
        <v>58134</v>
      </c>
      <c r="E2660" s="172">
        <f>_xll.qlInterestRateIndexValueDate(IndexON,D2660)</f>
        <v>58134</v>
      </c>
      <c r="F2660" s="188">
        <f>IFERROR(_xll.qlIndexFixing(IndexON,D2660,TRUE,_xll.ohTrigger(RecalcTrigger,TriggerON)),NA())</f>
        <v>1.5456454834008964E-2</v>
      </c>
      <c r="H2660" s="42">
        <f>_xll.qlCalendarAdvance(Calendar,$H2659,B2660,"f",FALSE)</f>
        <v>58134</v>
      </c>
      <c r="I2660" s="172">
        <f>_xll.qlInterestRateIndexValueDate(Index1M,$H2660)</f>
        <v>58134</v>
      </c>
      <c r="J2660" s="177">
        <f>IFERROR(_xll.qlIndexFixing(Index1M,$H2660,TRUE,_xll.ohTrigger(RecalcTrigger,Trigger1M)),NA())</f>
        <v>1.545047301420803E-2</v>
      </c>
      <c r="K2660" s="44">
        <f>IFERROR(_xll.qlIndexFixing(Index3M,H2660,TRUE,_xll.ohTrigger(RecalcTrigger,Trigger3M)),NA())</f>
        <v>1.5945289093942636E-2</v>
      </c>
      <c r="L2660" s="44">
        <f>IFERROR(_xll.qlIndexFixing(Index6M,$H2660,TRUE,_xll.ohTrigger(RecalcTrigger,Trigger6M)),NA())</f>
        <v>1.6140538381691182E-2</v>
      </c>
      <c r="M2660" s="178">
        <f>IFERROR(_xll.qlIndexFixing(Index1Y,$H2660,TRUE,_xll.ohTrigger(RecalcTrigger,Trigger1Y)),NA())</f>
        <v>1.6370009983733141E-2</v>
      </c>
      <c r="N2660" s="177">
        <f>IFERROR(_xll.qlIndexFixing(ONIndex1M,I2660,TRUE,_xll.ohTrigger(RecalcTrigger,Trigger1M)),NA())</f>
        <v>1.5439675828898086E-2</v>
      </c>
      <c r="O2660" s="44">
        <f>IFERROR(_xll.qlIndexFixing(ONIndex3M,I2660,TRUE,_xll.ohTrigger(RecalcTrigger,Trigger3M)),NA())</f>
        <v>1.5901839591880483E-2</v>
      </c>
      <c r="P2660" s="44">
        <f>IFERROR(_xll.qlIndexFixing(ONIndex6M,I2660,TRUE,_xll.ohTrigger(RecalcTrigger,Trigger6M)),NA())</f>
        <v>1.6049915978336715E-2</v>
      </c>
      <c r="Q2660" s="178">
        <f>IFERROR(_xll.qlIndexFixing(ONIndex1Y,I2660,TRUE,_xll.ohTrigger(RecalcTrigger,Trigger1Y)),NA())</f>
        <v>1.6183026818437456E-2</v>
      </c>
    </row>
    <row r="2661" spans="2:17" x14ac:dyDescent="0.2">
      <c r="B2661" s="39" t="s">
        <v>42</v>
      </c>
      <c r="D2661" s="42">
        <f>_xll.qlCalendarAdvance(Calendar,$D2660,B2661,"f",FALSE)</f>
        <v>58141</v>
      </c>
      <c r="E2661" s="172">
        <f>_xll.qlInterestRateIndexValueDate(IndexON,D2661)</f>
        <v>58141</v>
      </c>
      <c r="F2661" s="188">
        <f>IFERROR(_xll.qlIndexFixing(IndexON,D2661,TRUE,_xll.ohTrigger(RecalcTrigger,TriggerON)),NA())</f>
        <v>1.5458552820969789E-2</v>
      </c>
      <c r="H2661" s="42">
        <f>_xll.qlCalendarAdvance(Calendar,$H2660,B2661,"f",FALSE)</f>
        <v>58141</v>
      </c>
      <c r="I2661" s="172">
        <f>_xll.qlInterestRateIndexValueDate(Index1M,$H2661)</f>
        <v>58141</v>
      </c>
      <c r="J2661" s="177">
        <f>IFERROR(_xll.qlIndexFixing(Index1M,$H2661,TRUE,_xll.ohTrigger(RecalcTrigger,Trigger1M)),NA())</f>
        <v>1.5454033178769281E-2</v>
      </c>
      <c r="K2661" s="44">
        <f>IFERROR(_xll.qlIndexFixing(Index3M,H2661,TRUE,_xll.ohTrigger(RecalcTrigger,Trigger3M)),NA())</f>
        <v>1.5948894110889726E-2</v>
      </c>
      <c r="L2661" s="44">
        <f>IFERROR(_xll.qlIndexFixing(Index6M,$H2661,TRUE,_xll.ohTrigger(RecalcTrigger,Trigger6M)),NA())</f>
        <v>1.6144311778328629E-2</v>
      </c>
      <c r="M2661" s="178">
        <f>IFERROR(_xll.qlIndexFixing(Index1Y,$H2661,TRUE,_xll.ohTrigger(RecalcTrigger,Trigger1Y)),NA())</f>
        <v>1.6374002273754733E-2</v>
      </c>
      <c r="N2661" s="177">
        <f>IFERROR(_xll.qlIndexFixing(ONIndex1M,I2661,TRUE,_xll.ohTrigger(RecalcTrigger,Trigger1M)),NA())</f>
        <v>1.5441384797790413E-2</v>
      </c>
      <c r="O2661" s="44">
        <f>IFERROR(_xll.qlIndexFixing(ONIndex3M,I2661,TRUE,_xll.ohTrigger(RecalcTrigger,Trigger3M)),NA())</f>
        <v>1.5903823733806055E-2</v>
      </c>
      <c r="P2661" s="44">
        <f>IFERROR(_xll.qlIndexFixing(ONIndex6M,I2661,TRUE,_xll.ohTrigger(RecalcTrigger,Trigger6M)),NA())</f>
        <v>1.6051899728322477E-2</v>
      </c>
      <c r="Q2661" s="178">
        <f>IFERROR(_xll.qlIndexFixing(ONIndex1Y,I2661,TRUE,_xll.ohTrigger(RecalcTrigger,Trigger1Y)),NA())</f>
        <v>1.6184910815931396E-2</v>
      </c>
    </row>
    <row r="2662" spans="2:17" x14ac:dyDescent="0.2">
      <c r="B2662" s="39" t="s">
        <v>42</v>
      </c>
      <c r="D2662" s="42">
        <f>_xll.qlCalendarAdvance(Calendar,$D2661,B2662,"f",FALSE)</f>
        <v>58148</v>
      </c>
      <c r="E2662" s="172">
        <f>_xll.qlInterestRateIndexValueDate(IndexON,D2662)</f>
        <v>58148</v>
      </c>
      <c r="F2662" s="188">
        <f>IFERROR(_xll.qlIndexFixing(IndexON,D2662,TRUE,_xll.ohTrigger(RecalcTrigger,TriggerON)),NA())</f>
        <v>1.5460667554307493E-2</v>
      </c>
      <c r="H2662" s="42">
        <f>_xll.qlCalendarAdvance(Calendar,$H2661,B2662,"f",FALSE)</f>
        <v>58148</v>
      </c>
      <c r="I2662" s="172">
        <f>_xll.qlInterestRateIndexValueDate(Index1M,$H2662)</f>
        <v>58148</v>
      </c>
      <c r="J2662" s="177">
        <f>IFERROR(_xll.qlIndexFixing(Index1M,$H2662,TRUE,_xll.ohTrigger(RecalcTrigger,Trigger1M)),NA())</f>
        <v>1.5455805332954327E-2</v>
      </c>
      <c r="K2662" s="44">
        <f>IFERROR(_xll.qlIndexFixing(Index3M,H2662,TRUE,_xll.ohTrigger(RecalcTrigger,Trigger3M)),NA())</f>
        <v>1.5951016008026883E-2</v>
      </c>
      <c r="L2662" s="44">
        <f>IFERROR(_xll.qlIndexFixing(Index6M,$H2662,TRUE,_xll.ohTrigger(RecalcTrigger,Trigger6M)),NA())</f>
        <v>1.6146545535249194E-2</v>
      </c>
      <c r="M2662" s="178">
        <f>IFERROR(_xll.qlIndexFixing(Index1Y,$H2662,TRUE,_xll.ohTrigger(RecalcTrigger,Trigger1Y)),NA())</f>
        <v>1.6376380611690788E-2</v>
      </c>
      <c r="N2662" s="177">
        <f>IFERROR(_xll.qlIndexFixing(ONIndex1M,I2662,TRUE,_xll.ohTrigger(RecalcTrigger,Trigger1M)),NA())</f>
        <v>1.5443114128993464E-2</v>
      </c>
      <c r="O2662" s="44">
        <f>IFERROR(_xll.qlIndexFixing(ONIndex3M,I2662,TRUE,_xll.ohTrigger(RecalcTrigger,Trigger3M)),NA())</f>
        <v>1.5905825122569293E-2</v>
      </c>
      <c r="P2662" s="44">
        <f>IFERROR(_xll.qlIndexFixing(ONIndex6M,I2662,TRUE,_xll.ohTrigger(RecalcTrigger,Trigger6M)),NA())</f>
        <v>1.6053900061836122E-2</v>
      </c>
      <c r="Q2662" s="178">
        <f>IFERROR(_xll.qlIndexFixing(ONIndex1Y,I2662,TRUE,_xll.ohTrigger(RecalcTrigger,Trigger1Y)),NA())</f>
        <v>1.6186811707036286E-2</v>
      </c>
    </row>
    <row r="2663" spans="2:17" x14ac:dyDescent="0.2">
      <c r="B2663" s="39" t="s">
        <v>42</v>
      </c>
      <c r="D2663" s="42">
        <f>_xll.qlCalendarAdvance(Calendar,$D2662,B2663,"f",FALSE)</f>
        <v>58155</v>
      </c>
      <c r="E2663" s="172">
        <f>_xll.qlInterestRateIndexValueDate(IndexON,D2663)</f>
        <v>58155</v>
      </c>
      <c r="F2663" s="188">
        <f>IFERROR(_xll.qlIndexFixing(IndexON,D2663,TRUE,_xll.ohTrigger(RecalcTrigger,TriggerON)),NA())</f>
        <v>1.5462799034022073E-2</v>
      </c>
      <c r="H2663" s="42">
        <f>_xll.qlCalendarAdvance(Calendar,$H2662,B2663,"f",FALSE)</f>
        <v>58155</v>
      </c>
      <c r="I2663" s="172">
        <f>_xll.qlInterestRateIndexValueDate(Index1M,$H2663)</f>
        <v>58155</v>
      </c>
      <c r="J2663" s="177">
        <f>IFERROR(_xll.qlIndexFixing(Index1M,$H2663,TRUE,_xll.ohTrigger(RecalcTrigger,Trigger1M)),NA())</f>
        <v>1.545759787380843E-2</v>
      </c>
      <c r="K2663" s="44">
        <f>IFERROR(_xll.qlIndexFixing(Index3M,H2663,TRUE,_xll.ohTrigger(RecalcTrigger,Trigger3M)),NA())</f>
        <v>1.5953155221721912E-2</v>
      </c>
      <c r="L2663" s="44">
        <f>IFERROR(_xll.qlIndexFixing(Index6M,$H2663,TRUE,_xll.ohTrigger(RecalcTrigger,Trigger6M)),NA())</f>
        <v>1.6148796011642052E-2</v>
      </c>
      <c r="M2663" s="178">
        <f>IFERROR(_xll.qlIndexFixing(Index1Y,$H2663,TRUE,_xll.ohTrigger(RecalcTrigger,Trigger1Y)),NA())</f>
        <v>1.6378776124737815E-2</v>
      </c>
      <c r="N2663" s="177">
        <f>IFERROR(_xll.qlIndexFixing(ONIndex1M,I2663,TRUE,_xll.ohTrigger(RecalcTrigger,Trigger1M)),NA())</f>
        <v>1.5444863822453213E-2</v>
      </c>
      <c r="O2663" s="44">
        <f>IFERROR(_xll.qlIndexFixing(ONIndex3M,I2663,TRUE,_xll.ohTrigger(RecalcTrigger,Trigger3M)),NA())</f>
        <v>1.5907843758143175E-2</v>
      </c>
      <c r="P2663" s="44">
        <f>IFERROR(_xll.qlIndexFixing(ONIndex6M,I2663,TRUE,_xll.ohTrigger(RecalcTrigger,Trigger6M)),NA())</f>
        <v>1.605591697876959E-2</v>
      </c>
      <c r="Q2663" s="178">
        <f>IFERROR(_xll.qlIndexFixing(ONIndex1Y,I2663,TRUE,_xll.ohTrigger(RecalcTrigger,Trigger1Y)),NA())</f>
        <v>1.6188729491752134E-2</v>
      </c>
    </row>
    <row r="2664" spans="2:17" x14ac:dyDescent="0.2">
      <c r="B2664" s="39" t="s">
        <v>42</v>
      </c>
      <c r="D2664" s="42">
        <f>_xll.qlCalendarAdvance(Calendar,$D2663,B2664,"f",FALSE)</f>
        <v>58166</v>
      </c>
      <c r="E2664" s="172">
        <f>_xll.qlInterestRateIndexValueDate(IndexON,D2664)</f>
        <v>58166</v>
      </c>
      <c r="F2664" s="188">
        <f>IFERROR(_xll.qlIndexFixing(IndexON,D2664,TRUE,_xll.ohTrigger(RecalcTrigger,TriggerON)),NA())</f>
        <v>1.5465217663302999E-2</v>
      </c>
      <c r="H2664" s="42">
        <f>_xll.qlCalendarAdvance(Calendar,$H2663,B2664,"f",FALSE)</f>
        <v>58166</v>
      </c>
      <c r="I2664" s="172">
        <f>_xll.qlInterestRateIndexValueDate(Index1M,$H2664)</f>
        <v>58166</v>
      </c>
      <c r="J2664" s="177">
        <f>IFERROR(_xll.qlIndexFixing(Index1M,$H2664,TRUE,_xll.ohTrigger(RecalcTrigger,Trigger1M)),NA())</f>
        <v>1.5459996573631915E-2</v>
      </c>
      <c r="K2664" s="44">
        <f>IFERROR(_xll.qlIndexFixing(Index3M,H2664,TRUE,_xll.ohTrigger(RecalcTrigger,Trigger3M)),NA())</f>
        <v>1.5955033155331411E-2</v>
      </c>
      <c r="L2664" s="44">
        <f>IFERROR(_xll.qlIndexFixing(Index6M,$H2664,TRUE,_xll.ohTrigger(RecalcTrigger,Trigger6M)),NA())</f>
        <v>1.6151316720573225E-2</v>
      </c>
      <c r="M2664" s="178">
        <f>IFERROR(_xll.qlIndexFixing(Index1Y,$H2664,TRUE,_xll.ohTrigger(RecalcTrigger,Trigger1Y)),NA())</f>
        <v>1.6382025256165247E-2</v>
      </c>
      <c r="N2664" s="177">
        <f>IFERROR(_xll.qlIndexFixing(ONIndex1M,I2664,TRUE,_xll.ohTrigger(RecalcTrigger,Trigger1M)),NA())</f>
        <v>1.5446744855193151E-2</v>
      </c>
      <c r="O2664" s="44">
        <f>IFERROR(_xll.qlIndexFixing(ONIndex3M,I2664,TRUE,_xll.ohTrigger(RecalcTrigger,Trigger3M)),NA())</f>
        <v>1.5910063806611197E-2</v>
      </c>
      <c r="P2664" s="44">
        <f>IFERROR(_xll.qlIndexFixing(ONIndex6M,I2664,TRUE,_xll.ohTrigger(RecalcTrigger,Trigger6M)),NA())</f>
        <v>1.6058120458108949E-2</v>
      </c>
      <c r="Q2664" s="178">
        <f>IFERROR(_xll.qlIndexFixing(ONIndex1Y,I2664,TRUE,_xll.ohTrigger(RecalcTrigger,Trigger1Y)),NA())</f>
        <v>1.6190780168405805E-2</v>
      </c>
    </row>
    <row r="2665" spans="2:17" x14ac:dyDescent="0.2">
      <c r="B2665" s="39" t="s">
        <v>42</v>
      </c>
      <c r="D2665" s="42">
        <f>_xll.qlCalendarAdvance(Calendar,$D2664,B2665,"f",FALSE)</f>
        <v>58173</v>
      </c>
      <c r="E2665" s="172">
        <f>_xll.qlInterestRateIndexValueDate(IndexON,D2665)</f>
        <v>58173</v>
      </c>
      <c r="F2665" s="188">
        <f>IFERROR(_xll.qlIndexFixing(IndexON,D2665,TRUE,_xll.ohTrigger(RecalcTrigger,TriggerON)),NA())</f>
        <v>1.5467389628903705E-2</v>
      </c>
      <c r="H2665" s="42">
        <f>_xll.qlCalendarAdvance(Calendar,$H2664,B2665,"f",FALSE)</f>
        <v>58173</v>
      </c>
      <c r="I2665" s="172">
        <f>_xll.qlInterestRateIndexValueDate(Index1M,$H2665)</f>
        <v>58173</v>
      </c>
      <c r="J2665" s="177">
        <f>IFERROR(_xll.qlIndexFixing(Index1M,$H2665,TRUE,_xll.ohTrigger(RecalcTrigger,Trigger1M)),NA())</f>
        <v>1.5461840003169563E-2</v>
      </c>
      <c r="K2665" s="44">
        <f>IFERROR(_xll.qlIndexFixing(Index3M,H2665,TRUE,_xll.ohTrigger(RecalcTrigger,Trigger3M)),NA())</f>
        <v>1.5957212901419604E-2</v>
      </c>
      <c r="L2665" s="44">
        <f>IFERROR(_xll.qlIndexFixing(Index6M,$H2665,TRUE,_xll.ohTrigger(RecalcTrigger,Trigger6M)),NA())</f>
        <v>1.6153607599674404E-2</v>
      </c>
      <c r="M2665" s="178">
        <f>IFERROR(_xll.qlIndexFixing(Index1Y,$H2665,TRUE,_xll.ohTrigger(RecalcTrigger,Trigger1Y)),NA())</f>
        <v>1.6384463598940899E-2</v>
      </c>
      <c r="N2665" s="177">
        <f>IFERROR(_xll.qlIndexFixing(ONIndex1M,I2665,TRUE,_xll.ohTrigger(RecalcTrigger,Trigger1M)),NA())</f>
        <v>1.5448543847754737E-2</v>
      </c>
      <c r="O2665" s="44">
        <f>IFERROR(_xll.qlIndexFixing(ONIndex3M,I2665,TRUE,_xll.ohTrigger(RecalcTrigger,Trigger3M)),NA())</f>
        <v>1.5912124147898776E-2</v>
      </c>
      <c r="P2665" s="44">
        <f>IFERROR(_xll.qlIndexFixing(ONIndex6M,I2665,TRUE,_xll.ohTrigger(RecalcTrigger,Trigger6M)),NA())</f>
        <v>1.6060177468232295E-2</v>
      </c>
      <c r="Q2665" s="178">
        <f>IFERROR(_xll.qlIndexFixing(ONIndex1Y,I2665,TRUE,_xll.ohTrigger(RecalcTrigger,Trigger1Y)),NA())</f>
        <v>1.6192738806741769E-2</v>
      </c>
    </row>
    <row r="2666" spans="2:17" x14ac:dyDescent="0.2">
      <c r="B2666" s="39" t="s">
        <v>42</v>
      </c>
      <c r="D2666" s="42">
        <f>_xll.qlCalendarAdvance(Calendar,$D2665,B2666,"f",FALSE)</f>
        <v>58180</v>
      </c>
      <c r="E2666" s="172">
        <f>_xll.qlInterestRateIndexValueDate(IndexON,D2666)</f>
        <v>58180</v>
      </c>
      <c r="F2666" s="188">
        <f>IFERROR(_xll.qlIndexFixing(IndexON,D2666,TRUE,_xll.ohTrigger(RecalcTrigger,TriggerON)),NA())</f>
        <v>1.5469578339233347E-2</v>
      </c>
      <c r="H2666" s="42">
        <f>_xll.qlCalendarAdvance(Calendar,$H2665,B2666,"f",FALSE)</f>
        <v>58180</v>
      </c>
      <c r="I2666" s="172">
        <f>_xll.qlInterestRateIndexValueDate(Index1M,$H2666)</f>
        <v>58180</v>
      </c>
      <c r="J2666" s="177">
        <f>IFERROR(_xll.qlIndexFixing(Index1M,$H2666,TRUE,_xll.ohTrigger(RecalcTrigger,Trigger1M)),NA())</f>
        <v>1.546370381854297E-2</v>
      </c>
      <c r="K2666" s="44">
        <f>IFERROR(_xll.qlIndexFixing(Index3M,H2666,TRUE,_xll.ohTrigger(RecalcTrigger,Trigger3M)),NA())</f>
        <v>1.5959409961855825E-2</v>
      </c>
      <c r="L2666" s="44">
        <f>IFERROR(_xll.qlIndexFixing(Index6M,$H2666,TRUE,_xll.ohTrigger(RecalcTrigger,Trigger6M)),NA())</f>
        <v>1.6155915196942157E-2</v>
      </c>
      <c r="M2666" s="178">
        <f>IFERROR(_xll.qlIndexFixing(Index1Y,$H2666,TRUE,_xll.ohTrigger(RecalcTrigger,Trigger1Y)),NA())</f>
        <v>1.6386919116477276E-2</v>
      </c>
      <c r="N2666" s="177">
        <f>IFERROR(_xll.qlIndexFixing(ONIndex1M,I2666,TRUE,_xll.ohTrigger(RecalcTrigger,Trigger1M)),NA())</f>
        <v>1.5450363200762984E-2</v>
      </c>
      <c r="O2666" s="44">
        <f>IFERROR(_xll.qlIndexFixing(ONIndex3M,I2666,TRUE,_xll.ohTrigger(RecalcTrigger,Trigger3M)),NA())</f>
        <v>1.5914201734376077E-2</v>
      </c>
      <c r="P2666" s="44">
        <f>IFERROR(_xll.qlIndexFixing(ONIndex6M,I2666,TRUE,_xll.ohTrigger(RecalcTrigger,Trigger6M)),NA())</f>
        <v>1.6062251060343646E-2</v>
      </c>
      <c r="Q2666" s="178">
        <f>IFERROR(_xll.qlIndexFixing(ONIndex1Y,I2666,TRUE,_xll.ohTrigger(RecalcTrigger,Trigger1Y)),NA())</f>
        <v>1.6194714337067762E-2</v>
      </c>
    </row>
    <row r="2667" spans="2:17" x14ac:dyDescent="0.2">
      <c r="B2667" s="39" t="s">
        <v>42</v>
      </c>
      <c r="D2667" s="42">
        <f>_xll.qlCalendarAdvance(Calendar,$D2666,B2667,"f",FALSE)</f>
        <v>58187</v>
      </c>
      <c r="E2667" s="172">
        <f>_xll.qlInterestRateIndexValueDate(IndexON,D2667)</f>
        <v>58187</v>
      </c>
      <c r="F2667" s="188">
        <f>IFERROR(_xll.qlIndexFixing(IndexON,D2667,TRUE,_xll.ohTrigger(RecalcTrigger,TriggerON)),NA())</f>
        <v>1.5471783794535066E-2</v>
      </c>
      <c r="H2667" s="42">
        <f>_xll.qlCalendarAdvance(Calendar,$H2666,B2667,"f",FALSE)</f>
        <v>58187</v>
      </c>
      <c r="I2667" s="172">
        <f>_xll.qlInterestRateIndexValueDate(Index1M,$H2667)</f>
        <v>58187</v>
      </c>
      <c r="J2667" s="177">
        <f>IFERROR(_xll.qlIndexFixing(Index1M,$H2667,TRUE,_xll.ohTrigger(RecalcTrigger,Trigger1M)),NA())</f>
        <v>1.5465588019754839E-2</v>
      </c>
      <c r="K2667" s="44">
        <f>IFERROR(_xll.qlIndexFixing(Index3M,H2667,TRUE,_xll.ohTrigger(RecalcTrigger,Trigger3M)),NA())</f>
        <v>1.5961624336668569E-2</v>
      </c>
      <c r="L2667" s="44">
        <f>IFERROR(_xll.qlIndexFixing(Index6M,$H2667,TRUE,_xll.ohTrigger(RecalcTrigger,Trigger6M)),NA())</f>
        <v>1.6158239512433611E-2</v>
      </c>
      <c r="M2667" s="178">
        <f>IFERROR(_xll.qlIndexFixing(Index1Y,$H2667,TRUE,_xll.ohTrigger(RecalcTrigger,Trigger1Y)),NA())</f>
        <v>1.6389391808899711E-2</v>
      </c>
      <c r="N2667" s="177">
        <f>IFERROR(_xll.qlIndexFixing(ONIndex1M,I2667,TRUE,_xll.ohTrigger(RecalcTrigger,Trigger1M)),NA())</f>
        <v>1.545220291429894E-2</v>
      </c>
      <c r="O2667" s="44">
        <f>IFERROR(_xll.qlIndexFixing(ONIndex3M,I2667,TRUE,_xll.ohTrigger(RecalcTrigger,Trigger3M)),NA())</f>
        <v>1.5916296566043098E-2</v>
      </c>
      <c r="P2667" s="44">
        <f>IFERROR(_xll.qlIndexFixing(ONIndex6M,I2667,TRUE,_xll.ohTrigger(RecalcTrigger,Trigger6M)),NA())</f>
        <v>1.6064341234361956E-2</v>
      </c>
      <c r="Q2667" s="178">
        <f>IFERROR(_xll.qlIndexFixing(ONIndex1Y,I2667,TRUE,_xll.ohTrigger(RecalcTrigger,Trigger1Y)),NA())</f>
        <v>1.6196706759626922E-2</v>
      </c>
    </row>
    <row r="2668" spans="2:17" x14ac:dyDescent="0.2">
      <c r="B2668" s="39" t="s">
        <v>42</v>
      </c>
      <c r="D2668" s="42">
        <f>_xll.qlCalendarAdvance(Calendar,$D2667,B2668,"f",FALSE)</f>
        <v>58194</v>
      </c>
      <c r="E2668" s="172">
        <f>_xll.qlInterestRateIndexValueDate(IndexON,D2668)</f>
        <v>58194</v>
      </c>
      <c r="F2668" s="188">
        <f>IFERROR(_xll.qlIndexFixing(IndexON,D2668,TRUE,_xll.ohTrigger(RecalcTrigger,TriggerON)),NA())</f>
        <v>1.5474005994808859E-2</v>
      </c>
      <c r="H2668" s="42">
        <f>_xll.qlCalendarAdvance(Calendar,$H2667,B2668,"f",FALSE)</f>
        <v>58194</v>
      </c>
      <c r="I2668" s="172">
        <f>_xll.qlInterestRateIndexValueDate(Index1M,$H2668)</f>
        <v>58194</v>
      </c>
      <c r="J2668" s="177">
        <f>IFERROR(_xll.qlIndexFixing(Index1M,$H2668,TRUE,_xll.ohTrigger(RecalcTrigger,Trigger1M)),NA())</f>
        <v>1.5467492606818678E-2</v>
      </c>
      <c r="K2668" s="44">
        <f>IFERROR(_xll.qlIndexFixing(Index3M,H2668,TRUE,_xll.ohTrigger(RecalcTrigger,Trigger3M)),NA())</f>
        <v>1.5963856025887232E-2</v>
      </c>
      <c r="L2668" s="44">
        <f>IFERROR(_xll.qlIndexFixing(Index6M,$H2668,TRUE,_xll.ohTrigger(RecalcTrigger,Trigger6M)),NA())</f>
        <v>1.6160580546206782E-2</v>
      </c>
      <c r="M2668" s="178">
        <f>IFERROR(_xll.qlIndexFixing(Index1Y,$H2668,TRUE,_xll.ohTrigger(RecalcTrigger,Trigger1Y)),NA())</f>
        <v>1.639188167633376E-2</v>
      </c>
      <c r="N2668" s="177">
        <f>IFERROR(_xll.qlIndexFixing(ONIndex1M,I2668,TRUE,_xll.ohTrigger(RecalcTrigger,Trigger1M)),NA())</f>
        <v>1.5454062988443651E-2</v>
      </c>
      <c r="O2668" s="44">
        <f>IFERROR(_xll.qlIndexFixing(ONIndex3M,I2668,TRUE,_xll.ohTrigger(RecalcTrigger,Trigger3M)),NA())</f>
        <v>1.5918408643224025E-2</v>
      </c>
      <c r="P2668" s="44">
        <f>IFERROR(_xll.qlIndexFixing(ONIndex6M,I2668,TRUE,_xll.ohTrigger(RecalcTrigger,Trigger6M)),NA())</f>
        <v>1.6066447990368271E-2</v>
      </c>
      <c r="Q2668" s="178">
        <f>IFERROR(_xll.qlIndexFixing(ONIndex1Y,I2668,TRUE,_xll.ohTrigger(RecalcTrigger,Trigger1Y)),NA())</f>
        <v>1.6198716074257158E-2</v>
      </c>
    </row>
    <row r="2669" spans="2:17" x14ac:dyDescent="0.2">
      <c r="B2669" s="39" t="s">
        <v>42</v>
      </c>
      <c r="D2669" s="42">
        <f>_xll.qlCalendarAdvance(Calendar,$D2668,B2669,"f",FALSE)</f>
        <v>58201</v>
      </c>
      <c r="E2669" s="172">
        <f>_xll.qlInterestRateIndexValueDate(IndexON,D2669)</f>
        <v>58201</v>
      </c>
      <c r="F2669" s="188">
        <f>IFERROR(_xll.qlIndexFixing(IndexON,D2669,TRUE,_xll.ohTrigger(RecalcTrigger,TriggerON)),NA())</f>
        <v>1.5476244940054729E-2</v>
      </c>
      <c r="H2669" s="42">
        <f>_xll.qlCalendarAdvance(Calendar,$H2668,B2669,"f",FALSE)</f>
        <v>58201</v>
      </c>
      <c r="I2669" s="172">
        <f>_xll.qlInterestRateIndexValueDate(Index1M,$H2669)</f>
        <v>58201</v>
      </c>
      <c r="J2669" s="177">
        <f>IFERROR(_xll.qlIndexFixing(Index1M,$H2669,TRUE,_xll.ohTrigger(RecalcTrigger,Trigger1M)),NA())</f>
        <v>1.5469884599146692E-2</v>
      </c>
      <c r="K2669" s="44">
        <f>IFERROR(_xll.qlIndexFixing(Index3M,H2669,TRUE,_xll.ohTrigger(RecalcTrigger,Trigger3M)),NA())</f>
        <v>1.5966617779859887E-2</v>
      </c>
      <c r="L2669" s="44">
        <f>IFERROR(_xll.qlIndexFixing(Index6M,$H2669,TRUE,_xll.ohTrigger(RecalcTrigger,Trigger6M)),NA())</f>
        <v>1.6163469479414407E-2</v>
      </c>
      <c r="M2669" s="178">
        <f>IFERROR(_xll.qlIndexFixing(Index1Y,$H2669,TRUE,_xll.ohTrigger(RecalcTrigger,Trigger1Y)),NA())</f>
        <v>1.6394388718905865E-2</v>
      </c>
      <c r="N2669" s="177">
        <f>IFERROR(_xll.qlIndexFixing(ONIndex1M,I2669,TRUE,_xll.ohTrigger(RecalcTrigger,Trigger1M)),NA())</f>
        <v>1.545594342311607E-2</v>
      </c>
      <c r="O2669" s="44">
        <f>IFERROR(_xll.qlIndexFixing(ONIndex3M,I2669,TRUE,_xll.ohTrigger(RecalcTrigger,Trigger3M)),NA())</f>
        <v>1.5920537965675718E-2</v>
      </c>
      <c r="P2669" s="44">
        <f>IFERROR(_xll.qlIndexFixing(ONIndex6M,I2669,TRUE,_xll.ohTrigger(RecalcTrigger,Trigger6M)),NA())</f>
        <v>1.6068571328443637E-2</v>
      </c>
      <c r="Q2669" s="178">
        <f>IFERROR(_xll.qlIndexFixing(ONIndex1Y,I2669,TRUE,_xll.ohTrigger(RecalcTrigger,Trigger1Y)),NA())</f>
        <v>1.6200742280958469E-2</v>
      </c>
    </row>
    <row r="2670" spans="2:17" x14ac:dyDescent="0.2">
      <c r="B2670" s="39" t="s">
        <v>42</v>
      </c>
      <c r="D2670" s="42">
        <f>_xll.qlCalendarAdvance(Calendar,$D2669,B2670,"f",FALSE)</f>
        <v>58208</v>
      </c>
      <c r="E2670" s="172">
        <f>_xll.qlInterestRateIndexValueDate(IndexON,D2670)</f>
        <v>58208</v>
      </c>
      <c r="F2670" s="188">
        <f>IFERROR(_xll.qlIndexFixing(IndexON,D2670,TRUE,_xll.ohTrigger(RecalcTrigger,TriggerON)),NA())</f>
        <v>1.5478500630272674E-2</v>
      </c>
      <c r="H2670" s="42">
        <f>_xll.qlCalendarAdvance(Calendar,$H2669,B2670,"f",FALSE)</f>
        <v>58208</v>
      </c>
      <c r="I2670" s="172">
        <f>_xll.qlInterestRateIndexValueDate(Index1M,$H2670)</f>
        <v>58208</v>
      </c>
      <c r="J2670" s="177">
        <f>IFERROR(_xll.qlIndexFixing(Index1M,$H2670,TRUE,_xll.ohTrigger(RecalcTrigger,Trigger1M)),NA())</f>
        <v>1.5471831496538023E-2</v>
      </c>
      <c r="K2670" s="44">
        <f>IFERROR(_xll.qlIndexFixing(Index3M,H2670,TRUE,_xll.ohTrigger(RecalcTrigger,Trigger3M)),NA())</f>
        <v>1.5968885433728978E-2</v>
      </c>
      <c r="L2670" s="44">
        <f>IFERROR(_xll.qlIndexFixing(Index6M,$H2670,TRUE,_xll.ohTrigger(RecalcTrigger,Trigger6M)),NA())</f>
        <v>1.6165845248892582E-2</v>
      </c>
      <c r="M2670" s="178">
        <f>IFERROR(_xll.qlIndexFixing(Index1Y,$H2670,TRUE,_xll.ohTrigger(RecalcTrigger,Trigger1Y)),NA())</f>
        <v>1.6396912936743346E-2</v>
      </c>
      <c r="N2670" s="177">
        <f>IFERROR(_xll.qlIndexFixing(ONIndex1M,I2670,TRUE,_xll.ohTrigger(RecalcTrigger,Trigger1M)),NA())</f>
        <v>1.5457844218316197E-2</v>
      </c>
      <c r="O2670" s="44">
        <f>IFERROR(_xll.qlIndexFixing(ONIndex3M,I2670,TRUE,_xll.ohTrigger(RecalcTrigger,Trigger3M)),NA())</f>
        <v>1.5922684533398179E-2</v>
      </c>
      <c r="P2670" s="44">
        <f>IFERROR(_xll.qlIndexFixing(ONIndex6M,I2670,TRUE,_xll.ohTrigger(RecalcTrigger,Trigger6M)),NA())</f>
        <v>1.6070711248344915E-2</v>
      </c>
      <c r="Q2670" s="178">
        <f>IFERROR(_xll.qlIndexFixing(ONIndex1Y,I2670,TRUE,_xll.ohTrigger(RecalcTrigger,Trigger1Y)),NA())</f>
        <v>1.6202785379730855E-2</v>
      </c>
    </row>
    <row r="2671" spans="2:17" x14ac:dyDescent="0.2">
      <c r="B2671" s="39" t="s">
        <v>42</v>
      </c>
      <c r="D2671" s="42">
        <f>_xll.qlCalendarAdvance(Calendar,$D2670,B2671,"f",FALSE)</f>
        <v>58215</v>
      </c>
      <c r="E2671" s="172">
        <f>_xll.qlInterestRateIndexValueDate(IndexON,D2671)</f>
        <v>58215</v>
      </c>
      <c r="F2671" s="188">
        <f>IFERROR(_xll.qlIndexFixing(IndexON,D2671,TRUE,_xll.ohTrigger(RecalcTrigger,TriggerON)),NA())</f>
        <v>1.5480773065300601E-2</v>
      </c>
      <c r="H2671" s="42">
        <f>_xll.qlCalendarAdvance(Calendar,$H2670,B2671,"f",FALSE)</f>
        <v>58215</v>
      </c>
      <c r="I2671" s="172">
        <f>_xll.qlInterestRateIndexValueDate(Index1M,$H2671)</f>
        <v>58215</v>
      </c>
      <c r="J2671" s="177">
        <f>IFERROR(_xll.qlIndexFixing(Index1M,$H2671,TRUE,_xll.ohTrigger(RecalcTrigger,Trigger1M)),NA())</f>
        <v>1.5473798780692528E-2</v>
      </c>
      <c r="K2671" s="44">
        <f>IFERROR(_xll.qlIndexFixing(Index3M,H2671,TRUE,_xll.ohTrigger(RecalcTrigger,Trigger3M)),NA())</f>
        <v>1.5971170402861987E-2</v>
      </c>
      <c r="L2671" s="44">
        <f>IFERROR(_xll.qlIndexFixing(Index6M,$H2671,TRUE,_xll.ohTrigger(RecalcTrigger,Trigger6M)),NA())</f>
        <v>1.6168237737586414E-2</v>
      </c>
      <c r="M2671" s="178">
        <f>IFERROR(_xll.qlIndexFixing(Index1Y,$H2671,TRUE,_xll.ohTrigger(RecalcTrigger,Trigger1Y)),NA())</f>
        <v>1.6399454329974868E-2</v>
      </c>
      <c r="N2671" s="177">
        <f>IFERROR(_xll.qlIndexFixing(ONIndex1M,I2671,TRUE,_xll.ohTrigger(RecalcTrigger,Trigger1M)),NA())</f>
        <v>1.5459765374044032E-2</v>
      </c>
      <c r="O2671" s="44">
        <f>IFERROR(_xll.qlIndexFixing(ONIndex3M,I2671,TRUE,_xll.ohTrigger(RecalcTrigger,Trigger3M)),NA())</f>
        <v>1.5924848346391407E-2</v>
      </c>
      <c r="P2671" s="44">
        <f>IFERROR(_xll.qlIndexFixing(ONIndex6M,I2671,TRUE,_xll.ohTrigger(RecalcTrigger,Trigger6M)),NA())</f>
        <v>1.6072867750396291E-2</v>
      </c>
      <c r="Q2671" s="178">
        <f>IFERROR(_xll.qlIndexFixing(ONIndex1Y,I2671,TRUE,_xll.ohTrigger(RecalcTrigger,Trigger1Y)),NA())</f>
        <v>1.6204845370655363E-2</v>
      </c>
    </row>
    <row r="2672" spans="2:17" x14ac:dyDescent="0.2">
      <c r="B2672" s="39" t="s">
        <v>42</v>
      </c>
      <c r="D2672" s="42">
        <f>_xll.qlCalendarAdvance(Calendar,$D2671,B2672,"f",FALSE)</f>
        <v>58222</v>
      </c>
      <c r="E2672" s="172">
        <f>_xll.qlInterestRateIndexValueDate(IndexON,D2672)</f>
        <v>58222</v>
      </c>
      <c r="F2672" s="188">
        <f>IFERROR(_xll.qlIndexFixing(IndexON,D2672,TRUE,_xll.ohTrigger(RecalcTrigger,TriggerON)),NA())</f>
        <v>1.5483062245462698E-2</v>
      </c>
      <c r="H2672" s="42">
        <f>_xll.qlCalendarAdvance(Calendar,$H2671,B2672,"f",FALSE)</f>
        <v>58222</v>
      </c>
      <c r="I2672" s="172">
        <f>_xll.qlInterestRateIndexValueDate(Index1M,$H2672)</f>
        <v>58222</v>
      </c>
      <c r="J2672" s="177">
        <f>IFERROR(_xll.qlIndexFixing(Index1M,$H2672,TRUE,_xll.ohTrigger(RecalcTrigger,Trigger1M)),NA())</f>
        <v>1.5475786451607592E-2</v>
      </c>
      <c r="K2672" s="44">
        <f>IFERROR(_xll.qlIndexFixing(Index3M,H2672,TRUE,_xll.ohTrigger(RecalcTrigger,Trigger3M)),NA())</f>
        <v>1.5973472687291514E-2</v>
      </c>
      <c r="L2672" s="44">
        <f>IFERROR(_xll.qlIndexFixing(Index6M,$H2672,TRUE,_xll.ohTrigger(RecalcTrigger,Trigger6M)),NA())</f>
        <v>1.6170646945555804E-2</v>
      </c>
      <c r="M2672" s="178">
        <f>IFERROR(_xll.qlIndexFixing(Index1Y,$H2672,TRUE,_xll.ohTrigger(RecalcTrigger,Trigger1Y)),NA())</f>
        <v>1.6402012898729303E-2</v>
      </c>
      <c r="N2672" s="177">
        <f>IFERROR(_xll.qlIndexFixing(ONIndex1M,I2672,TRUE,_xll.ohTrigger(RecalcTrigger,Trigger1M)),NA())</f>
        <v>1.5461706890380622E-2</v>
      </c>
      <c r="O2672" s="44">
        <f>IFERROR(_xll.qlIndexFixing(ONIndex3M,I2672,TRUE,_xll.ohTrigger(RecalcTrigger,Trigger3M)),NA())</f>
        <v>1.5927029404898541E-2</v>
      </c>
      <c r="P2672" s="44">
        <f>IFERROR(_xll.qlIndexFixing(ONIndex6M,I2672,TRUE,_xll.ohTrigger(RecalcTrigger,Trigger6M)),NA())</f>
        <v>1.6075040834435672E-2</v>
      </c>
      <c r="Q2672" s="178">
        <f>IFERROR(_xll.qlIndexFixing(ONIndex1Y,I2672,TRUE,_xll.ohTrigger(RecalcTrigger,Trigger1Y)),NA())</f>
        <v>1.6206922253731992E-2</v>
      </c>
    </row>
    <row r="2673" spans="2:17" x14ac:dyDescent="0.2">
      <c r="B2673" s="39" t="s">
        <v>42</v>
      </c>
      <c r="D2673" s="42">
        <f>_xll.qlCalendarAdvance(Calendar,$D2672,B2673,"f",FALSE)</f>
        <v>58229</v>
      </c>
      <c r="E2673" s="172">
        <f>_xll.qlInterestRateIndexValueDate(IndexON,D2673)</f>
        <v>58229</v>
      </c>
      <c r="F2673" s="188">
        <f>IFERROR(_xll.qlIndexFixing(IndexON,D2673,TRUE,_xll.ohTrigger(RecalcTrigger,TriggerON)),NA())</f>
        <v>1.5485368170434777E-2</v>
      </c>
      <c r="H2673" s="42">
        <f>_xll.qlCalendarAdvance(Calendar,$H2672,B2673,"f",FALSE)</f>
        <v>58229</v>
      </c>
      <c r="I2673" s="172">
        <f>_xll.qlInterestRateIndexValueDate(Index1M,$H2673)</f>
        <v>58229</v>
      </c>
      <c r="J2673" s="177">
        <f>IFERROR(_xll.qlIndexFixing(Index1M,$H2673,TRUE,_xll.ohTrigger(RecalcTrigger,Trigger1M)),NA())</f>
        <v>1.5477321330255108E-2</v>
      </c>
      <c r="K2673" s="44">
        <f>IFERROR(_xll.qlIndexFixing(Index3M,H2673,TRUE,_xll.ohTrigger(RecalcTrigger,Trigger3M)),NA())</f>
        <v>1.5975792287044863E-2</v>
      </c>
      <c r="L2673" s="44">
        <f>IFERROR(_xll.qlIndexFixing(Index6M,$H2673,TRUE,_xll.ohTrigger(RecalcTrigger,Trigger6M)),NA())</f>
        <v>1.6172536491357813E-2</v>
      </c>
      <c r="M2673" s="178">
        <f>IFERROR(_xll.qlIndexFixing(Index1Y,$H2673,TRUE,_xll.ohTrigger(RecalcTrigger,Trigger1Y)),NA())</f>
        <v>1.6404588643136632E-2</v>
      </c>
      <c r="N2673" s="177">
        <f>IFERROR(_xll.qlIndexFixing(ONIndex1M,I2673,TRUE,_xll.ohTrigger(RecalcTrigger,Trigger1M)),NA())</f>
        <v>1.546366876724492E-2</v>
      </c>
      <c r="O2673" s="44">
        <f>IFERROR(_xll.qlIndexFixing(ONIndex3M,I2673,TRUE,_xll.ohTrigger(RecalcTrigger,Trigger3M)),NA())</f>
        <v>1.5929227708514349E-2</v>
      </c>
      <c r="P2673" s="44">
        <f>IFERROR(_xll.qlIndexFixing(ONIndex6M,I2673,TRUE,_xll.ohTrigger(RecalcTrigger,Trigger6M)),NA())</f>
        <v>1.6077230500463058E-2</v>
      </c>
      <c r="Q2673" s="178">
        <f>IFERROR(_xll.qlIndexFixing(ONIndex1Y,I2673,TRUE,_xll.ohTrigger(RecalcTrigger,Trigger1Y)),NA())</f>
        <v>1.6209016028798651E-2</v>
      </c>
    </row>
    <row r="2674" spans="2:17" x14ac:dyDescent="0.2">
      <c r="B2674" s="39" t="s">
        <v>42</v>
      </c>
      <c r="D2674" s="42">
        <f>_xll.qlCalendarAdvance(Calendar,$D2673,B2674,"f",FALSE)</f>
        <v>58236</v>
      </c>
      <c r="E2674" s="172">
        <f>_xll.qlInterestRateIndexValueDate(IndexON,D2674)</f>
        <v>58236</v>
      </c>
      <c r="F2674" s="188">
        <f>IFERROR(_xll.qlIndexFixing(IndexON,D2674,TRUE,_xll.ohTrigger(RecalcTrigger,TriggerON)),NA())</f>
        <v>1.5487690840459978E-2</v>
      </c>
      <c r="H2674" s="42">
        <f>_xll.qlCalendarAdvance(Calendar,$H2673,B2674,"f",FALSE)</f>
        <v>58236</v>
      </c>
      <c r="I2674" s="172">
        <f>_xll.qlInterestRateIndexValueDate(Index1M,$H2674)</f>
        <v>58236</v>
      </c>
      <c r="J2674" s="177">
        <f>IFERROR(_xll.qlIndexFixing(Index1M,$H2674,TRUE,_xll.ohTrigger(RecalcTrigger,Trigger1M)),NA())</f>
        <v>1.5479348232630679E-2</v>
      </c>
      <c r="K2674" s="44">
        <f>IFERROR(_xll.qlIndexFixing(Index3M,H2674,TRUE,_xll.ohTrigger(RecalcTrigger,Trigger3M)),NA())</f>
        <v>1.5978129202152871E-2</v>
      </c>
      <c r="L2674" s="44">
        <f>IFERROR(_xll.qlIndexFixing(Index6M,$H2674,TRUE,_xll.ohTrigger(RecalcTrigger,Trigger6M)),NA())</f>
        <v>1.6174977836062244E-2</v>
      </c>
      <c r="M2674" s="178">
        <f>IFERROR(_xll.qlIndexFixing(Index1Y,$H2674,TRUE,_xll.ohTrigger(RecalcTrigger,Trigger1Y)),NA())</f>
        <v>1.6407181563327732E-2</v>
      </c>
      <c r="N2674" s="177">
        <f>IFERROR(_xll.qlIndexFixing(ONIndex1M,I2674,TRUE,_xll.ohTrigger(RecalcTrigger,Trigger1M)),NA())</f>
        <v>1.5465651004636927E-2</v>
      </c>
      <c r="O2674" s="44">
        <f>IFERROR(_xll.qlIndexFixing(ONIndex3M,I2674,TRUE,_xll.ohTrigger(RecalcTrigger,Trigger3M)),NA())</f>
        <v>1.5931443257563016E-2</v>
      </c>
      <c r="P2674" s="44">
        <f>IFERROR(_xll.qlIndexFixing(ONIndex6M,I2674,TRUE,_xll.ohTrigger(RecalcTrigger,Trigger6M)),NA())</f>
        <v>1.6079436748316356E-2</v>
      </c>
      <c r="Q2674" s="178">
        <f>IFERROR(_xll.qlIndexFixing(ONIndex1Y,I2674,TRUE,_xll.ohTrigger(RecalcTrigger,Trigger1Y)),NA())</f>
        <v>1.6211126696017431E-2</v>
      </c>
    </row>
    <row r="2675" spans="2:17" x14ac:dyDescent="0.2">
      <c r="B2675" s="39" t="s">
        <v>42</v>
      </c>
      <c r="D2675" s="42">
        <f>_xll.qlCalendarAdvance(Calendar,$D2674,B2675,"f",FALSE)</f>
        <v>58243</v>
      </c>
      <c r="E2675" s="172">
        <f>_xll.qlInterestRateIndexValueDate(IndexON,D2675)</f>
        <v>58243</v>
      </c>
      <c r="F2675" s="188">
        <f>IFERROR(_xll.qlIndexFixing(IndexON,D2675,TRUE,_xll.ohTrigger(RecalcTrigger,TriggerON)),NA())</f>
        <v>1.5490030255295162E-2</v>
      </c>
      <c r="H2675" s="42">
        <f>_xll.qlCalendarAdvance(Calendar,$H2674,B2675,"f",FALSE)</f>
        <v>58243</v>
      </c>
      <c r="I2675" s="172">
        <f>_xll.qlInterestRateIndexValueDate(Index1M,$H2675)</f>
        <v>58243</v>
      </c>
      <c r="J2675" s="177">
        <f>IFERROR(_xll.qlIndexFixing(Index1M,$H2675,TRUE,_xll.ohTrigger(RecalcTrigger,Trigger1M)),NA())</f>
        <v>1.5481395520928459E-2</v>
      </c>
      <c r="K2675" s="44">
        <f>IFERROR(_xll.qlIndexFixing(Index3M,H2675,TRUE,_xll.ohTrigger(RecalcTrigger,Trigger3M)),NA())</f>
        <v>1.598048343264637E-2</v>
      </c>
      <c r="L2675" s="44">
        <f>IFERROR(_xll.qlIndexFixing(Index6M,$H2675,TRUE,_xll.ohTrigger(RecalcTrigger,Trigger6M)),NA())</f>
        <v>1.6177435899466023E-2</v>
      </c>
      <c r="M2675" s="178">
        <f>IFERROR(_xll.qlIndexFixing(Index1Y,$H2675,TRUE,_xll.ohTrigger(RecalcTrigger,Trigger1Y)),NA())</f>
        <v>1.6409791659434798E-2</v>
      </c>
      <c r="N2675" s="177">
        <f>IFERROR(_xll.qlIndexFixing(ONIndex1M,I2675,TRUE,_xll.ohTrigger(RecalcTrigger,Trigger1M)),NA())</f>
        <v>1.5467653602637688E-2</v>
      </c>
      <c r="O2675" s="44">
        <f>IFERROR(_xll.qlIndexFixing(ONIndex3M,I2675,TRUE,_xll.ohTrigger(RecalcTrigger,Trigger3M)),NA())</f>
        <v>1.5933676051963497E-2</v>
      </c>
      <c r="P2675" s="44">
        <f>IFERROR(_xll.qlIndexFixing(ONIndex6M,I2675,TRUE,_xll.ohTrigger(RecalcTrigger,Trigger6M)),NA())</f>
        <v>1.6081659578319751E-2</v>
      </c>
      <c r="Q2675" s="178">
        <f>IFERROR(_xll.qlIndexFixing(ONIndex1Y,I2675,TRUE,_xll.ohTrigger(RecalcTrigger,Trigger1Y)),NA())</f>
        <v>1.6213254255307286E-2</v>
      </c>
    </row>
    <row r="2676" spans="2:17" x14ac:dyDescent="0.2">
      <c r="B2676" s="39" t="s">
        <v>42</v>
      </c>
      <c r="D2676" s="42">
        <f>_xll.qlCalendarAdvance(Calendar,$D2675,B2676,"f",FALSE)</f>
        <v>58250</v>
      </c>
      <c r="E2676" s="172">
        <f>_xll.qlInterestRateIndexValueDate(IndexON,D2676)</f>
        <v>58250</v>
      </c>
      <c r="F2676" s="188">
        <f>IFERROR(_xll.qlIndexFixing(IndexON,D2676,TRUE,_xll.ohTrigger(RecalcTrigger,TriggerON)),NA())</f>
        <v>1.5492386415183468E-2</v>
      </c>
      <c r="H2676" s="42">
        <f>_xll.qlCalendarAdvance(Calendar,$H2675,B2676,"f",FALSE)</f>
        <v>58250</v>
      </c>
      <c r="I2676" s="172">
        <f>_xll.qlInterestRateIndexValueDate(Index1M,$H2676)</f>
        <v>58250</v>
      </c>
      <c r="J2676" s="177">
        <f>IFERROR(_xll.qlIndexFixing(Index1M,$H2676,TRUE,_xll.ohTrigger(RecalcTrigger,Trigger1M)),NA())</f>
        <v>1.5483463195159253E-2</v>
      </c>
      <c r="K2676" s="44">
        <f>IFERROR(_xll.qlIndexFixing(Index3M,H2676,TRUE,_xll.ohTrigger(RecalcTrigger,Trigger3M)),NA())</f>
        <v>1.5982854978555307E-2</v>
      </c>
      <c r="L2676" s="44">
        <f>IFERROR(_xll.qlIndexFixing(Index6M,$H2676,TRUE,_xll.ohTrigger(RecalcTrigger,Trigger6M)),NA())</f>
        <v>1.6179910681630716E-2</v>
      </c>
      <c r="M2676" s="178">
        <f>IFERROR(_xll.qlIndexFixing(Index1Y,$H2676,TRUE,_xll.ohTrigger(RecalcTrigger,Trigger1Y)),NA())</f>
        <v>1.6412418931589803E-2</v>
      </c>
      <c r="N2676" s="177">
        <f>IFERROR(_xll.qlIndexFixing(ONIndex1M,I2676,TRUE,_xll.ohTrigger(RecalcTrigger,Trigger1M)),NA())</f>
        <v>1.5469676561166157E-2</v>
      </c>
      <c r="O2676" s="44">
        <f>IFERROR(_xll.qlIndexFixing(ONIndex3M,I2676,TRUE,_xll.ohTrigger(RecalcTrigger,Trigger3M)),NA())</f>
        <v>1.5935926091553698E-2</v>
      </c>
      <c r="P2676" s="44">
        <f>IFERROR(_xll.qlIndexFixing(ONIndex6M,I2676,TRUE,_xll.ohTrigger(RecalcTrigger,Trigger6M)),NA())</f>
        <v>1.6083898990311152E-2</v>
      </c>
      <c r="Q2676" s="178">
        <f>IFERROR(_xll.qlIndexFixing(ONIndex1Y,I2676,TRUE,_xll.ohTrigger(RecalcTrigger,Trigger1Y)),NA())</f>
        <v>1.6215398706749262E-2</v>
      </c>
    </row>
    <row r="2677" spans="2:17" x14ac:dyDescent="0.2">
      <c r="B2677" s="39" t="s">
        <v>42</v>
      </c>
      <c r="D2677" s="42">
        <f>_xll.qlCalendarAdvance(Calendar,$D2676,B2677,"f",FALSE)</f>
        <v>58257</v>
      </c>
      <c r="E2677" s="172">
        <f>_xll.qlInterestRateIndexValueDate(IndexON,D2677)</f>
        <v>58257</v>
      </c>
      <c r="F2677" s="188">
        <f>IFERROR(_xll.qlIndexFixing(IndexON,D2677,TRUE,_xll.ohTrigger(RecalcTrigger,TriggerON)),NA())</f>
        <v>1.5494759320043849E-2</v>
      </c>
      <c r="H2677" s="42">
        <f>_xll.qlCalendarAdvance(Calendar,$H2676,B2677,"f",FALSE)</f>
        <v>58257</v>
      </c>
      <c r="I2677" s="172">
        <f>_xll.qlInterestRateIndexValueDate(Index1M,$H2677)</f>
        <v>58257</v>
      </c>
      <c r="J2677" s="177">
        <f>IFERROR(_xll.qlIndexFixing(Index1M,$H2677,TRUE,_xll.ohTrigger(RecalcTrigger,Trigger1M)),NA())</f>
        <v>1.5486030608033137E-2</v>
      </c>
      <c r="K2677" s="44">
        <f>IFERROR(_xll.qlIndexFixing(Index3M,H2677,TRUE,_xll.ohTrigger(RecalcTrigger,Trigger3M)),NA())</f>
        <v>1.5985243839913166E-2</v>
      </c>
      <c r="L2677" s="44">
        <f>IFERROR(_xll.qlIndexFixing(Index6M,$H2677,TRUE,_xll.ohTrigger(RecalcTrigger,Trigger6M)),NA())</f>
        <v>1.618348551122252E-2</v>
      </c>
      <c r="M2677" s="178">
        <f>IFERROR(_xll.qlIndexFixing(Index1Y,$H2677,TRUE,_xll.ohTrigger(RecalcTrigger,Trigger1Y)),NA())</f>
        <v>1.6415063379926945E-2</v>
      </c>
      <c r="N2677" s="177">
        <f>IFERROR(_xll.qlIndexFixing(ONIndex1M,I2677,TRUE,_xll.ohTrigger(RecalcTrigger,Trigger1M)),NA())</f>
        <v>1.5471719880222334E-2</v>
      </c>
      <c r="O2677" s="44">
        <f>IFERROR(_xll.qlIndexFixing(ONIndex3M,I2677,TRUE,_xll.ohTrigger(RecalcTrigger,Trigger3M)),NA())</f>
        <v>1.5938193376576759E-2</v>
      </c>
      <c r="P2677" s="44">
        <f>IFERROR(_xll.qlIndexFixing(ONIndex6M,I2677,TRUE,_xll.ohTrigger(RecalcTrigger,Trigger6M)),NA())</f>
        <v>1.6086154984290557E-2</v>
      </c>
      <c r="Q2677" s="178">
        <f>IFERROR(_xll.qlIndexFixing(ONIndex1Y,I2677,TRUE,_xll.ohTrigger(RecalcTrigger,Trigger1Y)),NA())</f>
        <v>1.6217560050262314E-2</v>
      </c>
    </row>
    <row r="2678" spans="2:17" x14ac:dyDescent="0.2">
      <c r="B2678" s="39" t="s">
        <v>42</v>
      </c>
      <c r="D2678" s="42">
        <f>_xll.qlCalendarAdvance(Calendar,$D2677,B2678,"f",FALSE)</f>
        <v>58264</v>
      </c>
      <c r="E2678" s="172">
        <f>_xll.qlInterestRateIndexValueDate(IndexON,D2678)</f>
        <v>58264</v>
      </c>
      <c r="F2678" s="188">
        <f>IFERROR(_xll.qlIndexFixing(IndexON,D2678,TRUE,_xll.ohTrigger(RecalcTrigger,TriggerON)),NA())</f>
        <v>1.5497148969714214E-2</v>
      </c>
      <c r="H2678" s="42">
        <f>_xll.qlCalendarAdvance(Calendar,$H2677,B2678,"f",FALSE)</f>
        <v>58264</v>
      </c>
      <c r="I2678" s="172">
        <f>_xll.qlInterestRateIndexValueDate(Index1M,$H2678)</f>
        <v>58264</v>
      </c>
      <c r="J2678" s="177">
        <f>IFERROR(_xll.qlIndexFixing(Index1M,$H2678,TRUE,_xll.ohTrigger(RecalcTrigger,Trigger1M)),NA())</f>
        <v>1.5488140599762539E-2</v>
      </c>
      <c r="K2678" s="44">
        <f>IFERROR(_xll.qlIndexFixing(Index3M,H2678,TRUE,_xll.ohTrigger(RecalcTrigger,Trigger3M)),NA())</f>
        <v>1.598765001674813E-2</v>
      </c>
      <c r="L2678" s="44">
        <f>IFERROR(_xll.qlIndexFixing(Index6M,$H2678,TRUE,_xll.ohTrigger(RecalcTrigger,Trigger6M)),NA())</f>
        <v>1.6185453301568568E-2</v>
      </c>
      <c r="M2678" s="178">
        <f>IFERROR(_xll.qlIndexFixing(Index1Y,$H2678,TRUE,_xll.ohTrigger(RecalcTrigger,Trigger1Y)),NA())</f>
        <v>1.6417725004579747E-2</v>
      </c>
      <c r="N2678" s="177">
        <f>IFERROR(_xll.qlIndexFixing(ONIndex1M,I2678,TRUE,_xll.ohTrigger(RecalcTrigger,Trigger1M)),NA())</f>
        <v>1.547378355980622E-2</v>
      </c>
      <c r="O2678" s="44">
        <f>IFERROR(_xll.qlIndexFixing(ONIndex3M,I2678,TRUE,_xll.ohTrigger(RecalcTrigger,Trigger3M)),NA())</f>
        <v>1.5940477906870587E-2</v>
      </c>
      <c r="P2678" s="44">
        <f>IFERROR(_xll.qlIndexFixing(ONIndex6M,I2678,TRUE,_xll.ohTrigger(RecalcTrigger,Trigger6M)),NA())</f>
        <v>1.6088427560176921E-2</v>
      </c>
      <c r="Q2678" s="178">
        <f>IFERROR(_xll.qlIndexFixing(ONIndex1Y,I2678,TRUE,_xll.ohTrigger(RecalcTrigger,Trigger1Y)),NA())</f>
        <v>1.6219738285846441E-2</v>
      </c>
    </row>
    <row r="2679" spans="2:17" x14ac:dyDescent="0.2">
      <c r="B2679" s="39" t="s">
        <v>42</v>
      </c>
      <c r="D2679" s="42">
        <f>_xll.qlCalendarAdvance(Calendar,$D2678,B2679,"f",FALSE)</f>
        <v>58271</v>
      </c>
      <c r="E2679" s="172">
        <f>_xll.qlInterestRateIndexValueDate(IndexON,D2679)</f>
        <v>58271</v>
      </c>
      <c r="F2679" s="188">
        <f>IFERROR(_xll.qlIndexFixing(IndexON,D2679,TRUE,_xll.ohTrigger(RecalcTrigger,TriggerON)),NA())</f>
        <v>1.54995553644377E-2</v>
      </c>
      <c r="H2679" s="42">
        <f>_xll.qlCalendarAdvance(Calendar,$H2678,B2679,"f",FALSE)</f>
        <v>58271</v>
      </c>
      <c r="I2679" s="172">
        <f>_xll.qlInterestRateIndexValueDate(Index1M,$H2679)</f>
        <v>58271</v>
      </c>
      <c r="J2679" s="177">
        <f>IFERROR(_xll.qlIndexFixing(Index1M,$H2679,TRUE,_xll.ohTrigger(RecalcTrigger,Trigger1M)),NA())</f>
        <v>1.5490270978330932E-2</v>
      </c>
      <c r="K2679" s="44">
        <f>IFERROR(_xll.qlIndexFixing(Index3M,H2679,TRUE,_xll.ohTrigger(RecalcTrigger,Trigger3M)),NA())</f>
        <v>1.5990073509091918E-2</v>
      </c>
      <c r="L2679" s="44">
        <f>IFERROR(_xll.qlIndexFixing(Index6M,$H2679,TRUE,_xll.ohTrigger(RecalcTrigger,Trigger6M)),NA())</f>
        <v>1.6187979546180738E-2</v>
      </c>
      <c r="M2679" s="178">
        <f>IFERROR(_xll.qlIndexFixing(Index1Y,$H2679,TRUE,_xll.ohTrigger(RecalcTrigger,Trigger1Y)),NA())</f>
        <v>1.6420403805684398E-2</v>
      </c>
      <c r="N2679" s="177">
        <f>IFERROR(_xll.qlIndexFixing(ONIndex1M,I2679,TRUE,_xll.ohTrigger(RecalcTrigger,Trigger1M)),NA())</f>
        <v>1.547586759999886E-2</v>
      </c>
      <c r="O2679" s="44">
        <f>IFERROR(_xll.qlIndexFixing(ONIndex3M,I2679,TRUE,_xll.ohTrigger(RecalcTrigger,Trigger3M)),NA())</f>
        <v>1.5942779682516228E-2</v>
      </c>
      <c r="P2679" s="44">
        <f>IFERROR(_xll.qlIndexFixing(ONIndex6M,I2679,TRUE,_xll.ohTrigger(RecalcTrigger,Trigger6M)),NA())</f>
        <v>1.6090716718132336E-2</v>
      </c>
      <c r="Q2679" s="178">
        <f>IFERROR(_xll.qlIndexFixing(ONIndex1Y,I2679,TRUE,_xll.ohTrigger(RecalcTrigger,Trigger1Y)),NA())</f>
        <v>1.6221933413663736E-2</v>
      </c>
    </row>
    <row r="2680" spans="2:17" x14ac:dyDescent="0.2">
      <c r="B2680" s="39" t="s">
        <v>42</v>
      </c>
      <c r="D2680" s="42">
        <f>_xll.qlCalendarAdvance(Calendar,$D2679,B2680,"f",FALSE)</f>
        <v>58278</v>
      </c>
      <c r="E2680" s="172">
        <f>_xll.qlInterestRateIndexValueDate(IndexON,D2680)</f>
        <v>58278</v>
      </c>
      <c r="F2680" s="188">
        <f>IFERROR(_xll.qlIndexFixing(IndexON,D2680,TRUE,_xll.ohTrigger(RecalcTrigger,TriggerON)),NA())</f>
        <v>1.5501978504133263E-2</v>
      </c>
      <c r="H2680" s="42">
        <f>_xll.qlCalendarAdvance(Calendar,$H2679,B2680,"f",FALSE)</f>
        <v>58278</v>
      </c>
      <c r="I2680" s="172">
        <f>_xll.qlInterestRateIndexValueDate(Index1M,$H2680)</f>
        <v>58278</v>
      </c>
      <c r="J2680" s="177">
        <f>IFERROR(_xll.qlIndexFixing(Index1M,$H2680,TRUE,_xll.ohTrigger(RecalcTrigger,Trigger1M)),NA())</f>
        <v>1.5492421743748774E-2</v>
      </c>
      <c r="K2680" s="44">
        <f>IFERROR(_xll.qlIndexFixing(Index3M,H2680,TRUE,_xll.ohTrigger(RecalcTrigger,Trigger3M)),NA())</f>
        <v>1.5992514316978002E-2</v>
      </c>
      <c r="L2680" s="44">
        <f>IFERROR(_xll.qlIndexFixing(Index6M,$H2680,TRUE,_xll.ohTrigger(RecalcTrigger,Trigger6M)),NA())</f>
        <v>1.6190522510563996E-2</v>
      </c>
      <c r="M2680" s="178">
        <f>IFERROR(_xll.qlIndexFixing(Index1Y,$H2680,TRUE,_xll.ohTrigger(RecalcTrigger,Trigger1Y)),NA())</f>
        <v>1.6423099783376631E-2</v>
      </c>
      <c r="N2680" s="177">
        <f>IFERROR(_xll.qlIndexFixing(ONIndex1M,I2680,TRUE,_xll.ohTrigger(RecalcTrigger,Trigger1M)),NA())</f>
        <v>1.5477972000719209E-2</v>
      </c>
      <c r="O2680" s="44">
        <f>IFERROR(_xll.qlIndexFixing(ONIndex3M,I2680,TRUE,_xll.ohTrigger(RecalcTrigger,Trigger3M)),NA())</f>
        <v>1.5945098703513683E-2</v>
      </c>
      <c r="P2680" s="44">
        <f>IFERROR(_xll.qlIndexFixing(ONIndex6M,I2680,TRUE,_xll.ohTrigger(RecalcTrigger,Trigger6M)),NA())</f>
        <v>1.609302245799471E-2</v>
      </c>
      <c r="Q2680" s="178">
        <f>IFERROR(_xll.qlIndexFixing(ONIndex1Y,I2680,TRUE,_xll.ohTrigger(RecalcTrigger,Trigger1Y)),NA())</f>
        <v>1.622414543347106E-2</v>
      </c>
    </row>
    <row r="2681" spans="2:17" x14ac:dyDescent="0.2">
      <c r="B2681" s="39" t="s">
        <v>42</v>
      </c>
      <c r="D2681" s="42">
        <f>_xll.qlCalendarAdvance(Calendar,$D2680,B2681,"f",FALSE)</f>
        <v>58285</v>
      </c>
      <c r="E2681" s="172">
        <f>_xll.qlInterestRateIndexValueDate(IndexON,D2681)</f>
        <v>58285</v>
      </c>
      <c r="F2681" s="188">
        <f>IFERROR(_xll.qlIndexFixing(IndexON,D2681,TRUE,_xll.ohTrigger(RecalcTrigger,TriggerON)),NA())</f>
        <v>1.5504418388638808E-2</v>
      </c>
      <c r="H2681" s="42">
        <f>_xll.qlCalendarAdvance(Calendar,$H2680,B2681,"f",FALSE)</f>
        <v>58285</v>
      </c>
      <c r="I2681" s="172">
        <f>_xll.qlInterestRateIndexValueDate(Index1M,$H2681)</f>
        <v>58285</v>
      </c>
      <c r="J2681" s="177">
        <f>IFERROR(_xll.qlIndexFixing(Index1M,$H2681,TRUE,_xll.ohTrigger(RecalcTrigger,Trigger1M)),NA())</f>
        <v>1.5494592896029138E-2</v>
      </c>
      <c r="K2681" s="44">
        <f>IFERROR(_xll.qlIndexFixing(Index3M,H2681,TRUE,_xll.ohTrigger(RecalcTrigger,Trigger3M)),NA())</f>
        <v>1.5994972440437214E-2</v>
      </c>
      <c r="L2681" s="44">
        <f>IFERROR(_xll.qlIndexFixing(Index6M,$H2681,TRUE,_xll.ohTrigger(RecalcTrigger,Trigger6M)),NA())</f>
        <v>1.6193082194781327E-2</v>
      </c>
      <c r="M2681" s="178">
        <f>IFERROR(_xll.qlIndexFixing(Index1Y,$H2681,TRUE,_xll.ohTrigger(RecalcTrigger,Trigger1Y)),NA())</f>
        <v>1.6425812937793303E-2</v>
      </c>
      <c r="N2681" s="177">
        <f>IFERROR(_xll.qlIndexFixing(ONIndex1M,I2681,TRUE,_xll.ohTrigger(RecalcTrigger,Trigger1M)),NA())</f>
        <v>1.5480096761967266E-2</v>
      </c>
      <c r="O2681" s="44">
        <f>IFERROR(_xll.qlIndexFixing(ONIndex3M,I2681,TRUE,_xll.ohTrigger(RecalcTrigger,Trigger3M)),NA())</f>
        <v>1.5947434969700858E-2</v>
      </c>
      <c r="P2681" s="44">
        <f>IFERROR(_xll.qlIndexFixing(ONIndex6M,I2681,TRUE,_xll.ohTrigger(RecalcTrigger,Trigger6M)),NA())</f>
        <v>1.6095344779845089E-2</v>
      </c>
      <c r="Q2681" s="178">
        <f>IFERROR(_xll.qlIndexFixing(ONIndex1Y,I2681,TRUE,_xll.ohTrigger(RecalcTrigger,Trigger1Y)),NA())</f>
        <v>1.6226374345430505E-2</v>
      </c>
    </row>
    <row r="2682" spans="2:17" x14ac:dyDescent="0.2">
      <c r="B2682" s="39" t="s">
        <v>42</v>
      </c>
      <c r="D2682" s="42">
        <f>_xll.qlCalendarAdvance(Calendar,$D2681,B2682,"f",FALSE)</f>
        <v>58292</v>
      </c>
      <c r="E2682" s="172">
        <f>_xll.qlInterestRateIndexValueDate(IndexON,D2682)</f>
        <v>58292</v>
      </c>
      <c r="F2682" s="188">
        <f>IFERROR(_xll.qlIndexFixing(IndexON,D2682,TRUE,_xll.ohTrigger(RecalcTrigger,TriggerON)),NA())</f>
        <v>1.5506875018197475E-2</v>
      </c>
      <c r="H2682" s="42">
        <f>_xll.qlCalendarAdvance(Calendar,$H2681,B2682,"f",FALSE)</f>
        <v>58292</v>
      </c>
      <c r="I2682" s="172">
        <f>_xll.qlInterestRateIndexValueDate(Index1M,$H2682)</f>
        <v>58292</v>
      </c>
      <c r="J2682" s="177">
        <f>IFERROR(_xll.qlIndexFixing(Index1M,$H2682,TRUE,_xll.ohTrigger(RecalcTrigger,Trigger1M)),NA())</f>
        <v>1.5496784435182478E-2</v>
      </c>
      <c r="K2682" s="44">
        <f>IFERROR(_xll.qlIndexFixing(Index3M,H2682,TRUE,_xll.ohTrigger(RecalcTrigger,Trigger3M)),NA())</f>
        <v>1.5997447879500391E-2</v>
      </c>
      <c r="L2682" s="44">
        <f>IFERROR(_xll.qlIndexFixing(Index6M,$H2682,TRUE,_xll.ohTrigger(RecalcTrigger,Trigger6M)),NA())</f>
        <v>1.6195658598897045E-2</v>
      </c>
      <c r="M2682" s="178">
        <f>IFERROR(_xll.qlIndexFixing(Index1Y,$H2682,TRUE,_xll.ohTrigger(RecalcTrigger,Trigger1Y)),NA())</f>
        <v>1.6428543269072587E-2</v>
      </c>
      <c r="N2682" s="177">
        <f>IFERROR(_xll.qlIndexFixing(ONIndex1M,I2682,TRUE,_xll.ohTrigger(RecalcTrigger,Trigger1M)),NA())</f>
        <v>1.5482241883743031E-2</v>
      </c>
      <c r="O2682" s="44">
        <f>IFERROR(_xll.qlIndexFixing(ONIndex3M,I2682,TRUE,_xll.ohTrigger(RecalcTrigger,Trigger3M)),NA())</f>
        <v>1.5949788481320892E-2</v>
      </c>
      <c r="P2682" s="44">
        <f>IFERROR(_xll.qlIndexFixing(ONIndex6M,I2682,TRUE,_xll.ohTrigger(RecalcTrigger,Trigger6M)),NA())</f>
        <v>1.6097683683764519E-2</v>
      </c>
      <c r="Q2682" s="178">
        <f>IFERROR(_xll.qlIndexFixing(ONIndex1Y,I2682,TRUE,_xll.ohTrigger(RecalcTrigger,Trigger1Y)),NA())</f>
        <v>1.6228620149461026E-2</v>
      </c>
    </row>
    <row r="2683" spans="2:17" x14ac:dyDescent="0.2">
      <c r="B2683" s="39" t="s">
        <v>42</v>
      </c>
      <c r="D2683" s="42">
        <f>_xll.qlCalendarAdvance(Calendar,$D2682,B2683,"f",FALSE)</f>
        <v>58299</v>
      </c>
      <c r="E2683" s="172">
        <f>_xll.qlInterestRateIndexValueDate(IndexON,D2683)</f>
        <v>58299</v>
      </c>
      <c r="F2683" s="188">
        <f>IFERROR(_xll.qlIndexFixing(IndexON,D2683,TRUE,_xll.ohTrigger(RecalcTrigger,TriggerON)),NA())</f>
        <v>1.5509348392728217E-2</v>
      </c>
      <c r="H2683" s="42">
        <f>_xll.qlCalendarAdvance(Calendar,$H2682,B2683,"f",FALSE)</f>
        <v>58299</v>
      </c>
      <c r="I2683" s="172">
        <f>_xll.qlInterestRateIndexValueDate(Index1M,$H2683)</f>
        <v>58299</v>
      </c>
      <c r="J2683" s="177">
        <f>IFERROR(_xll.qlIndexFixing(Index1M,$H2683,TRUE,_xll.ohTrigger(RecalcTrigger,Trigger1M)),NA())</f>
        <v>1.5498996361221869E-2</v>
      </c>
      <c r="K2683" s="44">
        <f>IFERROR(_xll.qlIndexFixing(Index3M,H2683,TRUE,_xll.ohTrigger(RecalcTrigger,Trigger3M)),NA())</f>
        <v>1.5999940634201886E-2</v>
      </c>
      <c r="L2683" s="44">
        <f>IFERROR(_xll.qlIndexFixing(Index6M,$H2683,TRUE,_xll.ohTrigger(RecalcTrigger,Trigger6M)),NA())</f>
        <v>1.6198251722975891E-2</v>
      </c>
      <c r="M2683" s="178">
        <f>IFERROR(_xll.qlIndexFixing(Index1Y,$H2683,TRUE,_xll.ohTrigger(RecalcTrigger,Trigger1Y)),NA())</f>
        <v>1.6431290777353103E-2</v>
      </c>
      <c r="N2683" s="177">
        <f>IFERROR(_xll.qlIndexFixing(ONIndex1M,I2683,TRUE,_xll.ohTrigger(RecalcTrigger,Trigger1M)),NA())</f>
        <v>1.5484407366208597E-2</v>
      </c>
      <c r="O2683" s="44">
        <f>IFERROR(_xll.qlIndexFixing(ONIndex3M,I2683,TRUE,_xll.ohTrigger(RecalcTrigger,Trigger3M)),NA())</f>
        <v>1.595215923829274E-2</v>
      </c>
      <c r="P2683" s="44">
        <f>IFERROR(_xll.qlIndexFixing(ONIndex6M,I2683,TRUE,_xll.ohTrigger(RecalcTrigger,Trigger6M)),NA())</f>
        <v>1.6100039169834046E-2</v>
      </c>
      <c r="Q2683" s="178">
        <f>IFERROR(_xll.qlIndexFixing(ONIndex1Y,I2683,TRUE,_xll.ohTrigger(RecalcTrigger,Trigger1Y)),NA())</f>
        <v>1.6230882845643668E-2</v>
      </c>
    </row>
    <row r="2684" spans="2:17" x14ac:dyDescent="0.2">
      <c r="B2684" s="39" t="s">
        <v>42</v>
      </c>
      <c r="D2684" s="42">
        <f>_xll.qlCalendarAdvance(Calendar,$D2683,B2684,"f",FALSE)</f>
        <v>58306</v>
      </c>
      <c r="E2684" s="172">
        <f>_xll.qlInterestRateIndexValueDate(IndexON,D2684)</f>
        <v>58306</v>
      </c>
      <c r="F2684" s="188">
        <f>IFERROR(_xll.qlIndexFixing(IndexON,D2684,TRUE,_xll.ohTrigger(RecalcTrigger,TriggerON)),NA())</f>
        <v>1.5511838512231035E-2</v>
      </c>
      <c r="H2684" s="42">
        <f>_xll.qlCalendarAdvance(Calendar,$H2683,B2684,"f",FALSE)</f>
        <v>58306</v>
      </c>
      <c r="I2684" s="172">
        <f>_xll.qlInterestRateIndexValueDate(Index1M,$H2684)</f>
        <v>58306</v>
      </c>
      <c r="J2684" s="177">
        <f>IFERROR(_xll.qlIndexFixing(Index1M,$H2684,TRUE,_xll.ohTrigger(RecalcTrigger,Trigger1M)),NA())</f>
        <v>1.5501228674157768E-2</v>
      </c>
      <c r="K2684" s="44">
        <f>IFERROR(_xll.qlIndexFixing(Index3M,H2684,TRUE,_xll.ohTrigger(RecalcTrigger,Trigger3M)),NA())</f>
        <v>1.6002450704573418E-2</v>
      </c>
      <c r="L2684" s="44">
        <f>IFERROR(_xll.qlIndexFixing(Index6M,$H2684,TRUE,_xll.ohTrigger(RecalcTrigger,Trigger6M)),NA())</f>
        <v>1.6200861567083058E-2</v>
      </c>
      <c r="M2684" s="178">
        <f>IFERROR(_xll.qlIndexFixing(Index1Y,$H2684,TRUE,_xll.ohTrigger(RecalcTrigger,Trigger1Y)),NA())</f>
        <v>1.6434055462774582E-2</v>
      </c>
      <c r="N2684" s="177">
        <f>IFERROR(_xll.qlIndexFixing(ONIndex1M,I2684,TRUE,_xll.ohTrigger(RecalcTrigger,Trigger1M)),NA())</f>
        <v>1.5486593209120825E-2</v>
      </c>
      <c r="O2684" s="44">
        <f>IFERROR(_xll.qlIndexFixing(ONIndex3M,I2684,TRUE,_xll.ohTrigger(RecalcTrigger,Trigger3M)),NA())</f>
        <v>1.5954547240535355E-2</v>
      </c>
      <c r="P2684" s="44">
        <f>IFERROR(_xll.qlIndexFixing(ONIndex6M,I2684,TRUE,_xll.ohTrigger(RecalcTrigger,Trigger6M)),NA())</f>
        <v>1.610241123764844E-2</v>
      </c>
      <c r="Q2684" s="178">
        <f>IFERROR(_xll.qlIndexFixing(ONIndex1Y,I2684,TRUE,_xll.ohTrigger(RecalcTrigger,Trigger1Y)),NA())</f>
        <v>1.6233162433897386E-2</v>
      </c>
    </row>
    <row r="2685" spans="2:17" x14ac:dyDescent="0.2">
      <c r="B2685" s="39" t="s">
        <v>42</v>
      </c>
      <c r="D2685" s="42">
        <f>_xll.qlCalendarAdvance(Calendar,$D2684,B2685,"f",FALSE)</f>
        <v>58313</v>
      </c>
      <c r="E2685" s="172">
        <f>_xll.qlInterestRateIndexValueDate(IndexON,D2685)</f>
        <v>58313</v>
      </c>
      <c r="F2685" s="188">
        <f>IFERROR(_xll.qlIndexFixing(IndexON,D2685,TRUE,_xll.ohTrigger(RecalcTrigger,TriggerON)),NA())</f>
        <v>1.5514345376543837E-2</v>
      </c>
      <c r="H2685" s="42">
        <f>_xll.qlCalendarAdvance(Calendar,$H2684,B2685,"f",FALSE)</f>
        <v>58313</v>
      </c>
      <c r="I2685" s="172">
        <f>_xll.qlInterestRateIndexValueDate(Index1M,$H2685)</f>
        <v>58313</v>
      </c>
      <c r="J2685" s="177">
        <f>IFERROR(_xll.qlIndexFixing(Index1M,$H2685,TRUE,_xll.ohTrigger(RecalcTrigger,Trigger1M)),NA())</f>
        <v>1.550348137399802E-2</v>
      </c>
      <c r="K2685" s="44">
        <f>IFERROR(_xll.qlIndexFixing(Index3M,H2685,TRUE,_xll.ohTrigger(RecalcTrigger,Trigger3M)),NA())</f>
        <v>1.6004978090646691E-2</v>
      </c>
      <c r="L2685" s="44">
        <f>IFERROR(_xll.qlIndexFixing(Index6M,$H2685,TRUE,_xll.ohTrigger(RecalcTrigger,Trigger6M)),NA())</f>
        <v>1.6203488131282855E-2</v>
      </c>
      <c r="M2685" s="178">
        <f>IFERROR(_xll.qlIndexFixing(Index1Y,$H2685,TRUE,_xll.ohTrigger(RecalcTrigger,Trigger1Y)),NA())</f>
        <v>1.643683732547719E-2</v>
      </c>
      <c r="N2685" s="177">
        <f>IFERROR(_xll.qlIndexFixing(ONIndex1M,I2685,TRUE,_xll.ohTrigger(RecalcTrigger,Trigger1M)),NA())</f>
        <v>1.5488799412479715E-2</v>
      </c>
      <c r="O2685" s="44">
        <f>IFERROR(_xll.qlIndexFixing(ONIndex3M,I2685,TRUE,_xll.ohTrigger(RecalcTrigger,Trigger3M)),NA())</f>
        <v>1.5956952488048737E-2</v>
      </c>
      <c r="P2685" s="44">
        <f>IFERROR(_xll.qlIndexFixing(ONIndex6M,I2685,TRUE,_xll.ohTrigger(RecalcTrigger,Trigger6M)),NA())</f>
        <v>1.6104799887450838E-2</v>
      </c>
      <c r="Q2685" s="178">
        <f>IFERROR(_xll.qlIndexFixing(ONIndex1Y,I2685,TRUE,_xll.ohTrigger(RecalcTrigger,Trigger1Y)),NA())</f>
        <v>1.6235458914222178E-2</v>
      </c>
    </row>
    <row r="2686" spans="2:17" x14ac:dyDescent="0.2">
      <c r="B2686" s="39" t="s">
        <v>42</v>
      </c>
      <c r="D2686" s="42">
        <f>_xll.qlCalendarAdvance(Calendar,$D2685,B2686,"f",FALSE)</f>
        <v>58320</v>
      </c>
      <c r="E2686" s="172">
        <f>_xll.qlInterestRateIndexValueDate(IndexON,D2686)</f>
        <v>58320</v>
      </c>
      <c r="F2686" s="188">
        <f>IFERROR(_xll.qlIndexFixing(IndexON,D2686,TRUE,_xll.ohTrigger(RecalcTrigger,TriggerON)),NA())</f>
        <v>1.551686898590976E-2</v>
      </c>
      <c r="H2686" s="42">
        <f>_xll.qlCalendarAdvance(Calendar,$H2685,B2686,"f",FALSE)</f>
        <v>58320</v>
      </c>
      <c r="I2686" s="172">
        <f>_xll.qlInterestRateIndexValueDate(Index1M,$H2686)</f>
        <v>58320</v>
      </c>
      <c r="J2686" s="177">
        <f>IFERROR(_xll.qlIndexFixing(Index1M,$H2686,TRUE,_xll.ohTrigger(RecalcTrigger,Trigger1M)),NA())</f>
        <v>1.550526116596862E-2</v>
      </c>
      <c r="K2686" s="44">
        <f>IFERROR(_xll.qlIndexFixing(Index3M,H2686,TRUE,_xll.ohTrigger(RecalcTrigger,Trigger3M)),NA())</f>
        <v>1.6006987229080116E-2</v>
      </c>
      <c r="L2686" s="44">
        <f>IFERROR(_xll.qlIndexFixing(Index6M,$H2686,TRUE,_xll.ohTrigger(RecalcTrigger,Trigger6M)),NA())</f>
        <v>1.6205024823664288E-2</v>
      </c>
      <c r="M2686" s="178">
        <f>IFERROR(_xll.qlIndexFixing(Index1Y,$H2686,TRUE,_xll.ohTrigger(RecalcTrigger,Trigger1Y)),NA())</f>
        <v>1.6439636365602649E-2</v>
      </c>
      <c r="N2686" s="177">
        <f>IFERROR(_xll.qlIndexFixing(ONIndex1M,I2686,TRUE,_xll.ohTrigger(RecalcTrigger,Trigger1M)),NA())</f>
        <v>1.5491025976609452E-2</v>
      </c>
      <c r="O2686" s="44">
        <f>IFERROR(_xll.qlIndexFixing(ONIndex3M,I2686,TRUE,_xll.ohTrigger(RecalcTrigger,Trigger3M)),NA())</f>
        <v>1.5959374980913932E-2</v>
      </c>
      <c r="P2686" s="44">
        <f>IFERROR(_xll.qlIndexFixing(ONIndex6M,I2686,TRUE,_xll.ohTrigger(RecalcTrigger,Trigger6M)),NA())</f>
        <v>1.610720511948438E-2</v>
      </c>
      <c r="Q2686" s="178">
        <f>IFERROR(_xll.qlIndexFixing(ONIndex1Y,I2686,TRUE,_xll.ohTrigger(RecalcTrigger,Trigger1Y)),NA())</f>
        <v>1.6237772286780139E-2</v>
      </c>
    </row>
    <row r="2687" spans="2:17" x14ac:dyDescent="0.2">
      <c r="B2687" s="39" t="s">
        <v>42</v>
      </c>
      <c r="D2687" s="42">
        <f>_xll.qlCalendarAdvance(Calendar,$D2686,B2687,"f",FALSE)</f>
        <v>58327</v>
      </c>
      <c r="E2687" s="172">
        <f>_xll.qlInterestRateIndexValueDate(IndexON,D2687)</f>
        <v>58327</v>
      </c>
      <c r="F2687" s="188">
        <f>IFERROR(_xll.qlIndexFixing(IndexON,D2687,TRUE,_xll.ohTrigger(RecalcTrigger,TriggerON)),NA())</f>
        <v>1.5519409340166712E-2</v>
      </c>
      <c r="H2687" s="42">
        <f>_xll.qlCalendarAdvance(Calendar,$H2686,B2687,"f",FALSE)</f>
        <v>58327</v>
      </c>
      <c r="I2687" s="172">
        <f>_xll.qlInterestRateIndexValueDate(Index1M,$H2687)</f>
        <v>58327</v>
      </c>
      <c r="J2687" s="177">
        <f>IFERROR(_xll.qlIndexFixing(Index1M,$H2687,TRUE,_xll.ohTrigger(RecalcTrigger,Trigger1M)),NA())</f>
        <v>1.5507553086143377E-2</v>
      </c>
      <c r="K2687" s="44">
        <f>IFERROR(_xll.qlIndexFixing(Index3M,H2687,TRUE,_xll.ohTrigger(RecalcTrigger,Trigger3M)),NA())</f>
        <v>1.6009547897729851E-2</v>
      </c>
      <c r="L2687" s="44">
        <f>IFERROR(_xll.qlIndexFixing(Index6M,$H2687,TRUE,_xll.ohTrigger(RecalcTrigger,Trigger6M)),NA())</f>
        <v>1.6207682204585735E-2</v>
      </c>
      <c r="M2687" s="178">
        <f>IFERROR(_xll.qlIndexFixing(Index1Y,$H2687,TRUE,_xll.ohTrigger(RecalcTrigger,Trigger1Y)),NA())</f>
        <v>1.6442452583293122E-2</v>
      </c>
      <c r="N2687" s="177">
        <f>IFERROR(_xll.qlIndexFixing(ONIndex1M,I2687,TRUE,_xll.ohTrigger(RecalcTrigger,Trigger1M)),NA())</f>
        <v>1.5493272901266897E-2</v>
      </c>
      <c r="O2687" s="44">
        <f>IFERROR(_xll.qlIndexFixing(ONIndex3M,I2687,TRUE,_xll.ohTrigger(RecalcTrigger,Trigger3M)),NA())</f>
        <v>1.5961814719211986E-2</v>
      </c>
      <c r="P2687" s="44">
        <f>IFERROR(_xll.qlIndexFixing(ONIndex6M,I2687,TRUE,_xll.ohTrigger(RecalcTrigger,Trigger6M)),NA())</f>
        <v>1.6109626933343835E-2</v>
      </c>
      <c r="Q2687" s="178">
        <f>IFERROR(_xll.qlIndexFixing(ONIndex1Y,I2687,TRUE,_xll.ohTrigger(RecalcTrigger,Trigger1Y)),NA())</f>
        <v>1.6240102551328128E-2</v>
      </c>
    </row>
    <row r="2688" spans="2:17" x14ac:dyDescent="0.2">
      <c r="B2688" s="39" t="s">
        <v>42</v>
      </c>
      <c r="D2688" s="42">
        <f>_xll.qlCalendarAdvance(Calendar,$D2687,B2688,"f",FALSE)</f>
        <v>58334</v>
      </c>
      <c r="E2688" s="172">
        <f>_xll.qlInterestRateIndexValueDate(IndexON,D2688)</f>
        <v>58334</v>
      </c>
      <c r="F2688" s="188">
        <f>IFERROR(_xll.qlIndexFixing(IndexON,D2688,TRUE,_xll.ohTrigger(RecalcTrigger,TriggerON)),NA())</f>
        <v>1.552196643939574E-2</v>
      </c>
      <c r="H2688" s="42">
        <f>_xll.qlCalendarAdvance(Calendar,$H2687,B2688,"f",FALSE)</f>
        <v>58334</v>
      </c>
      <c r="I2688" s="172">
        <f>_xll.qlInterestRateIndexValueDate(Index1M,$H2688)</f>
        <v>58334</v>
      </c>
      <c r="J2688" s="177">
        <f>IFERROR(_xll.qlIndexFixing(Index1M,$H2688,TRUE,_xll.ohTrigger(RecalcTrigger,Trigger1M)),NA())</f>
        <v>1.5509865392378124E-2</v>
      </c>
      <c r="K2688" s="44">
        <f>IFERROR(_xll.qlIndexFixing(Index3M,H2688,TRUE,_xll.ohTrigger(RecalcTrigger,Trigger3M)),NA())</f>
        <v>1.6012125881402699E-2</v>
      </c>
      <c r="L2688" s="44">
        <f>IFERROR(_xll.qlIndexFixing(Index6M,$H2688,TRUE,_xll.ohTrigger(RecalcTrigger,Trigger6M)),NA())</f>
        <v>1.6210356304272363E-2</v>
      </c>
      <c r="M2688" s="178">
        <f>IFERROR(_xll.qlIndexFixing(Index1Y,$H2688,TRUE,_xll.ohTrigger(RecalcTrigger,Trigger1Y)),NA())</f>
        <v>1.6445285978691656E-2</v>
      </c>
      <c r="N2688" s="177">
        <f>IFERROR(_xll.qlIndexFixing(ONIndex1M,I2688,TRUE,_xll.ohTrigger(RecalcTrigger,Trigger1M)),NA())</f>
        <v>1.5495540186289958E-2</v>
      </c>
      <c r="O2688" s="44">
        <f>IFERROR(_xll.qlIndexFixing(ONIndex3M,I2688,TRUE,_xll.ohTrigger(RecalcTrigger,Trigger3M)),NA())</f>
        <v>1.5964271702699762E-2</v>
      </c>
      <c r="P2688" s="44">
        <f>IFERROR(_xll.qlIndexFixing(ONIndex6M,I2688,TRUE,_xll.ohTrigger(RecalcTrigger,Trigger6M)),NA())</f>
        <v>1.6112065329110248E-2</v>
      </c>
      <c r="Q2688" s="178">
        <f>IFERROR(_xll.qlIndexFixing(ONIndex1Y,I2688,TRUE,_xll.ohTrigger(RecalcTrigger,Trigger1Y)),NA())</f>
        <v>1.6242449707947193E-2</v>
      </c>
    </row>
    <row r="2689" spans="2:17" x14ac:dyDescent="0.2">
      <c r="B2689" s="39" t="s">
        <v>42</v>
      </c>
      <c r="D2689" s="42">
        <f>_xll.qlCalendarAdvance(Calendar,$D2688,B2689,"f",FALSE)</f>
        <v>58341</v>
      </c>
      <c r="E2689" s="172">
        <f>_xll.qlInterestRateIndexValueDate(IndexON,D2689)</f>
        <v>58341</v>
      </c>
      <c r="F2689" s="188">
        <f>IFERROR(_xll.qlIndexFixing(IndexON,D2689,TRUE,_xll.ohTrigger(RecalcTrigger,TriggerON)),NA())</f>
        <v>1.5524540283596844E-2</v>
      </c>
      <c r="H2689" s="42">
        <f>_xll.qlCalendarAdvance(Calendar,$H2688,B2689,"f",FALSE)</f>
        <v>58341</v>
      </c>
      <c r="I2689" s="172">
        <f>_xll.qlInterestRateIndexValueDate(Index1M,$H2689)</f>
        <v>58341</v>
      </c>
      <c r="J2689" s="177">
        <f>IFERROR(_xll.qlIndexFixing(Index1M,$H2689,TRUE,_xll.ohTrigger(RecalcTrigger,Trigger1M)),NA())</f>
        <v>1.5512198084689066E-2</v>
      </c>
      <c r="K2689" s="44">
        <f>IFERROR(_xll.qlIndexFixing(Index3M,H2689,TRUE,_xll.ohTrigger(RecalcTrigger,Trigger3M)),NA())</f>
        <v>1.6014721180132505E-2</v>
      </c>
      <c r="L2689" s="44">
        <f>IFERROR(_xll.qlIndexFixing(Index6M,$H2689,TRUE,_xll.ohTrigger(RecalcTrigger,Trigger6M)),NA())</f>
        <v>1.6213047122790526E-2</v>
      </c>
      <c r="M2689" s="178">
        <f>IFERROR(_xll.qlIndexFixing(Index1Y,$H2689,TRUE,_xll.ohTrigger(RecalcTrigger,Trigger1Y)),NA())</f>
        <v>1.6448136551942188E-2</v>
      </c>
      <c r="N2689" s="177">
        <f>IFERROR(_xll.qlIndexFixing(ONIndex1M,I2689,TRUE,_xll.ohTrigger(RecalcTrigger,Trigger1M)),NA())</f>
        <v>1.549782783200282E-2</v>
      </c>
      <c r="O2689" s="44">
        <f>IFERROR(_xll.qlIndexFixing(ONIndex3M,I2689,TRUE,_xll.ohTrigger(RecalcTrigger,Trigger3M)),NA())</f>
        <v>1.596674593153935E-2</v>
      </c>
      <c r="P2689" s="44">
        <f>IFERROR(_xll.qlIndexFixing(ONIndex6M,I2689,TRUE,_xll.ohTrigger(RecalcTrigger,Trigger6M)),NA())</f>
        <v>1.6114520306945712E-2</v>
      </c>
      <c r="Q2689" s="178">
        <f>IFERROR(_xll.qlIndexFixing(ONIndex1Y,I2689,TRUE,_xll.ohTrigger(RecalcTrigger,Trigger1Y)),NA())</f>
        <v>1.6244813756718379E-2</v>
      </c>
    </row>
    <row r="2690" spans="2:17" x14ac:dyDescent="0.2">
      <c r="B2690" s="39" t="s">
        <v>42</v>
      </c>
      <c r="D2690" s="42">
        <f>_xll.qlCalendarAdvance(Calendar,$D2689,B2690,"f",FALSE)</f>
        <v>58348</v>
      </c>
      <c r="E2690" s="172">
        <f>_xll.qlInterestRateIndexValueDate(IndexON,D2690)</f>
        <v>58348</v>
      </c>
      <c r="F2690" s="188">
        <f>IFERROR(_xll.qlIndexFixing(IndexON,D2690,TRUE,_xll.ohTrigger(RecalcTrigger,TriggerON)),NA())</f>
        <v>1.5527130872851069E-2</v>
      </c>
      <c r="H2690" s="42">
        <f>_xll.qlCalendarAdvance(Calendar,$H2689,B2690,"f",FALSE)</f>
        <v>58348</v>
      </c>
      <c r="I2690" s="172">
        <f>_xll.qlInterestRateIndexValueDate(Index1M,$H2690)</f>
        <v>58348</v>
      </c>
      <c r="J2690" s="177">
        <f>IFERROR(_xll.qlIndexFixing(Index1M,$H2690,TRUE,_xll.ohTrigger(RecalcTrigger,Trigger1M)),NA())</f>
        <v>1.5515050677237742E-2</v>
      </c>
      <c r="K2690" s="44">
        <f>IFERROR(_xll.qlIndexFixing(Index3M,H2690,TRUE,_xll.ohTrigger(RecalcTrigger,Trigger3M)),NA())</f>
        <v>1.6017874757716207E-2</v>
      </c>
      <c r="L2690" s="44">
        <f>IFERROR(_xll.qlIndexFixing(Index6M,$H2690,TRUE,_xll.ohTrigger(RecalcTrigger,Trigger6M)),NA())</f>
        <v>1.6216313137120419E-2</v>
      </c>
      <c r="M2690" s="178">
        <f>IFERROR(_xll.qlIndexFixing(Index1Y,$H2690,TRUE,_xll.ohTrigger(RecalcTrigger,Trigger1Y)),NA())</f>
        <v>1.6451004303189985E-2</v>
      </c>
      <c r="N2690" s="177">
        <f>IFERROR(_xll.qlIndexFixing(ONIndex1M,I2690,TRUE,_xll.ohTrigger(RecalcTrigger,Trigger1M)),NA())</f>
        <v>1.5500135838324436E-2</v>
      </c>
      <c r="O2690" s="44">
        <f>IFERROR(_xll.qlIndexFixing(ONIndex3M,I2690,TRUE,_xll.ohTrigger(RecalcTrigger,Trigger3M)),NA())</f>
        <v>1.5969237405811798E-2</v>
      </c>
      <c r="P2690" s="44">
        <f>IFERROR(_xll.qlIndexFixing(ONIndex6M,I2690,TRUE,_xll.ohTrigger(RecalcTrigger,Trigger6M)),NA())</f>
        <v>1.6116991866850228E-2</v>
      </c>
      <c r="Q2690" s="178">
        <f>IFERROR(_xll.qlIndexFixing(ONIndex1Y,I2690,TRUE,_xll.ohTrigger(RecalcTrigger,Trigger1Y)),NA())</f>
        <v>1.6247194697722733E-2</v>
      </c>
    </row>
    <row r="2691" spans="2:17" x14ac:dyDescent="0.2">
      <c r="B2691" s="39" t="s">
        <v>42</v>
      </c>
      <c r="D2691" s="42">
        <f>_xll.qlCalendarAdvance(Calendar,$D2690,B2691,"f",FALSE)</f>
        <v>58355</v>
      </c>
      <c r="E2691" s="172">
        <f>_xll.qlInterestRateIndexValueDate(IndexON,D2691)</f>
        <v>58355</v>
      </c>
      <c r="F2691" s="188">
        <f>IFERROR(_xll.qlIndexFixing(IndexON,D2691,TRUE,_xll.ohTrigger(RecalcTrigger,TriggerON)),NA())</f>
        <v>1.5529738206915278E-2</v>
      </c>
      <c r="H2691" s="42">
        <f>_xll.qlCalendarAdvance(Calendar,$H2690,B2691,"f",FALSE)</f>
        <v>58355</v>
      </c>
      <c r="I2691" s="172">
        <f>_xll.qlInterestRateIndexValueDate(Index1M,$H2691)</f>
        <v>58355</v>
      </c>
      <c r="J2691" s="177">
        <f>IFERROR(_xll.qlIndexFixing(Index1M,$H2691,TRUE,_xll.ohTrigger(RecalcTrigger,Trigger1M)),NA())</f>
        <v>1.5517425698775997E-2</v>
      </c>
      <c r="K2691" s="44">
        <f>IFERROR(_xll.qlIndexFixing(Index3M,H2691,TRUE,_xll.ohTrigger(RecalcTrigger,Trigger3M)),NA())</f>
        <v>1.6020506038704713E-2</v>
      </c>
      <c r="L2691" s="44">
        <f>IFERROR(_xll.qlIndexFixing(Index6M,$H2691,TRUE,_xll.ohTrigger(RecalcTrigger,Trigger6M)),NA())</f>
        <v>1.6219038708333956E-2</v>
      </c>
      <c r="M2691" s="178">
        <f>IFERROR(_xll.qlIndexFixing(Index1Y,$H2691,TRUE,_xll.ohTrigger(RecalcTrigger,Trigger1Y)),NA())</f>
        <v>1.6453889232580302E-2</v>
      </c>
      <c r="N2691" s="177">
        <f>IFERROR(_xll.qlIndexFixing(ONIndex1M,I2691,TRUE,_xll.ohTrigger(RecalcTrigger,Trigger1M)),NA())</f>
        <v>1.550246420517376E-2</v>
      </c>
      <c r="O2691" s="44">
        <f>IFERROR(_xll.qlIndexFixing(ONIndex3M,I2691,TRUE,_xll.ohTrigger(RecalcTrigger,Trigger3M)),NA())</f>
        <v>1.5971746125355013E-2</v>
      </c>
      <c r="P2691" s="44">
        <f>IFERROR(_xll.qlIndexFixing(ONIndex6M,I2691,TRUE,_xll.ohTrigger(RecalcTrigger,Trigger6M)),NA())</f>
        <v>1.6119480008742748E-2</v>
      </c>
      <c r="Q2691" s="178">
        <f>IFERROR(_xll.qlIndexFixing(ONIndex1Y,I2691,TRUE,_xll.ohTrigger(RecalcTrigger,Trigger1Y)),NA())</f>
        <v>1.6249592530717116E-2</v>
      </c>
    </row>
    <row r="2692" spans="2:17" x14ac:dyDescent="0.2">
      <c r="B2692" s="39" t="s">
        <v>42</v>
      </c>
      <c r="D2692" s="42">
        <f>_xll.qlCalendarAdvance(Calendar,$D2691,B2692,"f",FALSE)</f>
        <v>58362</v>
      </c>
      <c r="E2692" s="172">
        <f>_xll.qlInterestRateIndexValueDate(IndexON,D2692)</f>
        <v>58362</v>
      </c>
      <c r="F2692" s="188">
        <f>IFERROR(_xll.qlIndexFixing(IndexON,D2692,TRUE,_xll.ohTrigger(RecalcTrigger,TriggerON)),NA())</f>
        <v>1.5532362285951562E-2</v>
      </c>
      <c r="H2692" s="42">
        <f>_xll.qlCalendarAdvance(Calendar,$H2691,B2692,"f",FALSE)</f>
        <v>58362</v>
      </c>
      <c r="I2692" s="172">
        <f>_xll.qlInterestRateIndexValueDate(Index1M,$H2692)</f>
        <v>58362</v>
      </c>
      <c r="J2692" s="177">
        <f>IFERROR(_xll.qlIndexFixing(Index1M,$H2692,TRUE,_xll.ohTrigger(RecalcTrigger,Trigger1M)),NA())</f>
        <v>1.5519821107304876E-2</v>
      </c>
      <c r="K2692" s="44">
        <f>IFERROR(_xll.qlIndexFixing(Index3M,H2692,TRUE,_xll.ohTrigger(RecalcTrigger,Trigger3M)),NA())</f>
        <v>1.6023154635631941E-2</v>
      </c>
      <c r="L2692" s="44">
        <f>IFERROR(_xll.qlIndexFixing(Index6M,$H2692,TRUE,_xll.ohTrigger(RecalcTrigger,Trigger6M)),NA())</f>
        <v>1.6221780999346066E-2</v>
      </c>
      <c r="M2692" s="178">
        <f>IFERROR(_xll.qlIndexFixing(Index1Y,$H2692,TRUE,_xll.ohTrigger(RecalcTrigger,Trigger1Y)),NA())</f>
        <v>1.6456791340259957E-2</v>
      </c>
      <c r="N2692" s="177">
        <f>IFERROR(_xll.qlIndexFixing(ONIndex1M,I2692,TRUE,_xll.ohTrigger(RecalcTrigger,Trigger1M)),NA())</f>
        <v>1.5504812932469747E-2</v>
      </c>
      <c r="O2692" s="44">
        <f>IFERROR(_xll.qlIndexFixing(ONIndex3M,I2692,TRUE,_xll.ohTrigger(RecalcTrigger,Trigger3M)),NA())</f>
        <v>1.5974272090087949E-2</v>
      </c>
      <c r="P2692" s="44">
        <f>IFERROR(_xll.qlIndexFixing(ONIndex6M,I2692,TRUE,_xll.ohTrigger(RecalcTrigger,Trigger6M)),NA())</f>
        <v>1.6121984732623273E-2</v>
      </c>
      <c r="Q2692" s="178">
        <f>IFERROR(_xll.qlIndexFixing(ONIndex1Y,I2692,TRUE,_xll.ohTrigger(RecalcTrigger,Trigger1Y)),NA())</f>
        <v>1.6252007255782575E-2</v>
      </c>
    </row>
    <row r="2693" spans="2:17" x14ac:dyDescent="0.2">
      <c r="B2693" s="39" t="s">
        <v>42</v>
      </c>
      <c r="D2693" s="42">
        <f>_xll.qlCalendarAdvance(Calendar,$D2692,B2693,"f",FALSE)</f>
        <v>58369</v>
      </c>
      <c r="E2693" s="172">
        <f>_xll.qlInterestRateIndexValueDate(IndexON,D2693)</f>
        <v>58369</v>
      </c>
      <c r="F2693" s="188">
        <f>IFERROR(_xll.qlIndexFixing(IndexON,D2693,TRUE,_xll.ohTrigger(RecalcTrigger,TriggerON)),NA())</f>
        <v>1.5535003109959922E-2</v>
      </c>
      <c r="H2693" s="42">
        <f>_xll.qlCalendarAdvance(Calendar,$H2692,B2693,"f",FALSE)</f>
        <v>58369</v>
      </c>
      <c r="I2693" s="172">
        <f>_xll.qlInterestRateIndexValueDate(Index1M,$H2693)</f>
        <v>58369</v>
      </c>
      <c r="J2693" s="177">
        <f>IFERROR(_xll.qlIndexFixing(Index1M,$H2693,TRUE,_xll.ohTrigger(RecalcTrigger,Trigger1M)),NA())</f>
        <v>1.5522236902837454E-2</v>
      </c>
      <c r="K2693" s="44">
        <f>IFERROR(_xll.qlIndexFixing(Index3M,H2693,TRUE,_xll.ohTrigger(RecalcTrigger,Trigger3M)),NA())</f>
        <v>1.6025820548532244E-2</v>
      </c>
      <c r="L2693" s="44">
        <f>IFERROR(_xll.qlIndexFixing(Index6M,$H2693,TRUE,_xll.ohTrigger(RecalcTrigger,Trigger6M)),NA())</f>
        <v>1.6224540010224504E-2</v>
      </c>
      <c r="M2693" s="178">
        <f>IFERROR(_xll.qlIndexFixing(Index1Y,$H2693,TRUE,_xll.ohTrigger(RecalcTrigger,Trigger1Y)),NA())</f>
        <v>1.6459710626376651E-2</v>
      </c>
      <c r="N2693" s="177">
        <f>IFERROR(_xll.qlIndexFixing(ONIndex1M,I2693,TRUE,_xll.ohTrigger(RecalcTrigger,Trigger1M)),NA())</f>
        <v>1.5507182020374488E-2</v>
      </c>
      <c r="O2693" s="44">
        <f>IFERROR(_xll.qlIndexFixing(ONIndex3M,I2693,TRUE,_xll.ohTrigger(RecalcTrigger,Trigger3M)),NA())</f>
        <v>1.597681530033479E-2</v>
      </c>
      <c r="P2693" s="44">
        <f>IFERROR(_xll.qlIndexFixing(ONIndex6M,I2693,TRUE,_xll.ohTrigger(RecalcTrigger,Trigger6M)),NA())</f>
        <v>1.6124506038491804E-2</v>
      </c>
      <c r="Q2693" s="178">
        <f>IFERROR(_xll.qlIndexFixing(ONIndex1Y,I2693,TRUE,_xll.ohTrigger(RecalcTrigger,Trigger1Y)),NA())</f>
        <v>1.6254438873000154E-2</v>
      </c>
    </row>
    <row r="2694" spans="2:17" x14ac:dyDescent="0.2">
      <c r="B2694" s="39" t="s">
        <v>42</v>
      </c>
      <c r="D2694" s="42">
        <f>_xll.qlCalendarAdvance(Calendar,$D2693,B2694,"f",FALSE)</f>
        <v>58376</v>
      </c>
      <c r="E2694" s="172">
        <f>_xll.qlInterestRateIndexValueDate(IndexON,D2694)</f>
        <v>58376</v>
      </c>
      <c r="F2694" s="188">
        <f>IFERROR(_xll.qlIndexFixing(IndexON,D2694,TRUE,_xll.ohTrigger(RecalcTrigger,TriggerON)),NA())</f>
        <v>1.5537660678940357E-2</v>
      </c>
      <c r="H2694" s="42">
        <f>_xll.qlCalendarAdvance(Calendar,$H2693,B2694,"f",FALSE)</f>
        <v>58376</v>
      </c>
      <c r="I2694" s="172">
        <f>_xll.qlInterestRateIndexValueDate(Index1M,$H2694)</f>
        <v>58376</v>
      </c>
      <c r="J2694" s="177">
        <f>IFERROR(_xll.qlIndexFixing(Index1M,$H2694,TRUE,_xll.ohTrigger(RecalcTrigger,Trigger1M)),NA())</f>
        <v>1.5524673085386803E-2</v>
      </c>
      <c r="K2694" s="44">
        <f>IFERROR(_xll.qlIndexFixing(Index3M,H2694,TRUE,_xll.ohTrigger(RecalcTrigger,Trigger3M)),NA())</f>
        <v>1.6028503777439095E-2</v>
      </c>
      <c r="L2694" s="44">
        <f>IFERROR(_xll.qlIndexFixing(Index6M,$H2694,TRUE,_xll.ohTrigger(RecalcTrigger,Trigger6M)),NA())</f>
        <v>1.6227315741038802E-2</v>
      </c>
      <c r="M2694" s="178">
        <f>IFERROR(_xll.qlIndexFixing(Index1Y,$H2694,TRUE,_xll.ohTrigger(RecalcTrigger,Trigger1Y)),NA())</f>
        <v>1.6462647091078298E-2</v>
      </c>
      <c r="N2694" s="177">
        <f>IFERROR(_xll.qlIndexFixing(ONIndex1M,I2694,TRUE,_xll.ohTrigger(RecalcTrigger,Trigger1M)),NA())</f>
        <v>1.5509571468887984E-2</v>
      </c>
      <c r="O2694" s="44">
        <f>IFERROR(_xll.qlIndexFixing(ONIndex3M,I2694,TRUE,_xll.ohTrigger(RecalcTrigger,Trigger3M)),NA())</f>
        <v>1.5979375755852399E-2</v>
      </c>
      <c r="P2694" s="44">
        <f>IFERROR(_xll.qlIndexFixing(ONIndex6M,I2694,TRUE,_xll.ohTrigger(RecalcTrigger,Trigger6M)),NA())</f>
        <v>1.6127043926348339E-2</v>
      </c>
      <c r="Q2694" s="178">
        <f>IFERROR(_xll.qlIndexFixing(ONIndex1Y,I2694,TRUE,_xll.ohTrigger(RecalcTrigger,Trigger1Y)),NA())</f>
        <v>1.6256887382369856E-2</v>
      </c>
    </row>
    <row r="2695" spans="2:17" x14ac:dyDescent="0.2">
      <c r="B2695" s="39" t="s">
        <v>42</v>
      </c>
      <c r="D2695" s="42">
        <f>_xll.qlCalendarAdvance(Calendar,$D2694,B2695,"f",FALSE)</f>
        <v>58383</v>
      </c>
      <c r="E2695" s="172">
        <f>_xll.qlInterestRateIndexValueDate(IndexON,D2695)</f>
        <v>58383</v>
      </c>
      <c r="F2695" s="188">
        <f>IFERROR(_xll.qlIndexFixing(IndexON,D2695,TRUE,_xll.ohTrigger(RecalcTrigger,TriggerON)),NA())</f>
        <v>1.5540334992892868E-2</v>
      </c>
      <c r="H2695" s="42">
        <f>_xll.qlCalendarAdvance(Calendar,$H2694,B2695,"f",FALSE)</f>
        <v>58383</v>
      </c>
      <c r="I2695" s="172">
        <f>_xll.qlInterestRateIndexValueDate(Index1M,$H2695)</f>
        <v>58383</v>
      </c>
      <c r="J2695" s="177">
        <f>IFERROR(_xll.qlIndexFixing(Index1M,$H2695,TRUE,_xll.ohTrigger(RecalcTrigger,Trigger1M)),NA())</f>
        <v>1.5526622346760019E-2</v>
      </c>
      <c r="K2695" s="44">
        <f>IFERROR(_xll.qlIndexFixing(Index3M,H2695,TRUE,_xll.ohTrigger(RecalcTrigger,Trigger3M)),NA())</f>
        <v>1.6031204322389501E-2</v>
      </c>
      <c r="L2695" s="44">
        <f>IFERROR(_xll.qlIndexFixing(Index6M,$H2695,TRUE,_xll.ohTrigger(RecalcTrigger,Trigger6M)),NA())</f>
        <v>1.6229543133131671E-2</v>
      </c>
      <c r="M2695" s="178">
        <f>IFERROR(_xll.qlIndexFixing(Index1Y,$H2695,TRUE,_xll.ohTrigger(RecalcTrigger,Trigger1Y)),NA())</f>
        <v>1.6465600734514595E-2</v>
      </c>
      <c r="N2695" s="177">
        <f>IFERROR(_xll.qlIndexFixing(ONIndex1M,I2695,TRUE,_xll.ohTrigger(RecalcTrigger,Trigger1M)),NA())</f>
        <v>1.5511981277929188E-2</v>
      </c>
      <c r="O2695" s="44">
        <f>IFERROR(_xll.qlIndexFixing(ONIndex3M,I2695,TRUE,_xll.ohTrigger(RecalcTrigger,Trigger3M)),NA())</f>
        <v>1.5981953456640774E-2</v>
      </c>
      <c r="P2695" s="44">
        <f>IFERROR(_xll.qlIndexFixing(ONIndex6M,I2695,TRUE,_xll.ohTrigger(RecalcTrigger,Trigger6M)),NA())</f>
        <v>1.6129598396111833E-2</v>
      </c>
      <c r="Q2695" s="178">
        <f>IFERROR(_xll.qlIndexFixing(ONIndex1Y,I2695,TRUE,_xll.ohTrigger(RecalcTrigger,Trigger1Y)),NA())</f>
        <v>1.6259352783810632E-2</v>
      </c>
    </row>
    <row r="2696" spans="2:17" x14ac:dyDescent="0.2">
      <c r="B2696" s="39" t="s">
        <v>42</v>
      </c>
      <c r="D2696" s="42">
        <f>_xll.qlCalendarAdvance(Calendar,$D2695,B2696,"f",FALSE)</f>
        <v>58390</v>
      </c>
      <c r="E2696" s="172">
        <f>_xll.qlInterestRateIndexValueDate(IndexON,D2696)</f>
        <v>58390</v>
      </c>
      <c r="F2696" s="188">
        <f>IFERROR(_xll.qlIndexFixing(IndexON,D2696,TRUE,_xll.ohTrigger(RecalcTrigger,TriggerON)),NA())</f>
        <v>1.5543026051655362E-2</v>
      </c>
      <c r="H2696" s="42">
        <f>_xll.qlCalendarAdvance(Calendar,$H2695,B2696,"f",FALSE)</f>
        <v>58390</v>
      </c>
      <c r="I2696" s="172">
        <f>_xll.qlInterestRateIndexValueDate(Index1M,$H2696)</f>
        <v>58390</v>
      </c>
      <c r="J2696" s="177">
        <f>IFERROR(_xll.qlIndexFixing(Index1M,$H2696,TRUE,_xll.ohTrigger(RecalcTrigger,Trigger1M)),NA())</f>
        <v>1.5529097741917724E-2</v>
      </c>
      <c r="K2696" s="44">
        <f>IFERROR(_xll.qlIndexFixing(Index3M,H2696,TRUE,_xll.ohTrigger(RecalcTrigger,Trigger3M)),NA())</f>
        <v>1.6033922183416049E-2</v>
      </c>
      <c r="L2696" s="44">
        <f>IFERROR(_xll.qlIndexFixing(Index6M,$H2696,TRUE,_xll.ohTrigger(RecalcTrigger,Trigger6M)),NA())</f>
        <v>1.6232350985363127E-2</v>
      </c>
      <c r="M2696" s="178">
        <f>IFERROR(_xll.qlIndexFixing(Index1Y,$H2696,TRUE,_xll.ohTrigger(RecalcTrigger,Trigger1Y)),NA())</f>
        <v>1.6468571556835013E-2</v>
      </c>
      <c r="N2696" s="177">
        <f>IFERROR(_xll.qlIndexFixing(ONIndex1M,I2696,TRUE,_xll.ohTrigger(RecalcTrigger,Trigger1M)),NA())</f>
        <v>1.5514411447579146E-2</v>
      </c>
      <c r="O2696" s="44">
        <f>IFERROR(_xll.qlIndexFixing(ONIndex3M,I2696,TRUE,_xll.ohTrigger(RecalcTrigger,Trigger3M)),NA())</f>
        <v>1.5984548402699916E-2</v>
      </c>
      <c r="P2696" s="44">
        <f>IFERROR(_xll.qlIndexFixing(ONIndex6M,I2696,TRUE,_xll.ohTrigger(RecalcTrigger,Trigger6M)),NA())</f>
        <v>1.6132169447944378E-2</v>
      </c>
      <c r="Q2696" s="178">
        <f>IFERROR(_xll.qlIndexFixing(ONIndex1Y,I2696,TRUE,_xll.ohTrigger(RecalcTrigger,Trigger1Y)),NA())</f>
        <v>1.6261835077322484E-2</v>
      </c>
    </row>
    <row r="2697" spans="2:17" x14ac:dyDescent="0.2">
      <c r="B2697" s="39" t="s">
        <v>42</v>
      </c>
      <c r="D2697" s="42">
        <f>_xll.qlCalendarAdvance(Calendar,$D2696,B2697,"f",FALSE)</f>
        <v>58397</v>
      </c>
      <c r="E2697" s="172">
        <f>_xll.qlInterestRateIndexValueDate(IndexON,D2697)</f>
        <v>58397</v>
      </c>
      <c r="F2697" s="188">
        <f>IFERROR(_xll.qlIndexFixing(IndexON,D2697,TRUE,_xll.ohTrigger(RecalcTrigger,TriggerON)),NA())</f>
        <v>1.5545733855552024E-2</v>
      </c>
      <c r="H2697" s="42">
        <f>_xll.qlCalendarAdvance(Calendar,$H2696,B2697,"f",FALSE)</f>
        <v>58397</v>
      </c>
      <c r="I2697" s="172">
        <f>_xll.qlInterestRateIndexValueDate(Index1M,$H2697)</f>
        <v>58397</v>
      </c>
      <c r="J2697" s="177">
        <f>IFERROR(_xll.qlIndexFixing(Index1M,$H2697,TRUE,_xll.ohTrigger(RecalcTrigger,Trigger1M)),NA())</f>
        <v>1.5531593523246179E-2</v>
      </c>
      <c r="K2697" s="44">
        <f>IFERROR(_xll.qlIndexFixing(Index3M,H2697,TRUE,_xll.ohTrigger(RecalcTrigger,Trigger3M)),NA())</f>
        <v>1.6036657360555744E-2</v>
      </c>
      <c r="L2697" s="44">
        <f>IFERROR(_xll.qlIndexFixing(Index6M,$H2697,TRUE,_xll.ohTrigger(RecalcTrigger,Trigger6M)),NA())</f>
        <v>1.6235175556972067E-2</v>
      </c>
      <c r="M2697" s="178">
        <f>IFERROR(_xll.qlIndexFixing(Index1Y,$H2697,TRUE,_xll.ohTrigger(RecalcTrigger,Trigger1Y)),NA())</f>
        <v>1.6471559558191236E-2</v>
      </c>
      <c r="N2697" s="177">
        <f>IFERROR(_xll.qlIndexFixing(ONIndex1M,I2697,TRUE,_xll.ohTrigger(RecalcTrigger,Trigger1M)),NA())</f>
        <v>1.5516861977675767E-2</v>
      </c>
      <c r="O2697" s="44">
        <f>IFERROR(_xll.qlIndexFixing(ONIndex3M,I2697,TRUE,_xll.ohTrigger(RecalcTrigger,Trigger3M)),NA())</f>
        <v>1.5987160594272964E-2</v>
      </c>
      <c r="P2697" s="44">
        <f>IFERROR(_xll.qlIndexFixing(ONIndex6M,I2697,TRUE,_xll.ohTrigger(RecalcTrigger,Trigger6M)),NA())</f>
        <v>1.6134757081845974E-2</v>
      </c>
      <c r="Q2697" s="178">
        <f>IFERROR(_xll.qlIndexFixing(ONIndex1Y,I2697,TRUE,_xll.ohTrigger(RecalcTrigger,Trigger1Y)),NA())</f>
        <v>1.6264334263067504E-2</v>
      </c>
    </row>
    <row r="2698" spans="2:17" x14ac:dyDescent="0.2">
      <c r="B2698" s="39" t="s">
        <v>42</v>
      </c>
      <c r="D2698" s="42">
        <f>_xll.qlCalendarAdvance(Calendar,$D2697,B2698,"f",FALSE)</f>
        <v>58404</v>
      </c>
      <c r="E2698" s="172">
        <f>_xll.qlInterestRateIndexValueDate(IndexON,D2698)</f>
        <v>58404</v>
      </c>
      <c r="F2698" s="188">
        <f>IFERROR(_xll.qlIndexFixing(IndexON,D2698,TRUE,_xll.ohTrigger(RecalcTrigger,TriggerON)),NA())</f>
        <v>1.5548458404339716E-2</v>
      </c>
      <c r="H2698" s="42">
        <f>_xll.qlCalendarAdvance(Calendar,$H2697,B2698,"f",FALSE)</f>
        <v>58404</v>
      </c>
      <c r="I2698" s="172">
        <f>_xll.qlInterestRateIndexValueDate(Index1M,$H2698)</f>
        <v>58404</v>
      </c>
      <c r="J2698" s="177">
        <f>IFERROR(_xll.qlIndexFixing(Index1M,$H2698,TRUE,_xll.ohTrigger(RecalcTrigger,Trigger1M)),NA())</f>
        <v>1.553615865286896E-2</v>
      </c>
      <c r="K2698" s="44">
        <f>IFERROR(_xll.qlIndexFixing(Index3M,H2698,TRUE,_xll.ohTrigger(RecalcTrigger,Trigger3M)),NA())</f>
        <v>1.6039409853844701E-2</v>
      </c>
      <c r="L2698" s="44">
        <f>IFERROR(_xll.qlIndexFixing(Index6M,$H2698,TRUE,_xll.ohTrigger(RecalcTrigger,Trigger6M)),NA())</f>
        <v>1.6238016848027954E-2</v>
      </c>
      <c r="M2698" s="178">
        <f>IFERROR(_xll.qlIndexFixing(Index1Y,$H2698,TRUE,_xll.ohTrigger(RecalcTrigger,Trigger1Y)),NA())</f>
        <v>1.647456473873473E-2</v>
      </c>
      <c r="N2698" s="177">
        <f>IFERROR(_xll.qlIndexFixing(ONIndex1M,I2698,TRUE,_xll.ohTrigger(RecalcTrigger,Trigger1M)),NA())</f>
        <v>1.5519332868462188E-2</v>
      </c>
      <c r="O2698" s="44">
        <f>IFERROR(_xll.qlIndexFixing(ONIndex3M,I2698,TRUE,_xll.ohTrigger(RecalcTrigger,Trigger3M)),NA())</f>
        <v>1.598979003111678E-2</v>
      </c>
      <c r="P2698" s="44">
        <f>IFERROR(_xll.qlIndexFixing(ONIndex6M,I2698,TRUE,_xll.ohTrigger(RecalcTrigger,Trigger6M)),NA())</f>
        <v>1.6137361297735575E-2</v>
      </c>
      <c r="Q2698" s="178">
        <f>IFERROR(_xll.qlIndexFixing(ONIndex1Y,I2698,TRUE,_xll.ohTrigger(RecalcTrigger,Trigger1Y)),NA())</f>
        <v>1.6266850340721506E-2</v>
      </c>
    </row>
    <row r="2699" spans="2:17" x14ac:dyDescent="0.2">
      <c r="B2699" s="39" t="s">
        <v>42</v>
      </c>
      <c r="D2699" s="42">
        <f>_xll.qlCalendarAdvance(Calendar,$D2698,B2699,"f",FALSE)</f>
        <v>58411</v>
      </c>
      <c r="E2699" s="172">
        <f>_xll.qlInterestRateIndexValueDate(IndexON,D2699)</f>
        <v>58411</v>
      </c>
      <c r="F2699" s="188">
        <f>IFERROR(_xll.qlIndexFixing(IndexON,D2699,TRUE,_xll.ohTrigger(RecalcTrigger,TriggerON)),NA())</f>
        <v>1.5551199698018436E-2</v>
      </c>
      <c r="H2699" s="42">
        <f>_xll.qlCalendarAdvance(Calendar,$H2698,B2699,"f",FALSE)</f>
        <v>58411</v>
      </c>
      <c r="I2699" s="172">
        <f>_xll.qlInterestRateIndexValueDate(Index1M,$H2699)</f>
        <v>58411</v>
      </c>
      <c r="J2699" s="177">
        <f>IFERROR(_xll.qlIndexFixing(Index1M,$H2699,TRUE,_xll.ohTrigger(RecalcTrigger,Trigger1M)),NA())</f>
        <v>1.5537159803826929E-2</v>
      </c>
      <c r="K2699" s="44">
        <f>IFERROR(_xll.qlIndexFixing(Index3M,H2699,TRUE,_xll.ohTrigger(RecalcTrigger,Trigger3M)),NA())</f>
        <v>1.604162650304003E-2</v>
      </c>
      <c r="L2699" s="44">
        <f>IFERROR(_xll.qlIndexFixing(Index6M,$H2699,TRUE,_xll.ohTrigger(RecalcTrigger,Trigger6M)),NA())</f>
        <v>1.6241445196578268E-2</v>
      </c>
      <c r="M2699" s="178">
        <f>IFERROR(_xll.qlIndexFixing(Index1Y,$H2699,TRUE,_xll.ohTrigger(RecalcTrigger,Trigger1Y)),NA())</f>
        <v>1.6477587098618279E-2</v>
      </c>
      <c r="N2699" s="177">
        <f>IFERROR(_xll.qlIndexFixing(ONIndex1M,I2699,TRUE,_xll.ohTrigger(RecalcTrigger,Trigger1M)),NA())</f>
        <v>1.5521824119695271E-2</v>
      </c>
      <c r="O2699" s="44">
        <f>IFERROR(_xll.qlIndexFixing(ONIndex3M,I2699,TRUE,_xll.ohTrigger(RecalcTrigger,Trigger3M)),NA())</f>
        <v>1.5992436713150315E-2</v>
      </c>
      <c r="P2699" s="44">
        <f>IFERROR(_xll.qlIndexFixing(ONIndex6M,I2699,TRUE,_xll.ohTrigger(RecalcTrigger,Trigger6M)),NA())</f>
        <v>1.6139982095451089E-2</v>
      </c>
      <c r="Q2699" s="178">
        <f>IFERROR(_xll.qlIndexFixing(ONIndex1Y,I2699,TRUE,_xll.ohTrigger(RecalcTrigger,Trigger1Y)),NA())</f>
        <v>1.6269383310689722E-2</v>
      </c>
    </row>
    <row r="2700" spans="2:17" x14ac:dyDescent="0.2">
      <c r="B2700" s="39" t="s">
        <v>42</v>
      </c>
      <c r="D2700" s="42">
        <f>_xll.qlCalendarAdvance(Calendar,$D2699,B2700,"f",FALSE)</f>
        <v>58418</v>
      </c>
      <c r="E2700" s="172">
        <f>_xll.qlInterestRateIndexValueDate(IndexON,D2700)</f>
        <v>58418</v>
      </c>
      <c r="F2700" s="188">
        <f>IFERROR(_xll.qlIndexFixing(IndexON,D2700,TRUE,_xll.ohTrigger(RecalcTrigger,TriggerON)),NA())</f>
        <v>1.5553957736750279E-2</v>
      </c>
      <c r="H2700" s="42">
        <f>_xll.qlCalendarAdvance(Calendar,$H2699,B2700,"f",FALSE)</f>
        <v>58418</v>
      </c>
      <c r="I2700" s="172">
        <f>_xll.qlInterestRateIndexValueDate(Index1M,$H2700)</f>
        <v>58418</v>
      </c>
      <c r="J2700" s="177">
        <f>IFERROR(_xll.qlIndexFixing(Index1M,$H2700,TRUE,_xll.ohTrigger(RecalcTrigger,Trigger1M)),NA())</f>
        <v>1.5539718308746181E-2</v>
      </c>
      <c r="K2700" s="44">
        <f>IFERROR(_xll.qlIndexFixing(Index3M,H2700,TRUE,_xll.ohTrigger(RecalcTrigger,Trigger3M)),NA())</f>
        <v>1.6044412269655878E-2</v>
      </c>
      <c r="L2700" s="44">
        <f>IFERROR(_xll.qlIndexFixing(Index6M,$H2700,TRUE,_xll.ohTrigger(RecalcTrigger,Trigger6M)),NA())</f>
        <v>1.624432124847365E-2</v>
      </c>
      <c r="M2700" s="178">
        <f>IFERROR(_xll.qlIndexFixing(Index1Y,$H2700,TRUE,_xll.ohTrigger(RecalcTrigger,Trigger1Y)),NA())</f>
        <v>1.6480626637995571E-2</v>
      </c>
      <c r="N2700" s="177">
        <f>IFERROR(_xll.qlIndexFixing(ONIndex1M,I2700,TRUE,_xll.ohTrigger(RecalcTrigger,Trigger1M)),NA())</f>
        <v>1.5524335731537109E-2</v>
      </c>
      <c r="O2700" s="44">
        <f>IFERROR(_xll.qlIndexFixing(ONIndex3M,I2700,TRUE,_xll.ohTrigger(RecalcTrigger,Trigger3M)),NA())</f>
        <v>1.5995100640616711E-2</v>
      </c>
      <c r="P2700" s="44">
        <f>IFERROR(_xll.qlIndexFixing(ONIndex6M,I2700,TRUE,_xll.ohTrigger(RecalcTrigger,Trigger6M)),NA())</f>
        <v>1.6142619475235653E-2</v>
      </c>
      <c r="Q2700" s="178">
        <f>IFERROR(_xll.qlIndexFixing(ONIndex1Y,I2700,TRUE,_xll.ohTrigger(RecalcTrigger,Trigger1Y)),NA())</f>
        <v>1.6271933172647968E-2</v>
      </c>
    </row>
    <row r="2701" spans="2:17" x14ac:dyDescent="0.2">
      <c r="B2701" s="39" t="s">
        <v>42</v>
      </c>
      <c r="D2701" s="42">
        <f>_xll.qlCalendarAdvance(Calendar,$D2700,B2701,"f",FALSE)</f>
        <v>58425</v>
      </c>
      <c r="E2701" s="172">
        <f>_xll.qlInterestRateIndexValueDate(IndexON,D2701)</f>
        <v>58425</v>
      </c>
      <c r="F2701" s="188">
        <f>IFERROR(_xll.qlIndexFixing(IndexON,D2701,TRUE,_xll.ohTrigger(RecalcTrigger,TriggerON)),NA())</f>
        <v>1.5556732520373151E-2</v>
      </c>
      <c r="H2701" s="42">
        <f>_xll.qlCalendarAdvance(Calendar,$H2700,B2701,"f",FALSE)</f>
        <v>58425</v>
      </c>
      <c r="I2701" s="172">
        <f>_xll.qlInterestRateIndexValueDate(Index1M,$H2701)</f>
        <v>58425</v>
      </c>
      <c r="J2701" s="177">
        <f>IFERROR(_xll.qlIndexFixing(Index1M,$H2701,TRUE,_xll.ohTrigger(RecalcTrigger,Trigger1M)),NA())</f>
        <v>1.5542297200773707E-2</v>
      </c>
      <c r="K2701" s="44">
        <f>IFERROR(_xll.qlIndexFixing(Index3M,H2701,TRUE,_xll.ohTrigger(RecalcTrigger,Trigger3M)),NA())</f>
        <v>1.6047215351744602E-2</v>
      </c>
      <c r="L2701" s="44">
        <f>IFERROR(_xll.qlIndexFixing(Index6M,$H2701,TRUE,_xll.ohTrigger(RecalcTrigger,Trigger6M)),NA())</f>
        <v>1.6247214020797814E-2</v>
      </c>
      <c r="M2701" s="178">
        <f>IFERROR(_xll.qlIndexFixing(Index1Y,$H2701,TRUE,_xll.ohTrigger(RecalcTrigger,Trigger1Y)),NA())</f>
        <v>1.648368335702094E-2</v>
      </c>
      <c r="N2701" s="177">
        <f>IFERROR(_xll.qlIndexFixing(ONIndex1M,I2701,TRUE,_xll.ohTrigger(RecalcTrigger,Trigger1M)),NA())</f>
        <v>1.5526867703906655E-2</v>
      </c>
      <c r="O2701" s="44">
        <f>IFERROR(_xll.qlIndexFixing(ONIndex3M,I2701,TRUE,_xll.ohTrigger(RecalcTrigger,Trigger3M)),NA())</f>
        <v>1.5997781813434919E-2</v>
      </c>
      <c r="P2701" s="44">
        <f>IFERROR(_xll.qlIndexFixing(ONIndex6M,I2701,TRUE,_xll.ohTrigger(RecalcTrigger,Trigger6M)),NA())</f>
        <v>1.6145273437089269E-2</v>
      </c>
      <c r="Q2701" s="178">
        <f>IFERROR(_xll.qlIndexFixing(ONIndex1Y,I2701,TRUE,_xll.ohTrigger(RecalcTrigger,Trigger1Y)),NA())</f>
        <v>1.6274499926758335E-2</v>
      </c>
    </row>
    <row r="2702" spans="2:17" x14ac:dyDescent="0.2">
      <c r="B2702" s="39" t="s">
        <v>42</v>
      </c>
      <c r="D2702" s="42">
        <f>_xll.qlCalendarAdvance(Calendar,$D2701,B2702,"f",FALSE)</f>
        <v>58432</v>
      </c>
      <c r="E2702" s="172">
        <f>_xll.qlInterestRateIndexValueDate(IndexON,D2702)</f>
        <v>58432</v>
      </c>
      <c r="F2702" s="188">
        <f>IFERROR(_xll.qlIndexFixing(IndexON,D2702,TRUE,_xll.ohTrigger(RecalcTrigger,TriggerON)),NA())</f>
        <v>1.5559524048968099E-2</v>
      </c>
      <c r="H2702" s="42">
        <f>_xll.qlCalendarAdvance(Calendar,$H2701,B2702,"f",FALSE)</f>
        <v>58432</v>
      </c>
      <c r="I2702" s="172">
        <f>_xll.qlInterestRateIndexValueDate(Index1M,$H2702)</f>
        <v>58432</v>
      </c>
      <c r="J2702" s="177">
        <f>IFERROR(_xll.qlIndexFixing(Index1M,$H2702,TRUE,_xll.ohTrigger(RecalcTrigger,Trigger1M)),NA())</f>
        <v>1.554489647991735E-2</v>
      </c>
      <c r="K2702" s="44">
        <f>IFERROR(_xll.qlIndexFixing(Index3M,H2702,TRUE,_xll.ohTrigger(RecalcTrigger,Trigger3M)),NA())</f>
        <v>1.6050035749342721E-2</v>
      </c>
      <c r="L2702" s="44">
        <f>IFERROR(_xll.qlIndexFixing(Index6M,$H2702,TRUE,_xll.ohTrigger(RecalcTrigger,Trigger6M)),NA())</f>
        <v>1.6250123513622948E-2</v>
      </c>
      <c r="M2702" s="178">
        <f>IFERROR(_xll.qlIndexFixing(Index1Y,$H2702,TRUE,_xll.ohTrigger(RecalcTrigger,Trigger1Y)),NA())</f>
        <v>1.6486757255850283E-2</v>
      </c>
      <c r="N2702" s="177">
        <f>IFERROR(_xll.qlIndexFixing(ONIndex1M,I2702,TRUE,_xll.ohTrigger(RecalcTrigger,Trigger1M)),NA())</f>
        <v>1.5529420036884956E-2</v>
      </c>
      <c r="O2702" s="44">
        <f>IFERROR(_xll.qlIndexFixing(ONIndex3M,I2702,TRUE,_xll.ohTrigger(RecalcTrigger,Trigger3M)),NA())</f>
        <v>1.6000480231523895E-2</v>
      </c>
      <c r="P2702" s="44">
        <f>IFERROR(_xll.qlIndexFixing(ONIndex6M,I2702,TRUE,_xll.ohTrigger(RecalcTrigger,Trigger6M)),NA())</f>
        <v>1.6147943981011936E-2</v>
      </c>
      <c r="Q2702" s="178">
        <f>IFERROR(_xll.qlIndexFixing(ONIndex1Y,I2702,TRUE,_xll.ohTrigger(RecalcTrigger,Trigger1Y)),NA())</f>
        <v>1.6277083573020823E-2</v>
      </c>
    </row>
    <row r="2703" spans="2:17" x14ac:dyDescent="0.2">
      <c r="B2703" s="39" t="s">
        <v>42</v>
      </c>
      <c r="D2703" s="42">
        <f>_xll.qlCalendarAdvance(Calendar,$D2702,B2703,"f",FALSE)</f>
        <v>58439</v>
      </c>
      <c r="E2703" s="172">
        <f>_xll.qlInterestRateIndexValueDate(IndexON,D2703)</f>
        <v>58439</v>
      </c>
      <c r="F2703" s="188">
        <f>IFERROR(_xll.qlIndexFixing(IndexON,D2703,TRUE,_xll.ohTrigger(RecalcTrigger,TriggerON)),NA())</f>
        <v>1.5562332322535122E-2</v>
      </c>
      <c r="H2703" s="42">
        <f>_xll.qlCalendarAdvance(Calendar,$H2702,B2703,"f",FALSE)</f>
        <v>58439</v>
      </c>
      <c r="I2703" s="172">
        <f>_xll.qlInterestRateIndexValueDate(Index1M,$H2703)</f>
        <v>58439</v>
      </c>
      <c r="J2703" s="177">
        <f>IFERROR(_xll.qlIndexFixing(Index1M,$H2703,TRUE,_xll.ohTrigger(RecalcTrigger,Trigger1M)),NA())</f>
        <v>1.5547516146198025E-2</v>
      </c>
      <c r="K2703" s="44">
        <f>IFERROR(_xll.qlIndexFixing(Index3M,H2703,TRUE,_xll.ohTrigger(RecalcTrigger,Trigger3M)),NA())</f>
        <v>1.6052873462487637E-2</v>
      </c>
      <c r="L2703" s="44">
        <f>IFERROR(_xll.qlIndexFixing(Index6M,$H2703,TRUE,_xll.ohTrigger(RecalcTrigger,Trigger6M)),NA())</f>
        <v>1.62530497270208E-2</v>
      </c>
      <c r="M2703" s="178">
        <f>IFERROR(_xll.qlIndexFixing(Index1Y,$H2703,TRUE,_xll.ohTrigger(RecalcTrigger,Trigger1Y)),NA())</f>
        <v>1.6489848334638606E-2</v>
      </c>
      <c r="N2703" s="177">
        <f>IFERROR(_xll.qlIndexFixing(ONIndex1M,I2703,TRUE,_xll.ohTrigger(RecalcTrigger,Trigger1M)),NA())</f>
        <v>1.5531992730309918E-2</v>
      </c>
      <c r="O2703" s="44">
        <f>IFERROR(_xll.qlIndexFixing(ONIndex3M,I2703,TRUE,_xll.ohTrigger(RecalcTrigger,Trigger3M)),NA())</f>
        <v>1.600319589504573E-2</v>
      </c>
      <c r="P2703" s="44">
        <f>IFERROR(_xll.qlIndexFixing(ONIndex6M,I2703,TRUE,_xll.ohTrigger(RecalcTrigger,Trigger6M)),NA())</f>
        <v>1.6150631106760516E-2</v>
      </c>
      <c r="Q2703" s="178">
        <f>IFERROR(_xll.qlIndexFixing(ONIndex1Y,I2703,TRUE,_xll.ohTrigger(RecalcTrigger,Trigger1Y)),NA())</f>
        <v>1.6279684111354387E-2</v>
      </c>
    </row>
    <row r="2704" spans="2:17" x14ac:dyDescent="0.2">
      <c r="B2704" s="39" t="s">
        <v>42</v>
      </c>
      <c r="D2704" s="42">
        <f>_xll.qlCalendarAdvance(Calendar,$D2703,B2704,"f",FALSE)</f>
        <v>58446</v>
      </c>
      <c r="E2704" s="172">
        <f>_xll.qlInterestRateIndexValueDate(IndexON,D2704)</f>
        <v>58446</v>
      </c>
      <c r="F2704" s="188">
        <f>IFERROR(_xll.qlIndexFixing(IndexON,D2704,TRUE,_xll.ohTrigger(RecalcTrigger,TriggerON)),NA())</f>
        <v>1.5565157341074221E-2</v>
      </c>
      <c r="H2704" s="42">
        <f>_xll.qlCalendarAdvance(Calendar,$H2703,B2704,"f",FALSE)</f>
        <v>58446</v>
      </c>
      <c r="I2704" s="172">
        <f>_xll.qlInterestRateIndexValueDate(Index1M,$H2704)</f>
        <v>58446</v>
      </c>
      <c r="J2704" s="177">
        <f>IFERROR(_xll.qlIndexFixing(Index1M,$H2704,TRUE,_xll.ohTrigger(RecalcTrigger,Trigger1M)),NA())</f>
        <v>1.555015619962619E-2</v>
      </c>
      <c r="K2704" s="44">
        <f>IFERROR(_xll.qlIndexFixing(Index3M,H2704,TRUE,_xll.ohTrigger(RecalcTrigger,Trigger3M)),NA())</f>
        <v>1.605572849121498E-2</v>
      </c>
      <c r="L2704" s="44">
        <f>IFERROR(_xll.qlIndexFixing(Index6M,$H2704,TRUE,_xll.ohTrigger(RecalcTrigger,Trigger6M)),NA())</f>
        <v>1.6255415706733865E-2</v>
      </c>
      <c r="M2704" s="178">
        <f>IFERROR(_xll.qlIndexFixing(Index1Y,$H2704,TRUE,_xll.ohTrigger(RecalcTrigger,Trigger1Y)),NA())</f>
        <v>1.6492956593544456E-2</v>
      </c>
      <c r="N2704" s="177">
        <f>IFERROR(_xll.qlIndexFixing(ONIndex1M,I2704,TRUE,_xll.ohTrigger(RecalcTrigger,Trigger1M)),NA())</f>
        <v>1.5534585784505728E-2</v>
      </c>
      <c r="O2704" s="44">
        <f>IFERROR(_xll.qlIndexFixing(ONIndex3M,I2704,TRUE,_xll.ohTrigger(RecalcTrigger,Trigger3M)),NA())</f>
        <v>1.6005928803838332E-2</v>
      </c>
      <c r="P2704" s="44">
        <f>IFERROR(_xll.qlIndexFixing(ONIndex6M,I2704,TRUE,_xll.ohTrigger(RecalcTrigger,Trigger6M)),NA())</f>
        <v>1.6153334814659193E-2</v>
      </c>
      <c r="Q2704" s="178">
        <f>IFERROR(_xll.qlIndexFixing(ONIndex1Y,I2704,TRUE,_xll.ohTrigger(RecalcTrigger,Trigger1Y)),NA())</f>
        <v>1.6282301541759026E-2</v>
      </c>
    </row>
    <row r="2705" spans="2:17" x14ac:dyDescent="0.2">
      <c r="B2705" s="39" t="s">
        <v>42</v>
      </c>
      <c r="D2705" s="42">
        <f>_xll.qlCalendarAdvance(Calendar,$D2704,B2705,"f",FALSE)</f>
        <v>58453</v>
      </c>
      <c r="E2705" s="172">
        <f>_xll.qlInterestRateIndexValueDate(IndexON,D2705)</f>
        <v>58453</v>
      </c>
      <c r="F2705" s="188">
        <f>IFERROR(_xll.qlIndexFixing(IndexON,D2705,TRUE,_xll.ohTrigger(RecalcTrigger,TriggerON)),NA())</f>
        <v>1.5567999104585395E-2</v>
      </c>
      <c r="H2705" s="42">
        <f>_xll.qlCalendarAdvance(Calendar,$H2704,B2705,"f",FALSE)</f>
        <v>58453</v>
      </c>
      <c r="I2705" s="172">
        <f>_xll.qlInterestRateIndexValueDate(Index1M,$H2705)</f>
        <v>58453</v>
      </c>
      <c r="J2705" s="177">
        <f>IFERROR(_xll.qlIndexFixing(Index1M,$H2705,TRUE,_xll.ohTrigger(RecalcTrigger,Trigger1M)),NA())</f>
        <v>1.5552816640214916E-2</v>
      </c>
      <c r="K2705" s="44">
        <f>IFERROR(_xll.qlIndexFixing(Index3M,H2705,TRUE,_xll.ohTrigger(RecalcTrigger,Trigger3M)),NA())</f>
        <v>1.6058600835561258E-2</v>
      </c>
      <c r="L2705" s="44">
        <f>IFERROR(_xll.qlIndexFixing(Index6M,$H2705,TRUE,_xll.ohTrigger(RecalcTrigger,Trigger6M)),NA())</f>
        <v>1.62583740359174E-2</v>
      </c>
      <c r="M2705" s="178">
        <f>IFERROR(_xll.qlIndexFixing(Index1Y,$H2705,TRUE,_xll.ohTrigger(RecalcTrigger,Trigger1Y)),NA())</f>
        <v>1.6496082032724839E-2</v>
      </c>
      <c r="N2705" s="177">
        <f>IFERROR(_xll.qlIndexFixing(ONIndex1M,I2705,TRUE,_xll.ohTrigger(RecalcTrigger,Trigger1M)),NA())</f>
        <v>1.5537199199067153E-2</v>
      </c>
      <c r="O2705" s="44">
        <f>IFERROR(_xll.qlIndexFixing(ONIndex3M,I2705,TRUE,_xll.ohTrigger(RecalcTrigger,Trigger3M)),NA())</f>
        <v>1.6008678957982747E-2</v>
      </c>
      <c r="P2705" s="44">
        <f>IFERROR(_xll.qlIndexFixing(ONIndex6M,I2705,TRUE,_xll.ohTrigger(RecalcTrigger,Trigger6M)),NA())</f>
        <v>1.6156055104464828E-2</v>
      </c>
      <c r="Q2705" s="178">
        <f>IFERROR(_xll.qlIndexFixing(ONIndex1Y,I2705,TRUE,_xll.ohTrigger(RecalcTrigger,Trigger1Y)),NA())</f>
        <v>1.6284935864315786E-2</v>
      </c>
    </row>
    <row r="2706" spans="2:17" x14ac:dyDescent="0.2">
      <c r="B2706" s="39" t="s">
        <v>42</v>
      </c>
      <c r="D2706" s="42">
        <f>_xll.qlCalendarAdvance(Calendar,$D2705,B2706,"f",FALSE)</f>
        <v>58460</v>
      </c>
      <c r="E2706" s="172">
        <f>_xll.qlInterestRateIndexValueDate(IndexON,D2706)</f>
        <v>58460</v>
      </c>
      <c r="F2706" s="188">
        <f>IFERROR(_xll.qlIndexFixing(IndexON,D2706,TRUE,_xll.ohTrigger(RecalcTrigger,TriggerON)),NA())</f>
        <v>1.5570857612987599E-2</v>
      </c>
      <c r="H2706" s="42">
        <f>_xll.qlCalendarAdvance(Calendar,$H2705,B2706,"f",FALSE)</f>
        <v>58460</v>
      </c>
      <c r="I2706" s="172">
        <f>_xll.qlInterestRateIndexValueDate(Index1M,$H2706)</f>
        <v>58460</v>
      </c>
      <c r="J2706" s="177">
        <f>IFERROR(_xll.qlIndexFixing(Index1M,$H2706,TRUE,_xll.ohTrigger(RecalcTrigger,Trigger1M)),NA())</f>
        <v>1.5555497467979892E-2</v>
      </c>
      <c r="K2706" s="44">
        <f>IFERROR(_xll.qlIndexFixing(Index3M,H2706,TRUE,_xll.ohTrigger(RecalcTrigger,Trigger3M)),NA())</f>
        <v>1.6061490495563883E-2</v>
      </c>
      <c r="L2706" s="44">
        <f>IFERROR(_xll.qlIndexFixing(Index6M,$H2706,TRUE,_xll.ohTrigger(RecalcTrigger,Trigger6M)),NA())</f>
        <v>1.6261349085124114E-2</v>
      </c>
      <c r="M2706" s="178">
        <f>IFERROR(_xll.qlIndexFixing(Index1Y,$H2706,TRUE,_xll.ohTrigger(RecalcTrigger,Trigger1Y)),NA())</f>
        <v>1.6499224652338738E-2</v>
      </c>
      <c r="N2706" s="177">
        <f>IFERROR(_xll.qlIndexFixing(ONIndex1M,I2706,TRUE,_xll.ohTrigger(RecalcTrigger,Trigger1M)),NA())</f>
        <v>1.5539832974318379E-2</v>
      </c>
      <c r="O2706" s="44">
        <f>IFERROR(_xll.qlIndexFixing(ONIndex3M,I2706,TRUE,_xll.ohTrigger(RecalcTrigger,Trigger3M)),NA())</f>
        <v>1.6011446357478976E-2</v>
      </c>
      <c r="P2706" s="44">
        <f>IFERROR(_xll.qlIndexFixing(ONIndex6M,I2706,TRUE,_xll.ohTrigger(RecalcTrigger,Trigger6M)),NA())</f>
        <v>1.6158791976339515E-2</v>
      </c>
      <c r="Q2706" s="178">
        <f>IFERROR(_xll.qlIndexFixing(ONIndex1Y,I2706,TRUE,_xll.ohTrigger(RecalcTrigger,Trigger1Y)),NA())</f>
        <v>1.6287587079024668E-2</v>
      </c>
    </row>
    <row r="2707" spans="2:17" x14ac:dyDescent="0.2">
      <c r="B2707" s="39" t="s">
        <v>42</v>
      </c>
      <c r="D2707" s="42">
        <f>_xll.qlCalendarAdvance(Calendar,$D2706,B2707,"f",FALSE)</f>
        <v>58467</v>
      </c>
      <c r="E2707" s="172">
        <f>_xll.qlInterestRateIndexValueDate(IndexON,D2707)</f>
        <v>58467</v>
      </c>
      <c r="F2707" s="188">
        <f>IFERROR(_xll.qlIndexFixing(IndexON,D2707,TRUE,_xll.ohTrigger(RecalcTrigger,TriggerON)),NA())</f>
        <v>1.5573732866361878E-2</v>
      </c>
      <c r="H2707" s="42">
        <f>_xll.qlCalendarAdvance(Calendar,$H2706,B2707,"f",FALSE)</f>
        <v>58467</v>
      </c>
      <c r="I2707" s="172">
        <f>_xll.qlInterestRateIndexValueDate(Index1M,$H2707)</f>
        <v>58467</v>
      </c>
      <c r="J2707" s="177">
        <f>IFERROR(_xll.qlIndexFixing(Index1M,$H2707,TRUE,_xll.ohTrigger(RecalcTrigger,Trigger1M)),NA())</f>
        <v>1.5558198682934187E-2</v>
      </c>
      <c r="K2707" s="44">
        <f>IFERROR(_xll.qlIndexFixing(Index3M,H2707,TRUE,_xll.ohTrigger(RecalcTrigger,Trigger3M)),NA())</f>
        <v>1.6064397471260258E-2</v>
      </c>
      <c r="L2707" s="44">
        <f>IFERROR(_xll.qlIndexFixing(Index6M,$H2707,TRUE,_xll.ohTrigger(RecalcTrigger,Trigger6M)),NA())</f>
        <v>1.6264340854427038E-2</v>
      </c>
      <c r="M2707" s="178">
        <f>IFERROR(_xll.qlIndexFixing(Index1Y,$H2707,TRUE,_xll.ohTrigger(RecalcTrigger,Trigger1Y)),NA())</f>
        <v>1.6502384452546037E-2</v>
      </c>
      <c r="N2707" s="177">
        <f>IFERROR(_xll.qlIndexFixing(ONIndex1M,I2707,TRUE,_xll.ohTrigger(RecalcTrigger,Trigger1M)),NA())</f>
        <v>1.5542487110016268E-2</v>
      </c>
      <c r="O2707" s="44">
        <f>IFERROR(_xll.qlIndexFixing(ONIndex3M,I2707,TRUE,_xll.ohTrigger(RecalcTrigger,Trigger3M)),NA())</f>
        <v>1.6014231002164925E-2</v>
      </c>
      <c r="P2707" s="44">
        <f>IFERROR(_xll.qlIndexFixing(ONIndex6M,I2707,TRUE,_xll.ohTrigger(RecalcTrigger,Trigger6M)),NA())</f>
        <v>1.616154543012116E-2</v>
      </c>
      <c r="Q2707" s="178">
        <f>IFERROR(_xll.qlIndexFixing(ONIndex1Y,I2707,TRUE,_xll.ohTrigger(RecalcTrigger,Trigger1Y)),NA())</f>
        <v>1.6290255185804625E-2</v>
      </c>
    </row>
    <row r="2708" spans="2:17" x14ac:dyDescent="0.2">
      <c r="B2708" s="39" t="s">
        <v>42</v>
      </c>
      <c r="D2708" s="42">
        <f>_xll.qlCalendarAdvance(Calendar,$D2707,B2708,"f",FALSE)</f>
        <v>58474</v>
      </c>
      <c r="E2708" s="172">
        <f>_xll.qlInterestRateIndexValueDate(IndexON,D2708)</f>
        <v>58474</v>
      </c>
      <c r="F2708" s="188">
        <f>IFERROR(_xll.qlIndexFixing(IndexON,D2708,TRUE,_xll.ohTrigger(RecalcTrigger,TriggerON)),NA())</f>
        <v>1.5576624864708233E-2</v>
      </c>
      <c r="H2708" s="42">
        <f>_xll.qlCalendarAdvance(Calendar,$H2707,B2708,"f",FALSE)</f>
        <v>58474</v>
      </c>
      <c r="I2708" s="172">
        <f>_xll.qlInterestRateIndexValueDate(Index1M,$H2708)</f>
        <v>58474</v>
      </c>
      <c r="J2708" s="177">
        <f>IFERROR(_xll.qlIndexFixing(Index1M,$H2708,TRUE,_xll.ohTrigger(RecalcTrigger,Trigger1M)),NA())</f>
        <v>1.555986509723443E-2</v>
      </c>
      <c r="K2708" s="44">
        <f>IFERROR(_xll.qlIndexFixing(Index3M,H2708,TRUE,_xll.ohTrigger(RecalcTrigger,Trigger3M)),NA())</f>
        <v>1.6067321762687787E-2</v>
      </c>
      <c r="L2708" s="44">
        <f>IFERROR(_xll.qlIndexFixing(Index6M,$H2708,TRUE,_xll.ohTrigger(RecalcTrigger,Trigger6M)),NA())</f>
        <v>1.626734934390054E-2</v>
      </c>
      <c r="M2708" s="178">
        <f>IFERROR(_xll.qlIndexFixing(Index1Y,$H2708,TRUE,_xll.ohTrigger(RecalcTrigger,Trigger1Y)),NA())</f>
        <v>1.6505561433507503E-2</v>
      </c>
      <c r="N2708" s="177">
        <f>IFERROR(_xll.qlIndexFixing(ONIndex1M,I2708,TRUE,_xll.ohTrigger(RecalcTrigger,Trigger1M)),NA())</f>
        <v>1.5545161606403957E-2</v>
      </c>
      <c r="O2708" s="44">
        <f>IFERROR(_xll.qlIndexFixing(ONIndex3M,I2708,TRUE,_xll.ohTrigger(RecalcTrigger,Trigger3M)),NA())</f>
        <v>1.6017032892283734E-2</v>
      </c>
      <c r="P2708" s="44">
        <f>IFERROR(_xll.qlIndexFixing(ONIndex6M,I2708,TRUE,_xll.ohTrigger(RecalcTrigger,Trigger6M)),NA())</f>
        <v>1.6164315465971857E-2</v>
      </c>
      <c r="Q2708" s="178">
        <f>IFERROR(_xll.qlIndexFixing(ONIndex1Y,I2708,TRUE,_xll.ohTrigger(RecalcTrigger,Trigger1Y)),NA())</f>
        <v>1.6292940184655658E-2</v>
      </c>
    </row>
    <row r="2709" spans="2:17" x14ac:dyDescent="0.2">
      <c r="B2709" s="39" t="s">
        <v>42</v>
      </c>
      <c r="D2709" s="42">
        <f>_xll.qlCalendarAdvance(Calendar,$D2708,B2709,"f",FALSE)</f>
        <v>58481</v>
      </c>
      <c r="E2709" s="172">
        <f>_xll.qlInterestRateIndexValueDate(IndexON,D2709)</f>
        <v>58481</v>
      </c>
      <c r="F2709" s="188">
        <f>IFERROR(_xll.qlIndexFixing(IndexON,D2709,TRUE,_xll.ohTrigger(RecalcTrigger,TriggerON)),NA())</f>
        <v>1.5579533607945617E-2</v>
      </c>
      <c r="H2709" s="42">
        <f>_xll.qlCalendarAdvance(Calendar,$H2708,B2709,"f",FALSE)</f>
        <v>58481</v>
      </c>
      <c r="I2709" s="172">
        <f>_xll.qlInterestRateIndexValueDate(Index1M,$H2709)</f>
        <v>58481</v>
      </c>
      <c r="J2709" s="177">
        <f>IFERROR(_xll.qlIndexFixing(Index1M,$H2709,TRUE,_xll.ohTrigger(RecalcTrigger,Trigger1M)),NA())</f>
        <v>1.5562603940747143E-2</v>
      </c>
      <c r="K2709" s="44">
        <f>IFERROR(_xll.qlIndexFixing(Index3M,H2709,TRUE,_xll.ohTrigger(RecalcTrigger,Trigger3M)),NA())</f>
        <v>1.6069696730408874E-2</v>
      </c>
      <c r="L2709" s="44">
        <f>IFERROR(_xll.qlIndexFixing(Index6M,$H2709,TRUE,_xll.ohTrigger(RecalcTrigger,Trigger6M)),NA())</f>
        <v>1.6270374553619876E-2</v>
      </c>
      <c r="M2709" s="178">
        <f>IFERROR(_xll.qlIndexFixing(Index1Y,$H2709,TRUE,_xll.ohTrigger(RecalcTrigger,Trigger1Y)),NA())</f>
        <v>1.6508755595384113E-2</v>
      </c>
      <c r="N2709" s="177">
        <f>IFERROR(_xll.qlIndexFixing(ONIndex1M,I2709,TRUE,_xll.ohTrigger(RecalcTrigger,Trigger1M)),NA())</f>
        <v>1.5547856463238308E-2</v>
      </c>
      <c r="O2709" s="44">
        <f>IFERROR(_xll.qlIndexFixing(ONIndex3M,I2709,TRUE,_xll.ohTrigger(RecalcTrigger,Trigger3M)),NA())</f>
        <v>1.6019852027673309E-2</v>
      </c>
      <c r="P2709" s="44">
        <f>IFERROR(_xll.qlIndexFixing(ONIndex6M,I2709,TRUE,_xll.ohTrigger(RecalcTrigger,Trigger6M)),NA())</f>
        <v>1.6167102083810558E-2</v>
      </c>
      <c r="Q2709" s="178">
        <f>IFERROR(_xll.qlIndexFixing(ONIndex1Y,I2709,TRUE,_xll.ohTrigger(RecalcTrigger,Trigger1Y)),NA())</f>
        <v>1.6295642075739858E-2</v>
      </c>
    </row>
    <row r="2710" spans="2:17" x14ac:dyDescent="0.2">
      <c r="B2710" s="39" t="s">
        <v>42</v>
      </c>
      <c r="D2710" s="42">
        <f>_xll.qlCalendarAdvance(Calendar,$D2709,B2710,"f",FALSE)</f>
        <v>58488</v>
      </c>
      <c r="E2710" s="172">
        <f>_xll.qlInterestRateIndexValueDate(IndexON,D2710)</f>
        <v>58488</v>
      </c>
      <c r="F2710" s="188">
        <f>IFERROR(_xll.qlIndexFixing(IndexON,D2710,TRUE,_xll.ohTrigger(RecalcTrigger,TriggerON)),NA())</f>
        <v>1.5582459096317169E-2</v>
      </c>
      <c r="H2710" s="42">
        <f>_xll.qlCalendarAdvance(Calendar,$H2709,B2710,"f",FALSE)</f>
        <v>58488</v>
      </c>
      <c r="I2710" s="172">
        <f>_xll.qlInterestRateIndexValueDate(Index1M,$H2710)</f>
        <v>58488</v>
      </c>
      <c r="J2710" s="177">
        <f>IFERROR(_xll.qlIndexFixing(Index1M,$H2710,TRUE,_xll.ohTrigger(RecalcTrigger,Trigger1M)),NA())</f>
        <v>1.556536316971069E-2</v>
      </c>
      <c r="K2710" s="44">
        <f>IFERROR(_xll.qlIndexFixing(Index3M,H2710,TRUE,_xll.ohTrigger(RecalcTrigger,Trigger3M)),NA())</f>
        <v>1.6072654286598285E-2</v>
      </c>
      <c r="L2710" s="44">
        <f>IFERROR(_xll.qlIndexFixing(Index6M,$H2710,TRUE,_xll.ohTrigger(RecalcTrigger,Trigger6M)),NA())</f>
        <v>1.6273416483658969E-2</v>
      </c>
      <c r="M2710" s="178">
        <f>IFERROR(_xll.qlIndexFixing(Index1Y,$H2710,TRUE,_xll.ohTrigger(RecalcTrigger,Trigger1Y)),NA())</f>
        <v>1.6511966938338406E-2</v>
      </c>
      <c r="N2710" s="177">
        <f>IFERROR(_xll.qlIndexFixing(ONIndex1M,I2710,TRUE,_xll.ohTrigger(RecalcTrigger,Trigger1M)),NA())</f>
        <v>1.5550571680681413E-2</v>
      </c>
      <c r="O2710" s="44">
        <f>IFERROR(_xll.qlIndexFixing(ONIndex3M,I2710,TRUE,_xll.ohTrigger(RecalcTrigger,Trigger3M)),NA())</f>
        <v>1.6022688408414698E-2</v>
      </c>
      <c r="P2710" s="44">
        <f>IFERROR(_xll.qlIndexFixing(ONIndex6M,I2710,TRUE,_xll.ohTrigger(RecalcTrigger,Trigger6M)),NA())</f>
        <v>1.6169905283637265E-2</v>
      </c>
      <c r="Q2710" s="178">
        <f>IFERROR(_xll.qlIndexFixing(ONIndex1Y,I2710,TRUE,_xll.ohTrigger(RecalcTrigger,Trigger1Y)),NA())</f>
        <v>1.6298360858733041E-2</v>
      </c>
    </row>
    <row r="2711" spans="2:17" x14ac:dyDescent="0.2">
      <c r="B2711" s="39" t="s">
        <v>42</v>
      </c>
      <c r="D2711" s="42">
        <f>_xll.qlCalendarAdvance(Calendar,$D2710,B2711,"f",FALSE)</f>
        <v>58495</v>
      </c>
      <c r="E2711" s="172">
        <f>_xll.qlInterestRateIndexValueDate(IndexON,D2711)</f>
        <v>58495</v>
      </c>
      <c r="F2711" s="188">
        <f>IFERROR(_xll.qlIndexFixing(IndexON,D2711,TRUE,_xll.ohTrigger(RecalcTrigger,TriggerON)),NA())</f>
        <v>1.5585401329417659E-2</v>
      </c>
      <c r="H2711" s="42">
        <f>_xll.qlCalendarAdvance(Calendar,$H2710,B2711,"f",FALSE)</f>
        <v>58495</v>
      </c>
      <c r="I2711" s="172">
        <f>_xll.qlInterestRateIndexValueDate(Index1M,$H2711)</f>
        <v>58495</v>
      </c>
      <c r="J2711" s="177">
        <f>IFERROR(_xll.qlIndexFixing(Index1M,$H2711,TRUE,_xll.ohTrigger(RecalcTrigger,Trigger1M)),NA())</f>
        <v>1.5568142784141845E-2</v>
      </c>
      <c r="K2711" s="44">
        <f>IFERROR(_xll.qlIndexFixing(Index3M,H2711,TRUE,_xll.ohTrigger(RecalcTrigger,Trigger3M)),NA())</f>
        <v>1.6075629157843812E-2</v>
      </c>
      <c r="L2711" s="44">
        <f>IFERROR(_xll.qlIndexFixing(Index6M,$H2711,TRUE,_xll.ohTrigger(RecalcTrigger,Trigger6M)),NA())</f>
        <v>1.6276475134094415E-2</v>
      </c>
      <c r="M2711" s="178">
        <f>IFERROR(_xll.qlIndexFixing(Index1Y,$H2711,TRUE,_xll.ohTrigger(RecalcTrigger,Trigger1Y)),NA())</f>
        <v>1.6515195462533806E-2</v>
      </c>
      <c r="N2711" s="177">
        <f>IFERROR(_xll.qlIndexFixing(ONIndex1M,I2711,TRUE,_xll.ohTrigger(RecalcTrigger,Trigger1M)),NA())</f>
        <v>1.555330725881432E-2</v>
      </c>
      <c r="O2711" s="44">
        <f>IFERROR(_xll.qlIndexFixing(ONIndex3M,I2711,TRUE,_xll.ohTrigger(RecalcTrigger,Trigger3M)),NA())</f>
        <v>1.6025542034588947E-2</v>
      </c>
      <c r="P2711" s="44">
        <f>IFERROR(_xll.qlIndexFixing(ONIndex6M,I2711,TRUE,_xll.ohTrigger(RecalcTrigger,Trigger6M)),NA())</f>
        <v>1.6172725065533022E-2</v>
      </c>
      <c r="Q2711" s="178">
        <f>IFERROR(_xll.qlIndexFixing(ONIndex1Y,I2711,TRUE,_xll.ohTrigger(RecalcTrigger,Trigger1Y)),NA())</f>
        <v>1.6301096534040438E-2</v>
      </c>
    </row>
    <row r="2712" spans="2:17" x14ac:dyDescent="0.2">
      <c r="B2712" s="39" t="s">
        <v>42</v>
      </c>
      <c r="D2712" s="42">
        <f>_xll.qlCalendarAdvance(Calendar,$D2711,B2712,"f",FALSE)</f>
        <v>58502</v>
      </c>
      <c r="E2712" s="172">
        <f>_xll.qlInterestRateIndexValueDate(IndexON,D2712)</f>
        <v>58502</v>
      </c>
      <c r="F2712" s="188">
        <f>IFERROR(_xll.qlIndexFixing(IndexON,D2712,TRUE,_xll.ohTrigger(RecalcTrigger,TriggerON)),NA())</f>
        <v>1.5588360307733362E-2</v>
      </c>
      <c r="H2712" s="42">
        <f>_xll.qlCalendarAdvance(Calendar,$H2711,B2712,"f",FALSE)</f>
        <v>58502</v>
      </c>
      <c r="I2712" s="172">
        <f>_xll.qlInterestRateIndexValueDate(Index1M,$H2712)</f>
        <v>58502</v>
      </c>
      <c r="J2712" s="177">
        <f>IFERROR(_xll.qlIndexFixing(Index1M,$H2712,TRUE,_xll.ohTrigger(RecalcTrigger,Trigger1M)),NA())</f>
        <v>1.5572010566034361E-2</v>
      </c>
      <c r="K2712" s="44">
        <f>IFERROR(_xll.qlIndexFixing(Index3M,H2712,TRUE,_xll.ohTrigger(RecalcTrigger,Trigger3M)),NA())</f>
        <v>1.6079762976005794E-2</v>
      </c>
      <c r="L2712" s="44">
        <f>IFERROR(_xll.qlIndexFixing(Index6M,$H2712,TRUE,_xll.ohTrigger(RecalcTrigger,Trigger6M)),NA())</f>
        <v>1.6280725810707847E-2</v>
      </c>
      <c r="M2712" s="178">
        <f>IFERROR(_xll.qlIndexFixing(Index1Y,$H2712,TRUE,_xll.ohTrigger(RecalcTrigger,Trigger1Y)),NA())</f>
        <v>1.6517826372646205E-2</v>
      </c>
      <c r="N2712" s="177">
        <f>IFERROR(_xll.qlIndexFixing(ONIndex1M,I2712,TRUE,_xll.ohTrigger(RecalcTrigger,Trigger1M)),NA())</f>
        <v>1.5556063197393888E-2</v>
      </c>
      <c r="O2712" s="44">
        <f>IFERROR(_xll.qlIndexFixing(ONIndex3M,I2712,TRUE,_xll.ohTrigger(RecalcTrigger,Trigger3M)),NA())</f>
        <v>1.6028412906033962E-2</v>
      </c>
      <c r="P2712" s="44">
        <f>IFERROR(_xll.qlIndexFixing(ONIndex6M,I2712,TRUE,_xll.ohTrigger(RecalcTrigger,Trigger6M)),NA())</f>
        <v>1.6175561429416785E-2</v>
      </c>
      <c r="Q2712" s="178">
        <f>IFERROR(_xll.qlIndexFixing(ONIndex1Y,I2712,TRUE,_xll.ohTrigger(RecalcTrigger,Trigger1Y)),NA())</f>
        <v>1.630384910141891E-2</v>
      </c>
    </row>
    <row r="2713" spans="2:17" x14ac:dyDescent="0.2">
      <c r="B2713" s="39" t="s">
        <v>42</v>
      </c>
      <c r="D2713" s="42">
        <f>_xll.qlCalendarAdvance(Calendar,$D2712,B2713,"f",FALSE)</f>
        <v>58509</v>
      </c>
      <c r="E2713" s="172">
        <f>_xll.qlInterestRateIndexValueDate(IndexON,D2713)</f>
        <v>58509</v>
      </c>
      <c r="F2713" s="188">
        <f>IFERROR(_xll.qlIndexFixing(IndexON,D2713,TRUE,_xll.ohTrigger(RecalcTrigger,TriggerON)),NA())</f>
        <v>1.5591336030859049E-2</v>
      </c>
      <c r="H2713" s="42">
        <f>_xll.qlCalendarAdvance(Calendar,$H2712,B2713,"f",FALSE)</f>
        <v>58509</v>
      </c>
      <c r="I2713" s="172">
        <f>_xll.qlInterestRateIndexValueDate(Index1M,$H2713)</f>
        <v>58509</v>
      </c>
      <c r="J2713" s="177">
        <f>IFERROR(_xll.qlIndexFixing(Index1M,$H2713,TRUE,_xll.ohTrigger(RecalcTrigger,Trigger1M)),NA())</f>
        <v>1.5574834104422619E-2</v>
      </c>
      <c r="K2713" s="44">
        <f>IFERROR(_xll.qlIndexFixing(Index3M,H2713,TRUE,_xll.ohTrigger(RecalcTrigger,Trigger3M)),NA())</f>
        <v>1.6082775215958651E-2</v>
      </c>
      <c r="L2713" s="44">
        <f>IFERROR(_xll.qlIndexFixing(Index6M,$H2713,TRUE,_xll.ohTrigger(RecalcTrigger,Trigger6M)),NA())</f>
        <v>1.6283820565803152E-2</v>
      </c>
      <c r="M2713" s="178">
        <f>IFERROR(_xll.qlIndexFixing(Index1Y,$H2713,TRUE,_xll.ohTrigger(RecalcTrigger,Trigger1Y)),NA())</f>
        <v>1.6521087886112396E-2</v>
      </c>
      <c r="N2713" s="177">
        <f>IFERROR(_xll.qlIndexFixing(ONIndex1M,I2713,TRUE,_xll.ohTrigger(RecalcTrigger,Trigger1M)),NA())</f>
        <v>1.5558839496501164E-2</v>
      </c>
      <c r="O2713" s="44">
        <f>IFERROR(_xll.qlIndexFixing(ONIndex3M,I2713,TRUE,_xll.ohTrigger(RecalcTrigger,Trigger3M)),NA())</f>
        <v>1.6031301022830791E-2</v>
      </c>
      <c r="P2713" s="44">
        <f>IFERROR(_xll.qlIndexFixing(ONIndex6M,I2713,TRUE,_xll.ohTrigger(RecalcTrigger,Trigger6M)),NA())</f>
        <v>1.6178414375207506E-2</v>
      </c>
      <c r="Q2713" s="178">
        <f>IFERROR(_xll.qlIndexFixing(ONIndex1Y,I2713,TRUE,_xll.ohTrigger(RecalcTrigger,Trigger1Y)),NA())</f>
        <v>1.6306618560868458E-2</v>
      </c>
    </row>
    <row r="2714" spans="2:17" x14ac:dyDescent="0.2">
      <c r="B2714" s="39" t="s">
        <v>42</v>
      </c>
      <c r="D2714" s="42">
        <f>_xll.qlCalendarAdvance(Calendar,$D2713,B2714,"f",FALSE)</f>
        <v>58516</v>
      </c>
      <c r="E2714" s="172">
        <f>_xll.qlInterestRateIndexValueDate(IndexON,D2714)</f>
        <v>58516</v>
      </c>
      <c r="F2714" s="188">
        <f>IFERROR(_xll.qlIndexFixing(IndexON,D2714,TRUE,_xll.ohTrigger(RecalcTrigger,TriggerON)),NA())</f>
        <v>1.5594328498875765E-2</v>
      </c>
      <c r="H2714" s="42">
        <f>_xll.qlCalendarAdvance(Calendar,$H2713,B2714,"f",FALSE)</f>
        <v>58516</v>
      </c>
      <c r="I2714" s="172">
        <f>_xll.qlInterestRateIndexValueDate(Index1M,$H2714)</f>
        <v>58516</v>
      </c>
      <c r="J2714" s="177">
        <f>IFERROR(_xll.qlIndexFixing(Index1M,$H2714,TRUE,_xll.ohTrigger(RecalcTrigger,Trigger1M)),NA())</f>
        <v>1.5579828197164573E-2</v>
      </c>
      <c r="K2714" s="44">
        <f>IFERROR(_xll.qlIndexFixing(Index3M,H2714,TRUE,_xll.ohTrigger(RecalcTrigger,Trigger3M)),NA())</f>
        <v>1.608580477265981E-2</v>
      </c>
      <c r="L2714" s="44">
        <f>IFERROR(_xll.qlIndexFixing(Index6M,$H2714,TRUE,_xll.ohTrigger(RecalcTrigger,Trigger6M)),NA())</f>
        <v>1.6286932043072744E-2</v>
      </c>
      <c r="M2714" s="178">
        <f>IFERROR(_xll.qlIndexFixing(Index1Y,$H2714,TRUE,_xll.ohTrigger(RecalcTrigger,Trigger1Y)),NA())</f>
        <v>1.6524366580502159E-2</v>
      </c>
      <c r="N2714" s="177">
        <f>IFERROR(_xll.qlIndexFixing(ONIndex1M,I2714,TRUE,_xll.ohTrigger(RecalcTrigger,Trigger1M)),NA())</f>
        <v>1.5561636156136149E-2</v>
      </c>
      <c r="O2714" s="44">
        <f>IFERROR(_xll.qlIndexFixing(ONIndex3M,I2714,TRUE,_xll.ohTrigger(RecalcTrigger,Trigger3M)),NA())</f>
        <v>1.6034206384898386E-2</v>
      </c>
      <c r="P2714" s="44">
        <f>IFERROR(_xll.qlIndexFixing(ONIndex6M,I2714,TRUE,_xll.ohTrigger(RecalcTrigger,Trigger6M)),NA())</f>
        <v>1.6181283902986232E-2</v>
      </c>
      <c r="Q2714" s="178">
        <f>IFERROR(_xll.qlIndexFixing(ONIndex1Y,I2714,TRUE,_xll.ohTrigger(RecalcTrigger,Trigger1Y)),NA())</f>
        <v>1.6309404912389081E-2</v>
      </c>
    </row>
    <row r="2715" spans="2:17" x14ac:dyDescent="0.2">
      <c r="B2715" s="39" t="s">
        <v>42</v>
      </c>
      <c r="D2715" s="42">
        <f>_xll.qlCalendarAdvance(Calendar,$D2714,B2715,"f",FALSE)</f>
        <v>58523</v>
      </c>
      <c r="E2715" s="172">
        <f>_xll.qlInterestRateIndexValueDate(IndexON,D2715)</f>
        <v>58523</v>
      </c>
      <c r="F2715" s="188">
        <f>IFERROR(_xll.qlIndexFixing(IndexON,D2715,TRUE,_xll.ohTrigger(RecalcTrigger,TriggerON)),NA())</f>
        <v>1.5597337712026649E-2</v>
      </c>
      <c r="H2715" s="42">
        <f>_xll.qlCalendarAdvance(Calendar,$H2714,B2715,"f",FALSE)</f>
        <v>58523</v>
      </c>
      <c r="I2715" s="172">
        <f>_xll.qlInterestRateIndexValueDate(Index1M,$H2715)</f>
        <v>58523</v>
      </c>
      <c r="J2715" s="177">
        <f>IFERROR(_xll.qlIndexFixing(Index1M,$H2715,TRUE,_xll.ohTrigger(RecalcTrigger,Trigger1M)),NA())</f>
        <v>1.5580542343078209E-2</v>
      </c>
      <c r="K2715" s="44">
        <f>IFERROR(_xll.qlIndexFixing(Index3M,H2715,TRUE,_xll.ohTrigger(RecalcTrigger,Trigger3M)),NA())</f>
        <v>1.6088851646151554E-2</v>
      </c>
      <c r="L2715" s="44">
        <f>IFERROR(_xll.qlIndexFixing(Index6M,$H2715,TRUE,_xll.ohTrigger(RecalcTrigger,Trigger6M)),NA())</f>
        <v>1.6290060242594141E-2</v>
      </c>
      <c r="M2715" s="178">
        <f>IFERROR(_xll.qlIndexFixing(Index1Y,$H2715,TRUE,_xll.ohTrigger(RecalcTrigger,Trigger1Y)),NA())</f>
        <v>1.6527662455981806E-2</v>
      </c>
      <c r="N2715" s="177">
        <f>IFERROR(_xll.qlIndexFixing(ONIndex1M,I2715,TRUE,_xll.ohTrigger(RecalcTrigger,Trigger1M)),NA())</f>
        <v>1.5564453176460935E-2</v>
      </c>
      <c r="O2715" s="44">
        <f>IFERROR(_xll.qlIndexFixing(ONIndex3M,I2715,TRUE,_xll.ohTrigger(RecalcTrigger,Trigger3M)),NA())</f>
        <v>1.6037128992398841E-2</v>
      </c>
      <c r="P2715" s="44">
        <f>IFERROR(_xll.qlIndexFixing(ONIndex6M,I2715,TRUE,_xll.ohTrigger(RecalcTrigger,Trigger6M)),NA())</f>
        <v>1.6184170012915056E-2</v>
      </c>
      <c r="Q2715" s="178">
        <f>IFERROR(_xll.qlIndexFixing(ONIndex1Y,I2715,TRUE,_xll.ohTrigger(RecalcTrigger,Trigger1Y)),NA())</f>
        <v>1.6312208156142871E-2</v>
      </c>
    </row>
    <row r="2716" spans="2:17" x14ac:dyDescent="0.2">
      <c r="B2716" s="39" t="s">
        <v>42</v>
      </c>
      <c r="D2716" s="42">
        <f>_xll.qlCalendarAdvance(Calendar,$D2715,B2716,"f",FALSE)</f>
        <v>58530</v>
      </c>
      <c r="E2716" s="172">
        <f>_xll.qlInterestRateIndexValueDate(IndexON,D2716)</f>
        <v>58530</v>
      </c>
      <c r="F2716" s="188">
        <f>IFERROR(_xll.qlIndexFixing(IndexON,D2716,TRUE,_xll.ohTrigger(RecalcTrigger,TriggerON)),NA())</f>
        <v>1.5600363669987516E-2</v>
      </c>
      <c r="H2716" s="42">
        <f>_xll.qlCalendarAdvance(Calendar,$H2715,B2716,"f",FALSE)</f>
        <v>58530</v>
      </c>
      <c r="I2716" s="172">
        <f>_xll.qlInterestRateIndexValueDate(Index1M,$H2716)</f>
        <v>58530</v>
      </c>
      <c r="J2716" s="177">
        <f>IFERROR(_xll.qlIndexFixing(Index1M,$H2716,TRUE,_xll.ohTrigger(RecalcTrigger,Trigger1M)),NA())</f>
        <v>1.558342704337953E-2</v>
      </c>
      <c r="K2716" s="44">
        <f>IFERROR(_xll.qlIndexFixing(Index3M,H2716,TRUE,_xll.ohTrigger(RecalcTrigger,Trigger3M)),NA())</f>
        <v>1.6091915836472646E-2</v>
      </c>
      <c r="L2716" s="44">
        <f>IFERROR(_xll.qlIndexFixing(Index6M,$H2716,TRUE,_xll.ohTrigger(RecalcTrigger,Trigger6M)),NA())</f>
        <v>1.6293205164446194E-2</v>
      </c>
      <c r="M2716" s="178">
        <f>IFERROR(_xll.qlIndexFixing(Index1Y,$H2716,TRUE,_xll.ohTrigger(RecalcTrigger,Trigger1Y)),NA())</f>
        <v>1.6530975512718316E-2</v>
      </c>
      <c r="N2716" s="177">
        <f>IFERROR(_xll.qlIndexFixing(ONIndex1M,I2716,TRUE,_xll.ohTrigger(RecalcTrigger,Trigger1M)),NA())</f>
        <v>1.5567290557313429E-2</v>
      </c>
      <c r="O2716" s="44">
        <f>IFERROR(_xll.qlIndexFixing(ONIndex3M,I2716,TRUE,_xll.ohTrigger(RecalcTrigger,Trigger3M)),NA())</f>
        <v>1.6040068845170063E-2</v>
      </c>
      <c r="P2716" s="44">
        <f>IFERROR(_xll.qlIndexFixing(ONIndex6M,I2716,TRUE,_xll.ohTrigger(RecalcTrigger,Trigger6M)),NA())</f>
        <v>1.6187072704831884E-2</v>
      </c>
      <c r="Q2716" s="178">
        <f>IFERROR(_xll.qlIndexFixing(ONIndex1Y,I2716,TRUE,_xll.ohTrigger(RecalcTrigger,Trigger1Y)),NA())</f>
        <v>1.6315028291967737E-2</v>
      </c>
    </row>
    <row r="2717" spans="2:17" x14ac:dyDescent="0.2">
      <c r="B2717" s="39" t="s">
        <v>42</v>
      </c>
      <c r="D2717" s="42">
        <f>_xll.qlCalendarAdvance(Calendar,$D2716,B2717,"f",FALSE)</f>
        <v>58537</v>
      </c>
      <c r="E2717" s="172">
        <f>_xll.qlInterestRateIndexValueDate(IndexON,D2717)</f>
        <v>58537</v>
      </c>
      <c r="F2717" s="188">
        <f>IFERROR(_xll.qlIndexFixing(IndexON,D2717,TRUE,_xll.ohTrigger(RecalcTrigger,TriggerON)),NA())</f>
        <v>1.5603406373001505E-2</v>
      </c>
      <c r="H2717" s="42">
        <f>_xll.qlCalendarAdvance(Calendar,$H2716,B2717,"f",FALSE)</f>
        <v>58537</v>
      </c>
      <c r="I2717" s="172">
        <f>_xll.qlInterestRateIndexValueDate(Index1M,$H2717)</f>
        <v>58537</v>
      </c>
      <c r="J2717" s="177">
        <f>IFERROR(_xll.qlIndexFixing(Index1M,$H2717,TRUE,_xll.ohTrigger(RecalcTrigger,Trigger1M)),NA())</f>
        <v>1.558579026562131E-2</v>
      </c>
      <c r="K2717" s="44">
        <f>IFERROR(_xll.qlIndexFixing(Index3M,H2717,TRUE,_xll.ohTrigger(RecalcTrigger,Trigger3M)),NA())</f>
        <v>1.6094419599739632E-2</v>
      </c>
      <c r="L2717" s="44">
        <f>IFERROR(_xll.qlIndexFixing(Index6M,$H2717,TRUE,_xll.ohTrigger(RecalcTrigger,Trigger6M)),NA())</f>
        <v>1.629577241645325E-2</v>
      </c>
      <c r="M2717" s="178">
        <f>IFERROR(_xll.qlIndexFixing(Index1Y,$H2717,TRUE,_xll.ohTrigger(RecalcTrigger,Trigger1Y)),NA())</f>
        <v>1.6534305750879552E-2</v>
      </c>
      <c r="N2717" s="177">
        <f>IFERROR(_xll.qlIndexFixing(ONIndex1M,I2717,TRUE,_xll.ohTrigger(RecalcTrigger,Trigger1M)),NA())</f>
        <v>1.5570148298774678E-2</v>
      </c>
      <c r="O2717" s="44">
        <f>IFERROR(_xll.qlIndexFixing(ONIndex3M,I2717,TRUE,_xll.ohTrigger(RecalcTrigger,Trigger3M)),NA())</f>
        <v>1.6043025943212053E-2</v>
      </c>
      <c r="P2717" s="44">
        <f>IFERROR(_xll.qlIndexFixing(ONIndex6M,I2717,TRUE,_xll.ohTrigger(RecalcTrigger,Trigger6M)),NA())</f>
        <v>1.6189991978574625E-2</v>
      </c>
      <c r="Q2717" s="178">
        <f>IFERROR(_xll.qlIndexFixing(ONIndex1Y,I2717,TRUE,_xll.ohTrigger(RecalcTrigger,Trigger1Y)),NA())</f>
        <v>1.6317865319944724E-2</v>
      </c>
    </row>
    <row r="2718" spans="2:17" x14ac:dyDescent="0.2">
      <c r="B2718" s="39" t="s">
        <v>42</v>
      </c>
      <c r="D2718" s="42">
        <f>_xll.qlCalendarAdvance(Calendar,$D2717,B2718,"f",FALSE)</f>
        <v>58544</v>
      </c>
      <c r="E2718" s="172">
        <f>_xll.qlInterestRateIndexValueDate(IndexON,D2718)</f>
        <v>58544</v>
      </c>
      <c r="F2718" s="188">
        <f>IFERROR(_xll.qlIndexFixing(IndexON,D2718,TRUE,_xll.ohTrigger(RecalcTrigger,TriggerON)),NA())</f>
        <v>1.560646582098757E-2</v>
      </c>
      <c r="H2718" s="42">
        <f>_xll.qlCalendarAdvance(Calendar,$H2717,B2718,"f",FALSE)</f>
        <v>58544</v>
      </c>
      <c r="I2718" s="172">
        <f>_xll.qlInterestRateIndexValueDate(Index1M,$H2718)</f>
        <v>58544</v>
      </c>
      <c r="J2718" s="177">
        <f>IFERROR(_xll.qlIndexFixing(Index1M,$H2718,TRUE,_xll.ohTrigger(RecalcTrigger,Trigger1M)),NA())</f>
        <v>1.5588714159577485E-2</v>
      </c>
      <c r="K2718" s="44">
        <f>IFERROR(_xll.qlIndexFixing(Index3M,H2718,TRUE,_xll.ohTrigger(RecalcTrigger,Trigger3M)),NA())</f>
        <v>1.6097517050590385E-2</v>
      </c>
      <c r="L2718" s="44">
        <f>IFERROR(_xll.qlIndexFixing(Index6M,$H2718,TRUE,_xll.ohTrigger(RecalcTrigger,Trigger6M)),NA())</f>
        <v>1.6298949447447284E-2</v>
      </c>
      <c r="M2718" s="178">
        <f>IFERROR(_xll.qlIndexFixing(Index1Y,$H2718,TRUE,_xll.ohTrigger(RecalcTrigger,Trigger1Y)),NA())</f>
        <v>1.653765317063427E-2</v>
      </c>
      <c r="N2718" s="177">
        <f>IFERROR(_xll.qlIndexFixing(ONIndex1M,I2718,TRUE,_xll.ohTrigger(RecalcTrigger,Trigger1M)),NA())</f>
        <v>1.5573026400763634E-2</v>
      </c>
      <c r="O2718" s="44">
        <f>IFERROR(_xll.qlIndexFixing(ONIndex3M,I2718,TRUE,_xll.ohTrigger(RecalcTrigger,Trigger3M)),NA())</f>
        <v>1.6046000286767947E-2</v>
      </c>
      <c r="P2718" s="44">
        <f>IFERROR(_xll.qlIndexFixing(ONIndex6M,I2718,TRUE,_xll.ohTrigger(RecalcTrigger,Trigger6M)),NA())</f>
        <v>1.6192927834548509E-2</v>
      </c>
      <c r="Q2718" s="178">
        <f>IFERROR(_xll.qlIndexFixing(ONIndex1Y,I2718,TRUE,_xll.ohTrigger(RecalcTrigger,Trigger1Y)),NA())</f>
        <v>1.6320719239992787E-2</v>
      </c>
    </row>
    <row r="2719" spans="2:17" x14ac:dyDescent="0.2">
      <c r="B2719" s="39" t="s">
        <v>42</v>
      </c>
      <c r="D2719" s="42">
        <f>_xll.qlCalendarAdvance(Calendar,$D2718,B2719,"f",FALSE)</f>
        <v>58551</v>
      </c>
      <c r="E2719" s="172">
        <f>_xll.qlInterestRateIndexValueDate(IndexON,D2719)</f>
        <v>58551</v>
      </c>
      <c r="F2719" s="188">
        <f>IFERROR(_xll.qlIndexFixing(IndexON,D2719,TRUE,_xll.ohTrigger(RecalcTrigger,TriggerON)),NA())</f>
        <v>1.5609542013864663E-2</v>
      </c>
      <c r="H2719" s="42">
        <f>_xll.qlCalendarAdvance(Calendar,$H2718,B2719,"f",FALSE)</f>
        <v>58551</v>
      </c>
      <c r="I2719" s="172">
        <f>_xll.qlInterestRateIndexValueDate(Index1M,$H2719)</f>
        <v>58551</v>
      </c>
      <c r="J2719" s="177">
        <f>IFERROR(_xll.qlIndexFixing(Index1M,$H2719,TRUE,_xll.ohTrigger(RecalcTrigger,Trigger1M)),NA())</f>
        <v>1.5591658440001582E-2</v>
      </c>
      <c r="K2719" s="44">
        <f>IFERROR(_xll.qlIndexFixing(Index3M,H2719,TRUE,_xll.ohTrigger(RecalcTrigger,Trigger3M)),NA())</f>
        <v>1.6100631817600682E-2</v>
      </c>
      <c r="L2719" s="44">
        <f>IFERROR(_xll.qlIndexFixing(Index6M,$H2719,TRUE,_xll.ohTrigger(RecalcTrigger,Trigger6M)),NA())</f>
        <v>1.6302143200232388E-2</v>
      </c>
      <c r="M2719" s="178">
        <f>IFERROR(_xll.qlIndexFixing(Index1Y,$H2719,TRUE,_xll.ohTrigger(RecalcTrigger,Trigger1Y)),NA())</f>
        <v>1.6541017772152333E-2</v>
      </c>
      <c r="N2719" s="177">
        <f>IFERROR(_xll.qlIndexFixing(ONIndex1M,I2719,TRUE,_xll.ohTrigger(RecalcTrigger,Trigger1M)),NA())</f>
        <v>1.5575924863361346E-2</v>
      </c>
      <c r="O2719" s="44">
        <f>IFERROR(_xll.qlIndexFixing(ONIndex3M,I2719,TRUE,_xll.ohTrigger(RecalcTrigger,Trigger3M)),NA())</f>
        <v>1.6048991875594609E-2</v>
      </c>
      <c r="P2719" s="44">
        <f>IFERROR(_xll.qlIndexFixing(ONIndex6M,I2719,TRUE,_xll.ohTrigger(RecalcTrigger,Trigger6M)),NA())</f>
        <v>1.6195880272429353E-2</v>
      </c>
      <c r="Q2719" s="178">
        <f>IFERROR(_xll.qlIndexFixing(ONIndex1Y,I2719,TRUE,_xll.ohTrigger(RecalcTrigger,Trigger1Y)),NA())</f>
        <v>1.6323590052192971E-2</v>
      </c>
    </row>
    <row r="2720" spans="2:17" x14ac:dyDescent="0.2">
      <c r="B2720" s="39" t="s">
        <v>42</v>
      </c>
      <c r="D2720" s="42">
        <f>_xll.qlCalendarAdvance(Calendar,$D2719,B2720,"f",FALSE)</f>
        <v>58558</v>
      </c>
      <c r="E2720" s="172">
        <f>_xll.qlInterestRateIndexValueDate(IndexON,D2720)</f>
        <v>58558</v>
      </c>
      <c r="F2720" s="188">
        <f>IFERROR(_xll.qlIndexFixing(IndexON,D2720,TRUE,_xll.ohTrigger(RecalcTrigger,TriggerON)),NA())</f>
        <v>1.5612634951794879E-2</v>
      </c>
      <c r="H2720" s="42">
        <f>_xll.qlCalendarAdvance(Calendar,$H2719,B2720,"f",FALSE)</f>
        <v>58558</v>
      </c>
      <c r="I2720" s="172">
        <f>_xll.qlInterestRateIndexValueDate(Index1M,$H2720)</f>
        <v>58558</v>
      </c>
      <c r="J2720" s="177">
        <f>IFERROR(_xll.qlIndexFixing(Index1M,$H2720,TRUE,_xll.ohTrigger(RecalcTrigger,Trigger1M)),NA())</f>
        <v>1.5594623106915211E-2</v>
      </c>
      <c r="K2720" s="44">
        <f>IFERROR(_xll.qlIndexFixing(Index3M,H2720,TRUE,_xll.ohTrigger(RecalcTrigger,Trigger3M)),NA())</f>
        <v>1.610376390080882E-2</v>
      </c>
      <c r="L2720" s="44">
        <f>IFERROR(_xll.qlIndexFixing(Index6M,$H2720,TRUE,_xll.ohTrigger(RecalcTrigger,Trigger6M)),NA())</f>
        <v>1.6305353674888272E-2</v>
      </c>
      <c r="M2720" s="178">
        <f>IFERROR(_xll.qlIndexFixing(Index1Y,$H2720,TRUE,_xll.ohTrigger(RecalcTrigger,Trigger1Y)),NA())</f>
        <v>1.654439955560405E-2</v>
      </c>
      <c r="N2720" s="177">
        <f>IFERROR(_xll.qlIndexFixing(ONIndex1M,I2720,TRUE,_xll.ohTrigger(RecalcTrigger,Trigger1M)),NA())</f>
        <v>1.5578843686405719E-2</v>
      </c>
      <c r="O2720" s="44">
        <f>IFERROR(_xll.qlIndexFixing(ONIndex3M,I2720,TRUE,_xll.ohTrigger(RecalcTrigger,Trigger3M)),NA())</f>
        <v>1.6052000709692038E-2</v>
      </c>
      <c r="P2720" s="44">
        <f>IFERROR(_xll.qlIndexFixing(ONIndex6M,I2720,TRUE,_xll.ohTrigger(RecalcTrigger,Trigger6M)),NA())</f>
        <v>1.6198849292298201E-2</v>
      </c>
      <c r="Q2720" s="178">
        <f>IFERROR(_xll.qlIndexFixing(ONIndex1Y,I2720,TRUE,_xll.ohTrigger(RecalcTrigger,Trigger1Y)),NA())</f>
        <v>1.632647775646423E-2</v>
      </c>
    </row>
    <row r="2721" spans="2:17" x14ac:dyDescent="0.2">
      <c r="B2721" s="39" t="s">
        <v>42</v>
      </c>
      <c r="D2721" s="42">
        <f>_xll.qlCalendarAdvance(Calendar,$D2720,B2721,"f",FALSE)</f>
        <v>58565</v>
      </c>
      <c r="E2721" s="172">
        <f>_xll.qlInterestRateIndexValueDate(IndexON,D2721)</f>
        <v>58565</v>
      </c>
      <c r="F2721" s="188">
        <f>IFERROR(_xll.qlIndexFixing(IndexON,D2721,TRUE,_xll.ohTrigger(RecalcTrigger,TriggerON)),NA())</f>
        <v>1.5615744634616124E-2</v>
      </c>
      <c r="H2721" s="42">
        <f>_xll.qlCalendarAdvance(Calendar,$H2720,B2721,"f",FALSE)</f>
        <v>58565</v>
      </c>
      <c r="I2721" s="172">
        <f>_xll.qlInterestRateIndexValueDate(Index1M,$H2721)</f>
        <v>58565</v>
      </c>
      <c r="J2721" s="177">
        <f>IFERROR(_xll.qlIndexFixing(Index1M,$H2721,TRUE,_xll.ohTrigger(RecalcTrigger,Trigger1M)),NA())</f>
        <v>1.5598156355188689E-2</v>
      </c>
      <c r="K2721" s="44">
        <f>IFERROR(_xll.qlIndexFixing(Index3M,H2721,TRUE,_xll.ohTrigger(RecalcTrigger,Trigger3M)),NA())</f>
        <v>1.610749654192253E-2</v>
      </c>
      <c r="L2721" s="44">
        <f>IFERROR(_xll.qlIndexFixing(Index6M,$H2721,TRUE,_xll.ohTrigger(RecalcTrigger,Trigger6M)),NA())</f>
        <v>1.6309180611438979E-2</v>
      </c>
      <c r="M2721" s="178">
        <f>IFERROR(_xll.qlIndexFixing(Index1Y,$H2721,TRUE,_xll.ohTrigger(RecalcTrigger,Trigger1Y)),NA())</f>
        <v>1.6547798521160839E-2</v>
      </c>
      <c r="N2721" s="177">
        <f>IFERROR(_xll.qlIndexFixing(ONIndex1M,I2721,TRUE,_xll.ohTrigger(RecalcTrigger,Trigger1M)),NA())</f>
        <v>1.5581782870058847E-2</v>
      </c>
      <c r="O2721" s="44">
        <f>IFERROR(_xll.qlIndexFixing(ONIndex3M,I2721,TRUE,_xll.ohTrigger(RecalcTrigger,Trigger3M)),NA())</f>
        <v>1.605502678914128E-2</v>
      </c>
      <c r="P2721" s="44">
        <f>IFERROR(_xll.qlIndexFixing(ONIndex6M,I2721,TRUE,_xll.ohTrigger(RecalcTrigger,Trigger6M)),NA())</f>
        <v>1.6201834894155054E-2</v>
      </c>
      <c r="Q2721" s="178">
        <f>IFERROR(_xll.qlIndexFixing(ONIndex1Y,I2721,TRUE,_xll.ohTrigger(RecalcTrigger,Trigger1Y)),NA())</f>
        <v>1.6329382352806565E-2</v>
      </c>
    </row>
    <row r="2722" spans="2:17" x14ac:dyDescent="0.2">
      <c r="B2722" s="39" t="s">
        <v>42</v>
      </c>
      <c r="D2722" s="42">
        <f>_xll.qlCalendarAdvance(Calendar,$D2721,B2722,"f",FALSE)</f>
        <v>58572</v>
      </c>
      <c r="E2722" s="172">
        <f>_xll.qlInterestRateIndexValueDate(IndexON,D2722)</f>
        <v>58572</v>
      </c>
      <c r="F2722" s="188">
        <f>IFERROR(_xll.qlIndexFixing(IndexON,D2722,TRUE,_xll.ohTrigger(RecalcTrigger,TriggerON)),NA())</f>
        <v>1.5618871062409445E-2</v>
      </c>
      <c r="H2722" s="42">
        <f>_xll.qlCalendarAdvance(Calendar,$H2721,B2722,"f",FALSE)</f>
        <v>58572</v>
      </c>
      <c r="I2722" s="172">
        <f>_xll.qlInterestRateIndexValueDate(Index1M,$H2722)</f>
        <v>58572</v>
      </c>
      <c r="J2722" s="177">
        <f>IFERROR(_xll.qlIndexFixing(Index1M,$H2722,TRUE,_xll.ohTrigger(RecalcTrigger,Trigger1M)),NA())</f>
        <v>1.5601163379721363E-2</v>
      </c>
      <c r="K2722" s="44">
        <f>IFERROR(_xll.qlIndexFixing(Index3M,H2722,TRUE,_xll.ohTrigger(RecalcTrigger,Trigger3M)),NA())</f>
        <v>1.6110664634067167E-2</v>
      </c>
      <c r="L2722" s="44">
        <f>IFERROR(_xll.qlIndexFixing(Index6M,$H2722,TRUE,_xll.ohTrigger(RecalcTrigger,Trigger6M)),NA())</f>
        <v>1.6312425868945196E-2</v>
      </c>
      <c r="M2722" s="178">
        <f>IFERROR(_xll.qlIndexFixing(Index1Y,$H2722,TRUE,_xll.ohTrigger(RecalcTrigger,Trigger1Y)),NA())</f>
        <v>1.6551214668995451E-2</v>
      </c>
      <c r="N2722" s="177">
        <f>IFERROR(_xll.qlIndexFixing(ONIndex1M,I2722,TRUE,_xll.ohTrigger(RecalcTrigger,Trigger1M)),NA())</f>
        <v>1.5584742414401775E-2</v>
      </c>
      <c r="O2722" s="44">
        <f>IFERROR(_xll.qlIndexFixing(ONIndex3M,I2722,TRUE,_xll.ohTrigger(RecalcTrigger,Trigger3M)),NA())</f>
        <v>1.6058070114023382E-2</v>
      </c>
      <c r="P2722" s="44">
        <f>IFERROR(_xll.qlIndexFixing(ONIndex6M,I2722,TRUE,_xll.ohTrigger(RecalcTrigger,Trigger6M)),NA())</f>
        <v>1.6204837078080958E-2</v>
      </c>
      <c r="Q2722" s="178">
        <f>IFERROR(_xll.qlIndexFixing(ONIndex1Y,I2722,TRUE,_xll.ohTrigger(RecalcTrigger,Trigger1Y)),NA())</f>
        <v>1.6332303841463114E-2</v>
      </c>
    </row>
    <row r="2723" spans="2:17" x14ac:dyDescent="0.2">
      <c r="B2723" s="39" t="s">
        <v>42</v>
      </c>
      <c r="D2723" s="42">
        <f>_xll.qlCalendarAdvance(Calendar,$D2722,B2723,"f",FALSE)</f>
        <v>58579</v>
      </c>
      <c r="E2723" s="172">
        <f>_xll.qlInterestRateIndexValueDate(IndexON,D2723)</f>
        <v>58579</v>
      </c>
      <c r="F2723" s="188">
        <f>IFERROR(_xll.qlIndexFixing(IndexON,D2723,TRUE,_xll.ohTrigger(RecalcTrigger,TriggerON)),NA())</f>
        <v>1.5622014235255888E-2</v>
      </c>
      <c r="H2723" s="42">
        <f>_xll.qlCalendarAdvance(Calendar,$H2722,B2723,"f",FALSE)</f>
        <v>58579</v>
      </c>
      <c r="I2723" s="172">
        <f>_xll.qlInterestRateIndexValueDate(Index1M,$H2723)</f>
        <v>58579</v>
      </c>
      <c r="J2723" s="177">
        <f>IFERROR(_xll.qlIndexFixing(Index1M,$H2723,TRUE,_xll.ohTrigger(RecalcTrigger,Trigger1M)),NA())</f>
        <v>1.5604190791678652E-2</v>
      </c>
      <c r="K2723" s="44">
        <f>IFERROR(_xll.qlIndexFixing(Index3M,H2723,TRUE,_xll.ohTrigger(RecalcTrigger,Trigger3M)),NA())</f>
        <v>1.6113850043324811E-2</v>
      </c>
      <c r="L2723" s="44">
        <f>IFERROR(_xll.qlIndexFixing(Index6M,$H2723,TRUE,_xll.ohTrigger(RecalcTrigger,Trigger6M)),NA())</f>
        <v>1.6315687849343227E-2</v>
      </c>
      <c r="M2723" s="178">
        <f>IFERROR(_xll.qlIndexFixing(Index1Y,$H2723,TRUE,_xll.ohTrigger(RecalcTrigger,Trigger1Y)),NA())</f>
        <v>1.6554647999280414E-2</v>
      </c>
      <c r="N2723" s="177">
        <f>IFERROR(_xll.qlIndexFixing(ONIndex1M,I2723,TRUE,_xll.ohTrigger(RecalcTrigger,Trigger1M)),NA())</f>
        <v>1.5587722319191366E-2</v>
      </c>
      <c r="O2723" s="44">
        <f>IFERROR(_xll.qlIndexFixing(ONIndex3M,I2723,TRUE,_xll.ohTrigger(RecalcTrigger,Trigger3M)),NA())</f>
        <v>1.606113068417625E-2</v>
      </c>
      <c r="P2723" s="44">
        <f>IFERROR(_xll.qlIndexFixing(ONIndex6M,I2723,TRUE,_xll.ohTrigger(RecalcTrigger,Trigger6M)),NA())</f>
        <v>1.6207855843994867E-2</v>
      </c>
      <c r="Q2723" s="178">
        <f>IFERROR(_xll.qlIndexFixing(ONIndex1Y,I2723,TRUE,_xll.ohTrigger(RecalcTrigger,Trigger1Y)),NA())</f>
        <v>1.6335242222028645E-2</v>
      </c>
    </row>
    <row r="2724" spans="2:17" x14ac:dyDescent="0.2">
      <c r="B2724" s="39" t="s">
        <v>42</v>
      </c>
      <c r="D2724" s="42">
        <f>_xll.qlCalendarAdvance(Calendar,$D2723,B2724,"f",FALSE)</f>
        <v>58586</v>
      </c>
      <c r="E2724" s="172">
        <f>_xll.qlInterestRateIndexValueDate(IndexON,D2724)</f>
        <v>58586</v>
      </c>
      <c r="F2724" s="188">
        <f>IFERROR(_xll.qlIndexFixing(IndexON,D2724,TRUE,_xll.ohTrigger(RecalcTrigger,TriggerON)),NA())</f>
        <v>1.562517415299336E-2</v>
      </c>
      <c r="H2724" s="42">
        <f>_xll.qlCalendarAdvance(Calendar,$H2723,B2724,"f",FALSE)</f>
        <v>58586</v>
      </c>
      <c r="I2724" s="172">
        <f>_xll.qlInterestRateIndexValueDate(Index1M,$H2724)</f>
        <v>58586</v>
      </c>
      <c r="J2724" s="177">
        <f>IFERROR(_xll.qlIndexFixing(Index1M,$H2724,TRUE,_xll.ohTrigger(RecalcTrigger,Trigger1M)),NA())</f>
        <v>1.5607238591078857E-2</v>
      </c>
      <c r="K2724" s="44">
        <f>IFERROR(_xll.qlIndexFixing(Index3M,H2724,TRUE,_xll.ohTrigger(RecalcTrigger,Trigger3M)),NA())</f>
        <v>1.6117052769736875E-2</v>
      </c>
      <c r="L2724" s="44">
        <f>IFERROR(_xll.qlIndexFixing(Index6M,$H2724,TRUE,_xll.ohTrigger(RecalcTrigger,Trigger6M)),NA())</f>
        <v>1.6318966552714111E-2</v>
      </c>
      <c r="M2724" s="178">
        <f>IFERROR(_xll.qlIndexFixing(Index1Y,$H2724,TRUE,_xll.ohTrigger(RecalcTrigger,Trigger1Y)),NA())</f>
        <v>1.6558098512189812E-2</v>
      </c>
      <c r="N2724" s="177">
        <f>IFERROR(_xll.qlIndexFixing(ONIndex1M,I2724,TRUE,_xll.ohTrigger(RecalcTrigger,Trigger1M)),NA())</f>
        <v>1.5590722584589711E-2</v>
      </c>
      <c r="O2724" s="44">
        <f>IFERROR(_xll.qlIndexFixing(ONIndex3M,I2724,TRUE,_xll.ohTrigger(RecalcTrigger,Trigger3M)),NA())</f>
        <v>1.6064208499518839E-2</v>
      </c>
      <c r="P2724" s="44">
        <f>IFERROR(_xll.qlIndexFixing(ONIndex6M,I2724,TRUE,_xll.ohTrigger(RecalcTrigger,Trigger6M)),NA())</f>
        <v>1.6210891191977828E-2</v>
      </c>
      <c r="Q2724" s="178">
        <f>IFERROR(_xll.qlIndexFixing(ONIndex1Y,I2724,TRUE,_xll.ohTrigger(RecalcTrigger,Trigger1Y)),NA())</f>
        <v>1.6338197494827345E-2</v>
      </c>
    </row>
    <row r="2725" spans="2:17" x14ac:dyDescent="0.2">
      <c r="B2725" s="39" t="s">
        <v>42</v>
      </c>
      <c r="D2725" s="42">
        <f>_xll.qlCalendarAdvance(Calendar,$D2724,B2725,"f",FALSE)</f>
        <v>58593</v>
      </c>
      <c r="E2725" s="172">
        <f>_xll.qlInterestRateIndexValueDate(IndexON,D2725)</f>
        <v>58593</v>
      </c>
      <c r="F2725" s="188">
        <f>IFERROR(_xll.qlIndexFixing(IndexON,D2725,TRUE,_xll.ohTrigger(RecalcTrigger,TriggerON)),NA())</f>
        <v>1.5628350815621861E-2</v>
      </c>
      <c r="H2725" s="42">
        <f>_xll.qlCalendarAdvance(Calendar,$H2724,B2725,"f",FALSE)</f>
        <v>58593</v>
      </c>
      <c r="I2725" s="172">
        <f>_xll.qlInterestRateIndexValueDate(Index1M,$H2725)</f>
        <v>58593</v>
      </c>
      <c r="J2725" s="177">
        <f>IFERROR(_xll.qlIndexFixing(Index1M,$H2725,TRUE,_xll.ohTrigger(RecalcTrigger,Trigger1M)),NA())</f>
        <v>1.5609752239247803E-2</v>
      </c>
      <c r="K2725" s="44">
        <f>IFERROR(_xll.qlIndexFixing(Index3M,H2725,TRUE,_xll.ohTrigger(RecalcTrigger,Trigger3M)),NA())</f>
        <v>1.6120272813346513E-2</v>
      </c>
      <c r="L2725" s="44">
        <f>IFERROR(_xll.qlIndexFixing(Index6M,$H2725,TRUE,_xll.ohTrigger(RecalcTrigger,Trigger6M)),NA())</f>
        <v>1.6321656879050607E-2</v>
      </c>
      <c r="M2725" s="178">
        <f>IFERROR(_xll.qlIndexFixing(Index1Y,$H2725,TRUE,_xll.ohTrigger(RecalcTrigger,Trigger1Y)),NA())</f>
        <v>1.6561566207899281E-2</v>
      </c>
      <c r="N2725" s="177">
        <f>IFERROR(_xll.qlIndexFixing(ONIndex1M,I2725,TRUE,_xll.ohTrigger(RecalcTrigger,Trigger1M)),NA())</f>
        <v>1.5593743210596811E-2</v>
      </c>
      <c r="O2725" s="44">
        <f>IFERROR(_xll.qlIndexFixing(ONIndex3M,I2725,TRUE,_xll.ohTrigger(RecalcTrigger,Trigger3M)),NA())</f>
        <v>1.6067303560375334E-2</v>
      </c>
      <c r="P2725" s="44">
        <f>IFERROR(_xll.qlIndexFixing(ONIndex6M,I2725,TRUE,_xll.ohTrigger(RecalcTrigger,Trigger6M)),NA())</f>
        <v>1.62139431217867E-2</v>
      </c>
      <c r="Q2725" s="178">
        <f>IFERROR(_xll.qlIndexFixing(ONIndex1Y,I2725,TRUE,_xll.ohTrigger(RecalcTrigger,Trigger1Y)),NA())</f>
        <v>1.6341169659778165E-2</v>
      </c>
    </row>
    <row r="2726" spans="2:17" x14ac:dyDescent="0.2">
      <c r="B2726" s="39" t="s">
        <v>42</v>
      </c>
      <c r="D2726" s="42">
        <f>_xll.qlCalendarAdvance(Calendar,$D2725,B2726,"f",FALSE)</f>
        <v>58600</v>
      </c>
      <c r="E2726" s="172">
        <f>_xll.qlInterestRateIndexValueDate(IndexON,D2726)</f>
        <v>58600</v>
      </c>
      <c r="F2726" s="188">
        <f>IFERROR(_xll.qlIndexFixing(IndexON,D2726,TRUE,_xll.ohTrigger(RecalcTrigger,TriggerON)),NA())</f>
        <v>1.563154422338453E-2</v>
      </c>
      <c r="H2726" s="42">
        <f>_xll.qlCalendarAdvance(Calendar,$H2725,B2726,"f",FALSE)</f>
        <v>58600</v>
      </c>
      <c r="I2726" s="172">
        <f>_xll.qlInterestRateIndexValueDate(Index1M,$H2726)</f>
        <v>58600</v>
      </c>
      <c r="J2726" s="177">
        <f>IFERROR(_xll.qlIndexFixing(Index1M,$H2726,TRUE,_xll.ohTrigger(RecalcTrigger,Trigger1M)),NA())</f>
        <v>1.5612839225379593E-2</v>
      </c>
      <c r="K2726" s="44">
        <f>IFERROR(_xll.qlIndexFixing(Index3M,H2726,TRUE,_xll.ohTrigger(RecalcTrigger,Trigger3M)),NA())</f>
        <v>1.6123510174195135E-2</v>
      </c>
      <c r="L2726" s="44">
        <f>IFERROR(_xll.qlIndexFixing(Index6M,$H2726,TRUE,_xll.ohTrigger(RecalcTrigger,Trigger6M)),NA())</f>
        <v>1.6324967686629194E-2</v>
      </c>
      <c r="M2726" s="178">
        <f>IFERROR(_xll.qlIndexFixing(Index1Y,$H2726,TRUE,_xll.ohTrigger(RecalcTrigger,Trigger1Y)),NA())</f>
        <v>1.6565051086583571E-2</v>
      </c>
      <c r="N2726" s="177">
        <f>IFERROR(_xll.qlIndexFixing(ONIndex1M,I2726,TRUE,_xll.ohTrigger(RecalcTrigger,Trigger1M)),NA())</f>
        <v>1.5596784197131619E-2</v>
      </c>
      <c r="O2726" s="44">
        <f>IFERROR(_xll.qlIndexFixing(ONIndex3M,I2726,TRUE,_xll.ohTrigger(RecalcTrigger,Trigger3M)),NA())</f>
        <v>1.6070415866583643E-2</v>
      </c>
      <c r="P2726" s="44">
        <f>IFERROR(_xll.qlIndexFixing(ONIndex6M,I2726,TRUE,_xll.ohTrigger(RecalcTrigger,Trigger6M)),NA())</f>
        <v>1.621701163374567E-2</v>
      </c>
      <c r="Q2726" s="178">
        <f>IFERROR(_xll.qlIndexFixing(ONIndex1Y,I2726,TRUE,_xll.ohTrigger(RecalcTrigger,Trigger1Y)),NA())</f>
        <v>1.6344158716800061E-2</v>
      </c>
    </row>
    <row r="2727" spans="2:17" x14ac:dyDescent="0.2">
      <c r="B2727" s="39" t="s">
        <v>42</v>
      </c>
      <c r="D2727" s="42">
        <f>_xll.qlCalendarAdvance(Calendar,$D2726,B2727,"f",FALSE)</f>
        <v>58607</v>
      </c>
      <c r="E2727" s="172">
        <f>_xll.qlInterestRateIndexValueDate(IndexON,D2727)</f>
        <v>58607</v>
      </c>
      <c r="F2727" s="188">
        <f>IFERROR(_xll.qlIndexFixing(IndexON,D2727,TRUE,_xll.ohTrigger(RecalcTrigger,TriggerON)),NA())</f>
        <v>1.5634754375957183E-2</v>
      </c>
      <c r="H2727" s="42">
        <f>_xll.qlCalendarAdvance(Calendar,$H2726,B2727,"f",FALSE)</f>
        <v>58607</v>
      </c>
      <c r="I2727" s="172">
        <f>_xll.qlInterestRateIndexValueDate(Index1M,$H2727)</f>
        <v>58607</v>
      </c>
      <c r="J2727" s="177">
        <f>IFERROR(_xll.qlIndexFixing(Index1M,$H2727,TRUE,_xll.ohTrigger(RecalcTrigger,Trigger1M)),NA())</f>
        <v>1.5615946598103577E-2</v>
      </c>
      <c r="K2727" s="44">
        <f>IFERROR(_xll.qlIndexFixing(Index3M,H2727,TRUE,_xll.ohTrigger(RecalcTrigger,Trigger3M)),NA())</f>
        <v>1.612676485232591E-2</v>
      </c>
      <c r="L2727" s="44">
        <f>IFERROR(_xll.qlIndexFixing(Index6M,$H2727,TRUE,_xll.ohTrigger(RecalcTrigger,Trigger6M)),NA())</f>
        <v>1.6328295216648102E-2</v>
      </c>
      <c r="M2727" s="178">
        <f>IFERROR(_xll.qlIndexFixing(Index1Y,$H2727,TRUE,_xll.ohTrigger(RecalcTrigger,Trigger1Y)),NA())</f>
        <v>1.6568553148419651E-2</v>
      </c>
      <c r="N2727" s="177">
        <f>IFERROR(_xll.qlIndexFixing(ONIndex1M,I2727,TRUE,_xll.ohTrigger(RecalcTrigger,Trigger1M)),NA())</f>
        <v>1.5599845544275182E-2</v>
      </c>
      <c r="O2727" s="44">
        <f>IFERROR(_xll.qlIndexFixing(ONIndex3M,I2727,TRUE,_xll.ohTrigger(RecalcTrigger,Trigger3M)),NA())</f>
        <v>1.6073545418062718E-2</v>
      </c>
      <c r="P2727" s="44">
        <f>IFERROR(_xll.qlIndexFixing(ONIndex6M,I2727,TRUE,_xll.ohTrigger(RecalcTrigger,Trigger6M)),NA())</f>
        <v>1.6220096727692646E-2</v>
      </c>
      <c r="Q2727" s="178">
        <f>IFERROR(_xll.qlIndexFixing(ONIndex1Y,I2727,TRUE,_xll.ohTrigger(RecalcTrigger,Trigger1Y)),NA())</f>
        <v>1.6347164665893033E-2</v>
      </c>
    </row>
    <row r="2728" spans="2:17" x14ac:dyDescent="0.2">
      <c r="B2728" s="39" t="s">
        <v>42</v>
      </c>
      <c r="D2728" s="42">
        <f>_xll.qlCalendarAdvance(Calendar,$D2727,B2728,"f",FALSE)</f>
        <v>58614</v>
      </c>
      <c r="E2728" s="172">
        <f>_xll.qlInterestRateIndexValueDate(IndexON,D2728)</f>
        <v>58614</v>
      </c>
      <c r="F2728" s="188">
        <f>IFERROR(_xll.qlIndexFixing(IndexON,D2728,TRUE,_xll.ohTrigger(RecalcTrigger,TriggerON)),NA())</f>
        <v>1.5637981273582957E-2</v>
      </c>
      <c r="H2728" s="42">
        <f>_xll.qlCalendarAdvance(Calendar,$H2727,B2728,"f",FALSE)</f>
        <v>58614</v>
      </c>
      <c r="I2728" s="172">
        <f>_xll.qlInterestRateIndexValueDate(Index1M,$H2728)</f>
        <v>58614</v>
      </c>
      <c r="J2728" s="177">
        <f>IFERROR(_xll.qlIndexFixing(Index1M,$H2728,TRUE,_xll.ohTrigger(RecalcTrigger,Trigger1M)),NA())</f>
        <v>1.5619074357427858E-2</v>
      </c>
      <c r="K2728" s="44">
        <f>IFERROR(_xll.qlIndexFixing(Index3M,H2728,TRUE,_xll.ohTrigger(RecalcTrigger,Trigger3M)),NA())</f>
        <v>1.6130036847778473E-2</v>
      </c>
      <c r="L2728" s="44">
        <f>IFERROR(_xll.qlIndexFixing(Index6M,$H2728,TRUE,_xll.ohTrigger(RecalcTrigger,Trigger6M)),NA())</f>
        <v>1.633163946918971E-2</v>
      </c>
      <c r="M2728" s="178">
        <f>IFERROR(_xll.qlIndexFixing(Index1Y,$H2728,TRUE,_xll.ohTrigger(RecalcTrigger,Trigger1Y)),NA())</f>
        <v>1.6572072393585602E-2</v>
      </c>
      <c r="N2728" s="177">
        <f>IFERROR(_xll.qlIndexFixing(ONIndex1M,I2728,TRUE,_xll.ohTrigger(RecalcTrigger,Trigger1M)),NA())</f>
        <v>1.5602927251865406E-2</v>
      </c>
      <c r="O2728" s="44">
        <f>IFERROR(_xll.qlIndexFixing(ONIndex3M,I2728,TRUE,_xll.ohTrigger(RecalcTrigger,Trigger3M)),NA())</f>
        <v>1.607669221481256E-2</v>
      </c>
      <c r="P2728" s="44">
        <f>IFERROR(_xll.qlIndexFixing(ONIndex6M,I2728,TRUE,_xll.ohTrigger(RecalcTrigger,Trigger6M)),NA())</f>
        <v>1.6223198403627626E-2</v>
      </c>
      <c r="Q2728" s="178">
        <f>IFERROR(_xll.qlIndexFixing(ONIndex1Y,I2728,TRUE,_xll.ohTrigger(RecalcTrigger,Trigger1Y)),NA())</f>
        <v>1.6350187507138125E-2</v>
      </c>
    </row>
    <row r="2729" spans="2:17" x14ac:dyDescent="0.2">
      <c r="B2729" s="39" t="s">
        <v>42</v>
      </c>
      <c r="D2729" s="42">
        <f>_xll.qlCalendarAdvance(Calendar,$D2728,B2729,"f",FALSE)</f>
        <v>58621</v>
      </c>
      <c r="E2729" s="172">
        <f>_xll.qlInterestRateIndexValueDate(IndexON,D2729)</f>
        <v>58621</v>
      </c>
      <c r="F2729" s="188">
        <f>IFERROR(_xll.qlIndexFixing(IndexON,D2729,TRUE,_xll.ohTrigger(RecalcTrigger,TriggerON)),NA())</f>
        <v>1.5641224916180807E-2</v>
      </c>
      <c r="H2729" s="42">
        <f>_xll.qlCalendarAdvance(Calendar,$H2728,B2729,"f",FALSE)</f>
        <v>58621</v>
      </c>
      <c r="I2729" s="172">
        <f>_xll.qlInterestRateIndexValueDate(Index1M,$H2729)</f>
        <v>58621</v>
      </c>
      <c r="J2729" s="177">
        <f>IFERROR(_xll.qlIndexFixing(Index1M,$H2729,TRUE,_xll.ohTrigger(RecalcTrigger,Trigger1M)),NA())</f>
        <v>1.5622222503376748E-2</v>
      </c>
      <c r="K2729" s="44">
        <f>IFERROR(_xll.qlIndexFixing(Index3M,H2729,TRUE,_xll.ohTrigger(RecalcTrigger,Trigger3M)),NA())</f>
        <v>1.6133326160597754E-2</v>
      </c>
      <c r="L2729" s="44">
        <f>IFERROR(_xll.qlIndexFixing(Index6M,$H2729,TRUE,_xll.ohTrigger(RecalcTrigger,Trigger6M)),NA())</f>
        <v>1.633500044433905E-2</v>
      </c>
      <c r="M2729" s="178">
        <f>IFERROR(_xll.qlIndexFixing(Index1Y,$H2729,TRUE,_xll.ohTrigger(RecalcTrigger,Trigger1Y)),NA())</f>
        <v>1.6575608822258836E-2</v>
      </c>
      <c r="N2729" s="177">
        <f>IFERROR(_xll.qlIndexFixing(ONIndex1M,I2729,TRUE,_xll.ohTrigger(RecalcTrigger,Trigger1M)),NA())</f>
        <v>1.5606029320145431E-2</v>
      </c>
      <c r="O2729" s="44">
        <f>IFERROR(_xll.qlIndexFixing(ONIndex3M,I2729,TRUE,_xll.ohTrigger(RecalcTrigger,Trigger3M)),NA())</f>
        <v>1.6079856257076308E-2</v>
      </c>
      <c r="P2729" s="44">
        <f>IFERROR(_xll.qlIndexFixing(ONIndex6M,I2729,TRUE,_xll.ohTrigger(RecalcTrigger,Trigger6M)),NA())</f>
        <v>1.6226316661631657E-2</v>
      </c>
      <c r="Q2729" s="178">
        <f>IFERROR(_xll.qlIndexFixing(ONIndex1Y,I2729,TRUE,_xll.ohTrigger(RecalcTrigger,Trigger1Y)),NA())</f>
        <v>1.635322724053534E-2</v>
      </c>
    </row>
    <row r="2730" spans="2:17" x14ac:dyDescent="0.2">
      <c r="B2730" s="39" t="s">
        <v>42</v>
      </c>
      <c r="D2730" s="42">
        <f>_xll.qlCalendarAdvance(Calendar,$D2729,B2730,"f",FALSE)</f>
        <v>58628</v>
      </c>
      <c r="E2730" s="172">
        <f>_xll.qlInterestRateIndexValueDate(IndexON,D2730)</f>
        <v>58628</v>
      </c>
      <c r="F2730" s="188">
        <f>IFERROR(_xll.qlIndexFixing(IndexON,D2730,TRUE,_xll.ohTrigger(RecalcTrigger,TriggerON)),NA())</f>
        <v>1.5644485303750733E-2</v>
      </c>
      <c r="H2730" s="42">
        <f>_xll.qlCalendarAdvance(Calendar,$H2729,B2730,"f",FALSE)</f>
        <v>58628</v>
      </c>
      <c r="I2730" s="172">
        <f>_xll.qlInterestRateIndexValueDate(Index1M,$H2730)</f>
        <v>58628</v>
      </c>
      <c r="J2730" s="177">
        <f>IFERROR(_xll.qlIndexFixing(Index1M,$H2730,TRUE,_xll.ohTrigger(RecalcTrigger,Trigger1M)),NA())</f>
        <v>1.5625953524646703E-2</v>
      </c>
      <c r="K2730" s="44">
        <f>IFERROR(_xll.qlIndexFixing(Index3M,H2730,TRUE,_xll.ohTrigger(RecalcTrigger,Trigger3M)),NA())</f>
        <v>1.6136632790827804E-2</v>
      </c>
      <c r="L2730" s="44">
        <f>IFERROR(_xll.qlIndexFixing(Index6M,$H2730,TRUE,_xll.ohTrigger(RecalcTrigger,Trigger6M)),NA())</f>
        <v>1.6338989960010167E-2</v>
      </c>
      <c r="M2730" s="178">
        <f>IFERROR(_xll.qlIndexFixing(Index1Y,$H2730,TRUE,_xll.ohTrigger(RecalcTrigger,Trigger1Y)),NA())</f>
        <v>1.6579162434619432E-2</v>
      </c>
      <c r="N2730" s="177">
        <f>IFERROR(_xll.qlIndexFixing(ONIndex1M,I2730,TRUE,_xll.ohTrigger(RecalcTrigger,Trigger1M)),NA())</f>
        <v>1.5609151748953165E-2</v>
      </c>
      <c r="O2730" s="44">
        <f>IFERROR(_xll.qlIndexFixing(ONIndex3M,I2730,TRUE,_xll.ohTrigger(RecalcTrigger,Trigger3M)),NA())</f>
        <v>1.6083037544610823E-2</v>
      </c>
      <c r="P2730" s="44">
        <f>IFERROR(_xll.qlIndexFixing(ONIndex6M,I2730,TRUE,_xll.ohTrigger(RecalcTrigger,Trigger6M)),NA())</f>
        <v>1.6229451501623693E-2</v>
      </c>
      <c r="Q2730" s="178">
        <f>IFERROR(_xll.qlIndexFixing(ONIndex1Y,I2730,TRUE,_xll.ohTrigger(RecalcTrigger,Trigger1Y)),NA())</f>
        <v>1.6356283866084675E-2</v>
      </c>
    </row>
    <row r="2731" spans="2:17" x14ac:dyDescent="0.2">
      <c r="B2731" s="39" t="s">
        <v>42</v>
      </c>
      <c r="D2731" s="42">
        <f>_xll.qlCalendarAdvance(Calendar,$D2730,B2731,"f",FALSE)</f>
        <v>58635</v>
      </c>
      <c r="E2731" s="172">
        <f>_xll.qlInterestRateIndexValueDate(IndexON,D2731)</f>
        <v>58635</v>
      </c>
      <c r="F2731" s="188">
        <f>IFERROR(_xll.qlIndexFixing(IndexON,D2731,TRUE,_xll.ohTrigger(RecalcTrigger,TriggerON)),NA())</f>
        <v>1.5647762436211687E-2</v>
      </c>
      <c r="H2731" s="42">
        <f>_xll.qlCalendarAdvance(Calendar,$H2730,B2731,"f",FALSE)</f>
        <v>58635</v>
      </c>
      <c r="I2731" s="172">
        <f>_xll.qlInterestRateIndexValueDate(Index1M,$H2731)</f>
        <v>58635</v>
      </c>
      <c r="J2731" s="177">
        <f>IFERROR(_xll.qlIndexFixing(Index1M,$H2731,TRUE,_xll.ohTrigger(RecalcTrigger,Trigger1M)),NA())</f>
        <v>1.5629144036586544E-2</v>
      </c>
      <c r="K2731" s="44">
        <f>IFERROR(_xll.qlIndexFixing(Index3M,H2731,TRUE,_xll.ohTrigger(RecalcTrigger,Trigger3M)),NA())</f>
        <v>1.6139956738510024E-2</v>
      </c>
      <c r="L2731" s="44">
        <f>IFERROR(_xll.qlIndexFixing(Index6M,$H2731,TRUE,_xll.ohTrigger(RecalcTrigger,Trigger6M)),NA())</f>
        <v>1.634238572651936E-2</v>
      </c>
      <c r="M2731" s="178">
        <f>IFERROR(_xll.qlIndexFixing(Index1Y,$H2731,TRUE,_xll.ohTrigger(RecalcTrigger,Trigger1Y)),NA())</f>
        <v>1.6582733230847246E-2</v>
      </c>
      <c r="N2731" s="177">
        <f>IFERROR(_xll.qlIndexFixing(ONIndex1M,I2731,TRUE,_xll.ohTrigger(RecalcTrigger,Trigger1M)),NA())</f>
        <v>1.5612294538369653E-2</v>
      </c>
      <c r="O2731" s="44">
        <f>IFERROR(_xll.qlIndexFixing(ONIndex3M,I2731,TRUE,_xll.ohTrigger(RecalcTrigger,Trigger3M)),NA())</f>
        <v>1.6086236077497151E-2</v>
      </c>
      <c r="P2731" s="44">
        <f>IFERROR(_xll.qlIndexFixing(ONIndex6M,I2731,TRUE,_xll.ohTrigger(RecalcTrigger,Trigger6M)),NA())</f>
        <v>1.6232602923522688E-2</v>
      </c>
      <c r="Q2731" s="178">
        <f>IFERROR(_xll.qlIndexFixing(ONIndex1Y,I2731,TRUE,_xll.ohTrigger(RecalcTrigger,Trigger1Y)),NA())</f>
        <v>1.6359357383705087E-2</v>
      </c>
    </row>
    <row r="2732" spans="2:17" x14ac:dyDescent="0.2">
      <c r="B2732" s="39" t="s">
        <v>42</v>
      </c>
      <c r="D2732" s="42">
        <f>_xll.qlCalendarAdvance(Calendar,$D2731,B2732,"f",FALSE)</f>
        <v>58642</v>
      </c>
      <c r="E2732" s="172">
        <f>_xll.qlInterestRateIndexValueDate(IndexON,D2732)</f>
        <v>58642</v>
      </c>
      <c r="F2732" s="188">
        <f>IFERROR(_xll.qlIndexFixing(IndexON,D2732,TRUE,_xll.ohTrigger(RecalcTrigger,TriggerON)),NA())</f>
        <v>1.5651056313644718E-2</v>
      </c>
      <c r="H2732" s="42">
        <f>_xll.qlCalendarAdvance(Calendar,$H2731,B2732,"f",FALSE)</f>
        <v>58642</v>
      </c>
      <c r="I2732" s="172">
        <f>_xll.qlInterestRateIndexValueDate(Index1M,$H2732)</f>
        <v>58642</v>
      </c>
      <c r="J2732" s="177">
        <f>IFERROR(_xll.qlIndexFixing(Index1M,$H2732,TRUE,_xll.ohTrigger(RecalcTrigger,Trigger1M)),NA())</f>
        <v>1.5632354936097406E-2</v>
      </c>
      <c r="K2732" s="44">
        <f>IFERROR(_xll.qlIndexFixing(Index3M,H2732,TRUE,_xll.ohTrigger(RecalcTrigger,Trigger3M)),NA())</f>
        <v>1.6143298003686697E-2</v>
      </c>
      <c r="L2732" s="44">
        <f>IFERROR(_xll.qlIndexFixing(Index6M,$H2732,TRUE,_xll.ohTrigger(RecalcTrigger,Trigger6M)),NA())</f>
        <v>1.6345798216670919E-2</v>
      </c>
      <c r="M2732" s="178">
        <f>IFERROR(_xll.qlIndexFixing(Index1Y,$H2732,TRUE,_xll.ohTrigger(RecalcTrigger,Trigger1Y)),NA())</f>
        <v>1.6586321211122801E-2</v>
      </c>
      <c r="N2732" s="177">
        <f>IFERROR(_xll.qlIndexFixing(ONIndex1M,I2732,TRUE,_xll.ohTrigger(RecalcTrigger,Trigger1M)),NA())</f>
        <v>1.561545768831385E-2</v>
      </c>
      <c r="O2732" s="44">
        <f>IFERROR(_xll.qlIndexFixing(ONIndex3M,I2732,TRUE,_xll.ohTrigger(RecalcTrigger,Trigger3M)),NA())</f>
        <v>1.6089451855654247E-2</v>
      </c>
      <c r="P2732" s="44">
        <f>IFERROR(_xll.qlIndexFixing(ONIndex6M,I2732,TRUE,_xll.ohTrigger(RecalcTrigger,Trigger6M)),NA())</f>
        <v>1.623577092757178E-2</v>
      </c>
      <c r="Q2732" s="178">
        <f>IFERROR(_xll.qlIndexFixing(ONIndex1Y,I2732,TRUE,_xll.ohTrigger(RecalcTrigger,Trigger1Y)),NA())</f>
        <v>1.6362447793315527E-2</v>
      </c>
    </row>
    <row r="2733" spans="2:17" x14ac:dyDescent="0.2">
      <c r="B2733" s="39" t="s">
        <v>42</v>
      </c>
      <c r="D2733" s="42">
        <f>_xll.qlCalendarAdvance(Calendar,$D2732,B2733,"f",FALSE)</f>
        <v>58649</v>
      </c>
      <c r="E2733" s="172">
        <f>_xll.qlInterestRateIndexValueDate(IndexON,D2733)</f>
        <v>58649</v>
      </c>
      <c r="F2733" s="188">
        <f>IFERROR(_xll.qlIndexFixing(IndexON,D2733,TRUE,_xll.ohTrigger(RecalcTrigger,TriggerON)),NA())</f>
        <v>1.5654366936211916E-2</v>
      </c>
      <c r="H2733" s="42">
        <f>_xll.qlCalendarAdvance(Calendar,$H2732,B2733,"f",FALSE)</f>
        <v>58649</v>
      </c>
      <c r="I2733" s="172">
        <f>_xll.qlInterestRateIndexValueDate(Index1M,$H2733)</f>
        <v>58649</v>
      </c>
      <c r="J2733" s="177">
        <f>IFERROR(_xll.qlIndexFixing(Index1M,$H2733,TRUE,_xll.ohTrigger(RecalcTrigger,Trigger1M)),NA())</f>
        <v>1.5635586223197592E-2</v>
      </c>
      <c r="K2733" s="44">
        <f>IFERROR(_xll.qlIndexFixing(Index3M,H2733,TRUE,_xll.ohTrigger(RecalcTrigger,Trigger3M)),NA())</f>
        <v>1.6146656586402758E-2</v>
      </c>
      <c r="L2733" s="44">
        <f>IFERROR(_xll.qlIndexFixing(Index6M,$H2733,TRUE,_xll.ohTrigger(RecalcTrigger,Trigger6M)),NA())</f>
        <v>1.634922743055162E-2</v>
      </c>
      <c r="M2733" s="178">
        <f>IFERROR(_xll.qlIndexFixing(Index1Y,$H2733,TRUE,_xll.ohTrigger(RecalcTrigger,Trigger1Y)),NA())</f>
        <v>1.6589926375628616E-2</v>
      </c>
      <c r="N2733" s="177">
        <f>IFERROR(_xll.qlIndexFixing(ONIndex1M,I2733,TRUE,_xll.ohTrigger(RecalcTrigger,Trigger1M)),NA())</f>
        <v>1.5618641198947847E-2</v>
      </c>
      <c r="O2733" s="44">
        <f>IFERROR(_xll.qlIndexFixing(ONIndex3M,I2733,TRUE,_xll.ohTrigger(RecalcTrigger,Trigger3M)),NA())</f>
        <v>1.6092684879244201E-2</v>
      </c>
      <c r="P2733" s="44">
        <f>IFERROR(_xll.qlIndexFixing(ONIndex6M,I2733,TRUE,_xll.ohTrigger(RecalcTrigger,Trigger6M)),NA())</f>
        <v>1.6238955513608877E-2</v>
      </c>
      <c r="Q2733" s="178">
        <f>IFERROR(_xll.qlIndexFixing(ONIndex1Y,I2733,TRUE,_xll.ohTrigger(RecalcTrigger,Trigger1Y)),NA())</f>
        <v>1.6365555095240181E-2</v>
      </c>
    </row>
    <row r="2734" spans="2:17" x14ac:dyDescent="0.2">
      <c r="B2734" s="39" t="s">
        <v>42</v>
      </c>
      <c r="D2734" s="42">
        <f>_xll.qlCalendarAdvance(Calendar,$D2733,B2734,"f",FALSE)</f>
        <v>58656</v>
      </c>
      <c r="E2734" s="172">
        <f>_xll.qlInterestRateIndexValueDate(IndexON,D2734)</f>
        <v>58656</v>
      </c>
      <c r="F2734" s="188">
        <f>IFERROR(_xll.qlIndexFixing(IndexON,D2734,TRUE,_xll.ohTrigger(RecalcTrigger,TriggerON)),NA())</f>
        <v>1.5657694303589098E-2</v>
      </c>
      <c r="H2734" s="42">
        <f>_xll.qlCalendarAdvance(Calendar,$H2733,B2734,"f",FALSE)</f>
        <v>58656</v>
      </c>
      <c r="I2734" s="172">
        <f>_xll.qlInterestRateIndexValueDate(Index1M,$H2734)</f>
        <v>58656</v>
      </c>
      <c r="J2734" s="177">
        <f>IFERROR(_xll.qlIndexFixing(Index1M,$H2734,TRUE,_xll.ohTrigger(RecalcTrigger,Trigger1M)),NA())</f>
        <v>1.5638837897902786E-2</v>
      </c>
      <c r="K2734" s="44">
        <f>IFERROR(_xll.qlIndexFixing(Index3M,H2734,TRUE,_xll.ohTrigger(RecalcTrigger,Trigger3M)),NA())</f>
        <v>1.6150032486703127E-2</v>
      </c>
      <c r="L2734" s="44">
        <f>IFERROR(_xll.qlIndexFixing(Index6M,$H2734,TRUE,_xll.ohTrigger(RecalcTrigger,Trigger6M)),NA())</f>
        <v>1.6352673368246473E-2</v>
      </c>
      <c r="M2734" s="178">
        <f>IFERROR(_xll.qlIndexFixing(Index1Y,$H2734,TRUE,_xll.ohTrigger(RecalcTrigger,Trigger1Y)),NA())</f>
        <v>1.6593548724546991E-2</v>
      </c>
      <c r="N2734" s="177">
        <f>IFERROR(_xll.qlIndexFixing(ONIndex1M,I2734,TRUE,_xll.ohTrigger(RecalcTrigger,Trigger1M)),NA())</f>
        <v>1.5621845070109552E-2</v>
      </c>
      <c r="O2734" s="44">
        <f>IFERROR(_xll.qlIndexFixing(ONIndex3M,I2734,TRUE,_xll.ohTrigger(RecalcTrigger,Trigger3M)),NA())</f>
        <v>1.6095935148104923E-2</v>
      </c>
      <c r="P2734" s="44">
        <f>IFERROR(_xll.qlIndexFixing(ONIndex6M,I2734,TRUE,_xll.ohTrigger(RecalcTrigger,Trigger6M)),NA())</f>
        <v>1.6242156681633979E-2</v>
      </c>
      <c r="Q2734" s="178">
        <f>IFERROR(_xll.qlIndexFixing(ONIndex1Y,I2734,TRUE,_xll.ohTrigger(RecalcTrigger,Trigger1Y)),NA())</f>
        <v>1.6368679289316956E-2</v>
      </c>
    </row>
    <row r="2735" spans="2:17" x14ac:dyDescent="0.2">
      <c r="B2735" s="39" t="s">
        <v>42</v>
      </c>
      <c r="D2735" s="42">
        <f>_xll.qlCalendarAdvance(Calendar,$D2734,B2735,"f",FALSE)</f>
        <v>58663</v>
      </c>
      <c r="E2735" s="172">
        <f>_xll.qlInterestRateIndexValueDate(IndexON,D2735)</f>
        <v>58663</v>
      </c>
      <c r="F2735" s="188">
        <f>IFERROR(_xll.qlIndexFixing(IndexON,D2735,TRUE,_xll.ohTrigger(RecalcTrigger,TriggerON)),NA())</f>
        <v>1.5661038415857309E-2</v>
      </c>
      <c r="H2735" s="42">
        <f>_xll.qlCalendarAdvance(Calendar,$H2734,B2735,"f",FALSE)</f>
        <v>58663</v>
      </c>
      <c r="I2735" s="172">
        <f>_xll.qlInterestRateIndexValueDate(Index1M,$H2735)</f>
        <v>58663</v>
      </c>
      <c r="J2735" s="177">
        <f>IFERROR(_xll.qlIndexFixing(Index1M,$H2735,TRUE,_xll.ohTrigger(RecalcTrigger,Trigger1M)),NA())</f>
        <v>1.5642109960228676E-2</v>
      </c>
      <c r="K2735" s="44">
        <f>IFERROR(_xll.qlIndexFixing(Index3M,H2735,TRUE,_xll.ohTrigger(RecalcTrigger,Trigger3M)),NA())</f>
        <v>1.6153425704629212E-2</v>
      </c>
      <c r="L2735" s="44">
        <f>IFERROR(_xll.qlIndexFixing(Index6M,$H2735,TRUE,_xll.ohTrigger(RecalcTrigger,Trigger6M)),NA())</f>
        <v>1.6356136029841806E-2</v>
      </c>
      <c r="M2735" s="178">
        <f>IFERROR(_xll.qlIndexFixing(Index1Y,$H2735,TRUE,_xll.ohTrigger(RecalcTrigger,Trigger1Y)),NA())</f>
        <v>1.6597188258062223E-2</v>
      </c>
      <c r="N2735" s="177">
        <f>IFERROR(_xll.qlIndexFixing(ONIndex1M,I2735,TRUE,_xll.ohTrigger(RecalcTrigger,Trigger1M)),NA())</f>
        <v>1.5625069301798966E-2</v>
      </c>
      <c r="O2735" s="44">
        <f>IFERROR(_xll.qlIndexFixing(ONIndex3M,I2735,TRUE,_xll.ohTrigger(RecalcTrigger,Trigger3M)),NA())</f>
        <v>1.6099202662317458E-2</v>
      </c>
      <c r="P2735" s="44">
        <f>IFERROR(_xll.qlIndexFixing(ONIndex6M,I2735,TRUE,_xll.ohTrigger(RecalcTrigger,Trigger6M)),NA())</f>
        <v>1.624537443156604E-2</v>
      </c>
      <c r="Q2735" s="178">
        <f>IFERROR(_xll.qlIndexFixing(ONIndex1Y,I2735,TRUE,_xll.ohTrigger(RecalcTrigger,Trigger1Y)),NA())</f>
        <v>1.6371820375383761E-2</v>
      </c>
    </row>
    <row r="2736" spans="2:17" x14ac:dyDescent="0.2">
      <c r="B2736" s="39" t="s">
        <v>42</v>
      </c>
      <c r="D2736" s="42">
        <f>_xll.qlCalendarAdvance(Calendar,$D2735,B2736,"f",FALSE)</f>
        <v>58670</v>
      </c>
      <c r="E2736" s="172">
        <f>_xll.qlInterestRateIndexValueDate(IndexON,D2736)</f>
        <v>58670</v>
      </c>
      <c r="F2736" s="188">
        <f>IFERROR(_xll.qlIndexFixing(IndexON,D2736,TRUE,_xll.ohTrigger(RecalcTrigger,TriggerON)),NA())</f>
        <v>1.5664399273259688E-2</v>
      </c>
      <c r="H2736" s="42">
        <f>_xll.qlCalendarAdvance(Calendar,$H2735,B2736,"f",FALSE)</f>
        <v>58670</v>
      </c>
      <c r="I2736" s="172">
        <f>_xll.qlInterestRateIndexValueDate(Index1M,$H2736)</f>
        <v>58670</v>
      </c>
      <c r="J2736" s="177">
        <f>IFERROR(_xll.qlIndexFixing(Index1M,$H2736,TRUE,_xll.ohTrigger(RecalcTrigger,Trigger1M)),NA())</f>
        <v>1.5645402410193562E-2</v>
      </c>
      <c r="K2736" s="44">
        <f>IFERROR(_xll.qlIndexFixing(Index3M,H2736,TRUE,_xll.ohTrigger(RecalcTrigger,Trigger3M)),NA())</f>
        <v>1.61568362402277E-2</v>
      </c>
      <c r="L2736" s="44">
        <f>IFERROR(_xll.qlIndexFixing(Index6M,$H2736,TRUE,_xll.ohTrigger(RecalcTrigger,Trigger6M)),NA())</f>
        <v>1.6359615415424838E-2</v>
      </c>
      <c r="M2736" s="178">
        <f>IFERROR(_xll.qlIndexFixing(Index1Y,$H2736,TRUE,_xll.ohTrigger(RecalcTrigger,Trigger1Y)),NA())</f>
        <v>1.6600844976357498E-2</v>
      </c>
      <c r="N2736" s="177">
        <f>IFERROR(_xll.qlIndexFixing(ONIndex1M,I2736,TRUE,_xll.ohTrigger(RecalcTrigger,Trigger1M)),NA())</f>
        <v>1.5628313894097134E-2</v>
      </c>
      <c r="O2736" s="44">
        <f>IFERROR(_xll.qlIndexFixing(ONIndex3M,I2736,TRUE,_xll.ohTrigger(RecalcTrigger,Trigger3M)),NA())</f>
        <v>1.6102487421962852E-2</v>
      </c>
      <c r="P2736" s="44">
        <f>IFERROR(_xll.qlIndexFixing(ONIndex6M,I2736,TRUE,_xll.ohTrigger(RecalcTrigger,Trigger6M)),NA())</f>
        <v>1.6248608763729244E-2</v>
      </c>
      <c r="Q2736" s="178">
        <f>IFERROR(_xll.qlIndexFixing(ONIndex1Y,I2736,TRUE,_xll.ohTrigger(RecalcTrigger,Trigger1Y)),NA())</f>
        <v>1.6374978353602687E-2</v>
      </c>
    </row>
    <row r="2737" spans="2:17" x14ac:dyDescent="0.2">
      <c r="B2737" s="39" t="s">
        <v>42</v>
      </c>
      <c r="D2737" s="42">
        <f>_xll.qlCalendarAdvance(Calendar,$D2736,B2737,"f",FALSE)</f>
        <v>58677</v>
      </c>
      <c r="E2737" s="172">
        <f>_xll.qlInterestRateIndexValueDate(IndexON,D2737)</f>
        <v>58677</v>
      </c>
      <c r="F2737" s="188">
        <f>IFERROR(_xll.qlIndexFixing(IndexON,D2737,TRUE,_xll.ohTrigger(RecalcTrigger,TriggerON)),NA())</f>
        <v>1.5667776875715189E-2</v>
      </c>
      <c r="H2737" s="42">
        <f>_xll.qlCalendarAdvance(Calendar,$H2736,B2737,"f",FALSE)</f>
        <v>58677</v>
      </c>
      <c r="I2737" s="172">
        <f>_xll.qlInterestRateIndexValueDate(Index1M,$H2737)</f>
        <v>58677</v>
      </c>
      <c r="J2737" s="177">
        <f>IFERROR(_xll.qlIndexFixing(Index1M,$H2737,TRUE,_xll.ohTrigger(RecalcTrigger,Trigger1M)),NA())</f>
        <v>1.5648715247815748E-2</v>
      </c>
      <c r="K2737" s="44">
        <f>IFERROR(_xll.qlIndexFixing(Index3M,H2737,TRUE,_xll.ohTrigger(RecalcTrigger,Trigger3M)),NA())</f>
        <v>1.6160264093540877E-2</v>
      </c>
      <c r="L2737" s="44">
        <f>IFERROR(_xll.qlIndexFixing(Index6M,$H2737,TRUE,_xll.ohTrigger(RecalcTrigger,Trigger6M)),NA())</f>
        <v>1.6363111525082779E-2</v>
      </c>
      <c r="M2737" s="178">
        <f>IFERROR(_xll.qlIndexFixing(Index1Y,$H2737,TRUE,_xll.ohTrigger(RecalcTrigger,Trigger1Y)),NA())</f>
        <v>1.6604518879619556E-2</v>
      </c>
      <c r="N2737" s="177">
        <f>IFERROR(_xll.qlIndexFixing(ONIndex1M,I2737,TRUE,_xll.ohTrigger(RecalcTrigger,Trigger1M)),NA())</f>
        <v>1.5631578847004057E-2</v>
      </c>
      <c r="O2737" s="44">
        <f>IFERROR(_xll.qlIndexFixing(ONIndex3M,I2737,TRUE,_xll.ohTrigger(RecalcTrigger,Trigger3M)),NA())</f>
        <v>1.6105789426797967E-2</v>
      </c>
      <c r="P2737" s="44">
        <f>IFERROR(_xll.qlIndexFixing(ONIndex6M,I2737,TRUE,_xll.ohTrigger(RecalcTrigger,Trigger6M)),NA())</f>
        <v>1.6251859677718361E-2</v>
      </c>
      <c r="Q2737" s="178">
        <f>IFERROR(_xll.qlIndexFixing(ONIndex1Y,I2737,TRUE,_xll.ohTrigger(RecalcTrigger,Trigger1Y)),NA())</f>
        <v>1.6378153224054781E-2</v>
      </c>
    </row>
    <row r="2738" spans="2:17" x14ac:dyDescent="0.2">
      <c r="B2738" s="39" t="s">
        <v>42</v>
      </c>
      <c r="D2738" s="42">
        <f>_xll.qlCalendarAdvance(Calendar,$D2737,B2738,"f",FALSE)</f>
        <v>58684</v>
      </c>
      <c r="E2738" s="172">
        <f>_xll.qlInterestRateIndexValueDate(IndexON,D2738)</f>
        <v>58684</v>
      </c>
      <c r="F2738" s="188">
        <f>IFERROR(_xll.qlIndexFixing(IndexON,D2738,TRUE,_xll.ohTrigger(RecalcTrigger,TriggerON)),NA())</f>
        <v>1.5671171222899627E-2</v>
      </c>
      <c r="H2738" s="42">
        <f>_xll.qlCalendarAdvance(Calendar,$H2737,B2738,"f",FALSE)</f>
        <v>58684</v>
      </c>
      <c r="I2738" s="172">
        <f>_xll.qlInterestRateIndexValueDate(Index1M,$H2738)</f>
        <v>58684</v>
      </c>
      <c r="J2738" s="177">
        <f>IFERROR(_xll.qlIndexFixing(Index1M,$H2738,TRUE,_xll.ohTrigger(RecalcTrigger,Trigger1M)),NA())</f>
        <v>1.5651473217555594E-2</v>
      </c>
      <c r="K2738" s="44">
        <f>IFERROR(_xll.qlIndexFixing(Index3M,H2738,TRUE,_xll.ohTrigger(RecalcTrigger,Trigger3M)),NA())</f>
        <v>1.616310251565654E-2</v>
      </c>
      <c r="L2738" s="44">
        <f>IFERROR(_xll.qlIndexFixing(Index6M,$H2738,TRUE,_xll.ohTrigger(RecalcTrigger,Trigger6M)),NA())</f>
        <v>1.6364756980758174E-2</v>
      </c>
      <c r="M2738" s="178">
        <f>IFERROR(_xll.qlIndexFixing(Index1Y,$H2738,TRUE,_xll.ohTrigger(RecalcTrigger,Trigger1Y)),NA())</f>
        <v>1.6608209968033805E-2</v>
      </c>
      <c r="N2738" s="177">
        <f>IFERROR(_xll.qlIndexFixing(ONIndex1M,I2738,TRUE,_xll.ohTrigger(RecalcTrigger,Trigger1M)),NA())</f>
        <v>1.5634864160357642E-2</v>
      </c>
      <c r="O2738" s="44">
        <f>IFERROR(_xll.qlIndexFixing(ONIndex3M,I2738,TRUE,_xll.ohTrigger(RecalcTrigger,Trigger3M)),NA())</f>
        <v>1.6109108677146988E-2</v>
      </c>
      <c r="P2738" s="44">
        <f>IFERROR(_xll.qlIndexFixing(ONIndex6M,I2738,TRUE,_xll.ohTrigger(RecalcTrigger,Trigger6M)),NA())</f>
        <v>1.6255127173857575E-2</v>
      </c>
      <c r="Q2738" s="178">
        <f>IFERROR(_xll.qlIndexFixing(ONIndex1Y,I2738,TRUE,_xll.ohTrigger(RecalcTrigger,Trigger1Y)),NA())</f>
        <v>1.6381344986496904E-2</v>
      </c>
    </row>
    <row r="2739" spans="2:17" x14ac:dyDescent="0.2">
      <c r="B2739" s="39" t="s">
        <v>42</v>
      </c>
      <c r="D2739" s="42">
        <f>_xll.qlCalendarAdvance(Calendar,$D2738,B2739,"f",FALSE)</f>
        <v>58691</v>
      </c>
      <c r="E2739" s="172">
        <f>_xll.qlInterestRateIndexValueDate(IndexON,D2739)</f>
        <v>58691</v>
      </c>
      <c r="F2739" s="188">
        <f>IFERROR(_xll.qlIndexFixing(IndexON,D2739,TRUE,_xll.ohTrigger(RecalcTrigger,TriggerON)),NA())</f>
        <v>1.5674582315218233E-2</v>
      </c>
      <c r="H2739" s="42">
        <f>_xll.qlCalendarAdvance(Calendar,$H2738,B2739,"f",FALSE)</f>
        <v>58691</v>
      </c>
      <c r="I2739" s="172">
        <f>_xll.qlInterestRateIndexValueDate(Index1M,$H2739)</f>
        <v>58691</v>
      </c>
      <c r="J2739" s="177">
        <f>IFERROR(_xll.qlIndexFixing(Index1M,$H2739,TRUE,_xll.ohTrigger(RecalcTrigger,Trigger1M)),NA())</f>
        <v>1.5654825230609681E-2</v>
      </c>
      <c r="K2739" s="44">
        <f>IFERROR(_xll.qlIndexFixing(Index3M,H2739,TRUE,_xll.ohTrigger(RecalcTrigger,Trigger3M)),NA())</f>
        <v>1.6166563614567968E-2</v>
      </c>
      <c r="L2739" s="44">
        <f>IFERROR(_xll.qlIndexFixing(Index6M,$H2739,TRUE,_xll.ohTrigger(RecalcTrigger,Trigger6M)),NA())</f>
        <v>1.6368282482660871E-2</v>
      </c>
      <c r="M2739" s="178">
        <f>IFERROR(_xll.qlIndexFixing(Index1Y,$H2739,TRUE,_xll.ohTrigger(RecalcTrigger,Trigger1Y)),NA())</f>
        <v>1.6611918241787427E-2</v>
      </c>
      <c r="N2739" s="177">
        <f>IFERROR(_xll.qlIndexFixing(ONIndex1M,I2739,TRUE,_xll.ohTrigger(RecalcTrigger,Trigger1M)),NA())</f>
        <v>1.5638169834401028E-2</v>
      </c>
      <c r="O2739" s="44">
        <f>IFERROR(_xll.qlIndexFixing(ONIndex3M,I2739,TRUE,_xll.ohTrigger(RecalcTrigger,Trigger3M)),NA())</f>
        <v>1.611244517268573E-2</v>
      </c>
      <c r="P2739" s="44">
        <f>IFERROR(_xll.qlIndexFixing(ONIndex6M,I2739,TRUE,_xll.ohTrigger(RecalcTrigger,Trigger6M)),NA())</f>
        <v>1.6258411251903748E-2</v>
      </c>
      <c r="Q2739" s="178">
        <f>IFERROR(_xll.qlIndexFixing(ONIndex1Y,I2739,TRUE,_xll.ohTrigger(RecalcTrigger,Trigger1Y)),NA())</f>
        <v>1.6384553641091149E-2</v>
      </c>
    </row>
    <row r="2740" spans="2:17" x14ac:dyDescent="0.2">
      <c r="B2740" s="39" t="s">
        <v>42</v>
      </c>
      <c r="D2740" s="42">
        <f>_xll.qlCalendarAdvance(Calendar,$D2739,B2740,"f",FALSE)</f>
        <v>58698</v>
      </c>
      <c r="E2740" s="172">
        <f>_xll.qlInterestRateIndexValueDate(IndexON,D2740)</f>
        <v>58698</v>
      </c>
      <c r="F2740" s="188">
        <f>IFERROR(_xll.qlIndexFixing(IndexON,D2740,TRUE,_xll.ohTrigger(RecalcTrigger,TriggerON)),NA())</f>
        <v>1.5678010152508914E-2</v>
      </c>
      <c r="H2740" s="42">
        <f>_xll.qlCalendarAdvance(Calendar,$H2739,B2740,"f",FALSE)</f>
        <v>58698</v>
      </c>
      <c r="I2740" s="172">
        <f>_xll.qlInterestRateIndexValueDate(Index1M,$H2740)</f>
        <v>58698</v>
      </c>
      <c r="J2740" s="177">
        <f>IFERROR(_xll.qlIndexFixing(Index1M,$H2740,TRUE,_xll.ohTrigger(RecalcTrigger,Trigger1M)),NA())</f>
        <v>1.5658197630466685E-2</v>
      </c>
      <c r="K2740" s="44">
        <f>IFERROR(_xll.qlIndexFixing(Index3M,H2740,TRUE,_xll.ohTrigger(RecalcTrigger,Trigger3M)),NA())</f>
        <v>1.6170042030529561E-2</v>
      </c>
      <c r="L2740" s="44">
        <f>IFERROR(_xll.qlIndexFixing(Index6M,$H2740,TRUE,_xll.ohTrigger(RecalcTrigger,Trigger6M)),NA())</f>
        <v>1.6371824706541336E-2</v>
      </c>
      <c r="M2740" s="178">
        <f>IFERROR(_xll.qlIndexFixing(Index1Y,$H2740,TRUE,_xll.ohTrigger(RecalcTrigger,Trigger1Y)),NA())</f>
        <v>1.6615643701068716E-2</v>
      </c>
      <c r="N2740" s="177">
        <f>IFERROR(_xll.qlIndexFixing(ONIndex1M,I2740,TRUE,_xll.ohTrigger(RecalcTrigger,Trigger1M)),NA())</f>
        <v>1.5641495869053168E-2</v>
      </c>
      <c r="O2740" s="44">
        <f>IFERROR(_xll.qlIndexFixing(ONIndex3M,I2740,TRUE,_xll.ohTrigger(RecalcTrigger,Trigger3M)),NA())</f>
        <v>1.6115798913657331E-2</v>
      </c>
      <c r="P2740" s="44">
        <f>IFERROR(_xll.qlIndexFixing(ONIndex6M,I2740,TRUE,_xll.ohTrigger(RecalcTrigger,Trigger6M)),NA())</f>
        <v>1.6261711912018972E-2</v>
      </c>
      <c r="Q2740" s="178">
        <f>IFERROR(_xll.qlIndexFixing(ONIndex1Y,I2740,TRUE,_xll.ohTrigger(RecalcTrigger,Trigger1Y)),NA())</f>
        <v>1.6387779187918561E-2</v>
      </c>
    </row>
    <row r="2741" spans="2:17" x14ac:dyDescent="0.2">
      <c r="B2741" s="39" t="s">
        <v>42</v>
      </c>
      <c r="D2741" s="42">
        <f>_xll.qlCalendarAdvance(Calendar,$D2740,B2741,"f",FALSE)</f>
        <v>58705</v>
      </c>
      <c r="E2741" s="172">
        <f>_xll.qlInterestRateIndexValueDate(IndexON,D2741)</f>
        <v>58705</v>
      </c>
      <c r="F2741" s="188">
        <f>IFERROR(_xll.qlIndexFixing(IndexON,D2741,TRUE,_xll.ohTrigger(RecalcTrigger,TriggerON)),NA())</f>
        <v>1.5681454734690625E-2</v>
      </c>
      <c r="H2741" s="42">
        <f>_xll.qlCalendarAdvance(Calendar,$H2740,B2741,"f",FALSE)</f>
        <v>58705</v>
      </c>
      <c r="I2741" s="172">
        <f>_xll.qlInterestRateIndexValueDate(Index1M,$H2741)</f>
        <v>58705</v>
      </c>
      <c r="J2741" s="177">
        <f>IFERROR(_xll.qlIndexFixing(Index1M,$H2741,TRUE,_xll.ohTrigger(RecalcTrigger,Trigger1M)),NA())</f>
        <v>1.5661590417142806E-2</v>
      </c>
      <c r="K2741" s="44">
        <f>IFERROR(_xll.qlIndexFixing(Index3M,H2741,TRUE,_xll.ohTrigger(RecalcTrigger,Trigger3M)),NA())</f>
        <v>1.6173537763584954E-2</v>
      </c>
      <c r="L2741" s="44">
        <f>IFERROR(_xll.qlIndexFixing(Index6M,$H2741,TRUE,_xll.ohTrigger(RecalcTrigger,Trigger6M)),NA())</f>
        <v>1.6375383652486437E-2</v>
      </c>
      <c r="M2741" s="178">
        <f>IFERROR(_xll.qlIndexFixing(Index1Y,$H2741,TRUE,_xll.ohTrigger(RecalcTrigger,Trigger1Y)),NA())</f>
        <v>1.6619386346065967E-2</v>
      </c>
      <c r="N2741" s="177">
        <f>IFERROR(_xll.qlIndexFixing(ONIndex1M,I2741,TRUE,_xll.ohTrigger(RecalcTrigger,Trigger1M)),NA())</f>
        <v>1.564484226415197E-2</v>
      </c>
      <c r="O2741" s="44">
        <f>IFERROR(_xll.qlIndexFixing(ONIndex3M,I2741,TRUE,_xll.ohTrigger(RecalcTrigger,Trigger3M)),NA())</f>
        <v>1.6119169900061792E-2</v>
      </c>
      <c r="P2741" s="44">
        <f>IFERROR(_xll.qlIndexFixing(ONIndex6M,I2741,TRUE,_xll.ohTrigger(RecalcTrigger,Trigger6M)),NA())</f>
        <v>1.6265029154203248E-2</v>
      </c>
      <c r="Q2741" s="178">
        <f>IFERROR(_xll.qlIndexFixing(ONIndex1Y,I2741,TRUE,_xll.ohTrigger(RecalcTrigger,Trigger1Y)),NA())</f>
        <v>1.6391021626736002E-2</v>
      </c>
    </row>
    <row r="2742" spans="2:17" x14ac:dyDescent="0.2">
      <c r="B2742" s="39" t="s">
        <v>42</v>
      </c>
      <c r="D2742" s="42">
        <f>_xll.qlCalendarAdvance(Calendar,$D2741,B2742,"f",FALSE)</f>
        <v>58712</v>
      </c>
      <c r="E2742" s="172">
        <f>_xll.qlInterestRateIndexValueDate(IndexON,D2742)</f>
        <v>58712</v>
      </c>
      <c r="F2742" s="188">
        <f>IFERROR(_xll.qlIndexFixing(IndexON,D2742,TRUE,_xll.ohTrigger(RecalcTrigger,TriggerON)),NA())</f>
        <v>1.5684916061925458E-2</v>
      </c>
      <c r="H2742" s="42">
        <f>_xll.qlCalendarAdvance(Calendar,$H2741,B2742,"f",FALSE)</f>
        <v>58712</v>
      </c>
      <c r="I2742" s="172">
        <f>_xll.qlInterestRateIndexValueDate(Index1M,$H2742)</f>
        <v>58712</v>
      </c>
      <c r="J2742" s="177">
        <f>IFERROR(_xll.qlIndexFixing(Index1M,$H2742,TRUE,_xll.ohTrigger(RecalcTrigger,Trigger1M)),NA())</f>
        <v>1.5665003590654258E-2</v>
      </c>
      <c r="K2742" s="44">
        <f>IFERROR(_xll.qlIndexFixing(Index3M,H2742,TRUE,_xll.ohTrigger(RecalcTrigger,Trigger3M)),NA())</f>
        <v>1.6177663127420736E-2</v>
      </c>
      <c r="L2742" s="44">
        <f>IFERROR(_xll.qlIndexFixing(Index6M,$H2742,TRUE,_xll.ohTrigger(RecalcTrigger,Trigger6M)),NA())</f>
        <v>1.6378959320583933E-2</v>
      </c>
      <c r="M2742" s="178">
        <f>IFERROR(_xll.qlIndexFixing(Index1Y,$H2742,TRUE,_xll.ohTrigger(RecalcTrigger,Trigger1Y)),NA())</f>
        <v>1.6623146176969694E-2</v>
      </c>
      <c r="N2742" s="177">
        <f>IFERROR(_xll.qlIndexFixing(ONIndex1M,I2742,TRUE,_xll.ohTrigger(RecalcTrigger,Trigger1M)),NA())</f>
        <v>1.5648209019940573E-2</v>
      </c>
      <c r="O2742" s="44">
        <f>IFERROR(_xll.qlIndexFixing(ONIndex3M,I2742,TRUE,_xll.ohTrigger(RecalcTrigger,Trigger3M)),NA())</f>
        <v>1.6122558131655973E-2</v>
      </c>
      <c r="P2742" s="44">
        <f>IFERROR(_xll.qlIndexFixing(ONIndex6M,I2742,TRUE,_xll.ohTrigger(RecalcTrigger,Trigger6M)),NA())</f>
        <v>1.6268362978294482E-2</v>
      </c>
      <c r="Q2742" s="178">
        <f>IFERROR(_xll.qlIndexFixing(ONIndex1Y,I2742,TRUE,_xll.ohTrigger(RecalcTrigger,Trigger1Y)),NA())</f>
        <v>1.6394280957867657E-2</v>
      </c>
    </row>
    <row r="2743" spans="2:17" x14ac:dyDescent="0.2">
      <c r="B2743" s="39" t="s">
        <v>42</v>
      </c>
      <c r="D2743" s="42">
        <f>_xll.qlCalendarAdvance(Calendar,$D2742,B2743,"f",FALSE)</f>
        <v>58719</v>
      </c>
      <c r="E2743" s="172">
        <f>_xll.qlInterestRateIndexValueDate(IndexON,D2743)</f>
        <v>58719</v>
      </c>
      <c r="F2743" s="188">
        <f>IFERROR(_xll.qlIndexFixing(IndexON,D2743,TRUE,_xll.ohTrigger(RecalcTrigger,TriggerON)),NA())</f>
        <v>1.568839413405132E-2</v>
      </c>
      <c r="H2743" s="42">
        <f>_xll.qlCalendarAdvance(Calendar,$H2742,B2743,"f",FALSE)</f>
        <v>58719</v>
      </c>
      <c r="I2743" s="172">
        <f>_xll.qlInterestRateIndexValueDate(Index1M,$H2743)</f>
        <v>58719</v>
      </c>
      <c r="J2743" s="177">
        <f>IFERROR(_xll.qlIndexFixing(Index1M,$H2743,TRUE,_xll.ohTrigger(RecalcTrigger,Trigger1M)),NA())</f>
        <v>1.5669020415269744E-2</v>
      </c>
      <c r="K2743" s="44">
        <f>IFERROR(_xll.qlIndexFixing(Index3M,H2743,TRUE,_xll.ohTrigger(RecalcTrigger,Trigger3M)),NA())</f>
        <v>1.6181194887975228E-2</v>
      </c>
      <c r="L2743" s="44">
        <f>IFERROR(_xll.qlIndexFixing(Index6M,$H2743,TRUE,_xll.ohTrigger(RecalcTrigger,Trigger6M)),NA())</f>
        <v>1.6383180790302383E-2</v>
      </c>
      <c r="M2743" s="178">
        <f>IFERROR(_xll.qlIndexFixing(Index1Y,$H2743,TRUE,_xll.ohTrigger(RecalcTrigger,Trigger1Y)),NA())</f>
        <v>1.6626923193969523E-2</v>
      </c>
      <c r="N2743" s="177">
        <f>IFERROR(_xll.qlIndexFixing(ONIndex1M,I2743,TRUE,_xll.ohTrigger(RecalcTrigger,Trigger1M)),NA())</f>
        <v>1.5651596136256885E-2</v>
      </c>
      <c r="O2743" s="44">
        <f>IFERROR(_xll.qlIndexFixing(ONIndex3M,I2743,TRUE,_xll.ohTrigger(RecalcTrigger,Trigger3M)),NA())</f>
        <v>1.6125963608601968E-2</v>
      </c>
      <c r="P2743" s="44">
        <f>IFERROR(_xll.qlIndexFixing(ONIndex6M,I2743,TRUE,_xll.ohTrigger(RecalcTrigger,Trigger6M)),NA())</f>
        <v>1.6271713384373721E-2</v>
      </c>
      <c r="Q2743" s="178">
        <f>IFERROR(_xll.qlIndexFixing(ONIndex1Y,I2743,TRUE,_xll.ohTrigger(RecalcTrigger,Trigger1Y)),NA())</f>
        <v>1.6397557180908295E-2</v>
      </c>
    </row>
    <row r="2744" spans="2:17" x14ac:dyDescent="0.2">
      <c r="B2744" s="39" t="s">
        <v>42</v>
      </c>
      <c r="D2744" s="42">
        <f>_xll.qlCalendarAdvance(Calendar,$D2743,B2744,"f",FALSE)</f>
        <v>58726</v>
      </c>
      <c r="E2744" s="172">
        <f>_xll.qlInterestRateIndexValueDate(IndexON,D2744)</f>
        <v>58726</v>
      </c>
      <c r="F2744" s="188">
        <f>IFERROR(_xll.qlIndexFixing(IndexON,D2744,TRUE,_xll.ohTrigger(RecalcTrigger,TriggerON)),NA())</f>
        <v>1.5691888951230304E-2</v>
      </c>
      <c r="H2744" s="42">
        <f>_xll.qlCalendarAdvance(Calendar,$H2743,B2744,"f",FALSE)</f>
        <v>58726</v>
      </c>
      <c r="I2744" s="172">
        <f>_xll.qlInterestRateIndexValueDate(Index1M,$H2744)</f>
        <v>58726</v>
      </c>
      <c r="J2744" s="177">
        <f>IFERROR(_xll.qlIndexFixing(Index1M,$H2744,TRUE,_xll.ohTrigger(RecalcTrigger,Trigger1M)),NA())</f>
        <v>1.5672475966963601E-2</v>
      </c>
      <c r="K2744" s="44">
        <f>IFERROR(_xll.qlIndexFixing(Index3M,H2744,TRUE,_xll.ohTrigger(RecalcTrigger,Trigger3M)),NA())</f>
        <v>1.6184743966565072E-2</v>
      </c>
      <c r="L2744" s="44">
        <f>IFERROR(_xll.qlIndexFixing(Index6M,$H2744,TRUE,_xll.ohTrigger(RecalcTrigger,Trigger6M)),NA())</f>
        <v>1.6386791258848368E-2</v>
      </c>
      <c r="M2744" s="178">
        <f>IFERROR(_xll.qlIndexFixing(Index1Y,$H2744,TRUE,_xll.ohTrigger(RecalcTrigger,Trigger1Y)),NA())</f>
        <v>1.66307173972573E-2</v>
      </c>
      <c r="N2744" s="177">
        <f>IFERROR(_xll.qlIndexFixing(ONIndex1M,I2744,TRUE,_xll.ohTrigger(RecalcTrigger,Trigger1M)),NA())</f>
        <v>1.565500361318195E-2</v>
      </c>
      <c r="O2744" s="44">
        <f>IFERROR(_xll.qlIndexFixing(ONIndex3M,I2744,TRUE,_xll.ohTrigger(RecalcTrigger,Trigger3M)),NA())</f>
        <v>1.6129386331061868E-2</v>
      </c>
      <c r="P2744" s="44">
        <f>IFERROR(_xll.qlIndexFixing(ONIndex6M,I2744,TRUE,_xll.ohTrigger(RecalcTrigger,Trigger6M)),NA())</f>
        <v>1.6275080372603057E-2</v>
      </c>
      <c r="Q2744" s="178">
        <f>IFERROR(_xll.qlIndexFixing(ONIndex1Y,I2744,TRUE,_xll.ohTrigger(RecalcTrigger,Trigger1Y)),NA())</f>
        <v>1.6400850296182101E-2</v>
      </c>
    </row>
    <row r="2745" spans="2:17" x14ac:dyDescent="0.2">
      <c r="B2745" s="39" t="s">
        <v>42</v>
      </c>
      <c r="D2745" s="42">
        <f>_xll.qlCalendarAdvance(Calendar,$D2744,B2745,"f",FALSE)</f>
        <v>58733</v>
      </c>
      <c r="E2745" s="172">
        <f>_xll.qlInterestRateIndexValueDate(IndexON,D2745)</f>
        <v>58733</v>
      </c>
      <c r="F2745" s="188">
        <f>IFERROR(_xll.qlIndexFixing(IndexON,D2745,TRUE,_xll.ohTrigger(RecalcTrigger,TriggerON)),NA())</f>
        <v>1.5695400513300317E-2</v>
      </c>
      <c r="H2745" s="42">
        <f>_xll.qlCalendarAdvance(Calendar,$H2744,B2745,"f",FALSE)</f>
        <v>58733</v>
      </c>
      <c r="I2745" s="172">
        <f>_xll.qlInterestRateIndexValueDate(Index1M,$H2745)</f>
        <v>58733</v>
      </c>
      <c r="J2745" s="177">
        <f>IFERROR(_xll.qlIndexFixing(Index1M,$H2745,TRUE,_xll.ohTrigger(RecalcTrigger,Trigger1M)),NA())</f>
        <v>1.5675951906455932E-2</v>
      </c>
      <c r="K2745" s="44">
        <f>IFERROR(_xll.qlIndexFixing(Index3M,H2745,TRUE,_xll.ohTrigger(RecalcTrigger,Trigger3M)),NA())</f>
        <v>1.6188310363233434E-2</v>
      </c>
      <c r="L2745" s="44">
        <f>IFERROR(_xll.qlIndexFixing(Index6M,$H2745,TRUE,_xll.ohTrigger(RecalcTrigger,Trigger6M)),NA())</f>
        <v>1.639041845060283E-2</v>
      </c>
      <c r="M2745" s="178">
        <f>IFERROR(_xll.qlIndexFixing(Index1Y,$H2745,TRUE,_xll.ohTrigger(RecalcTrigger,Trigger1Y)),NA())</f>
        <v>1.663452878702576E-2</v>
      </c>
      <c r="N2745" s="177">
        <f>IFERROR(_xll.qlIndexFixing(ONIndex1M,I2745,TRUE,_xll.ohTrigger(RecalcTrigger,Trigger1M)),NA())</f>
        <v>1.5658431450796817E-2</v>
      </c>
      <c r="O2745" s="44">
        <f>IFERROR(_xll.qlIndexFixing(ONIndex3M,I2745,TRUE,_xll.ohTrigger(RecalcTrigger,Trigger3M)),NA())</f>
        <v>1.6132826298792535E-2</v>
      </c>
      <c r="P2745" s="44">
        <f>IFERROR(_xll.qlIndexFixing(ONIndex6M,I2745,TRUE,_xll.ohTrigger(RecalcTrigger,Trigger6M)),NA())</f>
        <v>1.6278463942820398E-2</v>
      </c>
      <c r="Q2745" s="178">
        <f>IFERROR(_xll.qlIndexFixing(ONIndex1Y,I2745,TRUE,_xll.ohTrigger(RecalcTrigger,Trigger1Y)),NA())</f>
        <v>1.6404160303608029E-2</v>
      </c>
    </row>
    <row r="2746" spans="2:17" x14ac:dyDescent="0.2">
      <c r="B2746" s="39" t="s">
        <v>42</v>
      </c>
      <c r="D2746" s="42">
        <f>_xll.qlCalendarAdvance(Calendar,$D2745,B2746,"f",FALSE)</f>
        <v>58740</v>
      </c>
      <c r="E2746" s="172">
        <f>_xll.qlInterestRateIndexValueDate(IndexON,D2746)</f>
        <v>58740</v>
      </c>
      <c r="F2746" s="188">
        <f>IFERROR(_xll.qlIndexFixing(IndexON,D2746,TRUE,_xll.ohTrigger(RecalcTrigger,TriggerON)),NA())</f>
        <v>1.5698928820423452E-2</v>
      </c>
      <c r="H2746" s="42">
        <f>_xll.qlCalendarAdvance(Calendar,$H2745,B2746,"f",FALSE)</f>
        <v>58740</v>
      </c>
      <c r="I2746" s="172">
        <f>_xll.qlInterestRateIndexValueDate(Index1M,$H2746)</f>
        <v>58740</v>
      </c>
      <c r="J2746" s="177">
        <f>IFERROR(_xll.qlIndexFixing(Index1M,$H2746,TRUE,_xll.ohTrigger(RecalcTrigger,Trigger1M)),NA())</f>
        <v>1.5679448233762421E-2</v>
      </c>
      <c r="K2746" s="44">
        <f>IFERROR(_xll.qlIndexFixing(Index3M,H2746,TRUE,_xll.ohTrigger(RecalcTrigger,Trigger3M)),NA())</f>
        <v>1.6191894078028762E-2</v>
      </c>
      <c r="L2746" s="44">
        <f>IFERROR(_xll.qlIndexFixing(Index6M,$H2746,TRUE,_xll.ohTrigger(RecalcTrigger,Trigger6M)),NA())</f>
        <v>1.6394062365655274E-2</v>
      </c>
      <c r="M2746" s="178">
        <f>IFERROR(_xll.qlIndexFixing(Index1Y,$H2746,TRUE,_xll.ohTrigger(RecalcTrigger,Trigger1Y)),NA())</f>
        <v>1.6638357363467415E-2</v>
      </c>
      <c r="N2746" s="177">
        <f>IFERROR(_xll.qlIndexFixing(ONIndex1M,I2746,TRUE,_xll.ohTrigger(RecalcTrigger,Trigger1M)),NA())</f>
        <v>1.5661879648777299E-2</v>
      </c>
      <c r="O2746" s="44">
        <f>IFERROR(_xll.qlIndexFixing(ONIndex3M,I2746,TRUE,_xll.ohTrigger(RecalcTrigger,Trigger3M)),NA())</f>
        <v>1.6136283511712923E-2</v>
      </c>
      <c r="P2746" s="44">
        <f>IFERROR(_xll.qlIndexFixing(ONIndex6M,I2746,TRUE,_xll.ohTrigger(RecalcTrigger,Trigger6M)),NA())</f>
        <v>1.6281864094863652E-2</v>
      </c>
      <c r="Q2746" s="178">
        <f>IFERROR(_xll.qlIndexFixing(ONIndex1Y,I2746,TRUE,_xll.ohTrigger(RecalcTrigger,Trigger1Y)),NA())</f>
        <v>1.6407487203023985E-2</v>
      </c>
    </row>
    <row r="2747" spans="2:17" x14ac:dyDescent="0.2">
      <c r="B2747" s="39" t="s">
        <v>42</v>
      </c>
      <c r="D2747" s="42">
        <f>_xll.qlCalendarAdvance(Calendar,$D2746,B2747,"f",FALSE)</f>
        <v>58747</v>
      </c>
      <c r="E2747" s="172">
        <f>_xll.qlInterestRateIndexValueDate(IndexON,D2747)</f>
        <v>58747</v>
      </c>
      <c r="F2747" s="188">
        <f>IFERROR(_xll.qlIndexFixing(IndexON,D2747,TRUE,_xll.ohTrigger(RecalcTrigger,TriggerON)),NA())</f>
        <v>1.5702473872437617E-2</v>
      </c>
      <c r="H2747" s="42">
        <f>_xll.qlCalendarAdvance(Calendar,$H2746,B2747,"f",FALSE)</f>
        <v>58747</v>
      </c>
      <c r="I2747" s="172">
        <f>_xll.qlInterestRateIndexValueDate(Index1M,$H2747)</f>
        <v>58747</v>
      </c>
      <c r="J2747" s="177">
        <f>IFERROR(_xll.qlIndexFixing(Index1M,$H2747,TRUE,_xll.ohTrigger(RecalcTrigger,Trigger1M)),NA())</f>
        <v>1.5682375261338533E-2</v>
      </c>
      <c r="K2747" s="44">
        <f>IFERROR(_xll.qlIndexFixing(Index3M,H2747,TRUE,_xll.ohTrigger(RecalcTrigger,Trigger3M)),NA())</f>
        <v>1.6195495110995987E-2</v>
      </c>
      <c r="L2747" s="44">
        <f>IFERROR(_xll.qlIndexFixing(Index6M,$H2747,TRUE,_xll.ohTrigger(RecalcTrigger,Trigger6M)),NA())</f>
        <v>1.6397723004096545E-2</v>
      </c>
      <c r="M2747" s="178">
        <f>IFERROR(_xll.qlIndexFixing(Index1Y,$H2747,TRUE,_xll.ohTrigger(RecalcTrigger,Trigger1Y)),NA())</f>
        <v>1.6642203126777E-2</v>
      </c>
      <c r="N2747" s="177">
        <f>IFERROR(_xll.qlIndexFixing(ONIndex1M,I2747,TRUE,_xll.ohTrigger(RecalcTrigger,Trigger1M)),NA())</f>
        <v>1.5665348207528629E-2</v>
      </c>
      <c r="O2747" s="44">
        <f>IFERROR(_xll.qlIndexFixing(ONIndex3M,I2747,TRUE,_xll.ohTrigger(RecalcTrigger,Trigger3M)),NA())</f>
        <v>1.6139757970147217E-2</v>
      </c>
      <c r="P2747" s="44">
        <f>IFERROR(_xll.qlIndexFixing(ONIndex6M,I2747,TRUE,_xll.ohTrigger(RecalcTrigger,Trigger6M)),NA())</f>
        <v>1.6285280829138049E-2</v>
      </c>
      <c r="Q2747" s="178">
        <f>IFERROR(_xll.qlIndexFixing(ONIndex1Y,I2747,TRUE,_xll.ohTrigger(RecalcTrigger,Trigger1Y)),NA())</f>
        <v>1.6410830994754155E-2</v>
      </c>
    </row>
    <row r="2748" spans="2:17" x14ac:dyDescent="0.2">
      <c r="B2748" s="39" t="s">
        <v>42</v>
      </c>
      <c r="D2748" s="42">
        <f>_xll.qlCalendarAdvance(Calendar,$D2747,B2748,"f",FALSE)</f>
        <v>58754</v>
      </c>
      <c r="E2748" s="172">
        <f>_xll.qlInterestRateIndexValueDate(IndexON,D2748)</f>
        <v>58754</v>
      </c>
      <c r="F2748" s="188">
        <f>IFERROR(_xll.qlIndexFixing(IndexON,D2748,TRUE,_xll.ohTrigger(RecalcTrigger,TriggerON)),NA())</f>
        <v>1.5706035669585949E-2</v>
      </c>
      <c r="H2748" s="42">
        <f>_xll.qlCalendarAdvance(Calendar,$H2747,B2748,"f",FALSE)</f>
        <v>58754</v>
      </c>
      <c r="I2748" s="172">
        <f>_xll.qlInterestRateIndexValueDate(Index1M,$H2748)</f>
        <v>58754</v>
      </c>
      <c r="J2748" s="177">
        <f>IFERROR(_xll.qlIndexFixing(Index1M,$H2748,TRUE,_xll.ohTrigger(RecalcTrigger,Trigger1M)),NA())</f>
        <v>1.568591075622398E-2</v>
      </c>
      <c r="K2748" s="44">
        <f>IFERROR(_xll.qlIndexFixing(Index3M,H2748,TRUE,_xll.ohTrigger(RecalcTrigger,Trigger3M)),NA())</f>
        <v>1.6199113462184445E-2</v>
      </c>
      <c r="L2748" s="44">
        <f>IFERROR(_xll.qlIndexFixing(Index6M,$H2748,TRUE,_xll.ohTrigger(RecalcTrigger,Trigger6M)),NA())</f>
        <v>1.6400764499345792E-2</v>
      </c>
      <c r="M2748" s="178">
        <f>IFERROR(_xll.qlIndexFixing(Index1Y,$H2748,TRUE,_xll.ohTrigger(RecalcTrigger,Trigger1Y)),NA())</f>
        <v>1.6646066077148802E-2</v>
      </c>
      <c r="N2748" s="177">
        <f>IFERROR(_xll.qlIndexFixing(ONIndex1M,I2748,TRUE,_xll.ohTrigger(RecalcTrigger,Trigger1M)),NA())</f>
        <v>1.5668837126807666E-2</v>
      </c>
      <c r="O2748" s="44">
        <f>IFERROR(_xll.qlIndexFixing(ONIndex3M,I2748,TRUE,_xll.ohTrigger(RecalcTrigger,Trigger3M)),NA())</f>
        <v>1.6143249673933324E-2</v>
      </c>
      <c r="P2748" s="44">
        <f>IFERROR(_xll.qlIndexFixing(ONIndex6M,I2748,TRUE,_xll.ohTrigger(RecalcTrigger,Trigger6M)),NA())</f>
        <v>1.6288714145481498E-2</v>
      </c>
      <c r="Q2748" s="178">
        <f>IFERROR(_xll.qlIndexFixing(ONIndex1Y,I2748,TRUE,_xll.ohTrigger(RecalcTrigger,Trigger1Y)),NA())</f>
        <v>1.6414191678636447E-2</v>
      </c>
    </row>
    <row r="2749" spans="2:17" x14ac:dyDescent="0.2">
      <c r="B2749" s="39" t="s">
        <v>42</v>
      </c>
      <c r="D2749" s="42">
        <f>_xll.qlCalendarAdvance(Calendar,$D2748,B2749,"f",FALSE)</f>
        <v>58761</v>
      </c>
      <c r="E2749" s="172">
        <f>_xll.qlInterestRateIndexValueDate(IndexON,D2749)</f>
        <v>58761</v>
      </c>
      <c r="F2749" s="188">
        <f>IFERROR(_xll.qlIndexFixing(IndexON,D2749,TRUE,_xll.ohTrigger(RecalcTrigger,TriggerON)),NA())</f>
        <v>1.5709614211544265E-2</v>
      </c>
      <c r="H2749" s="42">
        <f>_xll.qlCalendarAdvance(Calendar,$H2748,B2749,"f",FALSE)</f>
        <v>58761</v>
      </c>
      <c r="I2749" s="172">
        <f>_xll.qlInterestRateIndexValueDate(Index1M,$H2749)</f>
        <v>58761</v>
      </c>
      <c r="J2749" s="177">
        <f>IFERROR(_xll.qlIndexFixing(Index1M,$H2749,TRUE,_xll.ohTrigger(RecalcTrigger,Trigger1M)),NA())</f>
        <v>1.5689466638066328E-2</v>
      </c>
      <c r="K2749" s="44">
        <f>IFERROR(_xll.qlIndexFixing(Index3M,H2749,TRUE,_xll.ohTrigger(RecalcTrigger,Trigger3M)),NA())</f>
        <v>1.6202749131639937E-2</v>
      </c>
      <c r="L2749" s="44">
        <f>IFERROR(_xll.qlIndexFixing(Index6M,$H2749,TRUE,_xll.ohTrigger(RecalcTrigger,Trigger6M)),NA())</f>
        <v>1.6404457225005498E-2</v>
      </c>
      <c r="M2749" s="178">
        <f>IFERROR(_xll.qlIndexFixing(Index1Y,$H2749,TRUE,_xll.ohTrigger(RecalcTrigger,Trigger1Y)),NA())</f>
        <v>1.664994621477911E-2</v>
      </c>
      <c r="N2749" s="177">
        <f>IFERROR(_xll.qlIndexFixing(ONIndex1M,I2749,TRUE,_xll.ohTrigger(RecalcTrigger,Trigger1M)),NA())</f>
        <v>1.5672346406614412E-2</v>
      </c>
      <c r="O2749" s="44">
        <f>IFERROR(_xll.qlIndexFixing(ONIndex3M,I2749,TRUE,_xll.ohTrigger(RecalcTrigger,Trigger3M)),NA())</f>
        <v>1.6146758623071245E-2</v>
      </c>
      <c r="P2749" s="44">
        <f>IFERROR(_xll.qlIndexFixing(ONIndex6M,I2749,TRUE,_xll.ohTrigger(RecalcTrigger,Trigger6M)),NA())</f>
        <v>1.6292164043731905E-2</v>
      </c>
      <c r="Q2749" s="178">
        <f>IFERROR(_xll.qlIndexFixing(ONIndex1Y,I2749,TRUE,_xll.ohTrigger(RecalcTrigger,Trigger1Y)),NA())</f>
        <v>1.6417569254508768E-2</v>
      </c>
    </row>
    <row r="2750" spans="2:17" x14ac:dyDescent="0.2">
      <c r="B2750" s="39" t="s">
        <v>42</v>
      </c>
      <c r="D2750" s="42">
        <f>_xll.qlCalendarAdvance(Calendar,$D2749,B2750,"f",FALSE)</f>
        <v>58768</v>
      </c>
      <c r="E2750" s="172">
        <f>_xll.qlInterestRateIndexValueDate(IndexON,D2750)</f>
        <v>58768</v>
      </c>
      <c r="F2750" s="188">
        <f>IFERROR(_xll.qlIndexFixing(IndexON,D2750,TRUE,_xll.ohTrigger(RecalcTrigger,TriggerON)),NA())</f>
        <v>1.5713209498555702E-2</v>
      </c>
      <c r="H2750" s="42">
        <f>_xll.qlCalendarAdvance(Calendar,$H2749,B2750,"f",FALSE)</f>
        <v>58768</v>
      </c>
      <c r="I2750" s="172">
        <f>_xll.qlInterestRateIndexValueDate(Index1M,$H2750)</f>
        <v>58768</v>
      </c>
      <c r="J2750" s="177">
        <f>IFERROR(_xll.qlIndexFixing(Index1M,$H2750,TRUE,_xll.ohTrigger(RecalcTrigger,Trigger1M)),NA())</f>
        <v>1.5693042906884485E-2</v>
      </c>
      <c r="K2750" s="44">
        <f>IFERROR(_xll.qlIndexFixing(Index3M,H2750,TRUE,_xll.ohTrigger(RecalcTrigger,Trigger3M)),NA())</f>
        <v>1.6206402119409158E-2</v>
      </c>
      <c r="L2750" s="44">
        <f>IFERROR(_xll.qlIndexFixing(Index6M,$H2750,TRUE,_xll.ohTrigger(RecalcTrigger,Trigger6M)),NA())</f>
        <v>1.6408166673534928E-2</v>
      </c>
      <c r="M2750" s="178">
        <f>IFERROR(_xll.qlIndexFixing(Index1Y,$H2750,TRUE,_xll.ohTrigger(RecalcTrigger,Trigger1Y)),NA())</f>
        <v>1.665384353986421E-2</v>
      </c>
      <c r="N2750" s="177">
        <f>IFERROR(_xll.qlIndexFixing(ONIndex1M,I2750,TRUE,_xll.ohTrigger(RecalcTrigger,Trigger1M)),NA())</f>
        <v>1.5675876046948867E-2</v>
      </c>
      <c r="O2750" s="44">
        <f>IFERROR(_xll.qlIndexFixing(ONIndex3M,I2750,TRUE,_xll.ohTrigger(RecalcTrigger,Trigger3M)),NA())</f>
        <v>1.6150284817398886E-2</v>
      </c>
      <c r="P2750" s="44">
        <f>IFERROR(_xll.qlIndexFixing(ONIndex6M,I2750,TRUE,_xll.ohTrigger(RecalcTrigger,Trigger6M)),NA())</f>
        <v>1.6295630523970317E-2</v>
      </c>
      <c r="Q2750" s="178">
        <f>IFERROR(_xll.qlIndexFixing(ONIndex1Y,I2750,TRUE,_xll.ohTrigger(RecalcTrigger,Trigger1Y)),NA())</f>
        <v>1.6420963722452164E-2</v>
      </c>
    </row>
    <row r="2751" spans="2:17" x14ac:dyDescent="0.2">
      <c r="B2751" s="39" t="s">
        <v>42</v>
      </c>
      <c r="D2751" s="42">
        <f>_xll.qlCalendarAdvance(Calendar,$D2750,B2751,"f",FALSE)</f>
        <v>58775</v>
      </c>
      <c r="E2751" s="172">
        <f>_xll.qlInterestRateIndexValueDate(IndexON,D2751)</f>
        <v>58775</v>
      </c>
      <c r="F2751" s="188">
        <f>IFERROR(_xll.qlIndexFixing(IndexON,D2751,TRUE,_xll.ohTrigger(RecalcTrigger,TriggerON)),NA())</f>
        <v>1.5716821530539216E-2</v>
      </c>
      <c r="H2751" s="42">
        <f>_xll.qlCalendarAdvance(Calendar,$H2750,B2751,"f",FALSE)</f>
        <v>58775</v>
      </c>
      <c r="I2751" s="172">
        <f>_xll.qlInterestRateIndexValueDate(Index1M,$H2751)</f>
        <v>58775</v>
      </c>
      <c r="J2751" s="177">
        <f>IFERROR(_xll.qlIndexFixing(Index1M,$H2751,TRUE,_xll.ohTrigger(RecalcTrigger,Trigger1M)),NA())</f>
        <v>1.5697235688139972E-2</v>
      </c>
      <c r="K2751" s="44">
        <f>IFERROR(_xll.qlIndexFixing(Index3M,H2751,TRUE,_xll.ohTrigger(RecalcTrigger,Trigger3M)),NA())</f>
        <v>1.6208822815066772E-2</v>
      </c>
      <c r="L2751" s="44">
        <f>IFERROR(_xll.qlIndexFixing(Index6M,$H2751,TRUE,_xll.ohTrigger(RecalcTrigger,Trigger6M)),NA())</f>
        <v>1.6412532793570783E-2</v>
      </c>
      <c r="M2751" s="178">
        <f>IFERROR(_xll.qlIndexFixing(Index1Y,$H2751,TRUE,_xll.ohTrigger(RecalcTrigger,Trigger1Y)),NA())</f>
        <v>1.6657758052601945E-2</v>
      </c>
      <c r="N2751" s="177">
        <f>IFERROR(_xll.qlIndexFixing(ONIndex1M,I2751,TRUE,_xll.ohTrigger(RecalcTrigger,Trigger1M)),NA())</f>
        <v>1.5679426048054168E-2</v>
      </c>
      <c r="O2751" s="44">
        <f>IFERROR(_xll.qlIndexFixing(ONIndex3M,I2751,TRUE,_xll.ohTrigger(RecalcTrigger,Trigger3M)),NA())</f>
        <v>1.6153828257240432E-2</v>
      </c>
      <c r="P2751" s="44">
        <f>IFERROR(_xll.qlIndexFixing(ONIndex6M,I2751,TRUE,_xll.ohTrigger(RecalcTrigger,Trigger6M)),NA())</f>
        <v>1.629911358627778E-2</v>
      </c>
      <c r="Q2751" s="178">
        <f>IFERROR(_xll.qlIndexFixing(ONIndex1Y,I2751,TRUE,_xll.ohTrigger(RecalcTrigger,Trigger1Y)),NA())</f>
        <v>1.6424375082709775E-2</v>
      </c>
    </row>
    <row r="2752" spans="2:17" x14ac:dyDescent="0.2">
      <c r="B2752" s="39" t="s">
        <v>42</v>
      </c>
      <c r="D2752" s="42">
        <f>_xll.qlCalendarAdvance(Calendar,$D2751,B2752,"f",FALSE)</f>
        <v>58782</v>
      </c>
      <c r="E2752" s="172">
        <f>_xll.qlInterestRateIndexValueDate(IndexON,D2752)</f>
        <v>58782</v>
      </c>
      <c r="F2752" s="188">
        <f>IFERROR(_xll.qlIndexFixing(IndexON,D2752,TRUE,_xll.ohTrigger(RecalcTrigger,TriggerON)),NA())</f>
        <v>1.5720450307494804E-2</v>
      </c>
      <c r="H2752" s="42">
        <f>_xll.qlCalendarAdvance(Calendar,$H2751,B2752,"f",FALSE)</f>
        <v>58782</v>
      </c>
      <c r="I2752" s="172">
        <f>_xll.qlInterestRateIndexValueDate(Index1M,$H2752)</f>
        <v>58782</v>
      </c>
      <c r="J2752" s="177">
        <f>IFERROR(_xll.qlIndexFixing(Index1M,$H2752,TRUE,_xll.ohTrigger(RecalcTrigger,Trigger1M)),NA())</f>
        <v>1.5700854342713132E-2</v>
      </c>
      <c r="K2752" s="44">
        <f>IFERROR(_xll.qlIndexFixing(Index3M,H2752,TRUE,_xll.ohTrigger(RecalcTrigger,Trigger3M)),NA())</f>
        <v>1.6212507638872744E-2</v>
      </c>
      <c r="L2752" s="44">
        <f>IFERROR(_xll.qlIndexFixing(Index6M,$H2752,TRUE,_xll.ohTrigger(RecalcTrigger,Trigger6M)),NA())</f>
        <v>1.6416277050325521E-2</v>
      </c>
      <c r="M2752" s="178">
        <f>IFERROR(_xll.qlIndexFixing(Index1Y,$H2752,TRUE,_xll.ohTrigger(RecalcTrigger,Trigger1Y)),NA())</f>
        <v>1.6661689753190823E-2</v>
      </c>
      <c r="N2752" s="177">
        <f>IFERROR(_xll.qlIndexFixing(ONIndex1M,I2752,TRUE,_xll.ohTrigger(RecalcTrigger,Trigger1M)),NA())</f>
        <v>1.5682996409606131E-2</v>
      </c>
      <c r="O2752" s="44">
        <f>IFERROR(_xll.qlIndexFixing(ONIndex3M,I2752,TRUE,_xll.ohTrigger(RecalcTrigger,Trigger3M)),NA())</f>
        <v>1.6157388942352746E-2</v>
      </c>
      <c r="P2752" s="44">
        <f>IFERROR(_xll.qlIndexFixing(ONIndex6M,I2752,TRUE,_xll.ohTrigger(RecalcTrigger,Trigger6M)),NA())</f>
        <v>1.6302613230573249E-2</v>
      </c>
      <c r="Q2752" s="178">
        <f>IFERROR(_xll.qlIndexFixing(ONIndex1Y,I2752,TRUE,_xll.ohTrigger(RecalcTrigger,Trigger1Y)),NA())</f>
        <v>1.642780333503846E-2</v>
      </c>
    </row>
    <row r="2753" spans="2:17" x14ac:dyDescent="0.2">
      <c r="B2753" s="39" t="s">
        <v>42</v>
      </c>
      <c r="D2753" s="42">
        <f>_xll.qlCalendarAdvance(Calendar,$D2752,B2753,"f",FALSE)</f>
        <v>58789</v>
      </c>
      <c r="E2753" s="172">
        <f>_xll.qlInterestRateIndexValueDate(IndexON,D2753)</f>
        <v>58789</v>
      </c>
      <c r="F2753" s="188">
        <f>IFERROR(_xll.qlIndexFixing(IndexON,D2753,TRUE,_xll.ohTrigger(RecalcTrigger,TriggerON)),NA())</f>
        <v>1.5724095829503515E-2</v>
      </c>
      <c r="H2753" s="42">
        <f>_xll.qlCalendarAdvance(Calendar,$H2752,B2753,"f",FALSE)</f>
        <v>58789</v>
      </c>
      <c r="I2753" s="172">
        <f>_xll.qlInterestRateIndexValueDate(Index1M,$H2753)</f>
        <v>58789</v>
      </c>
      <c r="J2753" s="177">
        <f>IFERROR(_xll.qlIndexFixing(Index1M,$H2753,TRUE,_xll.ohTrigger(RecalcTrigger,Trigger1M)),NA())</f>
        <v>1.570449338523117E-2</v>
      </c>
      <c r="K2753" s="44">
        <f>IFERROR(_xll.qlIndexFixing(Index3M,H2753,TRUE,_xll.ohTrigger(RecalcTrigger,Trigger3M)),NA())</f>
        <v>1.6216209779520555E-2</v>
      </c>
      <c r="L2753" s="44">
        <f>IFERROR(_xll.qlIndexFixing(Index6M,$H2753,TRUE,_xll.ohTrigger(RecalcTrigger,Trigger6M)),NA())</f>
        <v>1.6420038031020823E-2</v>
      </c>
      <c r="M2753" s="178">
        <f>IFERROR(_xll.qlIndexFixing(Index1Y,$H2753,TRUE,_xll.ohTrigger(RecalcTrigger,Trigger1Y)),NA())</f>
        <v>1.6665638641829794E-2</v>
      </c>
      <c r="N2753" s="177">
        <f>IFERROR(_xll.qlIndexFixing(ONIndex1M,I2753,TRUE,_xll.ohTrigger(RecalcTrigger,Trigger1M)),NA())</f>
        <v>1.5686587131847896E-2</v>
      </c>
      <c r="O2753" s="44">
        <f>IFERROR(_xll.qlIndexFixing(ONIndex3M,I2753,TRUE,_xll.ohTrigger(RecalcTrigger,Trigger3M)),NA())</f>
        <v>1.6160966872897919E-2</v>
      </c>
      <c r="P2753" s="44">
        <f>IFERROR(_xll.qlIndexFixing(ONIndex6M,I2753,TRUE,_xll.ohTrigger(RecalcTrigger,Trigger6M)),NA())</f>
        <v>1.6306129456937768E-2</v>
      </c>
      <c r="Q2753" s="178">
        <f>IFERROR(_xll.qlIndexFixing(ONIndex1Y,I2753,TRUE,_xll.ohTrigger(RecalcTrigger,Trigger1Y)),NA())</f>
        <v>1.6431248479519267E-2</v>
      </c>
    </row>
    <row r="2754" spans="2:17" x14ac:dyDescent="0.2">
      <c r="B2754" s="39" t="s">
        <v>42</v>
      </c>
      <c r="D2754" s="42">
        <f>_xll.qlCalendarAdvance(Calendar,$D2753,B2754,"f",FALSE)</f>
        <v>58796</v>
      </c>
      <c r="E2754" s="172">
        <f>_xll.qlInterestRateIndexValueDate(IndexON,D2754)</f>
        <v>58796</v>
      </c>
      <c r="F2754" s="188">
        <f>IFERROR(_xll.qlIndexFixing(IndexON,D2754,TRUE,_xll.ohTrigger(RecalcTrigger,TriggerON)),NA())</f>
        <v>1.5727758096322209E-2</v>
      </c>
      <c r="H2754" s="42">
        <f>_xll.qlCalendarAdvance(Calendar,$H2753,B2754,"f",FALSE)</f>
        <v>58796</v>
      </c>
      <c r="I2754" s="172">
        <f>_xll.qlInterestRateIndexValueDate(Index1M,$H2754)</f>
        <v>58796</v>
      </c>
      <c r="J2754" s="177">
        <f>IFERROR(_xll.qlIndexFixing(Index1M,$H2754,TRUE,_xll.ohTrigger(RecalcTrigger,Trigger1M)),NA())</f>
        <v>1.5708152815709777E-2</v>
      </c>
      <c r="K2754" s="44">
        <f>IFERROR(_xll.qlIndexFixing(Index3M,H2754,TRUE,_xll.ohTrigger(RecalcTrigger,Trigger3M)),NA())</f>
        <v>1.6219929237057926E-2</v>
      </c>
      <c r="L2754" s="44">
        <f>IFERROR(_xll.qlIndexFixing(Index6M,$H2754,TRUE,_xll.ohTrigger(RecalcTrigger,Trigger6M)),NA())</f>
        <v>1.6423815735748425E-2</v>
      </c>
      <c r="M2754" s="178">
        <f>IFERROR(_xll.qlIndexFixing(Index1Y,$H2754,TRUE,_xll.ohTrigger(RecalcTrigger,Trigger1Y)),NA())</f>
        <v>1.6669604718719144E-2</v>
      </c>
      <c r="N2754" s="177">
        <f>IFERROR(_xll.qlIndexFixing(ONIndex1M,I2754,TRUE,_xll.ohTrigger(RecalcTrigger,Trigger1M)),NA())</f>
        <v>1.5690198214536322E-2</v>
      </c>
      <c r="O2754" s="44">
        <f>IFERROR(_xll.qlIndexFixing(ONIndex3M,I2754,TRUE,_xll.ohTrigger(RecalcTrigger,Trigger3M)),NA())</f>
        <v>1.616456204871386E-2</v>
      </c>
      <c r="P2754" s="44">
        <f>IFERROR(_xll.qlIndexFixing(ONIndex6M,I2754,TRUE,_xll.ohTrigger(RecalcTrigger,Trigger6M)),NA())</f>
        <v>1.6309662265290292E-2</v>
      </c>
      <c r="Q2754" s="178">
        <f>IFERROR(_xll.qlIndexFixing(ONIndex1Y,I2754,TRUE,_xll.ohTrigger(RecalcTrigger,Trigger1Y)),NA())</f>
        <v>1.6434710516071149E-2</v>
      </c>
    </row>
    <row r="2755" spans="2:17" x14ac:dyDescent="0.2">
      <c r="B2755" s="39" t="s">
        <v>42</v>
      </c>
      <c r="D2755" s="42">
        <f>_xll.qlCalendarAdvance(Calendar,$D2754,B2755,"f",FALSE)</f>
        <v>58804</v>
      </c>
      <c r="E2755" s="172">
        <f>_xll.qlInterestRateIndexValueDate(IndexON,D2755)</f>
        <v>58804</v>
      </c>
      <c r="F2755" s="188">
        <f>IFERROR(_xll.qlIndexFixing(IndexON,D2755,TRUE,_xll.ohTrigger(RecalcTrigger,TriggerON)),NA())</f>
        <v>1.5731964048256719E-2</v>
      </c>
      <c r="H2755" s="42">
        <f>_xll.qlCalendarAdvance(Calendar,$H2754,B2755,"f",FALSE)</f>
        <v>58804</v>
      </c>
      <c r="I2755" s="172">
        <f>_xll.qlInterestRateIndexValueDate(Index1M,$H2755)</f>
        <v>58804</v>
      </c>
      <c r="J2755" s="177">
        <f>IFERROR(_xll.qlIndexFixing(Index1M,$H2755,TRUE,_xll.ohTrigger(RecalcTrigger,Trigger1M)),NA())</f>
        <v>1.5713566117693156E-2</v>
      </c>
      <c r="K2755" s="44">
        <f>IFERROR(_xll.qlIndexFixing(Index3M,H2755,TRUE,_xll.ohTrigger(RecalcTrigger,Trigger3M)),NA())</f>
        <v>1.6224201250086071E-2</v>
      </c>
      <c r="L2755" s="44">
        <f>IFERROR(_xll.qlIndexFixing(Index6M,$H2755,TRUE,_xll.ohTrigger(RecalcTrigger,Trigger6M)),NA())</f>
        <v>1.6428153591108326E-2</v>
      </c>
      <c r="M2755" s="178">
        <f>IFERROR(_xll.qlIndexFixing(Index1Y,$H2755,TRUE,_xll.ohTrigger(RecalcTrigger,Trigger1Y)),NA())</f>
        <v>1.6674158425116659E-2</v>
      </c>
      <c r="N2755" s="177">
        <f>IFERROR(_xll.qlIndexFixing(ONIndex1M,I2755,TRUE,_xll.ohTrigger(RecalcTrigger,Trigger1M)),NA())</f>
        <v>1.5694350097579246E-2</v>
      </c>
      <c r="O2755" s="44">
        <f>IFERROR(_xll.qlIndexFixing(ONIndex3M,I2755,TRUE,_xll.ohTrigger(RecalcTrigger,Trigger3M)),NA())</f>
        <v>1.6168691937903379E-2</v>
      </c>
      <c r="P2755" s="44">
        <f>IFERROR(_xll.qlIndexFixing(ONIndex6M,I2755,TRUE,_xll.ohTrigger(RecalcTrigger,Trigger6M)),NA())</f>
        <v>1.6313720065109782E-2</v>
      </c>
      <c r="Q2755" s="178">
        <f>IFERROR(_xll.qlIndexFixing(ONIndex1Y,I2755,TRUE,_xll.ohTrigger(RecalcTrigger,Trigger1Y)),NA())</f>
        <v>1.6438687813430386E-2</v>
      </c>
    </row>
    <row r="2756" spans="2:17" x14ac:dyDescent="0.2">
      <c r="B2756" s="39" t="s">
        <v>42</v>
      </c>
      <c r="D2756" s="42">
        <f>_xll.qlCalendarAdvance(Calendar,$D2755,B2756,"f",FALSE)</f>
        <v>58811</v>
      </c>
      <c r="E2756" s="172">
        <f>_xll.qlInterestRateIndexValueDate(IndexON,D2756)</f>
        <v>58811</v>
      </c>
      <c r="F2756" s="188">
        <f>IFERROR(_xll.qlIndexFixing(IndexON,D2756,TRUE,_xll.ohTrigger(RecalcTrigger,TriggerON)),NA())</f>
        <v>1.5735662197343681E-2</v>
      </c>
      <c r="H2756" s="42">
        <f>_xll.qlCalendarAdvance(Calendar,$H2755,B2756,"f",FALSE)</f>
        <v>58811</v>
      </c>
      <c r="I2756" s="172">
        <f>_xll.qlInterestRateIndexValueDate(Index1M,$H2756)</f>
        <v>58811</v>
      </c>
      <c r="J2756" s="177">
        <f>IFERROR(_xll.qlIndexFixing(Index1M,$H2756,TRUE,_xll.ohTrigger(RecalcTrigger,Trigger1M)),NA())</f>
        <v>1.5717272468221664E-2</v>
      </c>
      <c r="K2756" s="44">
        <f>IFERROR(_xll.qlIndexFixing(Index3M,H2756,TRUE,_xll.ohTrigger(RecalcTrigger,Trigger3M)),NA())</f>
        <v>1.6227957815401529E-2</v>
      </c>
      <c r="L2756" s="44">
        <f>IFERROR(_xll.qlIndexFixing(Index6M,$H2756,TRUE,_xll.ohTrigger(RecalcTrigger,Trigger6M)),NA())</f>
        <v>1.6431320170701754E-2</v>
      </c>
      <c r="M2756" s="178">
        <f>IFERROR(_xll.qlIndexFixing(Index1Y,$H2756,TRUE,_xll.ohTrigger(RecalcTrigger,Trigger1Y)),NA())</f>
        <v>1.6678161334649388E-2</v>
      </c>
      <c r="N2756" s="177">
        <f>IFERROR(_xll.qlIndexFixing(ONIndex1M,I2756,TRUE,_xll.ohTrigger(RecalcTrigger,Trigger1M)),NA())</f>
        <v>1.5698004810236199E-2</v>
      </c>
      <c r="O2756" s="44">
        <f>IFERROR(_xll.qlIndexFixing(ONIndex3M,I2756,TRUE,_xll.ohTrigger(RecalcTrigger,Trigger3M)),NA())</f>
        <v>1.6172324068148836E-2</v>
      </c>
      <c r="P2756" s="44">
        <f>IFERROR(_xll.qlIndexFixing(ONIndex6M,I2756,TRUE,_xll.ohTrigger(RecalcTrigger,Trigger6M)),NA())</f>
        <v>1.6317288406340058E-2</v>
      </c>
      <c r="Q2756" s="178">
        <f>IFERROR(_xll.qlIndexFixing(ONIndex1Y,I2756,TRUE,_xll.ohTrigger(RecalcTrigger,Trigger1Y)),NA())</f>
        <v>1.6442186047520568E-2</v>
      </c>
    </row>
    <row r="2757" spans="2:17" x14ac:dyDescent="0.2">
      <c r="B2757" s="39" t="s">
        <v>42</v>
      </c>
      <c r="D2757" s="42">
        <f>_xll.qlCalendarAdvance(Calendar,$D2756,B2757,"f",FALSE)</f>
        <v>58818</v>
      </c>
      <c r="E2757" s="172">
        <f>_xll.qlInterestRateIndexValueDate(IndexON,D2757)</f>
        <v>58818</v>
      </c>
      <c r="F2757" s="188">
        <f>IFERROR(_xll.qlIndexFixing(IndexON,D2757,TRUE,_xll.ohTrigger(RecalcTrigger,TriggerON)),NA())</f>
        <v>1.5739377091321671E-2</v>
      </c>
      <c r="H2757" s="42">
        <f>_xll.qlCalendarAdvance(Calendar,$H2756,B2757,"f",FALSE)</f>
        <v>58818</v>
      </c>
      <c r="I2757" s="172">
        <f>_xll.qlInterestRateIndexValueDate(Index1M,$H2757)</f>
        <v>58818</v>
      </c>
      <c r="J2757" s="177">
        <f>IFERROR(_xll.qlIndexFixing(Index1M,$H2757,TRUE,_xll.ohTrigger(RecalcTrigger,Trigger1M)),NA())</f>
        <v>1.5720999208604352E-2</v>
      </c>
      <c r="K2757" s="44">
        <f>IFERROR(_xll.qlIndexFixing(Index3M,H2757,TRUE,_xll.ohTrigger(RecalcTrigger,Trigger3M)),NA())</f>
        <v>1.6231731697755134E-2</v>
      </c>
      <c r="L2757" s="44">
        <f>IFERROR(_xll.qlIndexFixing(Index6M,$H2757,TRUE,_xll.ohTrigger(RecalcTrigger,Trigger6M)),NA())</f>
        <v>1.6435149070988288E-2</v>
      </c>
      <c r="M2757" s="178">
        <f>IFERROR(_xll.qlIndexFixing(Index1Y,$H2757,TRUE,_xll.ohTrigger(RecalcTrigger,Trigger1Y)),NA())</f>
        <v>1.6682181433067322E-2</v>
      </c>
      <c r="N2757" s="177">
        <f>IFERROR(_xll.qlIndexFixing(ONIndex1M,I2757,TRUE,_xll.ohTrigger(RecalcTrigger,Trigger1M)),NA())</f>
        <v>1.570167988342086E-2</v>
      </c>
      <c r="O2757" s="44">
        <f>IFERROR(_xll.qlIndexFixing(ONIndex3M,I2757,TRUE,_xll.ohTrigger(RecalcTrigger,Trigger3M)),NA())</f>
        <v>1.6175973443665059E-2</v>
      </c>
      <c r="P2757" s="44">
        <f>IFERROR(_xll.qlIndexFixing(ONIndex6M,I2757,TRUE,_xll.ohTrigger(RecalcTrigger,Trigger6M)),NA())</f>
        <v>1.6320873329639385E-2</v>
      </c>
      <c r="Q2757" s="178">
        <f>IFERROR(_xll.qlIndexFixing(ONIndex1Y,I2757,TRUE,_xll.ohTrigger(RecalcTrigger,Trigger1Y)),NA())</f>
        <v>1.6445701173681826E-2</v>
      </c>
    </row>
    <row r="2758" spans="2:17" x14ac:dyDescent="0.2">
      <c r="B2758" s="39" t="s">
        <v>42</v>
      </c>
      <c r="D2758" s="42">
        <f>_xll.qlCalendarAdvance(Calendar,$D2757,B2758,"f",FALSE)</f>
        <v>58825</v>
      </c>
      <c r="E2758" s="172">
        <f>_xll.qlInterestRateIndexValueDate(IndexON,D2758)</f>
        <v>58825</v>
      </c>
      <c r="F2758" s="188">
        <f>IFERROR(_xll.qlIndexFixing(IndexON,D2758,TRUE,_xll.ohTrigger(RecalcTrigger,TriggerON)),NA())</f>
        <v>1.5743108730271738E-2</v>
      </c>
      <c r="H2758" s="42">
        <f>_xll.qlCalendarAdvance(Calendar,$H2757,B2758,"f",FALSE)</f>
        <v>58825</v>
      </c>
      <c r="I2758" s="172">
        <f>_xll.qlInterestRateIndexValueDate(Index1M,$H2758)</f>
        <v>58825</v>
      </c>
      <c r="J2758" s="177">
        <f>IFERROR(_xll.qlIndexFixing(Index1M,$H2758,TRUE,_xll.ohTrigger(RecalcTrigger,Trigger1M)),NA())</f>
        <v>1.5724746338865784E-2</v>
      </c>
      <c r="K2758" s="44">
        <f>IFERROR(_xll.qlIndexFixing(Index3M,H2758,TRUE,_xll.ohTrigger(RecalcTrigger,Trigger3M)),NA())</f>
        <v>1.6235522897195518E-2</v>
      </c>
      <c r="L2758" s="44">
        <f>IFERROR(_xll.qlIndexFixing(Index6M,$H2758,TRUE,_xll.ohTrigger(RecalcTrigger,Trigger6M)),NA())</f>
        <v>1.6438994694902172E-2</v>
      </c>
      <c r="M2758" s="178">
        <f>IFERROR(_xll.qlIndexFixing(Index1Y,$H2758,TRUE,_xll.ohTrigger(RecalcTrigger,Trigger1Y)),NA())</f>
        <v>1.6686218720574297E-2</v>
      </c>
      <c r="N2758" s="177">
        <f>IFERROR(_xll.qlIndexFixing(ONIndex1M,I2758,TRUE,_xll.ohTrigger(RecalcTrigger,Trigger1M)),NA())</f>
        <v>1.5705375317214276E-2</v>
      </c>
      <c r="O2758" s="44">
        <f>IFERROR(_xll.qlIndexFixing(ONIndex3M,I2758,TRUE,_xll.ohTrigger(RecalcTrigger,Trigger3M)),NA())</f>
        <v>1.6179640064614143E-2</v>
      </c>
      <c r="P2758" s="44">
        <f>IFERROR(_xll.qlIndexFixing(ONIndex6M,I2758,TRUE,_xll.ohTrigger(RecalcTrigger,Trigger6M)),NA())</f>
        <v>1.6324474834926717E-2</v>
      </c>
      <c r="Q2758" s="178">
        <f>IFERROR(_xll.qlIndexFixing(ONIndex1Y,I2758,TRUE,_xll.ohTrigger(RecalcTrigger,Trigger1Y)),NA())</f>
        <v>1.6449233191914159E-2</v>
      </c>
    </row>
    <row r="2759" spans="2:17" x14ac:dyDescent="0.2">
      <c r="B2759" s="39" t="s">
        <v>42</v>
      </c>
      <c r="D2759" s="42">
        <f>_xll.qlCalendarAdvance(Calendar,$D2758,B2759,"f",FALSE)</f>
        <v>58832</v>
      </c>
      <c r="E2759" s="172">
        <f>_xll.qlInterestRateIndexValueDate(IndexON,D2759)</f>
        <v>58832</v>
      </c>
      <c r="F2759" s="188">
        <f>IFERROR(_xll.qlIndexFixing(IndexON,D2759,TRUE,_xll.ohTrigger(RecalcTrigger,TriggerON)),NA())</f>
        <v>1.5746857114274926E-2</v>
      </c>
      <c r="H2759" s="42">
        <f>_xll.qlCalendarAdvance(Calendar,$H2758,B2759,"f",FALSE)</f>
        <v>58832</v>
      </c>
      <c r="I2759" s="172">
        <f>_xll.qlInterestRateIndexValueDate(Index1M,$H2759)</f>
        <v>58832</v>
      </c>
      <c r="J2759" s="177">
        <f>IFERROR(_xll.qlIndexFixing(Index1M,$H2759,TRUE,_xll.ohTrigger(RecalcTrigger,Trigger1M)),NA())</f>
        <v>1.5728513859020691E-2</v>
      </c>
      <c r="K2759" s="44">
        <f>IFERROR(_xll.qlIndexFixing(Index3M,H2759,TRUE,_xll.ohTrigger(RecalcTrigger,Trigger3M)),NA())</f>
        <v>1.6239331413770406E-2</v>
      </c>
      <c r="L2759" s="44">
        <f>IFERROR(_xll.qlIndexFixing(Index6M,$H2759,TRUE,_xll.ohTrigger(RecalcTrigger,Trigger6M)),NA())</f>
        <v>1.6442857042537888E-2</v>
      </c>
      <c r="M2759" s="178">
        <f>IFERROR(_xll.qlIndexFixing(Index1Y,$H2759,TRUE,_xll.ohTrigger(RecalcTrigger,Trigger1Y)),NA())</f>
        <v>1.6690273197375038E-2</v>
      </c>
      <c r="N2759" s="177">
        <f>IFERROR(_xll.qlIndexFixing(ONIndex1M,I2759,TRUE,_xll.ohTrigger(RecalcTrigger,Trigger1M)),NA())</f>
        <v>1.5709091111454354E-2</v>
      </c>
      <c r="O2759" s="44">
        <f>IFERROR(_xll.qlIndexFixing(ONIndex3M,I2759,TRUE,_xll.ohTrigger(RecalcTrigger,Trigger3M)),NA())</f>
        <v>1.6183323930752946E-2</v>
      </c>
      <c r="P2759" s="44">
        <f>IFERROR(_xll.qlIndexFixing(ONIndex6M,I2759,TRUE,_xll.ohTrigger(RecalcTrigger,Trigger6M)),NA())</f>
        <v>1.6328092922283099E-2</v>
      </c>
      <c r="Q2759" s="178">
        <f>IFERROR(_xll.qlIndexFixing(ONIndex1Y,I2759,TRUE,_xll.ohTrigger(RecalcTrigger,Trigger1Y)),NA())</f>
        <v>1.6452782102379659E-2</v>
      </c>
    </row>
    <row r="2760" spans="2:17" x14ac:dyDescent="0.2">
      <c r="B2760" s="39" t="s">
        <v>42</v>
      </c>
      <c r="D2760" s="42">
        <f>_xll.qlCalendarAdvance(Calendar,$D2759,B2760,"f",FALSE)</f>
        <v>58839</v>
      </c>
      <c r="E2760" s="172">
        <f>_xll.qlInterestRateIndexValueDate(IndexON,D2760)</f>
        <v>58839</v>
      </c>
      <c r="F2760" s="188">
        <f>IFERROR(_xll.qlIndexFixing(IndexON,D2760,TRUE,_xll.ohTrigger(RecalcTrigger,TriggerON)),NA())</f>
        <v>1.575062224325019E-2</v>
      </c>
      <c r="H2760" s="42">
        <f>_xll.qlCalendarAdvance(Calendar,$H2759,B2760,"f",FALSE)</f>
        <v>58839</v>
      </c>
      <c r="I2760" s="172">
        <f>_xll.qlInterestRateIndexValueDate(Index1M,$H2760)</f>
        <v>58839</v>
      </c>
      <c r="J2760" s="177">
        <f>IFERROR(_xll.qlIndexFixing(Index1M,$H2760,TRUE,_xll.ohTrigger(RecalcTrigger,Trigger1M)),NA())</f>
        <v>1.5729247291377136E-2</v>
      </c>
      <c r="K2760" s="44">
        <f>IFERROR(_xll.qlIndexFixing(Index3M,H2760,TRUE,_xll.ohTrigger(RecalcTrigger,Trigger3M)),NA())</f>
        <v>1.6243157247530227E-2</v>
      </c>
      <c r="L2760" s="44">
        <f>IFERROR(_xll.qlIndexFixing(Index6M,$H2760,TRUE,_xll.ohTrigger(RecalcTrigger,Trigger6M)),NA())</f>
        <v>1.644673611399081E-2</v>
      </c>
      <c r="M2760" s="178">
        <f>IFERROR(_xll.qlIndexFixing(Index1Y,$H2760,TRUE,_xll.ohTrigger(RecalcTrigger,Trigger1Y)),NA())</f>
        <v>1.6694344863674493E-2</v>
      </c>
      <c r="N2760" s="177">
        <f>IFERROR(_xll.qlIndexFixing(ONIndex1M,I2760,TRUE,_xll.ohTrigger(RecalcTrigger,Trigger1M)),NA())</f>
        <v>1.5712827266546325E-2</v>
      </c>
      <c r="O2760" s="44">
        <f>IFERROR(_xll.qlIndexFixing(ONIndex3M,I2760,TRUE,_xll.ohTrigger(RecalcTrigger,Trigger3M)),NA())</f>
        <v>1.6187025042486702E-2</v>
      </c>
      <c r="P2760" s="44">
        <f>IFERROR(_xll.qlIndexFixing(ONIndex6M,I2760,TRUE,_xll.ohTrigger(RecalcTrigger,Trigger6M)),NA())</f>
        <v>1.6331727591627487E-2</v>
      </c>
      <c r="Q2760" s="178">
        <f>IFERROR(_xll.qlIndexFixing(ONIndex1Y,I2760,TRUE,_xll.ohTrigger(RecalcTrigger,Trigger1Y)),NA())</f>
        <v>1.6456347904916235E-2</v>
      </c>
    </row>
    <row r="2761" spans="2:17" x14ac:dyDescent="0.2">
      <c r="B2761" s="39" t="s">
        <v>42</v>
      </c>
      <c r="D2761" s="42">
        <f>_xll.qlCalendarAdvance(Calendar,$D2760,B2761,"f",FALSE)</f>
        <v>58846</v>
      </c>
      <c r="E2761" s="172">
        <f>_xll.qlInterestRateIndexValueDate(IndexON,D2761)</f>
        <v>58846</v>
      </c>
      <c r="F2761" s="188">
        <f>IFERROR(_xll.qlIndexFixing(IndexON,D2761,TRUE,_xll.ohTrigger(RecalcTrigger,TriggerON)),NA())</f>
        <v>1.5754404117116483E-2</v>
      </c>
      <c r="H2761" s="42">
        <f>_xll.qlCalendarAdvance(Calendar,$H2760,B2761,"f",FALSE)</f>
        <v>58846</v>
      </c>
      <c r="I2761" s="172">
        <f>_xll.qlInterestRateIndexValueDate(Index1M,$H2761)</f>
        <v>58846</v>
      </c>
      <c r="J2761" s="177">
        <f>IFERROR(_xll.qlIndexFixing(Index1M,$H2761,TRUE,_xll.ohTrigger(RecalcTrigger,Trigger1M)),NA())</f>
        <v>1.573304749074534E-2</v>
      </c>
      <c r="K2761" s="44">
        <f>IFERROR(_xll.qlIndexFixing(Index3M,H2761,TRUE,_xll.ohTrigger(RecalcTrigger,Trigger3M)),NA())</f>
        <v>1.624636158177991E-2</v>
      </c>
      <c r="L2761" s="44">
        <f>IFERROR(_xll.qlIndexFixing(Index6M,$H2761,TRUE,_xll.ohTrigger(RecalcTrigger,Trigger6M)),NA())</f>
        <v>1.6450631909356757E-2</v>
      </c>
      <c r="M2761" s="178">
        <f>IFERROR(_xll.qlIndexFixing(Index1Y,$H2761,TRUE,_xll.ohTrigger(RecalcTrigger,Trigger1Y)),NA())</f>
        <v>1.6698433719679606E-2</v>
      </c>
      <c r="N2761" s="177">
        <f>IFERROR(_xll.qlIndexFixing(ONIndex1M,I2761,TRUE,_xll.ohTrigger(RecalcTrigger,Trigger1M)),NA())</f>
        <v>1.5716583782084959E-2</v>
      </c>
      <c r="O2761" s="44">
        <f>IFERROR(_xll.qlIndexFixing(ONIndex3M,I2761,TRUE,_xll.ohTrigger(RecalcTrigger,Trigger3M)),NA())</f>
        <v>1.6190743399410179E-2</v>
      </c>
      <c r="P2761" s="44">
        <f>IFERROR(_xll.qlIndexFixing(ONIndex6M,I2761,TRUE,_xll.ohTrigger(RecalcTrigger,Trigger6M)),NA())</f>
        <v>1.633537884295988E-2</v>
      </c>
      <c r="Q2761" s="178">
        <f>IFERROR(_xll.qlIndexFixing(ONIndex1Y,I2761,TRUE,_xll.ohTrigger(RecalcTrigger,Trigger1Y)),NA())</f>
        <v>1.6459930599604933E-2</v>
      </c>
    </row>
    <row r="2762" spans="2:17" x14ac:dyDescent="0.2">
      <c r="B2762" s="39" t="s">
        <v>42</v>
      </c>
      <c r="D2762" s="42">
        <f>_xll.qlCalendarAdvance(Calendar,$D2761,B2762,"f",FALSE)</f>
        <v>58853</v>
      </c>
      <c r="E2762" s="172">
        <f>_xll.qlInterestRateIndexValueDate(IndexON,D2762)</f>
        <v>58853</v>
      </c>
      <c r="F2762" s="188">
        <f>IFERROR(_xll.qlIndexFixing(IndexON,D2762,TRUE,_xll.ohTrigger(RecalcTrigger,TriggerON)),NA())</f>
        <v>1.5758202736035898E-2</v>
      </c>
      <c r="H2762" s="42">
        <f>_xll.qlCalendarAdvance(Calendar,$H2761,B2762,"f",FALSE)</f>
        <v>58853</v>
      </c>
      <c r="I2762" s="172">
        <f>_xll.qlInterestRateIndexValueDate(Index1M,$H2762)</f>
        <v>58853</v>
      </c>
      <c r="J2762" s="177">
        <f>IFERROR(_xll.qlIndexFixing(Index1M,$H2762,TRUE,_xll.ohTrigger(RecalcTrigger,Trigger1M)),NA())</f>
        <v>1.5736868075473254E-2</v>
      </c>
      <c r="K2762" s="44">
        <f>IFERROR(_xll.qlIndexFixing(Index3M,H2762,TRUE,_xll.ohTrigger(RecalcTrigger,Trigger3M)),NA())</f>
        <v>1.6250220641647113E-2</v>
      </c>
      <c r="L2762" s="44">
        <f>IFERROR(_xll.qlIndexFixing(Index6M,$H2762,TRUE,_xll.ohTrigger(RecalcTrigger,Trigger6M)),NA())</f>
        <v>1.6454544428731555E-2</v>
      </c>
      <c r="M2762" s="178">
        <f>IFERROR(_xll.qlIndexFixing(Index1Y,$H2762,TRUE,_xll.ohTrigger(RecalcTrigger,Trigger1Y)),NA())</f>
        <v>1.6702539765597768E-2</v>
      </c>
      <c r="N2762" s="177">
        <f>IFERROR(_xll.qlIndexFixing(ONIndex1M,I2762,TRUE,_xll.ohTrigger(RecalcTrigger,Trigger1M)),NA())</f>
        <v>1.5720360658232346E-2</v>
      </c>
      <c r="O2762" s="44">
        <f>IFERROR(_xll.qlIndexFixing(ONIndex3M,I2762,TRUE,_xll.ohTrigger(RecalcTrigger,Trigger3M)),NA())</f>
        <v>1.6194479001685469E-2</v>
      </c>
      <c r="P2762" s="44">
        <f>IFERROR(_xll.qlIndexFixing(ONIndex6M,I2762,TRUE,_xll.ohTrigger(RecalcTrigger,Trigger6M)),NA())</f>
        <v>1.6339046676361324E-2</v>
      </c>
      <c r="Q2762" s="178">
        <f>IFERROR(_xll.qlIndexFixing(ONIndex1Y,I2762,TRUE,_xll.ohTrigger(RecalcTrigger,Trigger1Y)),NA())</f>
        <v>1.6463530186364705E-2</v>
      </c>
    </row>
    <row r="2763" spans="2:17" x14ac:dyDescent="0.2">
      <c r="B2763" s="39" t="s">
        <v>42</v>
      </c>
      <c r="D2763" s="42">
        <f>_xll.qlCalendarAdvance(Calendar,$D2762,B2763,"f",FALSE)</f>
        <v>58860</v>
      </c>
      <c r="E2763" s="172">
        <f>_xll.qlInterestRateIndexValueDate(IndexON,D2763)</f>
        <v>58860</v>
      </c>
      <c r="F2763" s="188">
        <f>IFERROR(_xll.qlIndexFixing(IndexON,D2763,TRUE,_xll.ohTrigger(RecalcTrigger,TriggerON)),NA())</f>
        <v>1.5762018099846342E-2</v>
      </c>
      <c r="H2763" s="42">
        <f>_xll.qlCalendarAdvance(Calendar,$H2762,B2763,"f",FALSE)</f>
        <v>58860</v>
      </c>
      <c r="I2763" s="172">
        <f>_xll.qlInterestRateIndexValueDate(Index1M,$H2763)</f>
        <v>58860</v>
      </c>
      <c r="J2763" s="177">
        <f>IFERROR(_xll.qlIndexFixing(Index1M,$H2763,TRUE,_xll.ohTrigger(RecalcTrigger,Trigger1M)),NA())</f>
        <v>1.5740709045581138E-2</v>
      </c>
      <c r="K2763" s="44">
        <f>IFERROR(_xll.qlIndexFixing(Index3M,H2763,TRUE,_xll.ohTrigger(RecalcTrigger,Trigger3M)),NA())</f>
        <v>1.6254097018030229E-2</v>
      </c>
      <c r="L2763" s="44">
        <f>IFERROR(_xll.qlIndexFixing(Index6M,$H2763,TRUE,_xll.ohTrigger(RecalcTrigger,Trigger6M)),NA())</f>
        <v>1.6458473672212374E-2</v>
      </c>
      <c r="M2763" s="178">
        <f>IFERROR(_xll.qlIndexFixing(Index1Y,$H2763,TRUE,_xll.ohTrigger(RecalcTrigger,Trigger1Y)),NA())</f>
        <v>1.6706663001636812E-2</v>
      </c>
      <c r="N2763" s="177">
        <f>IFERROR(_xll.qlIndexFixing(ONIndex1M,I2763,TRUE,_xll.ohTrigger(RecalcTrigger,Trigger1M)),NA())</f>
        <v>1.5724157894907442E-2</v>
      </c>
      <c r="O2763" s="44">
        <f>IFERROR(_xll.qlIndexFixing(ONIndex3M,I2763,TRUE,_xll.ohTrigger(RecalcTrigger,Trigger3M)),NA())</f>
        <v>1.6198231849312572E-2</v>
      </c>
      <c r="P2763" s="44">
        <f>IFERROR(_xll.qlIndexFixing(ONIndex6M,I2763,TRUE,_xll.ohTrigger(RecalcTrigger,Trigger6M)),NA())</f>
        <v>1.6342731091831819E-2</v>
      </c>
      <c r="Q2763" s="178">
        <f>IFERROR(_xll.qlIndexFixing(ONIndex1Y,I2763,TRUE,_xll.ohTrigger(RecalcTrigger,Trigger1Y)),NA())</f>
        <v>1.6467146665357646E-2</v>
      </c>
    </row>
    <row r="2764" spans="2:17" x14ac:dyDescent="0.2">
      <c r="B2764" s="39" t="s">
        <v>42</v>
      </c>
      <c r="D2764" s="42">
        <f>_xll.qlCalendarAdvance(Calendar,$D2763,B2764,"f",FALSE)</f>
        <v>58867</v>
      </c>
      <c r="E2764" s="172">
        <f>_xll.qlInterestRateIndexValueDate(IndexON,D2764)</f>
        <v>58867</v>
      </c>
      <c r="F2764" s="188">
        <f>IFERROR(_xll.qlIndexFixing(IndexON,D2764,TRUE,_xll.ohTrigger(RecalcTrigger,TriggerON)),NA())</f>
        <v>1.5765850208790955E-2</v>
      </c>
      <c r="H2764" s="42">
        <f>_xll.qlCalendarAdvance(Calendar,$H2763,B2764,"f",FALSE)</f>
        <v>58867</v>
      </c>
      <c r="I2764" s="172">
        <f>_xll.qlInterestRateIndexValueDate(Index1M,$H2764)</f>
        <v>58867</v>
      </c>
      <c r="J2764" s="177">
        <f>IFERROR(_xll.qlIndexFixing(Index1M,$H2764,TRUE,_xll.ohTrigger(RecalcTrigger,Trigger1M)),NA())</f>
        <v>1.5747657308978386E-2</v>
      </c>
      <c r="K2764" s="44">
        <f>IFERROR(_xll.qlIndexFixing(Index3M,H2764,TRUE,_xll.ohTrigger(RecalcTrigger,Trigger3M)),NA())</f>
        <v>1.6259920304850819E-2</v>
      </c>
      <c r="L2764" s="44">
        <f>IFERROR(_xll.qlIndexFixing(Index6M,$H2764,TRUE,_xll.ohTrigger(RecalcTrigger,Trigger6M)),NA())</f>
        <v>1.6464393838265045E-2</v>
      </c>
      <c r="M2764" s="178">
        <f>IFERROR(_xll.qlIndexFixing(Index1Y,$H2764,TRUE,_xll.ohTrigger(RecalcTrigger,Trigger1Y)),NA())</f>
        <v>1.6710803428005683E-2</v>
      </c>
      <c r="N2764" s="177">
        <f>IFERROR(_xll.qlIndexFixing(ONIndex1M,I2764,TRUE,_xll.ohTrigger(RecalcTrigger,Trigger1M)),NA())</f>
        <v>1.5727975492353385E-2</v>
      </c>
      <c r="O2764" s="44">
        <f>IFERROR(_xll.qlIndexFixing(ONIndex3M,I2764,TRUE,_xll.ohTrigger(RecalcTrigger,Trigger3M)),NA())</f>
        <v>1.6202001942453581E-2</v>
      </c>
      <c r="P2764" s="44">
        <f>IFERROR(_xll.qlIndexFixing(ONIndex6M,I2764,TRUE,_xll.ohTrigger(RecalcTrigger,Trigger6M)),NA())</f>
        <v>1.6346432089371365E-2</v>
      </c>
      <c r="Q2764" s="178">
        <f>IFERROR(_xll.qlIndexFixing(ONIndex1Y,I2764,TRUE,_xll.ohTrigger(RecalcTrigger,Trigger1Y)),NA())</f>
        <v>1.6470780036502708E-2</v>
      </c>
    </row>
    <row r="2765" spans="2:17" x14ac:dyDescent="0.2">
      <c r="B2765" s="39" t="s">
        <v>42</v>
      </c>
      <c r="D2765" s="42">
        <f>_xll.qlCalendarAdvance(Calendar,$D2764,B2765,"f",FALSE)</f>
        <v>58874</v>
      </c>
      <c r="E2765" s="172">
        <f>_xll.qlInterestRateIndexValueDate(IndexON,D2765)</f>
        <v>58874</v>
      </c>
      <c r="F2765" s="188">
        <f>IFERROR(_xll.qlIndexFixing(IndexON,D2765,TRUE,_xll.ohTrigger(RecalcTrigger,TriggerON)),NA())</f>
        <v>1.5769699062626596E-2</v>
      </c>
      <c r="H2765" s="42">
        <f>_xll.qlCalendarAdvance(Calendar,$H2764,B2765,"f",FALSE)</f>
        <v>58874</v>
      </c>
      <c r="I2765" s="172">
        <f>_xll.qlInterestRateIndexValueDate(Index1M,$H2765)</f>
        <v>58874</v>
      </c>
      <c r="J2765" s="177">
        <f>IFERROR(_xll.qlIndexFixing(Index1M,$H2765,TRUE,_xll.ohTrigger(RecalcTrigger,Trigger1M)),NA())</f>
        <v>1.5752166692055702E-2</v>
      </c>
      <c r="K2765" s="44">
        <f>IFERROR(_xll.qlIndexFixing(Index3M,H2765,TRUE,_xll.ohTrigger(RecalcTrigger,Trigger3M)),NA())</f>
        <v>1.6263835547336857E-2</v>
      </c>
      <c r="L2765" s="44">
        <f>IFERROR(_xll.qlIndexFixing(Index6M,$H2765,TRUE,_xll.ohTrigger(RecalcTrigger,Trigger6M)),NA())</f>
        <v>1.6468360648686144E-2</v>
      </c>
      <c r="M2765" s="178">
        <f>IFERROR(_xll.qlIndexFixing(Index1Y,$H2765,TRUE,_xll.ohTrigger(RecalcTrigger,Trigger1Y)),NA())</f>
        <v>1.6714961044914434E-2</v>
      </c>
      <c r="N2765" s="177">
        <f>IFERROR(_xll.qlIndexFixing(ONIndex1M,I2765,TRUE,_xll.ohTrigger(RecalcTrigger,Trigger1M)),NA())</f>
        <v>1.5731813450245991E-2</v>
      </c>
      <c r="O2765" s="44">
        <f>IFERROR(_xll.qlIndexFixing(ONIndex3M,I2765,TRUE,_xll.ohTrigger(RecalcTrigger,Trigger3M)),NA())</f>
        <v>1.6205789280865357E-2</v>
      </c>
      <c r="P2765" s="44">
        <f>IFERROR(_xll.qlIndexFixing(ONIndex6M,I2765,TRUE,_xll.ohTrigger(RecalcTrigger,Trigger6M)),NA())</f>
        <v>1.635014966881787E-2</v>
      </c>
      <c r="Q2765" s="178">
        <f>IFERROR(_xll.qlIndexFixing(ONIndex1Y,I2765,TRUE,_xll.ohTrigger(RecalcTrigger,Trigger1Y)),NA())</f>
        <v>1.6474430299799891E-2</v>
      </c>
    </row>
    <row r="2766" spans="2:17" x14ac:dyDescent="0.2">
      <c r="B2766" s="39" t="s">
        <v>42</v>
      </c>
      <c r="D2766" s="42">
        <f>_xll.qlCalendarAdvance(Calendar,$D2765,B2766,"f",FALSE)</f>
        <v>58881</v>
      </c>
      <c r="E2766" s="172">
        <f>_xll.qlInterestRateIndexValueDate(IndexON,D2766)</f>
        <v>58881</v>
      </c>
      <c r="F2766" s="188">
        <f>IFERROR(_xll.qlIndexFixing(IndexON,D2766,TRUE,_xll.ohTrigger(RecalcTrigger,TriggerON)),NA())</f>
        <v>1.577356466151536E-2</v>
      </c>
      <c r="H2766" s="42">
        <f>_xll.qlCalendarAdvance(Calendar,$H2765,B2766,"f",FALSE)</f>
        <v>58881</v>
      </c>
      <c r="I2766" s="172">
        <f>_xll.qlInterestRateIndexValueDate(Index1M,$H2766)</f>
        <v>58881</v>
      </c>
      <c r="J2766" s="177">
        <f>IFERROR(_xll.qlIndexFixing(Index1M,$H2766,TRUE,_xll.ohTrigger(RecalcTrigger,Trigger1M)),NA())</f>
        <v>1.5755457418974203E-2</v>
      </c>
      <c r="K2766" s="44">
        <f>IFERROR(_xll.qlIndexFixing(Index3M,H2766,TRUE,_xll.ohTrigger(RecalcTrigger,Trigger3M)),NA())</f>
        <v>1.6267768108933874E-2</v>
      </c>
      <c r="L2766" s="44">
        <f>IFERROR(_xll.qlIndexFixing(Index6M,$H2766,TRUE,_xll.ohTrigger(RecalcTrigger,Trigger6M)),NA())</f>
        <v>1.6472344185909978E-2</v>
      </c>
      <c r="M2766" s="178">
        <f>IFERROR(_xll.qlIndexFixing(Index1Y,$H2766,TRUE,_xll.ohTrigger(RecalcTrigger,Trigger1Y)),NA())</f>
        <v>1.6719135852574007E-2</v>
      </c>
      <c r="N2766" s="177">
        <f>IFERROR(_xll.qlIndexFixing(ONIndex1M,I2766,TRUE,_xll.ohTrigger(RecalcTrigger,Trigger1M)),NA())</f>
        <v>1.573567176874735E-2</v>
      </c>
      <c r="O2766" s="44">
        <f>IFERROR(_xll.qlIndexFixing(ONIndex3M,I2766,TRUE,_xll.ohTrigger(RecalcTrigger,Trigger3M)),NA())</f>
        <v>1.62095938645479E-2</v>
      </c>
      <c r="P2766" s="44">
        <f>IFERROR(_xll.qlIndexFixing(ONIndex6M,I2766,TRUE,_xll.ohTrigger(RecalcTrigger,Trigger6M)),NA())</f>
        <v>1.635388383025238E-2</v>
      </c>
      <c r="Q2766" s="178">
        <f>IFERROR(_xll.qlIndexFixing(ONIndex1Y,I2766,TRUE,_xll.ohTrigger(RecalcTrigger,Trigger1Y)),NA())</f>
        <v>1.6478097455087104E-2</v>
      </c>
    </row>
    <row r="2767" spans="2:17" x14ac:dyDescent="0.2">
      <c r="B2767" s="39" t="s">
        <v>42</v>
      </c>
      <c r="D2767" s="42">
        <f>_xll.qlCalendarAdvance(Calendar,$D2766,B2767,"f",FALSE)</f>
        <v>58888</v>
      </c>
      <c r="E2767" s="172">
        <f>_xll.qlInterestRateIndexValueDate(IndexON,D2767)</f>
        <v>58888</v>
      </c>
      <c r="F2767" s="188">
        <f>IFERROR(_xll.qlIndexFixing(IndexON,D2767,TRUE,_xll.ohTrigger(RecalcTrigger,TriggerON)),NA())</f>
        <v>1.5777447005376199E-2</v>
      </c>
      <c r="H2767" s="42">
        <f>_xll.qlCalendarAdvance(Calendar,$H2766,B2767,"f",FALSE)</f>
        <v>58888</v>
      </c>
      <c r="I2767" s="172">
        <f>_xll.qlInterestRateIndexValueDate(Index1M,$H2767)</f>
        <v>58888</v>
      </c>
      <c r="J2767" s="177">
        <f>IFERROR(_xll.qlIndexFixing(Index1M,$H2767,TRUE,_xll.ohTrigger(RecalcTrigger,Trigger1M)),NA())</f>
        <v>1.5759388059060377E-2</v>
      </c>
      <c r="K2767" s="44">
        <f>IFERROR(_xll.qlIndexFixing(Index3M,H2767,TRUE,_xll.ohTrigger(RecalcTrigger,Trigger3M)),NA())</f>
        <v>1.627171798969208E-2</v>
      </c>
      <c r="L2767" s="44">
        <f>IFERROR(_xll.qlIndexFixing(Index6M,$H2767,TRUE,_xll.ohTrigger(RecalcTrigger,Trigger6M)),NA())</f>
        <v>1.6476344450035652E-2</v>
      </c>
      <c r="M2767" s="178">
        <f>IFERROR(_xll.qlIndexFixing(Index1Y,$H2767,TRUE,_xll.ohTrigger(RecalcTrigger,Trigger1Y)),NA())</f>
        <v>1.6723327851195346E-2</v>
      </c>
      <c r="N2767" s="177">
        <f>IFERROR(_xll.qlIndexFixing(ONIndex1M,I2767,TRUE,_xll.ohTrigger(RecalcTrigger,Trigger1M)),NA())</f>
        <v>1.5739550447938511E-2</v>
      </c>
      <c r="O2767" s="44">
        <f>IFERROR(_xll.qlIndexFixing(ONIndex3M,I2767,TRUE,_xll.ohTrigger(RecalcTrigger,Trigger3M)),NA())</f>
        <v>1.6213415693663302E-2</v>
      </c>
      <c r="P2767" s="44">
        <f>IFERROR(_xll.qlIndexFixing(ONIndex6M,I2767,TRUE,_xll.ohTrigger(RecalcTrigger,Trigger6M)),NA())</f>
        <v>1.6357634573836988E-2</v>
      </c>
      <c r="Q2767" s="178">
        <f>IFERROR(_xll.qlIndexFixing(ONIndex1Y,I2767,TRUE,_xll.ohTrigger(RecalcTrigger,Trigger1Y)),NA())</f>
        <v>1.6481781502607484E-2</v>
      </c>
    </row>
    <row r="2768" spans="2:17" x14ac:dyDescent="0.2">
      <c r="B2768" s="39" t="s">
        <v>42</v>
      </c>
      <c r="D2768" s="42">
        <f>_xll.qlCalendarAdvance(Calendar,$D2767,B2768,"f",FALSE)</f>
        <v>58895</v>
      </c>
      <c r="E2768" s="172">
        <f>_xll.qlInterestRateIndexValueDate(IndexON,D2768)</f>
        <v>58895</v>
      </c>
      <c r="F2768" s="188">
        <f>IFERROR(_xll.qlIndexFixing(IndexON,D2768,TRUE,_xll.ohTrigger(RecalcTrigger,TriggerON)),NA())</f>
        <v>1.5781346094128068E-2</v>
      </c>
      <c r="H2768" s="42">
        <f>_xll.qlCalendarAdvance(Calendar,$H2767,B2768,"f",FALSE)</f>
        <v>58895</v>
      </c>
      <c r="I2768" s="172">
        <f>_xll.qlInterestRateIndexValueDate(Index1M,$H2768)</f>
        <v>58895</v>
      </c>
      <c r="J2768" s="177">
        <f>IFERROR(_xll.qlIndexFixing(Index1M,$H2768,TRUE,_xll.ohTrigger(RecalcTrigger,Trigger1M)),NA())</f>
        <v>1.5761466923279698E-2</v>
      </c>
      <c r="K2768" s="44">
        <f>IFERROR(_xll.qlIndexFixing(Index3M,H2768,TRUE,_xll.ohTrigger(RecalcTrigger,Trigger3M)),NA())</f>
        <v>1.6275685189665212E-2</v>
      </c>
      <c r="L2768" s="44">
        <f>IFERROR(_xll.qlIndexFixing(Index6M,$H2768,TRUE,_xll.ohTrigger(RecalcTrigger,Trigger6M)),NA())</f>
        <v>1.6480361441164028E-2</v>
      </c>
      <c r="M2768" s="178">
        <f>IFERROR(_xll.qlIndexFixing(Index1Y,$H2768,TRUE,_xll.ohTrigger(RecalcTrigger,Trigger1Y)),NA())</f>
        <v>1.6727537040991836E-2</v>
      </c>
      <c r="N2768" s="177">
        <f>IFERROR(_xll.qlIndexFixing(ONIndex1M,I2768,TRUE,_xll.ohTrigger(RecalcTrigger,Trigger1M)),NA())</f>
        <v>1.5743449487576333E-2</v>
      </c>
      <c r="O2768" s="44">
        <f>IFERROR(_xll.qlIndexFixing(ONIndex3M,I2768,TRUE,_xll.ohTrigger(RecalcTrigger,Trigger3M)),NA())</f>
        <v>1.6217254768211564E-2</v>
      </c>
      <c r="P2768" s="44">
        <f>IFERROR(_xll.qlIndexFixing(ONIndex6M,I2768,TRUE,_xll.ohTrigger(RecalcTrigger,Trigger6M)),NA())</f>
        <v>1.6361401899490646E-2</v>
      </c>
      <c r="Q2768" s="178">
        <f>IFERROR(_xll.qlIndexFixing(ONIndex1Y,I2768,TRUE,_xll.ohTrigger(RecalcTrigger,Trigger1Y)),NA())</f>
        <v>1.6485482442361032E-2</v>
      </c>
    </row>
    <row r="2769" spans="2:17" x14ac:dyDescent="0.2">
      <c r="B2769" s="39" t="s">
        <v>42</v>
      </c>
      <c r="D2769" s="42">
        <f>_xll.qlCalendarAdvance(Calendar,$D2768,B2769,"f",FALSE)</f>
        <v>58902</v>
      </c>
      <c r="E2769" s="172">
        <f>_xll.qlInterestRateIndexValueDate(IndexON,D2769)</f>
        <v>58902</v>
      </c>
      <c r="F2769" s="188">
        <f>IFERROR(_xll.qlIndexFixing(IndexON,D2769,TRUE,_xll.ohTrigger(RecalcTrigger,TriggerON)),NA())</f>
        <v>1.5785261927933059E-2</v>
      </c>
      <c r="H2769" s="42">
        <f>_xll.qlCalendarAdvance(Calendar,$H2768,B2769,"f",FALSE)</f>
        <v>58902</v>
      </c>
      <c r="I2769" s="172">
        <f>_xll.qlInterestRateIndexValueDate(Index1M,$H2769)</f>
        <v>58902</v>
      </c>
      <c r="J2769" s="177">
        <f>IFERROR(_xll.qlIndexFixing(Index1M,$H2769,TRUE,_xll.ohTrigger(RecalcTrigger,Trigger1M)),NA())</f>
        <v>1.5765433460632122E-2</v>
      </c>
      <c r="K2769" s="44">
        <f>IFERROR(_xll.qlIndexFixing(Index3M,H2769,TRUE,_xll.ohTrigger(RecalcTrigger,Trigger3M)),NA())</f>
        <v>1.627901929373253E-2</v>
      </c>
      <c r="L2769" s="44">
        <f>IFERROR(_xll.qlIndexFixing(Index6M,$H2769,TRUE,_xll.ohTrigger(RecalcTrigger,Trigger6M)),NA())</f>
        <v>1.6483730069854027E-2</v>
      </c>
      <c r="M2769" s="178">
        <f>IFERROR(_xll.qlIndexFixing(Index1Y,$H2769,TRUE,_xll.ohTrigger(RecalcTrigger,Trigger1Y)),NA())</f>
        <v>1.6731763422176194E-2</v>
      </c>
      <c r="N2769" s="177">
        <f>IFERROR(_xll.qlIndexFixing(ONIndex1M,I2769,TRUE,_xll.ohTrigger(RecalcTrigger,Trigger1M)),NA())</f>
        <v>1.574736888782291E-2</v>
      </c>
      <c r="O2769" s="44">
        <f>IFERROR(_xll.qlIndexFixing(ONIndex3M,I2769,TRUE,_xll.ohTrigger(RecalcTrigger,Trigger3M)),NA())</f>
        <v>1.6221111088030593E-2</v>
      </c>
      <c r="P2769" s="44">
        <f>IFERROR(_xll.qlIndexFixing(ONIndex6M,I2769,TRUE,_xll.ohTrigger(RecalcTrigger,Trigger6M)),NA())</f>
        <v>1.6365185806970217E-2</v>
      </c>
      <c r="Q2769" s="178">
        <f>IFERROR(_xll.qlIndexFixing(ONIndex1Y,I2769,TRUE,_xll.ohTrigger(RecalcTrigger,Trigger1Y)),NA())</f>
        <v>1.648920027410461E-2</v>
      </c>
    </row>
    <row r="2770" spans="2:17" x14ac:dyDescent="0.2">
      <c r="B2770" s="39" t="s">
        <v>42</v>
      </c>
      <c r="D2770" s="42">
        <f>_xll.qlCalendarAdvance(Calendar,$D2769,B2770,"f",FALSE)</f>
        <v>58909</v>
      </c>
      <c r="E2770" s="172">
        <f>_xll.qlInterestRateIndexValueDate(IndexON,D2770)</f>
        <v>58909</v>
      </c>
      <c r="F2770" s="188">
        <f>IFERROR(_xll.qlIndexFixing(IndexON,D2770,TRUE,_xll.ohTrigger(RecalcTrigger,TriggerON)),NA())</f>
        <v>1.5789194506710125E-2</v>
      </c>
      <c r="H2770" s="42">
        <f>_xll.qlCalendarAdvance(Calendar,$H2769,B2770,"f",FALSE)</f>
        <v>58909</v>
      </c>
      <c r="I2770" s="172">
        <f>_xll.qlInterestRateIndexValueDate(Index1M,$H2770)</f>
        <v>58909</v>
      </c>
      <c r="J2770" s="177">
        <f>IFERROR(_xll.qlIndexFixing(Index1M,$H2770,TRUE,_xll.ohTrigger(RecalcTrigger,Trigger1M)),NA())</f>
        <v>1.5769420385343978E-2</v>
      </c>
      <c r="K2770" s="44">
        <f>IFERROR(_xll.qlIndexFixing(Index3M,H2770,TRUE,_xll.ohTrigger(RecalcTrigger,Trigger3M)),NA())</f>
        <v>1.6283019717106495E-2</v>
      </c>
      <c r="L2770" s="44">
        <f>IFERROR(_xll.qlIndexFixing(Index6M,$H2770,TRUE,_xll.ohTrigger(RecalcTrigger,Trigger6M)),NA())</f>
        <v>1.6487779138341121E-2</v>
      </c>
      <c r="M2770" s="178">
        <f>IFERROR(_xll.qlIndexFixing(Index1Y,$H2770,TRUE,_xll.ohTrigger(RecalcTrigger,Trigger1Y)),NA())</f>
        <v>1.6736006994962693E-2</v>
      </c>
      <c r="N2770" s="177">
        <f>IFERROR(_xll.qlIndexFixing(ONIndex1M,I2770,TRUE,_xll.ohTrigger(RecalcTrigger,Trigger1M)),NA())</f>
        <v>1.5751308648678242E-2</v>
      </c>
      <c r="O2770" s="44">
        <f>IFERROR(_xll.qlIndexFixing(ONIndex3M,I2770,TRUE,_xll.ohTrigger(RecalcTrigger,Trigger3M)),NA())</f>
        <v>1.6224984653201435E-2</v>
      </c>
      <c r="P2770" s="44">
        <f>IFERROR(_xll.qlIndexFixing(ONIndex6M,I2770,TRUE,_xll.ohTrigger(RecalcTrigger,Trigger6M)),NA())</f>
        <v>1.6368986296599886E-2</v>
      </c>
      <c r="Q2770" s="178">
        <f>IFERROR(_xll.qlIndexFixing(ONIndex1Y,I2770,TRUE,_xll.ohTrigger(RecalcTrigger,Trigger1Y)),NA())</f>
        <v>1.6492934998081354E-2</v>
      </c>
    </row>
    <row r="2771" spans="2:17" x14ac:dyDescent="0.2">
      <c r="B2771" s="39" t="s">
        <v>42</v>
      </c>
      <c r="D2771" s="42">
        <f>_xll.qlCalendarAdvance(Calendar,$D2770,B2771,"f",FALSE)</f>
        <v>58916</v>
      </c>
      <c r="E2771" s="172">
        <f>_xll.qlInterestRateIndexValueDate(IndexON,D2771)</f>
        <v>58916</v>
      </c>
      <c r="F2771" s="188">
        <f>IFERROR(_xll.qlIndexFixing(IndexON,D2771,TRUE,_xll.ohTrigger(RecalcTrigger,TriggerON)),NA())</f>
        <v>1.5793143830540313E-2</v>
      </c>
      <c r="H2771" s="42">
        <f>_xll.qlCalendarAdvance(Calendar,$H2770,B2771,"f",FALSE)</f>
        <v>58916</v>
      </c>
      <c r="I2771" s="172">
        <f>_xll.qlInterestRateIndexValueDate(Index1M,$H2771)</f>
        <v>58916</v>
      </c>
      <c r="J2771" s="177">
        <f>IFERROR(_xll.qlIndexFixing(Index1M,$H2771,TRUE,_xll.ohTrigger(RecalcTrigger,Trigger1M)),NA())</f>
        <v>1.5773427697434173E-2</v>
      </c>
      <c r="K2771" s="44">
        <f>IFERROR(_xll.qlIndexFixing(Index3M,H2771,TRUE,_xll.ohTrigger(RecalcTrigger,Trigger3M)),NA())</f>
        <v>1.6287037459032205E-2</v>
      </c>
      <c r="L2771" s="44">
        <f>IFERROR(_xll.qlIndexFixing(Index6M,$H2771,TRUE,_xll.ohTrigger(RecalcTrigger,Trigger6M)),NA())</f>
        <v>1.6491844933329707E-2</v>
      </c>
      <c r="M2771" s="178">
        <f>IFERROR(_xll.qlIndexFixing(Index1Y,$H2771,TRUE,_xll.ohTrigger(RecalcTrigger,Trigger1Y)),NA())</f>
        <v>1.674026775956694E-2</v>
      </c>
      <c r="N2771" s="177">
        <f>IFERROR(_xll.qlIndexFixing(ONIndex1M,I2771,TRUE,_xll.ohTrigger(RecalcTrigger,Trigger1M)),NA())</f>
        <v>1.575526877030442E-2</v>
      </c>
      <c r="O2771" s="44">
        <f>IFERROR(_xll.qlIndexFixing(ONIndex3M,I2771,TRUE,_xll.ohTrigger(RecalcTrigger,Trigger3M)),NA())</f>
        <v>1.6228875463805137E-2</v>
      </c>
      <c r="P2771" s="44">
        <f>IFERROR(_xll.qlIndexFixing(ONIndex6M,I2771,TRUE,_xll.ohTrigger(RecalcTrigger,Trigger6M)),NA())</f>
        <v>1.6372803368379651E-2</v>
      </c>
      <c r="Q2771" s="178">
        <f>IFERROR(_xll.qlIndexFixing(ONIndex1Y,I2771,TRUE,_xll.ohTrigger(RecalcTrigger,Trigger1Y)),NA())</f>
        <v>1.6496686614210221E-2</v>
      </c>
    </row>
    <row r="2772" spans="2:17" x14ac:dyDescent="0.2">
      <c r="B2772" s="39" t="s">
        <v>42</v>
      </c>
      <c r="D2772" s="42">
        <f>_xll.qlCalendarAdvance(Calendar,$D2771,B2772,"f",FALSE)</f>
        <v>58923</v>
      </c>
      <c r="E2772" s="172">
        <f>_xll.qlInterestRateIndexValueDate(IndexON,D2772)</f>
        <v>58923</v>
      </c>
      <c r="F2772" s="188">
        <f>IFERROR(_xll.qlIndexFixing(IndexON,D2772,TRUE,_xll.ohTrigger(RecalcTrigger,TriggerON)),NA())</f>
        <v>1.579710989926153E-2</v>
      </c>
      <c r="H2772" s="42">
        <f>_xll.qlCalendarAdvance(Calendar,$H2771,B2772,"f",FALSE)</f>
        <v>58923</v>
      </c>
      <c r="I2772" s="172">
        <f>_xll.qlInterestRateIndexValueDate(Index1M,$H2772)</f>
        <v>58923</v>
      </c>
      <c r="J2772" s="177">
        <f>IFERROR(_xll.qlIndexFixing(Index1M,$H2772,TRUE,_xll.ohTrigger(RecalcTrigger,Trigger1M)),NA())</f>
        <v>1.5777455396921623E-2</v>
      </c>
      <c r="K2772" s="44">
        <f>IFERROR(_xll.qlIndexFixing(Index3M,H2772,TRUE,_xll.ohTrigger(RecalcTrigger,Trigger3M)),NA())</f>
        <v>1.629107251956043E-2</v>
      </c>
      <c r="L2772" s="44">
        <f>IFERROR(_xll.qlIndexFixing(Index6M,$H2772,TRUE,_xll.ohTrigger(RecalcTrigger,Trigger6M)),NA())</f>
        <v>1.6495927454920768E-2</v>
      </c>
      <c r="M2772" s="178">
        <f>IFERROR(_xll.qlIndexFixing(Index1Y,$H2772,TRUE,_xll.ohTrigger(RecalcTrigger,Trigger1Y)),NA())</f>
        <v>1.6744545716204318E-2</v>
      </c>
      <c r="N2772" s="177">
        <f>IFERROR(_xll.qlIndexFixing(ONIndex1M,I2772,TRUE,_xll.ohTrigger(RecalcTrigger,Trigger1M)),NA())</f>
        <v>1.5759249252377261E-2</v>
      </c>
      <c r="O2772" s="44">
        <f>IFERROR(_xll.qlIndexFixing(ONIndex3M,I2772,TRUE,_xll.ohTrigger(RecalcTrigger,Trigger3M)),NA())</f>
        <v>1.6232783519679606E-2</v>
      </c>
      <c r="P2772" s="44">
        <f>IFERROR(_xll.qlIndexFixing(ONIndex6M,I2772,TRUE,_xll.ohTrigger(RecalcTrigger,Trigger6M)),NA())</f>
        <v>1.6376637022066376E-2</v>
      </c>
      <c r="Q2772" s="178">
        <f>IFERROR(_xll.qlIndexFixing(ONIndex1Y,I2772,TRUE,_xll.ohTrigger(RecalcTrigger,Trigger1Y)),NA())</f>
        <v>1.6500455122410163E-2</v>
      </c>
    </row>
    <row r="2773" spans="2:17" x14ac:dyDescent="0.2">
      <c r="B2773" s="39" t="s">
        <v>42</v>
      </c>
      <c r="D2773" s="42">
        <f>_xll.qlCalendarAdvance(Calendar,$D2772,B2773,"f",FALSE)</f>
        <v>58930</v>
      </c>
      <c r="E2773" s="172">
        <f>_xll.qlInterestRateIndexValueDate(IndexON,D2773)</f>
        <v>58930</v>
      </c>
      <c r="F2773" s="188">
        <f>IFERROR(_xll.qlIndexFixing(IndexON,D2773,TRUE,_xll.ohTrigger(RecalcTrigger,TriggerON)),NA())</f>
        <v>1.5801092713035869E-2</v>
      </c>
      <c r="H2773" s="42">
        <f>_xll.qlCalendarAdvance(Calendar,$H2772,B2773,"f",FALSE)</f>
        <v>58930</v>
      </c>
      <c r="I2773" s="172">
        <f>_xll.qlInterestRateIndexValueDate(Index1M,$H2773)</f>
        <v>58930</v>
      </c>
      <c r="J2773" s="177">
        <f>IFERROR(_xll.qlIndexFixing(Index1M,$H2773,TRUE,_xll.ohTrigger(RecalcTrigger,Trigger1M)),NA())</f>
        <v>1.5783400092181123E-2</v>
      </c>
      <c r="K2773" s="44">
        <f>IFERROR(_xll.qlIndexFixing(Index3M,H2773,TRUE,_xll.ohTrigger(RecalcTrigger,Trigger3M)),NA())</f>
        <v>1.62957809795563E-2</v>
      </c>
      <c r="L2773" s="44">
        <f>IFERROR(_xll.qlIndexFixing(Index6M,$H2773,TRUE,_xll.ohTrigger(RecalcTrigger,Trigger6M)),NA())</f>
        <v>1.6500697305381708E-2</v>
      </c>
      <c r="M2773" s="178">
        <f>IFERROR(_xll.qlIndexFixing(Index1Y,$H2773,TRUE,_xll.ohTrigger(RecalcTrigger,Trigger1Y)),NA())</f>
        <v>1.6748840865092207E-2</v>
      </c>
      <c r="N2773" s="177">
        <f>IFERROR(_xll.qlIndexFixing(ONIndex1M,I2773,TRUE,_xll.ohTrigger(RecalcTrigger,Trigger1M)),NA())</f>
        <v>1.5763250095058856E-2</v>
      </c>
      <c r="O2773" s="44">
        <f>IFERROR(_xll.qlIndexFixing(ONIndex3M,I2773,TRUE,_xll.ohTrigger(RecalcTrigger,Trigger3M)),NA())</f>
        <v>1.6236708820986934E-2</v>
      </c>
      <c r="P2773" s="44">
        <f>IFERROR(_xll.qlIndexFixing(ONIndex6M,I2773,TRUE,_xll.ohTrigger(RecalcTrigger,Trigger6M)),NA())</f>
        <v>1.6380487257741105E-2</v>
      </c>
      <c r="Q2773" s="178">
        <f>IFERROR(_xll.qlIndexFixing(ONIndex1Y,I2773,TRUE,_xll.ohTrigger(RecalcTrigger,Trigger1Y)),NA())</f>
        <v>1.6504240522762226E-2</v>
      </c>
    </row>
    <row r="2774" spans="2:17" x14ac:dyDescent="0.2">
      <c r="B2774" s="39" t="s">
        <v>42</v>
      </c>
      <c r="D2774" s="42">
        <f>_xll.qlCalendarAdvance(Calendar,$D2773,B2774,"f",FALSE)</f>
        <v>58937</v>
      </c>
      <c r="E2774" s="172">
        <f>_xll.qlInterestRateIndexValueDate(IndexON,D2774)</f>
        <v>58937</v>
      </c>
      <c r="F2774" s="188">
        <f>IFERROR(_xll.qlIndexFixing(IndexON,D2774,TRUE,_xll.ohTrigger(RecalcTrigger,TriggerON)),NA())</f>
        <v>1.580509227186333E-2</v>
      </c>
      <c r="H2774" s="42">
        <f>_xll.qlCalendarAdvance(Calendar,$H2773,B2774,"f",FALSE)</f>
        <v>58937</v>
      </c>
      <c r="I2774" s="172">
        <f>_xll.qlInterestRateIndexValueDate(Index1M,$H2774)</f>
        <v>58937</v>
      </c>
      <c r="J2774" s="177">
        <f>IFERROR(_xll.qlIndexFixing(Index1M,$H2774,TRUE,_xll.ohTrigger(RecalcTrigger,Trigger1M)),NA())</f>
        <v>1.5787473463343953E-2</v>
      </c>
      <c r="K2774" s="44">
        <f>IFERROR(_xll.qlIndexFixing(Index3M,H2774,TRUE,_xll.ohTrigger(RecalcTrigger,Trigger3M)),NA())</f>
        <v>1.6299852095907834E-2</v>
      </c>
      <c r="L2774" s="44">
        <f>IFERROR(_xll.qlIndexFixing(Index6M,$H2774,TRUE,_xll.ohTrigger(RecalcTrigger,Trigger6M)),NA())</f>
        <v>1.6504814660654666E-2</v>
      </c>
      <c r="M2774" s="178">
        <f>IFERROR(_xll.qlIndexFixing(Index1Y,$H2774,TRUE,_xll.ohTrigger(RecalcTrigger,Trigger1Y)),NA())</f>
        <v>1.675315320644799E-2</v>
      </c>
      <c r="N2774" s="177">
        <f>IFERROR(_xll.qlIndexFixing(ONIndex1M,I2774,TRUE,_xll.ohTrigger(RecalcTrigger,Trigger1M)),NA())</f>
        <v>1.5767271298430252E-2</v>
      </c>
      <c r="O2774" s="44">
        <f>IFERROR(_xll.qlIndexFixing(ONIndex3M,I2774,TRUE,_xll.ohTrigger(RecalcTrigger,Trigger3M)),NA())</f>
        <v>1.6240651367646075E-2</v>
      </c>
      <c r="P2774" s="44">
        <f>IFERROR(_xll.qlIndexFixing(ONIndex6M,I2774,TRUE,_xll.ohTrigger(RecalcTrigger,Trigger6M)),NA())</f>
        <v>1.6384354075484886E-2</v>
      </c>
      <c r="Q2774" s="178">
        <f>IFERROR(_xll.qlIndexFixing(ONIndex1Y,I2774,TRUE,_xll.ohTrigger(RecalcTrigger,Trigger1Y)),NA())</f>
        <v>1.6508042815347457E-2</v>
      </c>
    </row>
    <row r="2775" spans="2:17" x14ac:dyDescent="0.2">
      <c r="B2775" s="39" t="s">
        <v>42</v>
      </c>
      <c r="D2775" s="42">
        <f>_xll.qlCalendarAdvance(Calendar,$D2774,B2775,"f",FALSE)</f>
        <v>58944</v>
      </c>
      <c r="E2775" s="172">
        <f>_xll.qlInterestRateIndexValueDate(IndexON,D2775)</f>
        <v>58944</v>
      </c>
      <c r="F2775" s="188">
        <f>IFERROR(_xll.qlIndexFixing(IndexON,D2775,TRUE,_xll.ohTrigger(RecalcTrigger,TriggerON)),NA())</f>
        <v>1.5809108575581821E-2</v>
      </c>
      <c r="H2775" s="42">
        <f>_xll.qlCalendarAdvance(Calendar,$H2774,B2775,"f",FALSE)</f>
        <v>58944</v>
      </c>
      <c r="I2775" s="172">
        <f>_xll.qlInterestRateIndexValueDate(Index1M,$H2775)</f>
        <v>58944</v>
      </c>
      <c r="J2775" s="177">
        <f>IFERROR(_xll.qlIndexFixing(Index1M,$H2775,TRUE,_xll.ohTrigger(RecalcTrigger,Trigger1M)),NA())</f>
        <v>1.5791567224749004E-2</v>
      </c>
      <c r="K2775" s="44">
        <f>IFERROR(_xll.qlIndexFixing(Index3M,H2775,TRUE,_xll.ohTrigger(RecalcTrigger,Trigger3M)),NA())</f>
        <v>1.6303940531839884E-2</v>
      </c>
      <c r="L2775" s="44">
        <f>IFERROR(_xll.qlIndexFixing(Index6M,$H2775,TRUE,_xll.ohTrigger(RecalcTrigger,Trigger6M)),NA())</f>
        <v>1.650894874364477E-2</v>
      </c>
      <c r="M2775" s="178">
        <f>IFERROR(_xll.qlIndexFixing(Index1Y,$H2775,TRUE,_xll.ohTrigger(RecalcTrigger,Trigger1Y)),NA())</f>
        <v>1.6757482740490381E-2</v>
      </c>
      <c r="N2775" s="177">
        <f>IFERROR(_xll.qlIndexFixing(ONIndex1M,I2775,TRUE,_xll.ohTrigger(RecalcTrigger,Trigger1M)),NA())</f>
        <v>1.577131286224831E-2</v>
      </c>
      <c r="O2775" s="44">
        <f>IFERROR(_xll.qlIndexFixing(ONIndex3M,I2775,TRUE,_xll.ohTrigger(RecalcTrigger,Trigger3M)),NA())</f>
        <v>1.624461115965703E-2</v>
      </c>
      <c r="P2775" s="44">
        <f>IFERROR(_xll.qlIndexFixing(ONIndex6M,I2775,TRUE,_xll.ohTrigger(RecalcTrigger,Trigger6M)),NA())</f>
        <v>1.6388237475297718E-2</v>
      </c>
      <c r="Q2775" s="178">
        <f>IFERROR(_xll.qlIndexFixing(ONIndex1Y,I2775,TRUE,_xll.ohTrigger(RecalcTrigger,Trigger1Y)),NA())</f>
        <v>1.6511862000003763E-2</v>
      </c>
    </row>
    <row r="2776" spans="2:17" x14ac:dyDescent="0.2">
      <c r="B2776" s="39" t="s">
        <v>42</v>
      </c>
      <c r="D2776" s="42">
        <f>_xll.qlCalendarAdvance(Calendar,$D2775,B2776,"f",FALSE)</f>
        <v>58951</v>
      </c>
      <c r="E2776" s="172">
        <f>_xll.qlInterestRateIndexValueDate(IndexON,D2776)</f>
        <v>58951</v>
      </c>
      <c r="F2776" s="188">
        <f>IFERROR(_xll.qlIndexFixing(IndexON,D2776,TRUE,_xll.ohTrigger(RecalcTrigger,TriggerON)),NA())</f>
        <v>1.5813141624353433E-2</v>
      </c>
      <c r="H2776" s="42">
        <f>_xll.qlCalendarAdvance(Calendar,$H2775,B2776,"f",FALSE)</f>
        <v>58951</v>
      </c>
      <c r="I2776" s="172">
        <f>_xll.qlInterestRateIndexValueDate(Index1M,$H2776)</f>
        <v>58951</v>
      </c>
      <c r="J2776" s="177">
        <f>IFERROR(_xll.qlIndexFixing(Index1M,$H2776,TRUE,_xll.ohTrigger(RecalcTrigger,Trigger1M)),NA())</f>
        <v>1.5795681376418381E-2</v>
      </c>
      <c r="K2776" s="44">
        <f>IFERROR(_xll.qlIndexFixing(Index3M,H2776,TRUE,_xll.ohTrigger(RecalcTrigger,Trigger3M)),NA())</f>
        <v>1.6308046287405308E-2</v>
      </c>
      <c r="L2776" s="44">
        <f>IFERROR(_xll.qlIndexFixing(Index6M,$H2776,TRUE,_xll.ohTrigger(RecalcTrigger,Trigger6M)),NA())</f>
        <v>1.6513099554454649E-2</v>
      </c>
      <c r="M2776" s="178">
        <f>IFERROR(_xll.qlIndexFixing(Index1Y,$H2776,TRUE,_xll.ohTrigger(RecalcTrigger,Trigger1Y)),NA())</f>
        <v>1.6761829467438982E-2</v>
      </c>
      <c r="N2776" s="177">
        <f>IFERROR(_xll.qlIndexFixing(ONIndex1M,I2776,TRUE,_xll.ohTrigger(RecalcTrigger,Trigger1M)),NA())</f>
        <v>1.5775374786756169E-2</v>
      </c>
      <c r="O2776" s="44">
        <f>IFERROR(_xll.qlIndexFixing(ONIndex3M,I2776,TRUE,_xll.ohTrigger(RecalcTrigger,Trigger3M)),NA())</f>
        <v>1.6248588197019798E-2</v>
      </c>
      <c r="P2776" s="44">
        <f>IFERROR(_xll.qlIndexFixing(ONIndex6M,I2776,TRUE,_xll.ohTrigger(RecalcTrigger,Trigger6M)),NA())</f>
        <v>1.6392137457179601E-2</v>
      </c>
      <c r="Q2776" s="178">
        <f>IFERROR(_xll.qlIndexFixing(ONIndex1Y,I2776,TRUE,_xll.ohTrigger(RecalcTrigger,Trigger1Y)),NA())</f>
        <v>1.6515698076812191E-2</v>
      </c>
    </row>
    <row r="2777" spans="2:17" x14ac:dyDescent="0.2">
      <c r="B2777" s="39" t="s">
        <v>42</v>
      </c>
      <c r="D2777" s="42">
        <f>_xll.qlCalendarAdvance(Calendar,$D2776,B2777,"f",FALSE)</f>
        <v>58958</v>
      </c>
      <c r="E2777" s="172">
        <f>_xll.qlInterestRateIndexValueDate(IndexON,D2777)</f>
        <v>58958</v>
      </c>
      <c r="F2777" s="188">
        <f>IFERROR(_xll.qlIndexFixing(IndexON,D2777,TRUE,_xll.ohTrigger(RecalcTrigger,TriggerON)),NA())</f>
        <v>1.5817191417935028E-2</v>
      </c>
      <c r="H2777" s="42">
        <f>_xll.qlCalendarAdvance(Calendar,$H2776,B2777,"f",FALSE)</f>
        <v>58958</v>
      </c>
      <c r="I2777" s="172">
        <f>_xll.qlInterestRateIndexValueDate(Index1M,$H2777)</f>
        <v>58958</v>
      </c>
      <c r="J2777" s="177">
        <f>IFERROR(_xll.qlIndexFixing(Index1M,$H2777,TRUE,_xll.ohTrigger(RecalcTrigger,Trigger1M)),NA())</f>
        <v>1.5797899706009238E-2</v>
      </c>
      <c r="K2777" s="44">
        <f>IFERROR(_xll.qlIndexFixing(Index3M,H2777,TRUE,_xll.ohTrigger(RecalcTrigger,Trigger3M)),NA())</f>
        <v>1.6312169362657839E-2</v>
      </c>
      <c r="L2777" s="44">
        <f>IFERROR(_xll.qlIndexFixing(Index6M,$H2777,TRUE,_xll.ohTrigger(RecalcTrigger,Trigger6M)),NA())</f>
        <v>1.6516590965498214E-2</v>
      </c>
      <c r="M2777" s="178">
        <f>IFERROR(_xll.qlIndexFixing(Index1Y,$H2777,TRUE,_xll.ohTrigger(RecalcTrigger,Trigger1Y)),NA())</f>
        <v>1.6766193387513617E-2</v>
      </c>
      <c r="N2777" s="177">
        <f>IFERROR(_xll.qlIndexFixing(ONIndex1M,I2777,TRUE,_xll.ohTrigger(RecalcTrigger,Trigger1M)),NA())</f>
        <v>1.5779457071953829E-2</v>
      </c>
      <c r="O2777" s="44">
        <f>IFERROR(_xll.qlIndexFixing(ONIndex3M,I2777,TRUE,_xll.ohTrigger(RecalcTrigger,Trigger3M)),NA())</f>
        <v>1.6252582479734379E-2</v>
      </c>
      <c r="P2777" s="44">
        <f>IFERROR(_xll.qlIndexFixing(ONIndex6M,I2777,TRUE,_xll.ohTrigger(RecalcTrigger,Trigger6M)),NA())</f>
        <v>1.6396054020968442E-2</v>
      </c>
      <c r="Q2777" s="178">
        <f>IFERROR(_xll.qlIndexFixing(ONIndex1Y,I2777,TRUE,_xll.ohTrigger(RecalcTrigger,Trigger1Y)),NA())</f>
        <v>1.6519551045610648E-2</v>
      </c>
    </row>
    <row r="2778" spans="2:17" x14ac:dyDescent="0.2">
      <c r="B2778" s="39" t="s">
        <v>42</v>
      </c>
      <c r="D2778" s="42">
        <f>_xll.qlCalendarAdvance(Calendar,$D2777,B2778,"f",FALSE)</f>
        <v>58965</v>
      </c>
      <c r="E2778" s="172">
        <f>_xll.qlInterestRateIndexValueDate(IndexON,D2778)</f>
        <v>58965</v>
      </c>
      <c r="F2778" s="188">
        <f>IFERROR(_xll.qlIndexFixing(IndexON,D2778,TRUE,_xll.ohTrigger(RecalcTrigger,TriggerON)),NA())</f>
        <v>1.5821257956731838E-2</v>
      </c>
      <c r="H2778" s="42">
        <f>_xll.qlCalendarAdvance(Calendar,$H2777,B2778,"f",FALSE)</f>
        <v>58965</v>
      </c>
      <c r="I2778" s="172">
        <f>_xll.qlInterestRateIndexValueDate(Index1M,$H2778)</f>
        <v>58965</v>
      </c>
      <c r="J2778" s="177">
        <f>IFERROR(_xll.qlIndexFixing(Index1M,$H2778,TRUE,_xll.ohTrigger(RecalcTrigger,Trigger1M)),NA())</f>
        <v>1.5802049730301637E-2</v>
      </c>
      <c r="K2778" s="44">
        <f>IFERROR(_xll.qlIndexFixing(Index3M,H2778,TRUE,_xll.ohTrigger(RecalcTrigger,Trigger3M)),NA())</f>
        <v>1.6316309757653861E-2</v>
      </c>
      <c r="L2778" s="44">
        <f>IFERROR(_xll.qlIndexFixing(Index6M,$H2778,TRUE,_xll.ohTrigger(RecalcTrigger,Trigger6M)),NA())</f>
        <v>1.6520773848859135E-2</v>
      </c>
      <c r="M2778" s="178">
        <f>IFERROR(_xll.qlIndexFixing(Index1Y,$H2778,TRUE,_xll.ohTrigger(RecalcTrigger,Trigger1Y)),NA())</f>
        <v>1.6770574500936108E-2</v>
      </c>
      <c r="N2778" s="177">
        <f>IFERROR(_xll.qlIndexFixing(ONIndex1M,I2778,TRUE,_xll.ohTrigger(RecalcTrigger,Trigger1M)),NA())</f>
        <v>1.578355971759815E-2</v>
      </c>
      <c r="O2778" s="44">
        <f>IFERROR(_xll.qlIndexFixing(ONIndex3M,I2778,TRUE,_xll.ohTrigger(RecalcTrigger,Trigger3M)),NA())</f>
        <v>1.6256594007881819E-2</v>
      </c>
      <c r="P2778" s="44">
        <f>IFERROR(_xll.qlIndexFixing(ONIndex6M,I2778,TRUE,_xll.ohTrigger(RecalcTrigger,Trigger6M)),NA())</f>
        <v>1.6399987166907382E-2</v>
      </c>
      <c r="Q2778" s="178">
        <f>IFERROR(_xll.qlIndexFixing(ONIndex1Y,I2778,TRUE,_xll.ohTrigger(RecalcTrigger,Trigger1Y)),NA())</f>
        <v>1.6523420906804365E-2</v>
      </c>
    </row>
    <row r="2779" spans="2:17" x14ac:dyDescent="0.2">
      <c r="B2779" s="39" t="s">
        <v>42</v>
      </c>
      <c r="D2779" s="42">
        <f>_xll.qlCalendarAdvance(Calendar,$D2778,B2779,"f",FALSE)</f>
        <v>58972</v>
      </c>
      <c r="E2779" s="172">
        <f>_xll.qlInterestRateIndexValueDate(IndexON,D2779)</f>
        <v>58972</v>
      </c>
      <c r="F2779" s="188">
        <f>IFERROR(_xll.qlIndexFixing(IndexON,D2779,TRUE,_xll.ohTrigger(RecalcTrigger,TriggerON)),NA())</f>
        <v>1.5825341240500723E-2</v>
      </c>
      <c r="H2779" s="42">
        <f>_xll.qlCalendarAdvance(Calendar,$H2778,B2779,"f",FALSE)</f>
        <v>58972</v>
      </c>
      <c r="I2779" s="172">
        <f>_xll.qlInterestRateIndexValueDate(Index1M,$H2779)</f>
        <v>58972</v>
      </c>
      <c r="J2779" s="177">
        <f>IFERROR(_xll.qlIndexFixing(Index1M,$H2779,TRUE,_xll.ohTrigger(RecalcTrigger,Trigger1M)),NA())</f>
        <v>1.5806220142139876E-2</v>
      </c>
      <c r="K2779" s="44">
        <f>IFERROR(_xll.qlIndexFixing(Index3M,H2779,TRUE,_xll.ohTrigger(RecalcTrigger,Trigger3M)),NA())</f>
        <v>1.6320467472444467E-2</v>
      </c>
      <c r="L2779" s="44">
        <f>IFERROR(_xll.qlIndexFixing(Index6M,$H2779,TRUE,_xll.ohTrigger(RecalcTrigger,Trigger6M)),NA())</f>
        <v>1.6524973459544855E-2</v>
      </c>
      <c r="M2779" s="178">
        <f>IFERROR(_xll.qlIndexFixing(Index1Y,$H2779,TRUE,_xll.ohTrigger(RecalcTrigger,Trigger1Y)),NA())</f>
        <v>1.6774972807928501E-2</v>
      </c>
      <c r="N2779" s="177">
        <f>IFERROR(_xll.qlIndexFixing(ONIndex1M,I2779,TRUE,_xll.ohTrigger(RecalcTrigger,Trigger1M)),NA())</f>
        <v>1.5787682724013319E-2</v>
      </c>
      <c r="O2779" s="44">
        <f>IFERROR(_xll.qlIndexFixing(ONIndex3M,I2779,TRUE,_xll.ohTrigger(RecalcTrigger,Trigger3M)),NA())</f>
        <v>1.6260622781381073E-2</v>
      </c>
      <c r="P2779" s="44">
        <f>IFERROR(_xll.qlIndexFixing(ONIndex6M,I2779,TRUE,_xll.ohTrigger(RecalcTrigger,Trigger6M)),NA())</f>
        <v>1.6403936894753279E-2</v>
      </c>
      <c r="Q2779" s="178">
        <f>IFERROR(_xll.qlIndexFixing(ONIndex1Y,I2779,TRUE,_xll.ohTrigger(RecalcTrigger,Trigger1Y)),NA())</f>
        <v>1.6527307660069157E-2</v>
      </c>
    </row>
    <row r="2780" spans="2:17" x14ac:dyDescent="0.2">
      <c r="B2780" s="39" t="s">
        <v>42</v>
      </c>
      <c r="D2780" s="42">
        <f>_xll.qlCalendarAdvance(Calendar,$D2779,B2780,"f",FALSE)</f>
        <v>58979</v>
      </c>
      <c r="E2780" s="172">
        <f>_xll.qlInterestRateIndexValueDate(IndexON,D2780)</f>
        <v>58979</v>
      </c>
      <c r="F2780" s="188">
        <f>IFERROR(_xll.qlIndexFixing(IndexON,D2780,TRUE,_xll.ohTrigger(RecalcTrigger,TriggerON)),NA())</f>
        <v>1.5829441269160638E-2</v>
      </c>
      <c r="H2780" s="42">
        <f>_xll.qlCalendarAdvance(Calendar,$H2779,B2780,"f",FALSE)</f>
        <v>58979</v>
      </c>
      <c r="I2780" s="172">
        <f>_xll.qlInterestRateIndexValueDate(Index1M,$H2780)</f>
        <v>58979</v>
      </c>
      <c r="J2780" s="177">
        <f>IFERROR(_xll.qlIndexFixing(Index1M,$H2780,TRUE,_xll.ohTrigger(RecalcTrigger,Trigger1M)),NA())</f>
        <v>1.5810410941534757E-2</v>
      </c>
      <c r="K2780" s="44">
        <f>IFERROR(_xll.qlIndexFixing(Index3M,H2780,TRUE,_xll.ohTrigger(RecalcTrigger,Trigger3M)),NA())</f>
        <v>1.6324642507084274E-2</v>
      </c>
      <c r="L2780" s="44">
        <f>IFERROR(_xll.qlIndexFixing(Index6M,$H2780,TRUE,_xll.ohTrigger(RecalcTrigger,Trigger6M)),NA())</f>
        <v>1.6529189797659896E-2</v>
      </c>
      <c r="M2780" s="178">
        <f>IFERROR(_xll.qlIndexFixing(Index1Y,$H2780,TRUE,_xll.ohTrigger(RecalcTrigger,Trigger1Y)),NA())</f>
        <v>1.6779388308713505E-2</v>
      </c>
      <c r="N2780" s="177">
        <f>IFERROR(_xll.qlIndexFixing(ONIndex1M,I2780,TRUE,_xll.ohTrigger(RecalcTrigger,Trigger1M)),NA())</f>
        <v>1.579182609087515E-2</v>
      </c>
      <c r="O2780" s="44">
        <f>IFERROR(_xll.qlIndexFixing(ONIndex3M,I2780,TRUE,_xll.ohTrigger(RecalcTrigger,Trigger3M)),NA())</f>
        <v>1.6264668800151094E-2</v>
      </c>
      <c r="P2780" s="44">
        <f>IFERROR(_xll.qlIndexFixing(ONIndex6M,I2780,TRUE,_xll.ohTrigger(RecalcTrigger,Trigger6M)),NA())</f>
        <v>1.6407903204749275E-2</v>
      </c>
      <c r="Q2780" s="178">
        <f>IFERROR(_xll.qlIndexFixing(ONIndex1Y,I2780,TRUE,_xll.ohTrigger(RecalcTrigger,Trigger1Y)),NA())</f>
        <v>1.6531211305405025E-2</v>
      </c>
    </row>
    <row r="2781" spans="2:17" x14ac:dyDescent="0.2">
      <c r="B2781" s="39" t="s">
        <v>42</v>
      </c>
      <c r="D2781" s="42">
        <f>_xll.qlCalendarAdvance(Calendar,$D2780,B2781,"f",FALSE)</f>
        <v>58986</v>
      </c>
      <c r="E2781" s="172">
        <f>_xll.qlInterestRateIndexValueDate(IndexON,D2781)</f>
        <v>58986</v>
      </c>
      <c r="F2781" s="188">
        <f>IFERROR(_xll.qlIndexFixing(IndexON,D2781,TRUE,_xll.ohTrigger(RecalcTrigger,TriggerON)),NA())</f>
        <v>1.5833558042873674E-2</v>
      </c>
      <c r="H2781" s="42">
        <f>_xll.qlCalendarAdvance(Calendar,$H2780,B2781,"f",FALSE)</f>
        <v>58986</v>
      </c>
      <c r="I2781" s="172">
        <f>_xll.qlInterestRateIndexValueDate(Index1M,$H2781)</f>
        <v>58986</v>
      </c>
      <c r="J2781" s="177">
        <f>IFERROR(_xll.qlIndexFixing(Index1M,$H2781,TRUE,_xll.ohTrigger(RecalcTrigger,Trigger1M)),NA())</f>
        <v>1.5814622128513294E-2</v>
      </c>
      <c r="K2781" s="44">
        <f>IFERROR(_xll.qlIndexFixing(Index3M,H2781,TRUE,_xll.ohTrigger(RecalcTrigger,Trigger3M)),NA())</f>
        <v>1.6328834861628783E-2</v>
      </c>
      <c r="L2781" s="44">
        <f>IFERROR(_xll.qlIndexFixing(Index6M,$H2781,TRUE,_xll.ohTrigger(RecalcTrigger,Trigger6M)),NA())</f>
        <v>1.6533422863309222E-2</v>
      </c>
      <c r="M2781" s="178">
        <f>IFERROR(_xll.qlIndexFixing(Index1Y,$H2781,TRUE,_xll.ohTrigger(RecalcTrigger,Trigger1Y)),NA())</f>
        <v>1.6783821003514943E-2</v>
      </c>
      <c r="N2781" s="177">
        <f>IFERROR(_xll.qlIndexFixing(ONIndex1M,I2781,TRUE,_xll.ohTrigger(RecalcTrigger,Trigger1M)),NA())</f>
        <v>1.5795989818345735E-2</v>
      </c>
      <c r="O2781" s="44">
        <f>IFERROR(_xll.qlIndexFixing(ONIndex3M,I2781,TRUE,_xll.ohTrigger(RecalcTrigger,Trigger3M)),NA())</f>
        <v>1.6268732064353975E-2</v>
      </c>
      <c r="P2781" s="44">
        <f>IFERROR(_xll.qlIndexFixing(ONIndex6M,I2781,TRUE,_xll.ohTrigger(RecalcTrigger,Trigger6M)),NA())</f>
        <v>1.6411886096652228E-2</v>
      </c>
      <c r="Q2781" s="178">
        <f>IFERROR(_xll.qlIndexFixing(ONIndex1Y,I2781,TRUE,_xll.ohTrigger(RecalcTrigger,Trigger1Y)),NA())</f>
        <v>1.653513184297406E-2</v>
      </c>
    </row>
    <row r="2782" spans="2:17" x14ac:dyDescent="0.2">
      <c r="B2782" s="39" t="s">
        <v>42</v>
      </c>
      <c r="D2782" s="42">
        <f>_xll.qlCalendarAdvance(Calendar,$D2781,B2782,"f",FALSE)</f>
        <v>58993</v>
      </c>
      <c r="E2782" s="172">
        <f>_xll.qlInterestRateIndexValueDate(IndexON,D2782)</f>
        <v>58993</v>
      </c>
      <c r="F2782" s="188">
        <f>IFERROR(_xll.qlIndexFixing(IndexON,D2782,TRUE,_xll.ohTrigger(RecalcTrigger,TriggerON)),NA())</f>
        <v>1.5837691561558787E-2</v>
      </c>
      <c r="H2782" s="42">
        <f>_xll.qlCalendarAdvance(Calendar,$H2781,B2782,"f",FALSE)</f>
        <v>58993</v>
      </c>
      <c r="I2782" s="172">
        <f>_xll.qlInterestRateIndexValueDate(Index1M,$H2782)</f>
        <v>58993</v>
      </c>
      <c r="J2782" s="177">
        <f>IFERROR(_xll.qlIndexFixing(Index1M,$H2782,TRUE,_xll.ohTrigger(RecalcTrigger,Trigger1M)),NA())</f>
        <v>1.5820794483287132E-2</v>
      </c>
      <c r="K2782" s="44">
        <f>IFERROR(_xll.qlIndexFixing(Index3M,H2782,TRUE,_xll.ohTrigger(RecalcTrigger,Trigger3M)),NA())</f>
        <v>1.6333044536131731E-2</v>
      </c>
      <c r="L2782" s="44">
        <f>IFERROR(_xll.qlIndexFixing(Index6M,$H2782,TRUE,_xll.ohTrigger(RecalcTrigger,Trigger6M)),NA())</f>
        <v>1.6538355709396255E-2</v>
      </c>
      <c r="M2782" s="178">
        <f>IFERROR(_xll.qlIndexFixing(Index1Y,$H2782,TRUE,_xll.ohTrigger(RecalcTrigger,Trigger1Y)),NA())</f>
        <v>1.6788270892557744E-2</v>
      </c>
      <c r="N2782" s="177">
        <f>IFERROR(_xll.qlIndexFixing(ONIndex1M,I2782,TRUE,_xll.ohTrigger(RecalcTrigger,Trigger1M)),NA())</f>
        <v>1.5800173906506121E-2</v>
      </c>
      <c r="O2782" s="44">
        <f>IFERROR(_xll.qlIndexFixing(ONIndex3M,I2782,TRUE,_xll.ohTrigger(RecalcTrigger,Trigger3M)),NA())</f>
        <v>1.6272812574070761E-2</v>
      </c>
      <c r="P2782" s="44">
        <f>IFERROR(_xll.qlIndexFixing(ONIndex6M,I2782,TRUE,_xll.ohTrigger(RecalcTrigger,Trigger6M)),NA())</f>
        <v>1.6415885570786326E-2</v>
      </c>
      <c r="Q2782" s="178">
        <f>IFERROR(_xll.qlIndexFixing(ONIndex1Y,I2782,TRUE,_xll.ohTrigger(RecalcTrigger,Trigger1Y)),NA())</f>
        <v>1.6539069272695217E-2</v>
      </c>
    </row>
    <row r="2783" spans="2:17" x14ac:dyDescent="0.2">
      <c r="B2783" s="39" t="s">
        <v>42</v>
      </c>
      <c r="D2783" s="42">
        <f>_xll.qlCalendarAdvance(Calendar,$D2782,B2783,"f",FALSE)</f>
        <v>59000</v>
      </c>
      <c r="E2783" s="172">
        <f>_xll.qlInterestRateIndexValueDate(IndexON,D2783)</f>
        <v>59000</v>
      </c>
      <c r="F2783" s="188">
        <f>IFERROR(_xll.qlIndexFixing(IndexON,D2783,TRUE,_xll.ohTrigger(RecalcTrigger,TriggerON)),NA())</f>
        <v>1.5841841825215974E-2</v>
      </c>
      <c r="H2783" s="42">
        <f>_xll.qlCalendarAdvance(Calendar,$H2782,B2783,"f",FALSE)</f>
        <v>59000</v>
      </c>
      <c r="I2783" s="172">
        <f>_xll.qlInterestRateIndexValueDate(Index1M,$H2783)</f>
        <v>59000</v>
      </c>
      <c r="J2783" s="177">
        <f>IFERROR(_xll.qlIndexFixing(Index1M,$H2783,TRUE,_xll.ohTrigger(RecalcTrigger,Trigger1M)),NA())</f>
        <v>1.5825051367462522E-2</v>
      </c>
      <c r="K2783" s="44">
        <f>IFERROR(_xll.qlIndexFixing(Index3M,H2783,TRUE,_xll.ohTrigger(RecalcTrigger,Trigger3M)),NA())</f>
        <v>1.6337271530648616E-2</v>
      </c>
      <c r="L2783" s="44">
        <f>IFERROR(_xll.qlIndexFixing(Index6M,$H2783,TRUE,_xll.ohTrigger(RecalcTrigger,Trigger6M)),NA())</f>
        <v>1.6542623617886013E-2</v>
      </c>
      <c r="M2783" s="178">
        <f>IFERROR(_xll.qlIndexFixing(Index1Y,$H2783,TRUE,_xll.ohTrigger(RecalcTrigger,Trigger1Y)),NA())</f>
        <v>1.6792737976067063E-2</v>
      </c>
      <c r="N2783" s="177">
        <f>IFERROR(_xll.qlIndexFixing(ONIndex1M,I2783,TRUE,_xll.ohTrigger(RecalcTrigger,Trigger1M)),NA())</f>
        <v>1.5804378355275261E-2</v>
      </c>
      <c r="O2783" s="44">
        <f>IFERROR(_xll.qlIndexFixing(ONIndex3M,I2783,TRUE,_xll.ohTrigger(RecalcTrigger,Trigger3M)),NA())</f>
        <v>1.6276910328977268E-2</v>
      </c>
      <c r="P2783" s="44">
        <f>IFERROR(_xll.qlIndexFixing(ONIndex6M,I2783,TRUE,_xll.ohTrigger(RecalcTrigger,Trigger6M)),NA())</f>
        <v>1.6419901626827382E-2</v>
      </c>
      <c r="Q2783" s="178">
        <f>IFERROR(_xll.qlIndexFixing(ONIndex1Y,I2783,TRUE,_xll.ohTrigger(RecalcTrigger,Trigger1Y)),NA())</f>
        <v>1.6543023594487449E-2</v>
      </c>
    </row>
    <row r="2784" spans="2:17" x14ac:dyDescent="0.2">
      <c r="B2784" s="39" t="s">
        <v>42</v>
      </c>
      <c r="D2784" s="42">
        <f>_xll.qlCalendarAdvance(Calendar,$D2783,B2784,"f",FALSE)</f>
        <v>59007</v>
      </c>
      <c r="E2784" s="172">
        <f>_xll.qlInterestRateIndexValueDate(IndexON,D2784)</f>
        <v>59007</v>
      </c>
      <c r="F2784" s="188">
        <f>IFERROR(_xll.qlIndexFixing(IndexON,D2784,TRUE,_xll.ohTrigger(RecalcTrigger,TriggerON)),NA())</f>
        <v>1.5846008833926284E-2</v>
      </c>
      <c r="H2784" s="42">
        <f>_xll.qlCalendarAdvance(Calendar,$H2783,B2784,"f",FALSE)</f>
        <v>59007</v>
      </c>
      <c r="I2784" s="172">
        <f>_xll.qlInterestRateIndexValueDate(Index1M,$H2784)</f>
        <v>59007</v>
      </c>
      <c r="J2784" s="177">
        <f>IFERROR(_xll.qlIndexFixing(Index1M,$H2784,TRUE,_xll.ohTrigger(RecalcTrigger,Trigger1M)),NA())</f>
        <v>1.5829328642079071E-2</v>
      </c>
      <c r="K2784" s="44">
        <f>IFERROR(_xll.qlIndexFixing(Index3M,H2784,TRUE,_xll.ohTrigger(RecalcTrigger,Trigger3M)),NA())</f>
        <v>1.6341515845234057E-2</v>
      </c>
      <c r="L2784" s="44">
        <f>IFERROR(_xll.qlIndexFixing(Index6M,$H2784,TRUE,_xll.ohTrigger(RecalcTrigger,Trigger6M)),NA())</f>
        <v>1.6546908255039485E-2</v>
      </c>
      <c r="M2784" s="178">
        <f>IFERROR(_xll.qlIndexFixing(Index1Y,$H2784,TRUE,_xll.ohTrigger(RecalcTrigger,Trigger1Y)),NA())</f>
        <v>1.6797222254269828E-2</v>
      </c>
      <c r="N2784" s="177">
        <f>IFERROR(_xll.qlIndexFixing(ONIndex1M,I2784,TRUE,_xll.ohTrigger(RecalcTrigger,Trigger1M)),NA())</f>
        <v>1.5808603164491064E-2</v>
      </c>
      <c r="O2784" s="44">
        <f>IFERROR(_xll.qlIndexFixing(ONIndex3M,I2784,TRUE,_xll.ohTrigger(RecalcTrigger,Trigger3M)),NA())</f>
        <v>1.6281025329235588E-2</v>
      </c>
      <c r="P2784" s="44">
        <f>IFERROR(_xll.qlIndexFixing(ONIndex6M,I2784,TRUE,_xll.ohTrigger(RecalcTrigger,Trigger6M)),NA())</f>
        <v>1.6423934264856443E-2</v>
      </c>
      <c r="Q2784" s="178">
        <f>IFERROR(_xll.qlIndexFixing(ONIndex1Y,I2784,TRUE,_xll.ohTrigger(RecalcTrigger,Trigger1Y)),NA())</f>
        <v>1.6546994808431803E-2</v>
      </c>
    </row>
    <row r="2785" spans="2:17" x14ac:dyDescent="0.2">
      <c r="B2785" s="39" t="s">
        <v>42</v>
      </c>
      <c r="D2785" s="42">
        <f>_xll.qlCalendarAdvance(Calendar,$D2784,B2785,"f",FALSE)</f>
        <v>59014</v>
      </c>
      <c r="E2785" s="172">
        <f>_xll.qlInterestRateIndexValueDate(IndexON,D2785)</f>
        <v>59014</v>
      </c>
      <c r="F2785" s="188">
        <f>IFERROR(_xll.qlIndexFixing(IndexON,D2785,TRUE,_xll.ohTrigger(RecalcTrigger,TriggerON)),NA())</f>
        <v>1.5850192587608669E-2</v>
      </c>
      <c r="H2785" s="42">
        <f>_xll.qlCalendarAdvance(Calendar,$H2784,B2785,"f",FALSE)</f>
        <v>59014</v>
      </c>
      <c r="I2785" s="172">
        <f>_xll.qlInterestRateIndexValueDate(Index1M,$H2785)</f>
        <v>59014</v>
      </c>
      <c r="J2785" s="177">
        <f>IFERROR(_xll.qlIndexFixing(Index1M,$H2785,TRUE,_xll.ohTrigger(RecalcTrigger,Trigger1M)),NA())</f>
        <v>1.5834278509457681E-2</v>
      </c>
      <c r="K2785" s="44">
        <f>IFERROR(_xll.qlIndexFixing(Index3M,H2785,TRUE,_xll.ohTrigger(RecalcTrigger,Trigger3M)),NA())</f>
        <v>1.6345777479944434E-2</v>
      </c>
      <c r="L2785" s="44">
        <f>IFERROR(_xll.qlIndexFixing(Index6M,$H2785,TRUE,_xll.ohTrigger(RecalcTrigger,Trigger6M)),NA())</f>
        <v>1.6551209620965908E-2</v>
      </c>
      <c r="M2785" s="178">
        <f>IFERROR(_xll.qlIndexFixing(Index1Y,$H2785,TRUE,_xll.ohTrigger(RecalcTrigger,Trigger1Y)),NA())</f>
        <v>1.6801723727393192E-2</v>
      </c>
      <c r="N2785" s="177">
        <f>IFERROR(_xll.qlIndexFixing(ONIndex1M,I2785,TRUE,_xll.ohTrigger(RecalcTrigger,Trigger1M)),NA())</f>
        <v>1.5812848334477714E-2</v>
      </c>
      <c r="O2785" s="44">
        <f>IFERROR(_xll.qlIndexFixing(ONIndex3M,I2785,TRUE,_xll.ohTrigger(RecalcTrigger,Trigger3M)),NA())</f>
        <v>1.6285157574926767E-2</v>
      </c>
      <c r="P2785" s="44">
        <f>IFERROR(_xll.qlIndexFixing(ONIndex6M,I2785,TRUE,_xll.ohTrigger(RecalcTrigger,Trigger6M)),NA())</f>
        <v>1.6427983485035602E-2</v>
      </c>
      <c r="Q2785" s="178">
        <f>IFERROR(_xll.qlIndexFixing(ONIndex1Y,I2785,TRUE,_xll.ohTrigger(RecalcTrigger,Trigger1Y)),NA())</f>
        <v>1.6550982914609325E-2</v>
      </c>
    </row>
    <row r="2786" spans="2:17" x14ac:dyDescent="0.2">
      <c r="B2786" s="39" t="s">
        <v>42</v>
      </c>
      <c r="D2786" s="42">
        <f>_xll.qlCalendarAdvance(Calendar,$D2785,B2786,"f",FALSE)</f>
        <v>59021</v>
      </c>
      <c r="E2786" s="172">
        <f>_xll.qlInterestRateIndexValueDate(IndexON,D2786)</f>
        <v>59021</v>
      </c>
      <c r="F2786" s="188">
        <f>IFERROR(_xll.qlIndexFixing(IndexON,D2786,TRUE,_xll.ohTrigger(RecalcTrigger,TriggerON)),NA())</f>
        <v>1.585439308626313E-2</v>
      </c>
      <c r="H2786" s="42">
        <f>_xll.qlCalendarAdvance(Calendar,$H2785,B2786,"f",FALSE)</f>
        <v>59021</v>
      </c>
      <c r="I2786" s="172">
        <f>_xll.qlInterestRateIndexValueDate(Index1M,$H2786)</f>
        <v>59021</v>
      </c>
      <c r="J2786" s="177">
        <f>IFERROR(_xll.qlIndexFixing(Index1M,$H2786,TRUE,_xll.ohTrigger(RecalcTrigger,Trigger1M)),NA())</f>
        <v>1.5837944362768246E-2</v>
      </c>
      <c r="K2786" s="44">
        <f>IFERROR(_xll.qlIndexFixing(Index3M,H2786,TRUE,_xll.ohTrigger(RecalcTrigger,Trigger3M)),NA())</f>
        <v>1.6350056434832602E-2</v>
      </c>
      <c r="L2786" s="44">
        <f>IFERROR(_xll.qlIndexFixing(Index6M,$H2786,TRUE,_xll.ohTrigger(RecalcTrigger,Trigger6M)),NA())</f>
        <v>1.6555527715773198E-2</v>
      </c>
      <c r="M2786" s="178">
        <f>IFERROR(_xll.qlIndexFixing(Index1Y,$H2786,TRUE,_xll.ohTrigger(RecalcTrigger,Trigger1Y)),NA())</f>
        <v>1.6806242395665416E-2</v>
      </c>
      <c r="N2786" s="177">
        <f>IFERROR(_xll.qlIndexFixing(ONIndex1M,I2786,TRUE,_xll.ohTrigger(RecalcTrigger,Trigger1M)),NA())</f>
        <v>1.5817113865154164E-2</v>
      </c>
      <c r="O2786" s="44">
        <f>IFERROR(_xll.qlIndexFixing(ONIndex3M,I2786,TRUE,_xll.ohTrigger(RecalcTrigger,Trigger3M)),NA())</f>
        <v>1.628930706596976E-2</v>
      </c>
      <c r="P2786" s="44">
        <f>IFERROR(_xll.qlIndexFixing(ONIndex6M,I2786,TRUE,_xll.ohTrigger(RecalcTrigger,Trigger6M)),NA())</f>
        <v>1.6432049287283812E-2</v>
      </c>
      <c r="Q2786" s="178">
        <f>IFERROR(_xll.qlIndexFixing(ONIndex1Y,I2786,TRUE,_xll.ohTrigger(RecalcTrigger,Trigger1Y)),NA())</f>
        <v>1.6554987912857921E-2</v>
      </c>
    </row>
    <row r="2787" spans="2:17" x14ac:dyDescent="0.2">
      <c r="B2787" s="39" t="s">
        <v>42</v>
      </c>
      <c r="D2787" s="42">
        <f>_xll.qlCalendarAdvance(Calendar,$D2786,B2787,"f",FALSE)</f>
        <v>59028</v>
      </c>
      <c r="E2787" s="172">
        <f>_xll.qlInterestRateIndexValueDate(IndexON,D2787)</f>
        <v>59028</v>
      </c>
      <c r="F2787" s="188">
        <f>IFERROR(_xll.qlIndexFixing(IndexON,D2787,TRUE,_xll.ohTrigger(RecalcTrigger,TriggerON)),NA())</f>
        <v>1.5858610329889666E-2</v>
      </c>
      <c r="H2787" s="42">
        <f>_xll.qlCalendarAdvance(Calendar,$H2786,B2787,"f",FALSE)</f>
        <v>59028</v>
      </c>
      <c r="I2787" s="172">
        <f>_xll.qlInterestRateIndexValueDate(Index1M,$H2787)</f>
        <v>59028</v>
      </c>
      <c r="J2787" s="177">
        <f>IFERROR(_xll.qlIndexFixing(Index1M,$H2787,TRUE,_xll.ohTrigger(RecalcTrigger,Trigger1M)),NA())</f>
        <v>1.584228280888017E-2</v>
      </c>
      <c r="K2787" s="44">
        <f>IFERROR(_xll.qlIndexFixing(Index3M,H2787,TRUE,_xll.ohTrigger(RecalcTrigger,Trigger3M)),NA())</f>
        <v>1.6354352709958466E-2</v>
      </c>
      <c r="L2787" s="44">
        <f>IFERROR(_xll.qlIndexFixing(Index6M,$H2787,TRUE,_xll.ohTrigger(RecalcTrigger,Trigger6M)),NA())</f>
        <v>1.6559862539567503E-2</v>
      </c>
      <c r="M2787" s="178">
        <f>IFERROR(_xll.qlIndexFixing(Index1Y,$H2787,TRUE,_xll.ohTrigger(RecalcTrigger,Trigger1Y)),NA())</f>
        <v>1.6810778259315429E-2</v>
      </c>
      <c r="N2787" s="177">
        <f>IFERROR(_xll.qlIndexFixing(ONIndex1M,I2787,TRUE,_xll.ohTrigger(RecalcTrigger,Trigger1M)),NA())</f>
        <v>1.5821399756196231E-2</v>
      </c>
      <c r="O2787" s="44">
        <f>IFERROR(_xll.qlIndexFixing(ONIndex3M,I2787,TRUE,_xll.ohTrigger(RecalcTrigger,Trigger3M)),NA())</f>
        <v>1.6293473802364566E-2</v>
      </c>
      <c r="P2787" s="44">
        <f>IFERROR(_xll.qlIndexFixing(ONIndex6M,I2787,TRUE,_xll.ohTrigger(RecalcTrigger,Trigger6M)),NA())</f>
        <v>1.643613167143898E-2</v>
      </c>
      <c r="Q2787" s="178">
        <f>IFERROR(_xll.qlIndexFixing(ONIndex1Y,I2787,TRUE,_xll.ohTrigger(RecalcTrigger,Trigger1Y)),NA())</f>
        <v>1.655900980325864E-2</v>
      </c>
    </row>
    <row r="2788" spans="2:17" x14ac:dyDescent="0.2">
      <c r="B2788" s="39" t="s">
        <v>42</v>
      </c>
      <c r="D2788" s="42">
        <f>_xll.qlCalendarAdvance(Calendar,$D2787,B2788,"f",FALSE)</f>
        <v>59035</v>
      </c>
      <c r="E2788" s="172">
        <f>_xll.qlInterestRateIndexValueDate(IndexON,D2788)</f>
        <v>59035</v>
      </c>
      <c r="F2788" s="188">
        <f>IFERROR(_xll.qlIndexFixing(IndexON,D2788,TRUE,_xll.ohTrigger(RecalcTrigger,TriggerON)),NA())</f>
        <v>1.5862844318569325E-2</v>
      </c>
      <c r="H2788" s="42">
        <f>_xll.qlCalendarAdvance(Calendar,$H2787,B2788,"f",FALSE)</f>
        <v>59035</v>
      </c>
      <c r="I2788" s="172">
        <f>_xll.qlInterestRateIndexValueDate(Index1M,$H2788)</f>
        <v>59035</v>
      </c>
      <c r="J2788" s="177">
        <f>IFERROR(_xll.qlIndexFixing(Index1M,$H2788,TRUE,_xll.ohTrigger(RecalcTrigger,Trigger1M)),NA())</f>
        <v>1.5846641645541313E-2</v>
      </c>
      <c r="K2788" s="44">
        <f>IFERROR(_xll.qlIndexFixing(Index3M,H2788,TRUE,_xll.ohTrigger(RecalcTrigger,Trigger3M)),NA())</f>
        <v>1.6358666305374883E-2</v>
      </c>
      <c r="L2788" s="44">
        <f>IFERROR(_xll.qlIndexFixing(Index6M,$H2788,TRUE,_xll.ohTrigger(RecalcTrigger,Trigger6M)),NA())</f>
        <v>1.6564214092459388E-2</v>
      </c>
      <c r="M2788" s="178">
        <f>IFERROR(_xll.qlIndexFixing(Index1Y,$H2788,TRUE,_xll.ohTrigger(RecalcTrigger,Trigger1Y)),NA())</f>
        <v>1.6815331318573268E-2</v>
      </c>
      <c r="N2788" s="177">
        <f>IFERROR(_xll.qlIndexFixing(ONIndex1M,I2788,TRUE,_xll.ohTrigger(RecalcTrigger,Trigger1M)),NA())</f>
        <v>1.5825706007928098E-2</v>
      </c>
      <c r="O2788" s="44">
        <f>IFERROR(_xll.qlIndexFixing(ONIndex3M,I2788,TRUE,_xll.ohTrigger(RecalcTrigger,Trigger3M)),NA())</f>
        <v>1.6297657784192232E-2</v>
      </c>
      <c r="P2788" s="44">
        <f>IFERROR(_xll.qlIndexFixing(ONIndex6M,I2788,TRUE,_xll.ohTrigger(RecalcTrigger,Trigger6M)),NA())</f>
        <v>1.64402306376632E-2</v>
      </c>
      <c r="Q2788" s="178">
        <f>IFERROR(_xll.qlIndexFixing(ONIndex1Y,I2788,TRUE,_xll.ohTrigger(RecalcTrigger,Trigger1Y)),NA())</f>
        <v>1.6563048585973572E-2</v>
      </c>
    </row>
    <row r="2789" spans="2:17" x14ac:dyDescent="0.2">
      <c r="B2789" s="39" t="s">
        <v>42</v>
      </c>
      <c r="D2789" s="42">
        <f>_xll.qlCalendarAdvance(Calendar,$D2788,B2789,"f",FALSE)</f>
        <v>59042</v>
      </c>
      <c r="E2789" s="172">
        <f>_xll.qlInterestRateIndexValueDate(IndexON,D2789)</f>
        <v>59042</v>
      </c>
      <c r="F2789" s="188">
        <f>IFERROR(_xll.qlIndexFixing(IndexON,D2789,TRUE,_xll.ohTrigger(RecalcTrigger,TriggerON)),NA())</f>
        <v>1.5867095052221059E-2</v>
      </c>
      <c r="H2789" s="42">
        <f>_xll.qlCalendarAdvance(Calendar,$H2788,B2789,"f",FALSE)</f>
        <v>59042</v>
      </c>
      <c r="I2789" s="172">
        <f>_xll.qlInterestRateIndexValueDate(Index1M,$H2789)</f>
        <v>59042</v>
      </c>
      <c r="J2789" s="177">
        <f>IFERROR(_xll.qlIndexFixing(Index1M,$H2789,TRUE,_xll.ohTrigger(RecalcTrigger,Trigger1M)),NA())</f>
        <v>1.5851020872766401E-2</v>
      </c>
      <c r="K2789" s="44">
        <f>IFERROR(_xll.qlIndexFixing(Index3M,H2789,TRUE,_xll.ohTrigger(RecalcTrigger,Trigger3M)),NA())</f>
        <v>1.6362997221139115E-2</v>
      </c>
      <c r="L2789" s="44">
        <f>IFERROR(_xll.qlIndexFixing(Index6M,$H2789,TRUE,_xll.ohTrigger(RecalcTrigger,Trigger6M)),NA())</f>
        <v>1.6568582374558081E-2</v>
      </c>
      <c r="M2789" s="178">
        <f>IFERROR(_xll.qlIndexFixing(Index1Y,$H2789,TRUE,_xll.ohTrigger(RecalcTrigger,Trigger1Y)),NA())</f>
        <v>1.6819901573669638E-2</v>
      </c>
      <c r="N2789" s="177">
        <f>IFERROR(_xll.qlIndexFixing(ONIndex1M,I2789,TRUE,_xll.ohTrigger(RecalcTrigger,Trigger1M)),NA())</f>
        <v>1.5830032620430812E-2</v>
      </c>
      <c r="O2789" s="44">
        <f>IFERROR(_xll.qlIndexFixing(ONIndex3M,I2789,TRUE,_xll.ohTrigger(RecalcTrigger,Trigger3M)),NA())</f>
        <v>1.6301859011452757E-2</v>
      </c>
      <c r="P2789" s="44">
        <f>IFERROR(_xll.qlIndexFixing(ONIndex6M,I2789,TRUE,_xll.ohTrigger(RecalcTrigger,Trigger6M)),NA())</f>
        <v>1.6444346186037517E-2</v>
      </c>
      <c r="Q2789" s="178">
        <f>IFERROR(_xll.qlIndexFixing(ONIndex1Y,I2789,TRUE,_xll.ohTrigger(RecalcTrigger,Trigger1Y)),NA())</f>
        <v>1.6567104260678533E-2</v>
      </c>
    </row>
    <row r="2790" spans="2:17" x14ac:dyDescent="0.2">
      <c r="B2790" s="39" t="s">
        <v>42</v>
      </c>
      <c r="D2790" s="42">
        <f>_xll.qlCalendarAdvance(Calendar,$D2789,B2790,"f",FALSE)</f>
        <v>59049</v>
      </c>
      <c r="E2790" s="172">
        <f>_xll.qlInterestRateIndexValueDate(IndexON,D2790)</f>
        <v>59049</v>
      </c>
      <c r="F2790" s="188">
        <f>IFERROR(_xll.qlIndexFixing(IndexON,D2790,TRUE,_xll.ohTrigger(RecalcTrigger,TriggerON)),NA())</f>
        <v>1.5871362530925914E-2</v>
      </c>
      <c r="H2790" s="42">
        <f>_xll.qlCalendarAdvance(Calendar,$H2789,B2790,"f",FALSE)</f>
        <v>59049</v>
      </c>
      <c r="I2790" s="172">
        <f>_xll.qlInterestRateIndexValueDate(Index1M,$H2790)</f>
        <v>59049</v>
      </c>
      <c r="J2790" s="177">
        <f>IFERROR(_xll.qlIndexFixing(Index1M,$H2790,TRUE,_xll.ohTrigger(RecalcTrigger,Trigger1M)),NA())</f>
        <v>1.5853440256056249E-2</v>
      </c>
      <c r="K2790" s="44">
        <f>IFERROR(_xll.qlIndexFixing(Index3M,H2790,TRUE,_xll.ohTrigger(RecalcTrigger,Trigger3M)),NA())</f>
        <v>1.6366665150593887E-2</v>
      </c>
      <c r="L2790" s="44">
        <f>IFERROR(_xll.qlIndexFixing(Index6M,$H2790,TRUE,_xll.ohTrigger(RecalcTrigger,Trigger6M)),NA())</f>
        <v>1.6570885322145415E-2</v>
      </c>
      <c r="M2790" s="178">
        <f>IFERROR(_xll.qlIndexFixing(Index1Y,$H2790,TRUE,_xll.ohTrigger(RecalcTrigger,Trigger1Y)),NA())</f>
        <v>1.6824489024836131E-2</v>
      </c>
      <c r="N2790" s="177">
        <f>IFERROR(_xll.qlIndexFixing(ONIndex1M,I2790,TRUE,_xll.ohTrigger(RecalcTrigger,Trigger1M)),NA())</f>
        <v>1.5834379593380188E-2</v>
      </c>
      <c r="O2790" s="44">
        <f>IFERROR(_xll.qlIndexFixing(ONIndex3M,I2790,TRUE,_xll.ohTrigger(RecalcTrigger,Trigger3M)),NA())</f>
        <v>1.6306077483903003E-2</v>
      </c>
      <c r="P2790" s="44">
        <f>IFERROR(_xll.qlIndexFixing(ONIndex6M,I2790,TRUE,_xll.ohTrigger(RecalcTrigger,Trigger6M)),NA())</f>
        <v>1.6448478316318793E-2</v>
      </c>
      <c r="Q2790" s="178">
        <f>IFERROR(_xll.qlIndexFixing(ONIndex1Y,I2790,TRUE,_xll.ohTrigger(RecalcTrigger,Trigger1Y)),NA())</f>
        <v>1.6571176827535616E-2</v>
      </c>
    </row>
    <row r="2791" spans="2:17" x14ac:dyDescent="0.2">
      <c r="B2791" s="39" t="s">
        <v>42</v>
      </c>
      <c r="D2791" s="42">
        <f>_xll.qlCalendarAdvance(Calendar,$D2790,B2791,"f",FALSE)</f>
        <v>59056</v>
      </c>
      <c r="E2791" s="172">
        <f>_xll.qlInterestRateIndexValueDate(IndexON,D2791)</f>
        <v>59056</v>
      </c>
      <c r="F2791" s="188">
        <f>IFERROR(_xll.qlIndexFixing(IndexON,D2791,TRUE,_xll.ohTrigger(RecalcTrigger,TriggerON)),NA())</f>
        <v>1.5875646754521799E-2</v>
      </c>
      <c r="H2791" s="42">
        <f>_xll.qlCalendarAdvance(Calendar,$H2790,B2791,"f",FALSE)</f>
        <v>59056</v>
      </c>
      <c r="I2791" s="172">
        <f>_xll.qlInterestRateIndexValueDate(Index1M,$H2791)</f>
        <v>59056</v>
      </c>
      <c r="J2791" s="177">
        <f>IFERROR(_xll.qlIndexFixing(Index1M,$H2791,TRUE,_xll.ohTrigger(RecalcTrigger,Trigger1M)),NA())</f>
        <v>1.5857855320035735E-2</v>
      </c>
      <c r="K2791" s="44">
        <f>IFERROR(_xll.qlIndexFixing(Index3M,H2791,TRUE,_xll.ohTrigger(RecalcTrigger,Trigger3M)),NA())</f>
        <v>1.6371029274722858E-2</v>
      </c>
      <c r="L2791" s="44">
        <f>IFERROR(_xll.qlIndexFixing(Index6M,$H2791,TRUE,_xll.ohTrigger(RecalcTrigger,Trigger6M)),NA())</f>
        <v>1.6575282881449632E-2</v>
      </c>
      <c r="M2791" s="178">
        <f>IFERROR(_xll.qlIndexFixing(Index1Y,$H2791,TRUE,_xll.ohTrigger(RecalcTrigger,Trigger1Y)),NA())</f>
        <v>1.6829093672305673E-2</v>
      </c>
      <c r="N2791" s="177">
        <f>IFERROR(_xll.qlIndexFixing(ONIndex1M,I2791,TRUE,_xll.ohTrigger(RecalcTrigger,Trigger1M)),NA())</f>
        <v>1.5838746926938319E-2</v>
      </c>
      <c r="O2791" s="44">
        <f>IFERROR(_xll.qlIndexFixing(ONIndex3M,I2791,TRUE,_xll.ohTrigger(RecalcTrigger,Trigger3M)),NA())</f>
        <v>1.6310313201867155E-2</v>
      </c>
      <c r="P2791" s="44">
        <f>IFERROR(_xll.qlIndexFixing(ONIndex6M,I2791,TRUE,_xll.ohTrigger(RecalcTrigger,Trigger6M)),NA())</f>
        <v>1.645262702866912E-2</v>
      </c>
      <c r="Q2791" s="178">
        <f>IFERROR(_xll.qlIndexFixing(ONIndex1Y,I2791,TRUE,_xll.ohTrigger(RecalcTrigger,Trigger1Y)),NA())</f>
        <v>1.6575266286544821E-2</v>
      </c>
    </row>
    <row r="2792" spans="2:17" x14ac:dyDescent="0.2">
      <c r="B2792" s="39" t="s">
        <v>42</v>
      </c>
      <c r="D2792" s="42">
        <f>_xll.qlCalendarAdvance(Calendar,$D2791,B2792,"f",FALSE)</f>
        <v>59063</v>
      </c>
      <c r="E2792" s="172">
        <f>_xll.qlInterestRateIndexValueDate(IndexON,D2792)</f>
        <v>59063</v>
      </c>
      <c r="F2792" s="188">
        <f>IFERROR(_xll.qlIndexFixing(IndexON,D2792,TRUE,_xll.ohTrigger(RecalcTrigger,TriggerON)),NA())</f>
        <v>1.5879947723251853E-2</v>
      </c>
      <c r="H2792" s="42">
        <f>_xll.qlCalendarAdvance(Calendar,$H2791,B2792,"f",FALSE)</f>
        <v>59063</v>
      </c>
      <c r="I2792" s="172">
        <f>_xll.qlInterestRateIndexValueDate(Index1M,$H2792)</f>
        <v>59063</v>
      </c>
      <c r="J2792" s="177">
        <f>IFERROR(_xll.qlIndexFixing(Index1M,$H2792,TRUE,_xll.ohTrigger(RecalcTrigger,Trigger1M)),NA())</f>
        <v>1.5862290771839316E-2</v>
      </c>
      <c r="K2792" s="44">
        <f>IFERROR(_xll.qlIndexFixing(Index3M,H2792,TRUE,_xll.ohTrigger(RecalcTrigger,Trigger3M)),NA())</f>
        <v>1.6375410718537337E-2</v>
      </c>
      <c r="L2792" s="44">
        <f>IFERROR(_xll.qlIndexFixing(Index6M,$H2792,TRUE,_xll.ohTrigger(RecalcTrigger,Trigger6M)),NA())</f>
        <v>1.6579697167837981E-2</v>
      </c>
      <c r="M2792" s="178">
        <f>IFERROR(_xll.qlIndexFixing(Index1Y,$H2792,TRUE,_xll.ohTrigger(RecalcTrigger,Trigger1Y)),NA())</f>
        <v>1.6833715516311631E-2</v>
      </c>
      <c r="N2792" s="177">
        <f>IFERROR(_xll.qlIndexFixing(ONIndex1M,I2792,TRUE,_xll.ohTrigger(RecalcTrigger,Trigger1M)),NA())</f>
        <v>1.584313462118625E-2</v>
      </c>
      <c r="O2792" s="44">
        <f>IFERROR(_xll.qlIndexFixing(ONIndex3M,I2792,TRUE,_xll.ohTrigger(RecalcTrigger,Trigger3M)),NA())</f>
        <v>1.6314566165102073E-2</v>
      </c>
      <c r="P2792" s="44">
        <f>IFERROR(_xll.qlIndexFixing(ONIndex6M,I2792,TRUE,_xll.ohTrigger(RecalcTrigger,Trigger6M)),NA())</f>
        <v>1.6456792323088498E-2</v>
      </c>
      <c r="Q2792" s="178">
        <f>IFERROR(_xll.qlIndexFixing(ONIndex1Y,I2792,TRUE,_xll.ohTrigger(RecalcTrigger,Trigger1Y)),NA())</f>
        <v>1.6579372637787193E-2</v>
      </c>
    </row>
    <row r="2793" spans="2:17" x14ac:dyDescent="0.2">
      <c r="B2793" s="39" t="s">
        <v>42</v>
      </c>
      <c r="D2793" s="42">
        <f>_xll.qlCalendarAdvance(Calendar,$D2792,B2793,"f",FALSE)</f>
        <v>59070</v>
      </c>
      <c r="E2793" s="172">
        <f>_xll.qlInterestRateIndexValueDate(IndexON,D2793)</f>
        <v>59070</v>
      </c>
      <c r="F2793" s="188">
        <f>IFERROR(_xll.qlIndexFixing(IndexON,D2793,TRUE,_xll.ohTrigger(RecalcTrigger,TriggerON)),NA())</f>
        <v>1.5884265436953982E-2</v>
      </c>
      <c r="H2793" s="42">
        <f>_xll.qlCalendarAdvance(Calendar,$H2792,B2793,"f",FALSE)</f>
        <v>59070</v>
      </c>
      <c r="I2793" s="172">
        <f>_xll.qlInterestRateIndexValueDate(Index1M,$H2793)</f>
        <v>59070</v>
      </c>
      <c r="J2793" s="177">
        <f>IFERROR(_xll.qlIndexFixing(Index1M,$H2793,TRUE,_xll.ohTrigger(RecalcTrigger,Trigger1M)),NA())</f>
        <v>1.5866746611488607E-2</v>
      </c>
      <c r="K2793" s="44">
        <f>IFERROR(_xll.qlIndexFixing(Index3M,H2793,TRUE,_xll.ohTrigger(RecalcTrigger,Trigger3M)),NA())</f>
        <v>1.6379809482096094E-2</v>
      </c>
      <c r="L2793" s="44">
        <f>IFERROR(_xll.qlIndexFixing(Index6M,$H2793,TRUE,_xll.ohTrigger(RecalcTrigger,Trigger6M)),NA())</f>
        <v>1.6584128181420164E-2</v>
      </c>
      <c r="M2793" s="178">
        <f>IFERROR(_xll.qlIndexFixing(Index1Y,$H2793,TRUE,_xll.ohTrigger(RecalcTrigger,Trigger1Y)),NA())</f>
        <v>1.6838354557088042E-2</v>
      </c>
      <c r="N2793" s="177">
        <f>IFERROR(_xll.qlIndexFixing(ONIndex1M,I2793,TRUE,_xll.ohTrigger(RecalcTrigger,Trigger1M)),NA())</f>
        <v>1.5847542676042936E-2</v>
      </c>
      <c r="O2793" s="44">
        <f>IFERROR(_xll.qlIndexFixing(ONIndex3M,I2793,TRUE,_xll.ohTrigger(RecalcTrigger,Trigger3M)),NA())</f>
        <v>1.6318836373850898E-2</v>
      </c>
      <c r="P2793" s="44">
        <f>IFERROR(_xll.qlIndexFixing(ONIndex6M,I2793,TRUE,_xll.ohTrigger(RecalcTrigger,Trigger6M)),NA())</f>
        <v>1.6460974199576928E-2</v>
      </c>
      <c r="Q2793" s="178">
        <f>IFERROR(_xll.qlIndexFixing(ONIndex1Y,I2793,TRUE,_xll.ohTrigger(RecalcTrigger,Trigger1Y)),NA())</f>
        <v>1.6583495881181687E-2</v>
      </c>
    </row>
    <row r="2794" spans="2:17" x14ac:dyDescent="0.2">
      <c r="B2794" s="39" t="s">
        <v>42</v>
      </c>
      <c r="D2794" s="42">
        <f>_xll.qlCalendarAdvance(Calendar,$D2793,B2794,"f",FALSE)</f>
        <v>59077</v>
      </c>
      <c r="E2794" s="172">
        <f>_xll.qlInterestRateIndexValueDate(IndexON,D2794)</f>
        <v>59077</v>
      </c>
      <c r="F2794" s="188">
        <f>IFERROR(_xll.qlIndexFixing(IndexON,D2794,TRUE,_xll.ohTrigger(RecalcTrigger,TriggerON)),NA())</f>
        <v>1.588859989554714E-2</v>
      </c>
      <c r="H2794" s="42">
        <f>_xll.qlCalendarAdvance(Calendar,$H2793,B2794,"f",FALSE)</f>
        <v>59077</v>
      </c>
      <c r="I2794" s="172">
        <f>_xll.qlInterestRateIndexValueDate(Index1M,$H2794)</f>
        <v>59077</v>
      </c>
      <c r="J2794" s="177">
        <f>IFERROR(_xll.qlIndexFixing(Index1M,$H2794,TRUE,_xll.ohTrigger(RecalcTrigger,Trigger1M)),NA())</f>
        <v>1.5871222839002518E-2</v>
      </c>
      <c r="K2794" s="44">
        <f>IFERROR(_xll.qlIndexFixing(Index3M,H2794,TRUE,_xll.ohTrigger(RecalcTrigger,Trigger3M)),NA())</f>
        <v>1.6384225565453468E-2</v>
      </c>
      <c r="L2794" s="44">
        <f>IFERROR(_xll.qlIndexFixing(Index6M,$H2794,TRUE,_xll.ohTrigger(RecalcTrigger,Trigger6M)),NA())</f>
        <v>1.6588575922304991E-2</v>
      </c>
      <c r="M2794" s="178">
        <f>IFERROR(_xll.qlIndexFixing(Index1Y,$H2794,TRUE,_xll.ohTrigger(RecalcTrigger,Trigger1Y)),NA())</f>
        <v>1.6843010794869828E-2</v>
      </c>
      <c r="N2794" s="177">
        <f>IFERROR(_xll.qlIndexFixing(ONIndex1M,I2794,TRUE,_xll.ohTrigger(RecalcTrigger,Trigger1M)),NA())</f>
        <v>1.5851971091508377E-2</v>
      </c>
      <c r="O2794" s="44">
        <f>IFERROR(_xll.qlIndexFixing(ONIndex3M,I2794,TRUE,_xll.ohTrigger(RecalcTrigger,Trigger3M)),NA())</f>
        <v>1.6323123827870489E-2</v>
      </c>
      <c r="P2794" s="44">
        <f>IFERROR(_xll.qlIndexFixing(ONIndex6M,I2794,TRUE,_xll.ohTrigger(RecalcTrigger,Trigger6M)),NA())</f>
        <v>1.6465172658134408E-2</v>
      </c>
      <c r="Q2794" s="178">
        <f>IFERROR(_xll.qlIndexFixing(ONIndex1Y,I2794,TRUE,_xll.ohTrigger(RecalcTrigger,Trigger1Y)),NA())</f>
        <v>1.658763601656621E-2</v>
      </c>
    </row>
    <row r="2795" spans="2:17" x14ac:dyDescent="0.2">
      <c r="B2795" s="39" t="s">
        <v>42</v>
      </c>
      <c r="D2795" s="42">
        <f>_xll.qlCalendarAdvance(Calendar,$D2794,B2795,"f",FALSE)</f>
        <v>59084</v>
      </c>
      <c r="E2795" s="172">
        <f>_xll.qlInterestRateIndexValueDate(IndexON,D2795)</f>
        <v>59084</v>
      </c>
      <c r="F2795" s="188">
        <f>IFERROR(_xll.qlIndexFixing(IndexON,D2795,TRUE,_xll.ohTrigger(RecalcTrigger,TriggerON)),NA())</f>
        <v>1.589295109919342E-2</v>
      </c>
      <c r="H2795" s="42">
        <f>_xll.qlCalendarAdvance(Calendar,$H2794,B2795,"f",FALSE)</f>
        <v>59084</v>
      </c>
      <c r="I2795" s="172">
        <f>_xll.qlInterestRateIndexValueDate(Index1M,$H2795)</f>
        <v>59084</v>
      </c>
      <c r="J2795" s="177">
        <f>IFERROR(_xll.qlIndexFixing(Index1M,$H2795,TRUE,_xll.ohTrigger(RecalcTrigger,Trigger1M)),NA())</f>
        <v>1.5877724439462962E-2</v>
      </c>
      <c r="K2795" s="44">
        <f>IFERROR(_xll.qlIndexFixing(Index3M,H2795,TRUE,_xll.ohTrigger(RecalcTrigger,Trigger3M)),NA())</f>
        <v>1.6389346446208746E-2</v>
      </c>
      <c r="L2795" s="44">
        <f>IFERROR(_xll.qlIndexFixing(Index6M,$H2795,TRUE,_xll.ohTrigger(RecalcTrigger,Trigger6M)),NA())</f>
        <v>1.6593741234724464E-2</v>
      </c>
      <c r="M2795" s="178">
        <f>IFERROR(_xll.qlIndexFixing(Index1Y,$H2795,TRUE,_xll.ohTrigger(RecalcTrigger,Trigger1Y)),NA())</f>
        <v>1.6847684229893911E-2</v>
      </c>
      <c r="N2795" s="177">
        <f>IFERROR(_xll.qlIndexFixing(ONIndex1M,I2795,TRUE,_xll.ohTrigger(RecalcTrigger,Trigger1M)),NA())</f>
        <v>1.5856419867501526E-2</v>
      </c>
      <c r="O2795" s="44">
        <f>IFERROR(_xll.qlIndexFixing(ONIndex3M,I2795,TRUE,_xll.ohTrigger(RecalcTrigger,Trigger3M)),NA())</f>
        <v>1.6327428527241894E-2</v>
      </c>
      <c r="P2795" s="44">
        <f>IFERROR(_xll.qlIndexFixing(ONIndex6M,I2795,TRUE,_xll.ohTrigger(RecalcTrigger,Trigger6M)),NA())</f>
        <v>1.6469387698517801E-2</v>
      </c>
      <c r="Q2795" s="178">
        <f>IFERROR(_xll.qlIndexFixing(ONIndex1Y,I2795,TRUE,_xll.ohTrigger(RecalcTrigger,Trigger1Y)),NA())</f>
        <v>1.65917930441839E-2</v>
      </c>
    </row>
    <row r="2796" spans="2:17" x14ac:dyDescent="0.2">
      <c r="B2796" s="39" t="s">
        <v>42</v>
      </c>
      <c r="D2796" s="42">
        <f>_xll.qlCalendarAdvance(Calendar,$D2795,B2796,"f",FALSE)</f>
        <v>59091</v>
      </c>
      <c r="E2796" s="172">
        <f>_xll.qlInterestRateIndexValueDate(IndexON,D2796)</f>
        <v>59091</v>
      </c>
      <c r="F2796" s="188">
        <f>IFERROR(_xll.qlIndexFixing(IndexON,D2796,TRUE,_xll.ohTrigger(RecalcTrigger,TriggerON)),NA())</f>
        <v>1.5897319047973868E-2</v>
      </c>
      <c r="H2796" s="42">
        <f>_xll.qlCalendarAdvance(Calendar,$H2795,B2796,"f",FALSE)</f>
        <v>59091</v>
      </c>
      <c r="I2796" s="172">
        <f>_xll.qlInterestRateIndexValueDate(Index1M,$H2796)</f>
        <v>59091</v>
      </c>
      <c r="J2796" s="177">
        <f>IFERROR(_xll.qlIndexFixing(Index1M,$H2796,TRUE,_xll.ohTrigger(RecalcTrigger,Trigger1M)),NA())</f>
        <v>1.5882246401360215E-2</v>
      </c>
      <c r="K2796" s="44">
        <f>IFERROR(_xll.qlIndexFixing(Index3M,H2796,TRUE,_xll.ohTrigger(RecalcTrigger,Trigger3M)),NA())</f>
        <v>1.6393798606002166E-2</v>
      </c>
      <c r="L2796" s="44">
        <f>IFERROR(_xll.qlIndexFixing(Index6M,$H2796,TRUE,_xll.ohTrigger(RecalcTrigger,Trigger6M)),NA())</f>
        <v>1.6598223828355924E-2</v>
      </c>
      <c r="M2796" s="178">
        <f>IFERROR(_xll.qlIndexFixing(Index1Y,$H2796,TRUE,_xll.ohTrigger(RecalcTrigger,Trigger1Y)),NA())</f>
        <v>1.6852374862396546E-2</v>
      </c>
      <c r="N2796" s="177">
        <f>IFERROR(_xll.qlIndexFixing(ONIndex1M,I2796,TRUE,_xll.ohTrigger(RecalcTrigger,Trigger1M)),NA())</f>
        <v>1.5860889004265522E-2</v>
      </c>
      <c r="O2796" s="44">
        <f>IFERROR(_xll.qlIndexFixing(ONIndex3M,I2796,TRUE,_xll.ohTrigger(RecalcTrigger,Trigger3M)),NA())</f>
        <v>1.6331750472127204E-2</v>
      </c>
      <c r="P2796" s="44">
        <f>IFERROR(_xll.qlIndexFixing(ONIndex6M,I2796,TRUE,_xll.ohTrigger(RecalcTrigger,Trigger6M)),NA())</f>
        <v>1.6473619321213384E-2</v>
      </c>
      <c r="Q2796" s="178">
        <f>IFERROR(_xll.qlIndexFixing(ONIndex1Y,I2796,TRUE,_xll.ohTrigger(RecalcTrigger,Trigger1Y)),NA())</f>
        <v>1.6595966964196851E-2</v>
      </c>
    </row>
    <row r="2797" spans="2:17" x14ac:dyDescent="0.2">
      <c r="B2797" s="39" t="s">
        <v>42</v>
      </c>
      <c r="D2797" s="42">
        <f>_xll.qlCalendarAdvance(Calendar,$D2796,B2797,"f",FALSE)</f>
        <v>59098</v>
      </c>
      <c r="E2797" s="172">
        <f>_xll.qlInterestRateIndexValueDate(IndexON,D2797)</f>
        <v>59098</v>
      </c>
      <c r="F2797" s="188">
        <f>IFERROR(_xll.qlIndexFixing(IndexON,D2797,TRUE,_xll.ohTrigger(RecalcTrigger,TriggerON)),NA())</f>
        <v>1.5901703741645346E-2</v>
      </c>
      <c r="H2797" s="42">
        <f>_xll.qlCalendarAdvance(Calendar,$H2796,B2797,"f",FALSE)</f>
        <v>59098</v>
      </c>
      <c r="I2797" s="172">
        <f>_xll.qlInterestRateIndexValueDate(Index1M,$H2797)</f>
        <v>59098</v>
      </c>
      <c r="J2797" s="177">
        <f>IFERROR(_xll.qlIndexFixing(Index1M,$H2797,TRUE,_xll.ohTrigger(RecalcTrigger,Trigger1M)),NA())</f>
        <v>1.5886788754027721E-2</v>
      </c>
      <c r="K2797" s="44">
        <f>IFERROR(_xll.qlIndexFixing(Index3M,H2797,TRUE,_xll.ohTrigger(RecalcTrigger,Trigger3M)),NA())</f>
        <v>1.6398268086601483E-2</v>
      </c>
      <c r="L2797" s="44">
        <f>IFERROR(_xll.qlIndexFixing(Index6M,$H2797,TRUE,_xll.ohTrigger(RecalcTrigger,Trigger6M)),NA())</f>
        <v>1.6602723150441159E-2</v>
      </c>
      <c r="M2797" s="178">
        <f>IFERROR(_xll.qlIndexFixing(Index1Y,$H2797,TRUE,_xll.ohTrigger(RecalcTrigger,Trigger1Y)),NA())</f>
        <v>1.6857082692615766E-2</v>
      </c>
      <c r="N2797" s="177">
        <f>IFERROR(_xll.qlIndexFixing(ONIndex1M,I2797,TRUE,_xll.ohTrigger(RecalcTrigger,Trigger1M)),NA())</f>
        <v>1.5865378501557226E-2</v>
      </c>
      <c r="O2797" s="44">
        <f>IFERROR(_xll.qlIndexFixing(ONIndex3M,I2797,TRUE,_xll.ohTrigger(RecalcTrigger,Trigger3M)),NA())</f>
        <v>1.6336089662283282E-2</v>
      </c>
      <c r="P2797" s="44">
        <f>IFERROR(_xll.qlIndexFixing(ONIndex6M,I2797,TRUE,_xll.ohTrigger(RecalcTrigger,Trigger6M)),NA())</f>
        <v>1.6477867525815926E-2</v>
      </c>
      <c r="Q2797" s="178">
        <f>IFERROR(_xll.qlIndexFixing(ONIndex1Y,I2797,TRUE,_xll.ohTrigger(RecalcTrigger,Trigger1Y)),NA())</f>
        <v>1.6600157776118785E-2</v>
      </c>
    </row>
    <row r="2798" spans="2:17" x14ac:dyDescent="0.2">
      <c r="B2798" s="39" t="s">
        <v>42</v>
      </c>
      <c r="D2798" s="42">
        <f>_xll.qlCalendarAdvance(Calendar,$D2797,B2798,"f",FALSE)</f>
        <v>59105</v>
      </c>
      <c r="E2798" s="172">
        <f>_xll.qlInterestRateIndexValueDate(IndexON,D2798)</f>
        <v>59105</v>
      </c>
      <c r="F2798" s="188">
        <f>IFERROR(_xll.qlIndexFixing(IndexON,D2798,TRUE,_xll.ohTrigger(RecalcTrigger,TriggerON)),NA())</f>
        <v>1.5906105180288899E-2</v>
      </c>
      <c r="H2798" s="42">
        <f>_xll.qlCalendarAdvance(Calendar,$H2797,B2798,"f",FALSE)</f>
        <v>59105</v>
      </c>
      <c r="I2798" s="172">
        <f>_xll.qlInterestRateIndexValueDate(Index1M,$H2798)</f>
        <v>59105</v>
      </c>
      <c r="J2798" s="177">
        <f>IFERROR(_xll.qlIndexFixing(Index1M,$H2798,TRUE,_xll.ohTrigger(RecalcTrigger,Trigger1M)),NA())</f>
        <v>1.5891351497482668E-2</v>
      </c>
      <c r="K2798" s="44">
        <f>IFERROR(_xll.qlIndexFixing(Index3M,H2798,TRUE,_xll.ohTrigger(RecalcTrigger,Trigger3M)),NA())</f>
        <v>1.6402754888064846E-2</v>
      </c>
      <c r="L2798" s="44">
        <f>IFERROR(_xll.qlIndexFixing(Index6M,$H2798,TRUE,_xll.ohTrigger(RecalcTrigger,Trigger6M)),NA())</f>
        <v>1.6607239201091941E-2</v>
      </c>
      <c r="M2798" s="178">
        <f>IFERROR(_xll.qlIndexFixing(Index1Y,$H2798,TRUE,_xll.ohTrigger(RecalcTrigger,Trigger1Y)),NA())</f>
        <v>1.6861807720790267E-2</v>
      </c>
      <c r="N2798" s="177">
        <f>IFERROR(_xll.qlIndexFixing(ONIndex1M,I2798,TRUE,_xll.ohTrigger(RecalcTrigger,Trigger1M)),NA())</f>
        <v>1.5869888359457685E-2</v>
      </c>
      <c r="O2798" s="44">
        <f>IFERROR(_xll.qlIndexFixing(ONIndex3M,I2798,TRUE,_xll.ohTrigger(RecalcTrigger,Trigger3M)),NA())</f>
        <v>1.6340446097872219E-2</v>
      </c>
      <c r="P2798" s="44">
        <f>IFERROR(_xll.qlIndexFixing(ONIndex6M,I2798,TRUE,_xll.ohTrigger(RecalcTrigger,Trigger6M)),NA())</f>
        <v>1.6482132312487519E-2</v>
      </c>
      <c r="Q2798" s="178">
        <f>IFERROR(_xll.qlIndexFixing(ONIndex1Y,I2798,TRUE,_xll.ohTrigger(RecalcTrigger,Trigger1Y)),NA())</f>
        <v>1.6604365480111793E-2</v>
      </c>
    </row>
    <row r="2799" spans="2:17" x14ac:dyDescent="0.2">
      <c r="B2799" s="39" t="s">
        <v>42</v>
      </c>
      <c r="D2799" s="42">
        <f>_xll.qlCalendarAdvance(Calendar,$D2798,B2799,"f",FALSE)</f>
        <v>59112</v>
      </c>
      <c r="E2799" s="172">
        <f>_xll.qlInterestRateIndexValueDate(IndexON,D2799)</f>
        <v>59112</v>
      </c>
      <c r="F2799" s="188">
        <f>IFERROR(_xll.qlIndexFixing(IndexON,D2799,TRUE,_xll.ohTrigger(RecalcTrigger,TriggerON)),NA())</f>
        <v>1.5910523363904527E-2</v>
      </c>
      <c r="H2799" s="42">
        <f>_xll.qlCalendarAdvance(Calendar,$H2798,B2799,"f",FALSE)</f>
        <v>59112</v>
      </c>
      <c r="I2799" s="172">
        <f>_xll.qlInterestRateIndexValueDate(Index1M,$H2799)</f>
        <v>59112</v>
      </c>
      <c r="J2799" s="177">
        <f>IFERROR(_xll.qlIndexFixing(Index1M,$H2799,TRUE,_xll.ohTrigger(RecalcTrigger,Trigger1M)),NA())</f>
        <v>1.5893909795330195E-2</v>
      </c>
      <c r="K2799" s="44">
        <f>IFERROR(_xll.qlIndexFixing(Index3M,H2799,TRUE,_xll.ohTrigger(RecalcTrigger,Trigger3M)),NA())</f>
        <v>1.6407259010450391E-2</v>
      </c>
      <c r="L2799" s="44">
        <f>IFERROR(_xll.qlIndexFixing(Index6M,$H2799,TRUE,_xll.ohTrigger(RecalcTrigger,Trigger6M)),NA())</f>
        <v>1.6611065540124068E-2</v>
      </c>
      <c r="M2799" s="178">
        <f>IFERROR(_xll.qlIndexFixing(Index1Y,$H2799,TRUE,_xll.ohTrigger(RecalcTrigger,Trigger1Y)),NA())</f>
        <v>1.6866549947159193E-2</v>
      </c>
      <c r="N2799" s="177">
        <f>IFERROR(_xll.qlIndexFixing(ONIndex1M,I2799,TRUE,_xll.ohTrigger(RecalcTrigger,Trigger1M)),NA())</f>
        <v>1.5874418577885852E-2</v>
      </c>
      <c r="O2799" s="44">
        <f>IFERROR(_xll.qlIndexFixing(ONIndex3M,I2799,TRUE,_xll.ohTrigger(RecalcTrigger,Trigger3M)),NA())</f>
        <v>1.6344819778650876E-2</v>
      </c>
      <c r="P2799" s="44">
        <f>IFERROR(_xll.qlIndexFixing(ONIndex6M,I2799,TRUE,_xll.ohTrigger(RecalcTrigger,Trigger6M)),NA())</f>
        <v>1.6486413681228163E-2</v>
      </c>
      <c r="Q2799" s="178">
        <f>IFERROR(_xll.qlIndexFixing(ONIndex1Y,I2799,TRUE,_xll.ohTrigger(RecalcTrigger,Trigger1Y)),NA())</f>
        <v>1.6608590076500063E-2</v>
      </c>
    </row>
    <row r="2800" spans="2:17" x14ac:dyDescent="0.2">
      <c r="B2800" s="39" t="s">
        <v>42</v>
      </c>
      <c r="D2800" s="42">
        <f>_xll.qlCalendarAdvance(Calendar,$D2799,B2800,"f",FALSE)</f>
        <v>59119</v>
      </c>
      <c r="E2800" s="172">
        <f>_xll.qlInterestRateIndexValueDate(IndexON,D2800)</f>
        <v>59119</v>
      </c>
      <c r="F2800" s="188">
        <f>IFERROR(_xll.qlIndexFixing(IndexON,D2800,TRUE,_xll.ohTrigger(RecalcTrigger,TriggerON)),NA())</f>
        <v>1.5914958292735371E-2</v>
      </c>
      <c r="H2800" s="42">
        <f>_xll.qlCalendarAdvance(Calendar,$H2799,B2800,"f",FALSE)</f>
        <v>59119</v>
      </c>
      <c r="I2800" s="172">
        <f>_xll.qlInterestRateIndexValueDate(Index1M,$H2800)</f>
        <v>59119</v>
      </c>
      <c r="J2800" s="177">
        <f>IFERROR(_xll.qlIndexFixing(Index1M,$H2800,TRUE,_xll.ohTrigger(RecalcTrigger,Trigger1M)),NA())</f>
        <v>1.5898508350509988E-2</v>
      </c>
      <c r="K2800" s="44">
        <f>IFERROR(_xll.qlIndexFixing(Index3M,H2800,TRUE,_xll.ohTrigger(RecalcTrigger,Trigger3M)),NA())</f>
        <v>1.6411780453818907E-2</v>
      </c>
      <c r="L2800" s="44">
        <f>IFERROR(_xll.qlIndexFixing(Index6M,$H2800,TRUE,_xll.ohTrigger(RecalcTrigger,Trigger6M)),NA())</f>
        <v>1.6615613647144201E-2</v>
      </c>
      <c r="M2800" s="178">
        <f>IFERROR(_xll.qlIndexFixing(Index1Y,$H2800,TRUE,_xll.ohTrigger(RecalcTrigger,Trigger1Y)),NA())</f>
        <v>1.6871309371963461E-2</v>
      </c>
      <c r="N2800" s="177">
        <f>IFERROR(_xll.qlIndexFixing(ONIndex1M,I2800,TRUE,_xll.ohTrigger(RecalcTrigger,Trigger1M)),NA())</f>
        <v>1.5878969157084866E-2</v>
      </c>
      <c r="O2800" s="44">
        <f>IFERROR(_xll.qlIndexFixing(ONIndex3M,I2800,TRUE,_xll.ohTrigger(RecalcTrigger,Trigger3M)),NA())</f>
        <v>1.6349210705105532E-2</v>
      </c>
      <c r="P2800" s="44">
        <f>IFERROR(_xll.qlIndexFixing(ONIndex6M,I2800,TRUE,_xll.ohTrigger(RecalcTrigger,Trigger6M)),NA())</f>
        <v>1.6490711632037858E-2</v>
      </c>
      <c r="Q2800" s="178">
        <f>IFERROR(_xll.qlIndexFixing(ONIndex1Y,I2800,TRUE,_xll.ohTrigger(RecalcTrigger,Trigger1Y)),NA())</f>
        <v>1.6612831564959407E-2</v>
      </c>
    </row>
    <row r="2801" spans="2:17" x14ac:dyDescent="0.2">
      <c r="B2801" s="39" t="s">
        <v>42</v>
      </c>
      <c r="D2801" s="42">
        <f>_xll.qlCalendarAdvance(Calendar,$D2800,B2801,"f",FALSE)</f>
        <v>59126</v>
      </c>
      <c r="E2801" s="172">
        <f>_xll.qlInterestRateIndexValueDate(IndexON,D2801)</f>
        <v>59126</v>
      </c>
      <c r="F2801" s="188">
        <f>IFERROR(_xll.qlIndexFixing(IndexON,D2801,TRUE,_xll.ohTrigger(RecalcTrigger,TriggerON)),NA())</f>
        <v>1.591940996629515E-2</v>
      </c>
      <c r="H2801" s="42">
        <f>_xll.qlCalendarAdvance(Calendar,$H2800,B2801,"f",FALSE)</f>
        <v>59126</v>
      </c>
      <c r="I2801" s="172">
        <f>_xll.qlInterestRateIndexValueDate(Index1M,$H2801)</f>
        <v>59126</v>
      </c>
      <c r="J2801" s="177">
        <f>IFERROR(_xll.qlIndexFixing(Index1M,$H2801,TRUE,_xll.ohTrigger(RecalcTrigger,Trigger1M)),NA())</f>
        <v>1.5903127293713792E-2</v>
      </c>
      <c r="K2801" s="44">
        <f>IFERROR(_xll.qlIndexFixing(Index3M,H2801,TRUE,_xll.ohTrigger(RecalcTrigger,Trigger3M)),NA())</f>
        <v>1.641631921822765E-2</v>
      </c>
      <c r="L2801" s="44">
        <f>IFERROR(_xll.qlIndexFixing(Index6M,$H2801,TRUE,_xll.ohTrigger(RecalcTrigger,Trigger6M)),NA())</f>
        <v>1.6620178482243855E-2</v>
      </c>
      <c r="M2801" s="178">
        <f>IFERROR(_xll.qlIndexFixing(Index1Y,$H2801,TRUE,_xll.ohTrigger(RecalcTrigger,Trigger1Y)),NA())</f>
        <v>1.687608599544399E-2</v>
      </c>
      <c r="N2801" s="177">
        <f>IFERROR(_xll.qlIndexFixing(ONIndex1M,I2801,TRUE,_xll.ohTrigger(RecalcTrigger,Trigger1M)),NA())</f>
        <v>1.5883540096892634E-2</v>
      </c>
      <c r="O2801" s="44">
        <f>IFERROR(_xll.qlIndexFixing(ONIndex3M,I2801,TRUE,_xll.ohTrigger(RecalcTrigger,Trigger3M)),NA())</f>
        <v>1.6353618876749909E-2</v>
      </c>
      <c r="P2801" s="44">
        <f>IFERROR(_xll.qlIndexFixing(ONIndex6M,I2801,TRUE,_xll.ohTrigger(RecalcTrigger,Trigger6M)),NA())</f>
        <v>1.6495026164916604E-2</v>
      </c>
      <c r="Q2801" s="178">
        <f>IFERROR(_xll.qlIndexFixing(ONIndex1Y,I2801,TRUE,_xll.ohTrigger(RecalcTrigger,Trigger1Y)),NA())</f>
        <v>1.6617089945489827E-2</v>
      </c>
    </row>
    <row r="2802" spans="2:17" x14ac:dyDescent="0.2">
      <c r="B2802" s="39" t="s">
        <v>42</v>
      </c>
      <c r="D2802" s="42">
        <f>_xll.qlCalendarAdvance(Calendar,$D2801,B2802,"f",FALSE)</f>
        <v>59133</v>
      </c>
      <c r="E2802" s="172">
        <f>_xll.qlInterestRateIndexValueDate(IndexON,D2802)</f>
        <v>59133</v>
      </c>
      <c r="F2802" s="188">
        <f>IFERROR(_xll.qlIndexFixing(IndexON,D2802,TRUE,_xll.ohTrigger(RecalcTrigger,TriggerON)),NA())</f>
        <v>1.5923878385070145E-2</v>
      </c>
      <c r="H2802" s="42">
        <f>_xll.qlCalendarAdvance(Calendar,$H2801,B2802,"f",FALSE)</f>
        <v>59133</v>
      </c>
      <c r="I2802" s="172">
        <f>_xll.qlInterestRateIndexValueDate(Index1M,$H2802)</f>
        <v>59133</v>
      </c>
      <c r="J2802" s="177">
        <f>IFERROR(_xll.qlIndexFixing(Index1M,$H2802,TRUE,_xll.ohTrigger(RecalcTrigger,Trigger1M)),NA())</f>
        <v>1.5907766624965923E-2</v>
      </c>
      <c r="K2802" s="44">
        <f>IFERROR(_xll.qlIndexFixing(Index3M,H2802,TRUE,_xll.ohTrigger(RecalcTrigger,Trigger3M)),NA())</f>
        <v>1.6420875303734768E-2</v>
      </c>
      <c r="L2802" s="44">
        <f>IFERROR(_xll.qlIndexFixing(Index6M,$H2802,TRUE,_xll.ohTrigger(RecalcTrigger,Trigger6M)),NA())</f>
        <v>1.6624760045534526E-2</v>
      </c>
      <c r="M2802" s="178">
        <f>IFERROR(_xll.qlIndexFixing(Index1Y,$H2802,TRUE,_xll.ohTrigger(RecalcTrigger,Trigger1Y)),NA())</f>
        <v>1.6880879817843475E-2</v>
      </c>
      <c r="N2802" s="177">
        <f>IFERROR(_xll.qlIndexFixing(ONIndex1M,I2802,TRUE,_xll.ohTrigger(RecalcTrigger,Trigger1M)),NA())</f>
        <v>1.5888131397228111E-2</v>
      </c>
      <c r="O2802" s="44">
        <f>IFERROR(_xll.qlIndexFixing(ONIndex3M,I2802,TRUE,_xll.ohTrigger(RecalcTrigger,Trigger3M)),NA())</f>
        <v>1.6358044293746099E-2</v>
      </c>
      <c r="P2802" s="44">
        <f>IFERROR(_xll.qlIndexFixing(ONIndex6M,I2802,TRUE,_xll.ohTrigger(RecalcTrigger,Trigger6M)),NA())</f>
        <v>1.6499357279702309E-2</v>
      </c>
      <c r="Q2802" s="178">
        <f>IFERROR(_xll.qlIndexFixing(ONIndex1Y,I2802,TRUE,_xll.ohTrigger(RecalcTrigger,Trigger1Y)),NA())</f>
        <v>1.6621365218253414E-2</v>
      </c>
    </row>
    <row r="2803" spans="2:17" x14ac:dyDescent="0.2">
      <c r="B2803" s="39" t="s">
        <v>42</v>
      </c>
      <c r="D2803" s="42">
        <f>_xll.qlCalendarAdvance(Calendar,$D2802,B2803,"f",FALSE)</f>
        <v>59140</v>
      </c>
      <c r="E2803" s="172">
        <f>_xll.qlInterestRateIndexValueDate(IndexON,D2803)</f>
        <v>59140</v>
      </c>
      <c r="F2803" s="188">
        <f>IFERROR(_xll.qlIndexFixing(IndexON,D2803,TRUE,_xll.ohTrigger(RecalcTrigger,TriggerON)),NA())</f>
        <v>1.5928363548817215E-2</v>
      </c>
      <c r="H2803" s="42">
        <f>_xll.qlCalendarAdvance(Calendar,$H2802,B2803,"f",FALSE)</f>
        <v>59140</v>
      </c>
      <c r="I2803" s="172">
        <f>_xll.qlInterestRateIndexValueDate(Index1M,$H2803)</f>
        <v>59140</v>
      </c>
      <c r="J2803" s="177">
        <f>IFERROR(_xll.qlIndexFixing(Index1M,$H2803,TRUE,_xll.ohTrigger(RecalcTrigger,Trigger1M)),NA())</f>
        <v>1.5912426344287987E-2</v>
      </c>
      <c r="K2803" s="44">
        <f>IFERROR(_xll.qlIndexFixing(Index3M,H2803,TRUE,_xll.ohTrigger(RecalcTrigger,Trigger3M)),NA())</f>
        <v>1.6424050880359746E-2</v>
      </c>
      <c r="L2803" s="44">
        <f>IFERROR(_xll.qlIndexFixing(Index6M,$H2803,TRUE,_xll.ohTrigger(RecalcTrigger,Trigger6M)),NA())</f>
        <v>1.663007038675491E-2</v>
      </c>
      <c r="M2803" s="178">
        <f>IFERROR(_xll.qlIndexFixing(Index1Y,$H2803,TRUE,_xll.ohTrigger(RecalcTrigger,Trigger1Y)),NA())</f>
        <v>1.6885690839404166E-2</v>
      </c>
      <c r="N2803" s="177">
        <f>IFERROR(_xll.qlIndexFixing(ONIndex1M,I2803,TRUE,_xll.ohTrigger(RecalcTrigger,Trigger1M)),NA())</f>
        <v>1.5892743058253389E-2</v>
      </c>
      <c r="O2803" s="44">
        <f>IFERROR(_xll.qlIndexFixing(ONIndex3M,I2803,TRUE,_xll.ohTrigger(RecalcTrigger,Trigger3M)),NA())</f>
        <v>1.6362486956256195E-2</v>
      </c>
      <c r="P2803" s="44">
        <f>IFERROR(_xll.qlIndexFixing(ONIndex6M,I2803,TRUE,_xll.ohTrigger(RecalcTrigger,Trigger6M)),NA())</f>
        <v>1.6503704976638112E-2</v>
      </c>
      <c r="Q2803" s="178">
        <f>IFERROR(_xll.qlIndexFixing(ONIndex1Y,I2803,TRUE,_xll.ohTrigger(RecalcTrigger,Trigger1Y)),NA())</f>
        <v>1.662565738325017E-2</v>
      </c>
    </row>
    <row r="2804" spans="2:17" x14ac:dyDescent="0.2">
      <c r="B2804" s="39" t="s">
        <v>42</v>
      </c>
      <c r="D2804" s="42">
        <f>_xll.qlCalendarAdvance(Calendar,$D2803,B2804,"f",FALSE)</f>
        <v>59147</v>
      </c>
      <c r="E2804" s="172">
        <f>_xll.qlInterestRateIndexValueDate(IndexON,D2804)</f>
        <v>59147</v>
      </c>
      <c r="F2804" s="188">
        <f>IFERROR(_xll.qlIndexFixing(IndexON,D2804,TRUE,_xll.ohTrigger(RecalcTrigger,TriggerON)),NA())</f>
        <v>1.593286545753636E-2</v>
      </c>
      <c r="H2804" s="42">
        <f>_xll.qlCalendarAdvance(Calendar,$H2803,B2804,"f",FALSE)</f>
        <v>59147</v>
      </c>
      <c r="I2804" s="172">
        <f>_xll.qlInterestRateIndexValueDate(Index1M,$H2804)</f>
        <v>59147</v>
      </c>
      <c r="J2804" s="177">
        <f>IFERROR(_xll.qlIndexFixing(Index1M,$H2804,TRUE,_xll.ohTrigger(RecalcTrigger,Trigger1M)),NA())</f>
        <v>1.5919156166256589E-2</v>
      </c>
      <c r="K2804" s="44">
        <f>IFERROR(_xll.qlIndexFixing(Index3M,H2804,TRUE,_xll.ohTrigger(RecalcTrigger,Trigger3M)),NA())</f>
        <v>1.6428638721651668E-2</v>
      </c>
      <c r="L2804" s="44">
        <f>IFERROR(_xll.qlIndexFixing(Index6M,$H2804,TRUE,_xll.ohTrigger(RecalcTrigger,Trigger6M)),NA())</f>
        <v>1.6634686811163122E-2</v>
      </c>
      <c r="M2804" s="178">
        <f>IFERROR(_xll.qlIndexFixing(Index1Y,$H2804,TRUE,_xll.ohTrigger(RecalcTrigger,Trigger1Y)),NA())</f>
        <v>1.6890519060370535E-2</v>
      </c>
      <c r="N2804" s="177">
        <f>IFERROR(_xll.qlIndexFixing(ONIndex1M,I2804,TRUE,_xll.ohTrigger(RecalcTrigger,Trigger1M)),NA())</f>
        <v>1.5897375079887421E-2</v>
      </c>
      <c r="O2804" s="44">
        <f>IFERROR(_xll.qlIndexFixing(ONIndex3M,I2804,TRUE,_xll.ohTrigger(RecalcTrigger,Trigger3M)),NA())</f>
        <v>1.6366946864037057E-2</v>
      </c>
      <c r="P2804" s="44">
        <f>IFERROR(_xll.qlIndexFixing(ONIndex6M,I2804,TRUE,_xll.ohTrigger(RecalcTrigger,Trigger6M)),NA())</f>
        <v>1.6508069255561919E-2</v>
      </c>
      <c r="Q2804" s="178">
        <f>IFERROR(_xll.qlIndexFixing(ONIndex1Y,I2804,TRUE,_xll.ohTrigger(RecalcTrigger,Trigger1Y)),NA())</f>
        <v>1.6629966440318E-2</v>
      </c>
    </row>
    <row r="2805" spans="2:17" x14ac:dyDescent="0.2">
      <c r="B2805" s="39" t="s">
        <v>42</v>
      </c>
      <c r="D2805" s="42">
        <f>_xll.qlCalendarAdvance(Calendar,$D2804,B2805,"f",FALSE)</f>
        <v>59154</v>
      </c>
      <c r="E2805" s="172">
        <f>_xll.qlInterestRateIndexValueDate(IndexON,D2805)</f>
        <v>59154</v>
      </c>
      <c r="F2805" s="188">
        <f>IFERROR(_xll.qlIndexFixing(IndexON,D2805,TRUE,_xll.ohTrigger(RecalcTrigger,TriggerON)),NA())</f>
        <v>1.5937384111227582E-2</v>
      </c>
      <c r="H2805" s="42">
        <f>_xll.qlCalendarAdvance(Calendar,$H2804,B2805,"f",FALSE)</f>
        <v>59154</v>
      </c>
      <c r="I2805" s="172">
        <f>_xll.qlInterestRateIndexValueDate(Index1M,$H2805)</f>
        <v>59154</v>
      </c>
      <c r="J2805" s="177">
        <f>IFERROR(_xll.qlIndexFixing(Index1M,$H2805,TRUE,_xll.ohTrigger(RecalcTrigger,Trigger1M)),NA())</f>
        <v>1.5923861645962871E-2</v>
      </c>
      <c r="K2805" s="44">
        <f>IFERROR(_xll.qlIndexFixing(Index3M,H2805,TRUE,_xll.ohTrigger(RecalcTrigger,Trigger3M)),NA())</f>
        <v>1.6433243882541897E-2</v>
      </c>
      <c r="L2805" s="44">
        <f>IFERROR(_xll.qlIndexFixing(Index6M,$H2805,TRUE,_xll.ohTrigger(RecalcTrigger,Trigger6M)),NA())</f>
        <v>1.6639319964929535E-2</v>
      </c>
      <c r="M2805" s="178">
        <f>IFERROR(_xll.qlIndexFixing(Index1Y,$H2805,TRUE,_xll.ohTrigger(RecalcTrigger,Trigger1Y)),NA())</f>
        <v>1.6895364480987052E-2</v>
      </c>
      <c r="N2805" s="177">
        <f>IFERROR(_xll.qlIndexFixing(ONIndex1M,I2805,TRUE,_xll.ohTrigger(RecalcTrigger,Trigger1M)),NA())</f>
        <v>1.5902027462211255E-2</v>
      </c>
      <c r="O2805" s="44">
        <f>IFERROR(_xll.qlIndexFixing(ONIndex3M,I2805,TRUE,_xll.ohTrigger(RecalcTrigger,Trigger3M)),NA())</f>
        <v>1.6371424017331826E-2</v>
      </c>
      <c r="P2805" s="44">
        <f>IFERROR(_xll.qlIndexFixing(ONIndex6M,I2805,TRUE,_xll.ohTrigger(RecalcTrigger,Trigger6M)),NA())</f>
        <v>1.6512450116635824E-2</v>
      </c>
      <c r="Q2805" s="178">
        <f>IFERROR(_xll.qlIndexFixing(ONIndex1Y,I2805,TRUE,_xll.ohTrigger(RecalcTrigger,Trigger1Y)),NA())</f>
        <v>1.6634292389618999E-2</v>
      </c>
    </row>
    <row r="2806" spans="2:17" x14ac:dyDescent="0.2">
      <c r="B2806" s="39" t="s">
        <v>42</v>
      </c>
      <c r="D2806" s="42">
        <f>_xll.qlCalendarAdvance(Calendar,$D2805,B2806,"f",FALSE)</f>
        <v>59161</v>
      </c>
      <c r="E2806" s="172">
        <f>_xll.qlInterestRateIndexValueDate(IndexON,D2806)</f>
        <v>59161</v>
      </c>
      <c r="F2806" s="188">
        <f>IFERROR(_xll.qlIndexFixing(IndexON,D2806,TRUE,_xll.ohTrigger(RecalcTrigger,TriggerON)),NA())</f>
        <v>1.5941919509971925E-2</v>
      </c>
      <c r="H2806" s="42">
        <f>_xll.qlCalendarAdvance(Calendar,$H2805,B2806,"f",FALSE)</f>
        <v>59161</v>
      </c>
      <c r="I2806" s="172">
        <f>_xll.qlInterestRateIndexValueDate(Index1M,$H2806)</f>
        <v>59161</v>
      </c>
      <c r="J2806" s="177">
        <f>IFERROR(_xll.qlIndexFixing(Index1M,$H2806,TRUE,_xll.ohTrigger(RecalcTrigger,Trigger1M)),NA())</f>
        <v>1.592858751666781E-2</v>
      </c>
      <c r="K2806" s="44">
        <f>IFERROR(_xll.qlIndexFixing(Index3M,H2806,TRUE,_xll.ohTrigger(RecalcTrigger,Trigger3M)),NA())</f>
        <v>1.6437866363089873E-2</v>
      </c>
      <c r="L2806" s="44">
        <f>IFERROR(_xll.qlIndexFixing(Index6M,$H2806,TRUE,_xll.ohTrigger(RecalcTrigger,Trigger6M)),NA())</f>
        <v>1.6643969848168589E-2</v>
      </c>
      <c r="M2806" s="178">
        <f>IFERROR(_xll.qlIndexFixing(Index1Y,$H2806,TRUE,_xll.ohTrigger(RecalcTrigger,Trigger1Y)),NA())</f>
        <v>1.6900227101499521E-2</v>
      </c>
      <c r="N2806" s="177">
        <f>IFERROR(_xll.qlIndexFixing(ONIndex1M,I2806,TRUE,_xll.ohTrigger(RecalcTrigger,Trigger1M)),NA())</f>
        <v>1.5906700205062796E-2</v>
      </c>
      <c r="O2806" s="44">
        <f>IFERROR(_xll.qlIndexFixing(ONIndex3M,I2806,TRUE,_xll.ohTrigger(RecalcTrigger,Trigger3M)),NA())</f>
        <v>1.6375918415897361E-2</v>
      </c>
      <c r="P2806" s="44">
        <f>IFERROR(_xll.qlIndexFixing(ONIndex6M,I2806,TRUE,_xll.ohTrigger(RecalcTrigger,Trigger6M)),NA())</f>
        <v>1.6516847559616687E-2</v>
      </c>
      <c r="Q2806" s="178">
        <f>IFERROR(_xll.qlIndexFixing(ONIndex1Y,I2806,TRUE,_xll.ohTrigger(RecalcTrigger,Trigger1Y)),NA())</f>
        <v>1.6638635230991072E-2</v>
      </c>
    </row>
    <row r="2807" spans="2:17" x14ac:dyDescent="0.2">
      <c r="B2807" s="39" t="s">
        <v>42</v>
      </c>
      <c r="D2807" s="42">
        <f>_xll.qlCalendarAdvance(Calendar,$D2806,B2807,"f",FALSE)</f>
        <v>59168</v>
      </c>
      <c r="E2807" s="172">
        <f>_xll.qlInterestRateIndexValueDate(IndexON,D2807)</f>
        <v>59168</v>
      </c>
      <c r="F2807" s="188">
        <f>IFERROR(_xll.qlIndexFixing(IndexON,D2807,TRUE,_xll.ohTrigger(RecalcTrigger,TriggerON)),NA())</f>
        <v>1.594647165376939E-2</v>
      </c>
      <c r="H2807" s="42">
        <f>_xll.qlCalendarAdvance(Calendar,$H2806,B2807,"f",FALSE)</f>
        <v>59168</v>
      </c>
      <c r="I2807" s="172">
        <f>_xll.qlInterestRateIndexValueDate(Index1M,$H2807)</f>
        <v>59168</v>
      </c>
      <c r="J2807" s="177">
        <f>IFERROR(_xll.qlIndexFixing(Index1M,$H2807,TRUE,_xll.ohTrigger(RecalcTrigger,Trigger1M)),NA())</f>
        <v>1.5933333778388594E-2</v>
      </c>
      <c r="K2807" s="44">
        <f>IFERROR(_xll.qlIndexFixing(Index3M,H2807,TRUE,_xll.ohTrigger(RecalcTrigger,Trigger3M)),NA())</f>
        <v>1.6442506163355027E-2</v>
      </c>
      <c r="L2807" s="44">
        <f>IFERROR(_xll.qlIndexFixing(Index6M,$H2807,TRUE,_xll.ohTrigger(RecalcTrigger,Trigger6M)),NA())</f>
        <v>1.6648636460995622E-2</v>
      </c>
      <c r="M2807" s="178">
        <f>IFERROR(_xll.qlIndexFixing(Index1Y,$H2807,TRUE,_xll.ohTrigger(RecalcTrigger,Trigger1Y)),NA())</f>
        <v>1.6905106922154411E-2</v>
      </c>
      <c r="N2807" s="177">
        <f>IFERROR(_xll.qlIndexFixing(ONIndex1M,I2807,TRUE,_xll.ohTrigger(RecalcTrigger,Trigger1M)),NA())</f>
        <v>1.5911393308523092E-2</v>
      </c>
      <c r="O2807" s="44">
        <f>IFERROR(_xll.qlIndexFixing(ONIndex3M,I2807,TRUE,_xll.ohTrigger(RecalcTrigger,Trigger3M)),NA())</f>
        <v>1.6380430059895756E-2</v>
      </c>
      <c r="P2807" s="44">
        <f>IFERROR(_xll.qlIndexFixing(ONIndex6M,I2807,TRUE,_xll.ohTrigger(RecalcTrigger,Trigger6M)),NA())</f>
        <v>1.6521261584666602E-2</v>
      </c>
      <c r="Q2807" s="178">
        <f>IFERROR(_xll.qlIndexFixing(ONIndex1Y,I2807,TRUE,_xll.ohTrigger(RecalcTrigger,Trigger1Y)),NA())</f>
        <v>1.6642994964515267E-2</v>
      </c>
    </row>
    <row r="2808" spans="2:17" x14ac:dyDescent="0.2">
      <c r="B2808" s="39" t="s">
        <v>42</v>
      </c>
      <c r="D2808" s="42">
        <f>_xll.qlCalendarAdvance(Calendar,$D2807,B2808,"f",FALSE)</f>
        <v>59175</v>
      </c>
      <c r="E2808" s="172">
        <f>_xll.qlInterestRateIndexValueDate(IndexON,D2808)</f>
        <v>59175</v>
      </c>
      <c r="F2808" s="188">
        <f>IFERROR(_xll.qlIndexFixing(IndexON,D2808,TRUE,_xll.ohTrigger(RecalcTrigger,TriggerON)),NA())</f>
        <v>1.5951040542457884E-2</v>
      </c>
      <c r="H2808" s="42">
        <f>_xll.qlCalendarAdvance(Calendar,$H2807,B2808,"f",FALSE)</f>
        <v>59175</v>
      </c>
      <c r="I2808" s="172">
        <f>_xll.qlInterestRateIndexValueDate(Index1M,$H2808)</f>
        <v>59175</v>
      </c>
      <c r="J2808" s="177">
        <f>IFERROR(_xll.qlIndexFixing(Index1M,$H2808,TRUE,_xll.ohTrigger(RecalcTrigger,Trigger1M)),NA())</f>
        <v>1.5938100431164517E-2</v>
      </c>
      <c r="K2808" s="44">
        <f>IFERROR(_xll.qlIndexFixing(Index3M,H2808,TRUE,_xll.ohTrigger(RecalcTrigger,Trigger3M)),NA())</f>
        <v>1.6447163283394992E-2</v>
      </c>
      <c r="L2808" s="44">
        <f>IFERROR(_xll.qlIndexFixing(Index6M,$H2808,TRUE,_xll.ohTrigger(RecalcTrigger,Trigger6M)),NA())</f>
        <v>1.6652600723677812E-2</v>
      </c>
      <c r="M2808" s="178">
        <f>IFERROR(_xll.qlIndexFixing(Index1Y,$H2808,TRUE,_xll.ohTrigger(RecalcTrigger,Trigger1Y)),NA())</f>
        <v>1.6910003943199081E-2</v>
      </c>
      <c r="N2808" s="177">
        <f>IFERROR(_xll.qlIndexFixing(ONIndex1M,I2808,TRUE,_xll.ohTrigger(RecalcTrigger,Trigger1M)),NA())</f>
        <v>1.5916106772754235E-2</v>
      </c>
      <c r="O2808" s="44">
        <f>IFERROR(_xll.qlIndexFixing(ONIndex3M,I2808,TRUE,_xll.ohTrigger(RecalcTrigger,Trigger3M)),NA())</f>
        <v>1.6384958949245965E-2</v>
      </c>
      <c r="P2808" s="44">
        <f>IFERROR(_xll.qlIndexFixing(ONIndex6M,I2808,TRUE,_xll.ohTrigger(RecalcTrigger,Trigger6M)),NA())</f>
        <v>1.6525692191866614E-2</v>
      </c>
      <c r="Q2808" s="178">
        <f>IFERROR(_xll.qlIndexFixing(ONIndex1Y,I2808,TRUE,_xll.ohTrigger(RecalcTrigger,Trigger1Y)),NA())</f>
        <v>1.664737159027263E-2</v>
      </c>
    </row>
    <row r="2809" spans="2:17" x14ac:dyDescent="0.2">
      <c r="B2809" s="39" t="s">
        <v>42</v>
      </c>
      <c r="D2809" s="42">
        <f>_xll.qlCalendarAdvance(Calendar,$D2808,B2809,"f",FALSE)</f>
        <v>59182</v>
      </c>
      <c r="E2809" s="172">
        <f>_xll.qlInterestRateIndexValueDate(IndexON,D2809)</f>
        <v>59182</v>
      </c>
      <c r="F2809" s="188">
        <f>IFERROR(_xll.qlIndexFixing(IndexON,D2809,TRUE,_xll.ohTrigger(RecalcTrigger,TriggerON)),NA())</f>
        <v>1.59556261761995E-2</v>
      </c>
      <c r="H2809" s="42">
        <f>_xll.qlCalendarAdvance(Calendar,$H2808,B2809,"f",FALSE)</f>
        <v>59182</v>
      </c>
      <c r="I2809" s="172">
        <f>_xll.qlInterestRateIndexValueDate(Index1M,$H2809)</f>
        <v>59182</v>
      </c>
      <c r="J2809" s="177">
        <f>IFERROR(_xll.qlIndexFixing(Index1M,$H2809,TRUE,_xll.ohTrigger(RecalcTrigger,Trigger1M)),NA())</f>
        <v>1.5942887475010315E-2</v>
      </c>
      <c r="K2809" s="44">
        <f>IFERROR(_xll.qlIndexFixing(Index3M,H2809,TRUE,_xll.ohTrigger(RecalcTrigger,Trigger3M)),NA())</f>
        <v>1.6451837723270104E-2</v>
      </c>
      <c r="L2809" s="44">
        <f>IFERROR(_xll.qlIndexFixing(Index6M,$H2809,TRUE,_xll.ohTrigger(RecalcTrigger,Trigger6M)),NA())</f>
        <v>1.6657299387502236E-2</v>
      </c>
      <c r="M2809" s="178">
        <f>IFERROR(_xll.qlIndexFixing(Index1Y,$H2809,TRUE,_xll.ohTrigger(RecalcTrigger,Trigger1Y)),NA())</f>
        <v>1.691491816488222E-2</v>
      </c>
      <c r="N2809" s="177">
        <f>IFERROR(_xll.qlIndexFixing(ONIndex1M,I2809,TRUE,_xll.ohTrigger(RecalcTrigger,Trigger1M)),NA())</f>
        <v>1.5920840597350994E-2</v>
      </c>
      <c r="O2809" s="44">
        <f>IFERROR(_xll.qlIndexFixing(ONIndex3M,I2809,TRUE,_xll.ohTrigger(RecalcTrigger,Trigger3M)),NA())</f>
        <v>1.6389505083947986E-2</v>
      </c>
      <c r="P2809" s="44">
        <f>IFERROR(_xll.qlIndexFixing(ONIndex6M,I2809,TRUE,_xll.ohTrigger(RecalcTrigger,Trigger6M)),NA())</f>
        <v>1.6530139381054632E-2</v>
      </c>
      <c r="Q2809" s="178">
        <f>IFERROR(_xll.qlIndexFixing(ONIndex1Y,I2809,TRUE,_xll.ohTrigger(RecalcTrigger,Trigger1Y)),NA())</f>
        <v>1.6651765108101069E-2</v>
      </c>
    </row>
    <row r="2810" spans="2:17" x14ac:dyDescent="0.2">
      <c r="B2810" s="39" t="s">
        <v>42</v>
      </c>
      <c r="D2810" s="42">
        <f>_xll.qlCalendarAdvance(Calendar,$D2809,B2810,"f",FALSE)</f>
        <v>59189</v>
      </c>
      <c r="E2810" s="172">
        <f>_xll.qlInterestRateIndexValueDate(IndexON,D2810)</f>
        <v>59189</v>
      </c>
      <c r="F2810" s="188">
        <f>IFERROR(_xll.qlIndexFixing(IndexON,D2810,TRUE,_xll.ohTrigger(RecalcTrigger,TriggerON)),NA())</f>
        <v>1.5960228554913192E-2</v>
      </c>
      <c r="H2810" s="42">
        <f>_xll.qlCalendarAdvance(Calendar,$H2809,B2810,"f",FALSE)</f>
        <v>59189</v>
      </c>
      <c r="I2810" s="172">
        <f>_xll.qlInterestRateIndexValueDate(Index1M,$H2810)</f>
        <v>59189</v>
      </c>
      <c r="J2810" s="177">
        <f>IFERROR(_xll.qlIndexFixing(Index1M,$H2810,TRUE,_xll.ohTrigger(RecalcTrigger,Trigger1M)),NA())</f>
        <v>1.5947694909962833E-2</v>
      </c>
      <c r="K2810" s="44">
        <f>IFERROR(_xll.qlIndexFixing(Index3M,H2810,TRUE,_xll.ohTrigger(RecalcTrigger,Trigger3M)),NA())</f>
        <v>1.6456529483039797E-2</v>
      </c>
      <c r="L2810" s="44">
        <f>IFERROR(_xll.qlIndexFixing(Index6M,$H2810,TRUE,_xll.ohTrigger(RecalcTrigger,Trigger6M)),NA())</f>
        <v>1.6662014780435157E-2</v>
      </c>
      <c r="M2810" s="178">
        <f>IFERROR(_xll.qlIndexFixing(Index1Y,$H2810,TRUE,_xll.ohTrigger(RecalcTrigger,Trigger1Y)),NA())</f>
        <v>1.6919849587452074E-2</v>
      </c>
      <c r="N2810" s="177">
        <f>IFERROR(_xll.qlIndexFixing(ONIndex1M,I2810,TRUE,_xll.ohTrigger(RecalcTrigger,Trigger1M)),NA())</f>
        <v>1.5925594782799646E-2</v>
      </c>
      <c r="O2810" s="44">
        <f>IFERROR(_xll.qlIndexFixing(ONIndex3M,I2810,TRUE,_xll.ohTrigger(RecalcTrigger,Trigger3M)),NA())</f>
        <v>1.6394068464082867E-2</v>
      </c>
      <c r="P2810" s="44">
        <f>IFERROR(_xll.qlIndexFixing(ONIndex6M,I2810,TRUE,_xll.ohTrigger(RecalcTrigger,Trigger6M)),NA())</f>
        <v>1.65346031523117E-2</v>
      </c>
      <c r="Q2810" s="178">
        <f>IFERROR(_xll.qlIndexFixing(ONIndex1Y,I2810,TRUE,_xll.ohTrigger(RecalcTrigger,Trigger1Y)),NA())</f>
        <v>1.6656175518162675E-2</v>
      </c>
    </row>
    <row r="2811" spans="2:17" x14ac:dyDescent="0.2">
      <c r="B2811" s="39" t="s">
        <v>42</v>
      </c>
      <c r="D2811" s="42">
        <f>_xll.qlCalendarAdvance(Calendar,$D2810,B2811,"f",FALSE)</f>
        <v>59196</v>
      </c>
      <c r="E2811" s="172">
        <f>_xll.qlInterestRateIndexValueDate(IndexON,D2811)</f>
        <v>59196</v>
      </c>
      <c r="F2811" s="188">
        <f>IFERROR(_xll.qlIndexFixing(IndexON,D2811,TRUE,_xll.ohTrigger(RecalcTrigger,TriggerON)),NA())</f>
        <v>1.5964847678761052E-2</v>
      </c>
      <c r="H2811" s="42">
        <f>_xll.qlCalendarAdvance(Calendar,$H2810,B2811,"f",FALSE)</f>
        <v>59196</v>
      </c>
      <c r="I2811" s="172">
        <f>_xll.qlInterestRateIndexValueDate(Index1M,$H2811)</f>
        <v>59196</v>
      </c>
      <c r="J2811" s="177">
        <f>IFERROR(_xll.qlIndexFixing(Index1M,$H2811,TRUE,_xll.ohTrigger(RecalcTrigger,Trigger1M)),NA())</f>
        <v>1.5952522736036798E-2</v>
      </c>
      <c r="K2811" s="44">
        <f>IFERROR(_xll.qlIndexFixing(Index3M,H2811,TRUE,_xll.ohTrigger(RecalcTrigger,Trigger3M)),NA())</f>
        <v>1.6461238562764404E-2</v>
      </c>
      <c r="L2811" s="44">
        <f>IFERROR(_xll.qlIndexFixing(Index6M,$H2811,TRUE,_xll.ohTrigger(RecalcTrigger,Trigger6M)),NA())</f>
        <v>1.6666746902592101E-2</v>
      </c>
      <c r="M2811" s="178">
        <f>IFERROR(_xll.qlIndexFixing(Index1Y,$H2811,TRUE,_xll.ohTrigger(RecalcTrigger,Trigger1Y)),NA())</f>
        <v>1.6924798211159553E-2</v>
      </c>
      <c r="N2811" s="177">
        <f>IFERROR(_xll.qlIndexFixing(ONIndex1M,I2811,TRUE,_xll.ohTrigger(RecalcTrigger,Trigger1M)),NA())</f>
        <v>1.5930369328857052E-2</v>
      </c>
      <c r="O2811" s="44">
        <f>IFERROR(_xll.qlIndexFixing(ONIndex3M,I2811,TRUE,_xll.ohTrigger(RecalcTrigger,Trigger3M)),NA())</f>
        <v>1.6398649089650608E-2</v>
      </c>
      <c r="P2811" s="44">
        <f>IFERROR(_xll.qlIndexFixing(ONIndex6M,I2811,TRUE,_xll.ohTrigger(RecalcTrigger,Trigger6M)),NA())</f>
        <v>1.6539083505637819E-2</v>
      </c>
      <c r="Q2811" s="178">
        <f>IFERROR(_xll.qlIndexFixing(ONIndex1Y,I2811,TRUE,_xll.ohTrigger(RecalcTrigger,Trigger1Y)),NA())</f>
        <v>1.6660602820457449E-2</v>
      </c>
    </row>
    <row r="2812" spans="2:17" x14ac:dyDescent="0.2">
      <c r="B2812" s="39" t="s">
        <v>42</v>
      </c>
      <c r="D2812" s="42">
        <f>_xll.qlCalendarAdvance(Calendar,$D2811,B2812,"f",FALSE)</f>
        <v>59203</v>
      </c>
      <c r="E2812" s="172">
        <f>_xll.qlInterestRateIndexValueDate(IndexON,D2812)</f>
        <v>59203</v>
      </c>
      <c r="F2812" s="188">
        <f>IFERROR(_xll.qlIndexFixing(IndexON,D2812,TRUE,_xll.ohTrigger(RecalcTrigger,TriggerON)),NA())</f>
        <v>1.5969483547580987E-2</v>
      </c>
      <c r="H2812" s="42">
        <f>_xll.qlCalendarAdvance(Calendar,$H2811,B2812,"f",FALSE)</f>
        <v>59203</v>
      </c>
      <c r="I2812" s="172">
        <f>_xll.qlInterestRateIndexValueDate(Index1M,$H2812)</f>
        <v>59203</v>
      </c>
      <c r="J2812" s="177">
        <f>IFERROR(_xll.qlIndexFixing(Index1M,$H2812,TRUE,_xll.ohTrigger(RecalcTrigger,Trigger1M)),NA())</f>
        <v>1.5953889069475122E-2</v>
      </c>
      <c r="K2812" s="44">
        <f>IFERROR(_xll.qlIndexFixing(Index3M,H2812,TRUE,_xll.ohTrigger(RecalcTrigger,Trigger3M)),NA())</f>
        <v>1.6465964962503361E-2</v>
      </c>
      <c r="L2812" s="44">
        <f>IFERROR(_xll.qlIndexFixing(Index6M,$H2812,TRUE,_xll.ohTrigger(RecalcTrigger,Trigger6M)),NA())</f>
        <v>1.6671495754090382E-2</v>
      </c>
      <c r="M2812" s="178">
        <f>IFERROR(_xll.qlIndexFixing(Index1Y,$H2812,TRUE,_xll.ohTrigger(RecalcTrigger,Trigger1Y)),NA())</f>
        <v>1.6929764036255124E-2</v>
      </c>
      <c r="N2812" s="177">
        <f>IFERROR(_xll.qlIndexFixing(ONIndex1M,I2812,TRUE,_xll.ohTrigger(RecalcTrigger,Trigger1M)),NA())</f>
        <v>1.5935164235523214E-2</v>
      </c>
      <c r="O2812" s="44">
        <f>IFERROR(_xll.qlIndexFixing(ONIndex3M,I2812,TRUE,_xll.ohTrigger(RecalcTrigger,Trigger3M)),NA())</f>
        <v>1.6403246960570161E-2</v>
      </c>
      <c r="P2812" s="44">
        <f>IFERROR(_xll.qlIndexFixing(ONIndex6M,I2812,TRUE,_xll.ohTrigger(RecalcTrigger,Trigger6M)),NA())</f>
        <v>1.654358044103299E-2</v>
      </c>
      <c r="Q2812" s="178">
        <f>IFERROR(_xll.qlIndexFixing(ONIndex1Y,I2812,TRUE,_xll.ohTrigger(RecalcTrigger,Trigger1Y)),NA())</f>
        <v>1.6665047014904344E-2</v>
      </c>
    </row>
    <row r="2813" spans="2:17" x14ac:dyDescent="0.2">
      <c r="B2813" s="39" t="s">
        <v>42</v>
      </c>
      <c r="D2813" s="42">
        <f>_xll.qlCalendarAdvance(Calendar,$D2812,B2813,"f",FALSE)</f>
        <v>59210</v>
      </c>
      <c r="E2813" s="172">
        <f>_xll.qlInterestRateIndexValueDate(IndexON,D2813)</f>
        <v>59210</v>
      </c>
      <c r="F2813" s="188">
        <f>IFERROR(_xll.qlIndexFixing(IndexON,D2813,TRUE,_xll.ohTrigger(RecalcTrigger,TriggerON)),NA())</f>
        <v>1.5974136161372998E-2</v>
      </c>
      <c r="H2813" s="42">
        <f>_xll.qlCalendarAdvance(Calendar,$H2812,B2813,"f",FALSE)</f>
        <v>59210</v>
      </c>
      <c r="I2813" s="172">
        <f>_xll.qlInterestRateIndexValueDate(Index1M,$H2813)</f>
        <v>59210</v>
      </c>
      <c r="J2813" s="177">
        <f>IFERROR(_xll.qlIndexFixing(Index1M,$H2813,TRUE,_xll.ohTrigger(RecalcTrigger,Trigger1M)),NA())</f>
        <v>1.5958749333494622E-2</v>
      </c>
      <c r="K2813" s="44">
        <f>IFERROR(_xll.qlIndexFixing(Index3M,H2813,TRUE,_xll.ohTrigger(RecalcTrigger,Trigger3M)),NA())</f>
        <v>1.6469995536116781E-2</v>
      </c>
      <c r="L2813" s="44">
        <f>IFERROR(_xll.qlIndexFixing(Index6M,$H2813,TRUE,_xll.ohTrigger(RecalcTrigger,Trigger6M)),NA())</f>
        <v>1.6676261335046419E-2</v>
      </c>
      <c r="M2813" s="178">
        <f>IFERROR(_xll.qlIndexFixing(Index1Y,$H2813,TRUE,_xll.ohTrigger(RecalcTrigger,Trigger1Y)),NA())</f>
        <v>1.6934747062990363E-2</v>
      </c>
      <c r="N2813" s="177">
        <f>IFERROR(_xll.qlIndexFixing(ONIndex1M,I2813,TRUE,_xll.ohTrigger(RecalcTrigger,Trigger1M)),NA())</f>
        <v>1.5939979502636037E-2</v>
      </c>
      <c r="O2813" s="44">
        <f>IFERROR(_xll.qlIndexFixing(ONIndex3M,I2813,TRUE,_xll.ohTrigger(RecalcTrigger,Trigger3M)),NA())</f>
        <v>1.6407862076760482E-2</v>
      </c>
      <c r="P2813" s="44">
        <f>IFERROR(_xll.qlIndexFixing(ONIndex6M,I2813,TRUE,_xll.ohTrigger(RecalcTrigger,Trigger6M)),NA())</f>
        <v>1.6548093958416166E-2</v>
      </c>
      <c r="Q2813" s="178">
        <f>IFERROR(_xll.qlIndexFixing(ONIndex1Y,I2813,TRUE,_xll.ohTrigger(RecalcTrigger,Trigger1Y)),NA())</f>
        <v>1.6669508101341268E-2</v>
      </c>
    </row>
    <row r="2814" spans="2:17" x14ac:dyDescent="0.2">
      <c r="B2814" s="39" t="s">
        <v>42</v>
      </c>
      <c r="D2814" s="42">
        <f>_xll.qlCalendarAdvance(Calendar,$D2813,B2814,"f",FALSE)</f>
        <v>59217</v>
      </c>
      <c r="E2814" s="172">
        <f>_xll.qlInterestRateIndexValueDate(IndexON,D2814)</f>
        <v>59217</v>
      </c>
      <c r="F2814" s="188">
        <f>IFERROR(_xll.qlIndexFixing(IndexON,D2814,TRUE,_xll.ohTrigger(RecalcTrigger,TriggerON)),NA())</f>
        <v>1.5978805520218131E-2</v>
      </c>
      <c r="H2814" s="42">
        <f>_xll.qlCalendarAdvance(Calendar,$H2813,B2814,"f",FALSE)</f>
        <v>59217</v>
      </c>
      <c r="I2814" s="172">
        <f>_xll.qlInterestRateIndexValueDate(Index1M,$H2814)</f>
        <v>59217</v>
      </c>
      <c r="J2814" s="177">
        <f>IFERROR(_xll.qlIndexFixing(Index1M,$H2814,TRUE,_xll.ohTrigger(RecalcTrigger,Trigger1M)),NA())</f>
        <v>1.5963629983933223E-2</v>
      </c>
      <c r="K2814" s="44">
        <f>IFERROR(_xll.qlIndexFixing(Index3M,H2814,TRUE,_xll.ohTrigger(RecalcTrigger,Trigger3M)),NA())</f>
        <v>1.6474755124533957E-2</v>
      </c>
      <c r="L2814" s="44">
        <f>IFERROR(_xll.qlIndexFixing(Index6M,$H2814,TRUE,_xll.ohTrigger(RecalcTrigger,Trigger6M)),NA())</f>
        <v>1.6681043645578875E-2</v>
      </c>
      <c r="M2814" s="178">
        <f>IFERROR(_xll.qlIndexFixing(Index1Y,$H2814,TRUE,_xll.ohTrigger(RecalcTrigger,Trigger1Y)),NA())</f>
        <v>1.6939747291618401E-2</v>
      </c>
      <c r="N2814" s="177">
        <f>IFERROR(_xll.qlIndexFixing(ONIndex1M,I2814,TRUE,_xll.ohTrigger(RecalcTrigger,Trigger1M)),NA())</f>
        <v>1.5944815130600754E-2</v>
      </c>
      <c r="O2814" s="44">
        <f>IFERROR(_xll.qlIndexFixing(ONIndex3M,I2814,TRUE,_xll.ohTrigger(RecalcTrigger,Trigger3M)),NA())</f>
        <v>1.6412494438545755E-2</v>
      </c>
      <c r="P2814" s="44">
        <f>IFERROR(_xll.qlIndexFixing(ONIndex6M,I2814,TRUE,_xll.ohTrigger(RecalcTrigger,Trigger6M)),NA())</f>
        <v>1.6552624057949439E-2</v>
      </c>
      <c r="Q2814" s="178">
        <f>IFERROR(_xll.qlIndexFixing(ONIndex1Y,I2814,TRUE,_xll.ohTrigger(RecalcTrigger,Trigger1Y)),NA())</f>
        <v>1.6673986080092407E-2</v>
      </c>
    </row>
    <row r="2815" spans="2:17" x14ac:dyDescent="0.2">
      <c r="B2815" s="39" t="s">
        <v>42</v>
      </c>
      <c r="D2815" s="42">
        <f>_xll.qlCalendarAdvance(Calendar,$D2814,B2815,"f",FALSE)</f>
        <v>59224</v>
      </c>
      <c r="E2815" s="172">
        <f>_xll.qlInterestRateIndexValueDate(IndexON,D2815)</f>
        <v>59224</v>
      </c>
      <c r="F2815" s="188">
        <f>IFERROR(_xll.qlIndexFixing(IndexON,D2815,TRUE,_xll.ohTrigger(RecalcTrigger,TriggerON)),NA())</f>
        <v>1.598349162403534E-2</v>
      </c>
      <c r="H2815" s="42">
        <f>_xll.qlCalendarAdvance(Calendar,$H2814,B2815,"f",FALSE)</f>
        <v>59224</v>
      </c>
      <c r="I2815" s="172">
        <f>_xll.qlInterestRateIndexValueDate(Index1M,$H2815)</f>
        <v>59224</v>
      </c>
      <c r="J2815" s="177">
        <f>IFERROR(_xll.qlIndexFixing(Index1M,$H2815,TRUE,_xll.ohTrigger(RecalcTrigger,Trigger1M)),NA())</f>
        <v>1.5968531020814081E-2</v>
      </c>
      <c r="K2815" s="44">
        <f>IFERROR(_xll.qlIndexFixing(Index3M,H2815,TRUE,_xll.ohTrigger(RecalcTrigger,Trigger3M)),NA())</f>
        <v>1.647953203230184E-2</v>
      </c>
      <c r="L2815" s="44">
        <f>IFERROR(_xll.qlIndexFixing(Index6M,$H2815,TRUE,_xll.ohTrigger(RecalcTrigger,Trigger6M)),NA())</f>
        <v>1.6685842685805061E-2</v>
      </c>
      <c r="M2815" s="178">
        <f>IFERROR(_xll.qlIndexFixing(Index1Y,$H2815,TRUE,_xll.ohTrigger(RecalcTrigger,Trigger1Y)),NA())</f>
        <v>1.6944764722392369E-2</v>
      </c>
      <c r="N2815" s="177">
        <f>IFERROR(_xll.qlIndexFixing(ONIndex1M,I2815,TRUE,_xll.ohTrigger(RecalcTrigger,Trigger1M)),NA())</f>
        <v>1.5949671119174225E-2</v>
      </c>
      <c r="O2815" s="44">
        <f>IFERROR(_xll.qlIndexFixing(ONIndex3M,I2815,TRUE,_xll.ohTrigger(RecalcTrigger,Trigger3M)),NA())</f>
        <v>1.6417144045601795E-2</v>
      </c>
      <c r="P2815" s="44">
        <f>IFERROR(_xll.qlIndexFixing(ONIndex6M,I2815,TRUE,_xll.ohTrigger(RecalcTrigger,Trigger6M)),NA())</f>
        <v>1.6557170739470717E-2</v>
      </c>
      <c r="Q2815" s="178">
        <f>IFERROR(_xll.qlIndexFixing(ONIndex1Y,I2815,TRUE,_xll.ohTrigger(RecalcTrigger,Trigger1Y)),NA())</f>
        <v>1.6678480950995667E-2</v>
      </c>
    </row>
    <row r="2816" spans="2:17" x14ac:dyDescent="0.2">
      <c r="B2816" s="39" t="s">
        <v>42</v>
      </c>
      <c r="D2816" s="42">
        <f>_xll.qlCalendarAdvance(Calendar,$D2815,B2816,"f",FALSE)</f>
        <v>59231</v>
      </c>
      <c r="E2816" s="172">
        <f>_xll.qlInterestRateIndexValueDate(IndexON,D2816)</f>
        <v>59231</v>
      </c>
      <c r="F2816" s="188">
        <f>IFERROR(_xll.qlIndexFixing(IndexON,D2816,TRUE,_xll.ohTrigger(RecalcTrigger,TriggerON)),NA())</f>
        <v>1.5988194472824624E-2</v>
      </c>
      <c r="H2816" s="42">
        <f>_xll.qlCalendarAdvance(Calendar,$H2815,B2816,"f",FALSE)</f>
        <v>59231</v>
      </c>
      <c r="I2816" s="172">
        <f>_xll.qlInterestRateIndexValueDate(Index1M,$H2816)</f>
        <v>59231</v>
      </c>
      <c r="J2816" s="177">
        <f>IFERROR(_xll.qlIndexFixing(Index1M,$H2816,TRUE,_xll.ohTrigger(RecalcTrigger,Trigger1M)),NA())</f>
        <v>1.5976967734272183E-2</v>
      </c>
      <c r="K2816" s="44">
        <f>IFERROR(_xll.qlIndexFixing(Index3M,H2816,TRUE,_xll.ohTrigger(RecalcTrigger,Trigger3M)),NA())</f>
        <v>1.6486479249996765E-2</v>
      </c>
      <c r="L2816" s="44">
        <f>IFERROR(_xll.qlIndexFixing(Index6M,$H2816,TRUE,_xll.ohTrigger(RecalcTrigger,Trigger6M)),NA())</f>
        <v>1.6692850041489345E-2</v>
      </c>
      <c r="M2816" s="178">
        <f>IFERROR(_xll.qlIndexFixing(Index1Y,$H2816,TRUE,_xll.ohTrigger(RecalcTrigger,Trigger1Y)),NA())</f>
        <v>1.694979935556673E-2</v>
      </c>
      <c r="N2816" s="177">
        <f>IFERROR(_xll.qlIndexFixing(ONIndex1M,I2816,TRUE,_xll.ohTrigger(RecalcTrigger,Trigger1M)),NA())</f>
        <v>1.5954547468275404E-2</v>
      </c>
      <c r="O2816" s="44">
        <f>IFERROR(_xll.qlIndexFixing(ONIndex3M,I2816,TRUE,_xll.ohTrigger(RecalcTrigger,Trigger3M)),NA())</f>
        <v>1.6421810898009648E-2</v>
      </c>
      <c r="P2816" s="44">
        <f>IFERROR(_xll.qlIndexFixing(ONIndex6M,I2816,TRUE,_xll.ohTrigger(RecalcTrigger,Trigger6M)),NA())</f>
        <v>1.656173400298E-2</v>
      </c>
      <c r="Q2816" s="178">
        <f>IFERROR(_xll.qlIndexFixing(ONIndex1Y,I2816,TRUE,_xll.ohTrigger(RecalcTrigger,Trigger1Y)),NA())</f>
        <v>1.6682992714051048E-2</v>
      </c>
    </row>
    <row r="2817" spans="2:17" x14ac:dyDescent="0.2">
      <c r="B2817" s="39" t="s">
        <v>42</v>
      </c>
      <c r="D2817" s="42">
        <f>_xll.qlCalendarAdvance(Calendar,$D2816,B2817,"f",FALSE)</f>
        <v>59238</v>
      </c>
      <c r="E2817" s="172">
        <f>_xll.qlInterestRateIndexValueDate(IndexON,D2817)</f>
        <v>59238</v>
      </c>
      <c r="F2817" s="188">
        <f>IFERROR(_xll.qlIndexFixing(IndexON,D2817,TRUE,_xll.ohTrigger(RecalcTrigger,TriggerON)),NA())</f>
        <v>1.5992914066748076E-2</v>
      </c>
      <c r="H2817" s="42">
        <f>_xll.qlCalendarAdvance(Calendar,$H2816,B2817,"f",FALSE)</f>
        <v>59238</v>
      </c>
      <c r="I2817" s="172">
        <f>_xll.qlInterestRateIndexValueDate(Index1M,$H2817)</f>
        <v>59238</v>
      </c>
      <c r="J2817" s="177">
        <f>IFERROR(_xll.qlIndexFixing(Index1M,$H2817,TRUE,_xll.ohTrigger(RecalcTrigger,Trigger1M)),NA())</f>
        <v>1.5981917907676564E-2</v>
      </c>
      <c r="K2817" s="44">
        <f>IFERROR(_xll.qlIndexFixing(Index3M,H2817,TRUE,_xll.ohTrigger(RecalcTrigger,Trigger3M)),NA())</f>
        <v>1.6491295159255126E-2</v>
      </c>
      <c r="L2817" s="44">
        <f>IFERROR(_xll.qlIndexFixing(Index6M,$H2817,TRUE,_xll.ohTrigger(RecalcTrigger,Trigger6M)),NA())</f>
        <v>1.6697686787379151E-2</v>
      </c>
      <c r="M2817" s="178">
        <f>IFERROR(_xll.qlIndexFixing(Index1Y,$H2817,TRUE,_xll.ohTrigger(RecalcTrigger,Trigger1Y)),NA())</f>
        <v>1.6954851191396614E-2</v>
      </c>
      <c r="N2817" s="177">
        <f>IFERROR(_xll.qlIndexFixing(ONIndex1M,I2817,TRUE,_xll.ohTrigger(RecalcTrigger,Trigger1M)),NA())</f>
        <v>1.5959444178066384E-2</v>
      </c>
      <c r="O2817" s="44">
        <f>IFERROR(_xll.qlIndexFixing(ONIndex3M,I2817,TRUE,_xll.ohTrigger(RecalcTrigger,Trigger3M)),NA())</f>
        <v>1.642649499585036E-2</v>
      </c>
      <c r="P2817" s="44">
        <f>IFERROR(_xll.qlIndexFixing(ONIndex6M,I2817,TRUE,_xll.ohTrigger(RecalcTrigger,Trigger6M)),NA())</f>
        <v>1.656631384863938E-2</v>
      </c>
      <c r="Q2817" s="178">
        <f>IFERROR(_xll.qlIndexFixing(ONIndex1Y,I2817,TRUE,_xll.ohTrigger(RecalcTrigger,Trigger1Y)),NA())</f>
        <v>1.6687521369258551E-2</v>
      </c>
    </row>
    <row r="2818" spans="2:17" x14ac:dyDescent="0.2">
      <c r="B2818" s="39" t="s">
        <v>42</v>
      </c>
      <c r="D2818" s="42">
        <f>_xll.qlCalendarAdvance(Calendar,$D2817,B2818,"f",FALSE)</f>
        <v>59245</v>
      </c>
      <c r="E2818" s="172">
        <f>_xll.qlInterestRateIndexValueDate(IndexON,D2818)</f>
        <v>59245</v>
      </c>
      <c r="F2818" s="188">
        <f>IFERROR(_xll.qlIndexFixing(IndexON,D2818,TRUE,_xll.ohTrigger(RecalcTrigger,TriggerON)),NA())</f>
        <v>1.5997650405643604E-2</v>
      </c>
      <c r="H2818" s="42">
        <f>_xll.qlCalendarAdvance(Calendar,$H2817,B2818,"f",FALSE)</f>
        <v>59245</v>
      </c>
      <c r="I2818" s="172">
        <f>_xll.qlInterestRateIndexValueDate(Index1M,$H2818)</f>
        <v>59245</v>
      </c>
      <c r="J2818" s="177">
        <f>IFERROR(_xll.qlIndexFixing(Index1M,$H2818,TRUE,_xll.ohTrigger(RecalcTrigger,Trigger1M)),NA())</f>
        <v>1.5986888472398871E-2</v>
      </c>
      <c r="K2818" s="44">
        <f>IFERROR(_xll.qlIndexFixing(Index3M,H2818,TRUE,_xll.ohTrigger(RecalcTrigger,Trigger3M)),NA())</f>
        <v>1.6496128390592345E-2</v>
      </c>
      <c r="L2818" s="44">
        <f>IFERROR(_xll.qlIndexFixing(Index6M,$H2818,TRUE,_xll.ohTrigger(RecalcTrigger,Trigger6M)),NA())</f>
        <v>1.670254026582289E-2</v>
      </c>
      <c r="M2818" s="178">
        <f>IFERROR(_xll.qlIndexFixing(Index1Y,$H2818,TRUE,_xll.ohTrigger(RecalcTrigger,Trigger1Y)),NA())</f>
        <v>1.6959920230138481E-2</v>
      </c>
      <c r="N2818" s="177">
        <f>IFERROR(_xll.qlIndexFixing(ONIndex1M,I2818,TRUE,_xll.ohTrigger(RecalcTrigger,Trigger1M)),NA())</f>
        <v>1.5964361248466119E-2</v>
      </c>
      <c r="O2818" s="44">
        <f>IFERROR(_xll.qlIndexFixing(ONIndex3M,I2818,TRUE,_xll.ohTrigger(RecalcTrigger,Trigger3M)),NA())</f>
        <v>1.6431196339123932E-2</v>
      </c>
      <c r="P2818" s="44">
        <f>IFERROR(_xll.qlIndexFixing(ONIndex6M,I2818,TRUE,_xll.ohTrigger(RecalcTrigger,Trigger6M)),NA())</f>
        <v>1.6570910276367812E-2</v>
      </c>
      <c r="Q2818" s="178">
        <f>IFERROR(_xll.qlIndexFixing(ONIndex1Y,I2818,TRUE,_xll.ohTrigger(RecalcTrigger,Trigger1Y)),NA())</f>
        <v>1.6692066916699222E-2</v>
      </c>
    </row>
    <row r="2819" spans="2:17" x14ac:dyDescent="0.2">
      <c r="B2819" s="39" t="s">
        <v>42</v>
      </c>
      <c r="D2819" s="42">
        <f>_xll.qlCalendarAdvance(Calendar,$D2818,B2819,"f",FALSE)</f>
        <v>59252</v>
      </c>
      <c r="E2819" s="172">
        <f>_xll.qlInterestRateIndexValueDate(IndexON,D2819)</f>
        <v>59252</v>
      </c>
      <c r="F2819" s="188">
        <f>IFERROR(_xll.qlIndexFixing(IndexON,D2819,TRUE,_xll.ohTrigger(RecalcTrigger,TriggerON)),NA())</f>
        <v>1.6002403489592254E-2</v>
      </c>
      <c r="H2819" s="42">
        <f>_xll.qlCalendarAdvance(Calendar,$H2818,B2819,"f",FALSE)</f>
        <v>59252</v>
      </c>
      <c r="I2819" s="172">
        <f>_xll.qlInterestRateIndexValueDate(Index1M,$H2819)</f>
        <v>59252</v>
      </c>
      <c r="J2819" s="177">
        <f>IFERROR(_xll.qlIndexFixing(Index1M,$H2819,TRUE,_xll.ohTrigger(RecalcTrigger,Trigger1M)),NA())</f>
        <v>1.5991879428468581E-2</v>
      </c>
      <c r="K2819" s="44">
        <f>IFERROR(_xll.qlIndexFixing(Index3M,H2819,TRUE,_xll.ohTrigger(RecalcTrigger,Trigger3M)),NA())</f>
        <v>1.6500978944070085E-2</v>
      </c>
      <c r="L2819" s="44">
        <f>IFERROR(_xll.qlIndexFixing(Index6M,$H2819,TRUE,_xll.ohTrigger(RecalcTrigger,Trigger6M)),NA())</f>
        <v>1.6707410476942134E-2</v>
      </c>
      <c r="M2819" s="178">
        <f>IFERROR(_xll.qlIndexFixing(Index1Y,$H2819,TRUE,_xll.ohTrigger(RecalcTrigger,Trigger1Y)),NA())</f>
        <v>1.6965006472049016E-2</v>
      </c>
      <c r="N2819" s="177">
        <f>IFERROR(_xll.qlIndexFixing(ONIndex1M,I2819,TRUE,_xll.ohTrigger(RecalcTrigger,Trigger1M)),NA())</f>
        <v>1.5969298679555655E-2</v>
      </c>
      <c r="O2819" s="44">
        <f>IFERROR(_xll.qlIndexFixing(ONIndex3M,I2819,TRUE,_xll.ohTrigger(RecalcTrigger,Trigger3M)),NA())</f>
        <v>1.6435914927749318E-2</v>
      </c>
      <c r="P2819" s="44">
        <f>IFERROR(_xll.qlIndexFixing(ONIndex6M,I2819,TRUE,_xll.ohTrigger(RecalcTrigger,Trigger6M)),NA())</f>
        <v>1.6575523286165295E-2</v>
      </c>
      <c r="Q2819" s="178">
        <f>IFERROR(_xll.qlIndexFixing(ONIndex1Y,I2819,TRUE,_xll.ohTrigger(RecalcTrigger,Trigger1Y)),NA())</f>
        <v>1.6696629356210968E-2</v>
      </c>
    </row>
    <row r="2820" spans="2:17" x14ac:dyDescent="0.2">
      <c r="B2820" s="39" t="s">
        <v>42</v>
      </c>
      <c r="D2820" s="42">
        <f>_xll.qlCalendarAdvance(Calendar,$D2819,B2820,"f",FALSE)</f>
        <v>59259</v>
      </c>
      <c r="E2820" s="172">
        <f>_xll.qlInterestRateIndexValueDate(IndexON,D2820)</f>
        <v>59259</v>
      </c>
      <c r="F2820" s="188">
        <f>IFERROR(_xll.qlIndexFixing(IndexON,D2820,TRUE,_xll.ohTrigger(RecalcTrigger,TriggerON)),NA())</f>
        <v>1.6007173318431933E-2</v>
      </c>
      <c r="H2820" s="42">
        <f>_xll.qlCalendarAdvance(Calendar,$H2819,B2820,"f",FALSE)</f>
        <v>59259</v>
      </c>
      <c r="I2820" s="172">
        <f>_xll.qlInterestRateIndexValueDate(Index1M,$H2820)</f>
        <v>59259</v>
      </c>
      <c r="J2820" s="177">
        <f>IFERROR(_xll.qlIndexFixing(Index1M,$H2820,TRUE,_xll.ohTrigger(RecalcTrigger,Trigger1M)),NA())</f>
        <v>1.5994760970745186E-2</v>
      </c>
      <c r="K2820" s="44">
        <f>IFERROR(_xll.qlIndexFixing(Index3M,H2820,TRUE,_xll.ohTrigger(RecalcTrigger,Trigger3M)),NA())</f>
        <v>1.6505846819750893E-2</v>
      </c>
      <c r="L2820" s="44">
        <f>IFERROR(_xll.qlIndexFixing(Index6M,$H2820,TRUE,_xll.ohTrigger(RecalcTrigger,Trigger6M)),NA())</f>
        <v>1.6712297420858894E-2</v>
      </c>
      <c r="M2820" s="178">
        <f>IFERROR(_xll.qlIndexFixing(Index1Y,$H2820,TRUE,_xll.ohTrigger(RecalcTrigger,Trigger1Y)),NA())</f>
        <v>1.6970109917386011E-2</v>
      </c>
      <c r="N2820" s="177">
        <f>IFERROR(_xll.qlIndexFixing(ONIndex1M,I2820,TRUE,_xll.ohTrigger(RecalcTrigger,Trigger1M)),NA())</f>
        <v>1.5974256471091852E-2</v>
      </c>
      <c r="O2820" s="44">
        <f>IFERROR(_xll.qlIndexFixing(ONIndex3M,I2820,TRUE,_xll.ohTrigger(RecalcTrigger,Trigger3M)),NA())</f>
        <v>1.6440650761807563E-2</v>
      </c>
      <c r="P2820" s="44">
        <f>IFERROR(_xll.qlIndexFixing(ONIndex6M,I2820,TRUE,_xll.ohTrigger(RecalcTrigger,Trigger6M)),NA())</f>
        <v>1.6580152877869736E-2</v>
      </c>
      <c r="Q2820" s="178">
        <f>IFERROR(_xll.qlIndexFixing(ONIndex1Y,I2820,TRUE,_xll.ohTrigger(RecalcTrigger,Trigger1Y)),NA())</f>
        <v>1.6701208687955882E-2</v>
      </c>
    </row>
    <row r="2821" spans="2:17" x14ac:dyDescent="0.2">
      <c r="B2821" s="39" t="s">
        <v>42</v>
      </c>
      <c r="D2821" s="42">
        <f>_xll.qlCalendarAdvance(Calendar,$D2820,B2821,"f",FALSE)</f>
        <v>59266</v>
      </c>
      <c r="E2821" s="172">
        <f>_xll.qlInterestRateIndexValueDate(IndexON,D2821)</f>
        <v>59266</v>
      </c>
      <c r="F2821" s="188">
        <f>IFERROR(_xll.qlIndexFixing(IndexON,D2821,TRUE,_xll.ohTrigger(RecalcTrigger,TriggerON)),NA())</f>
        <v>1.6011959892486827E-2</v>
      </c>
      <c r="H2821" s="42">
        <f>_xll.qlCalendarAdvance(Calendar,$H2820,B2821,"f",FALSE)</f>
        <v>59266</v>
      </c>
      <c r="I2821" s="172">
        <f>_xll.qlInterestRateIndexValueDate(Index1M,$H2821)</f>
        <v>59266</v>
      </c>
      <c r="J2821" s="177">
        <f>IFERROR(_xll.qlIndexFixing(Index1M,$H2821,TRUE,_xll.ohTrigger(RecalcTrigger,Trigger1M)),NA())</f>
        <v>1.5999787679451354E-2</v>
      </c>
      <c r="K2821" s="44">
        <f>IFERROR(_xll.qlIndexFixing(Index3M,H2821,TRUE,_xll.ohTrigger(RecalcTrigger,Trigger3M)),NA())</f>
        <v>1.651000691384439E-2</v>
      </c>
      <c r="L2821" s="44">
        <f>IFERROR(_xll.qlIndexFixing(Index6M,$H2821,TRUE,_xll.ohTrigger(RecalcTrigger,Trigger6M)),NA())</f>
        <v>1.6716463326378592E-2</v>
      </c>
      <c r="M2821" s="178">
        <f>IFERROR(_xll.qlIndexFixing(Index1Y,$H2821,TRUE,_xll.ohTrigger(RecalcTrigger,Trigger1Y)),NA())</f>
        <v>1.6975230566408595E-2</v>
      </c>
      <c r="N2821" s="177">
        <f>IFERROR(_xll.qlIndexFixing(ONIndex1M,I2821,TRUE,_xll.ohTrigger(RecalcTrigger,Trigger1M)),NA())</f>
        <v>1.5979234623560989E-2</v>
      </c>
      <c r="O2821" s="44">
        <f>IFERROR(_xll.qlIndexFixing(ONIndex3M,I2821,TRUE,_xll.ohTrigger(RecalcTrigger,Trigger3M)),NA())</f>
        <v>1.6445403841217621E-2</v>
      </c>
      <c r="P2821" s="44">
        <f>IFERROR(_xll.qlIndexFixing(ONIndex6M,I2821,TRUE,_xll.ohTrigger(RecalcTrigger,Trigger6M)),NA())</f>
        <v>1.6584799051805321E-2</v>
      </c>
      <c r="Q2821" s="178">
        <f>IFERROR(_xll.qlIndexFixing(ONIndex1Y,I2821,TRUE,_xll.ohTrigger(RecalcTrigger,Trigger1Y)),NA())</f>
        <v>1.6705804911852917E-2</v>
      </c>
    </row>
    <row r="2822" spans="2:17" x14ac:dyDescent="0.2">
      <c r="B2822" s="39" t="s">
        <v>42</v>
      </c>
      <c r="D2822" s="42">
        <f>_xll.qlCalendarAdvance(Calendar,$D2821,B2822,"f",FALSE)</f>
        <v>59273</v>
      </c>
      <c r="E2822" s="172">
        <f>_xll.qlInterestRateIndexValueDate(IndexON,D2822)</f>
        <v>59273</v>
      </c>
      <c r="F2822" s="188">
        <f>IFERROR(_xll.qlIndexFixing(IndexON,D2822,TRUE,_xll.ohTrigger(RecalcTrigger,TriggerON)),NA())</f>
        <v>1.601676321143275E-2</v>
      </c>
      <c r="H2822" s="42">
        <f>_xll.qlCalendarAdvance(Calendar,$H2821,B2822,"f",FALSE)</f>
        <v>59273</v>
      </c>
      <c r="I2822" s="172">
        <f>_xll.qlInterestRateIndexValueDate(Index1M,$H2822)</f>
        <v>59273</v>
      </c>
      <c r="J2822" s="177">
        <f>IFERROR(_xll.qlIndexFixing(Index1M,$H2822,TRUE,_xll.ohTrigger(RecalcTrigger,Trigger1M)),NA())</f>
        <v>1.6004834776689424E-2</v>
      </c>
      <c r="K2822" s="44">
        <f>IFERROR(_xll.qlIndexFixing(Index3M,H2822,TRUE,_xll.ohTrigger(RecalcTrigger,Trigger3M)),NA())</f>
        <v>1.6514907975537431E-2</v>
      </c>
      <c r="L2822" s="44">
        <f>IFERROR(_xll.qlIndexFixing(Index6M,$H2822,TRUE,_xll.ohTrigger(RecalcTrigger,Trigger6M)),NA())</f>
        <v>1.6721382316643815E-2</v>
      </c>
      <c r="M2822" s="178">
        <f>IFERROR(_xll.qlIndexFixing(Index1Y,$H2822,TRUE,_xll.ohTrigger(RecalcTrigger,Trigger1Y)),NA())</f>
        <v>1.6980368419376113E-2</v>
      </c>
      <c r="N2822" s="177">
        <f>IFERROR(_xll.qlIndexFixing(ONIndex1M,I2822,TRUE,_xll.ohTrigger(RecalcTrigger,Trigger1M)),NA())</f>
        <v>1.5984233136557835E-2</v>
      </c>
      <c r="O2822" s="44">
        <f>IFERROR(_xll.qlIndexFixing(ONIndex3M,I2822,TRUE,_xll.ohTrigger(RecalcTrigger,Trigger3M)),NA())</f>
        <v>1.6450174165979492E-2</v>
      </c>
      <c r="P2822" s="44">
        <f>IFERROR(_xll.qlIndexFixing(ONIndex6M,I2822,TRUE,_xll.ohTrigger(RecalcTrigger,Trigger6M)),NA())</f>
        <v>1.6589461807809958E-2</v>
      </c>
      <c r="Q2822" s="178">
        <f>IFERROR(_xll.qlIndexFixing(ONIndex1Y,I2822,TRUE,_xll.ohTrigger(RecalcTrigger,Trigger1Y)),NA())</f>
        <v>1.671041802798312E-2</v>
      </c>
    </row>
    <row r="2823" spans="2:17" x14ac:dyDescent="0.2">
      <c r="B2823" s="39" t="s">
        <v>42</v>
      </c>
      <c r="D2823" s="42">
        <f>_xll.qlCalendarAdvance(Calendar,$D2822,B2823,"f",FALSE)</f>
        <v>59280</v>
      </c>
      <c r="E2823" s="172">
        <f>_xll.qlInterestRateIndexValueDate(IndexON,D2823)</f>
        <v>59280</v>
      </c>
      <c r="F2823" s="188">
        <f>IFERROR(_xll.qlIndexFixing(IndexON,D2823,TRUE,_xll.ohTrigger(RecalcTrigger,TriggerON)),NA())</f>
        <v>1.6021583275350748E-2</v>
      </c>
      <c r="H2823" s="42">
        <f>_xll.qlCalendarAdvance(Calendar,$H2822,B2823,"f",FALSE)</f>
        <v>59280</v>
      </c>
      <c r="I2823" s="172">
        <f>_xll.qlInterestRateIndexValueDate(Index1M,$H2823)</f>
        <v>59280</v>
      </c>
      <c r="J2823" s="177">
        <f>IFERROR(_xll.qlIndexFixing(Index1M,$H2823,TRUE,_xll.ohTrigger(RecalcTrigger,Trigger1M)),NA())</f>
        <v>1.6009902262489106E-2</v>
      </c>
      <c r="K2823" s="44">
        <f>IFERROR(_xll.qlIndexFixing(Index3M,H2823,TRUE,_xll.ohTrigger(RecalcTrigger,Trigger3M)),NA())</f>
        <v>1.6519826358772024E-2</v>
      </c>
      <c r="L2823" s="44">
        <f>IFERROR(_xll.qlIndexFixing(Index6M,$H2823,TRUE,_xll.ohTrigger(RecalcTrigger,Trigger6M)),NA())</f>
        <v>1.6726318039237451E-2</v>
      </c>
      <c r="M2823" s="178">
        <f>IFERROR(_xll.qlIndexFixing(Index1Y,$H2823,TRUE,_xll.ohTrigger(RecalcTrigger,Trigger1Y)),NA())</f>
        <v>1.6985523476549247E-2</v>
      </c>
      <c r="N2823" s="177">
        <f>IFERROR(_xll.qlIndexFixing(ONIndex1M,I2823,TRUE,_xll.ohTrigger(RecalcTrigger,Trigger1M)),NA())</f>
        <v>1.5989252010163435E-2</v>
      </c>
      <c r="O2823" s="44">
        <f>IFERROR(_xll.qlIndexFixing(ONIndex3M,I2823,TRUE,_xll.ohTrigger(RecalcTrigger,Trigger3M)),NA())</f>
        <v>1.6454961736255269E-2</v>
      </c>
      <c r="P2823" s="44">
        <f>IFERROR(_xll.qlIndexFixing(ONIndex6M,I2823,TRUE,_xll.ohTrigger(RecalcTrigger,Trigger6M)),NA())</f>
        <v>1.6594141145802599E-2</v>
      </c>
      <c r="Q2823" s="178">
        <f>IFERROR(_xll.qlIndexFixing(ONIndex1Y,I2823,TRUE,_xll.ohTrigger(RecalcTrigger,Trigger1Y)),NA())</f>
        <v>1.6715048036265445E-2</v>
      </c>
    </row>
    <row r="2824" spans="2:17" x14ac:dyDescent="0.2">
      <c r="B2824" s="39" t="s">
        <v>42</v>
      </c>
      <c r="D2824" s="42">
        <f>_xll.qlCalendarAdvance(Calendar,$D2823,B2824,"f",FALSE)</f>
        <v>59287</v>
      </c>
      <c r="E2824" s="172">
        <f>_xll.qlInterestRateIndexValueDate(IndexON,D2824)</f>
        <v>59287</v>
      </c>
      <c r="F2824" s="188">
        <f>IFERROR(_xll.qlIndexFixing(IndexON,D2824,TRUE,_xll.ohTrigger(RecalcTrigger,TriggerON)),NA())</f>
        <v>1.6026420084321868E-2</v>
      </c>
      <c r="H2824" s="42">
        <f>_xll.qlCalendarAdvance(Calendar,$H2823,B2824,"f",FALSE)</f>
        <v>59287</v>
      </c>
      <c r="I2824" s="172">
        <f>_xll.qlInterestRateIndexValueDate(Index1M,$H2824)</f>
        <v>59287</v>
      </c>
      <c r="J2824" s="177">
        <f>IFERROR(_xll.qlIndexFixing(Index1M,$H2824,TRUE,_xll.ohTrigger(RecalcTrigger,Trigger1M)),NA())</f>
        <v>1.6014990136863916E-2</v>
      </c>
      <c r="K2824" s="44">
        <f>IFERROR(_xll.qlIndexFixing(Index3M,H2824,TRUE,_xll.ohTrigger(RecalcTrigger,Trigger3M)),NA())</f>
        <v>1.6524762063612294E-2</v>
      </c>
      <c r="L2824" s="44">
        <f>IFERROR(_xll.qlIndexFixing(Index6M,$H2824,TRUE,_xll.ohTrigger(RecalcTrigger,Trigger6M)),NA())</f>
        <v>1.6731270494283058E-2</v>
      </c>
      <c r="M2824" s="178">
        <f>IFERROR(_xll.qlIndexFixing(Index1Y,$H2824,TRUE,_xll.ohTrigger(RecalcTrigger,Trigger1Y)),NA())</f>
        <v>1.6990695738188899E-2</v>
      </c>
      <c r="N2824" s="177">
        <f>IFERROR(_xll.qlIndexFixing(ONIndex1M,I2824,TRUE,_xll.ohTrigger(RecalcTrigger,Trigger1M)),NA())</f>
        <v>1.5994291244215697E-2</v>
      </c>
      <c r="O2824" s="44">
        <f>IFERROR(_xll.qlIndexFixing(ONIndex3M,I2824,TRUE,_xll.ohTrigger(RecalcTrigger,Trigger3M)),NA())</f>
        <v>1.6459766551801813E-2</v>
      </c>
      <c r="P2824" s="44">
        <f>IFERROR(_xll.qlIndexFixing(ONIndex6M,I2824,TRUE,_xll.ohTrigger(RecalcTrigger,Trigger6M)),NA())</f>
        <v>1.6598837065783245E-2</v>
      </c>
      <c r="Q2824" s="178">
        <f>IFERROR(_xll.qlIndexFixing(ONIndex1Y,I2824,TRUE,_xll.ohTrigger(RecalcTrigger,Trigger1Y)),NA())</f>
        <v>1.6719694936618845E-2</v>
      </c>
    </row>
    <row r="2825" spans="2:17" x14ac:dyDescent="0.2">
      <c r="B2825" s="39" t="s">
        <v>42</v>
      </c>
      <c r="D2825" s="42">
        <f>_xll.qlCalendarAdvance(Calendar,$D2824,B2825,"f",FALSE)</f>
        <v>59294</v>
      </c>
      <c r="E2825" s="172">
        <f>_xll.qlInterestRateIndexValueDate(IndexON,D2825)</f>
        <v>59294</v>
      </c>
      <c r="F2825" s="188">
        <f>IFERROR(_xll.qlIndexFixing(IndexON,D2825,TRUE,_xll.ohTrigger(RecalcTrigger,TriggerON)),NA())</f>
        <v>1.6031273638427157E-2</v>
      </c>
      <c r="H2825" s="42">
        <f>_xll.qlCalendarAdvance(Calendar,$H2824,B2825,"f",FALSE)</f>
        <v>59294</v>
      </c>
      <c r="I2825" s="172">
        <f>_xll.qlInterestRateIndexValueDate(Index1M,$H2825)</f>
        <v>59294</v>
      </c>
      <c r="J2825" s="177">
        <f>IFERROR(_xll.qlIndexFixing(Index1M,$H2825,TRUE,_xll.ohTrigger(RecalcTrigger,Trigger1M)),NA())</f>
        <v>1.6022253384643484E-2</v>
      </c>
      <c r="K2825" s="44">
        <f>IFERROR(_xll.qlIndexFixing(Index3M,H2825,TRUE,_xll.ohTrigger(RecalcTrigger,Trigger3M)),NA())</f>
        <v>1.6530446033442062E-2</v>
      </c>
      <c r="L2825" s="44">
        <f>IFERROR(_xll.qlIndexFixing(Index6M,$H2825,TRUE,_xll.ohTrigger(RecalcTrigger,Trigger6M)),NA())</f>
        <v>1.6736983136717606E-2</v>
      </c>
      <c r="M2825" s="178">
        <f>IFERROR(_xll.qlIndexFixing(Index1Y,$H2825,TRUE,_xll.ohTrigger(RecalcTrigger,Trigger1Y)),NA())</f>
        <v>1.6995885204557748E-2</v>
      </c>
      <c r="N2825" s="177">
        <f>IFERROR(_xll.qlIndexFixing(ONIndex1M,I2825,TRUE,_xll.ohTrigger(RecalcTrigger,Trigger1M)),NA())</f>
        <v>1.5999350839200899E-2</v>
      </c>
      <c r="O2825" s="44">
        <f>IFERROR(_xll.qlIndexFixing(ONIndex3M,I2825,TRUE,_xll.ohTrigger(RecalcTrigger,Trigger3M)),NA())</f>
        <v>1.6464588612862263E-2</v>
      </c>
      <c r="P2825" s="44">
        <f>IFERROR(_xll.qlIndexFixing(ONIndex6M,I2825,TRUE,_xll.ohTrigger(RecalcTrigger,Trigger6M)),NA())</f>
        <v>1.6603549567913989E-2</v>
      </c>
      <c r="Q2825" s="178">
        <f>IFERROR(_xll.qlIndexFixing(ONIndex1Y,I2825,TRUE,_xll.ohTrigger(RecalcTrigger,Trigger1Y)),NA())</f>
        <v>1.6724358729205413E-2</v>
      </c>
    </row>
    <row r="2826" spans="2:17" x14ac:dyDescent="0.2">
      <c r="B2826" s="39" t="s">
        <v>42</v>
      </c>
      <c r="D2826" s="42">
        <f>_xll.qlCalendarAdvance(Calendar,$D2825,B2826,"f",FALSE)</f>
        <v>59301</v>
      </c>
      <c r="E2826" s="172">
        <f>_xll.qlInterestRateIndexValueDate(IndexON,D2826)</f>
        <v>59301</v>
      </c>
      <c r="F2826" s="188">
        <f>IFERROR(_xll.qlIndexFixing(IndexON,D2826,TRUE,_xll.ohTrigger(RecalcTrigger,TriggerON)),NA())</f>
        <v>1.6036143937504521E-2</v>
      </c>
      <c r="H2826" s="42">
        <f>_xll.qlCalendarAdvance(Calendar,$H2825,B2826,"f",FALSE)</f>
        <v>59301</v>
      </c>
      <c r="I2826" s="172">
        <f>_xll.qlInterestRateIndexValueDate(Index1M,$H2826)</f>
        <v>59301</v>
      </c>
      <c r="J2826" s="177">
        <f>IFERROR(_xll.qlIndexFixing(Index1M,$H2826,TRUE,_xll.ohTrigger(RecalcTrigger,Trigger1M)),NA())</f>
        <v>1.6027387080894046E-2</v>
      </c>
      <c r="K2826" s="44">
        <f>IFERROR(_xll.qlIndexFixing(Index3M,H2826,TRUE,_xll.ohTrigger(RecalcTrigger,Trigger3M)),NA())</f>
        <v>1.6535417843687353E-2</v>
      </c>
      <c r="L2826" s="44">
        <f>IFERROR(_xll.qlIndexFixing(Index6M,$H2826,TRUE,_xll.ohTrigger(RecalcTrigger,Trigger6M)),NA())</f>
        <v>1.6741970480011172E-2</v>
      </c>
      <c r="M2826" s="178">
        <f>IFERROR(_xll.qlIndexFixing(Index1Y,$H2826,TRUE,_xll.ohTrigger(RecalcTrigger,Trigger1Y)),NA())</f>
        <v>1.7001091875918695E-2</v>
      </c>
      <c r="N2826" s="177">
        <f>IFERROR(_xll.qlIndexFixing(ONIndex1M,I2826,TRUE,_xll.ohTrigger(RecalcTrigger,Trigger1M)),NA())</f>
        <v>1.6004430794632762E-2</v>
      </c>
      <c r="O2826" s="44">
        <f>IFERROR(_xll.qlIndexFixing(ONIndex3M,I2826,TRUE,_xll.ohTrigger(RecalcTrigger,Trigger3M)),NA())</f>
        <v>1.646942791919348E-2</v>
      </c>
      <c r="P2826" s="44">
        <f>IFERROR(_xll.qlIndexFixing(ONIndex6M,I2826,TRUE,_xll.ohTrigger(RecalcTrigger,Trigger6M)),NA())</f>
        <v>1.6608278652032737E-2</v>
      </c>
      <c r="Q2826" s="178">
        <f>IFERROR(_xll.qlIndexFixing(ONIndex1Y,I2826,TRUE,_xll.ohTrigger(RecalcTrigger,Trigger1Y)),NA())</f>
        <v>1.6729039414025149E-2</v>
      </c>
    </row>
    <row r="2827" spans="2:17" x14ac:dyDescent="0.2">
      <c r="B2827" s="39" t="s">
        <v>42</v>
      </c>
      <c r="D2827" s="42">
        <f>_xll.qlCalendarAdvance(Calendar,$D2826,B2827,"f",FALSE)</f>
        <v>59308</v>
      </c>
      <c r="E2827" s="172">
        <f>_xll.qlInterestRateIndexValueDate(IndexON,D2827)</f>
        <v>59308</v>
      </c>
      <c r="F2827" s="188">
        <f>IFERROR(_xll.qlIndexFixing(IndexON,D2827,TRUE,_xll.ohTrigger(RecalcTrigger,TriggerON)),NA())</f>
        <v>1.6041030981472915E-2</v>
      </c>
      <c r="H2827" s="42">
        <f>_xll.qlCalendarAdvance(Calendar,$H2826,B2827,"f",FALSE)</f>
        <v>59308</v>
      </c>
      <c r="I2827" s="172">
        <f>_xll.qlInterestRateIndexValueDate(Index1M,$H2827)</f>
        <v>59308</v>
      </c>
      <c r="J2827" s="177">
        <f>IFERROR(_xll.qlIndexFixing(Index1M,$H2827,TRUE,_xll.ohTrigger(RecalcTrigger,Trigger1M)),NA())</f>
        <v>1.6032541168715494E-2</v>
      </c>
      <c r="K2827" s="44">
        <f>IFERROR(_xll.qlIndexFixing(Index3M,H2827,TRUE,_xll.ohTrigger(RecalcTrigger,Trigger3M)),NA())</f>
        <v>1.6540406976584106E-2</v>
      </c>
      <c r="L2827" s="44">
        <f>IFERROR(_xll.qlIndexFixing(Index6M,$H2827,TRUE,_xll.ohTrigger(RecalcTrigger,Trigger6M)),NA())</f>
        <v>1.6746974556969097E-2</v>
      </c>
      <c r="M2827" s="178">
        <f>IFERROR(_xll.qlIndexFixing(Index1Y,$H2827,TRUE,_xll.ohTrigger(RecalcTrigger,Trigger1Y)),NA())</f>
        <v>1.7006315752535972E-2</v>
      </c>
      <c r="N2827" s="177">
        <f>IFERROR(_xll.qlIndexFixing(ONIndex1M,I2827,TRUE,_xll.ohTrigger(RecalcTrigger,Trigger1M)),NA())</f>
        <v>1.6009531110754427E-2</v>
      </c>
      <c r="O2827" s="44">
        <f>IFERROR(_xll.qlIndexFixing(ONIndex3M,I2827,TRUE,_xll.ohTrigger(RecalcTrigger,Trigger3M)),NA())</f>
        <v>1.6474284470957556E-2</v>
      </c>
      <c r="P2827" s="44">
        <f>IFERROR(_xll.qlIndexFixing(ONIndex6M,I2827,TRUE,_xll.ohTrigger(RecalcTrigger,Trigger6M)),NA())</f>
        <v>1.6613024318301584E-2</v>
      </c>
      <c r="Q2827" s="178">
        <f>IFERROR(_xll.qlIndexFixing(ONIndex1Y,I2827,TRUE,_xll.ohTrigger(RecalcTrigger,Trigger1Y)),NA())</f>
        <v>1.6733736990915959E-2</v>
      </c>
    </row>
    <row r="2828" spans="2:17" x14ac:dyDescent="0.2">
      <c r="B2828" s="39" t="s">
        <v>42</v>
      </c>
      <c r="D2828" s="42">
        <f>_xll.qlCalendarAdvance(Calendar,$D2827,B2828,"f",FALSE)</f>
        <v>59315</v>
      </c>
      <c r="E2828" s="172">
        <f>_xll.qlInterestRateIndexValueDate(IndexON,D2828)</f>
        <v>59315</v>
      </c>
      <c r="F2828" s="188">
        <f>IFERROR(_xll.qlIndexFixing(IndexON,D2828,TRUE,_xll.ohTrigger(RecalcTrigger,TriggerON)),NA())</f>
        <v>1.6045934770575476E-2</v>
      </c>
      <c r="H2828" s="42">
        <f>_xll.qlCalendarAdvance(Calendar,$H2827,B2828,"f",FALSE)</f>
        <v>59315</v>
      </c>
      <c r="I2828" s="172">
        <f>_xll.qlInterestRateIndexValueDate(Index1M,$H2828)</f>
        <v>59315</v>
      </c>
      <c r="J2828" s="177">
        <f>IFERROR(_xll.qlIndexFixing(Index1M,$H2828,TRUE,_xll.ohTrigger(RecalcTrigger,Trigger1M)),NA())</f>
        <v>1.6037715648132396E-2</v>
      </c>
      <c r="K2828" s="44">
        <f>IFERROR(_xll.qlIndexFixing(Index3M,H2828,TRUE,_xll.ohTrigger(RecalcTrigger,Trigger3M)),NA())</f>
        <v>1.6545413432200159E-2</v>
      </c>
      <c r="L2828" s="44">
        <f>IFERROR(_xll.qlIndexFixing(Index6M,$H2828,TRUE,_xll.ohTrigger(RecalcTrigger,Trigger6M)),NA())</f>
        <v>1.6751995367716915E-2</v>
      </c>
      <c r="M2828" s="178">
        <f>IFERROR(_xll.qlIndexFixing(Index1Y,$H2828,TRUE,_xll.ohTrigger(RecalcTrigger,Trigger1Y)),NA())</f>
        <v>1.7011556834674035E-2</v>
      </c>
      <c r="N2828" s="177">
        <f>IFERROR(_xll.qlIndexFixing(ONIndex1M,I2828,TRUE,_xll.ohTrigger(RecalcTrigger,Trigger1M)),NA())</f>
        <v>1.6014651787646939E-2</v>
      </c>
      <c r="O2828" s="44">
        <f>IFERROR(_xll.qlIndexFixing(ONIndex3M,I2828,TRUE,_xll.ohTrigger(RecalcTrigger,Trigger3M)),NA())</f>
        <v>1.6479158268154492E-2</v>
      </c>
      <c r="P2828" s="44">
        <f>IFERROR(_xll.qlIndexFixing(ONIndex6M,I2828,TRUE,_xll.ohTrigger(RecalcTrigger,Trigger6M)),NA())</f>
        <v>1.6617786566558435E-2</v>
      </c>
      <c r="Q2828" s="178">
        <f>IFERROR(_xll.qlIndexFixing(ONIndex1Y,I2828,TRUE,_xll.ohTrigger(RecalcTrigger,Trigger1Y)),NA())</f>
        <v>1.6738451460039938E-2</v>
      </c>
    </row>
    <row r="2829" spans="2:17" x14ac:dyDescent="0.2">
      <c r="B2829" s="39" t="s">
        <v>42</v>
      </c>
      <c r="D2829" s="42">
        <f>_xll.qlCalendarAdvance(Calendar,$D2828,B2829,"f",FALSE)</f>
        <v>59322</v>
      </c>
      <c r="E2829" s="172">
        <f>_xll.qlInterestRateIndexValueDate(IndexON,D2829)</f>
        <v>59322</v>
      </c>
      <c r="F2829" s="188">
        <f>IFERROR(_xll.qlIndexFixing(IndexON,D2829,TRUE,_xll.ohTrigger(RecalcTrigger,TriggerON)),NA())</f>
        <v>1.605085530473116E-2</v>
      </c>
      <c r="H2829" s="42">
        <f>_xll.qlCalendarAdvance(Calendar,$H2828,B2829,"f",FALSE)</f>
        <v>59322</v>
      </c>
      <c r="I2829" s="172">
        <f>_xll.qlInterestRateIndexValueDate(Index1M,$H2829)</f>
        <v>59322</v>
      </c>
      <c r="J2829" s="177">
        <f>IFERROR(_xll.qlIndexFixing(Index1M,$H2829,TRUE,_xll.ohTrigger(RecalcTrigger,Trigger1M)),NA())</f>
        <v>1.6040735338426537E-2</v>
      </c>
      <c r="K2829" s="44">
        <f>IFERROR(_xll.qlIndexFixing(Index3M,H2829,TRUE,_xll.ohTrigger(RecalcTrigger,Trigger3M)),NA())</f>
        <v>1.6550437210598058E-2</v>
      </c>
      <c r="L2829" s="44">
        <f>IFERROR(_xll.qlIndexFixing(Index6M,$H2829,TRUE,_xll.ohTrigger(RecalcTrigger,Trigger6M)),NA())</f>
        <v>1.6756283760625608E-2</v>
      </c>
      <c r="M2829" s="178">
        <f>IFERROR(_xll.qlIndexFixing(Index1Y,$H2829,TRUE,_xll.ohTrigger(RecalcTrigger,Trigger1Y)),NA())</f>
        <v>1.7016815122599116E-2</v>
      </c>
      <c r="N2829" s="177">
        <f>IFERROR(_xll.qlIndexFixing(ONIndex1M,I2829,TRUE,_xll.ohTrigger(RecalcTrigger,Trigger1M)),NA())</f>
        <v>1.6019792825067158E-2</v>
      </c>
      <c r="O2829" s="44">
        <f>IFERROR(_xll.qlIndexFixing(ONIndex3M,I2829,TRUE,_xll.ohTrigger(RecalcTrigger,Trigger3M)),NA())</f>
        <v>1.6484049310784288E-2</v>
      </c>
      <c r="P2829" s="44">
        <f>IFERROR(_xll.qlIndexFixing(ONIndex6M,I2829,TRUE,_xll.ohTrigger(RecalcTrigger,Trigger6M)),NA())</f>
        <v>1.6622565397046429E-2</v>
      </c>
      <c r="Q2829" s="178">
        <f>IFERROR(_xll.qlIndexFixing(ONIndex1Y,I2829,TRUE,_xll.ohTrigger(RecalcTrigger,Trigger1Y)),NA())</f>
        <v>1.6743182821397085E-2</v>
      </c>
    </row>
    <row r="2830" spans="2:17" x14ac:dyDescent="0.2">
      <c r="B2830" s="39" t="s">
        <v>42</v>
      </c>
      <c r="D2830" s="42">
        <f>_xll.qlCalendarAdvance(Calendar,$D2829,B2830,"f",FALSE)</f>
        <v>59329</v>
      </c>
      <c r="E2830" s="172">
        <f>_xll.qlInterestRateIndexValueDate(IndexON,D2830)</f>
        <v>59329</v>
      </c>
      <c r="F2830" s="188">
        <f>IFERROR(_xll.qlIndexFixing(IndexON,D2830,TRUE,_xll.ohTrigger(RecalcTrigger,TriggerON)),NA())</f>
        <v>1.6055792583858919E-2</v>
      </c>
      <c r="H2830" s="42">
        <f>_xll.qlCalendarAdvance(Calendar,$H2829,B2830,"f",FALSE)</f>
        <v>59329</v>
      </c>
      <c r="I2830" s="172">
        <f>_xll.qlInterestRateIndexValueDate(Index1M,$H2830)</f>
        <v>59329</v>
      </c>
      <c r="J2830" s="177">
        <f>IFERROR(_xll.qlIndexFixing(Index1M,$H2830,TRUE,_xll.ohTrigger(RecalcTrigger,Trigger1M)),NA())</f>
        <v>1.6045945544851836E-2</v>
      </c>
      <c r="K2830" s="44">
        <f>IFERROR(_xll.qlIndexFixing(Index3M,H2830,TRUE,_xll.ohTrigger(RecalcTrigger,Trigger3M)),NA())</f>
        <v>1.6555478311845631E-2</v>
      </c>
      <c r="L2830" s="44">
        <f>IFERROR(_xll.qlIndexFixing(Index6M,$H2830,TRUE,_xll.ohTrigger(RecalcTrigger,Trigger6M)),NA())</f>
        <v>1.6761336612991166E-2</v>
      </c>
      <c r="M2830" s="178">
        <f>IFERROR(_xll.qlIndexFixing(Index1Y,$H2830,TRUE,_xll.ohTrigger(RecalcTrigger,Trigger1Y)),NA())</f>
        <v>1.7022090616577445E-2</v>
      </c>
      <c r="N2830" s="177">
        <f>IFERROR(_xll.qlIndexFixing(ONIndex1M,I2830,TRUE,_xll.ohTrigger(RecalcTrigger,Trigger1M)),NA())</f>
        <v>1.6024954223096133E-2</v>
      </c>
      <c r="O2830" s="44">
        <f>IFERROR(_xll.qlIndexFixing(ONIndex3M,I2830,TRUE,_xll.ohTrigger(RecalcTrigger,Trigger3M)),NA())</f>
        <v>1.648895759868485E-2</v>
      </c>
      <c r="P2830" s="44">
        <f>IFERROR(_xll.qlIndexFixing(ONIndex6M,I2830,TRUE,_xll.ohTrigger(RecalcTrigger,Trigger6M)),NA())</f>
        <v>1.6627360809441383E-2</v>
      </c>
      <c r="Q2830" s="178">
        <f>IFERROR(_xll.qlIndexFixing(ONIndex1Y,I2830,TRUE,_xll.ohTrigger(RecalcTrigger,Trigger1Y)),NA())</f>
        <v>1.6747931074825306E-2</v>
      </c>
    </row>
    <row r="2831" spans="2:17" x14ac:dyDescent="0.2">
      <c r="B2831" s="39" t="s">
        <v>42</v>
      </c>
      <c r="D2831" s="42">
        <f>_xll.qlCalendarAdvance(Calendar,$D2830,B2831,"f",FALSE)</f>
        <v>59336</v>
      </c>
      <c r="E2831" s="172">
        <f>_xll.qlInterestRateIndexValueDate(IndexON,D2831)</f>
        <v>59336</v>
      </c>
      <c r="F2831" s="188">
        <f>IFERROR(_xll.qlIndexFixing(IndexON,D2831,TRUE,_xll.ohTrigger(RecalcTrigger,TriggerON)),NA())</f>
        <v>1.6060746607958754E-2</v>
      </c>
      <c r="H2831" s="42">
        <f>_xll.qlCalendarAdvance(Calendar,$H2830,B2831,"f",FALSE)</f>
        <v>59336</v>
      </c>
      <c r="I2831" s="172">
        <f>_xll.qlInterestRateIndexValueDate(Index1M,$H2831)</f>
        <v>59336</v>
      </c>
      <c r="J2831" s="177">
        <f>IFERROR(_xll.qlIndexFixing(Index1M,$H2831,TRUE,_xll.ohTrigger(RecalcTrigger,Trigger1M)),NA())</f>
        <v>1.6051176140041368E-2</v>
      </c>
      <c r="K2831" s="44">
        <f>IFERROR(_xll.qlIndexFixing(Index3M,H2831,TRUE,_xll.ohTrigger(RecalcTrigger,Trigger3M)),NA())</f>
        <v>1.656053673600719E-2</v>
      </c>
      <c r="L2831" s="44">
        <f>IFERROR(_xll.qlIndexFixing(Index6M,$H2831,TRUE,_xll.ohTrigger(RecalcTrigger,Trigger6M)),NA())</f>
        <v>1.6766406198681163E-2</v>
      </c>
      <c r="M2831" s="178">
        <f>IFERROR(_xll.qlIndexFixing(Index1Y,$H2831,TRUE,_xll.ohTrigger(RecalcTrigger,Trigger1Y)),NA())</f>
        <v>1.7027383316876366E-2</v>
      </c>
      <c r="N2831" s="177">
        <f>IFERROR(_xll.qlIndexFixing(ONIndex1M,I2831,TRUE,_xll.ohTrigger(RecalcTrigger,Trigger1M)),NA())</f>
        <v>1.6030135981814908E-2</v>
      </c>
      <c r="O2831" s="44">
        <f>IFERROR(_xll.qlIndexFixing(ONIndex3M,I2831,TRUE,_xll.ohTrigger(RecalcTrigger,Trigger3M)),NA())</f>
        <v>1.6493883132018272E-2</v>
      </c>
      <c r="P2831" s="44">
        <f>IFERROR(_xll.qlIndexFixing(ONIndex6M,I2831,TRUE,_xll.ohTrigger(RecalcTrigger,Trigger6M)),NA())</f>
        <v>1.6632172803905387E-2</v>
      </c>
      <c r="Q2831" s="178">
        <f>IFERROR(_xll.qlIndexFixing(ONIndex1Y,I2831,TRUE,_xll.ohTrigger(RecalcTrigger,Trigger1Y)),NA())</f>
        <v>1.6752696220486696E-2</v>
      </c>
    </row>
    <row r="2832" spans="2:17" x14ac:dyDescent="0.2">
      <c r="B2832" s="39" t="s">
        <v>42</v>
      </c>
      <c r="D2832" s="42">
        <f>_xll.qlCalendarAdvance(Calendar,$D2831,B2832,"f",FALSE)</f>
        <v>59343</v>
      </c>
      <c r="E2832" s="172">
        <f>_xll.qlInterestRateIndexValueDate(IndexON,D2832)</f>
        <v>59343</v>
      </c>
      <c r="F2832" s="188">
        <f>IFERROR(_xll.qlIndexFixing(IndexON,D2832,TRUE,_xll.ohTrigger(RecalcTrigger,TriggerON)),NA())</f>
        <v>1.6065717377192756E-2</v>
      </c>
      <c r="H2832" s="42">
        <f>_xll.qlCalendarAdvance(Calendar,$H2831,B2832,"f",FALSE)</f>
        <v>59343</v>
      </c>
      <c r="I2832" s="172">
        <f>_xll.qlInterestRateIndexValueDate(Index1M,$H2832)</f>
        <v>59343</v>
      </c>
      <c r="J2832" s="177">
        <f>IFERROR(_xll.qlIndexFixing(Index1M,$H2832,TRUE,_xll.ohTrigger(RecalcTrigger,Trigger1M)),NA())</f>
        <v>1.6056427124022148E-2</v>
      </c>
      <c r="K2832" s="44">
        <f>IFERROR(_xll.qlIndexFixing(Index3M,H2832,TRUE,_xll.ohTrigger(RecalcTrigger,Trigger3M)),NA())</f>
        <v>1.6565612483148803E-2</v>
      </c>
      <c r="L2832" s="44">
        <f>IFERROR(_xll.qlIndexFixing(Index6M,$H2832,TRUE,_xll.ohTrigger(RecalcTrigger,Trigger6M)),NA())</f>
        <v>1.6771492517823592E-2</v>
      </c>
      <c r="M2832" s="178">
        <f>IFERROR(_xll.qlIndexFixing(Index1Y,$H2832,TRUE,_xll.ohTrigger(RecalcTrigger,Trigger1Y)),NA())</f>
        <v>1.703269322376455E-2</v>
      </c>
      <c r="N2832" s="177">
        <f>IFERROR(_xll.qlIndexFixing(ONIndex1M,I2832,TRUE,_xll.ohTrigger(RecalcTrigger,Trigger1M)),NA())</f>
        <v>1.603533810130453E-2</v>
      </c>
      <c r="O2832" s="44">
        <f>IFERROR(_xll.qlIndexFixing(ONIndex3M,I2832,TRUE,_xll.ohTrigger(RecalcTrigger,Trigger3M)),NA())</f>
        <v>1.64988259108656E-2</v>
      </c>
      <c r="P2832" s="44">
        <f>IFERROR(_xll.qlIndexFixing(ONIndex6M,I2832,TRUE,_xll.ohTrigger(RecalcTrigger,Trigger6M)),NA())</f>
        <v>1.6637001380438443E-2</v>
      </c>
      <c r="Q2832" s="178">
        <f>IFERROR(_xll.qlIndexFixing(ONIndex1Y,I2832,TRUE,_xll.ohTrigger(RecalcTrigger,Trigger1Y)),NA())</f>
        <v>1.6757478258381253E-2</v>
      </c>
    </row>
    <row r="2833" spans="2:17" x14ac:dyDescent="0.2">
      <c r="B2833" s="39" t="s">
        <v>42</v>
      </c>
      <c r="D2833" s="42">
        <f>_xll.qlCalendarAdvance(Calendar,$D2832,B2833,"f",FALSE)</f>
        <v>59350</v>
      </c>
      <c r="E2833" s="172">
        <f>_xll.qlInterestRateIndexValueDate(IndexON,D2833)</f>
        <v>59350</v>
      </c>
      <c r="F2833" s="188">
        <f>IFERROR(_xll.qlIndexFixing(IndexON,D2833,TRUE,_xll.ohTrigger(RecalcTrigger,TriggerON)),NA())</f>
        <v>1.6070704891398835E-2</v>
      </c>
      <c r="H2833" s="42">
        <f>_xll.qlCalendarAdvance(Calendar,$H2832,B2833,"f",FALSE)</f>
        <v>59350</v>
      </c>
      <c r="I2833" s="172">
        <f>_xll.qlInterestRateIndexValueDate(Index1M,$H2833)</f>
        <v>59350</v>
      </c>
      <c r="J2833" s="177">
        <f>IFERROR(_xll.qlIndexFixing(Index1M,$H2833,TRUE,_xll.ohTrigger(RecalcTrigger,Trigger1M)),NA())</f>
        <v>1.6061698496823894E-2</v>
      </c>
      <c r="K2833" s="44">
        <f>IFERROR(_xll.qlIndexFixing(Index3M,H2833,TRUE,_xll.ohTrigger(RecalcTrigger,Trigger3M)),NA())</f>
        <v>1.6570705553338304E-2</v>
      </c>
      <c r="L2833" s="44">
        <f>IFERROR(_xll.qlIndexFixing(Index6M,$H2833,TRUE,_xll.ohTrigger(RecalcTrigger,Trigger6M)),NA())</f>
        <v>1.6776595570545116E-2</v>
      </c>
      <c r="M2833" s="178">
        <f>IFERROR(_xll.qlIndexFixing(Index1Y,$H2833,TRUE,_xll.ohTrigger(RecalcTrigger,Trigger1Y)),NA())</f>
        <v>1.7038020337511339E-2</v>
      </c>
      <c r="N2833" s="177">
        <f>IFERROR(_xll.qlIndexFixing(ONIndex1M,I2833,TRUE,_xll.ohTrigger(RecalcTrigger,Trigger1M)),NA())</f>
        <v>1.6040560581321861E-2</v>
      </c>
      <c r="O2833" s="44">
        <f>IFERROR(_xll.qlIndexFixing(ONIndex3M,I2833,TRUE,_xll.ohTrigger(RecalcTrigger,Trigger3M)),NA())</f>
        <v>1.6503785935064741E-2</v>
      </c>
      <c r="P2833" s="44">
        <f>IFERROR(_xll.qlIndexFixing(ONIndex6M,I2833,TRUE,_xll.ohTrigger(RecalcTrigger,Trigger6M)),NA())</f>
        <v>1.6641846539121596E-2</v>
      </c>
      <c r="Q2833" s="178">
        <f>IFERROR(_xll.qlIndexFixing(ONIndex1Y,I2833,TRUE,_xll.ohTrigger(RecalcTrigger,Trigger1Y)),NA())</f>
        <v>1.6762277188346886E-2</v>
      </c>
    </row>
    <row r="2834" spans="2:17" x14ac:dyDescent="0.2">
      <c r="B2834" s="39" t="s">
        <v>42</v>
      </c>
      <c r="D2834" s="42">
        <f>_xll.qlCalendarAdvance(Calendar,$D2833,B2834,"f",FALSE)</f>
        <v>59357</v>
      </c>
      <c r="E2834" s="172">
        <f>_xll.qlInterestRateIndexValueDate(IndexON,D2834)</f>
        <v>59357</v>
      </c>
      <c r="F2834" s="188">
        <f>IFERROR(_xll.qlIndexFixing(IndexON,D2834,TRUE,_xll.ohTrigger(RecalcTrigger,TriggerON)),NA())</f>
        <v>1.6075709150576989E-2</v>
      </c>
      <c r="H2834" s="42">
        <f>_xll.qlCalendarAdvance(Calendar,$H2833,B2834,"f",FALSE)</f>
        <v>59357</v>
      </c>
      <c r="I2834" s="172">
        <f>_xll.qlInterestRateIndexValueDate(Index1M,$H2834)</f>
        <v>59357</v>
      </c>
      <c r="J2834" s="177">
        <f>IFERROR(_xll.qlIndexFixing(Index1M,$H2834,TRUE,_xll.ohTrigger(RecalcTrigger,Trigger1M)),NA())</f>
        <v>1.6069190749761611E-2</v>
      </c>
      <c r="K2834" s="44">
        <f>IFERROR(_xll.qlIndexFixing(Index3M,H2834,TRUE,_xll.ohTrigger(RecalcTrigger,Trigger3M)),NA())</f>
        <v>1.657581594664E-2</v>
      </c>
      <c r="L2834" s="44">
        <f>IFERROR(_xll.qlIndexFixing(Index6M,$H2834,TRUE,_xll.ohTrigger(RecalcTrigger,Trigger6M)),NA())</f>
        <v>1.6782471648882635E-2</v>
      </c>
      <c r="M2834" s="178">
        <f>IFERROR(_xll.qlIndexFixing(Index1Y,$H2834,TRUE,_xll.ohTrigger(RecalcTrigger,Trigger1Y)),NA())</f>
        <v>1.7043364658386295E-2</v>
      </c>
      <c r="N2834" s="177">
        <f>IFERROR(_xll.qlIndexFixing(ONIndex1M,I2834,TRUE,_xll.ohTrigger(RecalcTrigger,Trigger1M)),NA())</f>
        <v>1.60458034218669E-2</v>
      </c>
      <c r="O2834" s="44">
        <f>IFERROR(_xll.qlIndexFixing(ONIndex3M,I2834,TRUE,_xll.ohTrigger(RecalcTrigger,Trigger3M)),NA())</f>
        <v>1.6508763204615695E-2</v>
      </c>
      <c r="P2834" s="44">
        <f>IFERROR(_xll.qlIndexFixing(ONIndex6M,I2834,TRUE,_xll.ohTrigger(RecalcTrigger,Trigger6M)),NA())</f>
        <v>1.6646708279792755E-2</v>
      </c>
      <c r="Q2834" s="178">
        <f>IFERROR(_xll.qlIndexFixing(ONIndex1Y,I2834,TRUE,_xll.ohTrigger(RecalcTrigger,Trigger1Y)),NA())</f>
        <v>1.676709301046464E-2</v>
      </c>
    </row>
    <row r="2835" spans="2:17" x14ac:dyDescent="0.2">
      <c r="B2835" s="39" t="s">
        <v>42</v>
      </c>
      <c r="D2835" s="42">
        <f>_xll.qlCalendarAdvance(Calendar,$D2834,B2835,"f",FALSE)</f>
        <v>59364</v>
      </c>
      <c r="E2835" s="172">
        <f>_xll.qlInterestRateIndexValueDate(IndexON,D2835)</f>
        <v>59364</v>
      </c>
      <c r="F2835" s="188">
        <f>IFERROR(_xll.qlIndexFixing(IndexON,D2835,TRUE,_xll.ohTrigger(RecalcTrigger,TriggerON)),NA())</f>
        <v>1.6080730154889311E-2</v>
      </c>
      <c r="H2835" s="42">
        <f>_xll.qlCalendarAdvance(Calendar,$H2834,B2835,"f",FALSE)</f>
        <v>59364</v>
      </c>
      <c r="I2835" s="172">
        <f>_xll.qlInterestRateIndexValueDate(Index1M,$H2835)</f>
        <v>59364</v>
      </c>
      <c r="J2835" s="177">
        <f>IFERROR(_xll.qlIndexFixing(Index1M,$H2835,TRUE,_xll.ohTrigger(RecalcTrigger,Trigger1M)),NA())</f>
        <v>1.6074507971159575E-2</v>
      </c>
      <c r="K2835" s="44">
        <f>IFERROR(_xll.qlIndexFixing(Index3M,H2835,TRUE,_xll.ohTrigger(RecalcTrigger,Trigger3M)),NA())</f>
        <v>1.6580943663120844E-2</v>
      </c>
      <c r="L2835" s="44">
        <f>IFERROR(_xll.qlIndexFixing(Index6M,$H2835,TRUE,_xll.ohTrigger(RecalcTrigger,Trigger6M)),NA())</f>
        <v>1.678760959971163E-2</v>
      </c>
      <c r="M2835" s="178">
        <f>IFERROR(_xll.qlIndexFixing(Index1Y,$H2835,TRUE,_xll.ohTrigger(RecalcTrigger,Trigger1Y)),NA())</f>
        <v>1.7048726186660756E-2</v>
      </c>
      <c r="N2835" s="177">
        <f>IFERROR(_xll.qlIndexFixing(ONIndex1M,I2835,TRUE,_xll.ohTrigger(RecalcTrigger,Trigger1M)),NA())</f>
        <v>1.6051066623182786E-2</v>
      </c>
      <c r="O2835" s="44">
        <f>IFERROR(_xll.qlIndexFixing(ONIndex3M,I2835,TRUE,_xll.ohTrigger(RecalcTrigger,Trigger3M)),NA())</f>
        <v>1.6513757719518463E-2</v>
      </c>
      <c r="P2835" s="44">
        <f>IFERROR(_xll.qlIndexFixing(ONIndex6M,I2835,TRUE,_xll.ohTrigger(RecalcTrigger,Trigger6M)),NA())</f>
        <v>1.6651586602532964E-2</v>
      </c>
      <c r="Q2835" s="178">
        <f>IFERROR(_xll.qlIndexFixing(ONIndex1Y,I2835,TRUE,_xll.ohTrigger(RecalcTrigger,Trigger1Y)),NA())</f>
        <v>1.6771925724815562E-2</v>
      </c>
    </row>
    <row r="2836" spans="2:17" x14ac:dyDescent="0.2">
      <c r="B2836" s="39" t="s">
        <v>42</v>
      </c>
      <c r="D2836" s="42">
        <f>_xll.qlCalendarAdvance(Calendar,$D2835,B2836,"f",FALSE)</f>
        <v>59371</v>
      </c>
      <c r="E2836" s="172">
        <f>_xll.qlInterestRateIndexValueDate(IndexON,D2836)</f>
        <v>59371</v>
      </c>
      <c r="F2836" s="188">
        <f>IFERROR(_xll.qlIndexFixing(IndexON,D2836,TRUE,_xll.ohTrigger(RecalcTrigger,TriggerON)),NA())</f>
        <v>1.6085767904254755E-2</v>
      </c>
      <c r="H2836" s="42">
        <f>_xll.qlCalendarAdvance(Calendar,$H2835,B2836,"f",FALSE)</f>
        <v>59371</v>
      </c>
      <c r="I2836" s="172">
        <f>_xll.qlInterestRateIndexValueDate(Index1M,$H2836)</f>
        <v>59371</v>
      </c>
      <c r="J2836" s="177">
        <f>IFERROR(_xll.qlIndexFixing(Index1M,$H2836,TRUE,_xll.ohTrigger(RecalcTrigger,Trigger1M)),NA())</f>
        <v>1.6079845584381393E-2</v>
      </c>
      <c r="K2836" s="44">
        <f>IFERROR(_xll.qlIndexFixing(Index3M,H2836,TRUE,_xll.ohTrigger(RecalcTrigger,Trigger3M)),NA())</f>
        <v>1.6586088702848667E-2</v>
      </c>
      <c r="L2836" s="44">
        <f>IFERROR(_xll.qlIndexFixing(Index6M,$H2836,TRUE,_xll.ohTrigger(RecalcTrigger,Trigger6M)),NA())</f>
        <v>1.6792764285351085E-2</v>
      </c>
      <c r="M2836" s="178">
        <f>IFERROR(_xll.qlIndexFixing(Index1Y,$H2836,TRUE,_xll.ohTrigger(RecalcTrigger,Trigger1Y)),NA())</f>
        <v>1.7054104922606506E-2</v>
      </c>
      <c r="N2836" s="177">
        <f>IFERROR(_xll.qlIndexFixing(ONIndex1M,I2836,TRUE,_xll.ohTrigger(RecalcTrigger,Trigger1M)),NA())</f>
        <v>1.6056350185188473E-2</v>
      </c>
      <c r="O2836" s="44">
        <f>IFERROR(_xll.qlIndexFixing(ONIndex3M,I2836,TRUE,_xll.ohTrigger(RecalcTrigger,Trigger3M)),NA())</f>
        <v>1.6518769479935136E-2</v>
      </c>
      <c r="P2836" s="44">
        <f>IFERROR(_xll.qlIndexFixing(ONIndex6M,I2836,TRUE,_xll.ohTrigger(RecalcTrigger,Trigger6M)),NA())</f>
        <v>1.6656481507423271E-2</v>
      </c>
      <c r="Q2836" s="178">
        <f>IFERROR(_xll.qlIndexFixing(ONIndex1Y,I2836,TRUE,_xll.ohTrigger(RecalcTrigger,Trigger1Y)),NA())</f>
        <v>1.6776775331399651E-2</v>
      </c>
    </row>
    <row r="2837" spans="2:17" x14ac:dyDescent="0.2">
      <c r="B2837" s="39" t="s">
        <v>42</v>
      </c>
      <c r="D2837" s="42">
        <f>_xll.qlCalendarAdvance(Calendar,$D2836,B2837,"f",FALSE)</f>
        <v>59378</v>
      </c>
      <c r="E2837" s="172">
        <f>_xll.qlInterestRateIndexValueDate(IndexON,D2837)</f>
        <v>59378</v>
      </c>
      <c r="F2837" s="188">
        <f>IFERROR(_xll.qlIndexFixing(IndexON,D2837,TRUE,_xll.ohTrigger(RecalcTrigger,TriggerON)),NA())</f>
        <v>1.6090822398511229E-2</v>
      </c>
      <c r="H2837" s="42">
        <f>_xll.qlCalendarAdvance(Calendar,$H2836,B2837,"f",FALSE)</f>
        <v>59378</v>
      </c>
      <c r="I2837" s="172">
        <f>_xll.qlInterestRateIndexValueDate(Index1M,$H2837)</f>
        <v>59378</v>
      </c>
      <c r="J2837" s="177">
        <f>IFERROR(_xll.qlIndexFixing(Index1M,$H2837,TRUE,_xll.ohTrigger(RecalcTrigger,Trigger1M)),NA())</f>
        <v>1.6085942526330606E-2</v>
      </c>
      <c r="K2837" s="44">
        <f>IFERROR(_xll.qlIndexFixing(Index3M,H2837,TRUE,_xll.ohTrigger(RecalcTrigger,Trigger3M)),NA())</f>
        <v>1.6591251065891304E-2</v>
      </c>
      <c r="L2837" s="44">
        <f>IFERROR(_xll.qlIndexFixing(Index6M,$H2837,TRUE,_xll.ohTrigger(RecalcTrigger,Trigger6M)),NA())</f>
        <v>1.6797935705928729E-2</v>
      </c>
      <c r="M2837" s="178">
        <f>IFERROR(_xll.qlIndexFixing(Index1Y,$H2837,TRUE,_xll.ohTrigger(RecalcTrigger,Trigger1Y)),NA())</f>
        <v>1.7059500866495991E-2</v>
      </c>
      <c r="N2837" s="177">
        <f>IFERROR(_xll.qlIndexFixing(ONIndex1M,I2837,TRUE,_xll.ohTrigger(RecalcTrigger,Trigger1M)),NA())</f>
        <v>1.6061654107802914E-2</v>
      </c>
      <c r="O2837" s="44">
        <f>IFERROR(_xll.qlIndexFixing(ONIndex3M,I2837,TRUE,_xll.ohTrigger(RecalcTrigger,Trigger3M)),NA())</f>
        <v>1.6523798485784669E-2</v>
      </c>
      <c r="P2837" s="44">
        <f>IFERROR(_xll.qlIndexFixing(ONIndex6M,I2837,TRUE,_xll.ohTrigger(RecalcTrigger,Trigger6M)),NA())</f>
        <v>1.6661392994301583E-2</v>
      </c>
      <c r="Q2837" s="178">
        <f>IFERROR(_xll.qlIndexFixing(ONIndex1Y,I2837,TRUE,_xll.ohTrigger(RecalcTrigger,Trigger1Y)),NA())</f>
        <v>1.6781641830135863E-2</v>
      </c>
    </row>
    <row r="2838" spans="2:17" x14ac:dyDescent="0.2">
      <c r="B2838" s="39" t="s">
        <v>42</v>
      </c>
      <c r="D2838" s="42">
        <f>_xll.qlCalendarAdvance(Calendar,$D2837,B2838,"f",FALSE)</f>
        <v>59385</v>
      </c>
      <c r="E2838" s="172">
        <f>_xll.qlInterestRateIndexValueDate(IndexON,D2838)</f>
        <v>59385</v>
      </c>
      <c r="F2838" s="188">
        <f>IFERROR(_xll.qlIndexFixing(IndexON,D2838,TRUE,_xll.ohTrigger(RecalcTrigger,TriggerON)),NA())</f>
        <v>1.6095893637820824E-2</v>
      </c>
      <c r="H2838" s="42">
        <f>_xll.qlCalendarAdvance(Calendar,$H2837,B2838,"f",FALSE)</f>
        <v>59385</v>
      </c>
      <c r="I2838" s="172">
        <f>_xll.qlInterestRateIndexValueDate(Index1M,$H2838)</f>
        <v>59385</v>
      </c>
      <c r="J2838" s="177">
        <f>IFERROR(_xll.qlIndexFixing(Index1M,$H2838,TRUE,_xll.ohTrigger(RecalcTrigger,Trigger1M)),NA())</f>
        <v>1.6090581986431658E-2</v>
      </c>
      <c r="K2838" s="44">
        <f>IFERROR(_xll.qlIndexFixing(Index3M,H2838,TRUE,_xll.ohTrigger(RecalcTrigger,Trigger3M)),NA())</f>
        <v>1.6596430752313939E-2</v>
      </c>
      <c r="L2838" s="44">
        <f>IFERROR(_xll.qlIndexFixing(Index6M,$H2838,TRUE,_xll.ohTrigger(RecalcTrigger,Trigger6M)),NA())</f>
        <v>1.680312386157495E-2</v>
      </c>
      <c r="M2838" s="178">
        <f>IFERROR(_xll.qlIndexFixing(Index1Y,$H2838,TRUE,_xll.ohTrigger(RecalcTrigger,Trigger1Y)),NA())</f>
        <v>1.7064914018603217E-2</v>
      </c>
      <c r="N2838" s="177">
        <f>IFERROR(_xll.qlIndexFixing(ONIndex1M,I2838,TRUE,_xll.ohTrigger(RecalcTrigger,Trigger1M)),NA())</f>
        <v>1.6066978390945064E-2</v>
      </c>
      <c r="O2838" s="44">
        <f>IFERROR(_xll.qlIndexFixing(ONIndex3M,I2838,TRUE,_xll.ohTrigger(RecalcTrigger,Trigger3M)),NA())</f>
        <v>1.6528844736904968E-2</v>
      </c>
      <c r="P2838" s="44">
        <f>IFERROR(_xll.qlIndexFixing(ONIndex6M,I2838,TRUE,_xll.ohTrigger(RecalcTrigger,Trigger6M)),NA())</f>
        <v>1.6666321063248946E-2</v>
      </c>
      <c r="Q2838" s="178">
        <f>IFERROR(_xll.qlIndexFixing(ONIndex1Y,I2838,TRUE,_xll.ohTrigger(RecalcTrigger,Trigger1Y)),NA())</f>
        <v>1.6786525221024196E-2</v>
      </c>
    </row>
    <row r="2839" spans="2:17" x14ac:dyDescent="0.2">
      <c r="B2839" s="39" t="s">
        <v>42</v>
      </c>
      <c r="D2839" s="42">
        <f>_xll.qlCalendarAdvance(Calendar,$D2838,B2839,"f",FALSE)</f>
        <v>59392</v>
      </c>
      <c r="E2839" s="172">
        <f>_xll.qlInterestRateIndexValueDate(IndexON,D2839)</f>
        <v>59392</v>
      </c>
      <c r="F2839" s="188">
        <f>IFERROR(_xll.qlIndexFixing(IndexON,D2839,TRUE,_xll.ohTrigger(RecalcTrigger,TriggerON)),NA())</f>
        <v>1.6100981622264587E-2</v>
      </c>
      <c r="H2839" s="42">
        <f>_xll.qlCalendarAdvance(Calendar,$H2838,B2839,"f",FALSE)</f>
        <v>59392</v>
      </c>
      <c r="I2839" s="172">
        <f>_xll.qlInterestRateIndexValueDate(Index1M,$H2839)</f>
        <v>59392</v>
      </c>
      <c r="J2839" s="177">
        <f>IFERROR(_xll.qlIndexFixing(Index1M,$H2839,TRUE,_xll.ohTrigger(RecalcTrigger,Trigger1M)),NA())</f>
        <v>1.6095980775319051E-2</v>
      </c>
      <c r="K2839" s="44">
        <f>IFERROR(_xll.qlIndexFixing(Index3M,H2839,TRUE,_xll.ohTrigger(RecalcTrigger,Trigger3M)),NA())</f>
        <v>1.6601627762185291E-2</v>
      </c>
      <c r="L2839" s="44">
        <f>IFERROR(_xll.qlIndexFixing(Index6M,$H2839,TRUE,_xll.ohTrigger(RecalcTrigger,Trigger6M)),NA())</f>
        <v>1.6808328752419239E-2</v>
      </c>
      <c r="M2839" s="178">
        <f>IFERROR(_xll.qlIndexFixing(Index1Y,$H2839,TRUE,_xll.ohTrigger(RecalcTrigger,Trigger1Y)),NA())</f>
        <v>1.7070344379202407E-2</v>
      </c>
      <c r="N2839" s="177">
        <f>IFERROR(_xll.qlIndexFixing(ONIndex1M,I2839,TRUE,_xll.ohTrigger(RecalcTrigger,Trigger1M)),NA())</f>
        <v>1.607232303485806E-2</v>
      </c>
      <c r="O2839" s="44">
        <f>IFERROR(_xll.qlIndexFixing(ONIndex3M,I2839,TRUE,_xll.ohTrigger(RecalcTrigger,Trigger3M)),NA())</f>
        <v>1.653390823362022E-2</v>
      </c>
      <c r="P2839" s="44">
        <f>IFERROR(_xll.qlIndexFixing(ONIndex6M,I2839,TRUE,_xll.ohTrigger(RecalcTrigger,Trigger6M)),NA())</f>
        <v>1.667126571426536E-2</v>
      </c>
      <c r="Q2839" s="178">
        <f>IFERROR(_xll.qlIndexFixing(ONIndex1Y,I2839,TRUE,_xll.ohTrigger(RecalcTrigger,Trigger1Y)),NA())</f>
        <v>1.6791425504226742E-2</v>
      </c>
    </row>
    <row r="2840" spans="2:17" x14ac:dyDescent="0.2">
      <c r="B2840" s="39" t="s">
        <v>42</v>
      </c>
      <c r="D2840" s="42">
        <f>_xll.qlCalendarAdvance(Calendar,$D2839,B2840,"f",FALSE)</f>
        <v>59399</v>
      </c>
      <c r="E2840" s="172">
        <f>_xll.qlInterestRateIndexValueDate(IndexON,D2840)</f>
        <v>59399</v>
      </c>
      <c r="F2840" s="188">
        <f>IFERROR(_xll.qlIndexFixing(IndexON,D2840,TRUE,_xll.ohTrigger(RecalcTrigger,TriggerON)),NA())</f>
        <v>1.6106086351680426E-2</v>
      </c>
      <c r="H2840" s="42">
        <f>_xll.qlCalendarAdvance(Calendar,$H2839,B2840,"f",FALSE)</f>
        <v>59399</v>
      </c>
      <c r="I2840" s="172">
        <f>_xll.qlInterestRateIndexValueDate(Index1M,$H2840)</f>
        <v>59399</v>
      </c>
      <c r="J2840" s="177">
        <f>IFERROR(_xll.qlIndexFixing(Index1M,$H2840,TRUE,_xll.ohTrigger(RecalcTrigger,Trigger1M)),NA())</f>
        <v>1.6101399956150637E-2</v>
      </c>
      <c r="K2840" s="44">
        <f>IFERROR(_xll.qlIndexFixing(Index3M,H2840,TRUE,_xll.ohTrigger(RecalcTrigger,Trigger3M)),NA())</f>
        <v>1.6606842095573188E-2</v>
      </c>
      <c r="L2840" s="44">
        <f>IFERROR(_xll.qlIndexFixing(Index6M,$H2840,TRUE,_xll.ohTrigger(RecalcTrigger,Trigger6M)),NA())</f>
        <v>1.681355037859374E-2</v>
      </c>
      <c r="M2840" s="178">
        <f>IFERROR(_xll.qlIndexFixing(Index1Y,$H2840,TRUE,_xll.ohTrigger(RecalcTrigger,Trigger1Y)),NA())</f>
        <v>1.7075791948569119E-2</v>
      </c>
      <c r="N2840" s="177">
        <f>IFERROR(_xll.qlIndexFixing(ONIndex1M,I2840,TRUE,_xll.ohTrigger(RecalcTrigger,Trigger1M)),NA())</f>
        <v>1.6077688039460858E-2</v>
      </c>
      <c r="O2840" s="44">
        <f>IFERROR(_xll.qlIndexFixing(ONIndex3M,I2840,TRUE,_xll.ohTrigger(RecalcTrigger,Trigger3M)),NA())</f>
        <v>1.6538988975606239E-2</v>
      </c>
      <c r="P2840" s="44">
        <f>IFERROR(_xll.qlIndexFixing(ONIndex6M,I2840,TRUE,_xll.ohTrigger(RecalcTrigger,Trigger6M)),NA())</f>
        <v>1.6676226947431871E-2</v>
      </c>
      <c r="Q2840" s="178">
        <f>IFERROR(_xll.qlIndexFixing(ONIndex1Y,I2840,TRUE,_xll.ohTrigger(RecalcTrigger,Trigger1Y)),NA())</f>
        <v>1.6796342679500365E-2</v>
      </c>
    </row>
    <row r="2841" spans="2:17" x14ac:dyDescent="0.2">
      <c r="B2841" s="39" t="s">
        <v>42</v>
      </c>
      <c r="D2841" s="42">
        <f>_xll.qlCalendarAdvance(Calendar,$D2840,B2841,"f",FALSE)</f>
        <v>59406</v>
      </c>
      <c r="E2841" s="172">
        <f>_xll.qlInterestRateIndexValueDate(IndexON,D2841)</f>
        <v>59406</v>
      </c>
      <c r="F2841" s="188">
        <f>IFERROR(_xll.qlIndexFixing(IndexON,D2841,TRUE,_xll.ohTrigger(RecalcTrigger,TriggerON)),NA())</f>
        <v>1.6111207826068341E-2</v>
      </c>
      <c r="H2841" s="42">
        <f>_xll.qlCalendarAdvance(Calendar,$H2840,B2841,"f",FALSE)</f>
        <v>59406</v>
      </c>
      <c r="I2841" s="172">
        <f>_xll.qlInterestRateIndexValueDate(Index1M,$H2841)</f>
        <v>59406</v>
      </c>
      <c r="J2841" s="177">
        <f>IFERROR(_xll.qlIndexFixing(Index1M,$H2841,TRUE,_xll.ohTrigger(RecalcTrigger,Trigger1M)),NA())</f>
        <v>1.61068395289608E-2</v>
      </c>
      <c r="K2841" s="44">
        <f>IFERROR(_xll.qlIndexFixing(Index3M,H2841,TRUE,_xll.ohTrigger(RecalcTrigger,Trigger3M)),NA())</f>
        <v>1.6612073752545461E-2</v>
      </c>
      <c r="L2841" s="44">
        <f>IFERROR(_xll.qlIndexFixing(Index6M,$H2841,TRUE,_xll.ohTrigger(RecalcTrigger,Trigger6M)),NA())</f>
        <v>1.681878874022795E-2</v>
      </c>
      <c r="M2841" s="178">
        <f>IFERROR(_xll.qlIndexFixing(Index1Y,$H2841,TRUE,_xll.ohTrigger(RecalcTrigger,Trigger1Y)),NA())</f>
        <v>1.7081256726979133E-2</v>
      </c>
      <c r="N2841" s="177">
        <f>IFERROR(_xll.qlIndexFixing(ONIndex1M,I2841,TRUE,_xll.ohTrigger(RecalcTrigger,Trigger1M)),NA())</f>
        <v>1.608307340467241E-2</v>
      </c>
      <c r="O2841" s="44">
        <f>IFERROR(_xll.qlIndexFixing(ONIndex3M,I2841,TRUE,_xll.ohTrigger(RecalcTrigger,Trigger3M)),NA())</f>
        <v>1.6544086963025117E-2</v>
      </c>
      <c r="P2841" s="44">
        <f>IFERROR(_xll.qlIndexFixing(ONIndex6M,I2841,TRUE,_xll.ohTrigger(RecalcTrigger,Trigger6M)),NA())</f>
        <v>1.6681204762667434E-2</v>
      </c>
      <c r="Q2841" s="178">
        <f>IFERROR(_xll.qlIndexFixing(ONIndex1Y,I2841,TRUE,_xll.ohTrigger(RecalcTrigger,Trigger1Y)),NA())</f>
        <v>1.6801276746926108E-2</v>
      </c>
    </row>
    <row r="2842" spans="2:17" x14ac:dyDescent="0.2">
      <c r="B2842" s="39" t="s">
        <v>42</v>
      </c>
      <c r="D2842" s="42">
        <f>_xll.qlCalendarAdvance(Calendar,$D2841,B2842,"f",FALSE)</f>
        <v>59413</v>
      </c>
      <c r="E2842" s="172">
        <f>_xll.qlInterestRateIndexValueDate(IndexON,D2842)</f>
        <v>59413</v>
      </c>
      <c r="F2842" s="188">
        <f>IFERROR(_xll.qlIndexFixing(IndexON,D2842,TRUE,_xll.ohTrigger(RecalcTrigger,TriggerON)),NA())</f>
        <v>1.6116346045509378E-2</v>
      </c>
      <c r="H2842" s="42">
        <f>_xll.qlCalendarAdvance(Calendar,$H2841,B2842,"f",FALSE)</f>
        <v>59413</v>
      </c>
      <c r="I2842" s="172">
        <f>_xll.qlInterestRateIndexValueDate(Index1M,$H2842)</f>
        <v>59413</v>
      </c>
      <c r="J2842" s="177">
        <f>IFERROR(_xll.qlIndexFixing(Index1M,$H2842,TRUE,_xll.ohTrigger(RecalcTrigger,Trigger1M)),NA())</f>
        <v>1.6110058353194717E-2</v>
      </c>
      <c r="K2842" s="44">
        <f>IFERROR(_xll.qlIndexFixing(Index3M,H2842,TRUE,_xll.ohTrigger(RecalcTrigger,Trigger3M)),NA())</f>
        <v>1.6617322733169949E-2</v>
      </c>
      <c r="L2842" s="44">
        <f>IFERROR(_xll.qlIndexFixing(Index6M,$H2842,TRUE,_xll.ohTrigger(RecalcTrigger,Trigger6M)),NA())</f>
        <v>1.6822508477625585E-2</v>
      </c>
      <c r="M2842" s="178">
        <f>IFERROR(_xll.qlIndexFixing(Index1Y,$H2842,TRUE,_xll.ohTrigger(RecalcTrigger,Trigger1Y)),NA())</f>
        <v>1.7086738714710004E-2</v>
      </c>
      <c r="N2842" s="177">
        <f>IFERROR(_xll.qlIndexFixing(ONIndex1M,I2842,TRUE,_xll.ohTrigger(RecalcTrigger,Trigger1M)),NA())</f>
        <v>1.6088479130492717E-2</v>
      </c>
      <c r="O2842" s="44">
        <f>IFERROR(_xll.qlIndexFixing(ONIndex3M,I2842,TRUE,_xll.ohTrigger(RecalcTrigger,Trigger3M)),NA())</f>
        <v>1.6549202195795809E-2</v>
      </c>
      <c r="P2842" s="44">
        <f>IFERROR(_xll.qlIndexFixing(ONIndex6M,I2842,TRUE,_xll.ohTrigger(RecalcTrigger,Trigger6M)),NA())</f>
        <v>1.6686199159809956E-2</v>
      </c>
      <c r="Q2842" s="178">
        <f>IFERROR(_xll.qlIndexFixing(ONIndex1Y,I2842,TRUE,_xll.ohTrigger(RecalcTrigger,Trigger1Y)),NA())</f>
        <v>1.6806227706503973E-2</v>
      </c>
    </row>
    <row r="2843" spans="2:17" x14ac:dyDescent="0.2">
      <c r="B2843" s="39" t="s">
        <v>42</v>
      </c>
      <c r="D2843" s="42">
        <f>_xll.qlCalendarAdvance(Calendar,$D2842,B2843,"f",FALSE)</f>
        <v>59420</v>
      </c>
      <c r="E2843" s="172">
        <f>_xll.qlInterestRateIndexValueDate(IndexON,D2843)</f>
        <v>59420</v>
      </c>
      <c r="F2843" s="188">
        <f>IFERROR(_xll.qlIndexFixing(IndexON,D2843,TRUE,_xll.ohTrigger(RecalcTrigger,TriggerON)),NA())</f>
        <v>1.6121501010084582E-2</v>
      </c>
      <c r="H2843" s="42">
        <f>_xll.qlCalendarAdvance(Calendar,$H2842,B2843,"f",FALSE)</f>
        <v>59420</v>
      </c>
      <c r="I2843" s="172">
        <f>_xll.qlInterestRateIndexValueDate(Index1M,$H2843)</f>
        <v>59420</v>
      </c>
      <c r="J2843" s="177">
        <f>IFERROR(_xll.qlIndexFixing(Index1M,$H2843,TRUE,_xll.ohTrigger(RecalcTrigger,Trigger1M)),NA())</f>
        <v>1.611553361564063E-2</v>
      </c>
      <c r="K2843" s="44">
        <f>IFERROR(_xll.qlIndexFixing(Index3M,H2843,TRUE,_xll.ohTrigger(RecalcTrigger,Trigger3M)),NA())</f>
        <v>1.6621831646702088E-2</v>
      </c>
      <c r="L2843" s="44">
        <f>IFERROR(_xll.qlIndexFixing(Index6M,$H2843,TRUE,_xll.ohTrigger(RecalcTrigger,Trigger6M)),NA())</f>
        <v>1.6827008559887356E-2</v>
      </c>
      <c r="M2843" s="178">
        <f>IFERROR(_xll.qlIndexFixing(Index1Y,$H2843,TRUE,_xll.ohTrigger(RecalcTrigger,Trigger1Y)),NA())</f>
        <v>1.709223791203951E-2</v>
      </c>
      <c r="N2843" s="177">
        <f>IFERROR(_xll.qlIndexFixing(ONIndex1M,I2843,TRUE,_xll.ohTrigger(RecalcTrigger,Trigger1M)),NA())</f>
        <v>1.609390521708387E-2</v>
      </c>
      <c r="O2843" s="44">
        <f>IFERROR(_xll.qlIndexFixing(ONIndex3M,I2843,TRUE,_xll.ohTrigger(RecalcTrigger,Trigger3M)),NA())</f>
        <v>1.655433467399936E-2</v>
      </c>
      <c r="P2843" s="44">
        <f>IFERROR(_xll.qlIndexFixing(ONIndex6M,I2843,TRUE,_xll.ohTrigger(RecalcTrigger,Trigger6M)),NA())</f>
        <v>1.6691210139183621E-2</v>
      </c>
      <c r="Q2843" s="178">
        <f>IFERROR(_xll.qlIndexFixing(ONIndex1Y,I2843,TRUE,_xll.ohTrigger(RecalcTrigger,Trigger1Y)),NA())</f>
        <v>1.6811195558396053E-2</v>
      </c>
    </row>
    <row r="2844" spans="2:17" x14ac:dyDescent="0.2">
      <c r="B2844" s="39" t="s">
        <v>42</v>
      </c>
      <c r="D2844" s="42">
        <f>_xll.qlCalendarAdvance(Calendar,$D2843,B2844,"f",FALSE)</f>
        <v>59427</v>
      </c>
      <c r="E2844" s="172">
        <f>_xll.qlInterestRateIndexValueDate(IndexON,D2844)</f>
        <v>59427</v>
      </c>
      <c r="F2844" s="188">
        <f>IFERROR(_xll.qlIndexFixing(IndexON,D2844,TRUE,_xll.ohTrigger(RecalcTrigger,TriggerON)),NA())</f>
        <v>1.6126672719712909E-2</v>
      </c>
      <c r="H2844" s="42">
        <f>_xll.qlCalendarAdvance(Calendar,$H2843,B2844,"f",FALSE)</f>
        <v>59427</v>
      </c>
      <c r="I2844" s="172">
        <f>_xll.qlInterestRateIndexValueDate(Index1M,$H2844)</f>
        <v>59427</v>
      </c>
      <c r="J2844" s="177">
        <f>IFERROR(_xll.qlIndexFixing(Index1M,$H2844,TRUE,_xll.ohTrigger(RecalcTrigger,Trigger1M)),NA())</f>
        <v>1.6121029267201974E-2</v>
      </c>
      <c r="K2844" s="44">
        <f>IFERROR(_xll.qlIndexFixing(Index3M,H2844,TRUE,_xll.ohTrigger(RecalcTrigger,Trigger3M)),NA())</f>
        <v>1.6627113797325982E-2</v>
      </c>
      <c r="L2844" s="44">
        <f>IFERROR(_xll.qlIndexFixing(Index6M,$H2844,TRUE,_xll.ohTrigger(RecalcTrigger,Trigger6M)),NA())</f>
        <v>1.6832292814418736E-2</v>
      </c>
      <c r="M2844" s="178">
        <f>IFERROR(_xll.qlIndexFixing(Index1Y,$H2844,TRUE,_xll.ohTrigger(RecalcTrigger,Trigger1Y)),NA())</f>
        <v>1.7097754319246317E-2</v>
      </c>
      <c r="N2844" s="177">
        <f>IFERROR(_xll.qlIndexFixing(ONIndex1M,I2844,TRUE,_xll.ohTrigger(RecalcTrigger,Trigger1M)),NA())</f>
        <v>1.6099351664202732E-2</v>
      </c>
      <c r="O2844" s="44">
        <f>IFERROR(_xll.qlIndexFixing(ONIndex3M,I2844,TRUE,_xll.ohTrigger(RecalcTrigger,Trigger3M)),NA())</f>
        <v>1.6559484397635771E-2</v>
      </c>
      <c r="P2844" s="44">
        <f>IFERROR(_xll.qlIndexFixing(ONIndex6M,I2844,TRUE,_xll.ohTrigger(RecalcTrigger,Trigger6M)),NA())</f>
        <v>1.6696237700626337E-2</v>
      </c>
      <c r="Q2844" s="178">
        <f>IFERROR(_xll.qlIndexFixing(ONIndex1Y,I2844,TRUE,_xll.ohTrigger(RecalcTrigger,Trigger1Y)),NA())</f>
        <v>1.6816180302359207E-2</v>
      </c>
    </row>
    <row r="2845" spans="2:17" x14ac:dyDescent="0.2">
      <c r="B2845" s="39" t="s">
        <v>42</v>
      </c>
      <c r="D2845" s="42">
        <f>_xll.qlCalendarAdvance(Calendar,$D2844,B2845,"f",FALSE)</f>
        <v>59434</v>
      </c>
      <c r="E2845" s="172">
        <f>_xll.qlInterestRateIndexValueDate(IndexON,D2845)</f>
        <v>59434</v>
      </c>
      <c r="F2845" s="188">
        <f>IFERROR(_xll.qlIndexFixing(IndexON,D2845,TRUE,_xll.ohTrigger(RecalcTrigger,TriggerON)),NA())</f>
        <v>1.6131861174151219E-2</v>
      </c>
      <c r="H2845" s="42">
        <f>_xll.qlCalendarAdvance(Calendar,$H2844,B2845,"f",FALSE)</f>
        <v>59434</v>
      </c>
      <c r="I2845" s="172">
        <f>_xll.qlInterestRateIndexValueDate(Index1M,$H2845)</f>
        <v>59434</v>
      </c>
      <c r="J2845" s="177">
        <f>IFERROR(_xll.qlIndexFixing(Index1M,$H2845,TRUE,_xll.ohTrigger(RecalcTrigger,Trigger1M)),NA())</f>
        <v>1.6126545307905769E-2</v>
      </c>
      <c r="K2845" s="44">
        <f>IFERROR(_xll.qlIndexFixing(Index3M,H2845,TRUE,_xll.ohTrigger(RecalcTrigger,Trigger3M)),NA())</f>
        <v>1.6632413270939572E-2</v>
      </c>
      <c r="L2845" s="44">
        <f>IFERROR(_xll.qlIndexFixing(Index6M,$H2845,TRUE,_xll.ohTrigger(RecalcTrigger,Trigger6M)),NA())</f>
        <v>1.6837593802376004E-2</v>
      </c>
      <c r="M2845" s="178">
        <f>IFERROR(_xll.qlIndexFixing(Index1Y,$H2845,TRUE,_xll.ohTrigger(RecalcTrigger,Trigger1Y)),NA())</f>
        <v>1.7103287936610201E-2</v>
      </c>
      <c r="N2845" s="177">
        <f>IFERROR(_xll.qlIndexFixing(ONIndex1M,I2845,TRUE,_xll.ohTrigger(RecalcTrigger,Trigger1M)),NA())</f>
        <v>1.6104818472011395E-2</v>
      </c>
      <c r="O2845" s="44">
        <f>IFERROR(_xll.qlIndexFixing(ONIndex3M,I2845,TRUE,_xll.ohTrigger(RecalcTrigger,Trigger3M)),NA())</f>
        <v>1.6564651366623995E-2</v>
      </c>
      <c r="P2845" s="44">
        <f>IFERROR(_xll.qlIndexFixing(ONIndex6M,I2845,TRUE,_xll.ohTrigger(RecalcTrigger,Trigger6M)),NA())</f>
        <v>1.6701281844057059E-2</v>
      </c>
      <c r="Q2845" s="178">
        <f>IFERROR(_xll.qlIndexFixing(ONIndex1Y,I2845,TRUE,_xll.ohTrigger(RecalcTrigger,Trigger1Y)),NA())</f>
        <v>1.6821181938555529E-2</v>
      </c>
    </row>
    <row r="2846" spans="2:17" x14ac:dyDescent="0.2">
      <c r="B2846" s="39" t="s">
        <v>42</v>
      </c>
      <c r="D2846" s="42">
        <f>_xll.qlCalendarAdvance(Calendar,$D2845,B2846,"f",FALSE)</f>
        <v>59441</v>
      </c>
      <c r="E2846" s="172">
        <f>_xll.qlInterestRateIndexValueDate(IndexON,D2846)</f>
        <v>59441</v>
      </c>
      <c r="F2846" s="188">
        <f>IFERROR(_xll.qlIndexFixing(IndexON,D2846,TRUE,_xll.ohTrigger(RecalcTrigger,TriggerON)),NA())</f>
        <v>1.6137066373804743E-2</v>
      </c>
      <c r="H2846" s="42">
        <f>_xll.qlCalendarAdvance(Calendar,$H2845,B2846,"f",FALSE)</f>
        <v>59441</v>
      </c>
      <c r="I2846" s="172">
        <f>_xll.qlInterestRateIndexValueDate(Index1M,$H2846)</f>
        <v>59441</v>
      </c>
      <c r="J2846" s="177">
        <f>IFERROR(_xll.qlIndexFixing(Index1M,$H2846,TRUE,_xll.ohTrigger(RecalcTrigger,Trigger1M)),NA())</f>
        <v>1.6132081737776326E-2</v>
      </c>
      <c r="K2846" s="44">
        <f>IFERROR(_xll.qlIndexFixing(Index3M,H2846,TRUE,_xll.ohTrigger(RecalcTrigger,Trigger3M)),NA())</f>
        <v>1.6637730067611437E-2</v>
      </c>
      <c r="L2846" s="44">
        <f>IFERROR(_xll.qlIndexFixing(Index6M,$H2846,TRUE,_xll.ohTrigger(RecalcTrigger,Trigger6M)),NA())</f>
        <v>1.6842911523889469E-2</v>
      </c>
      <c r="M2846" s="178">
        <f>IFERROR(_xll.qlIndexFixing(Index1Y,$H2846,TRUE,_xll.ohTrigger(RecalcTrigger,Trigger1Y)),NA())</f>
        <v>1.7108838764412049E-2</v>
      </c>
      <c r="N2846" s="177">
        <f>IFERROR(_xll.qlIndexFixing(ONIndex1M,I2846,TRUE,_xll.ohTrigger(RecalcTrigger,Trigger1M)),NA())</f>
        <v>1.6110305640509859E-2</v>
      </c>
      <c r="O2846" s="44">
        <f>IFERROR(_xll.qlIndexFixing(ONIndex3M,I2846,TRUE,_xll.ohTrigger(RecalcTrigger,Trigger3M)),NA())</f>
        <v>1.6569835581126124E-2</v>
      </c>
      <c r="P2846" s="44">
        <f>IFERROR(_xll.qlIndexFixing(ONIndex6M,I2846,TRUE,_xll.ohTrigger(RecalcTrigger,Trigger6M)),NA())</f>
        <v>1.6706342569637878E-2</v>
      </c>
      <c r="Q2846" s="178">
        <f>IFERROR(_xll.qlIndexFixing(ONIndex1Y,I2846,TRUE,_xll.ohTrigger(RecalcTrigger,Trigger1Y)),NA())</f>
        <v>1.682620046698502E-2</v>
      </c>
    </row>
    <row r="2847" spans="2:17" x14ac:dyDescent="0.2">
      <c r="B2847" s="39" t="s">
        <v>42</v>
      </c>
      <c r="D2847" s="42">
        <f>_xll.qlCalendarAdvance(Calendar,$D2846,B2847,"f",FALSE)</f>
        <v>59448</v>
      </c>
      <c r="E2847" s="172">
        <f>_xll.qlInterestRateIndexValueDate(IndexON,D2847)</f>
        <v>59448</v>
      </c>
      <c r="F2847" s="188">
        <f>IFERROR(_xll.qlIndexFixing(IndexON,D2847,TRUE,_xll.ohTrigger(RecalcTrigger,TriggerON)),NA())</f>
        <v>1.6142288318511389E-2</v>
      </c>
      <c r="H2847" s="42">
        <f>_xll.qlCalendarAdvance(Calendar,$H2846,B2847,"f",FALSE)</f>
        <v>59448</v>
      </c>
      <c r="I2847" s="172">
        <f>_xll.qlInterestRateIndexValueDate(Index1M,$H2847)</f>
        <v>59448</v>
      </c>
      <c r="J2847" s="177">
        <f>IFERROR(_xll.qlIndexFixing(Index1M,$H2847,TRUE,_xll.ohTrigger(RecalcTrigger,Trigger1M)),NA())</f>
        <v>1.6139905199005111E-2</v>
      </c>
      <c r="K2847" s="44">
        <f>IFERROR(_xll.qlIndexFixing(Index3M,H2847,TRUE,_xll.ohTrigger(RecalcTrigger,Trigger3M)),NA())</f>
        <v>1.6643827493484024E-2</v>
      </c>
      <c r="L2847" s="44">
        <f>IFERROR(_xll.qlIndexFixing(Index6M,$H2847,TRUE,_xll.ohTrigger(RecalcTrigger,Trigger6M)),NA())</f>
        <v>1.6849020612130856E-2</v>
      </c>
      <c r="M2847" s="178">
        <f>IFERROR(_xll.qlIndexFixing(Index1Y,$H2847,TRUE,_xll.ohTrigger(RecalcTrigger,Trigger1Y)),NA())</f>
        <v>1.7114406802932747E-2</v>
      </c>
      <c r="N2847" s="177">
        <f>IFERROR(_xll.qlIndexFixing(ONIndex1M,I2847,TRUE,_xll.ohTrigger(RecalcTrigger,Trigger1M)),NA())</f>
        <v>1.6115813169698123E-2</v>
      </c>
      <c r="O2847" s="44">
        <f>IFERROR(_xll.qlIndexFixing(ONIndex3M,I2847,TRUE,_xll.ohTrigger(RecalcTrigger,Trigger3M)),NA())</f>
        <v>1.6575037040980067E-2</v>
      </c>
      <c r="P2847" s="44">
        <f>IFERROR(_xll.qlIndexFixing(ONIndex6M,I2847,TRUE,_xll.ohTrigger(RecalcTrigger,Trigger6M)),NA())</f>
        <v>1.6711419877287748E-2</v>
      </c>
      <c r="Q2847" s="178">
        <f>IFERROR(_xll.qlIndexFixing(ONIndex1Y,I2847,TRUE,_xll.ohTrigger(RecalcTrigger,Trigger1Y)),NA())</f>
        <v>1.6831235887647678E-2</v>
      </c>
    </row>
    <row r="2848" spans="2:17" x14ac:dyDescent="0.2">
      <c r="B2848" s="39" t="s">
        <v>42</v>
      </c>
      <c r="D2848" s="42">
        <f>_xll.qlCalendarAdvance(Calendar,$D2847,B2848,"f",FALSE)</f>
        <v>59455</v>
      </c>
      <c r="E2848" s="172">
        <f>_xll.qlInterestRateIndexValueDate(IndexON,D2848)</f>
        <v>59455</v>
      </c>
      <c r="F2848" s="188">
        <f>IFERROR(_xll.qlIndexFixing(IndexON,D2848,TRUE,_xll.ohTrigger(RecalcTrigger,TriggerON)),NA())</f>
        <v>1.6147527008271156E-2</v>
      </c>
      <c r="H2848" s="42">
        <f>_xll.qlCalendarAdvance(Calendar,$H2847,B2848,"f",FALSE)</f>
        <v>59455</v>
      </c>
      <c r="I2848" s="172">
        <f>_xll.qlInterestRateIndexValueDate(Index1M,$H2848)</f>
        <v>59455</v>
      </c>
      <c r="J2848" s="177">
        <f>IFERROR(_xll.qlIndexFixing(Index1M,$H2848,TRUE,_xll.ohTrigger(RecalcTrigger,Trigger1M)),NA())</f>
        <v>1.6145487516495423E-2</v>
      </c>
      <c r="K2848" s="44">
        <f>IFERROR(_xll.qlIndexFixing(Index3M,H2848,TRUE,_xll.ohTrigger(RecalcTrigger,Trigger3M)),NA())</f>
        <v>1.6649180417470037E-2</v>
      </c>
      <c r="L2848" s="44">
        <f>IFERROR(_xll.qlIndexFixing(Index6M,$H2848,TRUE,_xll.ohTrigger(RecalcTrigger,Trigger6M)),NA())</f>
        <v>1.6854373242530946E-2</v>
      </c>
      <c r="M2848" s="178">
        <f>IFERROR(_xll.qlIndexFixing(Index1Y,$H2848,TRUE,_xll.ohTrigger(RecalcTrigger,Trigger1Y)),NA())</f>
        <v>1.7119992052454958E-2</v>
      </c>
      <c r="N2848" s="177">
        <f>IFERROR(_xll.qlIndexFixing(ONIndex1M,I2848,TRUE,_xll.ohTrigger(RecalcTrigger,Trigger1M)),NA())</f>
        <v>1.6121341059495142E-2</v>
      </c>
      <c r="O2848" s="44">
        <f>IFERROR(_xll.qlIndexFixing(ONIndex3M,I2848,TRUE,_xll.ohTrigger(RecalcTrigger,Trigger3M)),NA())</f>
        <v>1.658025574626687E-2</v>
      </c>
      <c r="P2848" s="44">
        <f>IFERROR(_xll.qlIndexFixing(ONIndex6M,I2848,TRUE,_xll.ohTrigger(RecalcTrigger,Trigger6M)),NA())</f>
        <v>1.6716513767006669E-2</v>
      </c>
      <c r="Q2848" s="178">
        <f>IFERROR(_xll.qlIndexFixing(ONIndex1Y,I2848,TRUE,_xll.ohTrigger(RecalcTrigger,Trigger1Y)),NA())</f>
        <v>1.6836288200300364E-2</v>
      </c>
    </row>
    <row r="2849" spans="2:17" x14ac:dyDescent="0.2">
      <c r="B2849" s="39" t="s">
        <v>42</v>
      </c>
      <c r="D2849" s="42">
        <f>_xll.qlCalendarAdvance(Calendar,$D2848,B2849,"f",FALSE)</f>
        <v>59462</v>
      </c>
      <c r="E2849" s="172">
        <f>_xll.qlInterestRateIndexValueDate(IndexON,D2849)</f>
        <v>59462</v>
      </c>
      <c r="F2849" s="188">
        <f>IFERROR(_xll.qlIndexFixing(IndexON,D2849,TRUE,_xll.ohTrigger(RecalcTrigger,TriggerON)),NA())</f>
        <v>1.6152782442921954E-2</v>
      </c>
      <c r="H2849" s="42">
        <f>_xll.qlCalendarAdvance(Calendar,$H2848,B2849,"f",FALSE)</f>
        <v>59462</v>
      </c>
      <c r="I2849" s="172">
        <f>_xll.qlInterestRateIndexValueDate(Index1M,$H2849)</f>
        <v>59462</v>
      </c>
      <c r="J2849" s="177">
        <f>IFERROR(_xll.qlIndexFixing(Index1M,$H2849,TRUE,_xll.ohTrigger(RecalcTrigger,Trigger1M)),NA())</f>
        <v>1.6151090226204999E-2</v>
      </c>
      <c r="K2849" s="44">
        <f>IFERROR(_xll.qlIndexFixing(Index3M,H2849,TRUE,_xll.ohTrigger(RecalcTrigger,Trigger3M)),NA())</f>
        <v>1.6654550665591017E-2</v>
      </c>
      <c r="L2849" s="44">
        <f>IFERROR(_xll.qlIndexFixing(Index6M,$H2849,TRUE,_xll.ohTrigger(RecalcTrigger,Trigger6M)),NA())</f>
        <v>1.6859742607738929E-2</v>
      </c>
      <c r="M2849" s="178">
        <f>IFERROR(_xll.qlIndexFixing(Index1Y,$H2849,TRUE,_xll.ohTrigger(RecalcTrigger,Trigger1Y)),NA())</f>
        <v>1.7125594513261788E-2</v>
      </c>
      <c r="N2849" s="177">
        <f>IFERROR(_xll.qlIndexFixing(ONIndex1M,I2849,TRUE,_xll.ohTrigger(RecalcTrigger,Trigger1M)),NA())</f>
        <v>1.6126889309900916E-2</v>
      </c>
      <c r="O2849" s="44">
        <f>IFERROR(_xll.qlIndexFixing(ONIndex3M,I2849,TRUE,_xll.ohTrigger(RecalcTrigger,Trigger3M)),NA())</f>
        <v>1.6585491696905486E-2</v>
      </c>
      <c r="P2849" s="44">
        <f>IFERROR(_xll.qlIndexFixing(ONIndex6M,I2849,TRUE,_xll.ohTrigger(RecalcTrigger,Trigger6M)),NA())</f>
        <v>1.6721624238632549E-2</v>
      </c>
      <c r="Q2849" s="178">
        <f>IFERROR(_xll.qlIndexFixing(ONIndex1Y,I2849,TRUE,_xll.ohTrigger(RecalcTrigger,Trigger1Y)),NA())</f>
        <v>1.6841357405267265E-2</v>
      </c>
    </row>
    <row r="2850" spans="2:17" x14ac:dyDescent="0.2">
      <c r="B2850" s="39" t="s">
        <v>42</v>
      </c>
      <c r="D2850" s="42">
        <f>_xll.qlCalendarAdvance(Calendar,$D2849,B2850,"f",FALSE)</f>
        <v>59469</v>
      </c>
      <c r="E2850" s="172">
        <f>_xll.qlInterestRateIndexValueDate(IndexON,D2850)</f>
        <v>59469</v>
      </c>
      <c r="F2850" s="188">
        <f>IFERROR(_xll.qlIndexFixing(IndexON,D2850,TRUE,_xll.ohTrigger(RecalcTrigger,TriggerON)),NA())</f>
        <v>1.6158054622706919E-2</v>
      </c>
      <c r="H2850" s="42">
        <f>_xll.qlCalendarAdvance(Calendar,$H2849,B2850,"f",FALSE)</f>
        <v>59469</v>
      </c>
      <c r="I2850" s="172">
        <f>_xll.qlInterestRateIndexValueDate(Index1M,$H2850)</f>
        <v>59469</v>
      </c>
      <c r="J2850" s="177">
        <f>IFERROR(_xll.qlIndexFixing(Index1M,$H2850,TRUE,_xll.ohTrigger(RecalcTrigger,Trigger1M)),NA())</f>
        <v>1.6156713328165758E-2</v>
      </c>
      <c r="K2850" s="44">
        <f>IFERROR(_xll.qlIndexFixing(Index3M,H2850,TRUE,_xll.ohTrigger(RecalcTrigger,Trigger3M)),NA())</f>
        <v>1.6659938237919194E-2</v>
      </c>
      <c r="L2850" s="44">
        <f>IFERROR(_xll.qlIndexFixing(Index6M,$H2850,TRUE,_xll.ohTrigger(RecalcTrigger,Trigger6M)),NA())</f>
        <v>1.6865128707888845E-2</v>
      </c>
      <c r="M2850" s="178">
        <f>IFERROR(_xll.qlIndexFixing(Index1Y,$H2850,TRUE,_xll.ohTrigger(RecalcTrigger,Trigger1Y)),NA())</f>
        <v>1.7131214185637678E-2</v>
      </c>
      <c r="N2850" s="177">
        <f>IFERROR(_xll.qlIndexFixing(ONIndex1M,I2850,TRUE,_xll.ohTrigger(RecalcTrigger,Trigger1M)),NA())</f>
        <v>1.6132457921077537E-2</v>
      </c>
      <c r="O2850" s="44">
        <f>IFERROR(_xll.qlIndexFixing(ONIndex3M,I2850,TRUE,_xll.ohTrigger(RecalcTrigger,Trigger3M)),NA())</f>
        <v>1.6590744893139053E-2</v>
      </c>
      <c r="P2850" s="44">
        <f>IFERROR(_xll.qlIndexFixing(ONIndex6M,I2850,TRUE,_xll.ohTrigger(RecalcTrigger,Trigger6M)),NA())</f>
        <v>1.6726751292651665E-2</v>
      </c>
      <c r="Q2850" s="178">
        <f>IFERROR(_xll.qlIndexFixing(ONIndex1Y,I2850,TRUE,_xll.ohTrigger(RecalcTrigger,Trigger1Y)),NA())</f>
        <v>1.6846443502467334E-2</v>
      </c>
    </row>
    <row r="2851" spans="2:17" x14ac:dyDescent="0.2">
      <c r="B2851" s="39" t="s">
        <v>42</v>
      </c>
      <c r="D2851" s="42">
        <f>_xll.qlCalendarAdvance(Calendar,$D2850,B2851,"f",FALSE)</f>
        <v>59476</v>
      </c>
      <c r="E2851" s="172">
        <f>_xll.qlInterestRateIndexValueDate(IndexON,D2851)</f>
        <v>59476</v>
      </c>
      <c r="F2851" s="188">
        <f>IFERROR(_xll.qlIndexFixing(IndexON,D2851,TRUE,_xll.ohTrigger(RecalcTrigger,TriggerON)),NA())</f>
        <v>1.6163343547545006E-2</v>
      </c>
      <c r="H2851" s="42">
        <f>_xll.qlCalendarAdvance(Calendar,$H2850,B2851,"f",FALSE)</f>
        <v>59476</v>
      </c>
      <c r="I2851" s="172">
        <f>_xll.qlInterestRateIndexValueDate(Index1M,$H2851)</f>
        <v>59476</v>
      </c>
      <c r="J2851" s="177">
        <f>IFERROR(_xll.qlIndexFixing(Index1M,$H2851,TRUE,_xll.ohTrigger(RecalcTrigger,Trigger1M)),NA())</f>
        <v>1.616006972565983E-2</v>
      </c>
      <c r="K2851" s="44">
        <f>IFERROR(_xll.qlIndexFixing(Index3M,H2851,TRUE,_xll.ohTrigger(RecalcTrigger,Trigger3M)),NA())</f>
        <v>1.666534313452505E-2</v>
      </c>
      <c r="L2851" s="44">
        <f>IFERROR(_xll.qlIndexFixing(Index6M,$H2851,TRUE,_xll.ohTrigger(RecalcTrigger,Trigger6M)),NA())</f>
        <v>1.6869751139411689E-2</v>
      </c>
      <c r="M2851" s="178">
        <f>IFERROR(_xll.qlIndexFixing(Index1Y,$H2851,TRUE,_xll.ohTrigger(RecalcTrigger,Trigger1Y)),NA())</f>
        <v>1.7136851069866843E-2</v>
      </c>
      <c r="N2851" s="177">
        <f>IFERROR(_xll.qlIndexFixing(ONIndex1M,I2851,TRUE,_xll.ohTrigger(RecalcTrigger,Trigger1M)),NA())</f>
        <v>1.6138046892862912E-2</v>
      </c>
      <c r="O2851" s="44">
        <f>IFERROR(_xll.qlIndexFixing(ONIndex3M,I2851,TRUE,_xll.ohTrigger(RecalcTrigger,Trigger3M)),NA())</f>
        <v>1.6596015334643388E-2</v>
      </c>
      <c r="P2851" s="44">
        <f>IFERROR(_xll.qlIndexFixing(ONIndex6M,I2851,TRUE,_xll.ohTrigger(RecalcTrigger,Trigger6M)),NA())</f>
        <v>1.6731894928496693E-2</v>
      </c>
      <c r="Q2851" s="178">
        <f>IFERROR(_xll.qlIndexFixing(ONIndex1Y,I2851,TRUE,_xll.ohTrigger(RecalcTrigger,Trigger1Y)),NA())</f>
        <v>1.6851546491819525E-2</v>
      </c>
    </row>
    <row r="2852" spans="2:17" x14ac:dyDescent="0.2">
      <c r="B2852" s="39" t="s">
        <v>42</v>
      </c>
      <c r="D2852" s="42">
        <f>_xll.qlCalendarAdvance(Calendar,$D2851,B2852,"f",FALSE)</f>
        <v>59483</v>
      </c>
      <c r="E2852" s="172">
        <f>_xll.qlInterestRateIndexValueDate(IndexON,D2852)</f>
        <v>59483</v>
      </c>
      <c r="F2852" s="188">
        <f>IFERROR(_xll.qlIndexFixing(IndexON,D2852,TRUE,_xll.ohTrigger(RecalcTrigger,TriggerON)),NA())</f>
        <v>1.6168649217355169E-2</v>
      </c>
      <c r="H2852" s="42">
        <f>_xll.qlCalendarAdvance(Calendar,$H2851,B2852,"f",FALSE)</f>
        <v>59483</v>
      </c>
      <c r="I2852" s="172">
        <f>_xll.qlInterestRateIndexValueDate(Index1M,$H2852)</f>
        <v>59483</v>
      </c>
      <c r="J2852" s="177">
        <f>IFERROR(_xll.qlIndexFixing(Index1M,$H2852,TRUE,_xll.ohTrigger(RecalcTrigger,Trigger1M)),NA())</f>
        <v>1.6165728491133402E-2</v>
      </c>
      <c r="K2852" s="44">
        <f>IFERROR(_xll.qlIndexFixing(Index3M,H2852,TRUE,_xll.ohTrigger(RecalcTrigger,Trigger3M)),NA())</f>
        <v>1.6670765355477297E-2</v>
      </c>
      <c r="L2852" s="44">
        <f>IFERROR(_xll.qlIndexFixing(Index6M,$H2852,TRUE,_xll.ohTrigger(RecalcTrigger,Trigger6M)),NA())</f>
        <v>1.6875169265034445E-2</v>
      </c>
      <c r="M2852" s="178">
        <f>IFERROR(_xll.qlIndexFixing(Index1Y,$H2852,TRUE,_xll.ohTrigger(RecalcTrigger,Trigger1Y)),NA())</f>
        <v>1.7142505166235722E-2</v>
      </c>
      <c r="N2852" s="177">
        <f>IFERROR(_xll.qlIndexFixing(ONIndex1M,I2852,TRUE,_xll.ohTrigger(RecalcTrigger,Trigger1M)),NA())</f>
        <v>1.6143656225257041E-2</v>
      </c>
      <c r="O2852" s="44">
        <f>IFERROR(_xll.qlIndexFixing(ONIndex3M,I2852,TRUE,_xll.ohTrigger(RecalcTrigger,Trigger3M)),NA())</f>
        <v>1.6601303021499536E-2</v>
      </c>
      <c r="P2852" s="44">
        <f>IFERROR(_xll.qlIndexFixing(ONIndex6M,I2852,TRUE,_xll.ohTrigger(RecalcTrigger,Trigger6M)),NA())</f>
        <v>1.6737055146572866E-2</v>
      </c>
      <c r="Q2852" s="178">
        <f>IFERROR(_xll.qlIndexFixing(ONIndex1Y,I2852,TRUE,_xll.ohTrigger(RecalcTrigger,Trigger1Y)),NA())</f>
        <v>1.6856666373323836E-2</v>
      </c>
    </row>
    <row r="2853" spans="2:17" x14ac:dyDescent="0.2">
      <c r="B2853" s="39" t="s">
        <v>42</v>
      </c>
      <c r="D2853" s="42">
        <f>_xll.qlCalendarAdvance(Calendar,$D2852,B2853,"f",FALSE)</f>
        <v>59490</v>
      </c>
      <c r="E2853" s="172">
        <f>_xll.qlInterestRateIndexValueDate(IndexON,D2853)</f>
        <v>59490</v>
      </c>
      <c r="F2853" s="188">
        <f>IFERROR(_xll.qlIndexFixing(IndexON,D2853,TRUE,_xll.ohTrigger(RecalcTrigger,TriggerON)),NA())</f>
        <v>1.6173971632218453E-2</v>
      </c>
      <c r="H2853" s="42">
        <f>_xll.qlCalendarAdvance(Calendar,$H2852,B2853,"f",FALSE)</f>
        <v>59490</v>
      </c>
      <c r="I2853" s="172">
        <f>_xll.qlInterestRateIndexValueDate(Index1M,$H2853)</f>
        <v>59490</v>
      </c>
      <c r="J2853" s="177">
        <f>IFERROR(_xll.qlIndexFixing(Index1M,$H2853,TRUE,_xll.ohTrigger(RecalcTrigger,Trigger1M)),NA())</f>
        <v>1.6171407645976354E-2</v>
      </c>
      <c r="K2853" s="44">
        <f>IFERROR(_xll.qlIndexFixing(Index3M,H2853,TRUE,_xll.ohTrigger(RecalcTrigger,Trigger3M)),NA())</f>
        <v>1.6676204900846408E-2</v>
      </c>
      <c r="L2853" s="44">
        <f>IFERROR(_xll.qlIndexFixing(Index6M,$H2853,TRUE,_xll.ohTrigger(RecalcTrigger,Trigger6M)),NA())</f>
        <v>1.6880604125140725E-2</v>
      </c>
      <c r="M2853" s="178">
        <f>IFERROR(_xll.qlIndexFixing(Index1Y,$H2853,TRUE,_xll.ohTrigger(RecalcTrigger,Trigger1Y)),NA())</f>
        <v>1.7148176475030752E-2</v>
      </c>
      <c r="N2853" s="177">
        <f>IFERROR(_xll.qlIndexFixing(ONIndex1M,I2853,TRUE,_xll.ohTrigger(RecalcTrigger,Trigger1M)),NA())</f>
        <v>1.6149285918340972E-2</v>
      </c>
      <c r="O2853" s="44">
        <f>IFERROR(_xll.qlIndexFixing(ONIndex3M,I2853,TRUE,_xll.ohTrigger(RecalcTrigger,Trigger3M)),NA())</f>
        <v>1.660660795386959E-2</v>
      </c>
      <c r="P2853" s="44">
        <f>IFERROR(_xll.qlIndexFixing(ONIndex6M,I2853,TRUE,_xll.ohTrigger(RecalcTrigger,Trigger6M)),NA())</f>
        <v>1.6742231946637043E-2</v>
      </c>
      <c r="Q2853" s="178">
        <f>IFERROR(_xll.qlIndexFixing(ONIndex1Y,I2853,TRUE,_xll.ohTrigger(RecalcTrigger,Trigger1Y)),NA())</f>
        <v>1.6861803147061316E-2</v>
      </c>
    </row>
    <row r="2854" spans="2:17" x14ac:dyDescent="0.2">
      <c r="B2854" s="39" t="s">
        <v>42</v>
      </c>
      <c r="D2854" s="42">
        <f>_xll.qlCalendarAdvance(Calendar,$D2853,B2854,"f",FALSE)</f>
        <v>59497</v>
      </c>
      <c r="E2854" s="172">
        <f>_xll.qlInterestRateIndexValueDate(IndexON,D2854)</f>
        <v>59497</v>
      </c>
      <c r="F2854" s="188">
        <f>IFERROR(_xll.qlIndexFixing(IndexON,D2854,TRUE,_xll.ohTrigger(RecalcTrigger,TriggerON)),NA())</f>
        <v>1.6179310792215906E-2</v>
      </c>
      <c r="H2854" s="42">
        <f>_xll.qlCalendarAdvance(Calendar,$H2853,B2854,"f",FALSE)</f>
        <v>59497</v>
      </c>
      <c r="I2854" s="172">
        <f>_xll.qlInterestRateIndexValueDate(Index1M,$H2854)</f>
        <v>59497</v>
      </c>
      <c r="J2854" s="177">
        <f>IFERROR(_xll.qlIndexFixing(Index1M,$H2854,TRUE,_xll.ohTrigger(RecalcTrigger,Trigger1M)),NA())</f>
        <v>1.61771071902157E-2</v>
      </c>
      <c r="K2854" s="44">
        <f>IFERROR(_xll.qlIndexFixing(Index3M,H2854,TRUE,_xll.ohTrigger(RecalcTrigger,Trigger3M)),NA())</f>
        <v>1.66816617707055E-2</v>
      </c>
      <c r="L2854" s="44">
        <f>IFERROR(_xll.qlIndexFixing(Index6M,$H2854,TRUE,_xll.ohTrigger(RecalcTrigger,Trigger6M)),NA())</f>
        <v>1.6886055719864856E-2</v>
      </c>
      <c r="M2854" s="178">
        <f>IFERROR(_xll.qlIndexFixing(Index1Y,$H2854,TRUE,_xll.ohTrigger(RecalcTrigger,Trigger1Y)),NA())</f>
        <v>1.7153864996539481E-2</v>
      </c>
      <c r="N2854" s="177">
        <f>IFERROR(_xll.qlIndexFixing(ONIndex1M,I2854,TRUE,_xll.ohTrigger(RecalcTrigger,Trigger1M)),NA())</f>
        <v>1.615493597219575E-2</v>
      </c>
      <c r="O2854" s="44">
        <f>IFERROR(_xll.qlIndexFixing(ONIndex3M,I2854,TRUE,_xll.ohTrigger(RecalcTrigger,Trigger3M)),NA())</f>
        <v>1.6611930131591457E-2</v>
      </c>
      <c r="P2854" s="44">
        <f>IFERROR(_xll.qlIndexFixing(ONIndex6M,I2854,TRUE,_xll.ohTrigger(RecalcTrigger,Trigger6M)),NA())</f>
        <v>1.6747425328851318E-2</v>
      </c>
      <c r="Q2854" s="178">
        <f>IFERROR(_xll.qlIndexFixing(ONIndex1Y,I2854,TRUE,_xll.ohTrigger(RecalcTrigger,Trigger1Y)),NA())</f>
        <v>1.6866956813031964E-2</v>
      </c>
    </row>
    <row r="2855" spans="2:17" x14ac:dyDescent="0.2">
      <c r="B2855" s="39" t="s">
        <v>42</v>
      </c>
      <c r="D2855" s="42">
        <f>_xll.qlCalendarAdvance(Calendar,$D2854,B2855,"f",FALSE)</f>
        <v>59504</v>
      </c>
      <c r="E2855" s="172">
        <f>_xll.qlInterestRateIndexValueDate(IndexON,D2855)</f>
        <v>59504</v>
      </c>
      <c r="F2855" s="188">
        <f>IFERROR(_xll.qlIndexFixing(IndexON,D2855,TRUE,_xll.ohTrigger(RecalcTrigger,TriggerON)),NA())</f>
        <v>1.6184666697104388E-2</v>
      </c>
      <c r="H2855" s="42">
        <f>_xll.qlCalendarAdvance(Calendar,$H2854,B2855,"f",FALSE)</f>
        <v>59504</v>
      </c>
      <c r="I2855" s="172">
        <f>_xll.qlInterestRateIndexValueDate(Index1M,$H2855)</f>
        <v>59504</v>
      </c>
      <c r="J2855" s="177">
        <f>IFERROR(_xll.qlIndexFixing(Index1M,$H2855,TRUE,_xll.ohTrigger(RecalcTrigger,Trigger1M)),NA())</f>
        <v>1.6182827123878456E-2</v>
      </c>
      <c r="K2855" s="44">
        <f>IFERROR(_xll.qlIndexFixing(Index3M,H2855,TRUE,_xll.ohTrigger(RecalcTrigger,Trigger3M)),NA())</f>
        <v>1.6686360786666261E-2</v>
      </c>
      <c r="L2855" s="44">
        <f>IFERROR(_xll.qlIndexFixing(Index6M,$H2855,TRUE,_xll.ohTrigger(RecalcTrigger,Trigger6M)),NA())</f>
        <v>1.6891524049341172E-2</v>
      </c>
      <c r="M2855" s="178">
        <f>IFERROR(_xll.qlIndexFixing(Index1Y,$H2855,TRUE,_xll.ohTrigger(RecalcTrigger,Trigger1Y)),NA())</f>
        <v>1.7159570731050344E-2</v>
      </c>
      <c r="N2855" s="177">
        <f>IFERROR(_xll.qlIndexFixing(ONIndex1M,I2855,TRUE,_xll.ohTrigger(RecalcTrigger,Trigger1M)),NA())</f>
        <v>1.6160606386659282E-2</v>
      </c>
      <c r="O2855" s="44">
        <f>IFERROR(_xll.qlIndexFixing(ONIndex3M,I2855,TRUE,_xll.ohTrigger(RecalcTrigger,Trigger3M)),NA())</f>
        <v>1.6617269554908276E-2</v>
      </c>
      <c r="P2855" s="44">
        <f>IFERROR(_xll.qlIndexFixing(ONIndex6M,I2855,TRUE,_xll.ohTrigger(RecalcTrigger,Trigger6M)),NA())</f>
        <v>1.6752635293134643E-2</v>
      </c>
      <c r="Q2855" s="178">
        <f>IFERROR(_xll.qlIndexFixing(ONIndex1Y,I2855,TRUE,_xll.ohTrigger(RecalcTrigger,Trigger1Y)),NA())</f>
        <v>1.6872127371154733E-2</v>
      </c>
    </row>
    <row r="2856" spans="2:17" x14ac:dyDescent="0.2">
      <c r="B2856" s="39" t="s">
        <v>42</v>
      </c>
      <c r="D2856" s="42">
        <f>_xll.qlCalendarAdvance(Calendar,$D2855,B2856,"f",FALSE)</f>
        <v>59511</v>
      </c>
      <c r="E2856" s="172">
        <f>_xll.qlInterestRateIndexValueDate(IndexON,D2856)</f>
        <v>59511</v>
      </c>
      <c r="F2856" s="188">
        <f>IFERROR(_xll.qlIndexFixing(IndexON,D2856,TRUE,_xll.ohTrigger(RecalcTrigger,TriggerON)),NA())</f>
        <v>1.6190039347127039E-2</v>
      </c>
      <c r="H2856" s="42">
        <f>_xll.qlCalendarAdvance(Calendar,$H2855,B2856,"f",FALSE)</f>
        <v>59511</v>
      </c>
      <c r="I2856" s="172">
        <f>_xll.qlInterestRateIndexValueDate(Index1M,$H2856)</f>
        <v>59511</v>
      </c>
      <c r="J2856" s="177">
        <f>IFERROR(_xll.qlIndexFixing(Index1M,$H2856,TRUE,_xll.ohTrigger(RecalcTrigger,Trigger1M)),NA())</f>
        <v>1.6190880178951442E-2</v>
      </c>
      <c r="K2856" s="44">
        <f>IFERROR(_xll.qlIndexFixing(Index3M,H2856,TRUE,_xll.ohTrigger(RecalcTrigger,Trigger3M)),NA())</f>
        <v>1.6691074316808597E-2</v>
      </c>
      <c r="L2856" s="44">
        <f>IFERROR(_xll.qlIndexFixing(Index6M,$H2856,TRUE,_xll.ohTrigger(RecalcTrigger,Trigger6M)),NA())</f>
        <v>1.6897796750075886E-2</v>
      </c>
      <c r="M2856" s="178">
        <f>IFERROR(_xll.qlIndexFixing(Index1Y,$H2856,TRUE,_xll.ohTrigger(RecalcTrigger,Trigger1Y)),NA())</f>
        <v>1.7165293678852889E-2</v>
      </c>
      <c r="N2856" s="177">
        <f>IFERROR(_xll.qlIndexFixing(ONIndex1M,I2856,TRUE,_xll.ohTrigger(RecalcTrigger,Trigger1M)),NA())</f>
        <v>1.6166297161731569E-2</v>
      </c>
      <c r="O2856" s="44">
        <f>IFERROR(_xll.qlIndexFixing(ONIndex3M,I2856,TRUE,_xll.ohTrigger(RecalcTrigger,Trigger3M)),NA())</f>
        <v>1.6622626223414816E-2</v>
      </c>
      <c r="P2856" s="44">
        <f>IFERROR(_xll.qlIndexFixing(ONIndex6M,I2856,TRUE,_xll.ohTrigger(RecalcTrigger,Trigger6M)),NA())</f>
        <v>1.6757861839405974E-2</v>
      </c>
      <c r="Q2856" s="178">
        <f>IFERROR(_xll.qlIndexFixing(ONIndex1Y,I2856,TRUE,_xll.ohTrigger(RecalcTrigger,Trigger1Y)),NA())</f>
        <v>1.6877314821429623E-2</v>
      </c>
    </row>
    <row r="2857" spans="2:17" x14ac:dyDescent="0.2">
      <c r="B2857" s="39" t="s">
        <v>42</v>
      </c>
      <c r="D2857" s="42">
        <f>_xll.qlCalendarAdvance(Calendar,$D2856,B2857,"f",FALSE)</f>
        <v>59518</v>
      </c>
      <c r="E2857" s="172">
        <f>_xll.qlInterestRateIndexValueDate(IndexON,D2857)</f>
        <v>59518</v>
      </c>
      <c r="F2857" s="188">
        <f>IFERROR(_xll.qlIndexFixing(IndexON,D2857,TRUE,_xll.ohTrigger(RecalcTrigger,TriggerON)),NA())</f>
        <v>1.6195428742202811E-2</v>
      </c>
      <c r="H2857" s="42">
        <f>_xll.qlCalendarAdvance(Calendar,$H2856,B2857,"f",FALSE)</f>
        <v>59518</v>
      </c>
      <c r="I2857" s="172">
        <f>_xll.qlInterestRateIndexValueDate(Index1M,$H2857)</f>
        <v>59518</v>
      </c>
      <c r="J2857" s="177">
        <f>IFERROR(_xll.qlIndexFixing(Index1M,$H2857,TRUE,_xll.ohTrigger(RecalcTrigger,Trigger1M)),NA())</f>
        <v>1.6196646027542373E-2</v>
      </c>
      <c r="K2857" s="44">
        <f>IFERROR(_xll.qlIndexFixing(Index3M,H2857,TRUE,_xll.ohTrigger(RecalcTrigger,Trigger3M)),NA())</f>
        <v>1.6696580182965902E-2</v>
      </c>
      <c r="L2857" s="44">
        <f>IFERROR(_xll.qlIndexFixing(Index6M,$H2857,TRUE,_xll.ohTrigger(RecalcTrigger,Trigger6M)),NA())</f>
        <v>1.6903299998582623E-2</v>
      </c>
      <c r="M2857" s="178">
        <f>IFERROR(_xll.qlIndexFixing(Index1Y,$H2857,TRUE,_xll.ohTrigger(RecalcTrigger,Trigger1Y)),NA())</f>
        <v>1.7171033840236882E-2</v>
      </c>
      <c r="N2857" s="177">
        <f>IFERROR(_xll.qlIndexFixing(ONIndex1M,I2857,TRUE,_xll.ohTrigger(RecalcTrigger,Trigger1M)),NA())</f>
        <v>1.6172008297493656E-2</v>
      </c>
      <c r="O2857" s="44">
        <f>IFERROR(_xll.qlIndexFixing(ONIndex3M,I2857,TRUE,_xll.ohTrigger(RecalcTrigger,Trigger3M)),NA())</f>
        <v>1.6628000137435262E-2</v>
      </c>
      <c r="P2857" s="44">
        <f>IFERROR(_xll.qlIndexFixing(ONIndex6M,I2857,TRUE,_xll.ohTrigger(RecalcTrigger,Trigger6M)),NA())</f>
        <v>1.6763104967908449E-2</v>
      </c>
      <c r="Q2857" s="178">
        <f>IFERROR(_xll.qlIndexFixing(ONIndex1Y,I2857,TRUE,_xll.ohTrigger(RecalcTrigger,Trigger1Y)),NA())</f>
        <v>1.6882519163937681E-2</v>
      </c>
    </row>
    <row r="2858" spans="2:17" x14ac:dyDescent="0.2">
      <c r="B2858" s="39" t="s">
        <v>42</v>
      </c>
      <c r="D2858" s="42">
        <f>_xll.qlCalendarAdvance(Calendar,$D2857,B2858,"f",FALSE)</f>
        <v>59525</v>
      </c>
      <c r="E2858" s="172">
        <f>_xll.qlInterestRateIndexValueDate(IndexON,D2858)</f>
        <v>59525</v>
      </c>
      <c r="F2858" s="188">
        <f>IFERROR(_xll.qlIndexFixing(IndexON,D2858,TRUE,_xll.ohTrigger(RecalcTrigger,TriggerON)),NA())</f>
        <v>1.6200834882331705E-2</v>
      </c>
      <c r="H2858" s="42">
        <f>_xll.qlCalendarAdvance(Calendar,$H2857,B2858,"f",FALSE)</f>
        <v>59525</v>
      </c>
      <c r="I2858" s="172">
        <f>_xll.qlInterestRateIndexValueDate(Index1M,$H2858)</f>
        <v>59525</v>
      </c>
      <c r="J2858" s="177">
        <f>IFERROR(_xll.qlIndexFixing(Index1M,$H2858,TRUE,_xll.ohTrigger(RecalcTrigger,Trigger1M)),NA())</f>
        <v>1.6202432268637459E-2</v>
      </c>
      <c r="K2858" s="44">
        <f>IFERROR(_xll.qlIndexFixing(Index3M,H2858,TRUE,_xll.ohTrigger(RecalcTrigger,Trigger3M)),NA())</f>
        <v>1.6702103372139867E-2</v>
      </c>
      <c r="L2858" s="44">
        <f>IFERROR(_xll.qlIndexFixing(Index6M,$H2858,TRUE,_xll.ohTrigger(RecalcTrigger,Trigger6M)),NA())</f>
        <v>1.6908819983111608E-2</v>
      </c>
      <c r="M2858" s="178">
        <f>IFERROR(_xll.qlIndexFixing(Index1Y,$H2858,TRUE,_xll.ohTrigger(RecalcTrigger,Trigger1Y)),NA())</f>
        <v>1.717679121549387E-2</v>
      </c>
      <c r="N2858" s="177">
        <f>IFERROR(_xll.qlIndexFixing(ONIndex1M,I2858,TRUE,_xll.ohTrigger(RecalcTrigger,Trigger1M)),NA())</f>
        <v>1.6177739793945545E-2</v>
      </c>
      <c r="O2858" s="44">
        <f>IFERROR(_xll.qlIndexFixing(ONIndex3M,I2858,TRUE,_xll.ohTrigger(RecalcTrigger,Trigger3M)),NA())</f>
        <v>1.6633391296888567E-2</v>
      </c>
      <c r="P2858" s="44">
        <f>IFERROR(_xll.qlIndexFixing(ONIndex6M,I2858,TRUE,_xll.ohTrigger(RecalcTrigger,Trigger6M)),NA())</f>
        <v>1.6768364678398928E-2</v>
      </c>
      <c r="Q2858" s="178">
        <f>IFERROR(_xll.qlIndexFixing(ONIndex1Y,I2858,TRUE,_xll.ohTrigger(RecalcTrigger,Trigger1Y)),NA())</f>
        <v>1.6887740398597861E-2</v>
      </c>
    </row>
    <row r="2859" spans="2:17" x14ac:dyDescent="0.2">
      <c r="B2859" s="39" t="s">
        <v>42</v>
      </c>
      <c r="D2859" s="42">
        <f>_xll.qlCalendarAdvance(Calendar,$D2858,B2859,"f",FALSE)</f>
        <v>59532</v>
      </c>
      <c r="E2859" s="172">
        <f>_xll.qlInterestRateIndexValueDate(IndexON,D2859)</f>
        <v>59532</v>
      </c>
      <c r="F2859" s="188">
        <f>IFERROR(_xll.qlIndexFixing(IndexON,D2859,TRUE,_xll.ohTrigger(RecalcTrigger,TriggerON)),NA())</f>
        <v>1.6206257767513721E-2</v>
      </c>
      <c r="H2859" s="42">
        <f>_xll.qlCalendarAdvance(Calendar,$H2858,B2859,"f",FALSE)</f>
        <v>59532</v>
      </c>
      <c r="I2859" s="172">
        <f>_xll.qlInterestRateIndexValueDate(Index1M,$H2859)</f>
        <v>59532</v>
      </c>
      <c r="J2859" s="177">
        <f>IFERROR(_xll.qlIndexFixing(Index1M,$H2859,TRUE,_xll.ohTrigger(RecalcTrigger,Trigger1M)),NA())</f>
        <v>1.6208238902271077E-2</v>
      </c>
      <c r="K2859" s="44">
        <f>IFERROR(_xll.qlIndexFixing(Index3M,H2859,TRUE,_xll.ohTrigger(RecalcTrigger,Trigger3M)),NA())</f>
        <v>1.6707643884400738E-2</v>
      </c>
      <c r="L2859" s="44">
        <f>IFERROR(_xll.qlIndexFixing(Index6M,$H2859,TRUE,_xll.ohTrigger(RecalcTrigger,Trigger6M)),NA())</f>
        <v>1.6914356703800443E-2</v>
      </c>
      <c r="M2859" s="178">
        <f>IFERROR(_xll.qlIndexFixing(Index1Y,$H2859,TRUE,_xll.ohTrigger(RecalcTrigger,Trigger1Y)),NA())</f>
        <v>1.7182565804915395E-2</v>
      </c>
      <c r="N2859" s="177">
        <f>IFERROR(_xll.qlIndexFixing(ONIndex1M,I2859,TRUE,_xll.ohTrigger(RecalcTrigger,Trigger1M)),NA())</f>
        <v>1.6183491651087234E-2</v>
      </c>
      <c r="O2859" s="44">
        <f>IFERROR(_xll.qlIndexFixing(ONIndex3M,I2859,TRUE,_xll.ohTrigger(RecalcTrigger,Trigger3M)),NA())</f>
        <v>1.6638799701774731E-2</v>
      </c>
      <c r="P2859" s="44">
        <f>IFERROR(_xll.qlIndexFixing(ONIndex6M,I2859,TRUE,_xll.ohTrigger(RecalcTrigger,Trigger6M)),NA())</f>
        <v>1.6773640971039505E-2</v>
      </c>
      <c r="Q2859" s="178">
        <f>IFERROR(_xll.qlIndexFixing(ONIndex1Y,I2859,TRUE,_xll.ohTrigger(RecalcTrigger,Trigger1Y)),NA())</f>
        <v>1.6892978525572255E-2</v>
      </c>
    </row>
    <row r="2860" spans="2:17" x14ac:dyDescent="0.2">
      <c r="B2860" s="39" t="s">
        <v>42</v>
      </c>
      <c r="D2860" s="42">
        <f>_xll.qlCalendarAdvance(Calendar,$D2859,B2860,"f",FALSE)</f>
        <v>59539</v>
      </c>
      <c r="E2860" s="172">
        <f>_xll.qlInterestRateIndexValueDate(IndexON,D2860)</f>
        <v>59539</v>
      </c>
      <c r="F2860" s="188">
        <f>IFERROR(_xll.qlIndexFixing(IndexON,D2860,TRUE,_xll.ohTrigger(RecalcTrigger,TriggerON)),NA())</f>
        <v>1.6211697397586766E-2</v>
      </c>
      <c r="H2860" s="42">
        <f>_xll.qlCalendarAdvance(Calendar,$H2859,B2860,"f",FALSE)</f>
        <v>59539</v>
      </c>
      <c r="I2860" s="172">
        <f>_xll.qlInterestRateIndexValueDate(Index1M,$H2860)</f>
        <v>59539</v>
      </c>
      <c r="J2860" s="177">
        <f>IFERROR(_xll.qlIndexFixing(Index1M,$H2860,TRUE,_xll.ohTrigger(RecalcTrigger,Trigger1M)),NA())</f>
        <v>1.6214065928465332E-2</v>
      </c>
      <c r="K2860" s="44">
        <f>IFERROR(_xll.qlIndexFixing(Index3M,H2860,TRUE,_xll.ohTrigger(RecalcTrigger,Trigger3M)),NA())</f>
        <v>1.6713201719820554E-2</v>
      </c>
      <c r="L2860" s="44">
        <f>IFERROR(_xll.qlIndexFixing(Index6M,$H2860,TRUE,_xll.ohTrigger(RecalcTrigger,Trigger6M)),NA())</f>
        <v>1.691911672274337E-2</v>
      </c>
      <c r="M2860" s="178">
        <f>IFERROR(_xll.qlIndexFixing(Index1Y,$H2860,TRUE,_xll.ohTrigger(RecalcTrigger,Trigger1Y)),NA())</f>
        <v>1.7188357608794336E-2</v>
      </c>
      <c r="N2860" s="177">
        <f>IFERROR(_xll.qlIndexFixing(ONIndex1M,I2860,TRUE,_xll.ohTrigger(RecalcTrigger,Trigger1M)),NA())</f>
        <v>1.6189263868837678E-2</v>
      </c>
      <c r="O2860" s="44">
        <f>IFERROR(_xll.qlIndexFixing(ONIndex3M,I2860,TRUE,_xll.ohTrigger(RecalcTrigger,Trigger3M)),NA())</f>
        <v>1.6644225352012709E-2</v>
      </c>
      <c r="P2860" s="44">
        <f>IFERROR(_xll.qlIndexFixing(ONIndex6M,I2860,TRUE,_xll.ohTrigger(RecalcTrigger,Trigger6M)),NA())</f>
        <v>1.6778933845587041E-2</v>
      </c>
      <c r="Q2860" s="178">
        <f>IFERROR(_xll.qlIndexFixing(ONIndex1Y,I2860,TRUE,_xll.ohTrigger(RecalcTrigger,Trigger1Y)),NA())</f>
        <v>1.6898233544536678E-2</v>
      </c>
    </row>
    <row r="2861" spans="2:17" x14ac:dyDescent="0.2">
      <c r="B2861" s="39" t="s">
        <v>42</v>
      </c>
      <c r="D2861" s="42">
        <f>_xll.qlCalendarAdvance(Calendar,$D2860,B2861,"f",FALSE)</f>
        <v>59546</v>
      </c>
      <c r="E2861" s="172">
        <f>_xll.qlInterestRateIndexValueDate(IndexON,D2861)</f>
        <v>59546</v>
      </c>
      <c r="F2861" s="188">
        <f>IFERROR(_xll.qlIndexFixing(IndexON,D2861,TRUE,_xll.ohTrigger(RecalcTrigger,TriggerON)),NA())</f>
        <v>1.6217153772956072E-2</v>
      </c>
      <c r="H2861" s="42">
        <f>_xll.qlCalendarAdvance(Calendar,$H2860,B2861,"f",FALSE)</f>
        <v>59546</v>
      </c>
      <c r="I2861" s="172">
        <f>_xll.qlInterestRateIndexValueDate(Index1M,$H2861)</f>
        <v>59546</v>
      </c>
      <c r="J2861" s="177">
        <f>IFERROR(_xll.qlIndexFixing(Index1M,$H2861,TRUE,_xll.ohTrigger(RecalcTrigger,Trigger1M)),NA())</f>
        <v>1.6219913347261972E-2</v>
      </c>
      <c r="K2861" s="44">
        <f>IFERROR(_xll.qlIndexFixing(Index3M,H2861,TRUE,_xll.ohTrigger(RecalcTrigger,Trigger3M)),NA())</f>
        <v>1.6718776878469555E-2</v>
      </c>
      <c r="L2861" s="44">
        <f>IFERROR(_xll.qlIndexFixing(Index6M,$H2861,TRUE,_xll.ohTrigger(RecalcTrigger,Trigger6M)),NA())</f>
        <v>1.6924685463581949E-2</v>
      </c>
      <c r="M2861" s="178">
        <f>IFERROR(_xll.qlIndexFixing(Index1Y,$H2861,TRUE,_xll.ohTrigger(RecalcTrigger,Trigger1Y)),NA())</f>
        <v>1.7194166627424456E-2</v>
      </c>
      <c r="N2861" s="177">
        <f>IFERROR(_xll.qlIndexFixing(ONIndex1M,I2861,TRUE,_xll.ohTrigger(RecalcTrigger,Trigger1M)),NA())</f>
        <v>1.6195056447277922E-2</v>
      </c>
      <c r="O2861" s="44">
        <f>IFERROR(_xll.qlIndexFixing(ONIndex3M,I2861,TRUE,_xll.ohTrigger(RecalcTrigger,Trigger3M)),NA())</f>
        <v>1.6649668247683547E-2</v>
      </c>
      <c r="P2861" s="44">
        <f>IFERROR(_xll.qlIndexFixing(ONIndex6M,I2861,TRUE,_xll.ohTrigger(RecalcTrigger,Trigger6M)),NA())</f>
        <v>1.6784243302446766E-2</v>
      </c>
      <c r="Q2861" s="178">
        <f>IFERROR(_xll.qlIndexFixing(ONIndex1Y,I2861,TRUE,_xll.ohTrigger(RecalcTrigger,Trigger1Y)),NA())</f>
        <v>1.6903505455977408E-2</v>
      </c>
    </row>
    <row r="2862" spans="2:17" x14ac:dyDescent="0.2">
      <c r="B2862" s="39" t="s">
        <v>42</v>
      </c>
      <c r="D2862" s="42">
        <f>_xll.qlCalendarAdvance(Calendar,$D2861,B2862,"f",FALSE)</f>
        <v>59553</v>
      </c>
      <c r="E2862" s="172">
        <f>_xll.qlInterestRateIndexValueDate(IndexON,D2862)</f>
        <v>59553</v>
      </c>
      <c r="F2862" s="188">
        <f>IFERROR(_xll.qlIndexFixing(IndexON,D2862,TRUE,_xll.ohTrigger(RecalcTrigger,TriggerON)),NA())</f>
        <v>1.6222626893216407E-2</v>
      </c>
      <c r="H2862" s="42">
        <f>_xll.qlCalendarAdvance(Calendar,$H2861,B2862,"f",FALSE)</f>
        <v>59553</v>
      </c>
      <c r="I2862" s="172">
        <f>_xll.qlInterestRateIndexValueDate(Index1M,$H2862)</f>
        <v>59553</v>
      </c>
      <c r="J2862" s="177">
        <f>IFERROR(_xll.qlIndexFixing(Index1M,$H2862,TRUE,_xll.ohTrigger(RecalcTrigger,Trigger1M)),NA())</f>
        <v>1.6225781158685563E-2</v>
      </c>
      <c r="K2862" s="44">
        <f>IFERROR(_xll.qlIndexFixing(Index3M,H2862,TRUE,_xll.ohTrigger(RecalcTrigger,Trigger3M)),NA())</f>
        <v>1.6724369360418878E-2</v>
      </c>
      <c r="L2862" s="44">
        <f>IFERROR(_xll.qlIndexFixing(Index6M,$H2862,TRUE,_xll.ohTrigger(RecalcTrigger,Trigger6M)),NA())</f>
        <v>1.6930270940125121E-2</v>
      </c>
      <c r="M2862" s="178">
        <f>IFERROR(_xll.qlIndexFixing(Index1Y,$H2862,TRUE,_xll.ohTrigger(RecalcTrigger,Trigger1Y)),NA())</f>
        <v>1.719999286110041E-2</v>
      </c>
      <c r="N2862" s="177">
        <f>IFERROR(_xll.qlIndexFixing(ONIndex1M,I2862,TRUE,_xll.ohTrigger(RecalcTrigger,Trigger1M)),NA())</f>
        <v>1.6200869386489014E-2</v>
      </c>
      <c r="O2862" s="44">
        <f>IFERROR(_xll.qlIndexFixing(ONIndex3M,I2862,TRUE,_xll.ohTrigger(RecalcTrigger,Trigger3M)),NA())</f>
        <v>1.6655128388787244E-2</v>
      </c>
      <c r="P2862" s="44">
        <f>IFERROR(_xll.qlIndexFixing(ONIndex6M,I2862,TRUE,_xll.ohTrigger(RecalcTrigger,Trigger6M)),NA())</f>
        <v>1.6789569341294497E-2</v>
      </c>
      <c r="Q2862" s="178">
        <f>IFERROR(_xll.qlIndexFixing(ONIndex1Y,I2862,TRUE,_xll.ohTrigger(RecalcTrigger,Trigger1Y)),NA())</f>
        <v>1.6908794259408166E-2</v>
      </c>
    </row>
    <row r="2863" spans="2:17" x14ac:dyDescent="0.2">
      <c r="B2863" s="39" t="s">
        <v>42</v>
      </c>
      <c r="D2863" s="42">
        <f>_xll.qlCalendarAdvance(Calendar,$D2862,B2863,"f",FALSE)</f>
        <v>59560</v>
      </c>
      <c r="E2863" s="172">
        <f>_xll.qlInterestRateIndexValueDate(IndexON,D2863)</f>
        <v>59560</v>
      </c>
      <c r="F2863" s="188">
        <f>IFERROR(_xll.qlIndexFixing(IndexON,D2863,TRUE,_xll.ohTrigger(RecalcTrigger,TriggerON)),NA())</f>
        <v>1.6228116758448818E-2</v>
      </c>
      <c r="H2863" s="42">
        <f>_xll.qlCalendarAdvance(Calendar,$H2862,B2863,"f",FALSE)</f>
        <v>59560</v>
      </c>
      <c r="I2863" s="172">
        <f>_xll.qlInterestRateIndexValueDate(Index1M,$H2863)</f>
        <v>59560</v>
      </c>
      <c r="J2863" s="177">
        <f>IFERROR(_xll.qlIndexFixing(Index1M,$H2863,TRUE,_xll.ohTrigger(RecalcTrigger,Trigger1M)),NA())</f>
        <v>1.6231669362775394E-2</v>
      </c>
      <c r="K2863" s="44">
        <f>IFERROR(_xll.qlIndexFixing(Index3M,H2863,TRUE,_xll.ohTrigger(RecalcTrigger,Trigger3M)),NA())</f>
        <v>1.6729979165738769E-2</v>
      </c>
      <c r="L2863" s="44">
        <f>IFERROR(_xll.qlIndexFixing(Index6M,$H2863,TRUE,_xll.ohTrigger(RecalcTrigger,Trigger6M)),NA())</f>
        <v>1.693587315251124E-2</v>
      </c>
      <c r="M2863" s="178">
        <f>IFERROR(_xll.qlIndexFixing(Index1Y,$H2863,TRUE,_xll.ohTrigger(RecalcTrigger,Trigger1Y)),NA())</f>
        <v>1.7205836310117517E-2</v>
      </c>
      <c r="N2863" s="177">
        <f>IFERROR(_xll.qlIndexFixing(ONIndex1M,I2863,TRUE,_xll.ohTrigger(RecalcTrigger,Trigger1M)),NA())</f>
        <v>1.6206702686227814E-2</v>
      </c>
      <c r="O2863" s="44">
        <f>IFERROR(_xll.qlIndexFixing(ONIndex3M,I2863,TRUE,_xll.ohTrigger(RecalcTrigger,Trigger3M)),NA())</f>
        <v>1.6660605775242754E-2</v>
      </c>
      <c r="P2863" s="44">
        <f>IFERROR(_xll.qlIndexFixing(ONIndex6M,I2863,TRUE,_xll.ohTrigger(RecalcTrigger,Trigger6M)),NA())</f>
        <v>1.6794911962211279E-2</v>
      </c>
      <c r="Q2863" s="178">
        <f>IFERROR(_xll.qlIndexFixing(ONIndex1Y,I2863,TRUE,_xll.ohTrigger(RecalcTrigger,Trigger1Y)),NA())</f>
        <v>1.6914099955072093E-2</v>
      </c>
    </row>
    <row r="2864" spans="2:17" x14ac:dyDescent="0.2">
      <c r="B2864" s="39" t="s">
        <v>42</v>
      </c>
      <c r="D2864" s="42">
        <f>_xll.qlCalendarAdvance(Calendar,$D2863,B2864,"f",FALSE)</f>
        <v>59567</v>
      </c>
      <c r="E2864" s="172">
        <f>_xll.qlInterestRateIndexValueDate(IndexON,D2864)</f>
        <v>59567</v>
      </c>
      <c r="F2864" s="188">
        <f>IFERROR(_xll.qlIndexFixing(IndexON,D2864,TRUE,_xll.ohTrigger(RecalcTrigger,TriggerON)),NA())</f>
        <v>1.6233623368896444E-2</v>
      </c>
      <c r="H2864" s="42">
        <f>_xll.qlCalendarAdvance(Calendar,$H2863,B2864,"f",FALSE)</f>
        <v>59567</v>
      </c>
      <c r="I2864" s="172">
        <f>_xll.qlInterestRateIndexValueDate(Index1M,$H2864)</f>
        <v>59567</v>
      </c>
      <c r="J2864" s="177">
        <f>IFERROR(_xll.qlIndexFixing(Index1M,$H2864,TRUE,_xll.ohTrigger(RecalcTrigger,Trigger1M)),NA())</f>
        <v>1.6233655721631022E-2</v>
      </c>
      <c r="K2864" s="44">
        <f>IFERROR(_xll.qlIndexFixing(Index3M,H2864,TRUE,_xll.ohTrigger(RecalcTrigger,Trigger3M)),NA())</f>
        <v>1.6734818025696988E-2</v>
      </c>
      <c r="L2864" s="44">
        <f>IFERROR(_xll.qlIndexFixing(Index6M,$H2864,TRUE,_xll.ohTrigger(RecalcTrigger,Trigger6M)),NA())</f>
        <v>1.6941492100880019E-2</v>
      </c>
      <c r="M2864" s="178">
        <f>IFERROR(_xll.qlIndexFixing(Index1Y,$H2864,TRUE,_xll.ohTrigger(RecalcTrigger,Trigger1Y)),NA())</f>
        <v>1.7211696974771984E-2</v>
      </c>
      <c r="N2864" s="177">
        <f>IFERROR(_xll.qlIndexFixing(ONIndex1M,I2864,TRUE,_xll.ohTrigger(RecalcTrigger,Trigger1M)),NA())</f>
        <v>1.6212556346656415E-2</v>
      </c>
      <c r="O2864" s="44">
        <f>IFERROR(_xll.qlIndexFixing(ONIndex3M,I2864,TRUE,_xll.ohTrigger(RecalcTrigger,Trigger3M)),NA())</f>
        <v>1.6666100407293216E-2</v>
      </c>
      <c r="P2864" s="44">
        <f>IFERROR(_xll.qlIndexFixing(ONIndex6M,I2864,TRUE,_xll.ohTrigger(RecalcTrigger,Trigger6M)),NA())</f>
        <v>1.6800271165278158E-2</v>
      </c>
      <c r="Q2864" s="178">
        <f>IFERROR(_xll.qlIndexFixing(ONIndex1Y,I2864,TRUE,_xll.ohTrigger(RecalcTrigger,Trigger1Y)),NA())</f>
        <v>1.6919422542888141E-2</v>
      </c>
    </row>
    <row r="2865" spans="2:17" x14ac:dyDescent="0.2">
      <c r="B2865" s="39" t="s">
        <v>42</v>
      </c>
      <c r="D2865" s="42">
        <f>_xll.qlCalendarAdvance(Calendar,$D2864,B2865,"f",FALSE)</f>
        <v>59574</v>
      </c>
      <c r="E2865" s="172">
        <f>_xll.qlInterestRateIndexValueDate(IndexON,D2865)</f>
        <v>59574</v>
      </c>
      <c r="F2865" s="188">
        <f>IFERROR(_xll.qlIndexFixing(IndexON,D2865,TRUE,_xll.ohTrigger(RecalcTrigger,TriggerON)),NA())</f>
        <v>1.6239146724316145E-2</v>
      </c>
      <c r="H2865" s="42">
        <f>_xll.qlCalendarAdvance(Calendar,$H2864,B2865,"f",FALSE)</f>
        <v>59574</v>
      </c>
      <c r="I2865" s="172">
        <f>_xll.qlInterestRateIndexValueDate(Index1M,$H2865)</f>
        <v>59574</v>
      </c>
      <c r="J2865" s="177">
        <f>IFERROR(_xll.qlIndexFixing(Index1M,$H2865,TRUE,_xll.ohTrigger(RecalcTrigger,Trigger1M)),NA())</f>
        <v>1.6239576111885413E-2</v>
      </c>
      <c r="K2865" s="44">
        <f>IFERROR(_xll.qlIndexFixing(Index3M,H2865,TRUE,_xll.ohTrigger(RecalcTrigger,Trigger3M)),NA())</f>
        <v>1.6741250746781112E-2</v>
      </c>
      <c r="L2865" s="44">
        <f>IFERROR(_xll.qlIndexFixing(Index6M,$H2865,TRUE,_xll.ohTrigger(RecalcTrigger,Trigger6M)),NA())</f>
        <v>1.6947127785368468E-2</v>
      </c>
      <c r="M2865" s="178">
        <f>IFERROR(_xll.qlIndexFixing(Index1Y,$H2865,TRUE,_xll.ohTrigger(RecalcTrigger,Trigger1Y)),NA())</f>
        <v>1.7217574855360906E-2</v>
      </c>
      <c r="N2865" s="177">
        <f>IFERROR(_xll.qlIndexFixing(ONIndex1M,I2865,TRUE,_xll.ohTrigger(RecalcTrigger,Trigger1M)),NA())</f>
        <v>1.6218430367855863E-2</v>
      </c>
      <c r="O2865" s="44">
        <f>IFERROR(_xll.qlIndexFixing(ONIndex3M,I2865,TRUE,_xll.ohTrigger(RecalcTrigger,Trigger3M)),NA())</f>
        <v>1.6671612284695492E-2</v>
      </c>
      <c r="P2865" s="44">
        <f>IFERROR(_xll.qlIndexFixing(ONIndex6M,I2865,TRUE,_xll.ohTrigger(RecalcTrigger,Trigger6M)),NA())</f>
        <v>1.6805646950414088E-2</v>
      </c>
      <c r="Q2865" s="178">
        <f>IFERROR(_xll.qlIndexFixing(ONIndex1Y,I2865,TRUE,_xll.ohTrigger(RecalcTrigger,Trigger1Y)),NA())</f>
        <v>1.6924762023099449E-2</v>
      </c>
    </row>
    <row r="2866" spans="2:17" x14ac:dyDescent="0.2">
      <c r="B2866" s="39" t="s">
        <v>42</v>
      </c>
      <c r="D2866" s="42">
        <f>_xll.qlCalendarAdvance(Calendar,$D2865,B2866,"f",FALSE)</f>
        <v>59581</v>
      </c>
      <c r="E2866" s="172">
        <f>_xll.qlInterestRateIndexValueDate(IndexON,D2866)</f>
        <v>59581</v>
      </c>
      <c r="F2866" s="188">
        <f>IFERROR(_xll.qlIndexFixing(IndexON,D2866,TRUE,_xll.ohTrigger(RecalcTrigger,TriggerON)),NA())</f>
        <v>1.6244686824788968E-2</v>
      </c>
      <c r="H2866" s="42">
        <f>_xll.qlCalendarAdvance(Calendar,$H2865,B2866,"f",FALSE)</f>
        <v>59581</v>
      </c>
      <c r="I2866" s="172">
        <f>_xll.qlInterestRateIndexValueDate(Index1M,$H2866)</f>
        <v>59581</v>
      </c>
      <c r="J2866" s="177">
        <f>IFERROR(_xll.qlIndexFixing(Index1M,$H2866,TRUE,_xll.ohTrigger(RecalcTrigger,Trigger1M)),NA())</f>
        <v>1.624551688987012E-2</v>
      </c>
      <c r="K2866" s="44">
        <f>IFERROR(_xll.qlIndexFixing(Index3M,H2866,TRUE,_xll.ohTrigger(RecalcTrigger,Trigger3M)),NA())</f>
        <v>1.6746121261664585E-2</v>
      </c>
      <c r="L2866" s="44">
        <f>IFERROR(_xll.qlIndexFixing(Index6M,$H2866,TRUE,_xll.ohTrigger(RecalcTrigger,Trigger6M)),NA())</f>
        <v>1.6952780206115844E-2</v>
      </c>
      <c r="M2866" s="178">
        <f>IFERROR(_xll.qlIndexFixing(Index1Y,$H2866,TRUE,_xll.ohTrigger(RecalcTrigger,Trigger1Y)),NA())</f>
        <v>1.7223469952182713E-2</v>
      </c>
      <c r="N2866" s="177">
        <f>IFERROR(_xll.qlIndexFixing(ONIndex1M,I2866,TRUE,_xll.ohTrigger(RecalcTrigger,Trigger1M)),NA())</f>
        <v>1.6224324749664065E-2</v>
      </c>
      <c r="O2866" s="44">
        <f>IFERROR(_xll.qlIndexFixing(ONIndex3M,I2866,TRUE,_xll.ohTrigger(RecalcTrigger,Trigger3M)),NA())</f>
        <v>1.6677141407530627E-2</v>
      </c>
      <c r="P2866" s="44">
        <f>IFERROR(_xll.qlIndexFixing(ONIndex6M,I2866,TRUE,_xll.ohTrigger(RecalcTrigger,Trigger6M)),NA())</f>
        <v>1.681103931761907E-2</v>
      </c>
      <c r="Q2866" s="178">
        <f>IFERROR(_xll.qlIndexFixing(ONIndex1Y,I2866,TRUE,_xll.ohTrigger(RecalcTrigger,Trigger1Y)),NA())</f>
        <v>1.6930118395381832E-2</v>
      </c>
    </row>
    <row r="2867" spans="2:17" x14ac:dyDescent="0.2">
      <c r="B2867" s="39" t="s">
        <v>42</v>
      </c>
      <c r="D2867" s="42">
        <f>_xll.qlCalendarAdvance(Calendar,$D2866,B2867,"f",FALSE)</f>
        <v>59588</v>
      </c>
      <c r="E2867" s="172">
        <f>_xll.qlInterestRateIndexValueDate(IndexON,D2867)</f>
        <v>59588</v>
      </c>
      <c r="F2867" s="188">
        <f>IFERROR(_xll.qlIndexFixing(IndexON,D2867,TRUE,_xll.ohTrigger(RecalcTrigger,TriggerON)),NA())</f>
        <v>1.6250243670233866E-2</v>
      </c>
      <c r="H2867" s="42">
        <f>_xll.qlCalendarAdvance(Calendar,$H2866,B2867,"f",FALSE)</f>
        <v>59588</v>
      </c>
      <c r="I2867" s="172">
        <f>_xll.qlInterestRateIndexValueDate(Index1M,$H2867)</f>
        <v>59588</v>
      </c>
      <c r="J2867" s="177">
        <f>IFERROR(_xll.qlIndexFixing(Index1M,$H2867,TRUE,_xll.ohTrigger(RecalcTrigger,Trigger1M)),NA())</f>
        <v>1.625147805562277E-2</v>
      </c>
      <c r="K2867" s="44">
        <f>IFERROR(_xll.qlIndexFixing(Index3M,H2867,TRUE,_xll.ohTrigger(RecalcTrigger,Trigger3M)),NA())</f>
        <v>1.6751798863771258E-2</v>
      </c>
      <c r="L2867" s="44">
        <f>IFERROR(_xll.qlIndexFixing(Index6M,$H2867,TRUE,_xll.ohTrigger(RecalcTrigger,Trigger6M)),NA())</f>
        <v>1.6958449363262303E-2</v>
      </c>
      <c r="M2867" s="178">
        <f>IFERROR(_xll.qlIndexFixing(Index1Y,$H2867,TRUE,_xll.ohTrigger(RecalcTrigger,Trigger1Y)),NA())</f>
        <v>1.7229382265536275E-2</v>
      </c>
      <c r="N2867" s="177">
        <f>IFERROR(_xll.qlIndexFixing(ONIndex1M,I2867,TRUE,_xll.ohTrigger(RecalcTrigger,Trigger1M)),NA())</f>
        <v>1.6230239492081022E-2</v>
      </c>
      <c r="O2867" s="44">
        <f>IFERROR(_xll.qlIndexFixing(ONIndex3M,I2867,TRUE,_xll.ohTrigger(RecalcTrigger,Trigger3M)),NA())</f>
        <v>1.6682687775717575E-2</v>
      </c>
      <c r="P2867" s="44">
        <f>IFERROR(_xll.qlIndexFixing(ONIndex6M,I2867,TRUE,_xll.ohTrigger(RecalcTrigger,Trigger6M)),NA())</f>
        <v>1.6816448266893103E-2</v>
      </c>
      <c r="Q2867" s="178">
        <f>IFERROR(_xll.qlIndexFixing(ONIndex1Y,I2867,TRUE,_xll.ohTrigger(RecalcTrigger,Trigger1Y)),NA())</f>
        <v>1.6935491659816337E-2</v>
      </c>
    </row>
    <row r="2868" spans="2:17" x14ac:dyDescent="0.2">
      <c r="B2868" s="39" t="s">
        <v>42</v>
      </c>
      <c r="D2868" s="42">
        <f>_xll.qlCalendarAdvance(Calendar,$D2867,B2868,"f",FALSE)</f>
        <v>59595</v>
      </c>
      <c r="E2868" s="172">
        <f>_xll.qlInterestRateIndexValueDate(IndexON,D2868)</f>
        <v>59595</v>
      </c>
      <c r="F2868" s="188">
        <f>IFERROR(_xll.qlIndexFixing(IndexON,D2868,TRUE,_xll.ohTrigger(RecalcTrigger,TriggerON)),NA())</f>
        <v>1.6255817260893979E-2</v>
      </c>
      <c r="H2868" s="42">
        <f>_xll.qlCalendarAdvance(Calendar,$H2867,B2868,"f",FALSE)</f>
        <v>59595</v>
      </c>
      <c r="I2868" s="172">
        <f>_xll.qlInterestRateIndexValueDate(Index1M,$H2868)</f>
        <v>59595</v>
      </c>
      <c r="J2868" s="177">
        <f>IFERROR(_xll.qlIndexFixing(Index1M,$H2868,TRUE,_xll.ohTrigger(RecalcTrigger,Trigger1M)),NA())</f>
        <v>1.6259041712210709E-2</v>
      </c>
      <c r="K2868" s="44">
        <f>IFERROR(_xll.qlIndexFixing(Index3M,H2868,TRUE,_xll.ohTrigger(RecalcTrigger,Trigger3M)),NA())</f>
        <v>1.6759877060336777E-2</v>
      </c>
      <c r="L2868" s="44">
        <f>IFERROR(_xll.qlIndexFixing(Index6M,$H2868,TRUE,_xll.ohTrigger(RecalcTrigger,Trigger6M)),NA())</f>
        <v>1.6966550998374918E-2</v>
      </c>
      <c r="M2868" s="178">
        <f>IFERROR(_xll.qlIndexFixing(Index1Y,$H2868,TRUE,_xll.ohTrigger(RecalcTrigger,Trigger1Y)),NA())</f>
        <v>1.7236151307792422E-2</v>
      </c>
      <c r="N2868" s="177">
        <f>IFERROR(_xll.qlIndexFixing(ONIndex1M,I2868,TRUE,_xll.ohTrigger(RecalcTrigger,Trigger1M)),NA())</f>
        <v>1.6236174595349873E-2</v>
      </c>
      <c r="O2868" s="44">
        <f>IFERROR(_xll.qlIndexFixing(ONIndex3M,I2868,TRUE,_xll.ohTrigger(RecalcTrigger,Trigger3M)),NA())</f>
        <v>1.6688251389418429E-2</v>
      </c>
      <c r="P2868" s="44">
        <f>IFERROR(_xll.qlIndexFixing(ONIndex6M,I2868,TRUE,_xll.ohTrigger(RecalcTrigger,Trigger6M)),NA())</f>
        <v>1.6821873798236187E-2</v>
      </c>
      <c r="Q2868" s="178">
        <f>IFERROR(_xll.qlIndexFixing(ONIndex1Y,I2868,TRUE,_xll.ohTrigger(RecalcTrigger,Trigger1Y)),NA())</f>
        <v>1.6940881816565057E-2</v>
      </c>
    </row>
    <row r="2869" spans="2:17" x14ac:dyDescent="0.2">
      <c r="B2869" s="39" t="s">
        <v>42</v>
      </c>
      <c r="D2869" s="42">
        <f>_xll.qlCalendarAdvance(Calendar,$D2868,B2869,"f",FALSE)</f>
        <v>59602</v>
      </c>
      <c r="E2869" s="172">
        <f>_xll.qlInterestRateIndexValueDate(IndexON,D2869)</f>
        <v>59602</v>
      </c>
      <c r="F2869" s="188">
        <f>IFERROR(_xll.qlIndexFixing(IndexON,D2869,TRUE,_xll.ohTrigger(RecalcTrigger,TriggerON)),NA())</f>
        <v>1.6261407596607214E-2</v>
      </c>
      <c r="H2869" s="42">
        <f>_xll.qlCalendarAdvance(Calendar,$H2868,B2869,"f",FALSE)</f>
        <v>59602</v>
      </c>
      <c r="I2869" s="172">
        <f>_xll.qlInterestRateIndexValueDate(Index1M,$H2869)</f>
        <v>59602</v>
      </c>
      <c r="J2869" s="177">
        <f>IFERROR(_xll.qlIndexFixing(Index1M,$H2869,TRUE,_xll.ohTrigger(RecalcTrigger,Trigger1M)),NA())</f>
        <v>1.6267426835068849E-2</v>
      </c>
      <c r="K2869" s="44">
        <f>IFERROR(_xll.qlIndexFixing(Index3M,H2869,TRUE,_xll.ohTrigger(RecalcTrigger,Trigger3M)),NA())</f>
        <v>1.676559380619554E-2</v>
      </c>
      <c r="L2869" s="44">
        <f>IFERROR(_xll.qlIndexFixing(Index6M,$H2869,TRUE,_xll.ohTrigger(RecalcTrigger,Trigger6M)),NA())</f>
        <v>1.6972258007774854E-2</v>
      </c>
      <c r="M2869" s="178">
        <f>IFERROR(_xll.qlIndexFixing(Index1Y,$H2869,TRUE,_xll.ohTrigger(RecalcTrigger,Trigger1Y)),NA())</f>
        <v>1.7242099563510582E-2</v>
      </c>
      <c r="N2869" s="177">
        <f>IFERROR(_xll.qlIndexFixing(ONIndex1M,I2869,TRUE,_xll.ohTrigger(RecalcTrigger,Trigger1M)),NA())</f>
        <v>1.6242130059227478E-2</v>
      </c>
      <c r="O2869" s="44">
        <f>IFERROR(_xll.qlIndexFixing(ONIndex3M,I2869,TRUE,_xll.ohTrigger(RecalcTrigger,Trigger3M)),NA())</f>
        <v>1.6693832248552143E-2</v>
      </c>
      <c r="P2869" s="44">
        <f>IFERROR(_xll.qlIndexFixing(ONIndex6M,I2869,TRUE,_xll.ohTrigger(RecalcTrigger,Trigger6M)),NA())</f>
        <v>1.6827315911810414E-2</v>
      </c>
      <c r="Q2869" s="178">
        <f>IFERROR(_xll.qlIndexFixing(ONIndex1Y,I2869,TRUE,_xll.ohTrigger(RecalcTrigger,Trigger1Y)),NA())</f>
        <v>1.6946288865546943E-2</v>
      </c>
    </row>
    <row r="2870" spans="2:17" x14ac:dyDescent="0.2">
      <c r="B2870" s="39" t="s">
        <v>42</v>
      </c>
      <c r="D2870" s="42">
        <f>_xll.qlCalendarAdvance(Calendar,$D2869,B2870,"f",FALSE)</f>
        <v>59609</v>
      </c>
      <c r="E2870" s="172">
        <f>_xll.qlInterestRateIndexValueDate(IndexON,D2870)</f>
        <v>59609</v>
      </c>
      <c r="F2870" s="188">
        <f>IFERROR(_xll.qlIndexFixing(IndexON,D2870,TRUE,_xll.ohTrigger(RecalcTrigger,TriggerON)),NA())</f>
        <v>1.6267014677211478E-2</v>
      </c>
      <c r="H2870" s="42">
        <f>_xll.qlCalendarAdvance(Calendar,$H2869,B2870,"f",FALSE)</f>
        <v>59609</v>
      </c>
      <c r="I2870" s="172">
        <f>_xll.qlInterestRateIndexValueDate(Index1M,$H2870)</f>
        <v>59609</v>
      </c>
      <c r="J2870" s="177">
        <f>IFERROR(_xll.qlIndexFixing(Index1M,$H2870,TRUE,_xll.ohTrigger(RecalcTrigger,Trigger1M)),NA())</f>
        <v>1.627425313455937E-2</v>
      </c>
      <c r="K2870" s="44">
        <f>IFERROR(_xll.qlIndexFixing(Index3M,H2870,TRUE,_xll.ohTrigger(RecalcTrigger,Trigger3M)),NA())</f>
        <v>1.6771327877710646E-2</v>
      </c>
      <c r="L2870" s="44">
        <f>IFERROR(_xll.qlIndexFixing(Index6M,$H2870,TRUE,_xll.ohTrigger(RecalcTrigger,Trigger6M)),NA())</f>
        <v>1.697798175661502E-2</v>
      </c>
      <c r="M2870" s="178">
        <f>IFERROR(_xll.qlIndexFixing(Index1Y,$H2870,TRUE,_xll.ohTrigger(RecalcTrigger,Trigger1Y)),NA())</f>
        <v>1.7248065037585723E-2</v>
      </c>
      <c r="N2870" s="177">
        <f>IFERROR(_xll.qlIndexFixing(ONIndex1M,I2870,TRUE,_xll.ohTrigger(RecalcTrigger,Trigger1M)),NA())</f>
        <v>1.6248105883794883E-2</v>
      </c>
      <c r="O2870" s="44">
        <f>IFERROR(_xll.qlIndexFixing(ONIndex3M,I2870,TRUE,_xll.ohTrigger(RecalcTrigger,Trigger3M)),NA())</f>
        <v>1.669943035303767E-2</v>
      </c>
      <c r="P2870" s="44">
        <f>IFERROR(_xll.qlIndexFixing(ONIndex6M,I2870,TRUE,_xll.ohTrigger(RecalcTrigger,Trigger6M)),NA())</f>
        <v>1.6832774607372647E-2</v>
      </c>
      <c r="Q2870" s="178">
        <f>IFERROR(_xll.qlIndexFixing(ONIndex1Y,I2870,TRUE,_xll.ohTrigger(RecalcTrigger,Trigger1Y)),NA())</f>
        <v>1.6951712806680952E-2</v>
      </c>
    </row>
    <row r="2871" spans="2:17" x14ac:dyDescent="0.2">
      <c r="B2871" s="39" t="s">
        <v>42</v>
      </c>
      <c r="D2871" s="42">
        <f>_xll.qlCalendarAdvance(Calendar,$D2870,B2871,"f",FALSE)</f>
        <v>59616</v>
      </c>
      <c r="E2871" s="172">
        <f>_xll.qlInterestRateIndexValueDate(IndexON,D2871)</f>
        <v>59616</v>
      </c>
      <c r="F2871" s="188">
        <f>IFERROR(_xll.qlIndexFixing(IndexON,D2871,TRUE,_xll.ohTrigger(RecalcTrigger,TriggerON)),NA())</f>
        <v>1.627263850294991E-2</v>
      </c>
      <c r="H2871" s="42">
        <f>_xll.qlCalendarAdvance(Calendar,$H2870,B2871,"f",FALSE)</f>
        <v>59616</v>
      </c>
      <c r="I2871" s="172">
        <f>_xll.qlInterestRateIndexValueDate(Index1M,$H2871)</f>
        <v>59616</v>
      </c>
      <c r="J2871" s="177">
        <f>IFERROR(_xll.qlIndexFixing(Index1M,$H2871,TRUE,_xll.ohTrigger(RecalcTrigger,Trigger1M)),NA())</f>
        <v>1.6279509135295325E-2</v>
      </c>
      <c r="K2871" s="44">
        <f>IFERROR(_xll.qlIndexFixing(Index3M,H2871,TRUE,_xll.ohTrigger(RecalcTrigger,Trigger3M)),NA())</f>
        <v>1.6777079274954334E-2</v>
      </c>
      <c r="L2871" s="44">
        <f>IFERROR(_xll.qlIndexFixing(Index6M,$H2871,TRUE,_xll.ohTrigger(RecalcTrigger,Trigger6M)),NA())</f>
        <v>1.6983722245039884E-2</v>
      </c>
      <c r="M2871" s="178">
        <f>IFERROR(_xll.qlIndexFixing(Index1Y,$H2871,TRUE,_xll.ohTrigger(RecalcTrigger,Trigger1Y)),NA())</f>
        <v>1.7254047730321433E-2</v>
      </c>
      <c r="N2871" s="177">
        <f>IFERROR(_xll.qlIndexFixing(ONIndex1M,I2871,TRUE,_xll.ohTrigger(RecalcTrigger,Trigger1M)),NA())</f>
        <v>1.6254102068971044E-2</v>
      </c>
      <c r="O2871" s="44">
        <f>IFERROR(_xll.qlIndexFixing(ONIndex3M,I2871,TRUE,_xll.ohTrigger(RecalcTrigger,Trigger3M)),NA())</f>
        <v>1.6705045702956056E-2</v>
      </c>
      <c r="P2871" s="44">
        <f>IFERROR(_xll.qlIndexFixing(ONIndex6M,I2871,TRUE,_xll.ohTrigger(RecalcTrigger,Trigger6M)),NA())</f>
        <v>1.6838249885003931E-2</v>
      </c>
      <c r="Q2871" s="178">
        <f>IFERROR(_xll.qlIndexFixing(ONIndex1Y,I2871,TRUE,_xll.ohTrigger(RecalcTrigger,Trigger1Y)),NA())</f>
        <v>1.6957153639886036E-2</v>
      </c>
    </row>
    <row r="2872" spans="2:17" x14ac:dyDescent="0.2">
      <c r="B2872" s="39" t="s">
        <v>42</v>
      </c>
      <c r="D2872" s="42">
        <f>_xll.qlCalendarAdvance(Calendar,$D2871,B2872,"f",FALSE)</f>
        <v>59623</v>
      </c>
      <c r="E2872" s="172">
        <f>_xll.qlInterestRateIndexValueDate(IndexON,D2872)</f>
        <v>59623</v>
      </c>
      <c r="F2872" s="188">
        <f>IFERROR(_xll.qlIndexFixing(IndexON,D2872,TRUE,_xll.ohTrigger(RecalcTrigger,TriggerON)),NA())</f>
        <v>1.627827907382251E-2</v>
      </c>
      <c r="H2872" s="42">
        <f>_xll.qlCalendarAdvance(Calendar,$H2871,B2872,"f",FALSE)</f>
        <v>59623</v>
      </c>
      <c r="I2872" s="172">
        <f>_xll.qlInterestRateIndexValueDate(Index1M,$H2872)</f>
        <v>59623</v>
      </c>
      <c r="J2872" s="177">
        <f>IFERROR(_xll.qlIndexFixing(Index1M,$H2872,TRUE,_xll.ohTrigger(RecalcTrigger,Trigger1M)),NA())</f>
        <v>1.6285580874830348E-2</v>
      </c>
      <c r="K2872" s="44">
        <f>IFERROR(_xll.qlIndexFixing(Index3M,H2872,TRUE,_xll.ohTrigger(RecalcTrigger,Trigger3M)),NA())</f>
        <v>1.6782847998002365E-2</v>
      </c>
      <c r="L2872" s="44">
        <f>IFERROR(_xll.qlIndexFixing(Index6M,$H2872,TRUE,_xll.ohTrigger(RecalcTrigger,Trigger6M)),NA())</f>
        <v>1.698947947319392E-2</v>
      </c>
      <c r="M2872" s="178">
        <f>IFERROR(_xll.qlIndexFixing(Index1Y,$H2872,TRUE,_xll.ohTrigger(RecalcTrigger,Trigger1Y)),NA())</f>
        <v>1.7260047642022412E-2</v>
      </c>
      <c r="N2872" s="177">
        <f>IFERROR(_xll.qlIndexFixing(ONIndex1M,I2872,TRUE,_xll.ohTrigger(RecalcTrigger,Trigger1M)),NA())</f>
        <v>1.6260118614918051E-2</v>
      </c>
      <c r="O2872" s="44">
        <f>IFERROR(_xll.qlIndexFixing(ONIndex3M,I2872,TRUE,_xll.ohTrigger(RecalcTrigger,Trigger3M)),NA())</f>
        <v>1.6710678298307302E-2</v>
      </c>
      <c r="P2872" s="44">
        <f>IFERROR(_xll.qlIndexFixing(ONIndex6M,I2872,TRUE,_xll.ohTrigger(RecalcTrigger,Trigger6M)),NA())</f>
        <v>1.6843741744785312E-2</v>
      </c>
      <c r="Q2872" s="178">
        <f>IFERROR(_xll.qlIndexFixing(ONIndex1Y,I2872,TRUE,_xll.ohTrigger(RecalcTrigger,Trigger1Y)),NA())</f>
        <v>1.6962611365405333E-2</v>
      </c>
    </row>
    <row r="2873" spans="2:17" x14ac:dyDescent="0.2">
      <c r="B2873" s="39" t="s">
        <v>42</v>
      </c>
      <c r="D2873" s="42">
        <f>_xll.qlCalendarAdvance(Calendar,$D2872,B2873,"f",FALSE)</f>
        <v>59630</v>
      </c>
      <c r="E2873" s="172">
        <f>_xll.qlInterestRateIndexValueDate(IndexON,D2873)</f>
        <v>59630</v>
      </c>
      <c r="F2873" s="188">
        <f>IFERROR(_xll.qlIndexFixing(IndexON,D2873,TRUE,_xll.ohTrigger(RecalcTrigger,TriggerON)),NA())</f>
        <v>1.628393638958614E-2</v>
      </c>
      <c r="H2873" s="42">
        <f>_xll.qlCalendarAdvance(Calendar,$H2872,B2873,"f",FALSE)</f>
        <v>59630</v>
      </c>
      <c r="I2873" s="172">
        <f>_xll.qlInterestRateIndexValueDate(Index1M,$H2873)</f>
        <v>59630</v>
      </c>
      <c r="J2873" s="177">
        <f>IFERROR(_xll.qlIndexFixing(Index1M,$H2873,TRUE,_xll.ohTrigger(RecalcTrigger,Trigger1M)),NA())</f>
        <v>1.628927255442103E-2</v>
      </c>
      <c r="K2873" s="44">
        <f>IFERROR(_xll.qlIndexFixing(Index3M,H2873,TRUE,_xll.ohTrigger(RecalcTrigger,Trigger3M)),NA())</f>
        <v>1.6787831949644571E-2</v>
      </c>
      <c r="L2873" s="44">
        <f>IFERROR(_xll.qlIndexFixing(Index6M,$H2873,TRUE,_xll.ohTrigger(RecalcTrigger,Trigger6M)),NA())</f>
        <v>1.6994440722126837E-2</v>
      </c>
      <c r="M2873" s="178">
        <f>IFERROR(_xll.qlIndexFixing(Index1Y,$H2873,TRUE,_xll.ohTrigger(RecalcTrigger,Trigger1Y)),NA())</f>
        <v>1.7269454738271326E-2</v>
      </c>
      <c r="N2873" s="177">
        <f>IFERROR(_xll.qlIndexFixing(ONIndex1M,I2873,TRUE,_xll.ohTrigger(RecalcTrigger,Trigger1M)),NA())</f>
        <v>1.6266155521473813E-2</v>
      </c>
      <c r="O2873" s="44">
        <f>IFERROR(_xll.qlIndexFixing(ONIndex3M,I2873,TRUE,_xll.ohTrigger(RecalcTrigger,Trigger3M)),NA())</f>
        <v>1.6716328139172454E-2</v>
      </c>
      <c r="P2873" s="44">
        <f>IFERROR(_xll.qlIndexFixing(ONIndex6M,I2873,TRUE,_xll.ohTrigger(RecalcTrigger,Trigger6M)),NA())</f>
        <v>1.6849250186635745E-2</v>
      </c>
      <c r="Q2873" s="178">
        <f>IFERROR(_xll.qlIndexFixing(ONIndex1Y,I2873,TRUE,_xll.ohTrigger(RecalcTrigger,Trigger1Y)),NA())</f>
        <v>1.6968085983157799E-2</v>
      </c>
    </row>
    <row r="2874" spans="2:17" x14ac:dyDescent="0.2">
      <c r="B2874" s="39" t="s">
        <v>42</v>
      </c>
      <c r="D2874" s="42">
        <f>_xll.qlCalendarAdvance(Calendar,$D2873,B2874,"f",FALSE)</f>
        <v>59637</v>
      </c>
      <c r="E2874" s="172">
        <f>_xll.qlInterestRateIndexValueDate(IndexON,D2874)</f>
        <v>59637</v>
      </c>
      <c r="F2874" s="188">
        <f>IFERROR(_xll.qlIndexFixing(IndexON,D2874,TRUE,_xll.ohTrigger(RecalcTrigger,TriggerON)),NA())</f>
        <v>1.6289610450483938E-2</v>
      </c>
      <c r="H2874" s="42">
        <f>_xll.qlCalendarAdvance(Calendar,$H2873,B2874,"f",FALSE)</f>
        <v>59637</v>
      </c>
      <c r="I2874" s="172">
        <f>_xll.qlInterestRateIndexValueDate(Index1M,$H2874)</f>
        <v>59637</v>
      </c>
      <c r="J2874" s="177">
        <f>IFERROR(_xll.qlIndexFixing(Index1M,$H2874,TRUE,_xll.ohTrigger(RecalcTrigger,Trigger1M)),NA())</f>
        <v>1.6295379892699136E-2</v>
      </c>
      <c r="K2874" s="44">
        <f>IFERROR(_xll.qlIndexFixing(Index3M,H2874,TRUE,_xll.ohTrigger(RecalcTrigger,Trigger3M)),NA())</f>
        <v>1.6793633820605561E-2</v>
      </c>
      <c r="L2874" s="44">
        <f>IFERROR(_xll.qlIndexFixing(Index6M,$H2874,TRUE,_xll.ohTrigger(RecalcTrigger,Trigger6M)),NA())</f>
        <v>1.7000229965978532E-2</v>
      </c>
      <c r="M2874" s="178">
        <f>IFERROR(_xll.qlIndexFixing(Index1Y,$H2874,TRUE,_xll.ohTrigger(RecalcTrigger,Trigger1Y)),NA())</f>
        <v>1.7272099123539865E-2</v>
      </c>
      <c r="N2874" s="177">
        <f>IFERROR(_xll.qlIndexFixing(ONIndex1M,I2874,TRUE,_xll.ohTrigger(RecalcTrigger,Trigger1M)),NA())</f>
        <v>1.6272212788719376E-2</v>
      </c>
      <c r="O2874" s="44">
        <f>IFERROR(_xll.qlIndexFixing(ONIndex3M,I2874,TRUE,_xll.ohTrigger(RecalcTrigger,Trigger3M)),NA())</f>
        <v>1.6721995225389419E-2</v>
      </c>
      <c r="P2874" s="44">
        <f>IFERROR(_xll.qlIndexFixing(ONIndex6M,I2874,TRUE,_xll.ohTrigger(RecalcTrigger,Trigger6M)),NA())</f>
        <v>1.6854775210555228E-2</v>
      </c>
      <c r="Q2874" s="178">
        <f>IFERROR(_xll.qlIndexFixing(ONIndex1Y,I2874,TRUE,_xll.ohTrigger(RecalcTrigger,Trigger1Y)),NA())</f>
        <v>1.6973577493062386E-2</v>
      </c>
    </row>
    <row r="2875" spans="2:17" x14ac:dyDescent="0.2">
      <c r="B2875" s="39" t="s">
        <v>42</v>
      </c>
      <c r="D2875" s="42">
        <f>_xll.qlCalendarAdvance(Calendar,$D2874,B2875,"f",FALSE)</f>
        <v>59644</v>
      </c>
      <c r="E2875" s="172">
        <f>_xll.qlInterestRateIndexValueDate(IndexON,D2875)</f>
        <v>59644</v>
      </c>
      <c r="F2875" s="188">
        <f>IFERROR(_xll.qlIndexFixing(IndexON,D2875,TRUE,_xll.ohTrigger(RecalcTrigger,TriggerON)),NA())</f>
        <v>1.6295301256515904E-2</v>
      </c>
      <c r="H2875" s="42">
        <f>_xll.qlCalendarAdvance(Calendar,$H2874,B2875,"f",FALSE)</f>
        <v>59644</v>
      </c>
      <c r="I2875" s="172">
        <f>_xll.qlInterestRateIndexValueDate(Index1M,$H2875)</f>
        <v>59644</v>
      </c>
      <c r="J2875" s="177">
        <f>IFERROR(_xll.qlIndexFixing(Index1M,$H2875,TRUE,_xll.ohTrigger(RecalcTrigger,Trigger1M)),NA())</f>
        <v>1.6301507620997691E-2</v>
      </c>
      <c r="K2875" s="44">
        <f>IFERROR(_xll.qlIndexFixing(Index3M,H2875,TRUE,_xll.ohTrigger(RecalcTrigger,Trigger3M)),NA())</f>
        <v>1.6799453016704421E-2</v>
      </c>
      <c r="L2875" s="44">
        <f>IFERROR(_xll.qlIndexFixing(Index6M,$H2875,TRUE,_xll.ohTrigger(RecalcTrigger,Trigger6M)),NA())</f>
        <v>1.7006035949115334E-2</v>
      </c>
      <c r="M2875" s="178">
        <f>IFERROR(_xll.qlIndexFixing(Index1Y,$H2875,TRUE,_xll.ohTrigger(RecalcTrigger,Trigger1Y)),NA())</f>
        <v>1.7278150693969496E-2</v>
      </c>
      <c r="N2875" s="177">
        <f>IFERROR(_xll.qlIndexFixing(ONIndex1M,I2875,TRUE,_xll.ohTrigger(RecalcTrigger,Trigger1M)),NA())</f>
        <v>1.6278290416654739E-2</v>
      </c>
      <c r="O2875" s="44">
        <f>IFERROR(_xll.qlIndexFixing(ONIndex3M,I2875,TRUE,_xll.ohTrigger(RecalcTrigger,Trigger3M)),NA())</f>
        <v>1.6727679557039243E-2</v>
      </c>
      <c r="P2875" s="44">
        <f>IFERROR(_xll.qlIndexFixing(ONIndex6M,I2875,TRUE,_xll.ohTrigger(RecalcTrigger,Trigger6M)),NA())</f>
        <v>1.686031681662481E-2</v>
      </c>
      <c r="Q2875" s="178">
        <f>IFERROR(_xll.qlIndexFixing(ONIndex1Y,I2875,TRUE,_xll.ohTrigger(RecalcTrigger,Trigger1Y)),NA())</f>
        <v>1.6979085895281187E-2</v>
      </c>
    </row>
    <row r="2876" spans="2:17" x14ac:dyDescent="0.2">
      <c r="B2876" s="39" t="s">
        <v>42</v>
      </c>
      <c r="D2876" s="42">
        <f>_xll.qlCalendarAdvance(Calendar,$D2875,B2876,"f",FALSE)</f>
        <v>59651</v>
      </c>
      <c r="E2876" s="172">
        <f>_xll.qlInterestRateIndexValueDate(IndexON,D2876)</f>
        <v>59651</v>
      </c>
      <c r="F2876" s="188">
        <f>IFERROR(_xll.qlIndexFixing(IndexON,D2876,TRUE,_xll.ohTrigger(RecalcTrigger,TriggerON)),NA())</f>
        <v>1.6301008807519946E-2</v>
      </c>
      <c r="H2876" s="42">
        <f>_xll.qlCalendarAdvance(Calendar,$H2875,B2876,"f",FALSE)</f>
        <v>59651</v>
      </c>
      <c r="I2876" s="172">
        <f>_xll.qlInterestRateIndexValueDate(Index1M,$H2876)</f>
        <v>59651</v>
      </c>
      <c r="J2876" s="177">
        <f>IFERROR(_xll.qlIndexFixing(Index1M,$H2876,TRUE,_xll.ohTrigger(RecalcTrigger,Trigger1M)),NA())</f>
        <v>1.6307655739341009E-2</v>
      </c>
      <c r="K2876" s="44">
        <f>IFERROR(_xll.qlIndexFixing(Index3M,H2876,TRUE,_xll.ohTrigger(RecalcTrigger,Trigger3M)),NA())</f>
        <v>1.6805289538018634E-2</v>
      </c>
      <c r="L2876" s="44">
        <f>IFERROR(_xll.qlIndexFixing(Index6M,$H2876,TRUE,_xll.ohTrigger(RecalcTrigger,Trigger6M)),NA())</f>
        <v>1.7011858671682062E-2</v>
      </c>
      <c r="M2876" s="178">
        <f>IFERROR(_xll.qlIndexFixing(Index1Y,$H2876,TRUE,_xll.ohTrigger(RecalcTrigger,Trigger1Y)),NA())</f>
        <v>1.7284219484589615E-2</v>
      </c>
      <c r="N2876" s="177">
        <f>IFERROR(_xll.qlIndexFixing(ONIndex1M,I2876,TRUE,_xll.ohTrigger(RecalcTrigger,Trigger1M)),NA())</f>
        <v>1.628438840536095E-2</v>
      </c>
      <c r="O2876" s="44">
        <f>IFERROR(_xll.qlIndexFixing(ONIndex3M,I2876,TRUE,_xll.ohTrigger(RecalcTrigger,Trigger3M)),NA())</f>
        <v>1.673338113428402E-2</v>
      </c>
      <c r="P2876" s="44">
        <f>IFERROR(_xll.qlIndexFixing(ONIndex6M,I2876,TRUE,_xll.ohTrigger(RecalcTrigger,Trigger6M)),NA())</f>
        <v>1.6865875004763442E-2</v>
      </c>
      <c r="Q2876" s="178">
        <f>IFERROR(_xll.qlIndexFixing(ONIndex1Y,I2876,TRUE,_xll.ohTrigger(RecalcTrigger,Trigger1Y)),NA())</f>
        <v>1.6984611189571064E-2</v>
      </c>
    </row>
    <row r="2877" spans="2:17" x14ac:dyDescent="0.2">
      <c r="B2877" s="39" t="s">
        <v>42</v>
      </c>
      <c r="D2877" s="42">
        <f>_xll.qlCalendarAdvance(Calendar,$D2876,B2877,"f",FALSE)</f>
        <v>59658</v>
      </c>
      <c r="E2877" s="172">
        <f>_xll.qlInterestRateIndexValueDate(IndexON,D2877)</f>
        <v>59658</v>
      </c>
      <c r="F2877" s="188">
        <f>IFERROR(_xll.qlIndexFixing(IndexON,D2877,TRUE,_xll.ohTrigger(RecalcTrigger,TriggerON)),NA())</f>
        <v>1.6306733103658155E-2</v>
      </c>
      <c r="H2877" s="42">
        <f>_xll.qlCalendarAdvance(Calendar,$H2876,B2877,"f",FALSE)</f>
        <v>59658</v>
      </c>
      <c r="I2877" s="172">
        <f>_xll.qlInterestRateIndexValueDate(Index1M,$H2877)</f>
        <v>59658</v>
      </c>
      <c r="J2877" s="177">
        <f>IFERROR(_xll.qlIndexFixing(Index1M,$H2877,TRUE,_xll.ohTrigger(RecalcTrigger,Trigger1M)),NA())</f>
        <v>1.6316245468091298E-2</v>
      </c>
      <c r="K2877" s="44">
        <f>IFERROR(_xll.qlIndexFixing(Index3M,H2877,TRUE,_xll.ohTrigger(RecalcTrigger,Trigger3M)),NA())</f>
        <v>1.6811951502953098E-2</v>
      </c>
      <c r="L2877" s="44">
        <f>IFERROR(_xll.qlIndexFixing(Index6M,$H2877,TRUE,_xll.ohTrigger(RecalcTrigger,Trigger6M)),NA())</f>
        <v>1.7018516714963149E-2</v>
      </c>
      <c r="M2877" s="178">
        <f>IFERROR(_xll.qlIndexFixing(Index1Y,$H2877,TRUE,_xll.ohTrigger(RecalcTrigger,Trigger1Y)),NA())</f>
        <v>1.7290305495708463E-2</v>
      </c>
      <c r="N2877" s="177">
        <f>IFERROR(_xll.qlIndexFixing(ONIndex1M,I2877,TRUE,_xll.ohTrigger(RecalcTrigger,Trigger1M)),NA())</f>
        <v>1.6290506754675915E-2</v>
      </c>
      <c r="O2877" s="44">
        <f>IFERROR(_xll.qlIndexFixing(ONIndex3M,I2877,TRUE,_xll.ohTrigger(RecalcTrigger,Trigger3M)),NA())</f>
        <v>1.6739099956799564E-2</v>
      </c>
      <c r="P2877" s="44">
        <f>IFERROR(_xll.qlIndexFixing(ONIndex6M,I2877,TRUE,_xll.ohTrigger(RecalcTrigger,Trigger6M)),NA())</f>
        <v>1.6871449775052172E-2</v>
      </c>
      <c r="Q2877" s="178">
        <f>IFERROR(_xll.qlIndexFixing(ONIndex1Y,I2877,TRUE,_xll.ohTrigger(RecalcTrigger,Trigger1Y)),NA())</f>
        <v>1.6990153376175154E-2</v>
      </c>
    </row>
    <row r="2878" spans="2:17" x14ac:dyDescent="0.2">
      <c r="B2878" s="39" t="s">
        <v>42</v>
      </c>
      <c r="D2878" s="42">
        <f>_xll.qlCalendarAdvance(Calendar,$D2877,B2878,"f",FALSE)</f>
        <v>59665</v>
      </c>
      <c r="E2878" s="172">
        <f>_xll.qlInterestRateIndexValueDate(IndexON,D2878)</f>
        <v>59665</v>
      </c>
      <c r="F2878" s="188">
        <f>IFERROR(_xll.qlIndexFixing(IndexON,D2878,TRUE,_xll.ohTrigger(RecalcTrigger,TriggerON)),NA())</f>
        <v>1.6312474144768441E-2</v>
      </c>
      <c r="H2878" s="42">
        <f>_xll.qlCalendarAdvance(Calendar,$H2877,B2878,"f",FALSE)</f>
        <v>59665</v>
      </c>
      <c r="I2878" s="172">
        <f>_xll.qlInterestRateIndexValueDate(Index1M,$H2878)</f>
        <v>59665</v>
      </c>
      <c r="J2878" s="177">
        <f>IFERROR(_xll.qlIndexFixing(Index1M,$H2878,TRUE,_xll.ohTrigger(RecalcTrigger,Trigger1M)),NA())</f>
        <v>1.6322439566094461E-2</v>
      </c>
      <c r="K2878" s="44">
        <f>IFERROR(_xll.qlIndexFixing(Index3M,H2878,TRUE,_xll.ohTrigger(RecalcTrigger,Trigger3M)),NA())</f>
        <v>1.6817824182415512E-2</v>
      </c>
      <c r="L2878" s="44">
        <f>IFERROR(_xll.qlIndexFixing(Index6M,$H2878,TRUE,_xll.ohTrigger(RecalcTrigger,Trigger6M)),NA())</f>
        <v>1.7024374384536311E-2</v>
      </c>
      <c r="M2878" s="178">
        <f>IFERROR(_xll.qlIndexFixing(Index1Y,$H2878,TRUE,_xll.ohTrigger(RecalcTrigger,Trigger1Y)),NA())</f>
        <v>1.7296408727636048E-2</v>
      </c>
      <c r="N2878" s="177">
        <f>IFERROR(_xll.qlIndexFixing(ONIndex1M,I2878,TRUE,_xll.ohTrigger(RecalcTrigger,Trigger1M)),NA())</f>
        <v>1.6296645464680681E-2</v>
      </c>
      <c r="O2878" s="44">
        <f>IFERROR(_xll.qlIndexFixing(ONIndex3M,I2878,TRUE,_xll.ohTrigger(RecalcTrigger,Trigger3M)),NA())</f>
        <v>1.674483602466692E-2</v>
      </c>
      <c r="P2878" s="44">
        <f>IFERROR(_xll.qlIndexFixing(ONIndex6M,I2878,TRUE,_xll.ohTrigger(RecalcTrigger,Trigger6M)),NA())</f>
        <v>1.687704112724786E-2</v>
      </c>
      <c r="Q2878" s="178">
        <f>IFERROR(_xll.qlIndexFixing(ONIndex1Y,I2878,TRUE,_xll.ohTrigger(RecalcTrigger,Trigger1Y)),NA())</f>
        <v>1.6995712454931367E-2</v>
      </c>
    </row>
    <row r="2879" spans="2:17" x14ac:dyDescent="0.2">
      <c r="B2879" s="39" t="s">
        <v>42</v>
      </c>
      <c r="D2879" s="42">
        <f>_xll.qlCalendarAdvance(Calendar,$D2878,B2879,"f",FALSE)</f>
        <v>59672</v>
      </c>
      <c r="E2879" s="172">
        <f>_xll.qlInterestRateIndexValueDate(IndexON,D2879)</f>
        <v>59672</v>
      </c>
      <c r="F2879" s="188">
        <f>IFERROR(_xll.qlIndexFixing(IndexON,D2879,TRUE,_xll.ohTrigger(RecalcTrigger,TriggerON)),NA())</f>
        <v>1.6318231931012894E-2</v>
      </c>
      <c r="H2879" s="42">
        <f>_xll.qlCalendarAdvance(Calendar,$H2878,B2879,"f",FALSE)</f>
        <v>59672</v>
      </c>
      <c r="I2879" s="172">
        <f>_xll.qlInterestRateIndexValueDate(Index1M,$H2879)</f>
        <v>59672</v>
      </c>
      <c r="J2879" s="177">
        <f>IFERROR(_xll.qlIndexFixing(Index1M,$H2879,TRUE,_xll.ohTrigger(RecalcTrigger,Trigger1M)),NA())</f>
        <v>1.6328654057294351E-2</v>
      </c>
      <c r="K2879" s="44">
        <f>IFERROR(_xll.qlIndexFixing(Index3M,H2879,TRUE,_xll.ohTrigger(RecalcTrigger,Trigger3M)),NA())</f>
        <v>1.6823714188214354E-2</v>
      </c>
      <c r="L2879" s="44">
        <f>IFERROR(_xll.qlIndexFixing(Index6M,$H2879,TRUE,_xll.ohTrigger(RecalcTrigger,Trigger6M)),NA())</f>
        <v>1.7030248794858337E-2</v>
      </c>
      <c r="M2879" s="178">
        <f>IFERROR(_xll.qlIndexFixing(Index1Y,$H2879,TRUE,_xll.ohTrigger(RecalcTrigger,Trigger1Y)),NA())</f>
        <v>1.7302529180682612E-2</v>
      </c>
      <c r="N2879" s="177">
        <f>IFERROR(_xll.qlIndexFixing(ONIndex1M,I2879,TRUE,_xll.ohTrigger(RecalcTrigger,Trigger1M)),NA())</f>
        <v>1.6302804535456294E-2</v>
      </c>
      <c r="O2879" s="44">
        <f>IFERROR(_xll.qlIndexFixing(ONIndex3M,I2879,TRUE,_xll.ohTrigger(RecalcTrigger,Trigger3M)),NA())</f>
        <v>1.6750589338210276E-2</v>
      </c>
      <c r="P2879" s="44">
        <f>IFERROR(_xll.qlIndexFixing(ONIndex6M,I2879,TRUE,_xll.ohTrigger(RecalcTrigger,Trigger6M)),NA())</f>
        <v>1.6882649061836785E-2</v>
      </c>
      <c r="Q2879" s="178">
        <f>IFERROR(_xll.qlIndexFixing(ONIndex1Y,I2879,TRUE,_xll.ohTrigger(RecalcTrigger,Trigger1Y)),NA())</f>
        <v>1.7001288426001793E-2</v>
      </c>
    </row>
    <row r="2880" spans="2:17" x14ac:dyDescent="0.2">
      <c r="B2880" s="39" t="s">
        <v>42</v>
      </c>
      <c r="D2880" s="42">
        <f>_xll.qlCalendarAdvance(Calendar,$D2879,B2880,"f",FALSE)</f>
        <v>59679</v>
      </c>
      <c r="E2880" s="172">
        <f>_xll.qlInterestRateIndexValueDate(IndexON,D2880)</f>
        <v>59679</v>
      </c>
      <c r="F2880" s="188">
        <f>IFERROR(_xll.qlIndexFixing(IndexON,D2880,TRUE,_xll.ohTrigger(RecalcTrigger,TriggerON)),NA())</f>
        <v>1.6324006462229423E-2</v>
      </c>
      <c r="H2880" s="42">
        <f>_xll.qlCalendarAdvance(Calendar,$H2879,B2880,"f",FALSE)</f>
        <v>59679</v>
      </c>
      <c r="I2880" s="172">
        <f>_xll.qlInterestRateIndexValueDate(Index1M,$H2880)</f>
        <v>59679</v>
      </c>
      <c r="J2880" s="177">
        <f>IFERROR(_xll.qlIndexFixing(Index1M,$H2880,TRUE,_xll.ohTrigger(RecalcTrigger,Trigger1M)),NA())</f>
        <v>1.6334888941727806E-2</v>
      </c>
      <c r="K2880" s="44">
        <f>IFERROR(_xll.qlIndexFixing(Index3M,H2880,TRUE,_xll.ohTrigger(RecalcTrigger,Trigger3M)),NA())</f>
        <v>1.6829621520425383E-2</v>
      </c>
      <c r="L2880" s="44">
        <f>IFERROR(_xll.qlIndexFixing(Index6M,$H2880,TRUE,_xll.ohTrigger(RecalcTrigger,Trigger6M)),NA())</f>
        <v>1.7036139946076775E-2</v>
      </c>
      <c r="M2880" s="178">
        <f>IFERROR(_xll.qlIndexFixing(Index1Y,$H2880,TRUE,_xll.ohTrigger(RecalcTrigger,Trigger1Y)),NA())</f>
        <v>1.7308666855159267E-2</v>
      </c>
      <c r="N2880" s="177">
        <f>IFERROR(_xll.qlIndexFixing(ONIndex1M,I2880,TRUE,_xll.ohTrigger(RecalcTrigger,Trigger1M)),NA())</f>
        <v>1.6308983966759616E-2</v>
      </c>
      <c r="O2880" s="44">
        <f>IFERROR(_xll.qlIndexFixing(ONIndex3M,I2880,TRUE,_xll.ohTrigger(RecalcTrigger,Trigger3M)),NA())</f>
        <v>1.6756359897024398E-2</v>
      </c>
      <c r="P2880" s="44">
        <f>IFERROR(_xll.qlIndexFixing(ONIndex6M,I2880,TRUE,_xll.ohTrigger(RecalcTrigger,Trigger6M)),NA())</f>
        <v>1.6888273578332669E-2</v>
      </c>
      <c r="Q2880" s="178">
        <f>IFERROR(_xll.qlIndexFixing(ONIndex1Y,I2880,TRUE,_xll.ohTrigger(RecalcTrigger,Trigger1Y)),NA())</f>
        <v>1.7006881289143294E-2</v>
      </c>
    </row>
    <row r="2881" spans="2:17" x14ac:dyDescent="0.2">
      <c r="B2881" s="39" t="s">
        <v>42</v>
      </c>
      <c r="D2881" s="42">
        <f>_xll.qlCalendarAdvance(Calendar,$D2880,B2881,"f",FALSE)</f>
        <v>59686</v>
      </c>
      <c r="E2881" s="172">
        <f>_xll.qlInterestRateIndexValueDate(IndexON,D2881)</f>
        <v>59686</v>
      </c>
      <c r="F2881" s="188">
        <f>IFERROR(_xll.qlIndexFixing(IndexON,D2881,TRUE,_xll.ohTrigger(RecalcTrigger,TriggerON)),NA())</f>
        <v>1.6329797738580121E-2</v>
      </c>
      <c r="H2881" s="42">
        <f>_xll.qlCalendarAdvance(Calendar,$H2880,B2881,"f",FALSE)</f>
        <v>59686</v>
      </c>
      <c r="I2881" s="172">
        <f>_xll.qlInterestRateIndexValueDate(Index1M,$H2881)</f>
        <v>59686</v>
      </c>
      <c r="J2881" s="177">
        <f>IFERROR(_xll.qlIndexFixing(Index1M,$H2881,TRUE,_xll.ohTrigger(RecalcTrigger,Trigger1M)),NA())</f>
        <v>1.633870218286641E-2</v>
      </c>
      <c r="K2881" s="44">
        <f>IFERROR(_xll.qlIndexFixing(Index3M,H2881,TRUE,_xll.ohTrigger(RecalcTrigger,Trigger3M)),NA())</f>
        <v>1.6835546179127886E-2</v>
      </c>
      <c r="L2881" s="44">
        <f>IFERROR(_xll.qlIndexFixing(Index6M,$H2881,TRUE,_xll.ohTrigger(RecalcTrigger,Trigger6M)),NA())</f>
        <v>1.7042047838337425E-2</v>
      </c>
      <c r="M2881" s="178">
        <f>IFERROR(_xll.qlIndexFixing(Index1Y,$H2881,TRUE,_xll.ohTrigger(RecalcTrigger,Trigger1Y)),NA())</f>
        <v>1.7314821751377805E-2</v>
      </c>
      <c r="N2881" s="177">
        <f>IFERROR(_xll.qlIndexFixing(ONIndex1M,I2881,TRUE,_xll.ohTrigger(RecalcTrigger,Trigger1M)),NA())</f>
        <v>1.6315183758833784E-2</v>
      </c>
      <c r="O2881" s="44">
        <f>IFERROR(_xll.qlIndexFixing(ONIndex3M,I2881,TRUE,_xll.ohTrigger(RecalcTrigger,Trigger3M)),NA())</f>
        <v>1.6762147701271379E-2</v>
      </c>
      <c r="P2881" s="44">
        <f>IFERROR(_xll.qlIndexFixing(ONIndex6M,I2881,TRUE,_xll.ohTrigger(RecalcTrigger,Trigger6M)),NA())</f>
        <v>1.6893914676897603E-2</v>
      </c>
      <c r="Q2881" s="178">
        <f>IFERROR(_xll.qlIndexFixing(ONIndex1Y,I2881,TRUE,_xll.ohTrigger(RecalcTrigger,Trigger1Y)),NA())</f>
        <v>1.7012491044517963E-2</v>
      </c>
    </row>
    <row r="2882" spans="2:17" x14ac:dyDescent="0.2">
      <c r="B2882" s="39" t="s">
        <v>42</v>
      </c>
      <c r="D2882" s="42">
        <f>_xll.qlCalendarAdvance(Calendar,$D2881,B2882,"f",FALSE)</f>
        <v>59693</v>
      </c>
      <c r="E2882" s="172">
        <f>_xll.qlInterestRateIndexValueDate(IndexON,D2882)</f>
        <v>59693</v>
      </c>
      <c r="F2882" s="188">
        <f>IFERROR(_xll.qlIndexFixing(IndexON,D2882,TRUE,_xll.ohTrigger(RecalcTrigger,TriggerON)),NA())</f>
        <v>1.6335605759902894E-2</v>
      </c>
      <c r="H2882" s="42">
        <f>_xll.qlCalendarAdvance(Calendar,$H2881,B2882,"f",FALSE)</f>
        <v>59693</v>
      </c>
      <c r="I2882" s="172">
        <f>_xll.qlInterestRateIndexValueDate(Index1M,$H2882)</f>
        <v>59693</v>
      </c>
      <c r="J2882" s="177">
        <f>IFERROR(_xll.qlIndexFixing(Index1M,$H2882,TRUE,_xll.ohTrigger(RecalcTrigger,Trigger1M)),NA())</f>
        <v>1.6344972642150995E-2</v>
      </c>
      <c r="K2882" s="44">
        <f>IFERROR(_xll.qlIndexFixing(Index3M,H2882,TRUE,_xll.ohTrigger(RecalcTrigger,Trigger3M)),NA())</f>
        <v>1.684148816439586E-2</v>
      </c>
      <c r="L2882" s="44">
        <f>IFERROR(_xll.qlIndexFixing(Index6M,$H2882,TRUE,_xll.ohTrigger(RecalcTrigger,Trigger6M)),NA())</f>
        <v>1.7047146543276211E-2</v>
      </c>
      <c r="M2882" s="178">
        <f>IFERROR(_xll.qlIndexFixing(Index1Y,$H2882,TRUE,_xll.ohTrigger(RecalcTrigger,Trigger1Y)),NA())</f>
        <v>1.7320993869651781E-2</v>
      </c>
      <c r="N2882" s="177">
        <f>IFERROR(_xll.qlIndexFixing(ONIndex1M,I2882,TRUE,_xll.ohTrigger(RecalcTrigger,Trigger1M)),NA())</f>
        <v>1.63214039116788E-2</v>
      </c>
      <c r="O2882" s="44">
        <f>IFERROR(_xll.qlIndexFixing(ONIndex3M,I2882,TRUE,_xll.ohTrigger(RecalcTrigger,Trigger3M)),NA())</f>
        <v>1.6767952751032267E-2</v>
      </c>
      <c r="P2882" s="44">
        <f>IFERROR(_xll.qlIndexFixing(ONIndex6M,I2882,TRUE,_xll.ohTrigger(RecalcTrigger,Trigger6M)),NA())</f>
        <v>1.6899572357693682E-2</v>
      </c>
      <c r="Q2882" s="178">
        <f>IFERROR(_xll.qlIndexFixing(ONIndex1Y,I2882,TRUE,_xll.ohTrigger(RecalcTrigger,Trigger1Y)),NA())</f>
        <v>1.7018117692287893E-2</v>
      </c>
    </row>
    <row r="2883" spans="2:17" x14ac:dyDescent="0.2">
      <c r="B2883" s="39" t="s">
        <v>42</v>
      </c>
      <c r="D2883" s="42">
        <f>_xll.qlCalendarAdvance(Calendar,$D2882,B2883,"f",FALSE)</f>
        <v>59700</v>
      </c>
      <c r="E2883" s="172">
        <f>_xll.qlInterestRateIndexValueDate(IndexON,D2883)</f>
        <v>59700</v>
      </c>
      <c r="F2883" s="188">
        <f>IFERROR(_xll.qlIndexFixing(IndexON,D2883,TRUE,_xll.ohTrigger(RecalcTrigger,TriggerON)),NA())</f>
        <v>1.6341430526440881E-2</v>
      </c>
      <c r="H2883" s="42">
        <f>_xll.qlCalendarAdvance(Calendar,$H2882,B2883,"f",FALSE)</f>
        <v>59700</v>
      </c>
      <c r="I2883" s="172">
        <f>_xll.qlInterestRateIndexValueDate(Index1M,$H2883)</f>
        <v>59700</v>
      </c>
      <c r="J2883" s="177">
        <f>IFERROR(_xll.qlIndexFixing(Index1M,$H2883,TRUE,_xll.ohTrigger(RecalcTrigger,Trigger1M)),NA())</f>
        <v>1.6351263491701871E-2</v>
      </c>
      <c r="K2883" s="44">
        <f>IFERROR(_xll.qlIndexFixing(Index3M,H2883,TRUE,_xll.ohTrigger(RecalcTrigger,Trigger3M)),NA())</f>
        <v>1.6847447476308595E-2</v>
      </c>
      <c r="L2883" s="44">
        <f>IFERROR(_xll.qlIndexFixing(Index6M,$H2883,TRUE,_xll.ohTrigger(RecalcTrigger,Trigger6M)),NA())</f>
        <v>1.7053086445943274E-2</v>
      </c>
      <c r="M2883" s="178">
        <f>IFERROR(_xll.qlIndexFixing(Index1Y,$H2883,TRUE,_xll.ohTrigger(RecalcTrigger,Trigger1Y)),NA())</f>
        <v>1.7327183210294746E-2</v>
      </c>
      <c r="N2883" s="177">
        <f>IFERROR(_xll.qlIndexFixing(ONIndex1M,I2883,TRUE,_xll.ohTrigger(RecalcTrigger,Trigger1M)),NA())</f>
        <v>1.632764442513257E-2</v>
      </c>
      <c r="O2883" s="44">
        <f>IFERROR(_xll.qlIndexFixing(ONIndex3M,I2883,TRUE,_xll.ohTrigger(RecalcTrigger,Trigger3M)),NA())</f>
        <v>1.6773775046226014E-2</v>
      </c>
      <c r="P2883" s="44">
        <f>IFERROR(_xll.qlIndexFixing(ONIndex6M,I2883,TRUE,_xll.ohTrigger(RecalcTrigger,Trigger6M)),NA())</f>
        <v>1.6905246620477765E-2</v>
      </c>
      <c r="Q2883" s="178">
        <f>IFERROR(_xll.qlIndexFixing(ONIndex1Y,I2883,TRUE,_xll.ohTrigger(RecalcTrigger,Trigger1Y)),NA())</f>
        <v>1.7023761232047852E-2</v>
      </c>
    </row>
    <row r="2884" spans="2:17" x14ac:dyDescent="0.2">
      <c r="B2884" s="39" t="s">
        <v>42</v>
      </c>
      <c r="D2884" s="42">
        <f>_xll.qlCalendarAdvance(Calendar,$D2883,B2884,"f",FALSE)</f>
        <v>59707</v>
      </c>
      <c r="E2884" s="172">
        <f>_xll.qlInterestRateIndexValueDate(IndexON,D2884)</f>
        <v>59707</v>
      </c>
      <c r="F2884" s="188">
        <f>IFERROR(_xll.qlIndexFixing(IndexON,D2884,TRUE,_xll.ohTrigger(RecalcTrigger,TriggerON)),NA())</f>
        <v>1.6347272037950944E-2</v>
      </c>
      <c r="H2884" s="42">
        <f>_xll.qlCalendarAdvance(Calendar,$H2883,B2884,"f",FALSE)</f>
        <v>59707</v>
      </c>
      <c r="I2884" s="172">
        <f>_xll.qlInterestRateIndexValueDate(Index1M,$H2884)</f>
        <v>59707</v>
      </c>
      <c r="J2884" s="177">
        <f>IFERROR(_xll.qlIndexFixing(Index1M,$H2884,TRUE,_xll.ohTrigger(RecalcTrigger,Trigger1M)),NA())</f>
        <v>1.6357574731548752E-2</v>
      </c>
      <c r="K2884" s="44">
        <f>IFERROR(_xll.qlIndexFixing(Index3M,H2884,TRUE,_xll.ohTrigger(RecalcTrigger,Trigger3M)),NA())</f>
        <v>1.6853424114943606E-2</v>
      </c>
      <c r="L2884" s="44">
        <f>IFERROR(_xll.qlIndexFixing(Index6M,$H2884,TRUE,_xll.ohTrigger(RecalcTrigger,Trigger6M)),NA())</f>
        <v>1.705904308921433E-2</v>
      </c>
      <c r="M2884" s="178">
        <f>IFERROR(_xll.qlIndexFixing(Index1Y,$H2884,TRUE,_xll.ohTrigger(RecalcTrigger,Trigger1Y)),NA())</f>
        <v>1.7333389773621369E-2</v>
      </c>
      <c r="N2884" s="177">
        <f>IFERROR(_xll.qlIndexFixing(ONIndex1M,I2884,TRUE,_xll.ohTrigger(RecalcTrigger,Trigger1M)),NA())</f>
        <v>1.6333905299357188E-2</v>
      </c>
      <c r="O2884" s="44">
        <f>IFERROR(_xll.qlIndexFixing(ONIndex3M,I2884,TRUE,_xll.ohTrigger(RecalcTrigger,Trigger3M)),NA())</f>
        <v>1.6779614586771574E-2</v>
      </c>
      <c r="P2884" s="44">
        <f>IFERROR(_xll.qlIndexFixing(ONIndex6M,I2884,TRUE,_xll.ohTrigger(RecalcTrigger,Trigger6M)),NA())</f>
        <v>1.6910937465492992E-2</v>
      </c>
      <c r="Q2884" s="178">
        <f>IFERROR(_xll.qlIndexFixing(ONIndex1Y,I2884,TRUE,_xll.ohTrigger(RecalcTrigger,Trigger1Y)),NA())</f>
        <v>1.7029421664122024E-2</v>
      </c>
    </row>
    <row r="2885" spans="2:17" x14ac:dyDescent="0.2">
      <c r="B2885" s="39" t="s">
        <v>42</v>
      </c>
      <c r="D2885" s="42">
        <f>_xll.qlCalendarAdvance(Calendar,$D2884,B2885,"f",FALSE)</f>
        <v>59714</v>
      </c>
      <c r="E2885" s="172">
        <f>_xll.qlInterestRateIndexValueDate(IndexON,D2885)</f>
        <v>59714</v>
      </c>
      <c r="F2885" s="188">
        <f>IFERROR(_xll.qlIndexFixing(IndexON,D2885,TRUE,_xll.ohTrigger(RecalcTrigger,TriggerON)),NA())</f>
        <v>1.6353130294514129E-2</v>
      </c>
      <c r="H2885" s="42">
        <f>_xll.qlCalendarAdvance(Calendar,$H2884,B2885,"f",FALSE)</f>
        <v>59714</v>
      </c>
      <c r="I2885" s="172">
        <f>_xll.qlInterestRateIndexValueDate(Index1M,$H2885)</f>
        <v>59714</v>
      </c>
      <c r="J2885" s="177">
        <f>IFERROR(_xll.qlIndexFixing(Index1M,$H2885,TRUE,_xll.ohTrigger(RecalcTrigger,Trigger1M)),NA())</f>
        <v>1.6363906361726764E-2</v>
      </c>
      <c r="K2885" s="44">
        <f>IFERROR(_xll.qlIndexFixing(Index3M,H2885,TRUE,_xll.ohTrigger(RecalcTrigger,Trigger3M)),NA())</f>
        <v>1.6859418080379298E-2</v>
      </c>
      <c r="L2885" s="44">
        <f>IFERROR(_xll.qlIndexFixing(Index6M,$H2885,TRUE,_xll.ohTrigger(RecalcTrigger,Trigger6M)),NA())</f>
        <v>1.706501647323818E-2</v>
      </c>
      <c r="M2885" s="178">
        <f>IFERROR(_xll.qlIndexFixing(Index1Y,$H2885,TRUE,_xll.ohTrigger(RecalcTrigger,Trigger1Y)),NA())</f>
        <v>1.7339613559947419E-2</v>
      </c>
      <c r="N2885" s="177">
        <f>IFERROR(_xll.qlIndexFixing(ONIndex1M,I2885,TRUE,_xll.ohTrigger(RecalcTrigger,Trigger1M)),NA())</f>
        <v>1.6340186534190559E-2</v>
      </c>
      <c r="O2885" s="44">
        <f>IFERROR(_xll.qlIndexFixing(ONIndex3M,I2885,TRUE,_xll.ohTrigger(RecalcTrigger,Trigger3M)),NA())</f>
        <v>1.678547137283104E-2</v>
      </c>
      <c r="P2885" s="44">
        <f>IFERROR(_xll.qlIndexFixing(ONIndex6M,I2885,TRUE,_xll.ohTrigger(RecalcTrigger,Trigger6M)),NA())</f>
        <v>1.6916644892496224E-2</v>
      </c>
      <c r="Q2885" s="178">
        <f>IFERROR(_xll.qlIndexFixing(ONIndex1Y,I2885,TRUE,_xll.ohTrigger(RecalcTrigger,Trigger1Y)),NA())</f>
        <v>1.7035098988429365E-2</v>
      </c>
    </row>
    <row r="2886" spans="2:17" x14ac:dyDescent="0.2">
      <c r="B2886" s="39" t="s">
        <v>42</v>
      </c>
      <c r="D2886" s="42">
        <f>_xll.qlCalendarAdvance(Calendar,$D2885,B2886,"f",FALSE)</f>
        <v>59721</v>
      </c>
      <c r="E2886" s="172">
        <f>_xll.qlInterestRateIndexValueDate(IndexON,D2886)</f>
        <v>59721</v>
      </c>
      <c r="F2886" s="188">
        <f>IFERROR(_xll.qlIndexFixing(IndexON,D2886,TRUE,_xll.ohTrigger(RecalcTrigger,TriggerON)),NA())</f>
        <v>1.6359005296211482E-2</v>
      </c>
      <c r="H2886" s="42">
        <f>_xll.qlCalendarAdvance(Calendar,$H2885,B2886,"f",FALSE)</f>
        <v>59721</v>
      </c>
      <c r="I2886" s="172">
        <f>_xll.qlInterestRateIndexValueDate(Index1M,$H2886)</f>
        <v>59721</v>
      </c>
      <c r="J2886" s="177">
        <f>IFERROR(_xll.qlIndexFixing(Index1M,$H2886,TRUE,_xll.ohTrigger(RecalcTrigger,Trigger1M)),NA())</f>
        <v>1.6372726508122066E-2</v>
      </c>
      <c r="K2886" s="44">
        <f>IFERROR(_xll.qlIndexFixing(Index3M,H2886,TRUE,_xll.ohTrigger(RecalcTrigger,Trigger3M)),NA())</f>
        <v>1.6865429372693197E-2</v>
      </c>
      <c r="L2886" s="44">
        <f>IFERROR(_xll.qlIndexFixing(Index6M,$H2886,TRUE,_xll.ohTrigger(RecalcTrigger,Trigger6M)),NA())</f>
        <v>1.7071838420499585E-2</v>
      </c>
      <c r="M2886" s="178">
        <f>IFERROR(_xll.qlIndexFixing(Index1Y,$H2886,TRUE,_xll.ohTrigger(RecalcTrigger,Trigger1Y)),NA())</f>
        <v>1.7345854569589328E-2</v>
      </c>
      <c r="N2886" s="177">
        <f>IFERROR(_xll.qlIndexFixing(ONIndex1M,I2886,TRUE,_xll.ohTrigger(RecalcTrigger,Trigger1M)),NA())</f>
        <v>1.6346488129794778E-2</v>
      </c>
      <c r="O2886" s="44">
        <f>IFERROR(_xll.qlIndexFixing(ONIndex3M,I2886,TRUE,_xll.ohTrigger(RecalcTrigger,Trigger3M)),NA())</f>
        <v>1.6791345404323366E-2</v>
      </c>
      <c r="P2886" s="44">
        <f>IFERROR(_xll.qlIndexFixing(ONIndex6M,I2886,TRUE,_xll.ohTrigger(RecalcTrigger,Trigger6M)),NA())</f>
        <v>1.69223689017306E-2</v>
      </c>
      <c r="Q2886" s="178">
        <f>IFERROR(_xll.qlIndexFixing(ONIndex1Y,I2886,TRUE,_xll.ohTrigger(RecalcTrigger,Trigger1Y)),NA())</f>
        <v>1.7040793204969873E-2</v>
      </c>
    </row>
    <row r="2887" spans="2:17" x14ac:dyDescent="0.2">
      <c r="B2887" s="39" t="s">
        <v>42</v>
      </c>
      <c r="D2887" s="42">
        <f>_xll.qlCalendarAdvance(Calendar,$D2886,B2887,"f",FALSE)</f>
        <v>59728</v>
      </c>
      <c r="E2887" s="172">
        <f>_xll.qlInterestRateIndexValueDate(IndexON,D2887)</f>
        <v>59728</v>
      </c>
      <c r="F2887" s="188">
        <f>IFERROR(_xll.qlIndexFixing(IndexON,D2887,TRUE,_xll.ohTrigger(RecalcTrigger,TriggerON)),NA())</f>
        <v>1.636489704288091E-2</v>
      </c>
      <c r="H2887" s="42">
        <f>_xll.qlCalendarAdvance(Calendar,$H2886,B2887,"f",FALSE)</f>
        <v>59728</v>
      </c>
      <c r="I2887" s="172">
        <f>_xll.qlInterestRateIndexValueDate(Index1M,$H2887)</f>
        <v>59728</v>
      </c>
      <c r="J2887" s="177">
        <f>IFERROR(_xll.qlIndexFixing(Index1M,$H2887,TRUE,_xll.ohTrigger(RecalcTrigger,Trigger1M)),NA())</f>
        <v>1.6379104146145851E-2</v>
      </c>
      <c r="K2887" s="44">
        <f>IFERROR(_xll.qlIndexFixing(Index3M,H2887,TRUE,_xll.ohTrigger(RecalcTrigger,Trigger3M)),NA())</f>
        <v>1.6871457991962824E-2</v>
      </c>
      <c r="L2887" s="44">
        <f>IFERROR(_xll.qlIndexFixing(Index6M,$H2887,TRUE,_xll.ohTrigger(RecalcTrigger,Trigger6M)),NA())</f>
        <v>1.7077846762150087E-2</v>
      </c>
      <c r="M2887" s="178">
        <f>IFERROR(_xll.qlIndexFixing(Index1Y,$H2887,TRUE,_xll.ohTrigger(RecalcTrigger,Trigger1Y)),NA())</f>
        <v>1.7352112802864195E-2</v>
      </c>
      <c r="N2887" s="177">
        <f>IFERROR(_xll.qlIndexFixing(ONIndex1M,I2887,TRUE,_xll.ohTrigger(RecalcTrigger,Trigger1M)),NA())</f>
        <v>1.6352810086007752E-2</v>
      </c>
      <c r="O2887" s="44">
        <f>IFERROR(_xll.qlIndexFixing(ONIndex3M,I2887,TRUE,_xll.ohTrigger(RecalcTrigger,Trigger3M)),NA())</f>
        <v>1.6797236681248551E-2</v>
      </c>
      <c r="P2887" s="44">
        <f>IFERROR(_xll.qlIndexFixing(ONIndex6M,I2887,TRUE,_xll.ohTrigger(RecalcTrigger,Trigger6M)),NA())</f>
        <v>1.6928109492952981E-2</v>
      </c>
      <c r="Q2887" s="178">
        <f>IFERROR(_xll.qlIndexFixing(ONIndex1Y,I2887,TRUE,_xll.ohTrigger(RecalcTrigger,Trigger1Y)),NA())</f>
        <v>1.7046504313662503E-2</v>
      </c>
    </row>
    <row r="2888" spans="2:17" x14ac:dyDescent="0.2">
      <c r="B2888" s="39" t="s">
        <v>42</v>
      </c>
      <c r="D2888" s="42">
        <f>_xll.qlCalendarAdvance(Calendar,$D2887,B2888,"f",FALSE)</f>
        <v>59735</v>
      </c>
      <c r="E2888" s="172">
        <f>_xll.qlInterestRateIndexValueDate(IndexON,D2888)</f>
        <v>59735</v>
      </c>
      <c r="F2888" s="188">
        <f>IFERROR(_xll.qlIndexFixing(IndexON,D2888,TRUE,_xll.ohTrigger(RecalcTrigger,TriggerON)),NA())</f>
        <v>1.6370805534603461E-2</v>
      </c>
      <c r="H2888" s="42">
        <f>_xll.qlCalendarAdvance(Calendar,$H2887,B2888,"f",FALSE)</f>
        <v>59735</v>
      </c>
      <c r="I2888" s="172">
        <f>_xll.qlInterestRateIndexValueDate(Index1M,$H2888)</f>
        <v>59735</v>
      </c>
      <c r="J2888" s="177">
        <f>IFERROR(_xll.qlIndexFixing(Index1M,$H2888,TRUE,_xll.ohTrigger(RecalcTrigger,Trigger1M)),NA())</f>
        <v>1.6385502177678268E-2</v>
      </c>
      <c r="K2888" s="44">
        <f>IFERROR(_xll.qlIndexFixing(Index3M,H2888,TRUE,_xll.ohTrigger(RecalcTrigger,Trigger3M)),NA())</f>
        <v>1.6877503938269225E-2</v>
      </c>
      <c r="L2888" s="44">
        <f>IFERROR(_xll.qlIndexFixing(Index6M,$H2888,TRUE,_xll.ohTrigger(RecalcTrigger,Trigger6M)),NA())</f>
        <v>1.7083871845889796E-2</v>
      </c>
      <c r="M2888" s="178">
        <f>IFERROR(_xll.qlIndexFixing(Index1Y,$H2888,TRUE,_xll.ohTrigger(RecalcTrigger,Trigger1Y)),NA())</f>
        <v>1.7358388260090674E-2</v>
      </c>
      <c r="N2888" s="177">
        <f>IFERROR(_xll.qlIndexFixing(ONIndex1M,I2888,TRUE,_xll.ohTrigger(RecalcTrigger,Trigger1M)),NA())</f>
        <v>1.6359152402991572E-2</v>
      </c>
      <c r="O2888" s="44">
        <f>IFERROR(_xll.qlIndexFixing(ONIndex3M,I2888,TRUE,_xll.ohTrigger(RecalcTrigger,Trigger3M)),NA())</f>
        <v>1.6803145203606595E-2</v>
      </c>
      <c r="P2888" s="44">
        <f>IFERROR(_xll.qlIndexFixing(ONIndex6M,I2888,TRUE,_xll.ohTrigger(RecalcTrigger,Trigger6M)),NA())</f>
        <v>1.6933866666325459E-2</v>
      </c>
      <c r="Q2888" s="178">
        <f>IFERROR(_xll.qlIndexFixing(ONIndex1Y,I2888,TRUE,_xll.ohTrigger(RecalcTrigger,Trigger1Y)),NA())</f>
        <v>1.70522323145883E-2</v>
      </c>
    </row>
    <row r="2889" spans="2:17" x14ac:dyDescent="0.2">
      <c r="B2889" s="39" t="s">
        <v>42</v>
      </c>
      <c r="D2889" s="42">
        <f>_xll.qlCalendarAdvance(Calendar,$D2888,B2889,"f",FALSE)</f>
        <v>59742</v>
      </c>
      <c r="E2889" s="172">
        <f>_xll.qlInterestRateIndexValueDate(IndexON,D2889)</f>
        <v>59742</v>
      </c>
      <c r="F2889" s="188">
        <f>IFERROR(_xll.qlIndexFixing(IndexON,D2889,TRUE,_xll.ohTrigger(RecalcTrigger,TriggerON)),NA())</f>
        <v>1.6376730771541226E-2</v>
      </c>
      <c r="H2889" s="42">
        <f>_xll.qlCalendarAdvance(Calendar,$H2888,B2889,"f",FALSE)</f>
        <v>59742</v>
      </c>
      <c r="I2889" s="172">
        <f>_xll.qlInterestRateIndexValueDate(Index1M,$H2889)</f>
        <v>59742</v>
      </c>
      <c r="J2889" s="177">
        <f>IFERROR(_xll.qlIndexFixing(Index1M,$H2889,TRUE,_xll.ohTrigger(RecalcTrigger,Trigger1M)),NA())</f>
        <v>1.6392748923619402E-2</v>
      </c>
      <c r="K2889" s="44">
        <f>IFERROR(_xll.qlIndexFixing(Index3M,H2889,TRUE,_xll.ohTrigger(RecalcTrigger,Trigger3M)),NA())</f>
        <v>1.6883567211689043E-2</v>
      </c>
      <c r="L2889" s="44">
        <f>IFERROR(_xll.qlIndexFixing(Index6M,$H2889,TRUE,_xll.ohTrigger(RecalcTrigger,Trigger6M)),NA())</f>
        <v>1.7089913671869791E-2</v>
      </c>
      <c r="M2889" s="178">
        <f>IFERROR(_xll.qlIndexFixing(Index1Y,$H2889,TRUE,_xll.ohTrigger(RecalcTrigger,Trigger1Y)),NA())</f>
        <v>1.7364680941587635E-2</v>
      </c>
      <c r="N2889" s="177">
        <f>IFERROR(_xll.qlIndexFixing(ONIndex1M,I2889,TRUE,_xll.ohTrigger(RecalcTrigger,Trigger1M)),NA())</f>
        <v>1.6365515080584148E-2</v>
      </c>
      <c r="O2889" s="44">
        <f>IFERROR(_xll.qlIndexFixing(ONIndex3M,I2889,TRUE,_xll.ohTrigger(RecalcTrigger,Trigger3M)),NA())</f>
        <v>1.68090709713975E-2</v>
      </c>
      <c r="P2889" s="44">
        <f>IFERROR(_xll.qlIndexFixing(ONIndex6M,I2889,TRUE,_xll.ohTrigger(RecalcTrigger,Trigger6M)),NA())</f>
        <v>1.6939640421766988E-2</v>
      </c>
      <c r="Q2889" s="178">
        <f>IFERROR(_xll.qlIndexFixing(ONIndex1Y,I2889,TRUE,_xll.ohTrigger(RecalcTrigger,Trigger1Y)),NA())</f>
        <v>1.7057977207747266E-2</v>
      </c>
    </row>
    <row r="2890" spans="2:17" x14ac:dyDescent="0.2">
      <c r="B2890" s="39" t="s">
        <v>42</v>
      </c>
      <c r="D2890" s="42">
        <f>_xll.qlCalendarAdvance(Calendar,$D2889,B2890,"f",FALSE)</f>
        <v>59749</v>
      </c>
      <c r="E2890" s="172">
        <f>_xll.qlInterestRateIndexValueDate(IndexON,D2890)</f>
        <v>59749</v>
      </c>
      <c r="F2890" s="188">
        <f>IFERROR(_xll.qlIndexFixing(IndexON,D2890,TRUE,_xll.ohTrigger(RecalcTrigger,TriggerON)),NA())</f>
        <v>1.6382672753451066E-2</v>
      </c>
      <c r="H2890" s="42">
        <f>_xll.qlCalendarAdvance(Calendar,$H2889,B2890,"f",FALSE)</f>
        <v>59749</v>
      </c>
      <c r="I2890" s="172">
        <f>_xll.qlInterestRateIndexValueDate(Index1M,$H2890)</f>
        <v>59749</v>
      </c>
      <c r="J2890" s="177">
        <f>IFERROR(_xll.qlIndexFixing(Index1M,$H2890,TRUE,_xll.ohTrigger(RecalcTrigger,Trigger1M)),NA())</f>
        <v>1.6398359421416358E-2</v>
      </c>
      <c r="K2890" s="44">
        <f>IFERROR(_xll.qlIndexFixing(Index3M,H2890,TRUE,_xll.ohTrigger(RecalcTrigger,Trigger3M)),NA())</f>
        <v>1.6889647812302438E-2</v>
      </c>
      <c r="L2890" s="44">
        <f>IFERROR(_xll.qlIndexFixing(Index6M,$H2890,TRUE,_xll.ohTrigger(RecalcTrigger,Trigger6M)),NA())</f>
        <v>1.7095972240242917E-2</v>
      </c>
      <c r="M2890" s="178">
        <f>IFERROR(_xll.qlIndexFixing(Index1Y,$H2890,TRUE,_xll.ohTrigger(RecalcTrigger,Trigger1Y)),NA())</f>
        <v>1.737099084767527E-2</v>
      </c>
      <c r="N2890" s="177">
        <f>IFERROR(_xll.qlIndexFixing(ONIndex1M,I2890,TRUE,_xll.ohTrigger(RecalcTrigger,Trigger1M)),NA())</f>
        <v>1.637189811894757E-2</v>
      </c>
      <c r="O2890" s="44">
        <f>IFERROR(_xll.qlIndexFixing(ONIndex3M,I2890,TRUE,_xll.ohTrigger(RecalcTrigger,Trigger3M)),NA())</f>
        <v>1.6815013984702309E-2</v>
      </c>
      <c r="P2890" s="44">
        <f>IFERROR(_xll.qlIndexFixing(ONIndex6M,I2890,TRUE,_xll.ohTrigger(RecalcTrigger,Trigger6M)),NA())</f>
        <v>1.6945430759358615E-2</v>
      </c>
      <c r="Q2890" s="178">
        <f>IFERROR(_xll.qlIndexFixing(ONIndex1Y,I2890,TRUE,_xll.ohTrigger(RecalcTrigger,Trigger1Y)),NA())</f>
        <v>1.7063738993058353E-2</v>
      </c>
    </row>
    <row r="2891" spans="2:17" x14ac:dyDescent="0.2">
      <c r="B2891" s="39" t="s">
        <v>42</v>
      </c>
      <c r="D2891" s="42">
        <f>_xll.qlCalendarAdvance(Calendar,$D2890,B2891,"f",FALSE)</f>
        <v>59756</v>
      </c>
      <c r="E2891" s="172">
        <f>_xll.qlInterestRateIndexValueDate(IndexON,D2891)</f>
        <v>59756</v>
      </c>
      <c r="F2891" s="188">
        <f>IFERROR(_xll.qlIndexFixing(IndexON,D2891,TRUE,_xll.ohTrigger(RecalcTrigger,TriggerON)),NA())</f>
        <v>1.6388631480495075E-2</v>
      </c>
      <c r="H2891" s="42">
        <f>_xll.qlCalendarAdvance(Calendar,$H2890,B2891,"f",FALSE)</f>
        <v>59756</v>
      </c>
      <c r="I2891" s="172">
        <f>_xll.qlInterestRateIndexValueDate(Index1M,$H2891)</f>
        <v>59756</v>
      </c>
      <c r="J2891" s="177">
        <f>IFERROR(_xll.qlIndexFixing(Index1M,$H2891,TRUE,_xll.ohTrigger(RecalcTrigger,Trigger1M)),NA())</f>
        <v>1.6404818633693256E-2</v>
      </c>
      <c r="K2891" s="44">
        <f>IFERROR(_xll.qlIndexFixing(Index3M,H2891,TRUE,_xll.ohTrigger(RecalcTrigger,Trigger3M)),NA())</f>
        <v>1.6895745740187821E-2</v>
      </c>
      <c r="L2891" s="44">
        <f>IFERROR(_xll.qlIndexFixing(Index6M,$H2891,TRUE,_xll.ohTrigger(RecalcTrigger,Trigger6M)),NA())</f>
        <v>1.7102047551161133E-2</v>
      </c>
      <c r="M2891" s="178">
        <f>IFERROR(_xll.qlIndexFixing(Index1Y,$H2891,TRUE,_xll.ohTrigger(RecalcTrigger,Trigger1Y)),NA())</f>
        <v>1.7377317978674228E-2</v>
      </c>
      <c r="N2891" s="177">
        <f>IFERROR(_xll.qlIndexFixing(ONIndex1M,I2891,TRUE,_xll.ohTrigger(RecalcTrigger,Trigger1M)),NA())</f>
        <v>1.6378301518081839E-2</v>
      </c>
      <c r="O2891" s="44">
        <f>IFERROR(_xll.qlIndexFixing(ONIndex3M,I2891,TRUE,_xll.ohTrigger(RecalcTrigger,Trigger3M)),NA())</f>
        <v>1.6820974243439979E-2</v>
      </c>
      <c r="P2891" s="44">
        <f>IFERROR(_xll.qlIndexFixing(ONIndex6M,I2891,TRUE,_xll.ohTrigger(RecalcTrigger,Trigger6M)),NA())</f>
        <v>1.6951237679100339E-2</v>
      </c>
      <c r="Q2891" s="178">
        <f>IFERROR(_xll.qlIndexFixing(ONIndex1Y,I2891,TRUE,_xll.ohTrigger(RecalcTrigger,Trigger1Y)),NA())</f>
        <v>1.7069517670683654E-2</v>
      </c>
    </row>
    <row r="2892" spans="2:17" x14ac:dyDescent="0.2">
      <c r="B2892" s="39" t="s">
        <v>42</v>
      </c>
      <c r="D2892" s="42">
        <f>_xll.qlCalendarAdvance(Calendar,$D2891,B2892,"f",FALSE)</f>
        <v>59763</v>
      </c>
      <c r="E2892" s="172">
        <f>_xll.qlInterestRateIndexValueDate(IndexON,D2892)</f>
        <v>59763</v>
      </c>
      <c r="F2892" s="188">
        <f>IFERROR(_xll.qlIndexFixing(IndexON,D2892,TRUE,_xll.ohTrigger(RecalcTrigger,TriggerON)),NA())</f>
        <v>1.6394606952511159E-2</v>
      </c>
      <c r="H2892" s="42">
        <f>_xll.qlCalendarAdvance(Calendar,$H2891,B2892,"f",FALSE)</f>
        <v>59763</v>
      </c>
      <c r="I2892" s="172">
        <f>_xll.qlInterestRateIndexValueDate(Index1M,$H2892)</f>
        <v>59763</v>
      </c>
      <c r="J2892" s="177">
        <f>IFERROR(_xll.qlIndexFixing(Index1M,$H2892,TRUE,_xll.ohTrigger(RecalcTrigger,Trigger1M)),NA())</f>
        <v>1.6411298239618771E-2</v>
      </c>
      <c r="K2892" s="44">
        <f>IFERROR(_xll.qlIndexFixing(Index3M,H2892,TRUE,_xll.ohTrigger(RecalcTrigger,Trigger3M)),NA())</f>
        <v>1.6901860995426232E-2</v>
      </c>
      <c r="L2892" s="44">
        <f>IFERROR(_xll.qlIndexFixing(Index6M,$H2892,TRUE,_xll.ohTrigger(RecalcTrigger,Trigger6M)),NA())</f>
        <v>1.7108139604775526E-2</v>
      </c>
      <c r="M2892" s="178">
        <f>IFERROR(_xll.qlIndexFixing(Index1Y,$H2892,TRUE,_xll.ohTrigger(RecalcTrigger,Trigger1Y)),NA())</f>
        <v>1.738366233490626E-2</v>
      </c>
      <c r="N2892" s="177">
        <f>IFERROR(_xll.qlIndexFixing(ONIndex1M,I2892,TRUE,_xll.ohTrigger(RecalcTrigger,Trigger1M)),NA())</f>
        <v>1.6384725277743817E-2</v>
      </c>
      <c r="O2892" s="44">
        <f>IFERROR(_xll.qlIndexFixing(ONIndex3M,I2892,TRUE,_xll.ohTrigger(RecalcTrigger,Trigger3M)),NA())</f>
        <v>1.6826951747529462E-2</v>
      </c>
      <c r="P2892" s="44">
        <f>IFERROR(_xll.qlIndexFixing(ONIndex6M,I2892,TRUE,_xll.ohTrigger(RecalcTrigger,Trigger6M)),NA())</f>
        <v>1.6957061180830069E-2</v>
      </c>
      <c r="Q2892" s="178">
        <f>IFERROR(_xll.qlIndexFixing(ONIndex1Y,I2892,TRUE,_xll.ohTrigger(RecalcTrigger,Trigger1Y)),NA())</f>
        <v>1.7075313240542123E-2</v>
      </c>
    </row>
    <row r="2893" spans="2:17" x14ac:dyDescent="0.2">
      <c r="B2893" s="39" t="s">
        <v>42</v>
      </c>
      <c r="D2893" s="42">
        <f>_xll.qlCalendarAdvance(Calendar,$D2892,B2893,"f",FALSE)</f>
        <v>59770</v>
      </c>
      <c r="E2893" s="172">
        <f>_xll.qlInterestRateIndexValueDate(IndexON,D2893)</f>
        <v>59770</v>
      </c>
      <c r="F2893" s="188">
        <f>IFERROR(_xll.qlIndexFixing(IndexON,D2893,TRUE,_xll.ohTrigger(RecalcTrigger,TriggerON)),NA())</f>
        <v>1.6400599169661412E-2</v>
      </c>
      <c r="H2893" s="42">
        <f>_xll.qlCalendarAdvance(Calendar,$H2892,B2893,"f",FALSE)</f>
        <v>59770</v>
      </c>
      <c r="I2893" s="172">
        <f>_xll.qlInterestRateIndexValueDate(Index1M,$H2893)</f>
        <v>59770</v>
      </c>
      <c r="J2893" s="177">
        <f>IFERROR(_xll.qlIndexFixing(Index1M,$H2893,TRUE,_xll.ohTrigger(RecalcTrigger,Trigger1M)),NA())</f>
        <v>1.6417798239237117E-2</v>
      </c>
      <c r="K2893" s="44">
        <f>IFERROR(_xll.qlIndexFixing(Index3M,H2893,TRUE,_xll.ohTrigger(RecalcTrigger,Trigger3M)),NA())</f>
        <v>1.6907993578096081E-2</v>
      </c>
      <c r="L2893" s="44">
        <f>IFERROR(_xll.qlIndexFixing(Index6M,$H2893,TRUE,_xll.ohTrigger(RecalcTrigger,Trigger6M)),NA())</f>
        <v>1.7114248401239811E-2</v>
      </c>
      <c r="M2893" s="178">
        <f>IFERROR(_xll.qlIndexFixing(Index1Y,$H2893,TRUE,_xll.ohTrigger(RecalcTrigger,Trigger1Y)),NA())</f>
        <v>1.7390023916693993E-2</v>
      </c>
      <c r="N2893" s="177">
        <f>IFERROR(_xll.qlIndexFixing(ONIndex1M,I2893,TRUE,_xll.ohTrigger(RecalcTrigger,Trigger1M)),NA())</f>
        <v>1.6391169398257688E-2</v>
      </c>
      <c r="O2893" s="44">
        <f>IFERROR(_xll.qlIndexFixing(ONIndex3M,I2893,TRUE,_xll.ohTrigger(RecalcTrigger,Trigger3M)),NA())</f>
        <v>1.683294649713285E-2</v>
      </c>
      <c r="P2893" s="44">
        <f>IFERROR(_xll.qlIndexFixing(ONIndex6M,I2893,TRUE,_xll.ohTrigger(RecalcTrigger,Trigger6M)),NA())</f>
        <v>1.6962901264709895E-2</v>
      </c>
      <c r="Q2893" s="178">
        <f>IFERROR(_xll.qlIndexFixing(ONIndex1Y,I2893,TRUE,_xll.ohTrigger(RecalcTrigger,Trigger1Y)),NA())</f>
        <v>1.7081125702471667E-2</v>
      </c>
    </row>
    <row r="2894" spans="2:17" x14ac:dyDescent="0.2">
      <c r="B2894" s="39" t="s">
        <v>42</v>
      </c>
      <c r="D2894" s="42">
        <f>_xll.qlCalendarAdvance(Calendar,$D2893,B2894,"f",FALSE)</f>
        <v>59777</v>
      </c>
      <c r="E2894" s="172">
        <f>_xll.qlInterestRateIndexValueDate(IndexON,D2894)</f>
        <v>59777</v>
      </c>
      <c r="F2894" s="188">
        <f>IFERROR(_xll.qlIndexFixing(IndexON,D2894,TRUE,_xll.ohTrigger(RecalcTrigger,TriggerON)),NA())</f>
        <v>1.640660813178374E-2</v>
      </c>
      <c r="H2894" s="42">
        <f>_xll.qlCalendarAdvance(Calendar,$H2893,B2894,"f",FALSE)</f>
        <v>59777</v>
      </c>
      <c r="I2894" s="172">
        <f>_xll.qlInterestRateIndexValueDate(Index1M,$H2894)</f>
        <v>59777</v>
      </c>
      <c r="J2894" s="177">
        <f>IFERROR(_xll.qlIndexFixing(Index1M,$H2894,TRUE,_xll.ohTrigger(RecalcTrigger,Trigger1M)),NA())</f>
        <v>1.6421808603427346E-2</v>
      </c>
      <c r="K2894" s="44">
        <f>IFERROR(_xll.qlIndexFixing(Index3M,H2894,TRUE,_xll.ohTrigger(RecalcTrigger,Trigger3M)),NA())</f>
        <v>1.6914143488276644E-2</v>
      </c>
      <c r="L2894" s="44">
        <f>IFERROR(_xll.qlIndexFixing(Index6M,$H2894,TRUE,_xll.ohTrigger(RecalcTrigger,Trigger6M)),NA())</f>
        <v>1.7120373940706837E-2</v>
      </c>
      <c r="M2894" s="178">
        <f>IFERROR(_xll.qlIndexFixing(Index1Y,$H2894,TRUE,_xll.ohTrigger(RecalcTrigger,Trigger1Y)),NA())</f>
        <v>1.7396402724361399E-2</v>
      </c>
      <c r="N2894" s="177">
        <f>IFERROR(_xll.qlIndexFixing(ONIndex1M,I2894,TRUE,_xll.ohTrigger(RecalcTrigger,Trigger1M)),NA())</f>
        <v>1.6397633879380313E-2</v>
      </c>
      <c r="O2894" s="44">
        <f>IFERROR(_xll.qlIndexFixing(ONIndex3M,I2894,TRUE,_xll.ohTrigger(RecalcTrigger,Trigger3M)),NA())</f>
        <v>1.6838958492250145E-2</v>
      </c>
      <c r="P2894" s="44">
        <f>IFERROR(_xll.qlIndexFixing(ONIndex6M,I2894,TRUE,_xll.ohTrigger(RecalcTrigger,Trigger6M)),NA())</f>
        <v>1.696875793073982E-2</v>
      </c>
      <c r="Q2894" s="178">
        <f>IFERROR(_xll.qlIndexFixing(ONIndex1Y,I2894,TRUE,_xll.ohTrigger(RecalcTrigger,Trigger1Y)),NA())</f>
        <v>1.7086955056796471E-2</v>
      </c>
    </row>
    <row r="2895" spans="2:17" x14ac:dyDescent="0.2">
      <c r="B2895" s="39" t="s">
        <v>42</v>
      </c>
      <c r="D2895" s="42">
        <f>_xll.qlCalendarAdvance(Calendar,$D2894,B2895,"f",FALSE)</f>
        <v>59784</v>
      </c>
      <c r="E2895" s="172">
        <f>_xll.qlInterestRateIndexValueDate(IndexON,D2895)</f>
        <v>59784</v>
      </c>
      <c r="F2895" s="188">
        <f>IFERROR(_xll.qlIndexFixing(IndexON,D2895,TRUE,_xll.ohTrigger(RecalcTrigger,TriggerON)),NA())</f>
        <v>1.6412633839121282E-2</v>
      </c>
      <c r="H2895" s="42">
        <f>_xll.qlCalendarAdvance(Calendar,$H2894,B2895,"f",FALSE)</f>
        <v>59784</v>
      </c>
      <c r="I2895" s="172">
        <f>_xll.qlInterestRateIndexValueDate(Index1M,$H2895)</f>
        <v>59784</v>
      </c>
      <c r="J2895" s="177">
        <f>IFERROR(_xll.qlIndexFixing(Index1M,$H2895,TRUE,_xll.ohTrigger(RecalcTrigger,Trigger1M)),NA())</f>
        <v>1.6428344138664529E-2</v>
      </c>
      <c r="K2895" s="44">
        <f>IFERROR(_xll.qlIndexFixing(Index3M,H2895,TRUE,_xll.ohTrigger(RecalcTrigger,Trigger3M)),NA())</f>
        <v>1.6919475334886667E-2</v>
      </c>
      <c r="L2895" s="44">
        <f>IFERROR(_xll.qlIndexFixing(Index6M,$H2895,TRUE,_xll.ohTrigger(RecalcTrigger,Trigger6M)),NA())</f>
        <v>1.7124826120247939E-2</v>
      </c>
      <c r="M2895" s="178">
        <f>IFERROR(_xll.qlIndexFixing(Index1Y,$H2895,TRUE,_xll.ohTrigger(RecalcTrigger,Trigger1Y)),NA())</f>
        <v>1.7402798758232214E-2</v>
      </c>
      <c r="N2895" s="177">
        <f>IFERROR(_xll.qlIndexFixing(ONIndex1M,I2895,TRUE,_xll.ohTrigger(RecalcTrigger,Trigger1M)),NA())</f>
        <v>1.6404118721273786E-2</v>
      </c>
      <c r="O2895" s="44">
        <f>IFERROR(_xll.qlIndexFixing(ONIndex3M,I2895,TRUE,_xll.ohTrigger(RecalcTrigger,Trigger3M)),NA())</f>
        <v>1.6844987732719252E-2</v>
      </c>
      <c r="P2895" s="44">
        <f>IFERROR(_xll.qlIndexFixing(ONIndex6M,I2895,TRUE,_xll.ohTrigger(RecalcTrigger,Trigger6M)),NA())</f>
        <v>1.6974631179000887E-2</v>
      </c>
      <c r="Q2895" s="178">
        <f>IFERROR(_xll.qlIndexFixing(ONIndex1Y,I2895,TRUE,_xll.ohTrigger(RecalcTrigger,Trigger1Y)),NA())</f>
        <v>1.7092801303273397E-2</v>
      </c>
    </row>
    <row r="2896" spans="2:17" x14ac:dyDescent="0.2">
      <c r="B2896" s="39" t="s">
        <v>42</v>
      </c>
      <c r="D2896" s="42">
        <f>_xll.qlCalendarAdvance(Calendar,$D2895,B2896,"f",FALSE)</f>
        <v>59791</v>
      </c>
      <c r="E2896" s="172">
        <f>_xll.qlInterestRateIndexValueDate(IndexON,D2896)</f>
        <v>59791</v>
      </c>
      <c r="F2896" s="188">
        <f>IFERROR(_xll.qlIndexFixing(IndexON,D2896,TRUE,_xll.ohTrigger(RecalcTrigger,TriggerON)),NA())</f>
        <v>1.64186762914309E-2</v>
      </c>
      <c r="H2896" s="42">
        <f>_xll.qlCalendarAdvance(Calendar,$H2895,B2896,"f",FALSE)</f>
        <v>59791</v>
      </c>
      <c r="I2896" s="172">
        <f>_xll.qlInterestRateIndexValueDate(Index1M,$H2896)</f>
        <v>59791</v>
      </c>
      <c r="J2896" s="177">
        <f>IFERROR(_xll.qlIndexFixing(Index1M,$H2896,TRUE,_xll.ohTrigger(RecalcTrigger,Trigger1M)),NA())</f>
        <v>1.6434900064586738E-2</v>
      </c>
      <c r="K2896" s="44">
        <f>IFERROR(_xll.qlIndexFixing(Index3M,H2896,TRUE,_xll.ohTrigger(RecalcTrigger,Trigger3M)),NA())</f>
        <v>1.6925658376565785E-2</v>
      </c>
      <c r="L2896" s="44">
        <f>IFERROR(_xll.qlIndexFixing(Index6M,$H2896,TRUE,_xll.ohTrigger(RecalcTrigger,Trigger6M)),NA())</f>
        <v>1.7130982178909137E-2</v>
      </c>
      <c r="M2896" s="178">
        <f>IFERROR(_xll.qlIndexFixing(Index1Y,$H2896,TRUE,_xll.ohTrigger(RecalcTrigger,Trigger1Y)),NA())</f>
        <v>1.7409212018631954E-2</v>
      </c>
      <c r="N2896" s="177">
        <f>IFERROR(_xll.qlIndexFixing(ONIndex1M,I2896,TRUE,_xll.ohTrigger(RecalcTrigger,Trigger1M)),NA())</f>
        <v>1.6410623923857059E-2</v>
      </c>
      <c r="O2896" s="44">
        <f>IFERROR(_xll.qlIndexFixing(ONIndex3M,I2896,TRUE,_xll.ohTrigger(RecalcTrigger,Trigger3M)),NA())</f>
        <v>1.6851034218621219E-2</v>
      </c>
      <c r="P2896" s="44">
        <f>IFERROR(_xll.qlIndexFixing(ONIndex6M,I2896,TRUE,_xll.ohTrigger(RecalcTrigger,Trigger6M)),NA())</f>
        <v>1.6980521009087868E-2</v>
      </c>
      <c r="Q2896" s="178">
        <f>IFERROR(_xll.qlIndexFixing(ONIndex1Y,I2896,TRUE,_xll.ohTrigger(RecalcTrigger,Trigger1Y)),NA())</f>
        <v>1.7098664441983491E-2</v>
      </c>
    </row>
    <row r="2897" spans="2:17" x14ac:dyDescent="0.2">
      <c r="B2897" s="39" t="s">
        <v>42</v>
      </c>
      <c r="D2897" s="42">
        <f>_xll.qlCalendarAdvance(Calendar,$D2896,B2897,"f",FALSE)</f>
        <v>59798</v>
      </c>
      <c r="E2897" s="172">
        <f>_xll.qlInterestRateIndexValueDate(IndexON,D2897)</f>
        <v>59798</v>
      </c>
      <c r="F2897" s="188">
        <f>IFERROR(_xll.qlIndexFixing(IndexON,D2897,TRUE,_xll.ohTrigger(RecalcTrigger,TriggerON)),NA())</f>
        <v>1.6424735488874687E-2</v>
      </c>
      <c r="H2897" s="42">
        <f>_xll.qlCalendarAdvance(Calendar,$H2896,B2897,"f",FALSE)</f>
        <v>59798</v>
      </c>
      <c r="I2897" s="172">
        <f>_xll.qlInterestRateIndexValueDate(Index1M,$H2897)</f>
        <v>59798</v>
      </c>
      <c r="J2897" s="177">
        <f>IFERROR(_xll.qlIndexFixing(Index1M,$H2897,TRUE,_xll.ohTrigger(RecalcTrigger,Trigger1M)),NA())</f>
        <v>1.6441476381226394E-2</v>
      </c>
      <c r="K2897" s="44">
        <f>IFERROR(_xll.qlIndexFixing(Index3M,H2897,TRUE,_xll.ohTrigger(RecalcTrigger,Trigger3M)),NA())</f>
        <v>1.6931858745086521E-2</v>
      </c>
      <c r="L2897" s="44">
        <f>IFERROR(_xll.qlIndexFixing(Index6M,$H2897,TRUE,_xll.ohTrigger(RecalcTrigger,Trigger6M)),NA())</f>
        <v>1.7137154979243559E-2</v>
      </c>
      <c r="M2897" s="178">
        <f>IFERROR(_xll.qlIndexFixing(Index1Y,$H2897,TRUE,_xll.ohTrigger(RecalcTrigger,Trigger1Y)),NA())</f>
        <v>1.74156425058868E-2</v>
      </c>
      <c r="N2897" s="177">
        <f>IFERROR(_xll.qlIndexFixing(ONIndex1M,I2897,TRUE,_xll.ohTrigger(RecalcTrigger,Trigger1M)),NA())</f>
        <v>1.641714948721118E-2</v>
      </c>
      <c r="O2897" s="44">
        <f>IFERROR(_xll.qlIndexFixing(ONIndex3M,I2897,TRUE,_xll.ohTrigger(RecalcTrigger,Trigger3M)),NA())</f>
        <v>1.6857097950037092E-2</v>
      </c>
      <c r="P2897" s="44">
        <f>IFERROR(_xll.qlIndexFixing(ONIndex6M,I2897,TRUE,_xll.ohTrigger(RecalcTrigger,Trigger6M)),NA())</f>
        <v>1.6986427421487038E-2</v>
      </c>
      <c r="Q2897" s="178">
        <f>IFERROR(_xll.qlIndexFixing(ONIndex1Y,I2897,TRUE,_xll.ohTrigger(RecalcTrigger,Trigger1Y)),NA())</f>
        <v>1.7104544472926753E-2</v>
      </c>
    </row>
    <row r="2898" spans="2:17" x14ac:dyDescent="0.2">
      <c r="B2898" s="39" t="s">
        <v>42</v>
      </c>
      <c r="D2898" s="42">
        <f>_xll.qlCalendarAdvance(Calendar,$D2897,B2898,"f",FALSE)</f>
        <v>59805</v>
      </c>
      <c r="E2898" s="172">
        <f>_xll.qlInterestRateIndexValueDate(IndexON,D2898)</f>
        <v>59805</v>
      </c>
      <c r="F2898" s="188">
        <f>IFERROR(_xll.qlIndexFixing(IndexON,D2898,TRUE,_xll.ohTrigger(RecalcTrigger,TriggerON)),NA())</f>
        <v>1.6430811431371595E-2</v>
      </c>
      <c r="H2898" s="42">
        <f>_xll.qlCalendarAdvance(Calendar,$H2897,B2898,"f",FALSE)</f>
        <v>59805</v>
      </c>
      <c r="I2898" s="172">
        <f>_xll.qlInterestRateIndexValueDate(Index1M,$H2898)</f>
        <v>59805</v>
      </c>
      <c r="J2898" s="177">
        <f>IFERROR(_xll.qlIndexFixing(Index1M,$H2898,TRUE,_xll.ohTrigger(RecalcTrigger,Trigger1M)),NA())</f>
        <v>1.644807308861862E-2</v>
      </c>
      <c r="K2898" s="44">
        <f>IFERROR(_xll.qlIndexFixing(Index3M,H2898,TRUE,_xll.ohTrigger(RecalcTrigger,Trigger3M)),NA())</f>
        <v>1.6938916405730538E-2</v>
      </c>
      <c r="L2898" s="44">
        <f>IFERROR(_xll.qlIndexFixing(Index6M,$H2898,TRUE,_xll.ohTrigger(RecalcTrigger,Trigger6M)),NA())</f>
        <v>1.714334452140261E-2</v>
      </c>
      <c r="M2898" s="178">
        <f>IFERROR(_xll.qlIndexFixing(Index1Y,$H2898,TRUE,_xll.ohTrigger(RecalcTrigger,Trigger1Y)),NA())</f>
        <v>1.7422090220323587E-2</v>
      </c>
      <c r="N2898" s="177">
        <f>IFERROR(_xll.qlIndexFixing(ONIndex1M,I2898,TRUE,_xll.ohTrigger(RecalcTrigger,Trigger1M)),NA())</f>
        <v>1.6423695411255101E-2</v>
      </c>
      <c r="O2898" s="44">
        <f>IFERROR(_xll.qlIndexFixing(ONIndex3M,I2898,TRUE,_xll.ohTrigger(RecalcTrigger,Trigger3M)),NA())</f>
        <v>1.6863178926966871E-2</v>
      </c>
      <c r="P2898" s="44">
        <f>IFERROR(_xll.qlIndexFixing(ONIndex6M,I2898,TRUE,_xll.ohTrigger(RecalcTrigger,Trigger6M)),NA())</f>
        <v>1.6992350416036306E-2</v>
      </c>
      <c r="Q2898" s="178">
        <f>IFERROR(_xll.qlIndexFixing(ONIndex1Y,I2898,TRUE,_xll.ohTrigger(RecalcTrigger,Trigger1Y)),NA())</f>
        <v>1.7110441396103182E-2</v>
      </c>
    </row>
    <row r="2899" spans="2:17" x14ac:dyDescent="0.2">
      <c r="B2899" s="39" t="s">
        <v>42</v>
      </c>
      <c r="D2899" s="42">
        <f>_xll.qlCalendarAdvance(Calendar,$D2898,B2899,"f",FALSE)</f>
        <v>59812</v>
      </c>
      <c r="E2899" s="172">
        <f>_xll.qlInterestRateIndexValueDate(IndexON,D2899)</f>
        <v>59812</v>
      </c>
      <c r="F2899" s="188">
        <f>IFERROR(_xll.qlIndexFixing(IndexON,D2899,TRUE,_xll.ohTrigger(RecalcTrigger,TriggerON)),NA())</f>
        <v>1.6436904119002671E-2</v>
      </c>
      <c r="H2899" s="42">
        <f>_xll.qlCalendarAdvance(Calendar,$H2898,B2899,"f",FALSE)</f>
        <v>59812</v>
      </c>
      <c r="I2899" s="172">
        <f>_xll.qlInterestRateIndexValueDate(Index1M,$H2899)</f>
        <v>59812</v>
      </c>
      <c r="J2899" s="177">
        <f>IFERROR(_xll.qlIndexFixing(Index1M,$H2899,TRUE,_xll.ohTrigger(RecalcTrigger,Trigger1M)),NA())</f>
        <v>1.6457226506392589E-2</v>
      </c>
      <c r="K2899" s="44">
        <f>IFERROR(_xll.qlIndexFixing(Index3M,H2899,TRUE,_xll.ohTrigger(RecalcTrigger,Trigger3M)),NA())</f>
        <v>1.6945152954680392E-2</v>
      </c>
      <c r="L2899" s="44">
        <f>IFERROR(_xll.qlIndexFixing(Index6M,$H2899,TRUE,_xll.ohTrigger(RecalcTrigger,Trigger6M)),NA())</f>
        <v>1.7150401712788376E-2</v>
      </c>
      <c r="M2899" s="178">
        <f>IFERROR(_xll.qlIndexFixing(Index1Y,$H2899,TRUE,_xll.ohTrigger(RecalcTrigger,Trigger1Y)),NA())</f>
        <v>1.7428555162270272E-2</v>
      </c>
      <c r="N2899" s="177">
        <f>IFERROR(_xll.qlIndexFixing(ONIndex1M,I2899,TRUE,_xll.ohTrigger(RecalcTrigger,Trigger1M)),NA())</f>
        <v>1.6430261695907777E-2</v>
      </c>
      <c r="O2899" s="44">
        <f>IFERROR(_xll.qlIndexFixing(ONIndex3M,I2899,TRUE,_xll.ohTrigger(RecalcTrigger,Trigger3M)),NA())</f>
        <v>1.6869277149248463E-2</v>
      </c>
      <c r="P2899" s="44">
        <f>IFERROR(_xll.qlIndexFixing(ONIndex6M,I2899,TRUE,_xll.ohTrigger(RecalcTrigger,Trigger6M)),NA())</f>
        <v>1.6998289992492532E-2</v>
      </c>
      <c r="Q2899" s="178">
        <f>IFERROR(_xll.qlIndexFixing(ONIndex1Y,I2899,TRUE,_xll.ohTrigger(RecalcTrigger,Trigger1Y)),NA())</f>
        <v>1.7116355211512779E-2</v>
      </c>
    </row>
    <row r="2900" spans="2:17" x14ac:dyDescent="0.2">
      <c r="B2900" s="39" t="s">
        <v>42</v>
      </c>
      <c r="D2900" s="42">
        <f>_xll.qlCalendarAdvance(Calendar,$D2899,B2900,"f",FALSE)</f>
        <v>59819</v>
      </c>
      <c r="E2900" s="172">
        <f>_xll.qlInterestRateIndexValueDate(IndexON,D2900)</f>
        <v>59819</v>
      </c>
      <c r="F2900" s="188">
        <f>IFERROR(_xll.qlIndexFixing(IndexON,D2900,TRUE,_xll.ohTrigger(RecalcTrigger,TriggerON)),NA())</f>
        <v>1.6443013551605823E-2</v>
      </c>
      <c r="H2900" s="42">
        <f>_xll.qlCalendarAdvance(Calendar,$H2899,B2900,"f",FALSE)</f>
        <v>59819</v>
      </c>
      <c r="I2900" s="172">
        <f>_xll.qlInterestRateIndexValueDate(Index1M,$H2900)</f>
        <v>59819</v>
      </c>
      <c r="J2900" s="177">
        <f>IFERROR(_xll.qlIndexFixing(Index1M,$H2900,TRUE,_xll.ohTrigger(RecalcTrigger,Trigger1M)),NA())</f>
        <v>1.6463869262835749E-2</v>
      </c>
      <c r="K2900" s="44">
        <f>IFERROR(_xll.qlIndexFixing(Index3M,H2900,TRUE,_xll.ohTrigger(RecalcTrigger,Trigger3M)),NA())</f>
        <v>1.6951406831624598E-2</v>
      </c>
      <c r="L2900" s="44">
        <f>IFERROR(_xll.qlIndexFixing(Index6M,$H2900,TRUE,_xll.ohTrigger(RecalcTrigger,Trigger6M)),NA())</f>
        <v>1.715662622621604E-2</v>
      </c>
      <c r="M2900" s="178">
        <f>IFERROR(_xll.qlIndexFixing(Index1Y,$H2900,TRUE,_xll.ohTrigger(RecalcTrigger,Trigger1Y)),NA())</f>
        <v>1.7435037332055689E-2</v>
      </c>
      <c r="N2900" s="177">
        <f>IFERROR(_xll.qlIndexFixing(ONIndex1M,I2900,TRUE,_xll.ohTrigger(RecalcTrigger,Trigger1M)),NA())</f>
        <v>1.6436848341250254E-2</v>
      </c>
      <c r="O2900" s="44">
        <f>IFERROR(_xll.qlIndexFixing(ONIndex3M,I2900,TRUE,_xll.ohTrigger(RecalcTrigger,Trigger3M)),NA())</f>
        <v>1.6875392616962914E-2</v>
      </c>
      <c r="P2900" s="44">
        <f>IFERROR(_xll.qlIndexFixing(ONIndex6M,I2900,TRUE,_xll.ohTrigger(RecalcTrigger,Trigger6M)),NA())</f>
        <v>1.7004246151260949E-2</v>
      </c>
      <c r="Q2900" s="178">
        <f>IFERROR(_xll.qlIndexFixing(ONIndex1Y,I2900,TRUE,_xll.ohTrigger(RecalcTrigger,Trigger1Y)),NA())</f>
        <v>1.7122285919155544E-2</v>
      </c>
    </row>
    <row r="2901" spans="2:17" x14ac:dyDescent="0.2">
      <c r="B2901" s="39" t="s">
        <v>42</v>
      </c>
      <c r="D2901" s="42">
        <f>_xll.qlCalendarAdvance(Calendar,$D2900,B2901,"f",FALSE)</f>
        <v>59826</v>
      </c>
      <c r="E2901" s="172">
        <f>_xll.qlInterestRateIndexValueDate(IndexON,D2901)</f>
        <v>59826</v>
      </c>
      <c r="F2901" s="188">
        <f>IFERROR(_xll.qlIndexFixing(IndexON,D2901,TRUE,_xll.ohTrigger(RecalcTrigger,TriggerON)),NA())</f>
        <v>1.6449139729424189E-2</v>
      </c>
      <c r="H2901" s="42">
        <f>_xll.qlCalendarAdvance(Calendar,$H2900,B2901,"f",FALSE)</f>
        <v>59826</v>
      </c>
      <c r="I2901" s="172">
        <f>_xll.qlInterestRateIndexValueDate(Index1M,$H2901)</f>
        <v>59826</v>
      </c>
      <c r="J2901" s="177">
        <f>IFERROR(_xll.qlIndexFixing(Index1M,$H2901,TRUE,_xll.ohTrigger(RecalcTrigger,Trigger1M)),NA())</f>
        <v>1.6470532413256623E-2</v>
      </c>
      <c r="K2901" s="44">
        <f>IFERROR(_xll.qlIndexFixing(Index3M,H2901,TRUE,_xll.ohTrigger(RecalcTrigger,Trigger3M)),NA())</f>
        <v>1.6957678036647723E-2</v>
      </c>
      <c r="L2901" s="44">
        <f>IFERROR(_xll.qlIndexFixing(Index6M,$H2901,TRUE,_xll.ohTrigger(RecalcTrigger,Trigger6M)),NA())</f>
        <v>1.7162867482830548E-2</v>
      </c>
      <c r="M2901" s="178">
        <f>IFERROR(_xll.qlIndexFixing(Index1Y,$H2901,TRUE,_xll.ohTrigger(RecalcTrigger,Trigger1Y)),NA())</f>
        <v>1.7441536730009557E-2</v>
      </c>
      <c r="N2901" s="177">
        <f>IFERROR(_xll.qlIndexFixing(ONIndex1M,I2901,TRUE,_xll.ohTrigger(RecalcTrigger,Trigger1M)),NA())</f>
        <v>1.6443455347525671E-2</v>
      </c>
      <c r="O2901" s="44">
        <f>IFERROR(_xll.qlIndexFixing(ONIndex3M,I2901,TRUE,_xll.ohTrigger(RecalcTrigger,Trigger3M)),NA())</f>
        <v>1.6881525330191272E-2</v>
      </c>
      <c r="P2901" s="44">
        <f>IFERROR(_xll.qlIndexFixing(ONIndex6M,I2901,TRUE,_xll.ohTrigger(RecalcTrigger,Trigger6M)),NA())</f>
        <v>1.7010218892098417E-2</v>
      </c>
      <c r="Q2901" s="178">
        <f>IFERROR(_xll.qlIndexFixing(ONIndex1Y,I2901,TRUE,_xll.ohTrigger(RecalcTrigger,Trigger1Y)),NA())</f>
        <v>1.7128233518950431E-2</v>
      </c>
    </row>
    <row r="2902" spans="2:17" x14ac:dyDescent="0.2">
      <c r="B2902" s="39" t="s">
        <v>42</v>
      </c>
      <c r="D2902" s="42">
        <f>_xll.qlCalendarAdvance(Calendar,$D2901,B2902,"f",FALSE)</f>
        <v>59833</v>
      </c>
      <c r="E2902" s="172">
        <f>_xll.qlInterestRateIndexValueDate(IndexON,D2902)</f>
        <v>59833</v>
      </c>
      <c r="F2902" s="188">
        <f>IFERROR(_xll.qlIndexFixing(IndexON,D2902,TRUE,_xll.ohTrigger(RecalcTrigger,TriggerON)),NA())</f>
        <v>1.6455282652214631E-2</v>
      </c>
      <c r="H2902" s="42">
        <f>_xll.qlCalendarAdvance(Calendar,$H2901,B2902,"f",FALSE)</f>
        <v>59833</v>
      </c>
      <c r="I2902" s="172">
        <f>_xll.qlInterestRateIndexValueDate(Index1M,$H2902)</f>
        <v>59833</v>
      </c>
      <c r="J2902" s="177">
        <f>IFERROR(_xll.qlIndexFixing(Index1M,$H2902,TRUE,_xll.ohTrigger(RecalcTrigger,Trigger1M)),NA())</f>
        <v>1.6477215957692061E-2</v>
      </c>
      <c r="K2902" s="44">
        <f>IFERROR(_xll.qlIndexFixing(Index3M,H2902,TRUE,_xll.ohTrigger(RecalcTrigger,Trigger3M)),NA())</f>
        <v>1.6963966569831703E-2</v>
      </c>
      <c r="L2902" s="44">
        <f>IFERROR(_xll.qlIndexFixing(Index6M,$H2902,TRUE,_xll.ohTrigger(RecalcTrigger,Trigger6M)),NA())</f>
        <v>1.7169125482787789E-2</v>
      </c>
      <c r="M2902" s="178">
        <f>IFERROR(_xll.qlIndexFixing(Index1Y,$H2902,TRUE,_xll.ohTrigger(RecalcTrigger,Trigger1Y)),NA())</f>
        <v>1.7448053356462261E-2</v>
      </c>
      <c r="N2902" s="177">
        <f>IFERROR(_xll.qlIndexFixing(ONIndex1M,I2902,TRUE,_xll.ohTrigger(RecalcTrigger,Trigger1M)),NA())</f>
        <v>1.6450082714328795E-2</v>
      </c>
      <c r="O2902" s="44">
        <f>IFERROR(_xll.qlIndexFixing(ONIndex3M,I2902,TRUE,_xll.ohTrigger(RecalcTrigger,Trigger3M)),NA())</f>
        <v>1.6887675288852488E-2</v>
      </c>
      <c r="P2902" s="44">
        <f>IFERROR(_xll.qlIndexFixing(ONIndex6M,I2902,TRUE,_xll.ohTrigger(RecalcTrigger,Trigger6M)),NA())</f>
        <v>1.7016208215085982E-2</v>
      </c>
      <c r="Q2902" s="178">
        <f>IFERROR(_xll.qlIndexFixing(ONIndex1Y,I2902,TRUE,_xll.ohTrigger(RecalcTrigger,Trigger1Y)),NA())</f>
        <v>1.7134198011059532E-2</v>
      </c>
    </row>
    <row r="2903" spans="2:17" x14ac:dyDescent="0.2">
      <c r="B2903" s="39" t="s">
        <v>42</v>
      </c>
      <c r="D2903" s="42">
        <f>_xll.qlCalendarAdvance(Calendar,$D2902,B2903,"f",FALSE)</f>
        <v>59840</v>
      </c>
      <c r="E2903" s="172">
        <f>_xll.qlInterestRateIndexValueDate(IndexON,D2903)</f>
        <v>59840</v>
      </c>
      <c r="F2903" s="188">
        <f>IFERROR(_xll.qlIndexFixing(IndexON,D2903,TRUE,_xll.ohTrigger(RecalcTrigger,TriggerON)),NA())</f>
        <v>1.6461442320058195E-2</v>
      </c>
      <c r="H2903" s="42">
        <f>_xll.qlCalendarAdvance(Calendar,$H2902,B2903,"f",FALSE)</f>
        <v>59840</v>
      </c>
      <c r="I2903" s="172">
        <f>_xll.qlInterestRateIndexValueDate(Index1M,$H2903)</f>
        <v>59840</v>
      </c>
      <c r="J2903" s="177">
        <f>IFERROR(_xll.qlIndexFixing(Index1M,$H2903,TRUE,_xll.ohTrigger(RecalcTrigger,Trigger1M)),NA())</f>
        <v>1.6481362487989409E-2</v>
      </c>
      <c r="K2903" s="44">
        <f>IFERROR(_xll.qlIndexFixing(Index3M,H2903,TRUE,_xll.ohTrigger(RecalcTrigger,Trigger3M)),NA())</f>
        <v>1.6970272431256699E-2</v>
      </c>
      <c r="L2903" s="44">
        <f>IFERROR(_xll.qlIndexFixing(Index6M,$H2903,TRUE,_xll.ohTrigger(RecalcTrigger,Trigger6M)),NA())</f>
        <v>1.7174543364958675E-2</v>
      </c>
      <c r="M2903" s="178">
        <f>IFERROR(_xll.qlIndexFixing(Index1Y,$H2903,TRUE,_xll.ohTrigger(RecalcTrigger,Trigger1Y)),NA())</f>
        <v>1.7454587211745295E-2</v>
      </c>
      <c r="N2903" s="177">
        <f>IFERROR(_xll.qlIndexFixing(ONIndex1M,I2903,TRUE,_xll.ohTrigger(RecalcTrigger,Trigger1M)),NA())</f>
        <v>1.6456730441902767E-2</v>
      </c>
      <c r="O2903" s="44">
        <f>IFERROR(_xll.qlIndexFixing(ONIndex3M,I2903,TRUE,_xll.ohTrigger(RecalcTrigger,Trigger3M)),NA())</f>
        <v>1.6893842492946565E-2</v>
      </c>
      <c r="P2903" s="44">
        <f>IFERROR(_xll.qlIndexFixing(ONIndex6M,I2903,TRUE,_xll.ohTrigger(RecalcTrigger,Trigger6M)),NA())</f>
        <v>1.7022214120061552E-2</v>
      </c>
      <c r="Q2903" s="178">
        <f>IFERROR(_xll.qlIndexFixing(ONIndex1Y,I2903,TRUE,_xll.ohTrigger(RecalcTrigger,Trigger1Y)),NA())</f>
        <v>1.71401793954018E-2</v>
      </c>
    </row>
    <row r="2904" spans="2:17" x14ac:dyDescent="0.2">
      <c r="B2904" s="39" t="s">
        <v>42</v>
      </c>
      <c r="D2904" s="42">
        <f>_xll.qlCalendarAdvance(Calendar,$D2903,B2904,"f",FALSE)</f>
        <v>59847</v>
      </c>
      <c r="E2904" s="172">
        <f>_xll.qlInterestRateIndexValueDate(IndexON,D2904)</f>
        <v>59847</v>
      </c>
      <c r="F2904" s="188">
        <f>IFERROR(_xll.qlIndexFixing(IndexON,D2904,TRUE,_xll.ohTrigger(RecalcTrigger,TriggerON)),NA())</f>
        <v>1.6467618733116973E-2</v>
      </c>
      <c r="H2904" s="42">
        <f>_xll.qlCalendarAdvance(Calendar,$H2903,B2904,"f",FALSE)</f>
        <v>59847</v>
      </c>
      <c r="I2904" s="172">
        <f>_xll.qlInterestRateIndexValueDate(Index1M,$H2904)</f>
        <v>59847</v>
      </c>
      <c r="J2904" s="177">
        <f>IFERROR(_xll.qlIndexFixing(Index1M,$H2904,TRUE,_xll.ohTrigger(RecalcTrigger,Trigger1M)),NA())</f>
        <v>1.6488081540583233E-2</v>
      </c>
      <c r="K2904" s="44">
        <f>IFERROR(_xll.qlIndexFixing(Index3M,H2904,TRUE,_xll.ohTrigger(RecalcTrigger,Trigger3M)),NA())</f>
        <v>1.6976595621005518E-2</v>
      </c>
      <c r="L2904" s="44">
        <f>IFERROR(_xll.qlIndexFixing(Index6M,$H2904,TRUE,_xll.ohTrigger(RecalcTrigger,Trigger6M)),NA())</f>
        <v>1.7180833361306467E-2</v>
      </c>
      <c r="M2904" s="178">
        <f>IFERROR(_xll.qlIndexFixing(Index1Y,$H2904,TRUE,_xll.ohTrigger(RecalcTrigger,Trigger1Y)),NA())</f>
        <v>1.7461138296190594E-2</v>
      </c>
      <c r="N2904" s="177">
        <f>IFERROR(_xll.qlIndexFixing(ONIndex1M,I2904,TRUE,_xll.ohTrigger(RecalcTrigger,Trigger1M)),NA())</f>
        <v>1.6463398530247586E-2</v>
      </c>
      <c r="O2904" s="44">
        <f>IFERROR(_xll.qlIndexFixing(ONIndex3M,I2904,TRUE,_xll.ohTrigger(RecalcTrigger,Trigger3M)),NA())</f>
        <v>1.6900026942554547E-2</v>
      </c>
      <c r="P2904" s="44">
        <f>IFERROR(_xll.qlIndexFixing(ONIndex6M,I2904,TRUE,_xll.ohTrigger(RecalcTrigger,Trigger6M)),NA())</f>
        <v>1.7028236607268266E-2</v>
      </c>
      <c r="Q2904" s="178">
        <f>IFERROR(_xll.qlIndexFixing(ONIndex1Y,I2904,TRUE,_xll.ohTrigger(RecalcTrigger,Trigger1Y)),NA())</f>
        <v>1.714617767189619E-2</v>
      </c>
    </row>
    <row r="2905" spans="2:17" x14ac:dyDescent="0.2">
      <c r="B2905" s="39" t="s">
        <v>42</v>
      </c>
      <c r="D2905" s="42">
        <f>_xll.qlCalendarAdvance(Calendar,$D2904,B2905,"f",FALSE)</f>
        <v>59854</v>
      </c>
      <c r="E2905" s="172">
        <f>_xll.qlInterestRateIndexValueDate(IndexON,D2905)</f>
        <v>59854</v>
      </c>
      <c r="F2905" s="188">
        <f>IFERROR(_xll.qlIndexFixing(IndexON,D2905,TRUE,_xll.ohTrigger(RecalcTrigger,TriggerON)),NA())</f>
        <v>1.6473811891147827E-2</v>
      </c>
      <c r="H2905" s="42">
        <f>_xll.qlCalendarAdvance(Calendar,$H2904,B2905,"f",FALSE)</f>
        <v>59854</v>
      </c>
      <c r="I2905" s="172">
        <f>_xll.qlInterestRateIndexValueDate(Index1M,$H2905)</f>
        <v>59854</v>
      </c>
      <c r="J2905" s="177">
        <f>IFERROR(_xll.qlIndexFixing(Index1M,$H2905,TRUE,_xll.ohTrigger(RecalcTrigger,Trigger1M)),NA())</f>
        <v>1.6494820984161961E-2</v>
      </c>
      <c r="K2905" s="44">
        <f>IFERROR(_xll.qlIndexFixing(Index3M,H2905,TRUE,_xll.ohTrigger(RecalcTrigger,Trigger3M)),NA())</f>
        <v>1.6982936139161853E-2</v>
      </c>
      <c r="L2905" s="44">
        <f>IFERROR(_xll.qlIndexFixing(Index6M,$H2905,TRUE,_xll.ohTrigger(RecalcTrigger,Trigger6M)),NA())</f>
        <v>1.7187140100562326E-2</v>
      </c>
      <c r="M2905" s="178">
        <f>IFERROR(_xll.qlIndexFixing(Index1Y,$H2905,TRUE,_xll.ohTrigger(RecalcTrigger,Trigger1Y)),NA())</f>
        <v>1.7467706610131643E-2</v>
      </c>
      <c r="N2905" s="177">
        <f>IFERROR(_xll.qlIndexFixing(ONIndex1M,I2905,TRUE,_xll.ohTrigger(RecalcTrigger,Trigger1M)),NA())</f>
        <v>1.6470086979201159E-2</v>
      </c>
      <c r="O2905" s="44">
        <f>IFERROR(_xll.qlIndexFixing(ONIndex3M,I2905,TRUE,_xll.ohTrigger(RecalcTrigger,Trigger3M)),NA())</f>
        <v>1.6906228637676435E-2</v>
      </c>
      <c r="P2905" s="44">
        <f>IFERROR(_xll.qlIndexFixing(ONIndex6M,I2905,TRUE,_xll.ohTrigger(RecalcTrigger,Trigger6M)),NA())</f>
        <v>1.7034275676625077E-2</v>
      </c>
      <c r="Q2905" s="178">
        <f>IFERROR(_xll.qlIndexFixing(ONIndex1Y,I2905,TRUE,_xll.ohTrigger(RecalcTrigger,Trigger1Y)),NA())</f>
        <v>1.7152192840704794E-2</v>
      </c>
    </row>
    <row r="2906" spans="2:17" x14ac:dyDescent="0.2">
      <c r="B2906" s="39" t="s">
        <v>42</v>
      </c>
      <c r="D2906" s="42">
        <f>_xll.qlCalendarAdvance(Calendar,$D2905,B2906,"f",FALSE)</f>
        <v>59861</v>
      </c>
      <c r="E2906" s="172">
        <f>_xll.qlInterestRateIndexValueDate(IndexON,D2906)</f>
        <v>59861</v>
      </c>
      <c r="F2906" s="188">
        <f>IFERROR(_xll.qlIndexFixing(IndexON,D2906,TRUE,_xll.ohTrigger(RecalcTrigger,TriggerON)),NA())</f>
        <v>1.6480021794312849E-2</v>
      </c>
      <c r="H2906" s="42">
        <f>_xll.qlCalendarAdvance(Calendar,$H2905,B2906,"f",FALSE)</f>
        <v>59861</v>
      </c>
      <c r="I2906" s="172">
        <f>_xll.qlInterestRateIndexValueDate(Index1M,$H2906)</f>
        <v>59861</v>
      </c>
      <c r="J2906" s="177">
        <f>IFERROR(_xll.qlIndexFixing(Index1M,$H2906,TRUE,_xll.ohTrigger(RecalcTrigger,Trigger1M)),NA())</f>
        <v>1.6501580818760707E-2</v>
      </c>
      <c r="K2906" s="44">
        <f>IFERROR(_xll.qlIndexFixing(Index3M,H2906,TRUE,_xll.ohTrigger(RecalcTrigger,Trigger3M)),NA())</f>
        <v>1.6989293985806744E-2</v>
      </c>
      <c r="L2906" s="44">
        <f>IFERROR(_xll.qlIndexFixing(Index6M,$H2906,TRUE,_xll.ohTrigger(RecalcTrigger,Trigger6M)),NA())</f>
        <v>1.7193463582883893E-2</v>
      </c>
      <c r="M2906" s="178">
        <f>IFERROR(_xll.qlIndexFixing(Index1Y,$H2906,TRUE,_xll.ohTrigger(RecalcTrigger,Trigger1Y)),NA())</f>
        <v>1.7474292153902594E-2</v>
      </c>
      <c r="N2906" s="177">
        <f>IFERROR(_xll.qlIndexFixing(ONIndex1M,I2906,TRUE,_xll.ohTrigger(RecalcTrigger,Trigger1M)),NA())</f>
        <v>1.647679578892558E-2</v>
      </c>
      <c r="O2906" s="44">
        <f>IFERROR(_xll.qlIndexFixing(ONIndex3M,I2906,TRUE,_xll.ohTrigger(RecalcTrigger,Trigger3M)),NA())</f>
        <v>1.691244757806909E-2</v>
      </c>
      <c r="P2906" s="44">
        <f>IFERROR(_xll.qlIndexFixing(ONIndex6M,I2906,TRUE,_xll.ohTrigger(RecalcTrigger,Trigger6M)),NA())</f>
        <v>1.7040331328050939E-2</v>
      </c>
      <c r="Q2906" s="178">
        <f>IFERROR(_xll.qlIndexFixing(ONIndex1Y,I2906,TRUE,_xll.ohTrigger(RecalcTrigger,Trigger1Y)),NA())</f>
        <v>1.7158224901746566E-2</v>
      </c>
    </row>
    <row r="2907" spans="2:17" x14ac:dyDescent="0.2">
      <c r="B2907" s="39" t="s">
        <v>42</v>
      </c>
      <c r="D2907" s="42">
        <f>_xll.qlCalendarAdvance(Calendar,$D2906,B2907,"f",FALSE)</f>
        <v>59868</v>
      </c>
      <c r="E2907" s="172">
        <f>_xll.qlInterestRateIndexValueDate(IndexON,D2907)</f>
        <v>59868</v>
      </c>
      <c r="F2907" s="188">
        <f>IFERROR(_xll.qlIndexFixing(IndexON,D2907,TRUE,_xll.ohTrigger(RecalcTrigger,TriggerON)),NA())</f>
        <v>1.6486248442449947E-2</v>
      </c>
      <c r="H2907" s="42">
        <f>_xll.qlCalendarAdvance(Calendar,$H2906,B2907,"f",FALSE)</f>
        <v>59868</v>
      </c>
      <c r="I2907" s="172">
        <f>_xll.qlInterestRateIndexValueDate(Index1M,$H2907)</f>
        <v>59868</v>
      </c>
      <c r="J2907" s="177">
        <f>IFERROR(_xll.qlIndexFixing(Index1M,$H2907,TRUE,_xll.ohTrigger(RecalcTrigger,Trigger1M)),NA())</f>
        <v>1.6508361044406488E-2</v>
      </c>
      <c r="K2907" s="44">
        <f>IFERROR(_xll.qlIndexFixing(Index3M,H2907,TRUE,_xll.ohTrigger(RecalcTrigger,Trigger3M)),NA())</f>
        <v>1.6995669161023883E-2</v>
      </c>
      <c r="L2907" s="44">
        <f>IFERROR(_xll.qlIndexFixing(Index6M,$H2907,TRUE,_xll.ohTrigger(RecalcTrigger,Trigger6M)),NA())</f>
        <v>1.7199803808426579E-2</v>
      </c>
      <c r="M2907" s="178">
        <f>IFERROR(_xll.qlIndexFixing(Index1Y,$H2907,TRUE,_xll.ohTrigger(RecalcTrigger,Trigger1Y)),NA())</f>
        <v>1.7480894927837814E-2</v>
      </c>
      <c r="N2907" s="177">
        <f>IFERROR(_xll.qlIndexFixing(ONIndex1M,I2907,TRUE,_xll.ohTrigger(RecalcTrigger,Trigger1M)),NA())</f>
        <v>1.6483524959339801E-2</v>
      </c>
      <c r="O2907" s="44">
        <f>IFERROR(_xll.qlIndexFixing(ONIndex3M,I2907,TRUE,_xll.ohTrigger(RecalcTrigger,Trigger3M)),NA())</f>
        <v>1.691868376397565E-2</v>
      </c>
      <c r="P2907" s="44">
        <f>IFERROR(_xll.qlIndexFixing(ONIndex6M,I2907,TRUE,_xll.ohTrigger(RecalcTrigger,Trigger6M)),NA())</f>
        <v>1.7046403561464807E-2</v>
      </c>
      <c r="Q2907" s="178">
        <f>IFERROR(_xll.qlIndexFixing(ONIndex1Y,I2907,TRUE,_xll.ohTrigger(RecalcTrigger,Trigger1Y)),NA())</f>
        <v>1.7164273854940459E-2</v>
      </c>
    </row>
    <row r="2908" spans="2:17" x14ac:dyDescent="0.2">
      <c r="B2908" s="39" t="s">
        <v>42</v>
      </c>
      <c r="D2908" s="42">
        <f>_xll.qlCalendarAdvance(Calendar,$D2907,B2908,"f",FALSE)</f>
        <v>59875</v>
      </c>
      <c r="E2908" s="172">
        <f>_xll.qlInterestRateIndexValueDate(IndexON,D2908)</f>
        <v>59875</v>
      </c>
      <c r="F2908" s="188">
        <f>IFERROR(_xll.qlIndexFixing(IndexON,D2908,TRUE,_xll.ohTrigger(RecalcTrigger,TriggerON)),NA())</f>
        <v>1.6492491835802259E-2</v>
      </c>
      <c r="H2908" s="42">
        <f>_xll.qlCalendarAdvance(Calendar,$H2907,B2908,"f",FALSE)</f>
        <v>59875</v>
      </c>
      <c r="I2908" s="172">
        <f>_xll.qlInterestRateIndexValueDate(Index1M,$H2908)</f>
        <v>59875</v>
      </c>
      <c r="J2908" s="177">
        <f>IFERROR(_xll.qlIndexFixing(Index1M,$H2908,TRUE,_xll.ohTrigger(RecalcTrigger,Trigger1M)),NA())</f>
        <v>1.6517745500693029E-2</v>
      </c>
      <c r="K2908" s="44">
        <f>IFERROR(_xll.qlIndexFixing(Index3M,H2908,TRUE,_xll.ohTrigger(RecalcTrigger,Trigger3M)),NA())</f>
        <v>1.7001206393352133E-2</v>
      </c>
      <c r="L2908" s="44">
        <f>IFERROR(_xll.qlIndexFixing(Index6M,$H2908,TRUE,_xll.ohTrigger(RecalcTrigger,Trigger6M)),NA())</f>
        <v>1.7207025101501166E-2</v>
      </c>
      <c r="M2908" s="178">
        <f>IFERROR(_xll.qlIndexFixing(Index1Y,$H2908,TRUE,_xll.ohTrigger(RecalcTrigger,Trigger1Y)),NA())</f>
        <v>1.7487514932273893E-2</v>
      </c>
      <c r="N2908" s="177">
        <f>IFERROR(_xll.qlIndexFixing(ONIndex1M,I2908,TRUE,_xll.ohTrigger(RecalcTrigger,Trigger1M)),NA())</f>
        <v>1.649027449052487E-2</v>
      </c>
      <c r="O2908" s="44">
        <f>IFERROR(_xll.qlIndexFixing(ONIndex3M,I2908,TRUE,_xll.ohTrigger(RecalcTrigger,Trigger3M)),NA())</f>
        <v>1.6924937195477163E-2</v>
      </c>
      <c r="P2908" s="44">
        <f>IFERROR(_xll.qlIndexFixing(ONIndex6M,I2908,TRUE,_xll.ohTrigger(RecalcTrigger,Trigger6M)),NA())</f>
        <v>1.7052492377190864E-2</v>
      </c>
      <c r="Q2908" s="178">
        <f>IFERROR(_xll.qlIndexFixing(ONIndex1Y,I2908,TRUE,_xll.ohTrigger(RecalcTrigger,Trigger1Y)),NA())</f>
        <v>1.7170339700448567E-2</v>
      </c>
    </row>
    <row r="2909" spans="2:17" x14ac:dyDescent="0.2">
      <c r="B2909" s="39" t="s">
        <v>42</v>
      </c>
      <c r="D2909" s="42">
        <f>_xll.qlCalendarAdvance(Calendar,$D2908,B2909,"f",FALSE)</f>
        <v>59882</v>
      </c>
      <c r="E2909" s="172">
        <f>_xll.qlInterestRateIndexValueDate(IndexON,D2909)</f>
        <v>59882</v>
      </c>
      <c r="F2909" s="188">
        <f>IFERROR(_xll.qlIndexFixing(IndexON,D2909,TRUE,_xll.ohTrigger(RecalcTrigger,TriggerON)),NA())</f>
        <v>1.6498751974126646E-2</v>
      </c>
      <c r="H2909" s="42">
        <f>_xll.qlCalendarAdvance(Calendar,$H2908,B2909,"f",FALSE)</f>
        <v>59882</v>
      </c>
      <c r="I2909" s="172">
        <f>_xll.qlInterestRateIndexValueDate(Index1M,$H2909)</f>
        <v>59882</v>
      </c>
      <c r="J2909" s="177">
        <f>IFERROR(_xll.qlIndexFixing(Index1M,$H2909,TRUE,_xll.ohTrigger(RecalcTrigger,Trigger1M)),NA())</f>
        <v>1.6524571804274149E-2</v>
      </c>
      <c r="K2909" s="44">
        <f>IFERROR(_xll.qlIndexFixing(Index3M,H2909,TRUE,_xll.ohTrigger(RecalcTrigger,Trigger3M)),NA())</f>
        <v>1.7007614690268118E-2</v>
      </c>
      <c r="L2909" s="44">
        <f>IFERROR(_xll.qlIndexFixing(Index6M,$H2909,TRUE,_xll.ohTrigger(RecalcTrigger,Trigger6M)),NA())</f>
        <v>1.7213400309253099E-2</v>
      </c>
      <c r="M2909" s="178">
        <f>IFERROR(_xll.qlIndexFixing(Index1Y,$H2909,TRUE,_xll.ohTrigger(RecalcTrigger,Trigger1Y)),NA())</f>
        <v>1.749415216754675E-2</v>
      </c>
      <c r="N2909" s="177">
        <f>IFERROR(_xll.qlIndexFixing(ONIndex1M,I2909,TRUE,_xll.ohTrigger(RecalcTrigger,Trigger1M)),NA())</f>
        <v>1.6497044382399739E-2</v>
      </c>
      <c r="O2909" s="44">
        <f>IFERROR(_xll.qlIndexFixing(ONIndex3M,I2909,TRUE,_xll.ohTrigger(RecalcTrigger,Trigger3M)),NA())</f>
        <v>1.6931207872330489E-2</v>
      </c>
      <c r="P2909" s="44">
        <f>IFERROR(_xll.qlIndexFixing(ONIndex6M,I2909,TRUE,_xll.ohTrigger(RecalcTrigger,Trigger6M)),NA())</f>
        <v>1.7058597774985973E-2</v>
      </c>
      <c r="Q2909" s="178">
        <f>IFERROR(_xll.qlIndexFixing(ONIndex1Y,I2909,TRUE,_xll.ohTrigger(RecalcTrigger,Trigger1Y)),NA())</f>
        <v>1.7176422438189842E-2</v>
      </c>
    </row>
    <row r="2910" spans="2:17" x14ac:dyDescent="0.2">
      <c r="B2910" s="39" t="s">
        <v>42</v>
      </c>
      <c r="D2910" s="42">
        <f>_xll.qlCalendarAdvance(Calendar,$D2909,B2910,"f",FALSE)</f>
        <v>59889</v>
      </c>
      <c r="E2910" s="172">
        <f>_xll.qlInterestRateIndexValueDate(IndexON,D2910)</f>
        <v>59889</v>
      </c>
      <c r="F2910" s="188">
        <f>IFERROR(_xll.qlIndexFixing(IndexON,D2910,TRUE,_xll.ohTrigger(RecalcTrigger,TriggerON)),NA())</f>
        <v>1.6505028857666248E-2</v>
      </c>
      <c r="H2910" s="42">
        <f>_xll.qlCalendarAdvance(Calendar,$H2909,B2910,"f",FALSE)</f>
        <v>59889</v>
      </c>
      <c r="I2910" s="172">
        <f>_xll.qlInterestRateIndexValueDate(Index1M,$H2910)</f>
        <v>59889</v>
      </c>
      <c r="J2910" s="177">
        <f>IFERROR(_xll.qlIndexFixing(Index1M,$H2910,TRUE,_xll.ohTrigger(RecalcTrigger,Trigger1M)),NA())</f>
        <v>1.6531418502166995E-2</v>
      </c>
      <c r="K2910" s="44">
        <f>IFERROR(_xll.qlIndexFixing(Index3M,H2910,TRUE,_xll.ohTrigger(RecalcTrigger,Trigger3M)),NA())</f>
        <v>1.7014040315081108E-2</v>
      </c>
      <c r="L2910" s="44">
        <f>IFERROR(_xll.qlIndexFixing(Index6M,$H2910,TRUE,_xll.ohTrigger(RecalcTrigger,Trigger6M)),NA())</f>
        <v>1.721979226160775E-2</v>
      </c>
      <c r="M2910" s="178">
        <f>IFERROR(_xll.qlIndexFixing(Index1Y,$H2910,TRUE,_xll.ohTrigger(RecalcTrigger,Trigger1Y)),NA())</f>
        <v>1.7500806633994302E-2</v>
      </c>
      <c r="N2910" s="177">
        <f>IFERROR(_xll.qlIndexFixing(ONIndex1M,I2910,TRUE,_xll.ohTrigger(RecalcTrigger,Trigger1M)),NA())</f>
        <v>1.6503834634964409E-2</v>
      </c>
      <c r="O2910" s="44">
        <f>IFERROR(_xll.qlIndexFixing(ONIndex3M,I2910,TRUE,_xll.ohTrigger(RecalcTrigger,Trigger3M)),NA())</f>
        <v>1.6937495794616675E-2</v>
      </c>
      <c r="P2910" s="44">
        <f>IFERROR(_xll.qlIndexFixing(ONIndex6M,I2910,TRUE,_xll.ohTrigger(RecalcTrigger,Trigger6M)),NA())</f>
        <v>1.7064719754769087E-2</v>
      </c>
      <c r="Q2910" s="178">
        <f>IFERROR(_xll.qlIndexFixing(ONIndex1Y,I2910,TRUE,_xll.ohTrigger(RecalcTrigger,Trigger1Y)),NA())</f>
        <v>1.7182522068083239E-2</v>
      </c>
    </row>
    <row r="2911" spans="2:17" x14ac:dyDescent="0.2">
      <c r="B2911" s="39" t="s">
        <v>42</v>
      </c>
      <c r="D2911" s="42">
        <f>_xll.qlCalendarAdvance(Calendar,$D2910,B2911,"f",FALSE)</f>
        <v>59897</v>
      </c>
      <c r="E2911" s="172">
        <f>_xll.qlInterestRateIndexValueDate(IndexON,D2911)</f>
        <v>59897</v>
      </c>
      <c r="F2911" s="188">
        <f>IFERROR(_xll.qlIndexFixing(IndexON,D2911,TRUE,_xll.ohTrigger(RecalcTrigger,TriggerON)),NA())</f>
        <v>1.6512222943019239E-2</v>
      </c>
      <c r="H2911" s="42">
        <f>_xll.qlCalendarAdvance(Calendar,$H2910,B2911,"f",FALSE)</f>
        <v>59897</v>
      </c>
      <c r="I2911" s="172">
        <f>_xll.qlInterestRateIndexValueDate(Index1M,$H2911)</f>
        <v>59897</v>
      </c>
      <c r="J2911" s="177">
        <f>IFERROR(_xll.qlIndexFixing(Index1M,$H2911,TRUE,_xll.ohTrigger(RecalcTrigger,Trigger1M)),NA())</f>
        <v>1.653840124652483E-2</v>
      </c>
      <c r="K2911" s="44">
        <f>IFERROR(_xll.qlIndexFixing(Index3M,H2911,TRUE,_xll.ohTrigger(RecalcTrigger,Trigger3M)),NA())</f>
        <v>1.7021405104238732E-2</v>
      </c>
      <c r="L2911" s="44">
        <f>IFERROR(_xll.qlIndexFixing(Index6M,$H2911,TRUE,_xll.ohTrigger(RecalcTrigger,Trigger6M)),NA())</f>
        <v>1.7227117853814082E-2</v>
      </c>
      <c r="M2911" s="178">
        <f>IFERROR(_xll.qlIndexFixing(Index1Y,$H2911,TRUE,_xll.ohTrigger(RecalcTrigger,Trigger1Y)),NA())</f>
        <v>1.7510244249112735E-2</v>
      </c>
      <c r="N2911" s="177">
        <f>IFERROR(_xll.qlIndexFixing(ONIndex1M,I2911,TRUE,_xll.ohTrigger(RecalcTrigger,Trigger1M)),NA())</f>
        <v>1.6511619855194004E-2</v>
      </c>
      <c r="O2911" s="44">
        <f>IFERROR(_xll.qlIndexFixing(ONIndex3M,I2911,TRUE,_xll.ohTrigger(RecalcTrigger,Trigger3M)),NA())</f>
        <v>1.694470310850571E-2</v>
      </c>
      <c r="P2911" s="44">
        <f>IFERROR(_xll.qlIndexFixing(ONIndex6M,I2911,TRUE,_xll.ohTrigger(RecalcTrigger,Trigger6M)),NA())</f>
        <v>1.7071736607953136E-2</v>
      </c>
      <c r="Q2911" s="178">
        <f>IFERROR(_xll.qlIndexFixing(ONIndex1Y,I2911,TRUE,_xll.ohTrigger(RecalcTrigger,Trigger1Y)),NA())</f>
        <v>1.7189513758180119E-2</v>
      </c>
    </row>
    <row r="2912" spans="2:17" x14ac:dyDescent="0.2">
      <c r="B2912" s="39" t="s">
        <v>42</v>
      </c>
      <c r="D2912" s="42">
        <f>_xll.qlCalendarAdvance(Calendar,$D2911,B2912,"f",FALSE)</f>
        <v>59904</v>
      </c>
      <c r="E2912" s="172">
        <f>_xll.qlInterestRateIndexValueDate(IndexON,D2912)</f>
        <v>59904</v>
      </c>
      <c r="F2912" s="188">
        <f>IFERROR(_xll.qlIndexFixing(IndexON,D2912,TRUE,_xll.ohTrigger(RecalcTrigger,TriggerON)),NA())</f>
        <v>1.6518535708746063E-2</v>
      </c>
      <c r="H2912" s="42">
        <f>_xll.qlCalendarAdvance(Calendar,$H2911,B2912,"f",FALSE)</f>
        <v>59904</v>
      </c>
      <c r="I2912" s="172">
        <f>_xll.qlInterestRateIndexValueDate(Index1M,$H2912)</f>
        <v>59904</v>
      </c>
      <c r="J2912" s="177">
        <f>IFERROR(_xll.qlIndexFixing(Index1M,$H2912,TRUE,_xll.ohTrigger(RecalcTrigger,Trigger1M)),NA())</f>
        <v>1.6545289877925376E-2</v>
      </c>
      <c r="K2912" s="44">
        <f>IFERROR(_xll.qlIndexFixing(Index3M,H2912,TRUE,_xll.ohTrigger(RecalcTrigger,Trigger3M)),NA())</f>
        <v>1.7027867860540644E-2</v>
      </c>
      <c r="L2912" s="44">
        <f>IFERROR(_xll.qlIndexFixing(Index6M,$H2912,TRUE,_xll.ohTrigger(RecalcTrigger,Trigger6M)),NA())</f>
        <v>1.7232675163150201E-2</v>
      </c>
      <c r="M2912" s="178">
        <f>IFERROR(_xll.qlIndexFixing(Index1Y,$H2912,TRUE,_xll.ohTrigger(RecalcTrigger,Trigger1Y)),NA())</f>
        <v>1.7516938739315764E-2</v>
      </c>
      <c r="N2912" s="177">
        <f>IFERROR(_xll.qlIndexFixing(ONIndex1M,I2912,TRUE,_xll.ohTrigger(RecalcTrigger,Trigger1M)),NA())</f>
        <v>1.6518453737889294E-2</v>
      </c>
      <c r="O2912" s="44">
        <f>IFERROR(_xll.qlIndexFixing(ONIndex3M,I2912,TRUE,_xll.ohTrigger(RecalcTrigger,Trigger3M)),NA())</f>
        <v>1.6951027985383504E-2</v>
      </c>
      <c r="P2912" s="44">
        <f>IFERROR(_xll.qlIndexFixing(ONIndex6M,I2912,TRUE,_xll.ohTrigger(RecalcTrigger,Trigger6M)),NA())</f>
        <v>1.7077894121019233E-2</v>
      </c>
      <c r="Q2912" s="178">
        <f>IFERROR(_xll.qlIndexFixing(ONIndex1Y,I2912,TRUE,_xll.ohTrigger(RecalcTrigger,Trigger1Y)),NA())</f>
        <v>1.7195649585773909E-2</v>
      </c>
    </row>
    <row r="2913" spans="2:17" x14ac:dyDescent="0.2">
      <c r="B2913" s="39" t="s">
        <v>42</v>
      </c>
      <c r="D2913" s="42">
        <f>_xll.qlCalendarAdvance(Calendar,$D2912,B2913,"f",FALSE)</f>
        <v>59911</v>
      </c>
      <c r="E2913" s="172">
        <f>_xll.qlInterestRateIndexValueDate(IndexON,D2913)</f>
        <v>59911</v>
      </c>
      <c r="F2913" s="188">
        <f>IFERROR(_xll.qlIndexFixing(IndexON,D2913,TRUE,_xll.ohTrigger(RecalcTrigger,TriggerON)),NA())</f>
        <v>1.6524865219688101E-2</v>
      </c>
      <c r="H2913" s="42">
        <f>_xll.qlCalendarAdvance(Calendar,$H2912,B2913,"f",FALSE)</f>
        <v>59911</v>
      </c>
      <c r="I2913" s="172">
        <f>_xll.qlInterestRateIndexValueDate(Index1M,$H2913)</f>
        <v>59911</v>
      </c>
      <c r="J2913" s="177">
        <f>IFERROR(_xll.qlIndexFixing(Index1M,$H2913,TRUE,_xll.ohTrigger(RecalcTrigger,Trigger1M)),NA())</f>
        <v>1.6552198902705234E-2</v>
      </c>
      <c r="K2913" s="44">
        <f>IFERROR(_xll.qlIndexFixing(Index3M,H2913,TRUE,_xll.ohTrigger(RecalcTrigger,Trigger3M)),NA())</f>
        <v>1.7034347945004073E-2</v>
      </c>
      <c r="L2913" s="44">
        <f>IFERROR(_xll.qlIndexFixing(Index6M,$H2913,TRUE,_xll.ohTrigger(RecalcTrigger,Trigger6M)),NA())</f>
        <v>1.7239118243381622E-2</v>
      </c>
      <c r="M2913" s="178">
        <f>IFERROR(_xll.qlIndexFixing(Index1Y,$H2913,TRUE,_xll.ohTrigger(RecalcTrigger,Trigger1Y)),NA())</f>
        <v>1.75236504636904E-2</v>
      </c>
      <c r="N2913" s="177">
        <f>IFERROR(_xll.qlIndexFixing(ONIndex1M,I2913,TRUE,_xll.ohTrigger(RecalcTrigger,Trigger1M)),NA())</f>
        <v>1.652530798135543E-2</v>
      </c>
      <c r="O2913" s="44">
        <f>IFERROR(_xll.qlIndexFixing(ONIndex3M,I2913,TRUE,_xll.ohTrigger(RecalcTrigger,Trigger3M)),NA())</f>
        <v>1.6957370107856251E-2</v>
      </c>
      <c r="P2913" s="44">
        <f>IFERROR(_xll.qlIndexFixing(ONIndex6M,I2913,TRUE,_xll.ohTrigger(RecalcTrigger,Trigger6M)),NA())</f>
        <v>1.708406821615438E-2</v>
      </c>
      <c r="Q2913" s="178">
        <f>IFERROR(_xll.qlIndexFixing(ONIndex1Y,I2913,TRUE,_xll.ohTrigger(RecalcTrigger,Trigger1Y)),NA())</f>
        <v>1.7201802305681912E-2</v>
      </c>
    </row>
    <row r="2914" spans="2:17" x14ac:dyDescent="0.2">
      <c r="B2914" s="39" t="s">
        <v>42</v>
      </c>
      <c r="D2914" s="42">
        <f>_xll.qlCalendarAdvance(Calendar,$D2913,B2914,"f",FALSE)</f>
        <v>59918</v>
      </c>
      <c r="E2914" s="172">
        <f>_xll.qlInterestRateIndexValueDate(IndexON,D2914)</f>
        <v>59918</v>
      </c>
      <c r="F2914" s="188">
        <f>IFERROR(_xll.qlIndexFixing(IndexON,D2914,TRUE,_xll.ohTrigger(RecalcTrigger,TriggerON)),NA())</f>
        <v>1.6531211475683261E-2</v>
      </c>
      <c r="H2914" s="42">
        <f>_xll.qlCalendarAdvance(Calendar,$H2913,B2914,"f",FALSE)</f>
        <v>59918</v>
      </c>
      <c r="I2914" s="172">
        <f>_xll.qlInterestRateIndexValueDate(Index1M,$H2914)</f>
        <v>59918</v>
      </c>
      <c r="J2914" s="177">
        <f>IFERROR(_xll.qlIndexFixing(Index1M,$H2914,TRUE,_xll.ohTrigger(RecalcTrigger,Trigger1M)),NA())</f>
        <v>1.6559128320897329E-2</v>
      </c>
      <c r="K2914" s="44">
        <f>IFERROR(_xll.qlIndexFixing(Index3M,H2914,TRUE,_xll.ohTrigger(RecalcTrigger,Trigger3M)),NA())</f>
        <v>1.704084535771096E-2</v>
      </c>
      <c r="L2914" s="44">
        <f>IFERROR(_xll.qlIndexFixing(Index6M,$H2914,TRUE,_xll.ohTrigger(RecalcTrigger,Trigger6M)),NA())</f>
        <v>1.7245578067967473E-2</v>
      </c>
      <c r="M2914" s="178">
        <f>IFERROR(_xll.qlIndexFixing(Index1Y,$H2914,TRUE,_xll.ohTrigger(RecalcTrigger,Trigger1Y)),NA())</f>
        <v>1.7530379422580216E-2</v>
      </c>
      <c r="N2914" s="177">
        <f>IFERROR(_xll.qlIndexFixing(ONIndex1M,I2914,TRUE,_xll.ohTrigger(RecalcTrigger,Trigger1M)),NA())</f>
        <v>1.6532182585592414E-2</v>
      </c>
      <c r="O2914" s="44">
        <f>IFERROR(_xll.qlIndexFixing(ONIndex3M,I2914,TRUE,_xll.ohTrigger(RecalcTrigger,Trigger3M)),NA())</f>
        <v>1.6963729475599765E-2</v>
      </c>
      <c r="P2914" s="44">
        <f>IFERROR(_xll.qlIndexFixing(ONIndex6M,I2914,TRUE,_xll.ohTrigger(RecalcTrigger,Trigger6M)),NA())</f>
        <v>1.7090258893439625E-2</v>
      </c>
      <c r="Q2914" s="178">
        <f>IFERROR(_xll.qlIndexFixing(ONIndex1Y,I2914,TRUE,_xll.ohTrigger(RecalcTrigger,Trigger1Y)),NA())</f>
        <v>1.7207971917742038E-2</v>
      </c>
    </row>
    <row r="2915" spans="2:17" x14ac:dyDescent="0.2">
      <c r="B2915" s="39" t="s">
        <v>42</v>
      </c>
      <c r="D2915" s="42">
        <f>_xll.qlCalendarAdvance(Calendar,$D2914,B2915,"f",FALSE)</f>
        <v>59925</v>
      </c>
      <c r="E2915" s="172">
        <f>_xll.qlInterestRateIndexValueDate(IndexON,D2915)</f>
        <v>59925</v>
      </c>
      <c r="F2915" s="188">
        <f>IFERROR(_xll.qlIndexFixing(IndexON,D2915,TRUE,_xll.ohTrigger(RecalcTrigger,TriggerON)),NA())</f>
        <v>1.6537574476731542E-2</v>
      </c>
      <c r="H2915" s="42">
        <f>_xll.qlCalendarAdvance(Calendar,$H2914,B2915,"f",FALSE)</f>
        <v>59925</v>
      </c>
      <c r="I2915" s="172">
        <f>_xll.qlInterestRateIndexValueDate(Index1M,$H2915)</f>
        <v>59925</v>
      </c>
      <c r="J2915" s="177">
        <f>IFERROR(_xll.qlIndexFixing(Index1M,$H2915,TRUE,_xll.ohTrigger(RecalcTrigger,Trigger1M)),NA())</f>
        <v>1.6566078132534585E-2</v>
      </c>
      <c r="K2915" s="44">
        <f>IFERROR(_xll.qlIndexFixing(Index3M,H2915,TRUE,_xll.ohTrigger(RecalcTrigger,Trigger3M)),NA())</f>
        <v>1.704736009874324E-2</v>
      </c>
      <c r="L2915" s="44">
        <f>IFERROR(_xll.qlIndexFixing(Index6M,$H2915,TRUE,_xll.ohTrigger(RecalcTrigger,Trigger6M)),NA())</f>
        <v>1.7252054637069403E-2</v>
      </c>
      <c r="M2915" s="178">
        <f>IFERROR(_xll.qlIndexFixing(Index1Y,$H2915,TRUE,_xll.ohTrigger(RecalcTrigger,Trigger1Y)),NA())</f>
        <v>1.7537125616328773E-2</v>
      </c>
      <c r="N2915" s="177">
        <f>IFERROR(_xll.qlIndexFixing(ONIndex1M,I2915,TRUE,_xll.ohTrigger(RecalcTrigger,Trigger1M)),NA())</f>
        <v>1.6539077550357106E-2</v>
      </c>
      <c r="O2915" s="44">
        <f>IFERROR(_xll.qlIndexFixing(ONIndex3M,I2915,TRUE,_xll.ohTrigger(RecalcTrigger,Trigger3M)),NA())</f>
        <v>1.6970106088857184E-2</v>
      </c>
      <c r="P2915" s="44">
        <f>IFERROR(_xll.qlIndexFixing(ONIndex6M,I2915,TRUE,_xll.ohTrigger(RecalcTrigger,Trigger6M)),NA())</f>
        <v>1.7096466152793921E-2</v>
      </c>
      <c r="Q2915" s="178">
        <f>IFERROR(_xll.qlIndexFixing(ONIndex1Y,I2915,TRUE,_xll.ohTrigger(RecalcTrigger,Trigger1Y)),NA())</f>
        <v>1.7214158422035331E-2</v>
      </c>
    </row>
    <row r="2916" spans="2:17" x14ac:dyDescent="0.2">
      <c r="B2916" s="39" t="s">
        <v>42</v>
      </c>
      <c r="D2916" s="42">
        <f>_xll.qlCalendarAdvance(Calendar,$D2915,B2916,"f",FALSE)</f>
        <v>59932</v>
      </c>
      <c r="E2916" s="172">
        <f>_xll.qlInterestRateIndexValueDate(IndexON,D2916)</f>
        <v>59932</v>
      </c>
      <c r="F2916" s="188">
        <f>IFERROR(_xll.qlIndexFixing(IndexON,D2916,TRUE,_xll.ohTrigger(RecalcTrigger,TriggerON)),NA())</f>
        <v>1.6543954222832946E-2</v>
      </c>
      <c r="H2916" s="42">
        <f>_xll.qlCalendarAdvance(Calendar,$H2915,B2916,"f",FALSE)</f>
        <v>59932</v>
      </c>
      <c r="I2916" s="172">
        <f>_xll.qlInterestRateIndexValueDate(Index1M,$H2916)</f>
        <v>59932</v>
      </c>
      <c r="J2916" s="177">
        <f>IFERROR(_xll.qlIndexFixing(Index1M,$H2916,TRUE,_xll.ohTrigger(RecalcTrigger,Trigger1M)),NA())</f>
        <v>1.6570421869999664E-2</v>
      </c>
      <c r="K2916" s="44">
        <f>IFERROR(_xll.qlIndexFixing(Index3M,H2916,TRUE,_xll.ohTrigger(RecalcTrigger,Trigger3M)),NA())</f>
        <v>1.7053024538809684E-2</v>
      </c>
      <c r="L2916" s="44">
        <f>IFERROR(_xll.qlIndexFixing(Index6M,$H2916,TRUE,_xll.ohTrigger(RecalcTrigger,Trigger6M)),NA())</f>
        <v>1.725854795084639E-2</v>
      </c>
      <c r="M2916" s="178">
        <f>IFERROR(_xll.qlIndexFixing(Index1Y,$H2916,TRUE,_xll.ohTrigger(RecalcTrigger,Trigger1Y)),NA())</f>
        <v>1.7541148926505601E-2</v>
      </c>
      <c r="N2916" s="177">
        <f>IFERROR(_xll.qlIndexFixing(ONIndex1M,I2916,TRUE,_xll.ohTrigger(RecalcTrigger,Trigger1M)),NA())</f>
        <v>1.6545992876054738E-2</v>
      </c>
      <c r="O2916" s="44">
        <f>IFERROR(_xll.qlIndexFixing(ONIndex3M,I2916,TRUE,_xll.ohTrigger(RecalcTrigger,Trigger3M)),NA())</f>
        <v>1.6976499947628509E-2</v>
      </c>
      <c r="P2916" s="44">
        <f>IFERROR(_xll.qlIndexFixing(ONIndex6M,I2916,TRUE,_xll.ohTrigger(RecalcTrigger,Trigger6M)),NA())</f>
        <v>1.7102689994379361E-2</v>
      </c>
      <c r="Q2916" s="178">
        <f>IFERROR(_xll.qlIndexFixing(ONIndex1Y,I2916,TRUE,_xll.ohTrigger(RecalcTrigger,Trigger1Y)),NA())</f>
        <v>1.7220361818561791E-2</v>
      </c>
    </row>
    <row r="2917" spans="2:17" x14ac:dyDescent="0.2">
      <c r="B2917" s="39" t="s">
        <v>42</v>
      </c>
      <c r="D2917" s="42">
        <f>_xll.qlCalendarAdvance(Calendar,$D2916,B2917,"f",FALSE)</f>
        <v>59939</v>
      </c>
      <c r="E2917" s="172">
        <f>_xll.qlInterestRateIndexValueDate(IndexON,D2917)</f>
        <v>59939</v>
      </c>
      <c r="F2917" s="188">
        <f>IFERROR(_xll.qlIndexFixing(IndexON,D2917,TRUE,_xll.ohTrigger(RecalcTrigger,TriggerON)),NA())</f>
        <v>1.6550350714230611E-2</v>
      </c>
      <c r="H2917" s="42">
        <f>_xll.qlCalendarAdvance(Calendar,$H2916,B2917,"f",FALSE)</f>
        <v>59939</v>
      </c>
      <c r="I2917" s="172">
        <f>_xll.qlInterestRateIndexValueDate(Index1M,$H2917)</f>
        <v>59939</v>
      </c>
      <c r="J2917" s="177">
        <f>IFERROR(_xll.qlIndexFixing(Index1M,$H2917,TRUE,_xll.ohTrigger(RecalcTrigger,Trigger1M)),NA())</f>
        <v>1.6577407147603019E-2</v>
      </c>
      <c r="K2917" s="44">
        <f>IFERROR(_xll.qlIndexFixing(Index3M,H2917,TRUE,_xll.ohTrigger(RecalcTrigger,Trigger3M)),NA())</f>
        <v>1.705957239364797E-2</v>
      </c>
      <c r="L2917" s="44">
        <f>IFERROR(_xll.qlIndexFixing(Index6M,$H2917,TRUE,_xll.ohTrigger(RecalcTrigger,Trigger6M)),NA())</f>
        <v>1.7265058009460522E-2</v>
      </c>
      <c r="M2917" s="178">
        <f>IFERROR(_xll.qlIndexFixing(Index1Y,$H2917,TRUE,_xll.ohTrigger(RecalcTrigger,Trigger1Y)),NA())</f>
        <v>1.7550669709784968E-2</v>
      </c>
      <c r="N2917" s="177">
        <f>IFERROR(_xll.qlIndexFixing(ONIndex1M,I2917,TRUE,_xll.ohTrigger(RecalcTrigger,Trigger1M)),NA())</f>
        <v>1.6552928562442171E-2</v>
      </c>
      <c r="O2917" s="44">
        <f>IFERROR(_xll.qlIndexFixing(ONIndex3M,I2917,TRUE,_xll.ohTrigger(RecalcTrigger,Trigger3M)),NA())</f>
        <v>1.6982911051913741E-2</v>
      </c>
      <c r="P2917" s="44">
        <f>IFERROR(_xll.qlIndexFixing(ONIndex6M,I2917,TRUE,_xll.ohTrigger(RecalcTrigger,Trigger6M)),NA())</f>
        <v>1.7108930418033852E-2</v>
      </c>
      <c r="Q2917" s="178">
        <f>IFERROR(_xll.qlIndexFixing(ONIndex1Y,I2917,TRUE,_xll.ohTrigger(RecalcTrigger,Trigger1Y)),NA())</f>
        <v>1.7226582107483512E-2</v>
      </c>
    </row>
    <row r="2918" spans="2:17" x14ac:dyDescent="0.2">
      <c r="B2918" s="39" t="s">
        <v>42</v>
      </c>
      <c r="D2918" s="42">
        <f>_xll.qlCalendarAdvance(Calendar,$D2917,B2918,"f",FALSE)</f>
        <v>59946</v>
      </c>
      <c r="E2918" s="172">
        <f>_xll.qlInterestRateIndexValueDate(IndexON,D2918)</f>
        <v>59946</v>
      </c>
      <c r="F2918" s="188">
        <f>IFERROR(_xll.qlIndexFixing(IndexON,D2918,TRUE,_xll.ohTrigger(RecalcTrigger,TriggerON)),NA())</f>
        <v>1.6556763950519304E-2</v>
      </c>
      <c r="H2918" s="42">
        <f>_xll.qlCalendarAdvance(Calendar,$H2917,B2918,"f",FALSE)</f>
        <v>59946</v>
      </c>
      <c r="I2918" s="172">
        <f>_xll.qlInterestRateIndexValueDate(Index1M,$H2918)</f>
        <v>59946</v>
      </c>
      <c r="J2918" s="177">
        <f>IFERROR(_xll.qlIndexFixing(Index1M,$H2918,TRUE,_xll.ohTrigger(RecalcTrigger,Trigger1M)),NA())</f>
        <v>1.6584412815587063E-2</v>
      </c>
      <c r="K2918" s="44">
        <f>IFERROR(_xll.qlIndexFixing(Index3M,H2918,TRUE,_xll.ohTrigger(RecalcTrigger,Trigger3M)),NA())</f>
        <v>1.7066137576135166E-2</v>
      </c>
      <c r="L2918" s="44">
        <f>IFERROR(_xll.qlIndexFixing(Index6M,$H2918,TRUE,_xll.ohTrigger(RecalcTrigger,Trigger6M)),NA())</f>
        <v>1.7271584813073448E-2</v>
      </c>
      <c r="M2918" s="178">
        <f>IFERROR(_xll.qlIndexFixing(Index1Y,$H2918,TRUE,_xll.ohTrigger(RecalcTrigger,Trigger1Y)),NA())</f>
        <v>1.7557467610184143E-2</v>
      </c>
      <c r="N2918" s="177">
        <f>IFERROR(_xll.qlIndexFixing(ONIndex1M,I2918,TRUE,_xll.ohTrigger(RecalcTrigger,Trigger1M)),NA())</f>
        <v>1.655988460960045E-2</v>
      </c>
      <c r="O2918" s="44">
        <f>IFERROR(_xll.qlIndexFixing(ONIndex3M,I2918,TRUE,_xll.ohTrigger(RecalcTrigger,Trigger3M)),NA())</f>
        <v>1.6989339401550785E-2</v>
      </c>
      <c r="P2918" s="44">
        <f>IFERROR(_xll.qlIndexFixing(ONIndex6M,I2918,TRUE,_xll.ohTrigger(RecalcTrigger,Trigger6M)),NA())</f>
        <v>1.711518742383844E-2</v>
      </c>
      <c r="Q2918" s="178">
        <f>IFERROR(_xll.qlIndexFixing(ONIndex1Y,I2918,TRUE,_xll.ohTrigger(RecalcTrigger,Trigger1Y)),NA())</f>
        <v>1.7232819288476309E-2</v>
      </c>
    </row>
    <row r="2919" spans="2:17" x14ac:dyDescent="0.2">
      <c r="B2919" s="39" t="s">
        <v>42</v>
      </c>
      <c r="D2919" s="42">
        <f>_xll.qlCalendarAdvance(Calendar,$D2918,B2919,"f",FALSE)</f>
        <v>59953</v>
      </c>
      <c r="E2919" s="172">
        <f>_xll.qlInterestRateIndexValueDate(IndexON,D2919)</f>
        <v>59953</v>
      </c>
      <c r="F2919" s="188">
        <f>IFERROR(_xll.qlIndexFixing(IndexON,D2919,TRUE,_xll.ohTrigger(RecalcTrigger,TriggerON)),NA())</f>
        <v>1.6563193931942166E-2</v>
      </c>
      <c r="H2919" s="42">
        <f>_xll.qlCalendarAdvance(Calendar,$H2918,B2919,"f",FALSE)</f>
        <v>59953</v>
      </c>
      <c r="I2919" s="172">
        <f>_xll.qlInterestRateIndexValueDate(Index1M,$H2919)</f>
        <v>59953</v>
      </c>
      <c r="J2919" s="177">
        <f>IFERROR(_xll.qlIndexFixing(Index1M,$H2919,TRUE,_xll.ohTrigger(RecalcTrigger,Trigger1M)),NA())</f>
        <v>1.6591438873976943E-2</v>
      </c>
      <c r="K2919" s="44">
        <f>IFERROR(_xll.qlIndexFixing(Index3M,H2919,TRUE,_xll.ohTrigger(RecalcTrigger,Trigger3M)),NA())</f>
        <v>1.7072720086354114E-2</v>
      </c>
      <c r="L2919" s="44">
        <f>IFERROR(_xll.qlIndexFixing(Index6M,$H2919,TRUE,_xll.ohTrigger(RecalcTrigger,Trigger6M)),NA())</f>
        <v>1.7278128361846369E-2</v>
      </c>
      <c r="M2919" s="178">
        <f>IFERROR(_xll.qlIndexFixing(Index1Y,$H2919,TRUE,_xll.ohTrigger(RecalcTrigger,Trigger1Y)),NA())</f>
        <v>1.7564282746827774E-2</v>
      </c>
      <c r="N2919" s="177">
        <f>IFERROR(_xll.qlIndexFixing(ONIndex1M,I2919,TRUE,_xll.ohTrigger(RecalcTrigger,Trigger1M)),NA())</f>
        <v>1.6566861017367485E-2</v>
      </c>
      <c r="O2919" s="44">
        <f>IFERROR(_xll.qlIndexFixing(ONIndex3M,I2919,TRUE,_xll.ohTrigger(RecalcTrigger,Trigger3M)),NA())</f>
        <v>1.6995784996782781E-2</v>
      </c>
      <c r="P2919" s="44">
        <f>IFERROR(_xll.qlIndexFixing(ONIndex6M,I2919,TRUE,_xll.ohTrigger(RecalcTrigger,Trigger6M)),NA())</f>
        <v>1.7121461011793127E-2</v>
      </c>
      <c r="Q2919" s="178">
        <f>IFERROR(_xll.qlIndexFixing(ONIndex1Y,I2919,TRUE,_xll.ohTrigger(RecalcTrigger,Trigger1Y)),NA())</f>
        <v>1.7239073361702273E-2</v>
      </c>
    </row>
    <row r="2920" spans="2:17" x14ac:dyDescent="0.2">
      <c r="B2920" s="39" t="s">
        <v>42</v>
      </c>
      <c r="D2920" s="42">
        <f>_xll.qlCalendarAdvance(Calendar,$D2919,B2920,"f",FALSE)</f>
        <v>59960</v>
      </c>
      <c r="E2920" s="172">
        <f>_xll.qlInterestRateIndexValueDate(IndexON,D2920)</f>
        <v>59960</v>
      </c>
      <c r="F2920" s="188">
        <f>IFERROR(_xll.qlIndexFixing(IndexON,D2920,TRUE,_xll.ohTrigger(RecalcTrigger,TriggerON)),NA())</f>
        <v>1.6569640658580242E-2</v>
      </c>
      <c r="H2920" s="42">
        <f>_xll.qlCalendarAdvance(Calendar,$H2919,B2920,"f",FALSE)</f>
        <v>59960</v>
      </c>
      <c r="I2920" s="172">
        <f>_xll.qlInterestRateIndexValueDate(Index1M,$H2920)</f>
        <v>59960</v>
      </c>
      <c r="J2920" s="177">
        <f>IFERROR(_xll.qlIndexFixing(Index1M,$H2920,TRUE,_xll.ohTrigger(RecalcTrigger,Trigger1M)),NA())</f>
        <v>1.6598485322814584E-2</v>
      </c>
      <c r="K2920" s="44">
        <f>IFERROR(_xll.qlIndexFixing(Index3M,H2920,TRUE,_xll.ohTrigger(RecalcTrigger,Trigger3M)),NA())</f>
        <v>1.7079319924389467E-2</v>
      </c>
      <c r="L2920" s="44">
        <f>IFERROR(_xll.qlIndexFixing(Index6M,$H2920,TRUE,_xll.ohTrigger(RecalcTrigger,Trigger6M)),NA())</f>
        <v>1.728468865594316E-2</v>
      </c>
      <c r="M2920" s="178">
        <f>IFERROR(_xll.qlIndexFixing(Index1Y,$H2920,TRUE,_xll.ohTrigger(RecalcTrigger,Trigger1Y)),NA())</f>
        <v>1.7568356334671575E-2</v>
      </c>
      <c r="N2920" s="177">
        <f>IFERROR(_xll.qlIndexFixing(ONIndex1M,I2920,TRUE,_xll.ohTrigger(RecalcTrigger,Trigger1M)),NA())</f>
        <v>1.6573857785986412E-2</v>
      </c>
      <c r="O2920" s="44">
        <f>IFERROR(_xll.qlIndexFixing(ONIndex3M,I2920,TRUE,_xll.ohTrigger(RecalcTrigger,Trigger3M)),NA())</f>
        <v>1.7002247837447637E-2</v>
      </c>
      <c r="P2920" s="44">
        <f>IFERROR(_xll.qlIndexFixing(ONIndex6M,I2920,TRUE,_xll.ohTrigger(RecalcTrigger,Trigger6M)),NA())</f>
        <v>1.712775118189791E-2</v>
      </c>
      <c r="Q2920" s="178">
        <f>IFERROR(_xll.qlIndexFixing(ONIndex1Y,I2920,TRUE,_xll.ohTrigger(RecalcTrigger,Trigger1Y)),NA())</f>
        <v>1.7245344327323497E-2</v>
      </c>
    </row>
    <row r="2921" spans="2:17" x14ac:dyDescent="0.2">
      <c r="B2921" s="39" t="s">
        <v>42</v>
      </c>
      <c r="D2921" s="42">
        <f>_xll.qlCalendarAdvance(Calendar,$D2920,B2921,"f",FALSE)</f>
        <v>59967</v>
      </c>
      <c r="E2921" s="172">
        <f>_xll.qlInterestRateIndexValueDate(IndexON,D2921)</f>
        <v>59967</v>
      </c>
      <c r="F2921" s="188">
        <f>IFERROR(_xll.qlIndexFixing(IndexON,D2921,TRUE,_xll.ohTrigger(RecalcTrigger,TriggerON)),NA())</f>
        <v>1.6576104130190394E-2</v>
      </c>
      <c r="H2921" s="42">
        <f>_xll.qlCalendarAdvance(Calendar,$H2920,B2921,"f",FALSE)</f>
        <v>59967</v>
      </c>
      <c r="I2921" s="172">
        <f>_xll.qlInterestRateIndexValueDate(Index1M,$H2921)</f>
        <v>59967</v>
      </c>
      <c r="J2921" s="177">
        <f>IFERROR(_xll.qlIndexFixing(Index1M,$H2921,TRUE,_xll.ohTrigger(RecalcTrigger,Trigger1M)),NA())</f>
        <v>1.6609090027716548E-2</v>
      </c>
      <c r="K2921" s="44">
        <f>IFERROR(_xll.qlIndexFixing(Index3M,H2921,TRUE,_xll.ohTrigger(RecalcTrigger,Trigger3M)),NA())</f>
        <v>1.7087687973523114E-2</v>
      </c>
      <c r="L2921" s="44">
        <f>IFERROR(_xll.qlIndexFixing(Index6M,$H2921,TRUE,_xll.ohTrigger(RecalcTrigger,Trigger6M)),NA())</f>
        <v>1.729480292257831E-2</v>
      </c>
      <c r="M2921" s="178">
        <f>IFERROR(_xll.qlIndexFixing(Index1Y,$H2921,TRUE,_xll.ohTrigger(RecalcTrigger,Trigger1Y)),NA())</f>
        <v>1.7575201270903396E-2</v>
      </c>
      <c r="N2921" s="177">
        <f>IFERROR(_xll.qlIndexFixing(ONIndex1M,I2921,TRUE,_xll.ohTrigger(RecalcTrigger,Trigger1M)),NA())</f>
        <v>1.6580874915295141E-2</v>
      </c>
      <c r="O2921" s="44">
        <f>IFERROR(_xll.qlIndexFixing(ONIndex3M,I2921,TRUE,_xll.ohTrigger(RecalcTrigger,Trigger3M)),NA())</f>
        <v>1.7008727923545353E-2</v>
      </c>
      <c r="P2921" s="44">
        <f>IFERROR(_xll.qlIndexFixing(ONIndex6M,I2921,TRUE,_xll.ohTrigger(RecalcTrigger,Trigger6M)),NA())</f>
        <v>1.7134057934152791E-2</v>
      </c>
      <c r="Q2921" s="178">
        <f>IFERROR(_xll.qlIndexFixing(ONIndex1Y,I2921,TRUE,_xll.ohTrigger(RecalcTrigger,Trigger1Y)),NA())</f>
        <v>1.725163218517789E-2</v>
      </c>
    </row>
    <row r="2922" spans="2:17" x14ac:dyDescent="0.2">
      <c r="B2922" s="39" t="s">
        <v>42</v>
      </c>
      <c r="D2922" s="42">
        <f>_xll.qlCalendarAdvance(Calendar,$D2921,B2922,"f",FALSE)</f>
        <v>59974</v>
      </c>
      <c r="E2922" s="172">
        <f>_xll.qlInterestRateIndexValueDate(IndexON,D2922)</f>
        <v>59974</v>
      </c>
      <c r="F2922" s="188">
        <f>IFERROR(_xll.qlIndexFixing(IndexON,D2922,TRUE,_xll.ohTrigger(RecalcTrigger,TriggerON)),NA())</f>
        <v>1.6582584346934715E-2</v>
      </c>
      <c r="H2922" s="42">
        <f>_xll.qlCalendarAdvance(Calendar,$H2921,B2922,"f",FALSE)</f>
        <v>59974</v>
      </c>
      <c r="I2922" s="172">
        <f>_xll.qlInterestRateIndexValueDate(Index1M,$H2922)</f>
        <v>59974</v>
      </c>
      <c r="J2922" s="177">
        <f>IFERROR(_xll.qlIndexFixing(Index1M,$H2922,TRUE,_xll.ohTrigger(RecalcTrigger,Trigger1M)),NA())</f>
        <v>1.6615297833762546E-2</v>
      </c>
      <c r="K2922" s="44">
        <f>IFERROR(_xll.qlIndexFixing(Index3M,H2922,TRUE,_xll.ohTrigger(RecalcTrigger,Trigger3M)),NA())</f>
        <v>1.7094325563127059E-2</v>
      </c>
      <c r="L2922" s="44">
        <f>IFERROR(_xll.qlIndexFixing(Index6M,$H2922,TRUE,_xll.ohTrigger(RecalcTrigger,Trigger6M)),NA())</f>
        <v>1.7301402737894357E-2</v>
      </c>
      <c r="M2922" s="178">
        <f>IFERROR(_xll.qlIndexFixing(Index1Y,$H2922,TRUE,_xll.ohTrigger(RecalcTrigger,Trigger1Y)),NA())</f>
        <v>1.7582063441504481E-2</v>
      </c>
      <c r="N2922" s="177">
        <f>IFERROR(_xll.qlIndexFixing(ONIndex1M,I2922,TRUE,_xll.ohTrigger(RecalcTrigger,Trigger1M)),NA())</f>
        <v>1.6587912405374716E-2</v>
      </c>
      <c r="O2922" s="44">
        <f>IFERROR(_xll.qlIndexFixing(ONIndex3M,I2922,TRUE,_xll.ohTrigger(RecalcTrigger,Trigger3M)),NA())</f>
        <v>1.7015225255156974E-2</v>
      </c>
      <c r="P2922" s="44">
        <f>IFERROR(_xll.qlIndexFixing(ONIndex6M,I2922,TRUE,_xll.ohTrigger(RecalcTrigger,Trigger6M)),NA())</f>
        <v>1.7140381268476723E-2</v>
      </c>
      <c r="Q2922" s="178">
        <f>IFERROR(_xll.qlIndexFixing(ONIndex1Y,I2922,TRUE,_xll.ohTrigger(RecalcTrigger,Trigger1Y)),NA())</f>
        <v>1.7257936935184404E-2</v>
      </c>
    </row>
    <row r="2923" spans="2:17" x14ac:dyDescent="0.2">
      <c r="B2923" s="39" t="s">
        <v>42</v>
      </c>
      <c r="D2923" s="42">
        <f>_xll.qlCalendarAdvance(Calendar,$D2922,B2923,"f",FALSE)</f>
        <v>59981</v>
      </c>
      <c r="E2923" s="172">
        <f>_xll.qlInterestRateIndexValueDate(IndexON,D2923)</f>
        <v>59981</v>
      </c>
      <c r="F2923" s="188">
        <f>IFERROR(_xll.qlIndexFixing(IndexON,D2923,TRUE,_xll.ohTrigger(RecalcTrigger,TriggerON)),NA())</f>
        <v>1.6589081308732156E-2</v>
      </c>
      <c r="H2923" s="42">
        <f>_xll.qlCalendarAdvance(Calendar,$H2922,B2923,"f",FALSE)</f>
        <v>59981</v>
      </c>
      <c r="I2923" s="172">
        <f>_xll.qlInterestRateIndexValueDate(Index1M,$H2923)</f>
        <v>59981</v>
      </c>
      <c r="J2923" s="177">
        <f>IFERROR(_xll.qlIndexFixing(Index1M,$H2923,TRUE,_xll.ohTrigger(RecalcTrigger,Trigger1M)),NA())</f>
        <v>1.6622410794351547E-2</v>
      </c>
      <c r="K2923" s="44">
        <f>IFERROR(_xll.qlIndexFixing(Index3M,H2923,TRUE,_xll.ohTrigger(RecalcTrigger,Trigger3M)),NA())</f>
        <v>1.7100980482672227E-2</v>
      </c>
      <c r="L2923" s="44">
        <f>IFERROR(_xll.qlIndexFixing(Index6M,$H2923,TRUE,_xll.ohTrigger(RecalcTrigger,Trigger6M)),NA())</f>
        <v>1.7308019302705382E-2</v>
      </c>
      <c r="M2923" s="178">
        <f>IFERROR(_xll.qlIndexFixing(Index1Y,$H2923,TRUE,_xll.ohTrigger(RecalcTrigger,Trigger1Y)),NA())</f>
        <v>1.7588942846822553E-2</v>
      </c>
      <c r="N2923" s="177">
        <f>IFERROR(_xll.qlIndexFixing(ONIndex1M,I2923,TRUE,_xll.ohTrigger(RecalcTrigger,Trigger1M)),NA())</f>
        <v>1.6594970256144093E-2</v>
      </c>
      <c r="O2923" s="44">
        <f>IFERROR(_xll.qlIndexFixing(ONIndex3M,I2923,TRUE,_xll.ohTrigger(RecalcTrigger,Trigger3M)),NA())</f>
        <v>1.7021739832201455E-2</v>
      </c>
      <c r="P2923" s="44">
        <f>IFERROR(_xll.qlIndexFixing(ONIndex6M,I2923,TRUE,_xll.ohTrigger(RecalcTrigger,Trigger6M)),NA())</f>
        <v>1.7146721184869707E-2</v>
      </c>
      <c r="Q2923" s="178">
        <f>IFERROR(_xll.qlIndexFixing(ONIndex1Y,I2923,TRUE,_xll.ohTrigger(RecalcTrigger,Trigger1Y)),NA())</f>
        <v>1.7264258577505132E-2</v>
      </c>
    </row>
    <row r="2924" spans="2:17" x14ac:dyDescent="0.2">
      <c r="B2924" s="39" t="s">
        <v>42</v>
      </c>
      <c r="D2924" s="42">
        <f>_xll.qlCalendarAdvance(Calendar,$D2923,B2924,"f",FALSE)</f>
        <v>59988</v>
      </c>
      <c r="E2924" s="172">
        <f>_xll.qlInterestRateIndexValueDate(IndexON,D2924)</f>
        <v>59988</v>
      </c>
      <c r="F2924" s="188">
        <f>IFERROR(_xll.qlIndexFixing(IndexON,D2924,TRUE,_xll.ohTrigger(RecalcTrigger,TriggerON)),NA())</f>
        <v>1.6595595015663767E-2</v>
      </c>
      <c r="H2924" s="42">
        <f>_xll.qlCalendarAdvance(Calendar,$H2923,B2924,"f",FALSE)</f>
        <v>59988</v>
      </c>
      <c r="I2924" s="172">
        <f>_xll.qlInterestRateIndexValueDate(Index1M,$H2924)</f>
        <v>59988</v>
      </c>
      <c r="J2924" s="177">
        <f>IFERROR(_xll.qlIndexFixing(Index1M,$H2924,TRUE,_xll.ohTrigger(RecalcTrigger,Trigger1M)),NA())</f>
        <v>1.6629544148730156E-2</v>
      </c>
      <c r="K2924" s="44">
        <f>IFERROR(_xll.qlIndexFixing(Index3M,H2924,TRUE,_xll.ohTrigger(RecalcTrigger,Trigger3M)),NA())</f>
        <v>1.7107652732246716E-2</v>
      </c>
      <c r="L2924" s="44">
        <f>IFERROR(_xll.qlIndexFixing(Index6M,$H2924,TRUE,_xll.ohTrigger(RecalcTrigger,Trigger6M)),NA())</f>
        <v>1.7314652617180456E-2</v>
      </c>
      <c r="M2924" s="178">
        <f>IFERROR(_xll.qlIndexFixing(Index1Y,$H2924,TRUE,_xll.ohTrigger(RecalcTrigger,Trigger1Y)),NA())</f>
        <v>1.7599543176542901E-2</v>
      </c>
      <c r="N2924" s="177">
        <f>IFERROR(_xll.qlIndexFixing(ONIndex1M,I2924,TRUE,_xll.ohTrigger(RecalcTrigger,Trigger1M)),NA())</f>
        <v>1.6602048467684316E-2</v>
      </c>
      <c r="O2924" s="44">
        <f>IFERROR(_xll.qlIndexFixing(ONIndex3M,I2924,TRUE,_xll.ohTrigger(RecalcTrigger,Trigger3M)),NA())</f>
        <v>1.7028271654759841E-2</v>
      </c>
      <c r="P2924" s="44">
        <f>IFERROR(_xll.qlIndexFixing(ONIndex6M,I2924,TRUE,_xll.ohTrigger(RecalcTrigger,Trigger6M)),NA())</f>
        <v>1.7153077683493834E-2</v>
      </c>
      <c r="Q2924" s="178">
        <f>IFERROR(_xll.qlIndexFixing(ONIndex1Y,I2924,TRUE,_xll.ohTrigger(RecalcTrigger,Trigger1Y)),NA())</f>
        <v>1.7270597112059027E-2</v>
      </c>
    </row>
    <row r="2925" spans="2:17" x14ac:dyDescent="0.2">
      <c r="B2925" s="39" t="s">
        <v>42</v>
      </c>
      <c r="D2925" s="42">
        <f>_xll.qlCalendarAdvance(Calendar,$D2924,B2925,"f",FALSE)</f>
        <v>59995</v>
      </c>
      <c r="E2925" s="172">
        <f>_xll.qlInterestRateIndexValueDate(IndexON,D2925)</f>
        <v>59995</v>
      </c>
      <c r="F2925" s="188">
        <f>IFERROR(_xll.qlIndexFixing(IndexON,D2925,TRUE,_xll.ohTrigger(RecalcTrigger,TriggerON)),NA())</f>
        <v>1.6605505441826152E-2</v>
      </c>
      <c r="H2925" s="42">
        <f>_xll.qlCalendarAdvance(Calendar,$H2924,B2925,"f",FALSE)</f>
        <v>59995</v>
      </c>
      <c r="I2925" s="172">
        <f>_xll.qlInterestRateIndexValueDate(Index1M,$H2925)</f>
        <v>59995</v>
      </c>
      <c r="J2925" s="177">
        <f>IFERROR(_xll.qlIndexFixing(Index1M,$H2925,TRUE,_xll.ohTrigger(RecalcTrigger,Trigger1M)),NA())</f>
        <v>1.6637589781501198E-2</v>
      </c>
      <c r="K2925" s="44">
        <f>IFERROR(_xll.qlIndexFixing(Index3M,H2925,TRUE,_xll.ohTrigger(RecalcTrigger,Trigger3M)),NA())</f>
        <v>1.711346058565847E-2</v>
      </c>
      <c r="L2925" s="44">
        <f>IFERROR(_xll.qlIndexFixing(Index6M,$H2925,TRUE,_xll.ohTrigger(RecalcTrigger,Trigger6M)),NA())</f>
        <v>1.7318631396028347E-2</v>
      </c>
      <c r="M2925" s="178">
        <f>IFERROR(_xll.qlIndexFixing(Index1Y,$H2925,TRUE,_xll.ohTrigger(RecalcTrigger,Trigger1Y)),NA())</f>
        <v>1.7602753363007206E-2</v>
      </c>
      <c r="N2925" s="177">
        <f>IFERROR(_xll.qlIndexFixing(ONIndex1M,I2925,TRUE,_xll.ohTrigger(RecalcTrigger,Trigger1M)),NA())</f>
        <v>1.661269137967758E-2</v>
      </c>
      <c r="O2925" s="44">
        <f>IFERROR(_xll.qlIndexFixing(ONIndex3M,I2925,TRUE,_xll.ohTrigger(RecalcTrigger,Trigger3M)),NA())</f>
        <v>1.7038285884204418E-2</v>
      </c>
      <c r="P2925" s="44">
        <f>IFERROR(_xll.qlIndexFixing(ONIndex6M,I2925,TRUE,_xll.ohTrigger(RecalcTrigger,Trigger6M)),NA())</f>
        <v>1.7162888854350911E-2</v>
      </c>
      <c r="Q2925" s="178">
        <f>IFERROR(_xll.qlIndexFixing(ONIndex1Y,I2925,TRUE,_xll.ohTrigger(RecalcTrigger,Trigger1Y)),NA())</f>
        <v>1.7280407822946042E-2</v>
      </c>
    </row>
    <row r="2926" spans="2:17" x14ac:dyDescent="0.2">
      <c r="B2926" s="39" t="s">
        <v>42</v>
      </c>
      <c r="D2926" s="42">
        <f>_xll.qlCalendarAdvance(Calendar,$D2925,B2926,"f",FALSE)</f>
        <v>60002</v>
      </c>
      <c r="E2926" s="172">
        <f>_xll.qlInterestRateIndexValueDate(IndexON,D2926)</f>
        <v>60002</v>
      </c>
      <c r="F2926" s="188">
        <f>IFERROR(_xll.qlIndexFixing(IndexON,D2926,TRUE,_xll.ohTrigger(RecalcTrigger,TriggerON)),NA())</f>
        <v>1.6608672664848445E-2</v>
      </c>
      <c r="H2926" s="42">
        <f>_xll.qlCalendarAdvance(Calendar,$H2925,B2926,"f",FALSE)</f>
        <v>60002</v>
      </c>
      <c r="I2926" s="172">
        <f>_xll.qlInterestRateIndexValueDate(Index1M,$H2926)</f>
        <v>60002</v>
      </c>
      <c r="J2926" s="177">
        <f>IFERROR(_xll.qlIndexFixing(Index1M,$H2926,TRUE,_xll.ohTrigger(RecalcTrigger,Trigger1M)),NA())</f>
        <v>1.6643872039005629E-2</v>
      </c>
      <c r="K2926" s="44">
        <f>IFERROR(_xll.qlIndexFixing(Index3M,H2926,TRUE,_xll.ohTrigger(RecalcTrigger,Trigger3M)),NA())</f>
        <v>1.7120165943884522E-2</v>
      </c>
      <c r="L2926" s="44">
        <f>IFERROR(_xll.qlIndexFixing(Index6M,$H2926,TRUE,_xll.ohTrigger(RecalcTrigger,Trigger6M)),NA())</f>
        <v>1.7325293676485078E-2</v>
      </c>
      <c r="M2926" s="178">
        <f>IFERROR(_xll.qlIndexFixing(Index1Y,$H2926,TRUE,_xll.ohTrigger(RecalcTrigger,Trigger1Y)),NA())</f>
        <v>1.7609684474573672E-2</v>
      </c>
      <c r="N2926" s="177">
        <f>IFERROR(_xll.qlIndexFixing(ONIndex1M,I2926,TRUE,_xll.ohTrigger(RecalcTrigger,Trigger1M)),NA())</f>
        <v>1.6616265972915212E-2</v>
      </c>
      <c r="O2926" s="44">
        <f>IFERROR(_xll.qlIndexFixing(ONIndex3M,I2926,TRUE,_xll.ohTrigger(RecalcTrigger,Trigger3M)),NA())</f>
        <v>1.7041387036256239E-2</v>
      </c>
      <c r="P2926" s="44">
        <f>IFERROR(_xll.qlIndexFixing(ONIndex6M,I2926,TRUE,_xll.ohTrigger(RecalcTrigger,Trigger6M)),NA())</f>
        <v>1.7165840427111334E-2</v>
      </c>
      <c r="Q2926" s="178">
        <f>IFERROR(_xll.qlIndexFixing(ONIndex1Y,I2926,TRUE,_xll.ohTrigger(RecalcTrigger,Trigger1Y)),NA())</f>
        <v>1.7283324857785276E-2</v>
      </c>
    </row>
    <row r="2927" spans="2:17" x14ac:dyDescent="0.2">
      <c r="B2927" s="39" t="s">
        <v>42</v>
      </c>
      <c r="D2927" s="42">
        <f>_xll.qlCalendarAdvance(Calendar,$D2926,B2927,"f",FALSE)</f>
        <v>60009</v>
      </c>
      <c r="E2927" s="172">
        <f>_xll.qlInterestRateIndexValueDate(IndexON,D2927)</f>
        <v>60009</v>
      </c>
      <c r="F2927" s="188">
        <f>IFERROR(_xll.qlIndexFixing(IndexON,D2927,TRUE,_xll.ohTrigger(RecalcTrigger,TriggerON)),NA())</f>
        <v>1.6615236607020467E-2</v>
      </c>
      <c r="H2927" s="42">
        <f>_xll.qlCalendarAdvance(Calendar,$H2926,B2927,"f",FALSE)</f>
        <v>60009</v>
      </c>
      <c r="I2927" s="172">
        <f>_xll.qlInterestRateIndexValueDate(Index1M,$H2927)</f>
        <v>60009</v>
      </c>
      <c r="J2927" s="177">
        <f>IFERROR(_xll.qlIndexFixing(Index1M,$H2927,TRUE,_xll.ohTrigger(RecalcTrigger,Trigger1M)),NA())</f>
        <v>1.6651066574983539E-2</v>
      </c>
      <c r="K2927" s="44">
        <f>IFERROR(_xll.qlIndexFixing(Index3M,H2927,TRUE,_xll.ohTrigger(RecalcTrigger,Trigger3M)),NA())</f>
        <v>1.7126888631460179E-2</v>
      </c>
      <c r="L2927" s="44">
        <f>IFERROR(_xll.qlIndexFixing(Index6M,$H2927,TRUE,_xll.ohTrigger(RecalcTrigger,Trigger6M)),NA())</f>
        <v>1.7331972704337305E-2</v>
      </c>
      <c r="M2927" s="178">
        <f>IFERROR(_xll.qlIndexFixing(Index1Y,$H2927,TRUE,_xll.ohTrigger(RecalcTrigger,Trigger1Y)),NA())</f>
        <v>1.7616632822258893E-2</v>
      </c>
      <c r="N2927" s="177">
        <f>IFERROR(_xll.qlIndexFixing(ONIndex1M,I2927,TRUE,_xll.ohTrigger(RecalcTrigger,Trigger1M)),NA())</f>
        <v>1.6623405266605884E-2</v>
      </c>
      <c r="O2927" s="44">
        <f>IFERROR(_xll.qlIndexFixing(ONIndex3M,I2927,TRUE,_xll.ohTrigger(RecalcTrigger,Trigger3M)),NA())</f>
        <v>1.7047970595194251E-2</v>
      </c>
      <c r="P2927" s="44">
        <f>IFERROR(_xll.qlIndexFixing(ONIndex6M,I2927,TRUE,_xll.ohTrigger(RecalcTrigger,Trigger6M)),NA())</f>
        <v>1.7172246672023661E-2</v>
      </c>
      <c r="Q2927" s="178">
        <f>IFERROR(_xll.qlIndexFixing(ONIndex1Y,I2927,TRUE,_xll.ohTrigger(RecalcTrigger,Trigger1Y)),NA())</f>
        <v>1.7289714069119722E-2</v>
      </c>
    </row>
    <row r="2928" spans="2:17" x14ac:dyDescent="0.2">
      <c r="B2928" s="39" t="s">
        <v>42</v>
      </c>
      <c r="D2928" s="42">
        <f>_xll.qlCalendarAdvance(Calendar,$D2927,B2928,"f",FALSE)</f>
        <v>60016</v>
      </c>
      <c r="E2928" s="172">
        <f>_xll.qlInterestRateIndexValueDate(IndexON,D2928)</f>
        <v>60016</v>
      </c>
      <c r="F2928" s="188">
        <f>IFERROR(_xll.qlIndexFixing(IndexON,D2928,TRUE,_xll.ohTrigger(RecalcTrigger,TriggerON)),NA())</f>
        <v>1.6621817294407704E-2</v>
      </c>
      <c r="H2928" s="42">
        <f>_xll.qlCalendarAdvance(Calendar,$H2927,B2928,"f",FALSE)</f>
        <v>60016</v>
      </c>
      <c r="I2928" s="172">
        <f>_xll.qlInterestRateIndexValueDate(Index1M,$H2928)</f>
        <v>60016</v>
      </c>
      <c r="J2928" s="177">
        <f>IFERROR(_xll.qlIndexFixing(Index1M,$H2928,TRUE,_xll.ohTrigger(RecalcTrigger,Trigger1M)),NA())</f>
        <v>1.6659178743548022E-2</v>
      </c>
      <c r="K2928" s="44">
        <f>IFERROR(_xll.qlIndexFixing(Index3M,H2928,TRUE,_xll.ohTrigger(RecalcTrigger,Trigger3M)),NA())</f>
        <v>1.7133628648474505E-2</v>
      </c>
      <c r="L2928" s="44">
        <f>IFERROR(_xll.qlIndexFixing(Index6M,$H2928,TRUE,_xll.ohTrigger(RecalcTrigger,Trigger6M)),NA())</f>
        <v>1.7338668479751542E-2</v>
      </c>
      <c r="M2928" s="178">
        <f>IFERROR(_xll.qlIndexFixing(Index1Y,$H2928,TRUE,_xll.ohTrigger(RecalcTrigger,Trigger1Y)),NA())</f>
        <v>1.7623598406414143E-2</v>
      </c>
      <c r="N2928" s="177">
        <f>IFERROR(_xll.qlIndexFixing(ONIndex1M,I2928,TRUE,_xll.ohTrigger(RecalcTrigger,Trigger1M)),NA())</f>
        <v>1.663056492114845E-2</v>
      </c>
      <c r="O2928" s="44">
        <f>IFERROR(_xll.qlIndexFixing(ONIndex3M,I2928,TRUE,_xll.ohTrigger(RecalcTrigger,Trigger3M)),NA())</f>
        <v>1.7054571399727214E-2</v>
      </c>
      <c r="P2928" s="44">
        <f>IFERROR(_xll.qlIndexFixing(ONIndex6M,I2928,TRUE,_xll.ohTrigger(RecalcTrigger,Trigger6M)),NA())</f>
        <v>1.7178669499329224E-2</v>
      </c>
      <c r="Q2928" s="178">
        <f>IFERROR(_xll.qlIndexFixing(ONIndex1Y,I2928,TRUE,_xll.ohTrigger(RecalcTrigger,Trigger1Y)),NA())</f>
        <v>1.7296120172687335E-2</v>
      </c>
    </row>
    <row r="2929" spans="2:17" x14ac:dyDescent="0.2">
      <c r="B2929" s="39" t="s">
        <v>42</v>
      </c>
      <c r="D2929" s="42">
        <f>_xll.qlCalendarAdvance(Calendar,$D2928,B2929,"f",FALSE)</f>
        <v>60023</v>
      </c>
      <c r="E2929" s="172">
        <f>_xll.qlInterestRateIndexValueDate(IndexON,D2929)</f>
        <v>60023</v>
      </c>
      <c r="F2929" s="188">
        <f>IFERROR(_xll.qlIndexFixing(IndexON,D2929,TRUE,_xll.ohTrigger(RecalcTrigger,TriggerON)),NA())</f>
        <v>1.6628414726848062E-2</v>
      </c>
      <c r="H2929" s="42">
        <f>_xll.qlCalendarAdvance(Calendar,$H2928,B2929,"f",FALSE)</f>
        <v>60023</v>
      </c>
      <c r="I2929" s="172">
        <f>_xll.qlInterestRateIndexValueDate(Index1M,$H2929)</f>
        <v>60023</v>
      </c>
      <c r="J2929" s="177">
        <f>IFERROR(_xll.qlIndexFixing(Index1M,$H2929,TRUE,_xll.ohTrigger(RecalcTrigger,Trigger1M)),NA())</f>
        <v>1.666551682880206E-2</v>
      </c>
      <c r="K2929" s="44">
        <f>IFERROR(_xll.qlIndexFixing(Index3M,H2929,TRUE,_xll.ohTrigger(RecalcTrigger,Trigger3M)),NA())</f>
        <v>1.7141273933607003E-2</v>
      </c>
      <c r="L2929" s="44">
        <f>IFERROR(_xll.qlIndexFixing(Index6M,$H2929,TRUE,_xll.ohTrigger(RecalcTrigger,Trigger6M)),NA())</f>
        <v>1.7348070440402381E-2</v>
      </c>
      <c r="M2929" s="178">
        <f>IFERROR(_xll.qlIndexFixing(Index1Y,$H2929,TRUE,_xll.ohTrigger(RecalcTrigger,Trigger1Y)),NA())</f>
        <v>1.7630581227393582E-2</v>
      </c>
      <c r="N2929" s="177">
        <f>IFERROR(_xll.qlIndexFixing(ONIndex1M,I2929,TRUE,_xll.ohTrigger(RecalcTrigger,Trigger1M)),NA())</f>
        <v>1.6637744936380816E-2</v>
      </c>
      <c r="O2929" s="44">
        <f>IFERROR(_xll.qlIndexFixing(ONIndex3M,I2929,TRUE,_xll.ohTrigger(RecalcTrigger,Trigger3M)),NA())</f>
        <v>1.7061189449693037E-2</v>
      </c>
      <c r="P2929" s="44">
        <f>IFERROR(_xll.qlIndexFixing(ONIndex6M,I2929,TRUE,_xll.ohTrigger(RecalcTrigger,Trigger6M)),NA())</f>
        <v>1.7185108908622793E-2</v>
      </c>
      <c r="Q2929" s="178">
        <f>IFERROR(_xll.qlIndexFixing(ONIndex1Y,I2929,TRUE,_xll.ohTrigger(RecalcTrigger,Trigger1Y)),NA())</f>
        <v>1.7302543168488116E-2</v>
      </c>
    </row>
    <row r="2930" spans="2:17" x14ac:dyDescent="0.2">
      <c r="B2930" s="39" t="s">
        <v>42</v>
      </c>
      <c r="D2930" s="42">
        <f>_xll.qlCalendarAdvance(Calendar,$D2929,B2930,"f",FALSE)</f>
        <v>60030</v>
      </c>
      <c r="E2930" s="172">
        <f>_xll.qlInterestRateIndexValueDate(IndexON,D2930)</f>
        <v>60030</v>
      </c>
      <c r="F2930" s="188">
        <f>IFERROR(_xll.qlIndexFixing(IndexON,D2930,TRUE,_xll.ohTrigger(RecalcTrigger,TriggerON)),NA())</f>
        <v>1.6635028904341542E-2</v>
      </c>
      <c r="H2930" s="42">
        <f>_xll.qlCalendarAdvance(Calendar,$H2929,B2930,"f",FALSE)</f>
        <v>60030</v>
      </c>
      <c r="I2930" s="172">
        <f>_xll.qlInterestRateIndexValueDate(Index1M,$H2930)</f>
        <v>60030</v>
      </c>
      <c r="J2930" s="177">
        <f>IFERROR(_xll.qlIndexFixing(Index1M,$H2930,TRUE,_xll.ohTrigger(RecalcTrigger,Trigger1M)),NA())</f>
        <v>1.6672772546718652E-2</v>
      </c>
      <c r="K2930" s="44">
        <f>IFERROR(_xll.qlIndexFixing(Index3M,H2930,TRUE,_xll.ohTrigger(RecalcTrigger,Trigger3M)),NA())</f>
        <v>1.7148050165188881E-2</v>
      </c>
      <c r="L2930" s="44">
        <f>IFERROR(_xll.qlIndexFixing(Index6M,$H2930,TRUE,_xll.ohTrigger(RecalcTrigger,Trigger6M)),NA())</f>
        <v>1.7354804256402488E-2</v>
      </c>
      <c r="M2930" s="178">
        <f>IFERROR(_xll.qlIndexFixing(Index1Y,$H2930,TRUE,_xll.ohTrigger(RecalcTrigger,Trigger1Y)),NA())</f>
        <v>1.763758128555093E-2</v>
      </c>
      <c r="N2930" s="177">
        <f>IFERROR(_xll.qlIndexFixing(ONIndex1M,I2930,TRUE,_xll.ohTrigger(RecalcTrigger,Trigger1M)),NA())</f>
        <v>1.664494531238403E-2</v>
      </c>
      <c r="O2930" s="44">
        <f>IFERROR(_xll.qlIndexFixing(ONIndex3M,I2930,TRUE,_xll.ohTrigger(RecalcTrigger,Trigger3M)),NA())</f>
        <v>1.7067824745010673E-2</v>
      </c>
      <c r="P2930" s="44">
        <f>IFERROR(_xll.qlIndexFixing(ONIndex6M,I2930,TRUE,_xll.ohTrigger(RecalcTrigger,Trigger6M)),NA())</f>
        <v>1.7191564899985412E-2</v>
      </c>
      <c r="Q2930" s="178">
        <f>IFERROR(_xll.qlIndexFixing(ONIndex1Y,I2930,TRUE,_xll.ohTrigger(RecalcTrigger,Trigger1Y)),NA())</f>
        <v>1.7308983056522065E-2</v>
      </c>
    </row>
    <row r="2931" spans="2:17" x14ac:dyDescent="0.2">
      <c r="B2931" s="39" t="s">
        <v>42</v>
      </c>
      <c r="D2931" s="42">
        <f>_xll.qlCalendarAdvance(Calendar,$D2930,B2931,"f",FALSE)</f>
        <v>60037</v>
      </c>
      <c r="E2931" s="172">
        <f>_xll.qlInterestRateIndexValueDate(IndexON,D2931)</f>
        <v>60037</v>
      </c>
      <c r="F2931" s="188">
        <f>IFERROR(_xll.qlIndexFixing(IndexON,D2931,TRUE,_xll.ohTrigger(RecalcTrigger,TriggerON)),NA())</f>
        <v>1.6641659827050237E-2</v>
      </c>
      <c r="H2931" s="42">
        <f>_xll.qlCalendarAdvance(Calendar,$H2930,B2931,"f",FALSE)</f>
        <v>60037</v>
      </c>
      <c r="I2931" s="172">
        <f>_xll.qlInterestRateIndexValueDate(Index1M,$H2931)</f>
        <v>60037</v>
      </c>
      <c r="J2931" s="177">
        <f>IFERROR(_xll.qlIndexFixing(Index1M,$H2931,TRUE,_xll.ohTrigger(RecalcTrigger,Trigger1M)),NA())</f>
        <v>1.6680048658695851E-2</v>
      </c>
      <c r="K2931" s="44">
        <f>IFERROR(_xll.qlIndexFixing(Index3M,H2931,TRUE,_xll.ohTrigger(RecalcTrigger,Trigger3M)),NA())</f>
        <v>1.7154843727414971E-2</v>
      </c>
      <c r="L2931" s="44">
        <f>IFERROR(_xll.qlIndexFixing(Index6M,$H2931,TRUE,_xll.ohTrigger(RecalcTrigger,Trigger6M)),NA())</f>
        <v>1.7361554823253144E-2</v>
      </c>
      <c r="M2931" s="178">
        <f>IFERROR(_xll.qlIndexFixing(Index1Y,$H2931,TRUE,_xll.ohTrigger(RecalcTrigger,Trigger1Y)),NA())</f>
        <v>1.7644598581241455E-2</v>
      </c>
      <c r="N2931" s="177">
        <f>IFERROR(_xll.qlIndexFixing(ONIndex1M,I2931,TRUE,_xll.ohTrigger(RecalcTrigger,Trigger1M)),NA())</f>
        <v>1.6652166049077044E-2</v>
      </c>
      <c r="O2931" s="44">
        <f>IFERROR(_xll.qlIndexFixing(ONIndex3M,I2931,TRUE,_xll.ohTrigger(RecalcTrigger,Trigger3M)),NA())</f>
        <v>1.7074477285923262E-2</v>
      </c>
      <c r="P2931" s="44">
        <f>IFERROR(_xll.qlIndexFixing(ONIndex6M,I2931,TRUE,_xll.ohTrigger(RecalcTrigger,Trigger6M)),NA())</f>
        <v>1.7198037473660222E-2</v>
      </c>
      <c r="Q2931" s="178">
        <f>IFERROR(_xll.qlIndexFixing(ONIndex1Y,I2931,TRUE,_xll.ohTrigger(RecalcTrigger,Trigger1Y)),NA())</f>
        <v>1.7315439836870228E-2</v>
      </c>
    </row>
    <row r="2932" spans="2:17" x14ac:dyDescent="0.2">
      <c r="B2932" s="39" t="s">
        <v>42</v>
      </c>
      <c r="D2932" s="42">
        <f>_xll.qlCalendarAdvance(Calendar,$D2931,B2932,"f",FALSE)</f>
        <v>60044</v>
      </c>
      <c r="E2932" s="172">
        <f>_xll.qlInterestRateIndexValueDate(IndexON,D2932)</f>
        <v>60044</v>
      </c>
      <c r="F2932" s="188">
        <f>IFERROR(_xll.qlIndexFixing(IndexON,D2932,TRUE,_xll.ohTrigger(RecalcTrigger,TriggerON)),NA())</f>
        <v>1.6648307494731007E-2</v>
      </c>
      <c r="H2932" s="42">
        <f>_xll.qlCalendarAdvance(Calendar,$H2931,B2932,"f",FALSE)</f>
        <v>60044</v>
      </c>
      <c r="I2932" s="172">
        <f>_xll.qlInterestRateIndexValueDate(Index1M,$H2932)</f>
        <v>60044</v>
      </c>
      <c r="J2932" s="177">
        <f>IFERROR(_xll.qlIndexFixing(Index1M,$H2932,TRUE,_xll.ohTrigger(RecalcTrigger,Trigger1M)),NA())</f>
        <v>1.6687345164769114E-2</v>
      </c>
      <c r="K2932" s="44">
        <f>IFERROR(_xll.qlIndexFixing(Index3M,H2932,TRUE,_xll.ohTrigger(RecalcTrigger,Trigger3M)),NA())</f>
        <v>1.7161654620372491E-2</v>
      </c>
      <c r="L2932" s="44">
        <f>IFERROR(_xll.qlIndexFixing(Index6M,$H2932,TRUE,_xll.ohTrigger(RecalcTrigger,Trigger6M)),NA())</f>
        <v>1.7368322141124277E-2</v>
      </c>
      <c r="M2932" s="178">
        <f>IFERROR(_xll.qlIndexFixing(Index1Y,$H2932,TRUE,_xll.ohTrigger(RecalcTrigger,Trigger1Y)),NA())</f>
        <v>1.7651633114821097E-2</v>
      </c>
      <c r="N2932" s="177">
        <f>IFERROR(_xll.qlIndexFixing(ONIndex1M,I2932,TRUE,_xll.ohTrigger(RecalcTrigger,Trigger1M)),NA())</f>
        <v>1.6659407146540905E-2</v>
      </c>
      <c r="O2932" s="44">
        <f>IFERROR(_xll.qlIndexFixing(ONIndex3M,I2932,TRUE,_xll.ohTrigger(RecalcTrigger,Trigger3M)),NA())</f>
        <v>1.7081147072349756E-2</v>
      </c>
      <c r="P2932" s="44">
        <f>IFERROR(_xll.qlIndexFixing(ONIndex6M,I2932,TRUE,_xll.ohTrigger(RecalcTrigger,Trigger6M)),NA())</f>
        <v>1.7204526629404082E-2</v>
      </c>
      <c r="Q2932" s="178">
        <f>IFERROR(_xll.qlIndexFixing(ONIndex1Y,I2932,TRUE,_xll.ohTrigger(RecalcTrigger,Trigger1Y)),NA())</f>
        <v>1.7321913509532605E-2</v>
      </c>
    </row>
    <row r="2933" spans="2:17" x14ac:dyDescent="0.2">
      <c r="B2933" s="39" t="s">
        <v>42</v>
      </c>
      <c r="D2933" s="42">
        <f>_xll.qlCalendarAdvance(Calendar,$D2932,B2933,"f",FALSE)</f>
        <v>60051</v>
      </c>
      <c r="E2933" s="172">
        <f>_xll.qlInterestRateIndexValueDate(IndexON,D2933)</f>
        <v>60051</v>
      </c>
      <c r="F2933" s="188">
        <f>IFERROR(_xll.qlIndexFixing(IndexON,D2933,TRUE,_xll.ohTrigger(RecalcTrigger,TriggerON)),NA())</f>
        <v>1.6654971907626992E-2</v>
      </c>
      <c r="H2933" s="42">
        <f>_xll.qlCalendarAdvance(Calendar,$H2932,B2933,"f",FALSE)</f>
        <v>60051</v>
      </c>
      <c r="I2933" s="172">
        <f>_xll.qlInterestRateIndexValueDate(Index1M,$H2933)</f>
        <v>60051</v>
      </c>
      <c r="J2933" s="177">
        <f>IFERROR(_xll.qlIndexFixing(Index1M,$H2933,TRUE,_xll.ohTrigger(RecalcTrigger,Trigger1M)),NA())</f>
        <v>1.6694662064978966E-2</v>
      </c>
      <c r="K2933" s="44">
        <f>IFERROR(_xll.qlIndexFixing(Index3M,H2933,TRUE,_xll.ohTrigger(RecalcTrigger,Trigger3M)),NA())</f>
        <v>1.716848284414953E-2</v>
      </c>
      <c r="L2933" s="44">
        <f>IFERROR(_xll.qlIndexFixing(Index6M,$H2933,TRUE,_xll.ohTrigger(RecalcTrigger,Trigger6M)),NA())</f>
        <v>1.7372398576114396E-2</v>
      </c>
      <c r="M2933" s="178">
        <f>IFERROR(_xll.qlIndexFixing(Index1Y,$H2933,TRUE,_xll.ohTrigger(RecalcTrigger,Trigger1Y)),NA())</f>
        <v>1.7658684886646236E-2</v>
      </c>
      <c r="N2933" s="177">
        <f>IFERROR(_xll.qlIndexFixing(ONIndex1M,I2933,TRUE,_xll.ohTrigger(RecalcTrigger,Trigger1M)),NA())</f>
        <v>1.6666668604694568E-2</v>
      </c>
      <c r="O2933" s="44">
        <f>IFERROR(_xll.qlIndexFixing(ONIndex3M,I2933,TRUE,_xll.ohTrigger(RecalcTrigger,Trigger3M)),NA())</f>
        <v>1.7087834104128063E-2</v>
      </c>
      <c r="P2933" s="44">
        <f>IFERROR(_xll.qlIndexFixing(ONIndex6M,I2933,TRUE,_xll.ohTrigger(RecalcTrigger,Trigger6M)),NA())</f>
        <v>1.7211032367135948E-2</v>
      </c>
      <c r="Q2933" s="178">
        <f>IFERROR(_xll.qlIndexFixing(ONIndex1Y,I2933,TRUE,_xll.ohTrigger(RecalcTrigger,Trigger1Y)),NA())</f>
        <v>1.7328404074185011E-2</v>
      </c>
    </row>
    <row r="2934" spans="2:17" x14ac:dyDescent="0.2">
      <c r="B2934" s="39" t="s">
        <v>42</v>
      </c>
      <c r="D2934" s="42">
        <f>_xll.qlCalendarAdvance(Calendar,$D2933,B2934,"f",FALSE)</f>
        <v>60058</v>
      </c>
      <c r="E2934" s="172">
        <f>_xll.qlInterestRateIndexValueDate(IndexON,D2934)</f>
        <v>60058</v>
      </c>
      <c r="F2934" s="188">
        <f>IFERROR(_xll.qlIndexFixing(IndexON,D2934,TRUE,_xll.ohTrigger(RecalcTrigger,TriggerON)),NA())</f>
        <v>1.6661653065576099E-2</v>
      </c>
      <c r="H2934" s="42">
        <f>_xll.qlCalendarAdvance(Calendar,$H2933,B2934,"f",FALSE)</f>
        <v>60058</v>
      </c>
      <c r="I2934" s="172">
        <f>_xll.qlInterestRateIndexValueDate(Index1M,$H2934)</f>
        <v>60058</v>
      </c>
      <c r="J2934" s="177">
        <f>IFERROR(_xll.qlIndexFixing(Index1M,$H2934,TRUE,_xll.ohTrigger(RecalcTrigger,Trigger1M)),NA())</f>
        <v>1.6701999359365928E-2</v>
      </c>
      <c r="K2934" s="44">
        <f>IFERROR(_xll.qlIndexFixing(Index3M,H2934,TRUE,_xll.ohTrigger(RecalcTrigger,Trigger3M)),NA())</f>
        <v>1.7175328398835947E-2</v>
      </c>
      <c r="L2934" s="44">
        <f>IFERROR(_xll.qlIndexFixing(Index6M,$H2934,TRUE,_xll.ohTrigger(RecalcTrigger,Trigger6M)),NA())</f>
        <v>1.7379194840423353E-2</v>
      </c>
      <c r="M2934" s="178">
        <f>IFERROR(_xll.qlIndexFixing(Index1Y,$H2934,TRUE,_xll.ohTrigger(RecalcTrigger,Trigger1Y)),NA())</f>
        <v>1.7665753897075254E-2</v>
      </c>
      <c r="N2934" s="177">
        <f>IFERROR(_xll.qlIndexFixing(ONIndex1M,I2934,TRUE,_xll.ohTrigger(RecalcTrigger,Trigger1M)),NA())</f>
        <v>1.6673950423700123E-2</v>
      </c>
      <c r="O2934" s="44">
        <f>IFERROR(_xll.qlIndexFixing(ONIndex3M,I2934,TRUE,_xll.ohTrigger(RecalcTrigger,Trigger3M)),NA())</f>
        <v>1.7094538381501323E-2</v>
      </c>
      <c r="P2934" s="44">
        <f>IFERROR(_xll.qlIndexFixing(ONIndex6M,I2934,TRUE,_xll.ohTrigger(RecalcTrigger,Trigger6M)),NA())</f>
        <v>1.7217554687180003E-2</v>
      </c>
      <c r="Q2934" s="178">
        <f>IFERROR(_xll.qlIndexFixing(ONIndex1Y,I2934,TRUE,_xll.ohTrigger(RecalcTrigger,Trigger1Y)),NA())</f>
        <v>1.7334911531313724E-2</v>
      </c>
    </row>
    <row r="2935" spans="2:17" x14ac:dyDescent="0.2">
      <c r="B2935" s="39" t="s">
        <v>42</v>
      </c>
      <c r="D2935" s="42">
        <f>_xll.qlCalendarAdvance(Calendar,$D2934,B2935,"f",FALSE)</f>
        <v>60065</v>
      </c>
      <c r="E2935" s="172">
        <f>_xll.qlInterestRateIndexValueDate(IndexON,D2935)</f>
        <v>60065</v>
      </c>
      <c r="F2935" s="188">
        <f>IFERROR(_xll.qlIndexFixing(IndexON,D2935,TRUE,_xll.ohTrigger(RecalcTrigger,TriggerON)),NA())</f>
        <v>1.666835096874042E-2</v>
      </c>
      <c r="H2935" s="42">
        <f>_xll.qlCalendarAdvance(Calendar,$H2934,B2935,"f",FALSE)</f>
        <v>60065</v>
      </c>
      <c r="I2935" s="172">
        <f>_xll.qlInterestRateIndexValueDate(Index1M,$H2935)</f>
        <v>60065</v>
      </c>
      <c r="J2935" s="177">
        <f>IFERROR(_xll.qlIndexFixing(Index1M,$H2935,TRUE,_xll.ohTrigger(RecalcTrigger,Trigger1M)),NA())</f>
        <v>1.6709357047973057E-2</v>
      </c>
      <c r="K2935" s="44">
        <f>IFERROR(_xll.qlIndexFixing(Index3M,H2935,TRUE,_xll.ohTrigger(RecalcTrigger,Trigger3M)),NA())</f>
        <v>1.7182191284521597E-2</v>
      </c>
      <c r="L2935" s="44">
        <f>IFERROR(_xll.qlIndexFixing(Index6M,$H2935,TRUE,_xll.ohTrigger(RecalcTrigger,Trigger6M)),NA())</f>
        <v>1.7386007853473256E-2</v>
      </c>
      <c r="M2935" s="178">
        <f>IFERROR(_xll.qlIndexFixing(Index1Y,$H2935,TRUE,_xll.ohTrigger(RecalcTrigger,Trigger1Y)),NA())</f>
        <v>1.7672840146466084E-2</v>
      </c>
      <c r="N2935" s="177">
        <f>IFERROR(_xll.qlIndexFixing(ONIndex1M,I2935,TRUE,_xll.ohTrigger(RecalcTrigger,Trigger1M)),NA())</f>
        <v>1.6681252603476526E-2</v>
      </c>
      <c r="O2935" s="44">
        <f>IFERROR(_xll.qlIndexFixing(ONIndex3M,I2935,TRUE,_xll.ohTrigger(RecalcTrigger,Trigger3M)),NA())</f>
        <v>1.7101259904307442E-2</v>
      </c>
      <c r="P2935" s="44">
        <f>IFERROR(_xll.qlIndexFixing(ONIndex6M,I2935,TRUE,_xll.ohTrigger(RecalcTrigger,Trigger6M)),NA())</f>
        <v>1.7224093589374156E-2</v>
      </c>
      <c r="Q2935" s="178">
        <f>IFERROR(_xll.qlIndexFixing(ONIndex1Y,I2935,TRUE,_xll.ohTrigger(RecalcTrigger,Trigger1Y)),NA())</f>
        <v>1.734143588075665E-2</v>
      </c>
    </row>
    <row r="2936" spans="2:17" x14ac:dyDescent="0.2">
      <c r="B2936" s="39" t="s">
        <v>42</v>
      </c>
      <c r="D2936" s="42">
        <f>_xll.qlCalendarAdvance(Calendar,$D2935,B2936,"f",FALSE)</f>
        <v>60072</v>
      </c>
      <c r="E2936" s="172">
        <f>_xll.qlInterestRateIndexValueDate(IndexON,D2936)</f>
        <v>60072</v>
      </c>
      <c r="F2936" s="188">
        <f>IFERROR(_xll.qlIndexFixing(IndexON,D2936,TRUE,_xll.ohTrigger(RecalcTrigger,TriggerON)),NA())</f>
        <v>1.6675065616876816E-2</v>
      </c>
      <c r="H2936" s="42">
        <f>_xll.qlCalendarAdvance(Calendar,$H2935,B2936,"f",FALSE)</f>
        <v>60072</v>
      </c>
      <c r="I2936" s="172">
        <f>_xll.qlInterestRateIndexValueDate(Index1M,$H2936)</f>
        <v>60072</v>
      </c>
      <c r="J2936" s="177">
        <f>IFERROR(_xll.qlIndexFixing(Index1M,$H2936,TRUE,_xll.ohTrigger(RecalcTrigger,Trigger1M)),NA())</f>
        <v>1.6716735130828213E-2</v>
      </c>
      <c r="K2936" s="44">
        <f>IFERROR(_xll.qlIndexFixing(Index3M,H2936,TRUE,_xll.ohTrigger(RecalcTrigger,Trigger3M)),NA())</f>
        <v>1.7189071501295453E-2</v>
      </c>
      <c r="L2936" s="44">
        <f>IFERROR(_xll.qlIndexFixing(Index6M,$H2936,TRUE,_xll.ohTrigger(RecalcTrigger,Trigger6M)),NA())</f>
        <v>1.7392837615432845E-2</v>
      </c>
      <c r="M2936" s="178">
        <f>IFERROR(_xll.qlIndexFixing(Index1Y,$H2936,TRUE,_xll.ohTrigger(RecalcTrigger,Trigger1Y)),NA())</f>
        <v>1.7679943635178441E-2</v>
      </c>
      <c r="N2936" s="177">
        <f>IFERROR(_xll.qlIndexFixing(ONIndex1M,I2936,TRUE,_xll.ohTrigger(RecalcTrigger,Trigger1M)),NA())</f>
        <v>1.6688575144023776E-2</v>
      </c>
      <c r="O2936" s="44">
        <f>IFERROR(_xll.qlIndexFixing(ONIndex3M,I2936,TRUE,_xll.ohTrigger(RecalcTrigger,Trigger3M)),NA())</f>
        <v>1.7107998672627467E-2</v>
      </c>
      <c r="P2936" s="44">
        <f>IFERROR(_xll.qlIndexFixing(ONIndex6M,I2936,TRUE,_xll.ohTrigger(RecalcTrigger,Trigger6M)),NA())</f>
        <v>1.7230649073718407E-2</v>
      </c>
      <c r="Q2936" s="178">
        <f>IFERROR(_xll.qlIndexFixing(ONIndex1Y,I2936,TRUE,_xll.ohTrigger(RecalcTrigger,Trigger1Y)),NA())</f>
        <v>1.7347977122270652E-2</v>
      </c>
    </row>
    <row r="2937" spans="2:17" x14ac:dyDescent="0.2">
      <c r="B2937" s="39" t="s">
        <v>42</v>
      </c>
      <c r="D2937" s="42">
        <f>_xll.qlCalendarAdvance(Calendar,$D2936,B2937,"f",FALSE)</f>
        <v>60079</v>
      </c>
      <c r="E2937" s="172">
        <f>_xll.qlInterestRateIndexValueDate(IndexON,D2937)</f>
        <v>60079</v>
      </c>
      <c r="F2937" s="188">
        <f>IFERROR(_xll.qlIndexFixing(IndexON,D2937,TRUE,_xll.ohTrigger(RecalcTrigger,TriggerON)),NA())</f>
        <v>1.6681797010066335E-2</v>
      </c>
      <c r="H2937" s="42">
        <f>_xll.qlCalendarAdvance(Calendar,$H2936,B2937,"f",FALSE)</f>
        <v>60079</v>
      </c>
      <c r="I2937" s="172">
        <f>_xll.qlInterestRateIndexValueDate(Index1M,$H2937)</f>
        <v>60079</v>
      </c>
      <c r="J2937" s="177">
        <f>IFERROR(_xll.qlIndexFixing(Index1M,$H2937,TRUE,_xll.ohTrigger(RecalcTrigger,Trigger1M)),NA())</f>
        <v>1.6724133607979516E-2</v>
      </c>
      <c r="K2937" s="44">
        <f>IFERROR(_xll.qlIndexFixing(Index3M,H2937,TRUE,_xll.ohTrigger(RecalcTrigger,Trigger3M)),NA())</f>
        <v>1.7195969049246491E-2</v>
      </c>
      <c r="L2937" s="44">
        <f>IFERROR(_xll.qlIndexFixing(Index6M,$H2937,TRUE,_xll.ohTrigger(RecalcTrigger,Trigger6M)),NA())</f>
        <v>1.7402410001813789E-2</v>
      </c>
      <c r="M2937" s="178">
        <f>IFERROR(_xll.qlIndexFixing(Index1Y,$H2937,TRUE,_xll.ohTrigger(RecalcTrigger,Trigger1Y)),NA())</f>
        <v>1.7687064363572924E-2</v>
      </c>
      <c r="N2937" s="177">
        <f>IFERROR(_xll.qlIndexFixing(ONIndex1M,I2937,TRUE,_xll.ohTrigger(RecalcTrigger,Trigger1M)),NA())</f>
        <v>1.6695918045179781E-2</v>
      </c>
      <c r="O2937" s="44">
        <f>IFERROR(_xll.qlIndexFixing(ONIndex3M,I2937,TRUE,_xll.ohTrigger(RecalcTrigger,Trigger3M)),NA())</f>
        <v>1.7114754686461398E-2</v>
      </c>
      <c r="P2937" s="44">
        <f>IFERROR(_xll.qlIndexFixing(ONIndex6M,I2937,TRUE,_xll.ohTrigger(RecalcTrigger,Trigger6M)),NA())</f>
        <v>1.7237221140050663E-2</v>
      </c>
      <c r="Q2937" s="178">
        <f>IFERROR(_xll.qlIndexFixing(ONIndex1Y,I2937,TRUE,_xll.ohTrigger(RecalcTrigger,Trigger1Y)),NA())</f>
        <v>1.7354535256179915E-2</v>
      </c>
    </row>
    <row r="2938" spans="2:17" x14ac:dyDescent="0.2">
      <c r="B2938" s="39" t="s">
        <v>42</v>
      </c>
      <c r="D2938" s="42">
        <f>_xll.qlCalendarAdvance(Calendar,$D2937,B2938,"f",FALSE)</f>
        <v>60086</v>
      </c>
      <c r="E2938" s="172">
        <f>_xll.qlInterestRateIndexValueDate(IndexON,D2938)</f>
        <v>60086</v>
      </c>
      <c r="F2938" s="188">
        <f>IFERROR(_xll.qlIndexFixing(IndexON,D2938,TRUE,_xll.ohTrigger(RecalcTrigger,TriggerON)),NA())</f>
        <v>1.6688545148552114E-2</v>
      </c>
      <c r="H2938" s="42">
        <f>_xll.qlCalendarAdvance(Calendar,$H2937,B2938,"f",FALSE)</f>
        <v>60086</v>
      </c>
      <c r="I2938" s="172">
        <f>_xll.qlInterestRateIndexValueDate(Index1M,$H2938)</f>
        <v>60086</v>
      </c>
      <c r="J2938" s="177">
        <f>IFERROR(_xll.qlIndexFixing(Index1M,$H2938,TRUE,_xll.ohTrigger(RecalcTrigger,Trigger1M)),NA())</f>
        <v>1.6731552479462425E-2</v>
      </c>
      <c r="K2938" s="44">
        <f>IFERROR(_xll.qlIndexFixing(Index3M,H2938,TRUE,_xll.ohTrigger(RecalcTrigger,Trigger3M)),NA())</f>
        <v>1.7202883928464568E-2</v>
      </c>
      <c r="L2938" s="44">
        <f>IFERROR(_xll.qlIndexFixing(Index6M,$H2938,TRUE,_xll.ohTrigger(RecalcTrigger,Trigger6M)),NA())</f>
        <v>1.7409277829429186E-2</v>
      </c>
      <c r="M2938" s="178">
        <f>IFERROR(_xll.qlIndexFixing(Index1Y,$H2938,TRUE,_xll.ohTrigger(RecalcTrigger,Trigger1Y)),NA())</f>
        <v>1.7694202332009912E-2</v>
      </c>
      <c r="N2938" s="177">
        <f>IFERROR(_xll.qlIndexFixing(ONIndex1M,I2938,TRUE,_xll.ohTrigger(RecalcTrigger,Trigger1M)),NA())</f>
        <v>1.6703281307268725E-2</v>
      </c>
      <c r="O2938" s="44">
        <f>IFERROR(_xll.qlIndexFixing(ONIndex3M,I2938,TRUE,_xll.ohTrigger(RecalcTrigger,Trigger3M)),NA())</f>
        <v>1.7121527945728188E-2</v>
      </c>
      <c r="P2938" s="44">
        <f>IFERROR(_xll.qlIndexFixing(ONIndex6M,I2938,TRUE,_xll.ohTrigger(RecalcTrigger,Trigger6M)),NA())</f>
        <v>1.7243809788776154E-2</v>
      </c>
      <c r="Q2938" s="178">
        <f>IFERROR(_xll.qlIndexFixing(ONIndex1Y,I2938,TRUE,_xll.ohTrigger(RecalcTrigger,Trigger1Y)),NA())</f>
        <v>1.7361110282322345E-2</v>
      </c>
    </row>
    <row r="2939" spans="2:17" x14ac:dyDescent="0.2">
      <c r="B2939" s="39" t="s">
        <v>42</v>
      </c>
      <c r="D2939" s="42">
        <f>_xll.qlCalendarAdvance(Calendar,$D2938,B2939,"f",FALSE)</f>
        <v>60093</v>
      </c>
      <c r="E2939" s="172">
        <f>_xll.qlInterestRateIndexValueDate(IndexON,D2939)</f>
        <v>60093</v>
      </c>
      <c r="F2939" s="188">
        <f>IFERROR(_xll.qlIndexFixing(IndexON,D2939,TRUE,_xll.ohTrigger(RecalcTrigger,TriggerON)),NA())</f>
        <v>1.6695310032091015E-2</v>
      </c>
      <c r="H2939" s="42">
        <f>_xll.qlCalendarAdvance(Calendar,$H2938,B2939,"f",FALSE)</f>
        <v>60093</v>
      </c>
      <c r="I2939" s="172">
        <f>_xll.qlInterestRateIndexValueDate(Index1M,$H2939)</f>
        <v>60093</v>
      </c>
      <c r="J2939" s="177">
        <f>IFERROR(_xll.qlIndexFixing(Index1M,$H2939,TRUE,_xll.ohTrigger(RecalcTrigger,Trigger1M)),NA())</f>
        <v>1.6738991745322528E-2</v>
      </c>
      <c r="K2939" s="44">
        <f>IFERROR(_xll.qlIndexFixing(Index3M,H2939,TRUE,_xll.ohTrigger(RecalcTrigger,Trigger3M)),NA())</f>
        <v>1.720981613904218E-2</v>
      </c>
      <c r="L2939" s="44">
        <f>IFERROR(_xll.qlIndexFixing(Index6M,$H2939,TRUE,_xll.ohTrigger(RecalcTrigger,Trigger6M)),NA())</f>
        <v>1.7416162409274658E-2</v>
      </c>
      <c r="M2939" s="178">
        <f>IFERROR(_xll.qlIndexFixing(Index1Y,$H2939,TRUE,_xll.ohTrigger(RecalcTrigger,Trigger1Y)),NA())</f>
        <v>1.7701357540852003E-2</v>
      </c>
      <c r="N2939" s="177">
        <f>IFERROR(_xll.qlIndexFixing(ONIndex1M,I2939,TRUE,_xll.ohTrigger(RecalcTrigger,Trigger1M)),NA())</f>
        <v>1.671066493004747E-2</v>
      </c>
      <c r="O2939" s="44">
        <f>IFERROR(_xll.qlIndexFixing(ONIndex3M,I2939,TRUE,_xll.ohTrigger(RecalcTrigger,Trigger3M)),NA())</f>
        <v>1.7128318450508884E-2</v>
      </c>
      <c r="P2939" s="44">
        <f>IFERROR(_xll.qlIndexFixing(ONIndex6M,I2939,TRUE,_xll.ohTrigger(RecalcTrigger,Trigger6M)),NA())</f>
        <v>1.7250415019489651E-2</v>
      </c>
      <c r="Q2939" s="178">
        <f>IFERROR(_xll.qlIndexFixing(ONIndex1Y,I2939,TRUE,_xll.ohTrigger(RecalcTrigger,Trigger1Y)),NA())</f>
        <v>1.7367702200697943E-2</v>
      </c>
    </row>
    <row r="2940" spans="2:17" x14ac:dyDescent="0.2">
      <c r="B2940" s="39" t="s">
        <v>42</v>
      </c>
      <c r="D2940" s="42">
        <f>_xll.qlCalendarAdvance(Calendar,$D2939,B2940,"f",FALSE)</f>
        <v>60100</v>
      </c>
      <c r="E2940" s="172">
        <f>_xll.qlInterestRateIndexValueDate(IndexON,D2940)</f>
        <v>60100</v>
      </c>
      <c r="F2940" s="188">
        <f>IFERROR(_xll.qlIndexFixing(IndexON,D2940,TRUE,_xll.ohTrigger(RecalcTrigger,TriggerON)),NA())</f>
        <v>1.6702091660683038E-2</v>
      </c>
      <c r="H2940" s="42">
        <f>_xll.qlCalendarAdvance(Calendar,$H2939,B2940,"f",FALSE)</f>
        <v>60100</v>
      </c>
      <c r="I2940" s="172">
        <f>_xll.qlInterestRateIndexValueDate(Index1M,$H2940)</f>
        <v>60100</v>
      </c>
      <c r="J2940" s="177">
        <f>IFERROR(_xll.qlIndexFixing(Index1M,$H2940,TRUE,_xll.ohTrigger(RecalcTrigger,Trigger1M)),NA())</f>
        <v>1.6746451405592749E-2</v>
      </c>
      <c r="K2940" s="44">
        <f>IFERROR(_xll.qlIndexFixing(Index3M,H2940,TRUE,_xll.ohTrigger(RecalcTrigger,Trigger3M)),NA())</f>
        <v>1.7216765681068301E-2</v>
      </c>
      <c r="L2940" s="44">
        <f>IFERROR(_xll.qlIndexFixing(Index6M,$H2940,TRUE,_xll.ohTrigger(RecalcTrigger,Trigger6M)),NA())</f>
        <v>1.742306374152711E-2</v>
      </c>
      <c r="M2940" s="178">
        <f>IFERROR(_xll.qlIndexFixing(Index1Y,$H2940,TRUE,_xll.ohTrigger(RecalcTrigger,Trigger1Y)),NA())</f>
        <v>1.7708529990462241E-2</v>
      </c>
      <c r="N2940" s="177">
        <f>IFERROR(_xll.qlIndexFixing(ONIndex1M,I2940,TRUE,_xll.ohTrigger(RecalcTrigger,Trigger1M)),NA())</f>
        <v>1.6718068913516015E-2</v>
      </c>
      <c r="O2940" s="44">
        <f>IFERROR(_xll.qlIndexFixing(ONIndex3M,I2940,TRUE,_xll.ohTrigger(RecalcTrigger,Trigger3M)),NA())</f>
        <v>1.7135126200722439E-2</v>
      </c>
      <c r="P2940" s="44">
        <f>IFERROR(_xll.qlIndexFixing(ONIndex6M,I2940,TRUE,_xll.ohTrigger(RecalcTrigger,Trigger6M)),NA())</f>
        <v>1.7257036832353245E-2</v>
      </c>
      <c r="Q2940" s="178">
        <f>IFERROR(_xll.qlIndexFixing(ONIndex1Y,I2940,TRUE,_xll.ohTrigger(RecalcTrigger,Trigger1Y)),NA())</f>
        <v>1.7374311011306709E-2</v>
      </c>
    </row>
    <row r="2941" spans="2:17" x14ac:dyDescent="0.2">
      <c r="B2941" s="39" t="s">
        <v>42</v>
      </c>
      <c r="D2941" s="42">
        <f>_xll.qlCalendarAdvance(Calendar,$D2940,B2941,"f",FALSE)</f>
        <v>60107</v>
      </c>
      <c r="E2941" s="172">
        <f>_xll.qlInterestRateIndexValueDate(IndexON,D2941)</f>
        <v>60107</v>
      </c>
      <c r="F2941" s="188">
        <f>IFERROR(_xll.qlIndexFixing(IndexON,D2941,TRUE,_xll.ohTrigger(RecalcTrigger,TriggerON)),NA())</f>
        <v>1.6708890034409229E-2</v>
      </c>
      <c r="H2941" s="42">
        <f>_xll.qlCalendarAdvance(Calendar,$H2940,B2941,"f",FALSE)</f>
        <v>60107</v>
      </c>
      <c r="I2941" s="172">
        <f>_xll.qlInterestRateIndexValueDate(Index1M,$H2941)</f>
        <v>60107</v>
      </c>
      <c r="J2941" s="177">
        <f>IFERROR(_xll.qlIndexFixing(Index1M,$H2941,TRUE,_xll.ohTrigger(RecalcTrigger,Trigger1M)),NA())</f>
        <v>1.6754852012290218E-2</v>
      </c>
      <c r="K2941" s="44">
        <f>IFERROR(_xll.qlIndexFixing(Index3M,H2941,TRUE,_xll.ohTrigger(RecalcTrigger,Trigger3M)),NA())</f>
        <v>1.7223732554631027E-2</v>
      </c>
      <c r="L2941" s="44">
        <f>IFERROR(_xll.qlIndexFixing(Index6M,$H2941,TRUE,_xll.ohTrigger(RecalcTrigger,Trigger6M)),NA())</f>
        <v>1.7429981826359096E-2</v>
      </c>
      <c r="M2941" s="178">
        <f>IFERROR(_xll.qlIndexFixing(Index1Y,$H2941,TRUE,_xll.ohTrigger(RecalcTrigger,Trigger1Y)),NA())</f>
        <v>1.7715719681204112E-2</v>
      </c>
      <c r="N2941" s="177">
        <f>IFERROR(_xll.qlIndexFixing(ONIndex1M,I2941,TRUE,_xll.ohTrigger(RecalcTrigger,Trigger1M)),NA())</f>
        <v>1.6725493257674362E-2</v>
      </c>
      <c r="O2941" s="44">
        <f>IFERROR(_xll.qlIndexFixing(ONIndex3M,I2941,TRUE,_xll.ohTrigger(RecalcTrigger,Trigger3M)),NA())</f>
        <v>1.7141951196449901E-2</v>
      </c>
      <c r="P2941" s="44">
        <f>IFERROR(_xll.qlIndexFixing(ONIndex6M,I2941,TRUE,_xll.ohTrigger(RecalcTrigger,Trigger6M)),NA())</f>
        <v>1.7263675227366937E-2</v>
      </c>
      <c r="Q2941" s="178">
        <f>IFERROR(_xll.qlIndexFixing(ONIndex1Y,I2941,TRUE,_xll.ohTrigger(RecalcTrigger,Trigger1Y)),NA())</f>
        <v>1.7380936714148643E-2</v>
      </c>
    </row>
    <row r="2942" spans="2:17" x14ac:dyDescent="0.2">
      <c r="B2942" s="39" t="s">
        <v>42</v>
      </c>
      <c r="D2942" s="42">
        <f>_xll.qlCalendarAdvance(Calendar,$D2941,B2942,"f",FALSE)</f>
        <v>60114</v>
      </c>
      <c r="E2942" s="172">
        <f>_xll.qlInterestRateIndexValueDate(IndexON,D2942)</f>
        <v>60114</v>
      </c>
      <c r="F2942" s="188">
        <f>IFERROR(_xll.qlIndexFixing(IndexON,D2942,TRUE,_xll.ohTrigger(RecalcTrigger,TriggerON)),NA())</f>
        <v>1.6715705153269589E-2</v>
      </c>
      <c r="H2942" s="42">
        <f>_xll.qlCalendarAdvance(Calendar,$H2941,B2942,"f",FALSE)</f>
        <v>60114</v>
      </c>
      <c r="I2942" s="172">
        <f>_xll.qlInterestRateIndexValueDate(Index1M,$H2942)</f>
        <v>60114</v>
      </c>
      <c r="J2942" s="177">
        <f>IFERROR(_xll.qlIndexFixing(Index1M,$H2942,TRUE,_xll.ohTrigger(RecalcTrigger,Trigger1M)),NA())</f>
        <v>1.6758666049700194E-2</v>
      </c>
      <c r="K2942" s="44">
        <f>IFERROR(_xll.qlIndexFixing(Index3M,H2942,TRUE,_xll.ohTrigger(RecalcTrigger,Trigger3M)),NA())</f>
        <v>1.7230716759825498E-2</v>
      </c>
      <c r="L2942" s="44">
        <f>IFERROR(_xll.qlIndexFixing(Index6M,$H2942,TRUE,_xll.ohTrigger(RecalcTrigger,Trigger6M)),NA())</f>
        <v>1.7434167923878471E-2</v>
      </c>
      <c r="M2942" s="178">
        <f>IFERROR(_xll.qlIndexFixing(Index1Y,$H2942,TRUE,_xll.ohTrigger(RecalcTrigger,Trigger1Y)),NA())</f>
        <v>1.772292661344288E-2</v>
      </c>
      <c r="N2942" s="177">
        <f>IFERROR(_xll.qlIndexFixing(ONIndex1M,I2942,TRUE,_xll.ohTrigger(RecalcTrigger,Trigger1M)),NA())</f>
        <v>1.6732937962846695E-2</v>
      </c>
      <c r="O2942" s="44">
        <f>IFERROR(_xll.qlIndexFixing(ONIndex3M,I2942,TRUE,_xll.ohTrigger(RecalcTrigger,Trigger3M)),NA())</f>
        <v>1.7148793437772314E-2</v>
      </c>
      <c r="P2942" s="44">
        <f>IFERROR(_xll.qlIndexFixing(ONIndex6M,I2942,TRUE,_xll.ohTrigger(RecalcTrigger,Trigger6M)),NA())</f>
        <v>1.7270330204692819E-2</v>
      </c>
      <c r="Q2942" s="178">
        <f>IFERROR(_xll.qlIndexFixing(ONIndex1Y,I2942,TRUE,_xll.ohTrigger(RecalcTrigger,Trigger1Y)),NA())</f>
        <v>1.7387579309466883E-2</v>
      </c>
    </row>
    <row r="2943" spans="2:17" x14ac:dyDescent="0.2">
      <c r="B2943" s="39" t="s">
        <v>42</v>
      </c>
      <c r="D2943" s="42">
        <f>_xll.qlCalendarAdvance(Calendar,$D2942,B2943,"f",FALSE)</f>
        <v>60121</v>
      </c>
      <c r="E2943" s="172">
        <f>_xll.qlInterestRateIndexValueDate(IndexON,D2943)</f>
        <v>60121</v>
      </c>
      <c r="F2943" s="188">
        <f>IFERROR(_xll.qlIndexFixing(IndexON,D2943,TRUE,_xll.ohTrigger(RecalcTrigger,TriggerON)),NA())</f>
        <v>1.6722537017345163E-2</v>
      </c>
      <c r="H2943" s="42">
        <f>_xll.qlCalendarAdvance(Calendar,$H2942,B2943,"f",FALSE)</f>
        <v>60121</v>
      </c>
      <c r="I2943" s="172">
        <f>_xll.qlInterestRateIndexValueDate(Index1M,$H2943)</f>
        <v>60121</v>
      </c>
      <c r="J2943" s="177">
        <f>IFERROR(_xll.qlIndexFixing(Index1M,$H2943,TRUE,_xll.ohTrigger(RecalcTrigger,Trigger1M)),NA())</f>
        <v>1.6768952753284556E-2</v>
      </c>
      <c r="K2943" s="44">
        <f>IFERROR(_xll.qlIndexFixing(Index3M,H2943,TRUE,_xll.ohTrigger(RecalcTrigger,Trigger3M)),NA())</f>
        <v>1.7237718296740694E-2</v>
      </c>
      <c r="L2943" s="44">
        <f>IFERROR(_xll.qlIndexFixing(Index6M,$H2943,TRUE,_xll.ohTrigger(RecalcTrigger,Trigger6M)),NA())</f>
        <v>1.7443868254468427E-2</v>
      </c>
      <c r="M2943" s="178">
        <f>IFERROR(_xll.qlIndexFixing(Index1Y,$H2943,TRUE,_xll.ohTrigger(RecalcTrigger,Trigger1Y)),NA())</f>
        <v>1.7730150787543586E-2</v>
      </c>
      <c r="N2943" s="177">
        <f>IFERROR(_xll.qlIndexFixing(ONIndex1M,I2943,TRUE,_xll.ohTrigger(RecalcTrigger,Trigger1M)),NA())</f>
        <v>1.6740403028627782E-2</v>
      </c>
      <c r="O2943" s="44">
        <f>IFERROR(_xll.qlIndexFixing(ONIndex3M,I2943,TRUE,_xll.ohTrigger(RecalcTrigger,Trigger3M)),NA())</f>
        <v>1.7155652924527587E-2</v>
      </c>
      <c r="P2943" s="44">
        <f>IFERROR(_xll.qlIndexFixing(ONIndex6M,I2943,TRUE,_xll.ohTrigger(RecalcTrigger,Trigger6M)),NA())</f>
        <v>1.7277001764087752E-2</v>
      </c>
      <c r="Q2943" s="178">
        <f>IFERROR(_xll.qlIndexFixing(ONIndex1Y,I2943,TRUE,_xll.ohTrigger(RecalcTrigger,Trigger1Y)),NA())</f>
        <v>1.7394238796856198E-2</v>
      </c>
    </row>
    <row r="2944" spans="2:17" x14ac:dyDescent="0.2">
      <c r="B2944" s="39" t="s">
        <v>42</v>
      </c>
      <c r="D2944" s="42">
        <f>_xll.qlCalendarAdvance(Calendar,$D2943,B2944,"f",FALSE)</f>
        <v>60128</v>
      </c>
      <c r="E2944" s="172">
        <f>_xll.qlInterestRateIndexValueDate(IndexON,D2944)</f>
        <v>60128</v>
      </c>
      <c r="F2944" s="188">
        <f>IFERROR(_xll.qlIndexFixing(IndexON,D2944,TRUE,_xll.ohTrigger(RecalcTrigger,TriggerON)),NA())</f>
        <v>1.6729385626392812E-2</v>
      </c>
      <c r="H2944" s="42">
        <f>_xll.qlCalendarAdvance(Calendar,$H2943,B2944,"f",FALSE)</f>
        <v>60128</v>
      </c>
      <c r="I2944" s="172">
        <f>_xll.qlInterestRateIndexValueDate(Index1M,$H2944)</f>
        <v>60128</v>
      </c>
      <c r="J2944" s="177">
        <f>IFERROR(_xll.qlIndexFixing(Index1M,$H2944,TRUE,_xll.ohTrigger(RecalcTrigger,Trigger1M)),NA())</f>
        <v>1.6776493991610616E-2</v>
      </c>
      <c r="K2944" s="44">
        <f>IFERROR(_xll.qlIndexFixing(Index3M,H2944,TRUE,_xll.ohTrigger(RecalcTrigger,Trigger3M)),NA())</f>
        <v>1.7244737165468222E-2</v>
      </c>
      <c r="L2944" s="44">
        <f>IFERROR(_xll.qlIndexFixing(Index6M,$H2944,TRUE,_xll.ohTrigger(RecalcTrigger,Trigger6M)),NA())</f>
        <v>1.7450836598097406E-2</v>
      </c>
      <c r="M2944" s="178">
        <f>IFERROR(_xll.qlIndexFixing(Index1Y,$H2944,TRUE,_xll.ohTrigger(RecalcTrigger,Trigger1Y)),NA())</f>
        <v>1.7737392203872382E-2</v>
      </c>
      <c r="N2944" s="177">
        <f>IFERROR(_xll.qlIndexFixing(ONIndex1M,I2944,TRUE,_xll.ohTrigger(RecalcTrigger,Trigger1M)),NA())</f>
        <v>1.674788845509867E-2</v>
      </c>
      <c r="O2944" s="44">
        <f>IFERROR(_xll.qlIndexFixing(ONIndex3M,I2944,TRUE,_xll.ohTrigger(RecalcTrigger,Trigger3M)),NA())</f>
        <v>1.7162529656715719E-2</v>
      </c>
      <c r="P2944" s="44">
        <f>IFERROR(_xll.qlIndexFixing(ONIndex6M,I2944,TRUE,_xll.ohTrigger(RecalcTrigger,Trigger6M)),NA())</f>
        <v>1.7283689905551736E-2</v>
      </c>
      <c r="Q2944" s="178">
        <f>IFERROR(_xll.qlIndexFixing(ONIndex1Y,I2944,TRUE,_xll.ohTrigger(RecalcTrigger,Trigger1Y)),NA())</f>
        <v>1.7400915176478682E-2</v>
      </c>
    </row>
    <row r="2945" spans="2:17" x14ac:dyDescent="0.2">
      <c r="B2945" s="39" t="s">
        <v>42</v>
      </c>
      <c r="D2945" s="42">
        <f>_xll.qlCalendarAdvance(Calendar,$D2944,B2945,"f",FALSE)</f>
        <v>60135</v>
      </c>
      <c r="E2945" s="172">
        <f>_xll.qlInterestRateIndexValueDate(IndexON,D2945)</f>
        <v>60135</v>
      </c>
      <c r="F2945" s="188">
        <f>IFERROR(_xll.qlIndexFixing(IndexON,D2945,TRUE,_xll.ohTrigger(RecalcTrigger,TriggerON)),NA())</f>
        <v>1.673625098057463E-2</v>
      </c>
      <c r="H2945" s="42">
        <f>_xll.qlCalendarAdvance(Calendar,$H2944,B2945,"f",FALSE)</f>
        <v>60135</v>
      </c>
      <c r="I2945" s="172">
        <f>_xll.qlInterestRateIndexValueDate(Index1M,$H2945)</f>
        <v>60135</v>
      </c>
      <c r="J2945" s="177">
        <f>IFERROR(_xll.qlIndexFixing(Index1M,$H2945,TRUE,_xll.ohTrigger(RecalcTrigger,Trigger1M)),NA())</f>
        <v>1.6784055624546879E-2</v>
      </c>
      <c r="K2945" s="44">
        <f>IFERROR(_xll.qlIndexFixing(Index3M,H2945,TRUE,_xll.ohTrigger(RecalcTrigger,Trigger3M)),NA())</f>
        <v>1.7251773366098826E-2</v>
      </c>
      <c r="L2945" s="44">
        <f>IFERROR(_xll.qlIndexFixing(Index6M,$H2945,TRUE,_xll.ohTrigger(RecalcTrigger,Trigger6M)),NA())</f>
        <v>1.7457821695011803E-2</v>
      </c>
      <c r="M2945" s="178">
        <f>IFERROR(_xll.qlIndexFixing(Index1Y,$H2945,TRUE,_xll.ohTrigger(RecalcTrigger,Trigger1Y)),NA())</f>
        <v>1.7744650862797418E-2</v>
      </c>
      <c r="N2945" s="177">
        <f>IFERROR(_xll.qlIndexFixing(ONIndex1M,I2945,TRUE,_xll.ohTrigger(RecalcTrigger,Trigger1M)),NA())</f>
        <v>1.6755394242421451E-2</v>
      </c>
      <c r="O2945" s="44">
        <f>IFERROR(_xll.qlIndexFixing(ONIndex3M,I2945,TRUE,_xll.ohTrigger(RecalcTrigger,Trigger3M)),NA())</f>
        <v>1.7169423634498804E-2</v>
      </c>
      <c r="P2945" s="44">
        <f>IFERROR(_xll.qlIndexFixing(ONIndex6M,I2945,TRUE,_xll.ohTrigger(RecalcTrigger,Trigger6M)),NA())</f>
        <v>1.7290394629165817E-2</v>
      </c>
      <c r="Q2945" s="178">
        <f>IFERROR(_xll.qlIndexFixing(ONIndex1Y,I2945,TRUE,_xll.ohTrigger(RecalcTrigger,Trigger1Y)),NA())</f>
        <v>1.7407608448496426E-2</v>
      </c>
    </row>
    <row r="2946" spans="2:17" x14ac:dyDescent="0.2">
      <c r="B2946" s="39" t="s">
        <v>42</v>
      </c>
      <c r="D2946" s="42">
        <f>_xll.qlCalendarAdvance(Calendar,$D2945,B2946,"f",FALSE)</f>
        <v>60142</v>
      </c>
      <c r="E2946" s="172">
        <f>_xll.qlInterestRateIndexValueDate(IndexON,D2946)</f>
        <v>60142</v>
      </c>
      <c r="F2946" s="188">
        <f>IFERROR(_xll.qlIndexFixing(IndexON,D2946,TRUE,_xll.ohTrigger(RecalcTrigger,TriggerON)),NA())</f>
        <v>1.6743133079890615E-2</v>
      </c>
      <c r="H2946" s="42">
        <f>_xll.qlCalendarAdvance(Calendar,$H2945,B2946,"f",FALSE)</f>
        <v>60142</v>
      </c>
      <c r="I2946" s="172">
        <f>_xll.qlInterestRateIndexValueDate(Index1M,$H2946)</f>
        <v>60142</v>
      </c>
      <c r="J2946" s="177">
        <f>IFERROR(_xll.qlIndexFixing(Index1M,$H2946,TRUE,_xll.ohTrigger(RecalcTrigger,Trigger1M)),NA())</f>
        <v>1.6791637652141464E-2</v>
      </c>
      <c r="K2946" s="44">
        <f>IFERROR(_xll.qlIndexFixing(Index3M,H2946,TRUE,_xll.ohTrigger(RecalcTrigger,Trigger3M)),NA())</f>
        <v>1.7258826898725887E-2</v>
      </c>
      <c r="L2946" s="44">
        <f>IFERROR(_xll.qlIndexFixing(Index6M,$H2946,TRUE,_xll.ohTrigger(RecalcTrigger,Trigger6M)),NA())</f>
        <v>1.7462056462790424E-2</v>
      </c>
      <c r="M2946" s="178">
        <f>IFERROR(_xll.qlIndexFixing(Index1Y,$H2946,TRUE,_xll.ohTrigger(RecalcTrigger,Trigger1Y)),NA())</f>
        <v>1.7751926764686399E-2</v>
      </c>
      <c r="N2946" s="177">
        <f>IFERROR(_xll.qlIndexFixing(ONIndex1M,I2946,TRUE,_xll.ohTrigger(RecalcTrigger,Trigger1M)),NA())</f>
        <v>1.6762920390596125E-2</v>
      </c>
      <c r="O2946" s="44">
        <f>IFERROR(_xll.qlIndexFixing(ONIndex3M,I2946,TRUE,_xll.ohTrigger(RecalcTrigger,Trigger3M)),NA())</f>
        <v>1.7176334857714748E-2</v>
      </c>
      <c r="P2946" s="44">
        <f>IFERROR(_xll.qlIndexFixing(ONIndex6M,I2946,TRUE,_xll.ohTrigger(RecalcTrigger,Trigger6M)),NA())</f>
        <v>1.7297115935011043E-2</v>
      </c>
      <c r="Q2946" s="178">
        <f>IFERROR(_xll.qlIndexFixing(ONIndex1Y,I2946,TRUE,_xll.ohTrigger(RecalcTrigger,Trigger1Y)),NA())</f>
        <v>1.7414318612828383E-2</v>
      </c>
    </row>
    <row r="2947" spans="2:17" x14ac:dyDescent="0.2">
      <c r="B2947" s="39" t="s">
        <v>42</v>
      </c>
      <c r="D2947" s="42">
        <f>_xll.qlCalendarAdvance(Calendar,$D2946,B2947,"f",FALSE)</f>
        <v>60149</v>
      </c>
      <c r="E2947" s="172">
        <f>_xll.qlInterestRateIndexValueDate(IndexON,D2947)</f>
        <v>60149</v>
      </c>
      <c r="F2947" s="188">
        <f>IFERROR(_xll.qlIndexFixing(IndexON,D2947,TRUE,_xll.ohTrigger(RecalcTrigger,TriggerON)),NA())</f>
        <v>1.6750031924340769E-2</v>
      </c>
      <c r="H2947" s="42">
        <f>_xll.qlCalendarAdvance(Calendar,$H2946,B2947,"f",FALSE)</f>
        <v>60149</v>
      </c>
      <c r="I2947" s="172">
        <f>_xll.qlInterestRateIndexValueDate(Index1M,$H2947)</f>
        <v>60149</v>
      </c>
      <c r="J2947" s="177">
        <f>IFERROR(_xll.qlIndexFixing(Index1M,$H2947,TRUE,_xll.ohTrigger(RecalcTrigger,Trigger1M)),NA())</f>
        <v>1.6799240074432363E-2</v>
      </c>
      <c r="K2947" s="44">
        <f>IFERROR(_xll.qlIndexFixing(Index3M,H2947,TRUE,_xll.ohTrigger(RecalcTrigger,Trigger3M)),NA())</f>
        <v>1.7264981681731153E-2</v>
      </c>
      <c r="L2947" s="44">
        <f>IFERROR(_xll.qlIndexFixing(Index6M,$H2947,TRUE,_xll.ohTrigger(RecalcTrigger,Trigger6M)),NA())</f>
        <v>1.7467223567930561E-2</v>
      </c>
      <c r="M2947" s="178">
        <f>IFERROR(_xll.qlIndexFixing(Index1Y,$H2947,TRUE,_xll.ohTrigger(RecalcTrigger,Trigger1Y)),NA())</f>
        <v>1.7759219909908364E-2</v>
      </c>
      <c r="N2947" s="177">
        <f>IFERROR(_xll.qlIndexFixing(ONIndex1M,I2947,TRUE,_xll.ohTrigger(RecalcTrigger,Trigger1M)),NA())</f>
        <v>1.6770466899460601E-2</v>
      </c>
      <c r="O2947" s="44">
        <f>IFERROR(_xll.qlIndexFixing(ONIndex3M,I2947,TRUE,_xll.ohTrigger(RecalcTrigger,Trigger3M)),NA())</f>
        <v>1.7183263326444598E-2</v>
      </c>
      <c r="P2947" s="44">
        <f>IFERROR(_xll.qlIndexFixing(ONIndex6M,I2947,TRUE,_xll.ohTrigger(RecalcTrigger,Trigger6M)),NA())</f>
        <v>1.7303853823006365E-2</v>
      </c>
      <c r="Q2947" s="178">
        <f>IFERROR(_xll.qlIndexFixing(ONIndex1Y,I2947,TRUE,_xll.ohTrigger(RecalcTrigger,Trigger1Y)),NA())</f>
        <v>1.7421045669312463E-2</v>
      </c>
    </row>
    <row r="2948" spans="2:17" x14ac:dyDescent="0.2">
      <c r="B2948" s="39" t="s">
        <v>42</v>
      </c>
      <c r="D2948" s="42">
        <f>_xll.qlCalendarAdvance(Calendar,$D2947,B2948,"f",FALSE)</f>
        <v>60156</v>
      </c>
      <c r="E2948" s="172">
        <f>_xll.qlInterestRateIndexValueDate(IndexON,D2948)</f>
        <v>60156</v>
      </c>
      <c r="F2948" s="188">
        <f>IFERROR(_xll.qlIndexFixing(IndexON,D2948,TRUE,_xll.ohTrigger(RecalcTrigger,TriggerON)),NA())</f>
        <v>1.6756947513844045E-2</v>
      </c>
      <c r="H2948" s="42">
        <f>_xll.qlCalendarAdvance(Calendar,$H2947,B2948,"f",FALSE)</f>
        <v>60156</v>
      </c>
      <c r="I2948" s="172">
        <f>_xll.qlInterestRateIndexValueDate(Index1M,$H2948)</f>
        <v>60156</v>
      </c>
      <c r="J2948" s="177">
        <f>IFERROR(_xll.qlIndexFixing(Index1M,$H2948,TRUE,_xll.ohTrigger(RecalcTrigger,Trigger1M)),NA())</f>
        <v>1.6806862891452501E-2</v>
      </c>
      <c r="K2948" s="44">
        <f>IFERROR(_xll.qlIndexFixing(Index3M,H2948,TRUE,_xll.ohTrigger(RecalcTrigger,Trigger3M)),NA())</f>
        <v>1.7272068306040087E-2</v>
      </c>
      <c r="L2948" s="44">
        <f>IFERROR(_xll.qlIndexFixing(Index6M,$H2948,TRUE,_xll.ohTrigger(RecalcTrigger,Trigger6M)),NA())</f>
        <v>1.7474251267283591E-2</v>
      </c>
      <c r="M2948" s="178">
        <f>IFERROR(_xll.qlIndexFixing(Index1Y,$H2948,TRUE,_xll.ohTrigger(RecalcTrigger,Trigger1Y)),NA())</f>
        <v>1.7766530298833239E-2</v>
      </c>
      <c r="N2948" s="177">
        <f>IFERROR(_xll.qlIndexFixing(ONIndex1M,I2948,TRUE,_xll.ohTrigger(RecalcTrigger,Trigger1M)),NA())</f>
        <v>1.6778033769014877E-2</v>
      </c>
      <c r="O2948" s="44">
        <f>IFERROR(_xll.qlIndexFixing(ONIndex3M,I2948,TRUE,_xll.ohTrigger(RecalcTrigger,Trigger3M)),NA())</f>
        <v>1.7190209040607307E-2</v>
      </c>
      <c r="P2948" s="44">
        <f>IFERROR(_xll.qlIndexFixing(ONIndex6M,I2948,TRUE,_xll.ohTrigger(RecalcTrigger,Trigger6M)),NA())</f>
        <v>1.7310608293151786E-2</v>
      </c>
      <c r="Q2948" s="178">
        <f>IFERROR(_xll.qlIndexFixing(ONIndex1Y,I2948,TRUE,_xll.ohTrigger(RecalcTrigger,Trigger1Y)),NA())</f>
        <v>1.7427789618110756E-2</v>
      </c>
    </row>
    <row r="2949" spans="2:17" x14ac:dyDescent="0.2">
      <c r="B2949" s="39" t="s">
        <v>42</v>
      </c>
      <c r="D2949" s="42">
        <f>_xll.qlCalendarAdvance(Calendar,$D2948,B2949,"f",FALSE)</f>
        <v>60163</v>
      </c>
      <c r="E2949" s="172">
        <f>_xll.qlInterestRateIndexValueDate(IndexON,D2949)</f>
        <v>60163</v>
      </c>
      <c r="F2949" s="188">
        <f>IFERROR(_xll.qlIndexFixing(IndexON,D2949,TRUE,_xll.ohTrigger(RecalcTrigger,TriggerON)),NA())</f>
        <v>1.6763879848643581E-2</v>
      </c>
      <c r="H2949" s="42">
        <f>_xll.qlCalendarAdvance(Calendar,$H2948,B2949,"f",FALSE)</f>
        <v>60163</v>
      </c>
      <c r="I2949" s="172">
        <f>_xll.qlInterestRateIndexValueDate(Index1M,$H2949)</f>
        <v>60163</v>
      </c>
      <c r="J2949" s="177">
        <f>IFERROR(_xll.qlIndexFixing(Index1M,$H2949,TRUE,_xll.ohTrigger(RecalcTrigger,Trigger1M)),NA())</f>
        <v>1.6814506103252531E-2</v>
      </c>
      <c r="K2949" s="44">
        <f>IFERROR(_xll.qlIndexFixing(Index3M,H2949,TRUE,_xll.ohTrigger(RecalcTrigger,Trigger3M)),NA())</f>
        <v>1.7279172261660657E-2</v>
      </c>
      <c r="L2949" s="44">
        <f>IFERROR(_xll.qlIndexFixing(Index6M,$H2949,TRUE,_xll.ohTrigger(RecalcTrigger,Trigger6M)),NA())</f>
        <v>1.7481295715904593E-2</v>
      </c>
      <c r="M2949" s="178">
        <f>IFERROR(_xll.qlIndexFixing(Index1Y,$H2949,TRUE,_xll.ohTrigger(RecalcTrigger,Trigger1Y)),NA())</f>
        <v>1.777385793183206E-2</v>
      </c>
      <c r="N2949" s="177">
        <f>IFERROR(_xll.qlIndexFixing(ONIndex1M,I2949,TRUE,_xll.ohTrigger(RecalcTrigger,Trigger1M)),NA())</f>
        <v>1.6785620999421047E-2</v>
      </c>
      <c r="O2949" s="44">
        <f>IFERROR(_xll.qlIndexFixing(ONIndex3M,I2949,TRUE,_xll.ohTrigger(RecalcTrigger,Trigger3M)),NA())</f>
        <v>1.7197172000364969E-2</v>
      </c>
      <c r="P2949" s="44">
        <f>IFERROR(_xll.qlIndexFixing(ONIndex6M,I2949,TRUE,_xll.ohTrigger(RecalcTrigger,Trigger6M)),NA())</f>
        <v>1.7317379345447304E-2</v>
      </c>
      <c r="Q2949" s="178">
        <f>IFERROR(_xll.qlIndexFixing(ONIndex1Y,I2949,TRUE,_xll.ohTrigger(RecalcTrigger,Trigger1Y)),NA())</f>
        <v>1.7434550459223264E-2</v>
      </c>
    </row>
    <row r="2950" spans="2:17" x14ac:dyDescent="0.2">
      <c r="B2950" s="39" t="s">
        <v>42</v>
      </c>
      <c r="D2950" s="42">
        <f>_xll.qlCalendarAdvance(Calendar,$D2949,B2950,"f",FALSE)</f>
        <v>60170</v>
      </c>
      <c r="E2950" s="172">
        <f>_xll.qlInterestRateIndexValueDate(IndexON,D2950)</f>
        <v>60170</v>
      </c>
      <c r="F2950" s="188">
        <f>IFERROR(_xll.qlIndexFixing(IndexON,D2950,TRUE,_xll.ohTrigger(RecalcTrigger,TriggerON)),NA())</f>
        <v>1.6770828928415193E-2</v>
      </c>
      <c r="H2950" s="42">
        <f>_xll.qlCalendarAdvance(Calendar,$H2949,B2950,"f",FALSE)</f>
        <v>60170</v>
      </c>
      <c r="I2950" s="172">
        <f>_xll.qlInterestRateIndexValueDate(Index1M,$H2950)</f>
        <v>60170</v>
      </c>
      <c r="J2950" s="177">
        <f>IFERROR(_xll.qlIndexFixing(Index1M,$H2950,TRUE,_xll.ohTrigger(RecalcTrigger,Trigger1M)),NA())</f>
        <v>1.6822169709872978E-2</v>
      </c>
      <c r="K2950" s="44">
        <f>IFERROR(_xll.qlIndexFixing(Index3M,H2950,TRUE,_xll.ohTrigger(RecalcTrigger,Trigger3M)),NA())</f>
        <v>1.7289977833222808E-2</v>
      </c>
      <c r="L2950" s="44">
        <f>IFERROR(_xll.qlIndexFixing(Index6M,$H2950,TRUE,_xll.ohTrigger(RecalcTrigger,Trigger6M)),NA())</f>
        <v>1.7488356913966413E-2</v>
      </c>
      <c r="M2950" s="178">
        <f>IFERROR(_xll.qlIndexFixing(Index1Y,$H2950,TRUE,_xll.ohTrigger(RecalcTrigger,Trigger1Y)),NA())</f>
        <v>1.7781202809276531E-2</v>
      </c>
      <c r="N2950" s="177">
        <f>IFERROR(_xll.qlIndexFixing(ONIndex1M,I2950,TRUE,_xll.ohTrigger(RecalcTrigger,Trigger1M)),NA())</f>
        <v>1.679322859067911E-2</v>
      </c>
      <c r="O2950" s="44">
        <f>IFERROR(_xll.qlIndexFixing(ONIndex3M,I2950,TRUE,_xll.ohTrigger(RecalcTrigger,Trigger3M)),NA())</f>
        <v>1.7204152205636536E-2</v>
      </c>
      <c r="P2950" s="44">
        <f>IFERROR(_xll.qlIndexFixing(ONIndex6M,I2950,TRUE,_xll.ohTrigger(RecalcTrigger,Trigger6M)),NA())</f>
        <v>1.7324166979892919E-2</v>
      </c>
      <c r="Q2950" s="178">
        <f>IFERROR(_xll.qlIndexFixing(ONIndex1Y,I2950,TRUE,_xll.ohTrigger(RecalcTrigger,Trigger1Y)),NA())</f>
        <v>1.7441328192487893E-2</v>
      </c>
    </row>
    <row r="2951" spans="2:17" x14ac:dyDescent="0.2">
      <c r="B2951" s="39" t="s">
        <v>42</v>
      </c>
      <c r="D2951" s="42">
        <f>_xll.qlCalendarAdvance(Calendar,$D2950,B2951,"f",FALSE)</f>
        <v>60177</v>
      </c>
      <c r="E2951" s="172">
        <f>_xll.qlInterestRateIndexValueDate(IndexON,D2951)</f>
        <v>60177</v>
      </c>
      <c r="F2951" s="188">
        <f>IFERROR(_xll.qlIndexFixing(IndexON,D2951,TRUE,_xll.ohTrigger(RecalcTrigger,TriggerON)),NA())</f>
        <v>1.6777794753320974E-2</v>
      </c>
      <c r="H2951" s="42">
        <f>_xll.qlCalendarAdvance(Calendar,$H2950,B2951,"f",FALSE)</f>
        <v>60177</v>
      </c>
      <c r="I2951" s="172">
        <f>_xll.qlInterestRateIndexValueDate(Index1M,$H2951)</f>
        <v>60177</v>
      </c>
      <c r="J2951" s="177">
        <f>IFERROR(_xll.qlIndexFixing(Index1M,$H2951,TRUE,_xll.ohTrigger(RecalcTrigger,Trigger1M)),NA())</f>
        <v>1.682985371135183E-2</v>
      </c>
      <c r="K2951" s="44">
        <f>IFERROR(_xll.qlIndexFixing(Index3M,H2951,TRUE,_xll.ohTrigger(RecalcTrigger,Trigger3M)),NA())</f>
        <v>1.7294354545021654E-2</v>
      </c>
      <c r="L2951" s="44">
        <f>IFERROR(_xll.qlIndexFixing(Index6M,$H2951,TRUE,_xll.ohTrigger(RecalcTrigger,Trigger6M)),NA())</f>
        <v>1.749636435826496E-2</v>
      </c>
      <c r="M2951" s="178">
        <f>IFERROR(_xll.qlIndexFixing(Index1Y,$H2951,TRUE,_xll.ohTrigger(RecalcTrigger,Trigger1Y)),NA())</f>
        <v>1.7788564931538797E-2</v>
      </c>
      <c r="N2951" s="177">
        <f>IFERROR(_xll.qlIndexFixing(ONIndex1M,I2951,TRUE,_xll.ohTrigger(RecalcTrigger,Trigger1M)),NA())</f>
        <v>1.6800856542545928E-2</v>
      </c>
      <c r="O2951" s="44">
        <f>IFERROR(_xll.qlIndexFixing(ONIndex3M,I2951,TRUE,_xll.ohTrigger(RecalcTrigger,Trigger3M)),NA())</f>
        <v>1.7211149656259916E-2</v>
      </c>
      <c r="P2951" s="44">
        <f>IFERROR(_xll.qlIndexFixing(ONIndex6M,I2951,TRUE,_xll.ohTrigger(RecalcTrigger,Trigger6M)),NA())</f>
        <v>1.7330971196488631E-2</v>
      </c>
      <c r="Q2951" s="178">
        <f>IFERROR(_xll.qlIndexFixing(ONIndex1Y,I2951,TRUE,_xll.ohTrigger(RecalcTrigger,Trigger1Y)),NA())</f>
        <v>1.7448122818066736E-2</v>
      </c>
    </row>
    <row r="2952" spans="2:17" x14ac:dyDescent="0.2">
      <c r="B2952" s="39" t="s">
        <v>42</v>
      </c>
      <c r="D2952" s="42">
        <f>_xll.qlCalendarAdvance(Calendar,$D2951,B2952,"f",FALSE)</f>
        <v>60184</v>
      </c>
      <c r="E2952" s="172">
        <f>_xll.qlInterestRateIndexValueDate(IndexON,D2952)</f>
        <v>60184</v>
      </c>
      <c r="F2952" s="188">
        <f>IFERROR(_xll.qlIndexFixing(IndexON,D2952,TRUE,_xll.ohTrigger(RecalcTrigger,TriggerON)),NA())</f>
        <v>1.6784777323360922E-2</v>
      </c>
      <c r="H2952" s="42">
        <f>_xll.qlCalendarAdvance(Calendar,$H2951,B2952,"f",FALSE)</f>
        <v>60184</v>
      </c>
      <c r="I2952" s="172">
        <f>_xll.qlInterestRateIndexValueDate(Index1M,$H2952)</f>
        <v>60184</v>
      </c>
      <c r="J2952" s="177">
        <f>IFERROR(_xll.qlIndexFixing(Index1M,$H2952,TRUE,_xll.ohTrigger(RecalcTrigger,Trigger1M)),NA())</f>
        <v>1.683755810772708E-2</v>
      </c>
      <c r="K2952" s="44">
        <f>IFERROR(_xll.qlIndexFixing(Index3M,H2952,TRUE,_xll.ohTrigger(RecalcTrigger,Trigger3M)),NA())</f>
        <v>1.7301512071561977E-2</v>
      </c>
      <c r="L2952" s="44">
        <f>IFERROR(_xll.qlIndexFixing(Index6M,$H2952,TRUE,_xll.ohTrigger(RecalcTrigger,Trigger6M)),NA())</f>
        <v>1.750346059091552E-2</v>
      </c>
      <c r="M2952" s="178">
        <f>IFERROR(_xll.qlIndexFixing(Index1Y,$H2952,TRUE,_xll.ohTrigger(RecalcTrigger,Trigger1Y)),NA())</f>
        <v>1.7795944298993227E-2</v>
      </c>
      <c r="N2952" s="177">
        <f>IFERROR(_xll.qlIndexFixing(ONIndex1M,I2952,TRUE,_xll.ohTrigger(RecalcTrigger,Trigger1M)),NA())</f>
        <v>1.6808504855183592E-2</v>
      </c>
      <c r="O2952" s="44">
        <f>IFERROR(_xll.qlIndexFixing(ONIndex3M,I2952,TRUE,_xll.ohTrigger(RecalcTrigger,Trigger3M)),NA())</f>
        <v>1.7218164352478249E-2</v>
      </c>
      <c r="P2952" s="44">
        <f>IFERROR(_xll.qlIndexFixing(ONIndex6M,I2952,TRUE,_xll.ohTrigger(RecalcTrigger,Trigger6M)),NA())</f>
        <v>1.7337791995234442E-2</v>
      </c>
      <c r="Q2952" s="178">
        <f>IFERROR(_xll.qlIndexFixing(ONIndex1Y,I2952,TRUE,_xll.ohTrigger(RecalcTrigger,Trigger1Y)),NA())</f>
        <v>1.7454934336040839E-2</v>
      </c>
    </row>
    <row r="2953" spans="2:17" x14ac:dyDescent="0.2">
      <c r="B2953" s="39" t="s">
        <v>42</v>
      </c>
      <c r="D2953" s="42">
        <f>_xll.qlCalendarAdvance(Calendar,$D2952,B2953,"f",FALSE)</f>
        <v>60191</v>
      </c>
      <c r="E2953" s="172">
        <f>_xll.qlInterestRateIndexValueDate(IndexON,D2953)</f>
        <v>60191</v>
      </c>
      <c r="F2953" s="188">
        <f>IFERROR(_xll.qlIndexFixing(IndexON,D2953,TRUE,_xll.ohTrigger(RecalcTrigger,TriggerON)),NA())</f>
        <v>1.6791776638616085E-2</v>
      </c>
      <c r="H2953" s="42">
        <f>_xll.qlCalendarAdvance(Calendar,$H2952,B2953,"f",FALSE)</f>
        <v>60191</v>
      </c>
      <c r="I2953" s="172">
        <f>_xll.qlInterestRateIndexValueDate(Index1M,$H2953)</f>
        <v>60191</v>
      </c>
      <c r="J2953" s="177">
        <f>IFERROR(_xll.qlIndexFixing(Index1M,$H2953,TRUE,_xll.ohTrigger(RecalcTrigger,Trigger1M)),NA())</f>
        <v>1.6845282899046847E-2</v>
      </c>
      <c r="K2953" s="44">
        <f>IFERROR(_xll.qlIndexFixing(Index3M,H2953,TRUE,_xll.ohTrigger(RecalcTrigger,Trigger3M)),NA())</f>
        <v>1.7308686930747122E-2</v>
      </c>
      <c r="L2953" s="44">
        <f>IFERROR(_xll.qlIndexFixing(Index6M,$H2953,TRUE,_xll.ohTrigger(RecalcTrigger,Trigger6M)),NA())</f>
        <v>1.7510573574479917E-2</v>
      </c>
      <c r="M2953" s="178">
        <f>IFERROR(_xll.qlIndexFixing(Index1Y,$H2953,TRUE,_xll.ohTrigger(RecalcTrigger,Trigger1Y)),NA())</f>
        <v>1.7803340912013077E-2</v>
      </c>
      <c r="N2953" s="177">
        <f>IFERROR(_xll.qlIndexFixing(ONIndex1M,I2953,TRUE,_xll.ohTrigger(RecalcTrigger,Trigger1M)),NA())</f>
        <v>1.6816173528754197E-2</v>
      </c>
      <c r="O2953" s="44">
        <f>IFERROR(_xll.qlIndexFixing(ONIndex3M,I2953,TRUE,_xll.ohTrigger(RecalcTrigger,Trigger3M)),NA())</f>
        <v>1.7225196294291534E-2</v>
      </c>
      <c r="P2953" s="44">
        <f>IFERROR(_xll.qlIndexFixing(ONIndex6M,I2953,TRUE,_xll.ohTrigger(RecalcTrigger,Trigger6M)),NA())</f>
        <v>1.7344629376211396E-2</v>
      </c>
      <c r="Q2953" s="178">
        <f>IFERROR(_xll.qlIndexFixing(ONIndex1Y,I2953,TRUE,_xll.ohTrigger(RecalcTrigger,Trigger1Y)),NA())</f>
        <v>1.7461762746167064E-2</v>
      </c>
    </row>
    <row r="2954" spans="2:17" x14ac:dyDescent="0.2">
      <c r="B2954" s="39" t="s">
        <v>42</v>
      </c>
      <c r="D2954" s="42">
        <f>_xll.qlCalendarAdvance(Calendar,$D2953,B2954,"f",FALSE)</f>
        <v>60198</v>
      </c>
      <c r="E2954" s="172">
        <f>_xll.qlInterestRateIndexValueDate(IndexON,D2954)</f>
        <v>60198</v>
      </c>
      <c r="F2954" s="188">
        <f>IFERROR(_xll.qlIndexFixing(IndexON,D2954,TRUE,_xll.ohTrigger(RecalcTrigger,TriggerON)),NA())</f>
        <v>1.679879269892437E-2</v>
      </c>
      <c r="H2954" s="42">
        <f>_xll.qlCalendarAdvance(Calendar,$H2953,B2954,"f",FALSE)</f>
        <v>60198</v>
      </c>
      <c r="I2954" s="172">
        <f>_xll.qlInterestRateIndexValueDate(Index1M,$H2954)</f>
        <v>60198</v>
      </c>
      <c r="J2954" s="177">
        <f>IFERROR(_xll.qlIndexFixing(Index1M,$H2954,TRUE,_xll.ohTrigger(RecalcTrigger,Trigger1M)),NA())</f>
        <v>1.685302808534659E-2</v>
      </c>
      <c r="K2954" s="44">
        <f>IFERROR(_xll.qlIndexFixing(Index3M,H2954,TRUE,_xll.ohTrigger(RecalcTrigger,Trigger3M)),NA())</f>
        <v>1.7315879122670474E-2</v>
      </c>
      <c r="L2954" s="44">
        <f>IFERROR(_xll.qlIndexFixing(Index6M,$H2954,TRUE,_xll.ohTrigger(RecalcTrigger,Trigger6M)),NA())</f>
        <v>1.7517703309135827E-2</v>
      </c>
      <c r="M2954" s="178">
        <f>IFERROR(_xll.qlIndexFixing(Index1Y,$H2954,TRUE,_xll.ohTrigger(RecalcTrigger,Trigger1Y)),NA())</f>
        <v>1.7810754770974491E-2</v>
      </c>
      <c r="N2954" s="177">
        <f>IFERROR(_xll.qlIndexFixing(ONIndex1M,I2954,TRUE,_xll.ohTrigger(RecalcTrigger,Trigger1M)),NA())</f>
        <v>1.6823862563014602E-2</v>
      </c>
      <c r="O2954" s="44">
        <f>IFERROR(_xll.qlIndexFixing(ONIndex3M,I2954,TRUE,_xll.ohTrigger(RecalcTrigger,Trigger3M)),NA())</f>
        <v>1.7232245481537678E-2</v>
      </c>
      <c r="P2954" s="44">
        <f>IFERROR(_xll.qlIndexFixing(ONIndex6M,I2954,TRUE,_xll.ohTrigger(RecalcTrigger,Trigger6M)),NA())</f>
        <v>1.7351483339338447E-2</v>
      </c>
      <c r="Q2954" s="178">
        <f>IFERROR(_xll.qlIndexFixing(ONIndex1Y,I2954,TRUE,_xll.ohTrigger(RecalcTrigger,Trigger1Y)),NA())</f>
        <v>1.746860804868855E-2</v>
      </c>
    </row>
    <row r="2955" spans="2:17" x14ac:dyDescent="0.2">
      <c r="B2955" s="39" t="s">
        <v>42</v>
      </c>
      <c r="D2955" s="42">
        <f>_xll.qlCalendarAdvance(Calendar,$D2954,B2955,"f",FALSE)</f>
        <v>60205</v>
      </c>
      <c r="E2955" s="172">
        <f>_xll.qlInterestRateIndexValueDate(IndexON,D2955)</f>
        <v>60205</v>
      </c>
      <c r="F2955" s="188">
        <f>IFERROR(_xll.qlIndexFixing(IndexON,D2955,TRUE,_xll.ohTrigger(RecalcTrigger,TriggerON)),NA())</f>
        <v>1.6805825504366823E-2</v>
      </c>
      <c r="H2955" s="42">
        <f>_xll.qlCalendarAdvance(Calendar,$H2954,B2955,"f",FALSE)</f>
        <v>60205</v>
      </c>
      <c r="I2955" s="172">
        <f>_xll.qlInterestRateIndexValueDate(Index1M,$H2955)</f>
        <v>60205</v>
      </c>
      <c r="J2955" s="177">
        <f>IFERROR(_xll.qlIndexFixing(Index1M,$H2955,TRUE,_xll.ohTrigger(RecalcTrigger,Trigger1M)),NA())</f>
        <v>1.6857957283811075E-2</v>
      </c>
      <c r="K2955" s="44">
        <f>IFERROR(_xll.qlIndexFixing(Index3M,H2955,TRUE,_xll.ohTrigger(RecalcTrigger,Trigger3M)),NA())</f>
        <v>1.7323088647423646E-2</v>
      </c>
      <c r="L2955" s="44">
        <f>IFERROR(_xll.qlIndexFixing(Index6M,$H2955,TRUE,_xll.ohTrigger(RecalcTrigger,Trigger6M)),NA())</f>
        <v>1.7524849795059153E-2</v>
      </c>
      <c r="M2955" s="178">
        <f>IFERROR(_xll.qlIndexFixing(Index1Y,$H2955,TRUE,_xll.ohTrigger(RecalcTrigger,Trigger1Y)),NA())</f>
        <v>1.7818185876252501E-2</v>
      </c>
      <c r="N2955" s="177">
        <f>IFERROR(_xll.qlIndexFixing(ONIndex1M,I2955,TRUE,_xll.ohTrigger(RecalcTrigger,Trigger1M)),NA())</f>
        <v>1.6831571958045854E-2</v>
      </c>
      <c r="O2955" s="44">
        <f>IFERROR(_xll.qlIndexFixing(ONIndex3M,I2955,TRUE,_xll.ohTrigger(RecalcTrigger,Trigger3M)),NA())</f>
        <v>1.7239311914216682E-2</v>
      </c>
      <c r="P2955" s="44">
        <f>IFERROR(_xll.qlIndexFixing(ONIndex6M,I2955,TRUE,_xll.ohTrigger(RecalcTrigger,Trigger6M)),NA())</f>
        <v>1.735835388453455E-2</v>
      </c>
      <c r="Q2955" s="178">
        <f>IFERROR(_xll.qlIndexFixing(ONIndex1Y,I2955,TRUE,_xll.ohTrigger(RecalcTrigger,Trigger1Y)),NA())</f>
        <v>1.747547024328111E-2</v>
      </c>
    </row>
    <row r="2956" spans="2:17" x14ac:dyDescent="0.2">
      <c r="B2956" s="39" t="s">
        <v>42</v>
      </c>
      <c r="D2956" s="42">
        <f>_xll.qlCalendarAdvance(Calendar,$D2955,B2956,"f",FALSE)</f>
        <v>60212</v>
      </c>
      <c r="E2956" s="172">
        <f>_xll.qlInterestRateIndexValueDate(IndexON,D2956)</f>
        <v>60212</v>
      </c>
      <c r="F2956" s="188">
        <f>IFERROR(_xll.qlIndexFixing(IndexON,D2956,TRUE,_xll.ohTrigger(RecalcTrigger,TriggerON)),NA())</f>
        <v>1.6812875054943444E-2</v>
      </c>
      <c r="H2956" s="42">
        <f>_xll.qlCalendarAdvance(Calendar,$H2955,B2956,"f",FALSE)</f>
        <v>60212</v>
      </c>
      <c r="I2956" s="172">
        <f>_xll.qlInterestRateIndexValueDate(Index1M,$H2956)</f>
        <v>60212</v>
      </c>
      <c r="J2956" s="177">
        <f>IFERROR(_xll.qlIndexFixing(Index1M,$H2956,TRUE,_xll.ohTrigger(RecalcTrigger,Trigger1M)),NA())</f>
        <v>1.6868579643060759E-2</v>
      </c>
      <c r="K2956" s="44">
        <f>IFERROR(_xll.qlIndexFixing(Index3M,H2956,TRUE,_xll.ohTrigger(RecalcTrigger,Trigger3M)),NA())</f>
        <v>1.7330315505103541E-2</v>
      </c>
      <c r="L2956" s="44">
        <f>IFERROR(_xll.qlIndexFixing(Index6M,$H2956,TRUE,_xll.ohTrigger(RecalcTrigger,Trigger6M)),NA())</f>
        <v>1.7531075850386275E-2</v>
      </c>
      <c r="M2956" s="178">
        <f>IFERROR(_xll.qlIndexFixing(Index1Y,$H2956,TRUE,_xll.ohTrigger(RecalcTrigger,Trigger1Y)),NA())</f>
        <v>1.7825634228225029E-2</v>
      </c>
      <c r="N2956" s="177">
        <f>IFERROR(_xll.qlIndexFixing(ONIndex1M,I2956,TRUE,_xll.ohTrigger(RecalcTrigger,Trigger1M)),NA())</f>
        <v>1.6839301713929E-2</v>
      </c>
      <c r="O2956" s="44">
        <f>IFERROR(_xll.qlIndexFixing(ONIndex3M,I2956,TRUE,_xll.ohTrigger(RecalcTrigger,Trigger3M)),NA())</f>
        <v>1.7246395592490638E-2</v>
      </c>
      <c r="P2956" s="44">
        <f>IFERROR(_xll.qlIndexFixing(ONIndex6M,I2956,TRUE,_xll.ohTrigger(RecalcTrigger,Trigger6M)),NA())</f>
        <v>1.7365241012042842E-2</v>
      </c>
      <c r="Q2956" s="178">
        <f>IFERROR(_xll.qlIndexFixing(ONIndex1Y,I2956,TRUE,_xll.ohTrigger(RecalcTrigger,Trigger1Y)),NA())</f>
        <v>1.7482349330349978E-2</v>
      </c>
    </row>
    <row r="2957" spans="2:17" x14ac:dyDescent="0.2">
      <c r="B2957" s="39" t="s">
        <v>42</v>
      </c>
      <c r="D2957" s="42">
        <f>_xll.qlCalendarAdvance(Calendar,$D2956,B2957,"f",FALSE)</f>
        <v>60219</v>
      </c>
      <c r="E2957" s="172">
        <f>_xll.qlInterestRateIndexValueDate(IndexON,D2957)</f>
        <v>60219</v>
      </c>
      <c r="F2957" s="188">
        <f>IFERROR(_xll.qlIndexFixing(IndexON,D2957,TRUE,_xll.ohTrigger(RecalcTrigger,TriggerON)),NA())</f>
        <v>1.6819941350654233E-2</v>
      </c>
      <c r="H2957" s="42">
        <f>_xll.qlCalendarAdvance(Calendar,$H2956,B2957,"f",FALSE)</f>
        <v>60219</v>
      </c>
      <c r="I2957" s="172">
        <f>_xll.qlInterestRateIndexValueDate(Index1M,$H2957)</f>
        <v>60219</v>
      </c>
      <c r="J2957" s="177">
        <f>IFERROR(_xll.qlIndexFixing(Index1M,$H2957,TRUE,_xll.ohTrigger(RecalcTrigger,Trigger1M)),NA())</f>
        <v>1.6876386014558764E-2</v>
      </c>
      <c r="K2957" s="44">
        <f>IFERROR(_xll.qlIndexFixing(Index3M,H2957,TRUE,_xll.ohTrigger(RecalcTrigger,Trigger3M)),NA())</f>
        <v>1.7337559695803542E-2</v>
      </c>
      <c r="L2957" s="44">
        <f>IFERROR(_xll.qlIndexFixing(Index6M,$H2957,TRUE,_xll.ohTrigger(RecalcTrigger,Trigger6M)),NA())</f>
        <v>1.753825429943822E-2</v>
      </c>
      <c r="M2957" s="178">
        <f>IFERROR(_xll.qlIndexFixing(Index1Y,$H2957,TRUE,_xll.ohTrigger(RecalcTrigger,Trigger1Y)),NA())</f>
        <v>1.783309982726955E-2</v>
      </c>
      <c r="N2957" s="177">
        <f>IFERROR(_xll.qlIndexFixing(ONIndex1M,I2957,TRUE,_xll.ohTrigger(RecalcTrigger,Trigger1M)),NA())</f>
        <v>1.6847051830582993E-2</v>
      </c>
      <c r="O2957" s="44">
        <f>IFERROR(_xll.qlIndexFixing(ONIndex3M,I2957,TRUE,_xll.ohTrigger(RecalcTrigger,Trigger3M)),NA())</f>
        <v>1.7253496516197453E-2</v>
      </c>
      <c r="P2957" s="44">
        <f>IFERROR(_xll.qlIndexFixing(ONIndex6M,I2957,TRUE,_xll.ohTrigger(RecalcTrigger,Trigger6M)),NA())</f>
        <v>1.7372144721701233E-2</v>
      </c>
      <c r="Q2957" s="178">
        <f>IFERROR(_xll.qlIndexFixing(ONIndex1Y,I2957,TRUE,_xll.ohTrigger(RecalcTrigger,Trigger1Y)),NA())</f>
        <v>1.7489245309570967E-2</v>
      </c>
    </row>
    <row r="2958" spans="2:17" x14ac:dyDescent="0.2">
      <c r="B2958" s="39" t="s">
        <v>42</v>
      </c>
      <c r="D2958" s="42">
        <f>_xll.qlCalendarAdvance(Calendar,$D2957,B2958,"f",FALSE)</f>
        <v>60226</v>
      </c>
      <c r="E2958" s="172">
        <f>_xll.qlInterestRateIndexValueDate(IndexON,D2958)</f>
        <v>60226</v>
      </c>
      <c r="F2958" s="188">
        <f>IFERROR(_xll.qlIndexFixing(IndexON,D2958,TRUE,_xll.ohTrigger(RecalcTrigger,TriggerON)),NA())</f>
        <v>1.6827024391418144E-2</v>
      </c>
      <c r="H2958" s="42">
        <f>_xll.qlCalendarAdvance(Calendar,$H2957,B2958,"f",FALSE)</f>
        <v>60226</v>
      </c>
      <c r="I2958" s="172">
        <f>_xll.qlInterestRateIndexValueDate(Index1M,$H2958)</f>
        <v>60226</v>
      </c>
      <c r="J2958" s="177">
        <f>IFERROR(_xll.qlIndexFixing(Index1M,$H2958,TRUE,_xll.ohTrigger(RecalcTrigger,Trigger1M)),NA())</f>
        <v>1.6884212781206435E-2</v>
      </c>
      <c r="K2958" s="44">
        <f>IFERROR(_xll.qlIndexFixing(Index3M,H2958,TRUE,_xll.ohTrigger(RecalcTrigger,Trigger3M)),NA())</f>
        <v>1.7344821219618785E-2</v>
      </c>
      <c r="L2958" s="44">
        <f>IFERROR(_xll.qlIndexFixing(Index6M,$H2958,TRUE,_xll.ohTrigger(RecalcTrigger,Trigger6M)),NA())</f>
        <v>1.7545449499336532E-2</v>
      </c>
      <c r="M2958" s="178">
        <f>IFERROR(_xll.qlIndexFixing(Index1Y,$H2958,TRUE,_xll.ohTrigger(RecalcTrigger,Trigger1Y)),NA())</f>
        <v>1.7840582673764871E-2</v>
      </c>
      <c r="N2958" s="177">
        <f>IFERROR(_xll.qlIndexFixing(ONIndex1M,I2958,TRUE,_xll.ohTrigger(RecalcTrigger,Trigger1M)),NA())</f>
        <v>1.685482230784574E-2</v>
      </c>
      <c r="O2958" s="44">
        <f>IFERROR(_xll.qlIndexFixing(ONIndex3M,I2958,TRUE,_xll.ohTrigger(RecalcTrigger,Trigger3M)),NA())</f>
        <v>1.726061468549922E-2</v>
      </c>
      <c r="P2958" s="44">
        <f>IFERROR(_xll.qlIndexFixing(ONIndex6M,I2958,TRUE,_xll.ohTrigger(RecalcTrigger,Trigger6M)),NA())</f>
        <v>1.7379065013347628E-2</v>
      </c>
      <c r="Q2958" s="178">
        <f>IFERROR(_xll.qlIndexFixing(ONIndex1Y,I2958,TRUE,_xll.ohTrigger(RecalcTrigger,Trigger1Y)),NA())</f>
        <v>1.7496158181187216E-2</v>
      </c>
    </row>
    <row r="2959" spans="2:17" x14ac:dyDescent="0.2">
      <c r="B2959" s="39" t="s">
        <v>42</v>
      </c>
      <c r="D2959" s="42">
        <f>_xll.qlCalendarAdvance(Calendar,$D2958,B2959,"f",FALSE)</f>
        <v>60233</v>
      </c>
      <c r="E2959" s="172">
        <f>_xll.qlInterestRateIndexValueDate(IndexON,D2959)</f>
        <v>60233</v>
      </c>
      <c r="F2959" s="188">
        <f>IFERROR(_xll.qlIndexFixing(IndexON,D2959,TRUE,_xll.ohTrigger(RecalcTrigger,TriggerON)),NA())</f>
        <v>1.6834124177316223E-2</v>
      </c>
      <c r="H2959" s="42">
        <f>_xll.qlCalendarAdvance(Calendar,$H2958,B2959,"f",FALSE)</f>
        <v>60233</v>
      </c>
      <c r="I2959" s="172">
        <f>_xll.qlInterestRateIndexValueDate(Index1M,$H2959)</f>
        <v>60233</v>
      </c>
      <c r="J2959" s="177">
        <f>IFERROR(_xll.qlIndexFixing(Index1M,$H2959,TRUE,_xll.ohTrigger(RecalcTrigger,Trigger1M)),NA())</f>
        <v>1.6892059943041764E-2</v>
      </c>
      <c r="K2959" s="44">
        <f>IFERROR(_xll.qlIndexFixing(Index3M,H2959,TRUE,_xll.ohTrigger(RecalcTrigger,Trigger3M)),NA())</f>
        <v>1.7352100076642656E-2</v>
      </c>
      <c r="L2959" s="44">
        <f>IFERROR(_xll.qlIndexFixing(Index6M,$H2959,TRUE,_xll.ohTrigger(RecalcTrigger,Trigger6M)),NA())</f>
        <v>1.7552661450258522E-2</v>
      </c>
      <c r="M2959" s="178">
        <f>IFERROR(_xll.qlIndexFixing(Index1Y,$H2959,TRUE,_xll.ohTrigger(RecalcTrigger,Trigger1Y)),NA())</f>
        <v>1.7848082768090245E-2</v>
      </c>
      <c r="N2959" s="177">
        <f>IFERROR(_xll.qlIndexFixing(ONIndex1M,I2959,TRUE,_xll.ohTrigger(RecalcTrigger,Trigger1M)),NA())</f>
        <v>1.6862613146041427E-2</v>
      </c>
      <c r="O2959" s="44">
        <f>IFERROR(_xll.qlIndexFixing(ONIndex3M,I2959,TRUE,_xll.ohTrigger(RecalcTrigger,Trigger3M)),NA())</f>
        <v>1.7267750100233847E-2</v>
      </c>
      <c r="P2959" s="44">
        <f>IFERROR(_xll.qlIndexFixing(ONIndex6M,I2959,TRUE,_xll.ohTrigger(RecalcTrigger,Trigger6M)),NA())</f>
        <v>1.7386001887306213E-2</v>
      </c>
      <c r="Q2959" s="178">
        <f>IFERROR(_xll.qlIndexFixing(ONIndex1Y,I2959,TRUE,_xll.ohTrigger(RecalcTrigger,Trigger1Y)),NA())</f>
        <v>1.750308794487454E-2</v>
      </c>
    </row>
    <row r="2960" spans="2:17" x14ac:dyDescent="0.2">
      <c r="B2960" s="39" t="s">
        <v>42</v>
      </c>
      <c r="D2960" s="42">
        <f>_xll.qlCalendarAdvance(Calendar,$D2959,B2960,"f",FALSE)</f>
        <v>60240</v>
      </c>
      <c r="E2960" s="172">
        <f>_xll.qlInterestRateIndexValueDate(IndexON,D2960)</f>
        <v>60240</v>
      </c>
      <c r="F2960" s="188">
        <f>IFERROR(_xll.qlIndexFixing(IndexON,D2960,TRUE,_xll.ohTrigger(RecalcTrigger,TriggerON)),NA())</f>
        <v>1.6841240708510563E-2</v>
      </c>
      <c r="H2960" s="42">
        <f>_xll.qlCalendarAdvance(Calendar,$H2959,B2960,"f",FALSE)</f>
        <v>60240</v>
      </c>
      <c r="I2960" s="172">
        <f>_xll.qlInterestRateIndexValueDate(Index1M,$H2960)</f>
        <v>60240</v>
      </c>
      <c r="J2960" s="177">
        <f>IFERROR(_xll.qlIndexFixing(Index1M,$H2960,TRUE,_xll.ohTrigger(RecalcTrigger,Trigger1M)),NA())</f>
        <v>1.6899927500115403E-2</v>
      </c>
      <c r="K2960" s="44">
        <f>IFERROR(_xll.qlIndexFixing(Index3M,H2960,TRUE,_xll.ohTrigger(RecalcTrigger,Trigger3M)),NA())</f>
        <v>1.7357523246333786E-2</v>
      </c>
      <c r="L2960" s="44">
        <f>IFERROR(_xll.qlIndexFixing(Index6M,$H2960,TRUE,_xll.ohTrigger(RecalcTrigger,Trigger6M)),NA())</f>
        <v>1.7560833499917723E-2</v>
      </c>
      <c r="M2960" s="178">
        <f>IFERROR(_xll.qlIndexFixing(Index1Y,$H2960,TRUE,_xll.ohTrigger(RecalcTrigger,Trigger1Y)),NA())</f>
        <v>1.7855600110626701E-2</v>
      </c>
      <c r="N2960" s="177">
        <f>IFERROR(_xll.qlIndexFixing(ONIndex1M,I2960,TRUE,_xll.ohTrigger(RecalcTrigger,Trigger1M)),NA())</f>
        <v>1.6870424345007962E-2</v>
      </c>
      <c r="O2960" s="44">
        <f>IFERROR(_xll.qlIndexFixing(ONIndex3M,I2960,TRUE,_xll.ohTrigger(RecalcTrigger,Trigger3M)),NA())</f>
        <v>1.7274902760563426E-2</v>
      </c>
      <c r="P2960" s="44">
        <f>IFERROR(_xll.qlIndexFixing(ONIndex6M,I2960,TRUE,_xll.ohTrigger(RecalcTrigger,Trigger6M)),NA())</f>
        <v>1.7392955343333849E-2</v>
      </c>
      <c r="Q2960" s="178">
        <f>IFERROR(_xll.qlIndexFixing(ONIndex1Y,I2960,TRUE,_xll.ohTrigger(RecalcTrigger,Trigger1Y)),NA())</f>
        <v>1.7510034601119218E-2</v>
      </c>
    </row>
    <row r="2961" spans="2:17" x14ac:dyDescent="0.2">
      <c r="B2961" s="39" t="s">
        <v>42</v>
      </c>
      <c r="D2961" s="42">
        <f>_xll.qlCalendarAdvance(Calendar,$D2960,B2961,"f",FALSE)</f>
        <v>60247</v>
      </c>
      <c r="E2961" s="172">
        <f>_xll.qlInterestRateIndexValueDate(IndexON,D2961)</f>
        <v>60247</v>
      </c>
      <c r="F2961" s="188">
        <f>IFERROR(_xll.qlIndexFixing(IndexON,D2961,TRUE,_xll.ohTrigger(RecalcTrigger,TriggerON)),NA())</f>
        <v>1.6848373984758025E-2</v>
      </c>
      <c r="H2961" s="42">
        <f>_xll.qlCalendarAdvance(Calendar,$H2960,B2961,"f",FALSE)</f>
        <v>60247</v>
      </c>
      <c r="I2961" s="172">
        <f>_xll.qlInterestRateIndexValueDate(Index1M,$H2961)</f>
        <v>60247</v>
      </c>
      <c r="J2961" s="177">
        <f>IFERROR(_xll.qlIndexFixing(Index1M,$H2961,TRUE,_xll.ohTrigger(RecalcTrigger,Trigger1M)),NA())</f>
        <v>1.6907815452460277E-2</v>
      </c>
      <c r="K2961" s="44">
        <f>IFERROR(_xll.qlIndexFixing(Index3M,H2961,TRUE,_xll.ohTrigger(RecalcTrigger,Trigger3M)),NA())</f>
        <v>1.7364833599864442E-2</v>
      </c>
      <c r="L2961" s="44">
        <f>IFERROR(_xll.qlIndexFixing(Index6M,$H2961,TRUE,_xll.ohTrigger(RecalcTrigger,Trigger6M)),NA())</f>
        <v>1.7568080497188346E-2</v>
      </c>
      <c r="M2961" s="178">
        <f>IFERROR(_xll.qlIndexFixing(Index1Y,$H2961,TRUE,_xll.ohTrigger(RecalcTrigger,Trigger1Y)),NA())</f>
        <v>1.7863134701755268E-2</v>
      </c>
      <c r="N2961" s="177">
        <f>IFERROR(_xll.qlIndexFixing(ONIndex1M,I2961,TRUE,_xll.ohTrigger(RecalcTrigger,Trigger1M)),NA())</f>
        <v>1.6878255904745343E-2</v>
      </c>
      <c r="O2961" s="44">
        <f>IFERROR(_xll.qlIndexFixing(ONIndex3M,I2961,TRUE,_xll.ohTrigger(RecalcTrigger,Trigger3M)),NA())</f>
        <v>1.7282072666325865E-2</v>
      </c>
      <c r="P2961" s="44">
        <f>IFERROR(_xll.qlIndexFixing(ONIndex6M,I2961,TRUE,_xll.ohTrigger(RecalcTrigger,Trigger6M)),NA())</f>
        <v>1.7399925381673675E-2</v>
      </c>
      <c r="Q2961" s="178">
        <f>IFERROR(_xll.qlIndexFixing(ONIndex1Y,I2961,TRUE,_xll.ohTrigger(RecalcTrigger,Trigger1Y)),NA())</f>
        <v>1.7516998149516017E-2</v>
      </c>
    </row>
    <row r="2962" spans="2:17" x14ac:dyDescent="0.2">
      <c r="B2962" s="39" t="s">
        <v>42</v>
      </c>
      <c r="D2962" s="42">
        <f>_xll.qlCalendarAdvance(Calendar,$D2961,B2962,"f",FALSE)</f>
        <v>60254</v>
      </c>
      <c r="E2962" s="172">
        <f>_xll.qlInterestRateIndexValueDate(IndexON,D2962)</f>
        <v>60254</v>
      </c>
      <c r="F2962" s="188">
        <f>IFERROR(_xll.qlIndexFixing(IndexON,D2962,TRUE,_xll.ohTrigger(RecalcTrigger,TriggerON)),NA())</f>
        <v>1.6855524006058609E-2</v>
      </c>
      <c r="H2962" s="42">
        <f>_xll.qlCalendarAdvance(Calendar,$H2961,B2962,"f",FALSE)</f>
        <v>60254</v>
      </c>
      <c r="I2962" s="172">
        <f>_xll.qlInterestRateIndexValueDate(Index1M,$H2962)</f>
        <v>60254</v>
      </c>
      <c r="J2962" s="177">
        <f>IFERROR(_xll.qlIndexFixing(Index1M,$H2962,TRUE,_xll.ohTrigger(RecalcTrigger,Trigger1M)),NA())</f>
        <v>1.6915723800119443E-2</v>
      </c>
      <c r="K2962" s="44">
        <f>IFERROR(_xll.qlIndexFixing(Index3M,H2962,TRUE,_xll.ohTrigger(RecalcTrigger,Trigger3M)),NA())</f>
        <v>1.7372161284938733E-2</v>
      </c>
      <c r="L2962" s="44">
        <f>IFERROR(_xll.qlIndexFixing(Index6M,$H2962,TRUE,_xll.ohTrigger(RecalcTrigger,Trigger6M)),NA())</f>
        <v>1.7575344246976807E-2</v>
      </c>
      <c r="M2962" s="178">
        <f>IFERROR(_xll.qlIndexFixing(Index1Y,$H2962,TRUE,_xll.ohTrigger(RecalcTrigger,Trigger1Y)),NA())</f>
        <v>1.7870686541554548E-2</v>
      </c>
      <c r="N2962" s="177">
        <f>IFERROR(_xll.qlIndexFixing(ONIndex1M,I2962,TRUE,_xll.ohTrigger(RecalcTrigger,Trigger1M)),NA())</f>
        <v>1.6886107825172525E-2</v>
      </c>
      <c r="O2962" s="44">
        <f>IFERROR(_xll.qlIndexFixing(ONIndex3M,I2962,TRUE,_xll.ohTrigger(RecalcTrigger,Trigger3M)),NA())</f>
        <v>1.7289259817521163E-2</v>
      </c>
      <c r="P2962" s="44">
        <f>IFERROR(_xll.qlIndexFixing(ONIndex6M,I2962,TRUE,_xll.ohTrigger(RecalcTrigger,Trigger6M)),NA())</f>
        <v>1.7406912002082553E-2</v>
      </c>
      <c r="Q2962" s="178">
        <f>IFERROR(_xll.qlIndexFixing(ONIndex1Y,I2962,TRUE,_xll.ohTrigger(RecalcTrigger,Trigger1Y)),NA())</f>
        <v>1.7523978590145983E-2</v>
      </c>
    </row>
    <row r="2963" spans="2:17" x14ac:dyDescent="0.2">
      <c r="B2963" s="39" t="s">
        <v>42</v>
      </c>
      <c r="D2963" s="42">
        <f>_xll.qlCalendarAdvance(Calendar,$D2962,B2963,"f",FALSE)</f>
        <v>60265</v>
      </c>
      <c r="E2963" s="172">
        <f>_xll.qlInterestRateIndexValueDate(IndexON,D2963)</f>
        <v>60265</v>
      </c>
      <c r="F2963" s="188">
        <f>IFERROR(_xll.qlIndexFixing(IndexON,D2963,TRUE,_xll.ohTrigger(RecalcTrigger,TriggerON)),NA())</f>
        <v>1.6866793585903483E-2</v>
      </c>
      <c r="H2963" s="42">
        <f>_xll.qlCalendarAdvance(Calendar,$H2962,B2963,"f",FALSE)</f>
        <v>60265</v>
      </c>
      <c r="I2963" s="172">
        <f>_xll.qlInterestRateIndexValueDate(Index1M,$H2963)</f>
        <v>60265</v>
      </c>
      <c r="J2963" s="177">
        <f>IFERROR(_xll.qlIndexFixing(Index1M,$H2963,TRUE,_xll.ohTrigger(RecalcTrigger,Trigger1M)),NA())</f>
        <v>1.6927231144083465E-2</v>
      </c>
      <c r="K2963" s="44">
        <f>IFERROR(_xll.qlIndexFixing(Index3M,H2963,TRUE,_xll.ohTrigger(RecalcTrigger,Trigger3M)),NA())</f>
        <v>1.7385595587376606E-2</v>
      </c>
      <c r="L2963" s="44">
        <f>IFERROR(_xll.qlIndexFixing(Index6M,$H2963,TRUE,_xll.ohTrigger(RecalcTrigger,Trigger6M)),NA())</f>
        <v>1.7586792558288038E-2</v>
      </c>
      <c r="M2963" s="178">
        <f>IFERROR(_xll.qlIndexFixing(Index1Y,$H2963,TRUE,_xll.ohTrigger(RecalcTrigger,Trigger1Y)),NA())</f>
        <v>1.7882588046070236E-2</v>
      </c>
      <c r="N2963" s="177">
        <f>IFERROR(_xll.qlIndexFixing(ONIndex1M,I2963,TRUE,_xll.ohTrigger(RecalcTrigger,Trigger1M)),NA())</f>
        <v>1.6898487694569919E-2</v>
      </c>
      <c r="O2963" s="44">
        <f>IFERROR(_xll.qlIndexFixing(ONIndex3M,I2963,TRUE,_xll.ohTrigger(RecalcTrigger,Trigger3M)),NA())</f>
        <v>1.7300588755500002E-2</v>
      </c>
      <c r="P2963" s="44">
        <f>IFERROR(_xll.qlIndexFixing(ONIndex6M,I2963,TRUE,_xll.ohTrigger(RecalcTrigger,Trigger6M)),NA())</f>
        <v>1.7417924479783409E-2</v>
      </c>
      <c r="Q2963" s="178">
        <f>IFERROR(_xll.qlIndexFixing(ONIndex1Y,I2963,TRUE,_xll.ohTrigger(RecalcTrigger,Trigger1Y)),NA())</f>
        <v>1.7534981983450271E-2</v>
      </c>
    </row>
    <row r="2964" spans="2:17" x14ac:dyDescent="0.2">
      <c r="B2964" s="39" t="s">
        <v>42</v>
      </c>
      <c r="D2964" s="42">
        <f>_xll.qlCalendarAdvance(Calendar,$D2963,B2964,"f",FALSE)</f>
        <v>60272</v>
      </c>
      <c r="E2964" s="172">
        <f>_xll.qlInterestRateIndexValueDate(IndexON,D2964)</f>
        <v>60272</v>
      </c>
      <c r="F2964" s="188">
        <f>IFERROR(_xll.qlIndexFixing(IndexON,D2964,TRUE,_xll.ohTrigger(RecalcTrigger,TriggerON)),NA())</f>
        <v>1.6873986666201546E-2</v>
      </c>
      <c r="H2964" s="42">
        <f>_xll.qlCalendarAdvance(Calendar,$H2963,B2964,"f",FALSE)</f>
        <v>60272</v>
      </c>
      <c r="I2964" s="172">
        <f>_xll.qlInterestRateIndexValueDate(Index1M,$H2964)</f>
        <v>60272</v>
      </c>
      <c r="J2964" s="177">
        <f>IFERROR(_xll.qlIndexFixing(Index1M,$H2964,TRUE,_xll.ohTrigger(RecalcTrigger,Trigger1M)),NA())</f>
        <v>1.6935190111288002E-2</v>
      </c>
      <c r="K2964" s="44">
        <f>IFERROR(_xll.qlIndexFixing(Index3M,H2964,TRUE,_xll.ohTrigger(RecalcTrigger,Trigger3M)),NA())</f>
        <v>1.7392027161723021E-2</v>
      </c>
      <c r="L2964" s="44">
        <f>IFERROR(_xll.qlIndexFixing(Index6M,$H2964,TRUE,_xll.ohTrigger(RecalcTrigger,Trigger6M)),NA())</f>
        <v>1.7594099386809191E-2</v>
      </c>
      <c r="M2964" s="178">
        <f>IFERROR(_xll.qlIndexFixing(Index1Y,$H2964,TRUE,_xll.ohTrigger(RecalcTrigger,Trigger1Y)),NA())</f>
        <v>1.7890182686549627E-2</v>
      </c>
      <c r="N2964" s="177">
        <f>IFERROR(_xll.qlIndexFixing(ONIndex1M,I2964,TRUE,_xll.ohTrigger(RecalcTrigger,Trigger1M)),NA())</f>
        <v>1.6906391971380774E-2</v>
      </c>
      <c r="O2964" s="44">
        <f>IFERROR(_xll.qlIndexFixing(ONIndex3M,I2964,TRUE,_xll.ohTrigger(RecalcTrigger,Trigger3M)),NA())</f>
        <v>1.7307820252383532E-2</v>
      </c>
      <c r="P2964" s="44">
        <f>IFERROR(_xll.qlIndexFixing(ONIndex6M,I2964,TRUE,_xll.ohTrigger(RecalcTrigger,Trigger6M)),NA())</f>
        <v>1.7424953740099447E-2</v>
      </c>
      <c r="Q2964" s="178">
        <f>IFERROR(_xll.qlIndexFixing(ONIndex1Y,I2964,TRUE,_xll.ohTrigger(RecalcTrigger,Trigger1Y)),NA())</f>
        <v>1.7542005861320709E-2</v>
      </c>
    </row>
    <row r="2965" spans="2:17" x14ac:dyDescent="0.2">
      <c r="B2965" s="39" t="s">
        <v>42</v>
      </c>
      <c r="D2965" s="42">
        <f>_xll.qlCalendarAdvance(Calendar,$D2964,B2965,"f",FALSE)</f>
        <v>60279</v>
      </c>
      <c r="E2965" s="172">
        <f>_xll.qlInterestRateIndexValueDate(IndexON,D2965)</f>
        <v>60279</v>
      </c>
      <c r="F2965" s="188">
        <f>IFERROR(_xll.qlIndexFixing(IndexON,D2965,TRUE,_xll.ohTrigger(RecalcTrigger,TriggerON)),NA())</f>
        <v>1.688119649155273E-2</v>
      </c>
      <c r="H2965" s="42">
        <f>_xll.qlCalendarAdvance(Calendar,$H2964,B2965,"f",FALSE)</f>
        <v>60279</v>
      </c>
      <c r="I2965" s="172">
        <f>_xll.qlInterestRateIndexValueDate(Index1M,$H2965)</f>
        <v>60279</v>
      </c>
      <c r="J2965" s="177">
        <f>IFERROR(_xll.qlIndexFixing(Index1M,$H2965,TRUE,_xll.ohTrigger(RecalcTrigger,Trigger1M)),NA())</f>
        <v>1.6943169472840081E-2</v>
      </c>
      <c r="K2965" s="44">
        <f>IFERROR(_xll.qlIndexFixing(Index3M,H2965,TRUE,_xll.ohTrigger(RecalcTrigger,Trigger3M)),NA())</f>
        <v>1.7399418335418984E-2</v>
      </c>
      <c r="L2965" s="44">
        <f>IFERROR(_xll.qlIndexFixing(Index6M,$H2965,TRUE,_xll.ohTrigger(RecalcTrigger,Trigger6M)),NA())</f>
        <v>1.7601422968493888E-2</v>
      </c>
      <c r="M2965" s="178">
        <f>IFERROR(_xll.qlIndexFixing(Index1Y,$H2965,TRUE,_xll.ohTrigger(RecalcTrigger,Trigger1Y)),NA())</f>
        <v>1.7897792883482255E-2</v>
      </c>
      <c r="N2965" s="177">
        <f>IFERROR(_xll.qlIndexFixing(ONIndex1M,I2965,TRUE,_xll.ohTrigger(RecalcTrigger,Trigger1M)),NA())</f>
        <v>1.6914316608962476E-2</v>
      </c>
      <c r="O2965" s="44">
        <f>IFERROR(_xll.qlIndexFixing(ONIndex3M,I2965,TRUE,_xll.ohTrigger(RecalcTrigger,Trigger3M)),NA())</f>
        <v>1.7315068994780969E-2</v>
      </c>
      <c r="P2965" s="44">
        <f>IFERROR(_xll.qlIndexFixing(ONIndex6M,I2965,TRUE,_xll.ohTrigger(RecalcTrigger,Trigger6M)),NA())</f>
        <v>1.7431999582646629E-2</v>
      </c>
      <c r="Q2965" s="178">
        <f>IFERROR(_xll.qlIndexFixing(ONIndex1Y,I2965,TRUE,_xll.ohTrigger(RecalcTrigger,Trigger1Y)),NA())</f>
        <v>1.7549046631667453E-2</v>
      </c>
    </row>
    <row r="2966" spans="2:17" x14ac:dyDescent="0.2">
      <c r="B2966" s="39" t="s">
        <v>42</v>
      </c>
      <c r="D2966" s="42">
        <f>_xll.qlCalendarAdvance(Calendar,$D2965,B2966,"f",FALSE)</f>
        <v>60286</v>
      </c>
      <c r="E2966" s="172">
        <f>_xll.qlInterestRateIndexValueDate(IndexON,D2966)</f>
        <v>60286</v>
      </c>
      <c r="F2966" s="188">
        <f>IFERROR(_xll.qlIndexFixing(IndexON,D2966,TRUE,_xll.ohTrigger(RecalcTrigger,TriggerON)),NA())</f>
        <v>1.6888423062200175E-2</v>
      </c>
      <c r="H2966" s="42">
        <f>_xll.qlCalendarAdvance(Calendar,$H2965,B2966,"f",FALSE)</f>
        <v>60286</v>
      </c>
      <c r="I2966" s="172">
        <f>_xll.qlInterestRateIndexValueDate(Index1M,$H2966)</f>
        <v>60286</v>
      </c>
      <c r="J2966" s="177">
        <f>IFERROR(_xll.qlIndexFixing(Index1M,$H2966,TRUE,_xll.ohTrigger(RecalcTrigger,Trigger1M)),NA())</f>
        <v>1.6951169228784136E-2</v>
      </c>
      <c r="K2966" s="44">
        <f>IFERROR(_xll.qlIndexFixing(Index3M,H2966,TRUE,_xll.ohTrigger(RecalcTrigger,Trigger3M)),NA())</f>
        <v>1.7406826842069775E-2</v>
      </c>
      <c r="L2966" s="44">
        <f>IFERROR(_xll.qlIndexFixing(Index6M,$H2966,TRUE,_xll.ohTrigger(RecalcTrigger,Trigger6M)),NA())</f>
        <v>1.7608763303524254E-2</v>
      </c>
      <c r="M2966" s="178">
        <f>IFERROR(_xll.qlIndexFixing(Index1Y,$H2966,TRUE,_xll.ohTrigger(RecalcTrigger,Trigger1Y)),NA())</f>
        <v>1.7905418013154817E-2</v>
      </c>
      <c r="N2966" s="177">
        <f>IFERROR(_xll.qlIndexFixing(ONIndex1M,I2966,TRUE,_xll.ohTrigger(RecalcTrigger,Trigger1M)),NA())</f>
        <v>1.6922261607477118E-2</v>
      </c>
      <c r="O2966" s="44">
        <f>IFERROR(_xll.qlIndexFixing(ONIndex3M,I2966,TRUE,_xll.ohTrigger(RecalcTrigger,Trigger3M)),NA())</f>
        <v>1.7322334982773357E-2</v>
      </c>
      <c r="P2966" s="44">
        <f>IFERROR(_xll.qlIndexFixing(ONIndex6M,I2966,TRUE,_xll.ohTrigger(RecalcTrigger,Trigger6M)),NA())</f>
        <v>1.7439062007262862E-2</v>
      </c>
      <c r="Q2966" s="178">
        <f>IFERROR(_xll.qlIndexFixing(ONIndex1Y,I2966,TRUE,_xll.ohTrigger(RecalcTrigger,Trigger1Y)),NA())</f>
        <v>1.7556104294247366E-2</v>
      </c>
    </row>
    <row r="2967" spans="2:17" x14ac:dyDescent="0.2">
      <c r="B2967" s="39" t="s">
        <v>42</v>
      </c>
      <c r="D2967" s="42">
        <f>_xll.qlCalendarAdvance(Calendar,$D2966,B2967,"f",FALSE)</f>
        <v>60293</v>
      </c>
      <c r="E2967" s="172">
        <f>_xll.qlInterestRateIndexValueDate(IndexON,D2967)</f>
        <v>60293</v>
      </c>
      <c r="F2967" s="188">
        <f>IFERROR(_xll.qlIndexFixing(IndexON,D2967,TRUE,_xll.ohTrigger(RecalcTrigger,TriggerON)),NA())</f>
        <v>1.6895666377819696E-2</v>
      </c>
      <c r="H2967" s="42">
        <f>_xll.qlCalendarAdvance(Calendar,$H2966,B2967,"f",FALSE)</f>
        <v>60293</v>
      </c>
      <c r="I2967" s="172">
        <f>_xll.qlInterestRateIndexValueDate(Index1M,$H2967)</f>
        <v>60293</v>
      </c>
      <c r="J2967" s="177">
        <f>IFERROR(_xll.qlIndexFixing(Index1M,$H2967,TRUE,_xll.ohTrigger(RecalcTrigger,Trigger1M)),NA())</f>
        <v>1.6959189379151546E-2</v>
      </c>
      <c r="K2967" s="44">
        <f>IFERROR(_xll.qlIndexFixing(Index3M,H2967,TRUE,_xll.ohTrigger(RecalcTrigger,Trigger3M)),NA())</f>
        <v>1.7414252681768015E-2</v>
      </c>
      <c r="L2967" s="44">
        <f>IFERROR(_xll.qlIndexFixing(Index6M,$H2967,TRUE,_xll.ohTrigger(RecalcTrigger,Trigger6M)),NA())</f>
        <v>1.7616120392082865E-2</v>
      </c>
      <c r="M2967" s="178">
        <f>IFERROR(_xll.qlIndexFixing(Index1Y,$H2967,TRUE,_xll.ohTrigger(RecalcTrigger,Trigger1Y)),NA())</f>
        <v>1.7913057451835135E-2</v>
      </c>
      <c r="N2967" s="177">
        <f>IFERROR(_xll.qlIndexFixing(ONIndex1M,I2967,TRUE,_xll.ohTrigger(RecalcTrigger,Trigger1M)),NA())</f>
        <v>1.6930226966681561E-2</v>
      </c>
      <c r="O2967" s="44">
        <f>IFERROR(_xll.qlIndexFixing(ONIndex3M,I2967,TRUE,_xll.ohTrigger(RecalcTrigger,Trigger3M)),NA())</f>
        <v>1.7329618216198606E-2</v>
      </c>
      <c r="P2967" s="44">
        <f>IFERROR(_xll.qlIndexFixing(ONIndex6M,I2967,TRUE,_xll.ohTrigger(RecalcTrigger,Trigger6M)),NA())</f>
        <v>1.7446141014110239E-2</v>
      </c>
      <c r="Q2967" s="178">
        <f>IFERROR(_xll.qlIndexFixing(ONIndex1Y,I2967,TRUE,_xll.ohTrigger(RecalcTrigger,Trigger1Y)),NA())</f>
        <v>1.7563178849141492E-2</v>
      </c>
    </row>
    <row r="2968" spans="2:17" x14ac:dyDescent="0.2">
      <c r="B2968" s="39" t="s">
        <v>42</v>
      </c>
      <c r="D2968" s="42">
        <f>_xll.qlCalendarAdvance(Calendar,$D2967,B2968,"f",FALSE)</f>
        <v>60300</v>
      </c>
      <c r="E2968" s="172">
        <f>_xll.qlInterestRateIndexValueDate(IndexON,D2968)</f>
        <v>60300</v>
      </c>
      <c r="F2968" s="188">
        <f>IFERROR(_xll.qlIndexFixing(IndexON,D2968,TRUE,_xll.ohTrigger(RecalcTrigger,TriggerON)),NA())</f>
        <v>1.6902926438654431E-2</v>
      </c>
      <c r="H2968" s="42">
        <f>_xll.qlCalendarAdvance(Calendar,$H2967,B2968,"f",FALSE)</f>
        <v>60300</v>
      </c>
      <c r="I2968" s="172">
        <f>_xll.qlInterestRateIndexValueDate(Index1M,$H2968)</f>
        <v>60300</v>
      </c>
      <c r="J2968" s="177">
        <f>IFERROR(_xll.qlIndexFixing(Index1M,$H2968,TRUE,_xll.ohTrigger(RecalcTrigger,Trigger1M)),NA())</f>
        <v>1.6964319931221699E-2</v>
      </c>
      <c r="K2968" s="44">
        <f>IFERROR(_xll.qlIndexFixing(Index3M,H2968,TRUE,_xll.ohTrigger(RecalcTrigger,Trigger3M)),NA())</f>
        <v>1.7422646074240922E-2</v>
      </c>
      <c r="L2968" s="44">
        <f>IFERROR(_xll.qlIndexFixing(Index6M,$H2968,TRUE,_xll.ohTrigger(RecalcTrigger,Trigger6M)),NA())</f>
        <v>1.762349423435141E-2</v>
      </c>
      <c r="M2968" s="178">
        <f>IFERROR(_xll.qlIndexFixing(Index1Y,$H2968,TRUE,_xll.ohTrigger(RecalcTrigger,Trigger1Y)),NA())</f>
        <v>1.7920710575773269E-2</v>
      </c>
      <c r="N2968" s="177">
        <f>IFERROR(_xll.qlIndexFixing(ONIndex1M,I2968,TRUE,_xll.ohTrigger(RecalcTrigger,Trigger1M)),NA())</f>
        <v>1.6938212686656851E-2</v>
      </c>
      <c r="O2968" s="44">
        <f>IFERROR(_xll.qlIndexFixing(ONIndex3M,I2968,TRUE,_xll.ohTrigger(RecalcTrigger,Trigger3M)),NA())</f>
        <v>1.733691869513776E-2</v>
      </c>
      <c r="P2968" s="44">
        <f>IFERROR(_xll.qlIndexFixing(ONIndex6M,I2968,TRUE,_xll.ohTrigger(RecalcTrigger,Trigger6M)),NA())</f>
        <v>1.7453236603107714E-2</v>
      </c>
      <c r="Q2968" s="178">
        <f>IFERROR(_xll.qlIndexFixing(ONIndex1Y,I2968,TRUE,_xll.ohTrigger(RecalcTrigger,Trigger1Y)),NA())</f>
        <v>1.757027029618774E-2</v>
      </c>
    </row>
    <row r="2969" spans="2:17" x14ac:dyDescent="0.2">
      <c r="B2969" s="39" t="s">
        <v>42</v>
      </c>
      <c r="D2969" s="42">
        <f>_xll.qlCalendarAdvance(Calendar,$D2968,B2969,"f",FALSE)</f>
        <v>60307</v>
      </c>
      <c r="E2969" s="172">
        <f>_xll.qlInterestRateIndexValueDate(IndexON,D2969)</f>
        <v>60307</v>
      </c>
      <c r="F2969" s="188">
        <f>IFERROR(_xll.qlIndexFixing(IndexON,D2969,TRUE,_xll.ohTrigger(RecalcTrigger,TriggerON)),NA())</f>
        <v>1.691020324470438E-2</v>
      </c>
      <c r="H2969" s="42">
        <f>_xll.qlCalendarAdvance(Calendar,$H2968,B2969,"f",FALSE)</f>
        <v>60307</v>
      </c>
      <c r="I2969" s="172">
        <f>_xll.qlInterestRateIndexValueDate(Index1M,$H2969)</f>
        <v>60307</v>
      </c>
      <c r="J2969" s="177">
        <f>IFERROR(_xll.qlIndexFixing(Index1M,$H2969,TRUE,_xll.ohTrigger(RecalcTrigger,Trigger1M)),NA())</f>
        <v>1.6972375377509293E-2</v>
      </c>
      <c r="K2969" s="44">
        <f>IFERROR(_xll.qlIndexFixing(Index3M,H2969,TRUE,_xll.ohTrigger(RecalcTrigger,Trigger3M)),NA())</f>
        <v>1.7429156360692491E-2</v>
      </c>
      <c r="L2969" s="44">
        <f>IFERROR(_xll.qlIndexFixing(Index6M,$H2969,TRUE,_xll.ohTrigger(RecalcTrigger,Trigger6M)),NA())</f>
        <v>1.7630884830513359E-2</v>
      </c>
      <c r="M2969" s="178">
        <f>IFERROR(_xll.qlIndexFixing(Index1Y,$H2969,TRUE,_xll.ohTrigger(RecalcTrigger,Trigger1Y)),NA())</f>
        <v>1.7928376761200848E-2</v>
      </c>
      <c r="N2969" s="177">
        <f>IFERROR(_xll.qlIndexFixing(ONIndex1M,I2969,TRUE,_xll.ohTrigger(RecalcTrigger,Trigger1M)),NA())</f>
        <v>1.6946218767484034E-2</v>
      </c>
      <c r="O2969" s="44">
        <f>IFERROR(_xll.qlIndexFixing(ONIndex3M,I2969,TRUE,_xll.ohTrigger(RecalcTrigger,Trigger3M)),NA())</f>
        <v>1.7344236419671866E-2</v>
      </c>
      <c r="P2969" s="44">
        <f>IFERROR(_xll.qlIndexFixing(ONIndex6M,I2969,TRUE,_xll.ohTrigger(RecalcTrigger,Trigger6M)),NA())</f>
        <v>1.7460348774336332E-2</v>
      </c>
      <c r="Q2969" s="178">
        <f>IFERROR(_xll.qlIndexFixing(ONIndex1Y,I2969,TRUE,_xll.ohTrigger(RecalcTrigger,Trigger1Y)),NA())</f>
        <v>1.7577378635710295E-2</v>
      </c>
    </row>
    <row r="2970" spans="2:17" x14ac:dyDescent="0.2">
      <c r="B2970" s="39" t="s">
        <v>42</v>
      </c>
      <c r="D2970" s="42">
        <f>_xll.qlCalendarAdvance(Calendar,$D2969,B2970,"f",FALSE)</f>
        <v>60314</v>
      </c>
      <c r="E2970" s="172">
        <f>_xll.qlInterestRateIndexValueDate(IndexON,D2970)</f>
        <v>60314</v>
      </c>
      <c r="F2970" s="188">
        <f>IFERROR(_xll.qlIndexFixing(IndexON,D2970,TRUE,_xll.ohTrigger(RecalcTrigger,TriggerON)),NA())</f>
        <v>1.6917496795807452E-2</v>
      </c>
      <c r="H2970" s="42">
        <f>_xll.qlCalendarAdvance(Calendar,$H2969,B2970,"f",FALSE)</f>
        <v>60314</v>
      </c>
      <c r="I2970" s="172">
        <f>_xll.qlInterestRateIndexValueDate(Index1M,$H2970)</f>
        <v>60314</v>
      </c>
      <c r="J2970" s="177">
        <f>IFERROR(_xll.qlIndexFixing(Index1M,$H2970,TRUE,_xll.ohTrigger(RecalcTrigger,Trigger1M)),NA())</f>
        <v>1.6980451214965876E-2</v>
      </c>
      <c r="K2970" s="44">
        <f>IFERROR(_xll.qlIndexFixing(Index3M,H2970,TRUE,_xll.ohTrigger(RecalcTrigger,Trigger3M)),NA())</f>
        <v>1.7436634200111989E-2</v>
      </c>
      <c r="L2970" s="44">
        <f>IFERROR(_xll.qlIndexFixing(Index6M,$H2970,TRUE,_xll.ohTrigger(RecalcTrigger,Trigger6M)),NA())</f>
        <v>1.7638292180752174E-2</v>
      </c>
      <c r="M2970" s="178">
        <f>IFERROR(_xll.qlIndexFixing(Index1Y,$H2970,TRUE,_xll.ohTrigger(RecalcTrigger,Trigger1Y)),NA())</f>
        <v>1.7936055384331517E-2</v>
      </c>
      <c r="N2970" s="177">
        <f>IFERROR(_xll.qlIndexFixing(ONIndex1M,I2970,TRUE,_xll.ohTrigger(RecalcTrigger,Trigger1M)),NA())</f>
        <v>1.695424520916311E-2</v>
      </c>
      <c r="O2970" s="44">
        <f>IFERROR(_xll.qlIndexFixing(ONIndex3M,I2970,TRUE,_xll.ohTrigger(RecalcTrigger,Trigger3M)),NA())</f>
        <v>1.7351571389638831E-2</v>
      </c>
      <c r="P2970" s="44">
        <f>IFERROR(_xll.qlIndexFixing(ONIndex6M,I2970,TRUE,_xll.ohTrigger(RecalcTrigger,Trigger6M)),NA())</f>
        <v>1.7467477527715047E-2</v>
      </c>
      <c r="Q2970" s="178">
        <f>IFERROR(_xll.qlIndexFixing(ONIndex1Y,I2970,TRUE,_xll.ohTrigger(RecalcTrigger,Trigger1Y)),NA())</f>
        <v>1.7584503867384971E-2</v>
      </c>
    </row>
    <row r="2971" spans="2:17" x14ac:dyDescent="0.2">
      <c r="B2971" s="39" t="s">
        <v>42</v>
      </c>
      <c r="D2971" s="42">
        <f>_xll.qlCalendarAdvance(Calendar,$D2970,B2971,"f",FALSE)</f>
        <v>60321</v>
      </c>
      <c r="E2971" s="172">
        <f>_xll.qlInterestRateIndexValueDate(IndexON,D2971)</f>
        <v>60321</v>
      </c>
      <c r="F2971" s="188">
        <f>IFERROR(_xll.qlIndexFixing(IndexON,D2971,TRUE,_xll.ohTrigger(RecalcTrigger,TriggerON)),NA())</f>
        <v>1.6924807092044691E-2</v>
      </c>
      <c r="H2971" s="42">
        <f>_xll.qlCalendarAdvance(Calendar,$H2970,B2971,"f",FALSE)</f>
        <v>60321</v>
      </c>
      <c r="I2971" s="172">
        <f>_xll.qlInterestRateIndexValueDate(Index1M,$H2971)</f>
        <v>60321</v>
      </c>
      <c r="J2971" s="177">
        <f>IFERROR(_xll.qlIndexFixing(Index1M,$H2971,TRUE,_xll.ohTrigger(RecalcTrigger,Trigger1M)),NA())</f>
        <v>1.6988547443631975E-2</v>
      </c>
      <c r="K2971" s="44">
        <f>IFERROR(_xll.qlIndexFixing(Index3M,H2971,TRUE,_xll.ohTrigger(RecalcTrigger,Trigger3M)),NA())</f>
        <v>1.7445084376277668E-2</v>
      </c>
      <c r="L2971" s="44">
        <f>IFERROR(_xll.qlIndexFixing(Index6M,$H2971,TRUE,_xll.ohTrigger(RecalcTrigger,Trigger6M)),NA())</f>
        <v>1.7645716285251321E-2</v>
      </c>
      <c r="M2971" s="178">
        <f>IFERROR(_xll.qlIndexFixing(Index1Y,$H2971,TRUE,_xll.ohTrigger(RecalcTrigger,Trigger1Y)),NA())</f>
        <v>1.7943745821360491E-2</v>
      </c>
      <c r="N2971" s="177">
        <f>IFERROR(_xll.qlIndexFixing(ONIndex1M,I2971,TRUE,_xll.ohTrigger(RecalcTrigger,Trigger1M)),NA())</f>
        <v>1.6962292011531988E-2</v>
      </c>
      <c r="O2971" s="44">
        <f>IFERROR(_xll.qlIndexFixing(ONIndex3M,I2971,TRUE,_xll.ohTrigger(RecalcTrigger,Trigger3M)),NA())</f>
        <v>1.7358923605200749E-2</v>
      </c>
      <c r="P2971" s="44">
        <f>IFERROR(_xll.qlIndexFixing(ONIndex6M,I2971,TRUE,_xll.ohTrigger(RecalcTrigger,Trigger6M)),NA())</f>
        <v>1.747462286324386E-2</v>
      </c>
      <c r="Q2971" s="178">
        <f>IFERROR(_xll.qlIndexFixing(ONIndex1Y,I2971,TRUE,_xll.ohTrigger(RecalcTrigger,Trigger1Y)),NA())</f>
        <v>1.7591645991454907E-2</v>
      </c>
    </row>
    <row r="2972" spans="2:17" x14ac:dyDescent="0.2">
      <c r="B2972" s="39" t="s">
        <v>42</v>
      </c>
      <c r="D2972" s="42">
        <f>_xll.qlCalendarAdvance(Calendar,$D2971,B2972,"f",FALSE)</f>
        <v>60328</v>
      </c>
      <c r="E2972" s="172">
        <f>_xll.qlInterestRateIndexValueDate(IndexON,D2972)</f>
        <v>60328</v>
      </c>
      <c r="F2972" s="188">
        <f>IFERROR(_xll.qlIndexFixing(IndexON,D2972,TRUE,_xll.ohTrigger(RecalcTrigger,TriggerON)),NA())</f>
        <v>1.6932134133497145E-2</v>
      </c>
      <c r="H2972" s="42">
        <f>_xll.qlCalendarAdvance(Calendar,$H2971,B2972,"f",FALSE)</f>
        <v>60328</v>
      </c>
      <c r="I2972" s="172">
        <f>_xll.qlInterestRateIndexValueDate(Index1M,$H2972)</f>
        <v>60328</v>
      </c>
      <c r="J2972" s="177">
        <f>IFERROR(_xll.qlIndexFixing(Index1M,$H2972,TRUE,_xll.ohTrigger(RecalcTrigger,Trigger1M)),NA())</f>
        <v>1.6999596048907557E-2</v>
      </c>
      <c r="K2972" s="44">
        <f>IFERROR(_xll.qlIndexFixing(Index3M,H2972,TRUE,_xll.ohTrigger(RecalcTrigger,Trigger3M)),NA())</f>
        <v>1.745259847919288E-2</v>
      </c>
      <c r="L2972" s="44">
        <f>IFERROR(_xll.qlIndexFixing(Index6M,$H2972,TRUE,_xll.ohTrigger(RecalcTrigger,Trigger6M)),NA())</f>
        <v>1.7655083331956933E-2</v>
      </c>
      <c r="M2972" s="178">
        <f>IFERROR(_xll.qlIndexFixing(Index1Y,$H2972,TRUE,_xll.ohTrigger(RecalcTrigger,Trigger1Y)),NA())</f>
        <v>1.7951447448464775E-2</v>
      </c>
      <c r="N2972" s="177">
        <f>IFERROR(_xll.qlIndexFixing(ONIndex1M,I2972,TRUE,_xll.ohTrigger(RecalcTrigger,Trigger1M)),NA())</f>
        <v>1.6970359174590666E-2</v>
      </c>
      <c r="O2972" s="44">
        <f>IFERROR(_xll.qlIndexFixing(ONIndex3M,I2972,TRUE,_xll.ohTrigger(RecalcTrigger,Trigger3M)),NA())</f>
        <v>1.7366293066195526E-2</v>
      </c>
      <c r="P2972" s="44">
        <f>IFERROR(_xll.qlIndexFixing(ONIndex6M,I2972,TRUE,_xll.ohTrigger(RecalcTrigger,Trigger6M)),NA())</f>
        <v>1.7481784780922771E-2</v>
      </c>
      <c r="Q2972" s="178">
        <f>IFERROR(_xll.qlIndexFixing(ONIndex1Y,I2972,TRUE,_xll.ohTrigger(RecalcTrigger,Trigger1Y)),NA())</f>
        <v>1.7598805007758012E-2</v>
      </c>
    </row>
    <row r="2973" spans="2:17" x14ac:dyDescent="0.2">
      <c r="B2973" s="39" t="s">
        <v>42</v>
      </c>
      <c r="D2973" s="42">
        <f>_xll.qlCalendarAdvance(Calendar,$D2972,B2973,"f",FALSE)</f>
        <v>60335</v>
      </c>
      <c r="E2973" s="172">
        <f>_xll.qlInterestRateIndexValueDate(IndexON,D2973)</f>
        <v>60335</v>
      </c>
      <c r="F2973" s="188">
        <f>IFERROR(_xll.qlIndexFixing(IndexON,D2973,TRUE,_xll.ohTrigger(RecalcTrigger,TriggerON)),NA())</f>
        <v>1.6939477920083768E-2</v>
      </c>
      <c r="H2973" s="42">
        <f>_xll.qlCalendarAdvance(Calendar,$H2972,B2973,"f",FALSE)</f>
        <v>60335</v>
      </c>
      <c r="I2973" s="172">
        <f>_xll.qlInterestRateIndexValueDate(Index1M,$H2973)</f>
        <v>60335</v>
      </c>
      <c r="J2973" s="177">
        <f>IFERROR(_xll.qlIndexFixing(Index1M,$H2973,TRUE,_xll.ohTrigger(RecalcTrigger,Trigger1M)),NA())</f>
        <v>1.7007738566732749E-2</v>
      </c>
      <c r="K2973" s="44">
        <f>IFERROR(_xll.qlIndexFixing(Index3M,H2973,TRUE,_xll.ohTrigger(RecalcTrigger,Trigger3M)),NA())</f>
        <v>1.7460129916723573E-2</v>
      </c>
      <c r="L2973" s="44">
        <f>IFERROR(_xll.qlIndexFixing(Index6M,$H2973,TRUE,_xll.ohTrigger(RecalcTrigger,Trigger6M)),NA())</f>
        <v>1.7662544057777955E-2</v>
      </c>
      <c r="M2973" s="178">
        <f>IFERROR(_xll.qlIndexFixing(Index1Y,$H2973,TRUE,_xll.ohTrigger(RecalcTrigger,Trigger1Y)),NA())</f>
        <v>1.7959159641801836E-2</v>
      </c>
      <c r="N2973" s="177">
        <f>IFERROR(_xll.qlIndexFixing(ONIndex1M,I2973,TRUE,_xll.ohTrigger(RecalcTrigger,Trigger1M)),NA())</f>
        <v>1.6978446698744376E-2</v>
      </c>
      <c r="O2973" s="44">
        <f>IFERROR(_xll.qlIndexFixing(ONIndex3M,I2973,TRUE,_xll.ohTrigger(RecalcTrigger,Trigger3M)),NA())</f>
        <v>1.7373679772785255E-2</v>
      </c>
      <c r="P2973" s="44">
        <f>IFERROR(_xll.qlIndexFixing(ONIndex6M,I2973,TRUE,_xll.ohTrigger(RecalcTrigger,Trigger6M)),NA())</f>
        <v>1.7488963280832825E-2</v>
      </c>
      <c r="Q2973" s="178">
        <f>IFERROR(_xll.qlIndexFixing(ONIndex1Y,I2973,TRUE,_xll.ohTrigger(RecalcTrigger,Trigger1Y)),NA())</f>
        <v>1.760598091637533E-2</v>
      </c>
    </row>
    <row r="2974" spans="2:17" x14ac:dyDescent="0.2">
      <c r="B2974" s="39" t="s">
        <v>42</v>
      </c>
      <c r="D2974" s="42">
        <f>_xll.qlCalendarAdvance(Calendar,$D2973,B2974,"f",FALSE)</f>
        <v>60342</v>
      </c>
      <c r="E2974" s="172">
        <f>_xll.qlInterestRateIndexValueDate(IndexON,D2974)</f>
        <v>60342</v>
      </c>
      <c r="F2974" s="188">
        <f>IFERROR(_xll.qlIndexFixing(IndexON,D2974,TRUE,_xll.ohTrigger(RecalcTrigger,TriggerON)),NA())</f>
        <v>1.6946838451723512E-2</v>
      </c>
      <c r="H2974" s="42">
        <f>_xll.qlCalendarAdvance(Calendar,$H2973,B2974,"f",FALSE)</f>
        <v>60342</v>
      </c>
      <c r="I2974" s="172">
        <f>_xll.qlInterestRateIndexValueDate(Index1M,$H2974)</f>
        <v>60342</v>
      </c>
      <c r="J2974" s="177">
        <f>IFERROR(_xll.qlIndexFixing(Index1M,$H2974,TRUE,_xll.ohTrigger(RecalcTrigger,Trigger1M)),NA())</f>
        <v>1.7015901479281951E-2</v>
      </c>
      <c r="K2974" s="44">
        <f>IFERROR(_xll.qlIndexFixing(Index3M,H2974,TRUE,_xll.ohTrigger(RecalcTrigger,Trigger3M)),NA())</f>
        <v>1.7467678688968414E-2</v>
      </c>
      <c r="L2974" s="44">
        <f>IFERROR(_xll.qlIndexFixing(Index6M,$H2974,TRUE,_xll.ohTrigger(RecalcTrigger,Trigger6M)),NA())</f>
        <v>1.7670021540358443E-2</v>
      </c>
      <c r="M2974" s="178">
        <f>IFERROR(_xll.qlIndexFixing(Index1Y,$H2974,TRUE,_xll.ohTrigger(RecalcTrigger,Trigger1Y)),NA())</f>
        <v>1.7966881777511823E-2</v>
      </c>
      <c r="N2974" s="177">
        <f>IFERROR(_xll.qlIndexFixing(ONIndex1M,I2974,TRUE,_xll.ohTrigger(RecalcTrigger,Trigger1M)),NA())</f>
        <v>1.6986554583506841E-2</v>
      </c>
      <c r="O2974" s="44">
        <f>IFERROR(_xll.qlIndexFixing(ONIndex3M,I2974,TRUE,_xll.ohTrigger(RecalcTrigger,Trigger3M)),NA())</f>
        <v>1.7381083724969937E-2</v>
      </c>
      <c r="P2974" s="44">
        <f>IFERROR(_xll.qlIndexFixing(ONIndex6M,I2974,TRUE,_xll.ohTrigger(RecalcTrigger,Trigger6M)),NA())</f>
        <v>1.7496158362974024E-2</v>
      </c>
      <c r="Q2974" s="178">
        <f>IFERROR(_xll.qlIndexFixing(ONIndex1Y,I2974,TRUE,_xll.ohTrigger(RecalcTrigger,Trigger1Y)),NA())</f>
        <v>1.7613173717306863E-2</v>
      </c>
    </row>
    <row r="2975" spans="2:17" x14ac:dyDescent="0.2">
      <c r="B2975" s="39" t="s">
        <v>42</v>
      </c>
      <c r="D2975" s="42">
        <f>_xll.qlCalendarAdvance(Calendar,$D2974,B2975,"f",FALSE)</f>
        <v>60349</v>
      </c>
      <c r="E2975" s="172">
        <f>_xll.qlInterestRateIndexValueDate(IndexON,D2975)</f>
        <v>60349</v>
      </c>
      <c r="F2975" s="188">
        <f>IFERROR(_xll.qlIndexFixing(IndexON,D2975,TRUE,_xll.ohTrigger(RecalcTrigger,TriggerON)),NA())</f>
        <v>1.6954215728497424E-2</v>
      </c>
      <c r="H2975" s="42">
        <f>_xll.qlCalendarAdvance(Calendar,$H2974,B2975,"f",FALSE)</f>
        <v>60349</v>
      </c>
      <c r="I2975" s="172">
        <f>_xll.qlInterestRateIndexValueDate(Index1M,$H2975)</f>
        <v>60349</v>
      </c>
      <c r="J2975" s="177">
        <f>IFERROR(_xll.qlIndexFixing(Index1M,$H2975,TRUE,_xll.ohTrigger(RecalcTrigger,Trigger1M)),NA())</f>
        <v>1.7024084786596991E-2</v>
      </c>
      <c r="K2975" s="44">
        <f>IFERROR(_xll.qlIndexFixing(Index3M,H2975,TRUE,_xll.ohTrigger(RecalcTrigger,Trigger3M)),NA())</f>
        <v>1.7475244796023422E-2</v>
      </c>
      <c r="L2975" s="44">
        <f>IFERROR(_xll.qlIndexFixing(Index6M,$H2975,TRUE,_xll.ohTrigger(RecalcTrigger,Trigger6M)),NA())</f>
        <v>1.7677515779883832E-2</v>
      </c>
      <c r="M2975" s="178">
        <f>IFERROR(_xll.qlIndexFixing(Index1Y,$H2975,TRUE,_xll.ohTrigger(RecalcTrigger,Trigger1Y)),NA())</f>
        <v>1.7974613231715564E-2</v>
      </c>
      <c r="N2975" s="177">
        <f>IFERROR(_xll.qlIndexFixing(ONIndex1M,I2975,TRUE,_xll.ohTrigger(RecalcTrigger,Trigger1M)),NA())</f>
        <v>1.6994682829121199E-2</v>
      </c>
      <c r="O2975" s="44">
        <f>IFERROR(_xll.qlIndexFixing(ONIndex3M,I2975,TRUE,_xll.ohTrigger(RecalcTrigger,Trigger3M)),NA())</f>
        <v>1.7388504922506431E-2</v>
      </c>
      <c r="P2975" s="44">
        <f>IFERROR(_xll.qlIndexFixing(ONIndex6M,I2975,TRUE,_xll.ohTrigger(RecalcTrigger,Trigger6M)),NA())</f>
        <v>1.7503370027265319E-2</v>
      </c>
      <c r="Q2975" s="178">
        <f>IFERROR(_xll.qlIndexFixing(ONIndex1Y,I2975,TRUE,_xll.ohTrigger(RecalcTrigger,Trigger1Y)),NA())</f>
        <v>1.7620383410471563E-2</v>
      </c>
    </row>
    <row r="2976" spans="2:17" x14ac:dyDescent="0.2">
      <c r="B2976" s="39" t="s">
        <v>42</v>
      </c>
      <c r="D2976" s="42">
        <f>_xll.qlCalendarAdvance(Calendar,$D2975,B2976,"f",FALSE)</f>
        <v>60357</v>
      </c>
      <c r="E2976" s="172">
        <f>_xll.qlInterestRateIndexValueDate(IndexON,D2976)</f>
        <v>60357</v>
      </c>
      <c r="F2976" s="188">
        <f>IFERROR(_xll.qlIndexFixing(IndexON,D2976,TRUE,_xll.ohTrigger(RecalcTrigger,TriggerON)),NA())</f>
        <v>1.6962667406315024E-2</v>
      </c>
      <c r="H2976" s="42">
        <f>_xll.qlCalendarAdvance(Calendar,$H2975,B2976,"f",FALSE)</f>
        <v>60357</v>
      </c>
      <c r="I2976" s="172">
        <f>_xll.qlInterestRateIndexValueDate(Index1M,$H2976)</f>
        <v>60357</v>
      </c>
      <c r="J2976" s="177">
        <f>IFERROR(_xll.qlIndexFixing(Index1M,$H2976,TRUE,_xll.ohTrigger(RecalcTrigger,Trigger1M)),NA())</f>
        <v>1.7032476964918573E-2</v>
      </c>
      <c r="K2976" s="44">
        <f>IFERROR(_xll.qlIndexFixing(Index3M,H2976,TRUE,_xll.ohTrigger(RecalcTrigger,Trigger3M)),NA())</f>
        <v>1.7482949777342716E-2</v>
      </c>
      <c r="L2976" s="44">
        <f>IFERROR(_xll.qlIndexFixing(Index6M,$H2976,TRUE,_xll.ohTrigger(RecalcTrigger,Trigger6M)),NA())</f>
        <v>1.768513150698639E-2</v>
      </c>
      <c r="M2976" s="178">
        <f>IFERROR(_xll.qlIndexFixing(Index1Y,$H2976,TRUE,_xll.ohTrigger(RecalcTrigger,Trigger1Y)),NA())</f>
        <v>1.7983459789441714E-2</v>
      </c>
      <c r="N2976" s="177">
        <f>IFERROR(_xll.qlIndexFixing(ONIndex1M,I2976,TRUE,_xll.ohTrigger(RecalcTrigger,Trigger1M)),NA())</f>
        <v>1.7003997184218411E-2</v>
      </c>
      <c r="O2976" s="44">
        <f>IFERROR(_xll.qlIndexFixing(ONIndex3M,I2976,TRUE,_xll.ohTrigger(RecalcTrigger,Trigger3M)),NA())</f>
        <v>1.7397007408237464E-2</v>
      </c>
      <c r="P2976" s="44">
        <f>IFERROR(_xll.qlIndexFixing(ONIndex6M,I2976,TRUE,_xll.ohTrigger(RecalcTrigger,Trigger6M)),NA())</f>
        <v>1.7511632233953023E-2</v>
      </c>
      <c r="Q2976" s="178">
        <f>IFERROR(_xll.qlIndexFixing(ONIndex1Y,I2976,TRUE,_xll.ohTrigger(RecalcTrigger,Trigger1Y)),NA())</f>
        <v>1.762864374434181E-2</v>
      </c>
    </row>
    <row r="2977" spans="2:17" x14ac:dyDescent="0.2">
      <c r="B2977" s="39" t="s">
        <v>42</v>
      </c>
      <c r="D2977" s="42">
        <f>_xll.qlCalendarAdvance(Calendar,$D2976,B2977,"f",FALSE)</f>
        <v>60364</v>
      </c>
      <c r="E2977" s="172">
        <f>_xll.qlInterestRateIndexValueDate(IndexON,D2977)</f>
        <v>60364</v>
      </c>
      <c r="F2977" s="188">
        <f>IFERROR(_xll.qlIndexFixing(IndexON,D2977,TRUE,_xll.ohTrigger(RecalcTrigger,TriggerON)),NA())</f>
        <v>1.6970080565681389E-2</v>
      </c>
      <c r="H2977" s="42">
        <f>_xll.qlCalendarAdvance(Calendar,$H2976,B2977,"f",FALSE)</f>
        <v>60364</v>
      </c>
      <c r="I2977" s="172">
        <f>_xll.qlInterestRateIndexValueDate(Index1M,$H2977)</f>
        <v>60364</v>
      </c>
      <c r="J2977" s="177">
        <f>IFERROR(_xll.qlIndexFixing(Index1M,$H2977,TRUE,_xll.ohTrigger(RecalcTrigger,Trigger1M)),NA())</f>
        <v>1.7040702135006636E-2</v>
      </c>
      <c r="K2977" s="44">
        <f>IFERROR(_xll.qlIndexFixing(Index3M,H2977,TRUE,_xll.ohTrigger(RecalcTrigger,Trigger3M)),NA())</f>
        <v>1.7490551429126762E-2</v>
      </c>
      <c r="L2977" s="44">
        <f>IFERROR(_xll.qlIndexFixing(Index6M,$H2977,TRUE,_xll.ohTrigger(RecalcTrigger,Trigger6M)),NA())</f>
        <v>1.7692660094652344E-2</v>
      </c>
      <c r="M2977" s="178">
        <f>IFERROR(_xll.qlIndexFixing(Index1Y,$H2977,TRUE,_xll.ohTrigger(RecalcTrigger,Trigger1Y)),NA())</f>
        <v>1.7991209110942874E-2</v>
      </c>
      <c r="N2977" s="177">
        <f>IFERROR(_xll.qlIndexFixing(ONIndex1M,I2977,TRUE,_xll.ohTrigger(RecalcTrigger,Trigger1M)),NA())</f>
        <v>1.7012169060125482E-2</v>
      </c>
      <c r="O2977" s="44">
        <f>IFERROR(_xll.qlIndexFixing(ONIndex3M,I2977,TRUE,_xll.ohTrigger(RecalcTrigger,Trigger3M)),NA())</f>
        <v>1.740446556052766E-2</v>
      </c>
      <c r="P2977" s="44">
        <f>IFERROR(_xll.qlIndexFixing(ONIndex6M,I2977,TRUE,_xll.ohTrigger(RecalcTrigger,Trigger6M)),NA())</f>
        <v>1.7518879431446255E-2</v>
      </c>
      <c r="Q2977" s="178">
        <f>IFERROR(_xll.qlIndexFixing(ONIndex1Y,I2977,TRUE,_xll.ohTrigger(RecalcTrigger,Trigger1Y)),NA())</f>
        <v>1.7635889635368995E-2</v>
      </c>
    </row>
    <row r="2978" spans="2:17" x14ac:dyDescent="0.2">
      <c r="B2978" s="39" t="s">
        <v>42</v>
      </c>
      <c r="D2978" s="42">
        <f>_xll.qlCalendarAdvance(Calendar,$D2977,B2978,"f",FALSE)</f>
        <v>60371</v>
      </c>
      <c r="E2978" s="172">
        <f>_xll.qlInterestRateIndexValueDate(IndexON,D2978)</f>
        <v>60371</v>
      </c>
      <c r="F2978" s="188">
        <f>IFERROR(_xll.qlIndexFixing(IndexON,D2978,TRUE,_xll.ohTrigger(RecalcTrigger,TriggerON)),NA())</f>
        <v>1.6977510470181922E-2</v>
      </c>
      <c r="H2978" s="42">
        <f>_xll.qlCalendarAdvance(Calendar,$H2977,B2978,"f",FALSE)</f>
        <v>60371</v>
      </c>
      <c r="I2978" s="172">
        <f>_xll.qlInterestRateIndexValueDate(Index1M,$H2978)</f>
        <v>60371</v>
      </c>
      <c r="J2978" s="177">
        <f>IFERROR(_xll.qlIndexFixing(Index1M,$H2978,TRUE,_xll.ohTrigger(RecalcTrigger,Trigger1M)),NA())</f>
        <v>1.7048947698862192E-2</v>
      </c>
      <c r="K2978" s="44">
        <f>IFERROR(_xll.qlIndexFixing(Index3M,H2978,TRUE,_xll.ohTrigger(RecalcTrigger,Trigger3M)),NA())</f>
        <v>1.7498170415041252E-2</v>
      </c>
      <c r="L2978" s="44">
        <f>IFERROR(_xll.qlIndexFixing(Index6M,$H2978,TRUE,_xll.ohTrigger(RecalcTrigger,Trigger6M)),NA())</f>
        <v>1.7700205438879995E-2</v>
      </c>
      <c r="M2978" s="178">
        <f>IFERROR(_xll.qlIndexFixing(Index1Y,$H2978,TRUE,_xll.ohTrigger(RecalcTrigger,Trigger1Y)),NA())</f>
        <v>1.7998965790053001E-2</v>
      </c>
      <c r="N2978" s="177">
        <f>IFERROR(_xll.qlIndexFixing(ONIndex1M,I2978,TRUE,_xll.ohTrigger(RecalcTrigger,Trigger1M)),NA())</f>
        <v>1.7020361296965492E-2</v>
      </c>
      <c r="O2978" s="44">
        <f>IFERROR(_xll.qlIndexFixing(ONIndex3M,I2978,TRUE,_xll.ohTrigger(RecalcTrigger,Trigger3M)),NA())</f>
        <v>1.7411940958493854E-2</v>
      </c>
      <c r="P2978" s="44">
        <f>IFERROR(_xll.qlIndexFixing(ONIndex6M,I2978,TRUE,_xll.ohTrigger(RecalcTrigger,Trigger6M)),NA())</f>
        <v>1.7526143211251677E-2</v>
      </c>
      <c r="Q2978" s="178">
        <f>IFERROR(_xll.qlIndexFixing(ONIndex1Y,I2978,TRUE,_xll.ohTrigger(RecalcTrigger,Trigger1Y)),NA())</f>
        <v>1.7643152418629349E-2</v>
      </c>
    </row>
    <row r="2979" spans="2:17" x14ac:dyDescent="0.2">
      <c r="B2979" s="39" t="s">
        <v>42</v>
      </c>
      <c r="D2979" s="42">
        <f>_xll.qlCalendarAdvance(Calendar,$D2978,B2979,"f",FALSE)</f>
        <v>60378</v>
      </c>
      <c r="E2979" s="172">
        <f>_xll.qlInterestRateIndexValueDate(IndexON,D2979)</f>
        <v>60378</v>
      </c>
      <c r="F2979" s="188">
        <f>IFERROR(_xll.qlIndexFixing(IndexON,D2979,TRUE,_xll.ohTrigger(RecalcTrigger,TriggerON)),NA())</f>
        <v>1.6984957119735578E-2</v>
      </c>
      <c r="H2979" s="42">
        <f>_xll.qlCalendarAdvance(Calendar,$H2978,B2979,"f",FALSE)</f>
        <v>60378</v>
      </c>
      <c r="I2979" s="172">
        <f>_xll.qlInterestRateIndexValueDate(Index1M,$H2979)</f>
        <v>60378</v>
      </c>
      <c r="J2979" s="177">
        <f>IFERROR(_xll.qlIndexFixing(Index1M,$H2979,TRUE,_xll.ohTrigger(RecalcTrigger,Trigger1M)),NA())</f>
        <v>1.7057213656514952E-2</v>
      </c>
      <c r="K2979" s="44">
        <f>IFERROR(_xll.qlIndexFixing(Index3M,H2979,TRUE,_xll.ohTrigger(RecalcTrigger,Trigger3M)),NA())</f>
        <v>1.7505806735182372E-2</v>
      </c>
      <c r="L2979" s="44">
        <f>IFERROR(_xll.qlIndexFixing(Index6M,$H2979,TRUE,_xll.ohTrigger(RecalcTrigger,Trigger6M)),NA())</f>
        <v>1.7707767539858001E-2</v>
      </c>
      <c r="M2979" s="178">
        <f>IFERROR(_xll.qlIndexFixing(Index1Y,$H2979,TRUE,_xll.ohTrigger(RecalcTrigger,Trigger1Y)),NA())</f>
        <v>1.8006729202815874E-2</v>
      </c>
      <c r="N2979" s="177">
        <f>IFERROR(_xll.qlIndexFixing(ONIndex1M,I2979,TRUE,_xll.ohTrigger(RecalcTrigger,Trigger1M)),NA())</f>
        <v>1.7028573894414256E-2</v>
      </c>
      <c r="O2979" s="44">
        <f>IFERROR(_xll.qlIndexFixing(ONIndex3M,I2979,TRUE,_xll.ohTrigger(RecalcTrigger,Trigger3M)),NA())</f>
        <v>1.7419433601811862E-2</v>
      </c>
      <c r="P2979" s="44">
        <f>IFERROR(_xll.qlIndexFixing(ONIndex6M,I2979,TRUE,_xll.ohTrigger(RecalcTrigger,Trigger6M)),NA())</f>
        <v>1.753342357312615E-2</v>
      </c>
      <c r="Q2979" s="178">
        <f>IFERROR(_xll.qlIndexFixing(ONIndex1Y,I2979,TRUE,_xll.ohTrigger(RecalcTrigger,Trigger1Y)),NA())</f>
        <v>1.7650432094284962E-2</v>
      </c>
    </row>
    <row r="2980" spans="2:17" x14ac:dyDescent="0.2">
      <c r="B2980" s="39" t="s">
        <v>42</v>
      </c>
      <c r="D2980" s="42">
        <f>_xll.qlCalendarAdvance(Calendar,$D2979,B2980,"f",FALSE)</f>
        <v>60385</v>
      </c>
      <c r="E2980" s="172">
        <f>_xll.qlInterestRateIndexValueDate(IndexON,D2980)</f>
        <v>60385</v>
      </c>
      <c r="F2980" s="188">
        <f>IFERROR(_xll.qlIndexFixing(IndexON,D2980,TRUE,_xll.ohTrigger(RecalcTrigger,TriggerON)),NA())</f>
        <v>1.6992420514504447E-2</v>
      </c>
      <c r="H2980" s="42">
        <f>_xll.qlCalendarAdvance(Calendar,$H2979,B2980,"f",FALSE)</f>
        <v>60385</v>
      </c>
      <c r="I2980" s="172">
        <f>_xll.qlInterestRateIndexValueDate(Index1M,$H2980)</f>
        <v>60385</v>
      </c>
      <c r="J2980" s="177">
        <f>IFERROR(_xll.qlIndexFixing(Index1M,$H2980,TRUE,_xll.ohTrigger(RecalcTrigger,Trigger1M)),NA())</f>
        <v>1.7065500008010846E-2</v>
      </c>
      <c r="K2980" s="44">
        <f>IFERROR(_xll.qlIndexFixing(Index3M,H2980,TRUE,_xll.ohTrigger(RecalcTrigger,Trigger3M)),NA())</f>
        <v>1.7513460389648093E-2</v>
      </c>
      <c r="L2980" s="44">
        <f>IFERROR(_xll.qlIndexFixing(Index6M,$H2980,TRUE,_xll.ohTrigger(RecalcTrigger,Trigger6M)),NA())</f>
        <v>1.7715346397775035E-2</v>
      </c>
      <c r="M2980" s="178">
        <f>IFERROR(_xll.qlIndexFixing(Index1Y,$H2980,TRUE,_xll.ohTrigger(RecalcTrigger,Trigger1Y)),NA())</f>
        <v>1.8014498725255956E-2</v>
      </c>
      <c r="N2980" s="177">
        <f>IFERROR(_xll.qlIndexFixing(ONIndex1M,I2980,TRUE,_xll.ohTrigger(RecalcTrigger,Trigger1M)),NA())</f>
        <v>1.703680685279596E-2</v>
      </c>
      <c r="O2980" s="44">
        <f>IFERROR(_xll.qlIndexFixing(ONIndex3M,I2980,TRUE,_xll.ohTrigger(RecalcTrigger,Trigger3M)),NA())</f>
        <v>1.7426943490724822E-2</v>
      </c>
      <c r="P2980" s="44">
        <f>IFERROR(_xll.qlIndexFixing(ONIndex6M,I2980,TRUE,_xll.ohTrigger(RecalcTrigger,Trigger6M)),NA())</f>
        <v>1.7540720517150721E-2</v>
      </c>
      <c r="Q2980" s="178">
        <f>IFERROR(_xll.qlIndexFixing(ONIndex1Y,I2980,TRUE,_xll.ohTrigger(RecalcTrigger,Trigger1Y)),NA())</f>
        <v>1.7657728662092698E-2</v>
      </c>
    </row>
    <row r="2981" spans="2:17" x14ac:dyDescent="0.2">
      <c r="B2981" s="39" t="s">
        <v>42</v>
      </c>
      <c r="D2981" s="42">
        <f>_xll.qlCalendarAdvance(Calendar,$D2980,B2981,"f",FALSE)</f>
        <v>60392</v>
      </c>
      <c r="E2981" s="172">
        <f>_xll.qlInterestRateIndexValueDate(IndexON,D2981)</f>
        <v>60392</v>
      </c>
      <c r="F2981" s="188">
        <f>IFERROR(_xll.qlIndexFixing(IndexON,D2981,TRUE,_xll.ohTrigger(RecalcTrigger,TriggerON)),NA())</f>
        <v>1.6999900654326439E-2</v>
      </c>
      <c r="H2981" s="42">
        <f>_xll.qlCalendarAdvance(Calendar,$H2980,B2981,"f",FALSE)</f>
        <v>60392</v>
      </c>
      <c r="I2981" s="172">
        <f>_xll.qlInterestRateIndexValueDate(Index1M,$H2981)</f>
        <v>60392</v>
      </c>
      <c r="J2981" s="177">
        <f>IFERROR(_xll.qlIndexFixing(Index1M,$H2981,TRUE,_xll.ohTrigger(RecalcTrigger,Trigger1M)),NA())</f>
        <v>1.7074801113099017E-2</v>
      </c>
      <c r="K2981" s="44">
        <f>IFERROR(_xll.qlIndexFixing(Index3M,H2981,TRUE,_xll.ohTrigger(RecalcTrigger,Trigger3M)),NA())</f>
        <v>1.7522102621230228E-2</v>
      </c>
      <c r="L2981" s="44">
        <f>IFERROR(_xll.qlIndexFixing(Index6M,$H2981,TRUE,_xll.ohTrigger(RecalcTrigger,Trigger6M)),NA())</f>
        <v>1.7723919460796475E-2</v>
      </c>
      <c r="M2981" s="178">
        <f>IFERROR(_xll.qlIndexFixing(Index1Y,$H2981,TRUE,_xll.ohTrigger(RecalcTrigger,Trigger1Y)),NA())</f>
        <v>1.8022273733378169E-2</v>
      </c>
      <c r="N2981" s="177">
        <f>IFERROR(_xll.qlIndexFixing(ONIndex1M,I2981,TRUE,_xll.ohTrigger(RecalcTrigger,Trigger1M)),NA())</f>
        <v>1.7045060171867465E-2</v>
      </c>
      <c r="O2981" s="44">
        <f>IFERROR(_xll.qlIndexFixing(ONIndex3M,I2981,TRUE,_xll.ohTrigger(RecalcTrigger,Trigger3M)),NA())</f>
        <v>1.7434470625151688E-2</v>
      </c>
      <c r="P2981" s="44">
        <f>IFERROR(_xll.qlIndexFixing(ONIndex6M,I2981,TRUE,_xll.ohTrigger(RecalcTrigger,Trigger6M)),NA())</f>
        <v>1.7548034043487482E-2</v>
      </c>
      <c r="Q2981" s="178">
        <f>IFERROR(_xll.qlIndexFixing(ONIndex1Y,I2981,TRUE,_xll.ohTrigger(RecalcTrigger,Trigger1Y)),NA())</f>
        <v>1.766504212237674E-2</v>
      </c>
    </row>
    <row r="2982" spans="2:17" x14ac:dyDescent="0.2">
      <c r="B2982" s="39" t="s">
        <v>42</v>
      </c>
      <c r="D2982" s="42">
        <f>_xll.qlCalendarAdvance(Calendar,$D2981,B2982,"f",FALSE)</f>
        <v>60399</v>
      </c>
      <c r="E2982" s="172">
        <f>_xll.qlInterestRateIndexValueDate(IndexON,D2982)</f>
        <v>60399</v>
      </c>
      <c r="F2982" s="188">
        <f>IFERROR(_xll.qlIndexFixing(IndexON,D2982,TRUE,_xll.ohTrigger(RecalcTrigger,TriggerON)),NA())</f>
        <v>1.7007397539525737E-2</v>
      </c>
      <c r="H2982" s="42">
        <f>_xll.qlCalendarAdvance(Calendar,$H2981,B2982,"f",FALSE)</f>
        <v>60399</v>
      </c>
      <c r="I2982" s="172">
        <f>_xll.qlInterestRateIndexValueDate(Index1M,$H2982)</f>
        <v>60399</v>
      </c>
      <c r="J2982" s="177">
        <f>IFERROR(_xll.qlIndexFixing(Index1M,$H2982,TRUE,_xll.ohTrigger(RecalcTrigger,Trigger1M)),NA())</f>
        <v>1.7083130098552141E-2</v>
      </c>
      <c r="K2982" s="44">
        <f>IFERROR(_xll.qlIndexFixing(Index3M,H2982,TRUE,_xll.ohTrigger(RecalcTrigger,Trigger3M)),NA())</f>
        <v>1.7529792551252889E-2</v>
      </c>
      <c r="L2982" s="44">
        <f>IFERROR(_xll.qlIndexFixing(Index6M,$H2982,TRUE,_xll.ohTrigger(RecalcTrigger,Trigger6M)),NA())</f>
        <v>1.7731533398288413E-2</v>
      </c>
      <c r="M2982" s="178">
        <f>IFERROR(_xll.qlIndexFixing(Index1Y,$H2982,TRUE,_xll.ohTrigger(RecalcTrigger,Trigger1Y)),NA())</f>
        <v>1.8030053603169227E-2</v>
      </c>
      <c r="N2982" s="177">
        <f>IFERROR(_xll.qlIndexFixing(ONIndex1M,I2982,TRUE,_xll.ohTrigger(RecalcTrigger,Trigger1M)),NA())</f>
        <v>1.7053333852034003E-2</v>
      </c>
      <c r="O2982" s="44">
        <f>IFERROR(_xll.qlIndexFixing(ONIndex3M,I2982,TRUE,_xll.ohTrigger(RecalcTrigger,Trigger3M)),NA())</f>
        <v>1.7442015005173506E-2</v>
      </c>
      <c r="P2982" s="44">
        <f>IFERROR(_xll.qlIndexFixing(ONIndex6M,I2982,TRUE,_xll.ohTrigger(RecalcTrigger,Trigger6M)),NA())</f>
        <v>1.755536415197434E-2</v>
      </c>
      <c r="Q2982" s="178">
        <f>IFERROR(_xll.qlIndexFixing(ONIndex1Y,I2982,TRUE,_xll.ohTrigger(RecalcTrigger,Trigger1Y)),NA())</f>
        <v>1.7672372474893949E-2</v>
      </c>
    </row>
    <row r="2983" spans="2:17" x14ac:dyDescent="0.2">
      <c r="B2983" s="39" t="s">
        <v>42</v>
      </c>
      <c r="D2983" s="42">
        <f>_xll.qlCalendarAdvance(Calendar,$D2982,B2983,"f",FALSE)</f>
        <v>60406</v>
      </c>
      <c r="E2983" s="172">
        <f>_xll.qlInterestRateIndexValueDate(IndexON,D2983)</f>
        <v>60406</v>
      </c>
      <c r="F2983" s="188">
        <f>IFERROR(_xll.qlIndexFixing(IndexON,D2983,TRUE,_xll.ohTrigger(RecalcTrigger,TriggerON)),NA())</f>
        <v>1.7014911169697111E-2</v>
      </c>
      <c r="H2983" s="42">
        <f>_xll.qlCalendarAdvance(Calendar,$H2982,B2983,"f",FALSE)</f>
        <v>60406</v>
      </c>
      <c r="I2983" s="172">
        <f>_xll.qlInterestRateIndexValueDate(Index1M,$H2983)</f>
        <v>60406</v>
      </c>
      <c r="J2983" s="177">
        <f>IFERROR(_xll.qlIndexFixing(Index1M,$H2983,TRUE,_xll.ohTrigger(RecalcTrigger,Trigger1M)),NA())</f>
        <v>1.7091479479116208E-2</v>
      </c>
      <c r="K2983" s="44">
        <f>IFERROR(_xll.qlIndexFixing(Index3M,H2983,TRUE,_xll.ohTrigger(RecalcTrigger,Trigger3M)),NA())</f>
        <v>1.7537499816897065E-2</v>
      </c>
      <c r="L2983" s="44">
        <f>IFERROR(_xll.qlIndexFixing(Index6M,$H2983,TRUE,_xll.ohTrigger(RecalcTrigger,Trigger6M)),NA())</f>
        <v>1.773916409427086E-2</v>
      </c>
      <c r="M2983" s="178">
        <f>IFERROR(_xll.qlIndexFixing(Index1Y,$H2983,TRUE,_xll.ohTrigger(RecalcTrigger,Trigger1Y)),NA())</f>
        <v>1.8037837710596527E-2</v>
      </c>
      <c r="N2983" s="177">
        <f>IFERROR(_xll.qlIndexFixing(ONIndex1M,I2983,TRUE,_xll.ohTrigger(RecalcTrigger,Trigger1M)),NA())</f>
        <v>1.7061627892728248E-2</v>
      </c>
      <c r="O2983" s="44">
        <f>IFERROR(_xll.qlIndexFixing(ONIndex3M,I2983,TRUE,_xll.ohTrigger(RecalcTrigger,Trigger3M)),NA())</f>
        <v>1.7449576630790276E-2</v>
      </c>
      <c r="P2983" s="44">
        <f>IFERROR(_xll.qlIndexFixing(ONIndex6M,I2983,TRUE,_xll.ohTrigger(RecalcTrigger,Trigger6M)),NA())</f>
        <v>1.7562710842692342E-2</v>
      </c>
      <c r="Q2983" s="178">
        <f>IFERROR(_xll.qlIndexFixing(ONIndex1Y,I2983,TRUE,_xll.ohTrigger(RecalcTrigger,Trigger1Y)),NA())</f>
        <v>1.7679719719725373E-2</v>
      </c>
    </row>
    <row r="2984" spans="2:17" x14ac:dyDescent="0.2">
      <c r="B2984" s="39" t="s">
        <v>42</v>
      </c>
      <c r="D2984" s="42">
        <f>_xll.qlCalendarAdvance(Calendar,$D2983,B2984,"f",FALSE)</f>
        <v>60413</v>
      </c>
      <c r="E2984" s="172">
        <f>_xll.qlInterestRateIndexValueDate(IndexON,D2984)</f>
        <v>60413</v>
      </c>
      <c r="F2984" s="188">
        <f>IFERROR(_xll.qlIndexFixing(IndexON,D2984,TRUE,_xll.ohTrigger(RecalcTrigger,TriggerON)),NA())</f>
        <v>1.7022441545002653E-2</v>
      </c>
      <c r="H2984" s="42">
        <f>_xll.qlCalendarAdvance(Calendar,$H2983,B2984,"f",FALSE)</f>
        <v>60413</v>
      </c>
      <c r="I2984" s="172">
        <f>_xll.qlInterestRateIndexValueDate(Index1M,$H2984)</f>
        <v>60413</v>
      </c>
      <c r="J2984" s="177">
        <f>IFERROR(_xll.qlIndexFixing(Index1M,$H2984,TRUE,_xll.ohTrigger(RecalcTrigger,Trigger1M)),NA())</f>
        <v>1.7099849254838272E-2</v>
      </c>
      <c r="K2984" s="44">
        <f>IFERROR(_xll.qlIndexFixing(Index3M,H2984,TRUE,_xll.ohTrigger(RecalcTrigger,Trigger3M)),NA())</f>
        <v>1.754522441826406E-2</v>
      </c>
      <c r="L2984" s="44">
        <f>IFERROR(_xll.qlIndexFixing(Index6M,$H2984,TRUE,_xll.ohTrigger(RecalcTrigger,Trigger6M)),NA())</f>
        <v>1.7746811548932775E-2</v>
      </c>
      <c r="M2984" s="178">
        <f>IFERROR(_xll.qlIndexFixing(Index1Y,$H2984,TRUE,_xll.ohTrigger(RecalcTrigger,Trigger1Y)),NA())</f>
        <v>1.804562543160837E-2</v>
      </c>
      <c r="N2984" s="177">
        <f>IFERROR(_xll.qlIndexFixing(ONIndex1M,I2984,TRUE,_xll.ohTrigger(RecalcTrigger,Trigger1M)),NA())</f>
        <v>1.7069942294274387E-2</v>
      </c>
      <c r="O2984" s="44">
        <f>IFERROR(_xll.qlIndexFixing(ONIndex3M,I2984,TRUE,_xll.ohTrigger(RecalcTrigger,Trigger3M)),NA())</f>
        <v>1.7457155501758859E-2</v>
      </c>
      <c r="P2984" s="44">
        <f>IFERROR(_xll.qlIndexFixing(ONIndex6M,I2984,TRUE,_xll.ohTrigger(RecalcTrigger,Trigger6M)),NA())</f>
        <v>1.7570074115398349E-2</v>
      </c>
      <c r="Q2984" s="178">
        <f>IFERROR(_xll.qlIndexFixing(ONIndex1Y,I2984,TRUE,_xll.ohTrigger(RecalcTrigger,Trigger1Y)),NA())</f>
        <v>1.7687083856789965E-2</v>
      </c>
    </row>
    <row r="2985" spans="2:17" x14ac:dyDescent="0.2">
      <c r="B2985" s="39" t="s">
        <v>42</v>
      </c>
      <c r="D2985" s="42">
        <f>_xll.qlCalendarAdvance(Calendar,$D2984,B2985,"f",FALSE)</f>
        <v>60420</v>
      </c>
      <c r="E2985" s="172">
        <f>_xll.qlInterestRateIndexValueDate(IndexON,D2985)</f>
        <v>60420</v>
      </c>
      <c r="F2985" s="188">
        <f>IFERROR(_xll.qlIndexFixing(IndexON,D2985,TRUE,_xll.ohTrigger(RecalcTrigger,TriggerON)),NA())</f>
        <v>1.7029988665685503E-2</v>
      </c>
      <c r="H2985" s="42">
        <f>_xll.qlCalendarAdvance(Calendar,$H2984,B2985,"f",FALSE)</f>
        <v>60420</v>
      </c>
      <c r="I2985" s="172">
        <f>_xll.qlInterestRateIndexValueDate(Index1M,$H2985)</f>
        <v>60420</v>
      </c>
      <c r="J2985" s="177">
        <f>IFERROR(_xll.qlIndexFixing(Index1M,$H2985,TRUE,_xll.ohTrigger(RecalcTrigger,Trigger1M)),NA())</f>
        <v>1.7107237674574526E-2</v>
      </c>
      <c r="K2985" s="44">
        <f>IFERROR(_xll.qlIndexFixing(Index3M,H2985,TRUE,_xll.ohTrigger(RecalcTrigger,Trigger3M)),NA())</f>
        <v>1.7552966355454305E-2</v>
      </c>
      <c r="L2985" s="44">
        <f>IFERROR(_xll.qlIndexFixing(Index6M,$H2985,TRUE,_xll.ohTrigger(RecalcTrigger,Trigger6M)),NA())</f>
        <v>1.7753492048081604E-2</v>
      </c>
      <c r="M2985" s="178">
        <f>IFERROR(_xll.qlIndexFixing(Index1Y,$H2985,TRUE,_xll.ohTrigger(RecalcTrigger,Trigger1Y)),NA())</f>
        <v>1.805341614213396E-2</v>
      </c>
      <c r="N2985" s="177">
        <f>IFERROR(_xll.qlIndexFixing(ONIndex1M,I2985,TRUE,_xll.ohTrigger(RecalcTrigger,Trigger1M)),NA())</f>
        <v>1.7078277056753466E-2</v>
      </c>
      <c r="O2985" s="44">
        <f>IFERROR(_xll.qlIndexFixing(ONIndex3M,I2985,TRUE,_xll.ohTrigger(RecalcTrigger,Trigger3M)),NA())</f>
        <v>1.746475161840344E-2</v>
      </c>
      <c r="P2985" s="44">
        <f>IFERROR(_xll.qlIndexFixing(ONIndex6M,I2985,TRUE,_xll.ohTrigger(RecalcTrigger,Trigger6M)),NA())</f>
        <v>1.7577453970497592E-2</v>
      </c>
      <c r="Q2985" s="178">
        <f>IFERROR(_xll.qlIndexFixing(ONIndex1Y,I2985,TRUE,_xll.ohTrigger(RecalcTrigger,Trigger1Y)),NA())</f>
        <v>1.7694464886249817E-2</v>
      </c>
    </row>
    <row r="2986" spans="2:17" x14ac:dyDescent="0.2">
      <c r="B2986" s="39" t="s">
        <v>42</v>
      </c>
      <c r="D2986" s="42">
        <f>_xll.qlCalendarAdvance(Calendar,$D2985,B2986,"f",FALSE)</f>
        <v>60427</v>
      </c>
      <c r="E2986" s="172">
        <f>_xll.qlInterestRateIndexValueDate(IndexON,D2986)</f>
        <v>60427</v>
      </c>
      <c r="F2986" s="188">
        <f>IFERROR(_xll.qlIndexFixing(IndexON,D2986,TRUE,_xll.ohTrigger(RecalcTrigger,TriggerON)),NA())</f>
        <v>1.7037552531340427E-2</v>
      </c>
      <c r="H2986" s="42">
        <f>_xll.qlCalendarAdvance(Calendar,$H2985,B2986,"f",FALSE)</f>
        <v>60427</v>
      </c>
      <c r="I2986" s="172">
        <f>_xll.qlInterestRateIndexValueDate(Index1M,$H2986)</f>
        <v>60427</v>
      </c>
      <c r="J2986" s="177">
        <f>IFERROR(_xll.qlIndexFixing(Index1M,$H2986,TRUE,_xll.ohTrigger(RecalcTrigger,Trigger1M)),NA())</f>
        <v>1.7115646389999111E-2</v>
      </c>
      <c r="K2986" s="44">
        <f>IFERROR(_xll.qlIndexFixing(Index3M,H2986,TRUE,_xll.ohTrigger(RecalcTrigger,Trigger3M)),NA())</f>
        <v>1.7560725628568224E-2</v>
      </c>
      <c r="L2986" s="44">
        <f>IFERROR(_xll.qlIndexFixing(Index6M,$H2986,TRUE,_xll.ohTrigger(RecalcTrigger,Trigger6M)),NA())</f>
        <v>1.7761171451619547E-2</v>
      </c>
      <c r="M2986" s="178">
        <f>IFERROR(_xll.qlIndexFixing(Index1Y,$H2986,TRUE,_xll.ohTrigger(RecalcTrigger,Trigger1Y)),NA())</f>
        <v>1.8061209218083851E-2</v>
      </c>
      <c r="N2986" s="177">
        <f>IFERROR(_xll.qlIndexFixing(ONIndex1M,I2986,TRUE,_xll.ohTrigger(RecalcTrigger,Trigger1M)),NA())</f>
        <v>1.7086632180003392E-2</v>
      </c>
      <c r="O2986" s="44">
        <f>IFERROR(_xll.qlIndexFixing(ONIndex3M,I2986,TRUE,_xll.ohTrigger(RecalcTrigger,Trigger3M)),NA())</f>
        <v>1.7472364980561927E-2</v>
      </c>
      <c r="P2986" s="44">
        <f>IFERROR(_xll.qlIndexFixing(ONIndex6M,I2986,TRUE,_xll.ohTrigger(RecalcTrigger,Trigger6M)),NA())</f>
        <v>1.7584850407827979E-2</v>
      </c>
      <c r="Q2986" s="178">
        <f>IFERROR(_xll.qlIndexFixing(ONIndex1Y,I2986,TRUE,_xll.ohTrigger(RecalcTrigger,Trigger1Y)),NA())</f>
        <v>1.7701862807942836E-2</v>
      </c>
    </row>
    <row r="2987" spans="2:17" x14ac:dyDescent="0.2">
      <c r="B2987" s="39" t="s">
        <v>42</v>
      </c>
      <c r="D2987" s="42">
        <f>_xll.qlCalendarAdvance(Calendar,$D2986,B2987,"f",FALSE)</f>
        <v>60434</v>
      </c>
      <c r="E2987" s="172">
        <f>_xll.qlInterestRateIndexValueDate(IndexON,D2987)</f>
        <v>60434</v>
      </c>
      <c r="F2987" s="188">
        <f>IFERROR(_xll.qlIndexFixing(IndexON,D2987,TRUE,_xll.ohTrigger(RecalcTrigger,TriggerON)),NA())</f>
        <v>1.7045133142210567E-2</v>
      </c>
      <c r="H2987" s="42">
        <f>_xll.qlCalendarAdvance(Calendar,$H2986,B2987,"f",FALSE)</f>
        <v>60434</v>
      </c>
      <c r="I2987" s="172">
        <f>_xll.qlInterestRateIndexValueDate(Index1M,$H2987)</f>
        <v>60434</v>
      </c>
      <c r="J2987" s="177">
        <f>IFERROR(_xll.qlIndexFixing(Index1M,$H2987,TRUE,_xll.ohTrigger(RecalcTrigger,Trigger1M)),NA())</f>
        <v>1.7124075499555896E-2</v>
      </c>
      <c r="K2987" s="44">
        <f>IFERROR(_xll.qlIndexFixing(Index3M,H2987,TRUE,_xll.ohTrigger(RecalcTrigger,Trigger3M)),NA())</f>
        <v>1.7568502237707125E-2</v>
      </c>
      <c r="L2987" s="44">
        <f>IFERROR(_xll.qlIndexFixing(Index6M,$H2987,TRUE,_xll.ohTrigger(RecalcTrigger,Trigger6M)),NA())</f>
        <v>1.7768867613429128E-2</v>
      </c>
      <c r="M2987" s="178">
        <f>IFERROR(_xll.qlIndexFixing(Index1Y,$H2987,TRUE,_xll.ohTrigger(RecalcTrigger,Trigger1Y)),NA())</f>
        <v>1.8069004035349057E-2</v>
      </c>
      <c r="N2987" s="177">
        <f>IFERROR(_xll.qlIndexFixing(ONIndex1M,I2987,TRUE,_xll.ohTrigger(RecalcTrigger,Trigger1M)),NA())</f>
        <v>1.7095007664024164E-2</v>
      </c>
      <c r="O2987" s="44">
        <f>IFERROR(_xll.qlIndexFixing(ONIndex3M,I2987,TRUE,_xll.ohTrigger(RecalcTrigger,Trigger3M)),NA())</f>
        <v>1.7479995588153274E-2</v>
      </c>
      <c r="P2987" s="44">
        <f>IFERROR(_xll.qlIndexFixing(ONIndex6M,I2987,TRUE,_xll.ohTrigger(RecalcTrigger,Trigger6M)),NA())</f>
        <v>1.7592263427227417E-2</v>
      </c>
      <c r="Q2987" s="178">
        <f>IFERROR(_xll.qlIndexFixing(ONIndex1Y,I2987,TRUE,_xll.ohTrigger(RecalcTrigger,Trigger1Y)),NA())</f>
        <v>1.7709277622031117E-2</v>
      </c>
    </row>
    <row r="2988" spans="2:17" x14ac:dyDescent="0.2">
      <c r="B2988" s="39" t="s">
        <v>42</v>
      </c>
      <c r="D2988" s="42">
        <f>_xll.qlCalendarAdvance(Calendar,$D2987,B2988,"f",FALSE)</f>
        <v>60441</v>
      </c>
      <c r="E2988" s="172">
        <f>_xll.qlInterestRateIndexValueDate(IndexON,D2988)</f>
        <v>60441</v>
      </c>
      <c r="F2988" s="188">
        <f>IFERROR(_xll.qlIndexFixing(IndexON,D2988,TRUE,_xll.ohTrigger(RecalcTrigger,TriggerON)),NA())</f>
        <v>1.7052730498133828E-2</v>
      </c>
      <c r="H2988" s="42">
        <f>_xll.qlCalendarAdvance(Calendar,$H2987,B2988,"f",FALSE)</f>
        <v>60441</v>
      </c>
      <c r="I2988" s="172">
        <f>_xll.qlInterestRateIndexValueDate(Index1M,$H2988)</f>
        <v>60441</v>
      </c>
      <c r="J2988" s="177">
        <f>IFERROR(_xll.qlIndexFixing(Index1M,$H2988,TRUE,_xll.ohTrigger(RecalcTrigger,Trigger1M)),NA())</f>
        <v>1.7132525003293507E-2</v>
      </c>
      <c r="K2988" s="44">
        <f>IFERROR(_xll.qlIndexFixing(Index3M,H2988,TRUE,_xll.ohTrigger(RecalcTrigger,Trigger3M)),NA())</f>
        <v>1.7576296182973197E-2</v>
      </c>
      <c r="L2988" s="44">
        <f>IFERROR(_xll.qlIndexFixing(Index6M,$H2988,TRUE,_xll.ohTrigger(RecalcTrigger,Trigger6M)),NA())</f>
        <v>1.7776580405550673E-2</v>
      </c>
      <c r="M2988" s="178">
        <f>IFERROR(_xll.qlIndexFixing(Index1Y,$H2988,TRUE,_xll.ohTrigger(RecalcTrigger,Trigger1Y)),NA())</f>
        <v>1.8076799969801716E-2</v>
      </c>
      <c r="N2988" s="177">
        <f>IFERROR(_xll.qlIndexFixing(ONIndex1M,I2988,TRUE,_xll.ohTrigger(RecalcTrigger,Trigger1M)),NA())</f>
        <v>1.7103403508896831E-2</v>
      </c>
      <c r="O2988" s="44">
        <f>IFERROR(_xll.qlIndexFixing(ONIndex3M,I2988,TRUE,_xll.ohTrigger(RecalcTrigger,Trigger3M)),NA())</f>
        <v>1.7487643441339573E-2</v>
      </c>
      <c r="P2988" s="44">
        <f>IFERROR(_xll.qlIndexFixing(ONIndex6M,I2988,TRUE,_xll.ohTrigger(RecalcTrigger,Trigger6M)),NA())</f>
        <v>1.7599693028776953E-2</v>
      </c>
      <c r="Q2988" s="178">
        <f>IFERROR(_xll.qlIndexFixing(ONIndex1Y,I2988,TRUE,_xll.ohTrigger(RecalcTrigger,Trigger1Y)),NA())</f>
        <v>1.7716709328352565E-2</v>
      </c>
    </row>
    <row r="2989" spans="2:17" x14ac:dyDescent="0.2">
      <c r="B2989" s="39" t="s">
        <v>42</v>
      </c>
      <c r="D2989" s="42">
        <f>_xll.qlCalendarAdvance(Calendar,$D2988,B2989,"f",FALSE)</f>
        <v>60448</v>
      </c>
      <c r="E2989" s="172">
        <f>_xll.qlInterestRateIndexValueDate(IndexON,D2989)</f>
        <v>60448</v>
      </c>
      <c r="F2989" s="188">
        <f>IFERROR(_xll.qlIndexFixing(IndexON,D2989,TRUE,_xll.ohTrigger(RecalcTrigger,TriggerON)),NA())</f>
        <v>1.7060344599515442E-2</v>
      </c>
      <c r="H2989" s="42">
        <f>_xll.qlCalendarAdvance(Calendar,$H2988,B2989,"f",FALSE)</f>
        <v>60448</v>
      </c>
      <c r="I2989" s="172">
        <f>_xll.qlInterestRateIndexValueDate(Index1M,$H2989)</f>
        <v>60448</v>
      </c>
      <c r="J2989" s="177">
        <f>IFERROR(_xll.qlIndexFixing(Index1M,$H2989,TRUE,_xll.ohTrigger(RecalcTrigger,Trigger1M)),NA())</f>
        <v>1.7142004062337554E-2</v>
      </c>
      <c r="K2989" s="44">
        <f>IFERROR(_xll.qlIndexFixing(Index3M,H2989,TRUE,_xll.ohTrigger(RecalcTrigger,Trigger3M)),NA())</f>
        <v>1.7584107464467751E-2</v>
      </c>
      <c r="L2989" s="44">
        <f>IFERROR(_xll.qlIndexFixing(Index6M,$H2989,TRUE,_xll.ohTrigger(RecalcTrigger,Trigger6M)),NA())</f>
        <v>1.7785298589948585E-2</v>
      </c>
      <c r="M2989" s="178">
        <f>IFERROR(_xll.qlIndexFixing(Index1Y,$H2989,TRUE,_xll.ohTrigger(RecalcTrigger,Trigger1Y)),NA())</f>
        <v>1.8084596397295094E-2</v>
      </c>
      <c r="N2989" s="177">
        <f>IFERROR(_xll.qlIndexFixing(ONIndex1M,I2989,TRUE,_xll.ohTrigger(RecalcTrigger,Trigger1M)),NA())</f>
        <v>1.711181971462139E-2</v>
      </c>
      <c r="O2989" s="44">
        <f>IFERROR(_xll.qlIndexFixing(ONIndex3M,I2989,TRUE,_xll.ohTrigger(RecalcTrigger,Trigger3M)),NA())</f>
        <v>1.7495308540120824E-2</v>
      </c>
      <c r="P2989" s="44">
        <f>IFERROR(_xll.qlIndexFixing(ONIndex6M,I2989,TRUE,_xll.ohTrigger(RecalcTrigger,Trigger6M)),NA())</f>
        <v>1.7607139212638678E-2</v>
      </c>
      <c r="Q2989" s="178">
        <f>IFERROR(_xll.qlIndexFixing(ONIndex1Y,I2989,TRUE,_xll.ohTrigger(RecalcTrigger,Trigger1Y)),NA())</f>
        <v>1.7724157927069273E-2</v>
      </c>
    </row>
    <row r="2990" spans="2:17" x14ac:dyDescent="0.2">
      <c r="B2990" s="39" t="s">
        <v>42</v>
      </c>
      <c r="D2990" s="42">
        <f>_xll.qlCalendarAdvance(Calendar,$D2989,B2990,"f",FALSE)</f>
        <v>60455</v>
      </c>
      <c r="E2990" s="172">
        <f>_xll.qlInterestRateIndexValueDate(IndexON,D2990)</f>
        <v>60455</v>
      </c>
      <c r="F2990" s="188">
        <f>IFERROR(_xll.qlIndexFixing(IndexON,D2990,TRUE,_xll.ohTrigger(RecalcTrigger,TriggerON)),NA())</f>
        <v>1.7067975445788086E-2</v>
      </c>
      <c r="H2990" s="42">
        <f>_xll.qlCalendarAdvance(Calendar,$H2989,B2990,"f",FALSE)</f>
        <v>60455</v>
      </c>
      <c r="I2990" s="172">
        <f>_xll.qlInterestRateIndexValueDate(Index1M,$H2990)</f>
        <v>60455</v>
      </c>
      <c r="J2990" s="177">
        <f>IFERROR(_xll.qlIndexFixing(Index1M,$H2990,TRUE,_xll.ohTrigger(RecalcTrigger,Trigger1M)),NA())</f>
        <v>1.7150496209922657E-2</v>
      </c>
      <c r="K2990" s="44">
        <f>IFERROR(_xll.qlIndexFixing(Index3M,H2990,TRUE,_xll.ohTrigger(RecalcTrigger,Trigger3M)),NA())</f>
        <v>1.7591936082293851E-2</v>
      </c>
      <c r="L2990" s="44">
        <f>IFERROR(_xll.qlIndexFixing(Index6M,$H2990,TRUE,_xll.ohTrigger(RecalcTrigger,Trigger6M)),NA())</f>
        <v>1.7793042755017398E-2</v>
      </c>
      <c r="M2990" s="178">
        <f>IFERROR(_xll.qlIndexFixing(Index1Y,$H2990,TRUE,_xll.ohTrigger(RecalcTrigger,Trigger1Y)),NA())</f>
        <v>1.8092392693662473E-2</v>
      </c>
      <c r="N2990" s="177">
        <f>IFERROR(_xll.qlIndexFixing(ONIndex1M,I2990,TRUE,_xll.ohTrigger(RecalcTrigger,Trigger1M)),NA())</f>
        <v>1.7120256281197843E-2</v>
      </c>
      <c r="O2990" s="44">
        <f>IFERROR(_xll.qlIndexFixing(ONIndex3M,I2990,TRUE,_xll.ohTrigger(RecalcTrigger,Trigger3M)),NA())</f>
        <v>1.7502990884415981E-2</v>
      </c>
      <c r="P2990" s="44">
        <f>IFERROR(_xll.qlIndexFixing(ONIndex6M,I2990,TRUE,_xll.ohTrigger(RecalcTrigger,Trigger6M)),NA())</f>
        <v>1.7614601978731548E-2</v>
      </c>
      <c r="Q2990" s="178">
        <f>IFERROR(_xll.qlIndexFixing(ONIndex1Y,I2990,TRUE,_xll.ohTrigger(RecalcTrigger,Trigger1Y)),NA())</f>
        <v>1.7731623418100195E-2</v>
      </c>
    </row>
    <row r="2991" spans="2:17" x14ac:dyDescent="0.2">
      <c r="B2991" s="39" t="s">
        <v>42</v>
      </c>
      <c r="D2991" s="42">
        <f>_xll.qlCalendarAdvance(Calendar,$D2990,B2991,"f",FALSE)</f>
        <v>60462</v>
      </c>
      <c r="E2991" s="172">
        <f>_xll.qlInterestRateIndexValueDate(IndexON,D2991)</f>
        <v>60462</v>
      </c>
      <c r="F2991" s="188">
        <f>IFERROR(_xll.qlIndexFixing(IndexON,D2991,TRUE,_xll.ohTrigger(RecalcTrigger,TriggerON)),NA())</f>
        <v>1.7075623037275944E-2</v>
      </c>
      <c r="H2991" s="42">
        <f>_xll.qlCalendarAdvance(Calendar,$H2990,B2991,"f",FALSE)</f>
        <v>60462</v>
      </c>
      <c r="I2991" s="172">
        <f>_xll.qlInterestRateIndexValueDate(Index1M,$H2991)</f>
        <v>60462</v>
      </c>
      <c r="J2991" s="177">
        <f>IFERROR(_xll.qlIndexFixing(Index1M,$H2991,TRUE,_xll.ohTrigger(RecalcTrigger,Trigger1M)),NA())</f>
        <v>1.7159008752969027E-2</v>
      </c>
      <c r="K2991" s="44">
        <f>IFERROR(_xll.qlIndexFixing(Index3M,H2991,TRUE,_xll.ohTrigger(RecalcTrigger,Trigger3M)),NA())</f>
        <v>1.7599782036550167E-2</v>
      </c>
      <c r="L2991" s="44">
        <f>IFERROR(_xll.qlIndexFixing(Index6M,$H2991,TRUE,_xll.ohTrigger(RecalcTrigger,Trigger6M)),NA())</f>
        <v>1.7800800036762973E-2</v>
      </c>
      <c r="M2991" s="178">
        <f>IFERROR(_xll.qlIndexFixing(Index1Y,$H2991,TRUE,_xll.ohTrigger(RecalcTrigger,Trigger1Y)),NA())</f>
        <v>1.8100188234718484E-2</v>
      </c>
      <c r="N2991" s="177">
        <f>IFERROR(_xll.qlIndexFixing(ONIndex1M,I2991,TRUE,_xll.ohTrigger(RecalcTrigger,Trigger1M)),NA())</f>
        <v>1.7128713208545143E-2</v>
      </c>
      <c r="O2991" s="44">
        <f>IFERROR(_xll.qlIndexFixing(ONIndex3M,I2991,TRUE,_xll.ohTrigger(RecalcTrigger,Trigger3M)),NA())</f>
        <v>1.7510690474225044E-2</v>
      </c>
      <c r="P2991" s="44">
        <f>IFERROR(_xll.qlIndexFixing(ONIndex6M,I2991,TRUE,_xll.ohTrigger(RecalcTrigger,Trigger6M)),NA())</f>
        <v>1.7622081326893468E-2</v>
      </c>
      <c r="Q2991" s="178">
        <f>IFERROR(_xll.qlIndexFixing(ONIndex1Y,I2991,TRUE,_xll.ohTrigger(RecalcTrigger,Trigger1Y)),NA())</f>
        <v>1.7739105801283239E-2</v>
      </c>
    </row>
    <row r="2992" spans="2:17" x14ac:dyDescent="0.2">
      <c r="B2992" s="39" t="s">
        <v>42</v>
      </c>
      <c r="D2992" s="42">
        <f>_xll.qlCalendarAdvance(Calendar,$D2991,B2992,"f",FALSE)</f>
        <v>60469</v>
      </c>
      <c r="E2992" s="172">
        <f>_xll.qlInterestRateIndexValueDate(IndexON,D2992)</f>
        <v>60469</v>
      </c>
      <c r="F2992" s="188">
        <f>IFERROR(_xll.qlIndexFixing(IndexON,D2992,TRUE,_xll.ohTrigger(RecalcTrigger,TriggerON)),NA())</f>
        <v>1.7083287373979017E-2</v>
      </c>
      <c r="H2992" s="42">
        <f>_xll.qlCalendarAdvance(Calendar,$H2991,B2992,"f",FALSE)</f>
        <v>60469</v>
      </c>
      <c r="I2992" s="172">
        <f>_xll.qlInterestRateIndexValueDate(Index1M,$H2992)</f>
        <v>60469</v>
      </c>
      <c r="J2992" s="177">
        <f>IFERROR(_xll.qlIndexFixing(Index1M,$H2992,TRUE,_xll.ohTrigger(RecalcTrigger,Trigger1M)),NA())</f>
        <v>1.7167541691523729E-2</v>
      </c>
      <c r="K2992" s="44">
        <f>IFERROR(_xll.qlIndexFixing(Index3M,H2992,TRUE,_xll.ohTrigger(RecalcTrigger,Trigger3M)),NA())</f>
        <v>1.7607645327342412E-2</v>
      </c>
      <c r="L2992" s="44">
        <f>IFERROR(_xll.qlIndexFixing(Index6M,$H2992,TRUE,_xll.ohTrigger(RecalcTrigger,Trigger6M)),NA())</f>
        <v>1.7808569220890906E-2</v>
      </c>
      <c r="M2992" s="178">
        <f>IFERROR(_xll.qlIndexFixing(Index1Y,$H2992,TRUE,_xll.ohTrigger(RecalcTrigger,Trigger1Y)),NA())</f>
        <v>1.8107982396259548E-2</v>
      </c>
      <c r="N2992" s="177">
        <f>IFERROR(_xll.qlIndexFixing(ONIndex1M,I2992,TRUE,_xll.ohTrigger(RecalcTrigger,Trigger1M)),NA())</f>
        <v>1.7137190496825383E-2</v>
      </c>
      <c r="O2992" s="44">
        <f>IFERROR(_xll.qlIndexFixing(ONIndex3M,I2992,TRUE,_xll.ohTrigger(RecalcTrigger,Trigger3M)),NA())</f>
        <v>1.7518407309710105E-2</v>
      </c>
      <c r="P2992" s="44">
        <f>IFERROR(_xll.qlIndexFixing(ONIndex6M,I2992,TRUE,_xll.ohTrigger(RecalcTrigger,Trigger6M)),NA())</f>
        <v>1.7629577257367579E-2</v>
      </c>
      <c r="Q2992" s="178">
        <f>IFERROR(_xll.qlIndexFixing(ONIndex1Y,I2992,TRUE,_xll.ohTrigger(RecalcTrigger,Trigger1Y)),NA())</f>
        <v>1.774660507694259E-2</v>
      </c>
    </row>
    <row r="2993" spans="2:17" x14ac:dyDescent="0.2">
      <c r="B2993" s="39" t="s">
        <v>42</v>
      </c>
      <c r="D2993" s="42">
        <f>_xll.qlCalendarAdvance(Calendar,$D2992,B2993,"f",FALSE)</f>
        <v>60476</v>
      </c>
      <c r="E2993" s="172">
        <f>_xll.qlInterestRateIndexValueDate(IndexON,D2993)</f>
        <v>60476</v>
      </c>
      <c r="F2993" s="188">
        <f>IFERROR(_xll.qlIndexFixing(IndexON,D2993,TRUE,_xll.ohTrigger(RecalcTrigger,TriggerON)),NA())</f>
        <v>1.7090968455816258E-2</v>
      </c>
      <c r="H2993" s="42">
        <f>_xll.qlCalendarAdvance(Calendar,$H2992,B2993,"f",FALSE)</f>
        <v>60476</v>
      </c>
      <c r="I2993" s="172">
        <f>_xll.qlInterestRateIndexValueDate(Index1M,$H2993)</f>
        <v>60476</v>
      </c>
      <c r="J2993" s="177">
        <f>IFERROR(_xll.qlIndexFixing(Index1M,$H2993,TRUE,_xll.ohTrigger(RecalcTrigger,Trigger1M)),NA())</f>
        <v>1.7176095025628585E-2</v>
      </c>
      <c r="K2993" s="44">
        <f>IFERROR(_xll.qlIndexFixing(Index3M,H2993,TRUE,_xll.ohTrigger(RecalcTrigger,Trigger3M)),NA())</f>
        <v>1.7615525954772768E-2</v>
      </c>
      <c r="L2993" s="44">
        <f>IFERROR(_xll.qlIndexFixing(Index6M,$H2993,TRUE,_xll.ohTrigger(RecalcTrigger,Trigger6M)),NA())</f>
        <v>1.7816349093089177E-2</v>
      </c>
      <c r="M2993" s="178">
        <f>IFERROR(_xll.qlIndexFixing(Index1Y,$H2993,TRUE,_xll.ohTrigger(RecalcTrigger,Trigger1Y)),NA())</f>
        <v>1.8115774554061659E-2</v>
      </c>
      <c r="N2993" s="177">
        <f>IFERROR(_xll.qlIndexFixing(ONIndex1M,I2993,TRUE,_xll.ohTrigger(RecalcTrigger,Trigger1M)),NA())</f>
        <v>1.7145688145795424E-2</v>
      </c>
      <c r="O2993" s="44">
        <f>IFERROR(_xll.qlIndexFixing(ONIndex3M,I2993,TRUE,_xll.ohTrigger(RecalcTrigger,Trigger3M)),NA())</f>
        <v>1.7526141390628025E-2</v>
      </c>
      <c r="P2993" s="44">
        <f>IFERROR(_xll.qlIndexFixing(ONIndex6M,I2993,TRUE,_xll.ohTrigger(RecalcTrigger,Trigger6M)),NA())</f>
        <v>1.7637089769991787E-2</v>
      </c>
      <c r="Q2993" s="178">
        <f>IFERROR(_xll.qlIndexFixing(ONIndex1Y,I2993,TRUE,_xll.ohTrigger(RecalcTrigger,Trigger1Y)),NA())</f>
        <v>1.7754121244916155E-2</v>
      </c>
    </row>
    <row r="2994" spans="2:17" x14ac:dyDescent="0.2">
      <c r="B2994" s="39" t="s">
        <v>42</v>
      </c>
      <c r="D2994" s="42">
        <f>_xll.qlCalendarAdvance(Calendar,$D2993,B2994,"f",FALSE)</f>
        <v>60483</v>
      </c>
      <c r="E2994" s="172">
        <f>_xll.qlInterestRateIndexValueDate(IndexON,D2994)</f>
        <v>60483</v>
      </c>
      <c r="F2994" s="188">
        <f>IFERROR(_xll.qlIndexFixing(IndexON,D2994,TRUE,_xll.ohTrigger(RecalcTrigger,TriggerON)),NA())</f>
        <v>1.7098666282868713E-2</v>
      </c>
      <c r="H2994" s="42">
        <f>_xll.qlCalendarAdvance(Calendar,$H2993,B2994,"f",FALSE)</f>
        <v>60483</v>
      </c>
      <c r="I2994" s="172">
        <f>_xll.qlInterestRateIndexValueDate(Index1M,$H2994)</f>
        <v>60483</v>
      </c>
      <c r="J2994" s="177">
        <f>IFERROR(_xll.qlIndexFixing(Index1M,$H2994,TRUE,_xll.ohTrigger(RecalcTrigger,Trigger1M)),NA())</f>
        <v>1.7184668755333279E-2</v>
      </c>
      <c r="K2994" s="44">
        <f>IFERROR(_xll.qlIndexFixing(Index3M,H2994,TRUE,_xll.ohTrigger(RecalcTrigger,Trigger3M)),NA())</f>
        <v>1.762342391894255E-2</v>
      </c>
      <c r="L2994" s="44">
        <f>IFERROR(_xll.qlIndexFixing(Index6M,$H2994,TRUE,_xll.ohTrigger(RecalcTrigger,Trigger6M)),NA())</f>
        <v>1.7824138439025066E-2</v>
      </c>
      <c r="M2994" s="178">
        <f>IFERROR(_xll.qlIndexFixing(Index1Y,$H2994,TRUE,_xll.ohTrigger(RecalcTrigger,Trigger1Y)),NA())</f>
        <v>1.8123564083881716E-2</v>
      </c>
      <c r="N2994" s="177">
        <f>IFERROR(_xll.qlIndexFixing(ONIndex1M,I2994,TRUE,_xll.ohTrigger(RecalcTrigger,Trigger1M)),NA())</f>
        <v>1.7154206155617358E-2</v>
      </c>
      <c r="O2994" s="44">
        <f>IFERROR(_xll.qlIndexFixing(ONIndex3M,I2994,TRUE,_xll.ohTrigger(RecalcTrigger,Trigger3M)),NA())</f>
        <v>1.7533892717059851E-2</v>
      </c>
      <c r="P2994" s="44">
        <f>IFERROR(_xll.qlIndexFixing(ONIndex6M,I2994,TRUE,_xll.ohTrigger(RecalcTrigger,Trigger6M)),NA())</f>
        <v>1.7644618864928185E-2</v>
      </c>
      <c r="Q2994" s="178">
        <f>IFERROR(_xll.qlIndexFixing(ONIndex1Y,I2994,TRUE,_xll.ohTrigger(RecalcTrigger,Trigger1Y)),NA())</f>
        <v>1.7761654305041841E-2</v>
      </c>
    </row>
    <row r="2995" spans="2:17" x14ac:dyDescent="0.2">
      <c r="B2995" s="39" t="s">
        <v>42</v>
      </c>
      <c r="D2995" s="42">
        <f>_xll.qlCalendarAdvance(Calendar,$D2994,B2995,"f",FALSE)</f>
        <v>60490</v>
      </c>
      <c r="E2995" s="172">
        <f>_xll.qlInterestRateIndexValueDate(IndexON,D2995)</f>
        <v>60490</v>
      </c>
      <c r="F2995" s="188">
        <f>IFERROR(_xll.qlIndexFixing(IndexON,D2995,TRUE,_xll.ohTrigger(RecalcTrigger,TriggerON)),NA())</f>
        <v>1.7106380855055336E-2</v>
      </c>
      <c r="H2995" s="42">
        <f>_xll.qlCalendarAdvance(Calendar,$H2994,B2995,"f",FALSE)</f>
        <v>60490</v>
      </c>
      <c r="I2995" s="172">
        <f>_xll.qlInterestRateIndexValueDate(Index1M,$H2995)</f>
        <v>60490</v>
      </c>
      <c r="J2995" s="177">
        <f>IFERROR(_xll.qlIndexFixing(Index1M,$H2995,TRUE,_xll.ohTrigger(RecalcTrigger,Trigger1M)),NA())</f>
        <v>1.7193262880677018E-2</v>
      </c>
      <c r="K2995" s="44">
        <f>IFERROR(_xll.qlIndexFixing(Index3M,H2995,TRUE,_xll.ohTrigger(RecalcTrigger,Trigger3M)),NA())</f>
        <v>1.7631339219953943E-2</v>
      </c>
      <c r="L2995" s="44">
        <f>IFERROR(_xll.qlIndexFixing(Index6M,$H2995,TRUE,_xll.ohTrigger(RecalcTrigger,Trigger6M)),NA())</f>
        <v>1.7831936044347785E-2</v>
      </c>
      <c r="M2995" s="178">
        <f>IFERROR(_xll.qlIndexFixing(Index1Y,$H2995,TRUE,_xll.ohTrigger(RecalcTrigger,Trigger1Y)),NA())</f>
        <v>1.8131350361458853E-2</v>
      </c>
      <c r="N2995" s="177">
        <f>IFERROR(_xll.qlIndexFixing(ONIndex1M,I2995,TRUE,_xll.ohTrigger(RecalcTrigger,Trigger1M)),NA())</f>
        <v>1.7162744526291185E-2</v>
      </c>
      <c r="O2995" s="44">
        <f>IFERROR(_xll.qlIndexFixing(ONIndex3M,I2995,TRUE,_xll.ohTrigger(RecalcTrigger,Trigger3M)),NA())</f>
        <v>1.754166128908663E-2</v>
      </c>
      <c r="P2995" s="44">
        <f>IFERROR(_xll.qlIndexFixing(ONIndex6M,I2995,TRUE,_xll.ohTrigger(RecalcTrigger,Trigger6M)),NA())</f>
        <v>1.7652164541852589E-2</v>
      </c>
      <c r="Q2995" s="178">
        <f>IFERROR(_xll.qlIndexFixing(ONIndex1Y,I2995,TRUE,_xll.ohTrigger(RecalcTrigger,Trigger1Y)),NA())</f>
        <v>1.7769204257562787E-2</v>
      </c>
    </row>
    <row r="2996" spans="2:17" x14ac:dyDescent="0.2">
      <c r="B2996" s="39" t="s">
        <v>42</v>
      </c>
      <c r="D2996" s="42">
        <f>_xll.qlCalendarAdvance(Calendar,$D2995,B2996,"f",FALSE)</f>
        <v>60497</v>
      </c>
      <c r="E2996" s="172">
        <f>_xll.qlInterestRateIndexValueDate(IndexON,D2996)</f>
        <v>60497</v>
      </c>
      <c r="F2996" s="188">
        <f>IFERROR(_xll.qlIndexFixing(IndexON,D2996,TRUE,_xll.ohTrigger(RecalcTrigger,TriggerON)),NA())</f>
        <v>1.7114112172376128E-2</v>
      </c>
      <c r="H2996" s="42">
        <f>_xll.qlCalendarAdvance(Calendar,$H2995,B2996,"f",FALSE)</f>
        <v>60497</v>
      </c>
      <c r="I2996" s="172">
        <f>_xll.qlInterestRateIndexValueDate(Index1M,$H2996)</f>
        <v>60497</v>
      </c>
      <c r="J2996" s="177">
        <f>IFERROR(_xll.qlIndexFixing(Index1M,$H2996,TRUE,_xll.ohTrigger(RecalcTrigger,Trigger1M)),NA())</f>
        <v>1.7201877401709482E-2</v>
      </c>
      <c r="K2996" s="44">
        <f>IFERROR(_xll.qlIndexFixing(Index3M,H2996,TRUE,_xll.ohTrigger(RecalcTrigger,Trigger3M)),NA())</f>
        <v>1.763927185791354E-2</v>
      </c>
      <c r="L2996" s="44">
        <f>IFERROR(_xll.qlIndexFixing(Index6M,$H2996,TRUE,_xll.ohTrigger(RecalcTrigger,Trigger6M)),NA())</f>
        <v>1.7839740694688942E-2</v>
      </c>
      <c r="M2996" s="178">
        <f>IFERROR(_xll.qlIndexFixing(Index1Y,$H2996,TRUE,_xll.ohTrigger(RecalcTrigger,Trigger1Y)),NA())</f>
        <v>1.8139132762512E-2</v>
      </c>
      <c r="N2996" s="177">
        <f>IFERROR(_xll.qlIndexFixing(ONIndex1M,I2996,TRUE,_xll.ohTrigger(RecalcTrigger,Trigger1M)),NA())</f>
        <v>1.7171303257897952E-2</v>
      </c>
      <c r="O2996" s="44">
        <f>IFERROR(_xll.qlIndexFixing(ONIndex3M,I2996,TRUE,_xll.ohTrigger(RecalcTrigger,Trigger3M)),NA())</f>
        <v>1.7549447106627314E-2</v>
      </c>
      <c r="P2996" s="44">
        <f>IFERROR(_xll.qlIndexFixing(ONIndex6M,I2996,TRUE,_xll.ohTrigger(RecalcTrigger,Trigger6M)),NA())</f>
        <v>1.7659726801170228E-2</v>
      </c>
      <c r="Q2996" s="178">
        <f>IFERROR(_xll.qlIndexFixing(ONIndex1Y,I2996,TRUE,_xll.ohTrigger(RecalcTrigger,Trigger1Y)),NA())</f>
        <v>1.7776771102560041E-2</v>
      </c>
    </row>
    <row r="2997" spans="2:17" x14ac:dyDescent="0.2">
      <c r="B2997" s="39" t="s">
        <v>42</v>
      </c>
      <c r="D2997" s="42">
        <f>_xll.qlCalendarAdvance(Calendar,$D2996,B2997,"f",FALSE)</f>
        <v>60504</v>
      </c>
      <c r="E2997" s="172">
        <f>_xll.qlInterestRateIndexValueDate(IndexON,D2997)</f>
        <v>60504</v>
      </c>
      <c r="F2997" s="188">
        <f>IFERROR(_xll.qlIndexFixing(IndexON,D2997,TRUE,_xll.ohTrigger(RecalcTrigger,TriggerON)),NA())</f>
        <v>1.7121860234831088E-2</v>
      </c>
      <c r="H2997" s="42">
        <f>_xll.qlCalendarAdvance(Calendar,$H2996,B2997,"f",FALSE)</f>
        <v>60504</v>
      </c>
      <c r="I2997" s="172">
        <f>_xll.qlInterestRateIndexValueDate(Index1M,$H2997)</f>
        <v>60504</v>
      </c>
      <c r="J2997" s="177">
        <f>IFERROR(_xll.qlIndexFixing(Index1M,$H2997,TRUE,_xll.ohTrigger(RecalcTrigger,Trigger1M)),NA())</f>
        <v>1.7210512318469883E-2</v>
      </c>
      <c r="K2997" s="44">
        <f>IFERROR(_xll.qlIndexFixing(Index3M,H2997,TRUE,_xll.ohTrigger(RecalcTrigger,Trigger3M)),NA())</f>
        <v>1.7647221832922652E-2</v>
      </c>
      <c r="L2997" s="44">
        <f>IFERROR(_xll.qlIndexFixing(Index6M,$H2997,TRUE,_xll.ohTrigger(RecalcTrigger,Trigger6M)),NA())</f>
        <v>1.7847551175659424E-2</v>
      </c>
      <c r="M2997" s="178">
        <f>IFERROR(_xll.qlIndexFixing(Index1Y,$H2997,TRUE,_xll.ohTrigger(RecalcTrigger,Trigger1Y)),NA())</f>
        <v>1.8146910662741433E-2</v>
      </c>
      <c r="N2997" s="177">
        <f>IFERROR(_xll.qlIndexFixing(ONIndex1M,I2997,TRUE,_xll.ohTrigger(RecalcTrigger,Trigger1M)),NA())</f>
        <v>1.7179882350275566E-2</v>
      </c>
      <c r="O2997" s="44">
        <f>IFERROR(_xll.qlIndexFixing(ONIndex3M,I2997,TRUE,_xll.ohTrigger(RecalcTrigger,Trigger3M)),NA())</f>
        <v>1.755725016976295E-2</v>
      </c>
      <c r="P2997" s="44">
        <f>IFERROR(_xll.qlIndexFixing(ONIndex6M,I2997,TRUE,_xll.ohTrigger(RecalcTrigger,Trigger6M)),NA())</f>
        <v>1.7667305642637965E-2</v>
      </c>
      <c r="Q2997" s="178">
        <f>IFERROR(_xll.qlIndexFixing(ONIndex1Y,I2997,TRUE,_xll.ohTrigger(RecalcTrigger,Trigger1Y)),NA())</f>
        <v>1.7784354839790462E-2</v>
      </c>
    </row>
    <row r="2998" spans="2:17" x14ac:dyDescent="0.2">
      <c r="B2998" s="39" t="s">
        <v>42</v>
      </c>
      <c r="D2998" s="42">
        <f>_xll.qlCalendarAdvance(Calendar,$D2997,B2998,"f",FALSE)</f>
        <v>60511</v>
      </c>
      <c r="E2998" s="172">
        <f>_xll.qlInterestRateIndexValueDate(IndexON,D2998)</f>
        <v>60511</v>
      </c>
      <c r="F2998" s="188">
        <f>IFERROR(_xll.qlIndexFixing(IndexON,D2998,TRUE,_xll.ohTrigger(RecalcTrigger,TriggerON)),NA())</f>
        <v>1.7129625042582308E-2</v>
      </c>
      <c r="H2998" s="42">
        <f>_xll.qlCalendarAdvance(Calendar,$H2997,B2998,"f",FALSE)</f>
        <v>60511</v>
      </c>
      <c r="I2998" s="172">
        <f>_xll.qlInterestRateIndexValueDate(Index1M,$H2998)</f>
        <v>60511</v>
      </c>
      <c r="J2998" s="177">
        <f>IFERROR(_xll.qlIndexFixing(Index1M,$H2998,TRUE,_xll.ohTrigger(RecalcTrigger,Trigger1M)),NA())</f>
        <v>1.7218141729827274E-2</v>
      </c>
      <c r="K2998" s="44">
        <f>IFERROR(_xll.qlIndexFixing(Index3M,H2998,TRUE,_xll.ohTrigger(RecalcTrigger,Trigger3M)),NA())</f>
        <v>1.7654190453344158E-2</v>
      </c>
      <c r="L2998" s="44">
        <f>IFERROR(_xll.qlIndexFixing(Index6M,$H2998,TRUE,_xll.ohTrigger(RecalcTrigger,Trigger6M)),NA())</f>
        <v>1.7852380605884011E-2</v>
      </c>
      <c r="M2998" s="178">
        <f>IFERROR(_xll.qlIndexFixing(Index1Y,$H2998,TRUE,_xll.ohTrigger(RecalcTrigger,Trigger1Y)),NA())</f>
        <v>1.815468343782789E-2</v>
      </c>
      <c r="N2998" s="177">
        <f>IFERROR(_xll.qlIndexFixing(ONIndex1M,I2998,TRUE,_xll.ohTrigger(RecalcTrigger,Trigger1M)),NA())</f>
        <v>1.7188481803424027E-2</v>
      </c>
      <c r="O2998" s="44">
        <f>IFERROR(_xll.qlIndexFixing(ONIndex3M,I2998,TRUE,_xll.ohTrigger(RecalcTrigger,Trigger3M)),NA())</f>
        <v>1.7565070478412492E-2</v>
      </c>
      <c r="P2998" s="44">
        <f>IFERROR(_xll.qlIndexFixing(ONIndex6M,I2998,TRUE,_xll.ohTrigger(RecalcTrigger,Trigger6M)),NA())</f>
        <v>1.7674901066255799E-2</v>
      </c>
      <c r="Q2998" s="178">
        <f>IFERROR(_xll.qlIndexFixing(ONIndex1Y,I2998,TRUE,_xll.ohTrigger(RecalcTrigger,Trigger1Y)),NA())</f>
        <v>1.779195546925405E-2</v>
      </c>
    </row>
    <row r="2999" spans="2:17" x14ac:dyDescent="0.2">
      <c r="B2999" s="39" t="s">
        <v>42</v>
      </c>
      <c r="D2999" s="42">
        <f>_xll.qlCalendarAdvance(Calendar,$D2998,B2999,"f",FALSE)</f>
        <v>60518</v>
      </c>
      <c r="E2999" s="172">
        <f>_xll.qlInterestRateIndexValueDate(IndexON,D2999)</f>
        <v>60518</v>
      </c>
      <c r="F2999" s="188">
        <f>IFERROR(_xll.qlIndexFixing(IndexON,D2999,TRUE,_xll.ohTrigger(RecalcTrigger,TriggerON)),NA())</f>
        <v>1.7137406595386651E-2</v>
      </c>
      <c r="H2999" s="42">
        <f>_xll.qlCalendarAdvance(Calendar,$H2998,B2999,"f",FALSE)</f>
        <v>60518</v>
      </c>
      <c r="I2999" s="172">
        <f>_xll.qlInterestRateIndexValueDate(Index1M,$H2999)</f>
        <v>60518</v>
      </c>
      <c r="J2999" s="177">
        <f>IFERROR(_xll.qlIndexFixing(Index1M,$H2999,TRUE,_xll.ohTrigger(RecalcTrigger,Trigger1M)),NA())</f>
        <v>1.7226815572341958E-2</v>
      </c>
      <c r="K2999" s="44">
        <f>IFERROR(_xll.qlIndexFixing(Index3M,H2999,TRUE,_xll.ohTrigger(RecalcTrigger,Trigger3M)),NA())</f>
        <v>1.7662173479010654E-2</v>
      </c>
      <c r="L2999" s="44">
        <f>IFERROR(_xll.qlIndexFixing(Index6M,$H2999,TRUE,_xll.ohTrigger(RecalcTrigger,Trigger6M)),NA())</f>
        <v>1.786019901027372E-2</v>
      </c>
      <c r="M2999" s="178">
        <f>IFERROR(_xll.qlIndexFixing(Index1Y,$H2999,TRUE,_xll.ohTrigger(RecalcTrigger,Trigger1Y)),NA())</f>
        <v>1.8162450463434343E-2</v>
      </c>
      <c r="N2999" s="177">
        <f>IFERROR(_xll.qlIndexFixing(ONIndex1M,I2999,TRUE,_xll.ohTrigger(RecalcTrigger,Trigger1M)),NA())</f>
        <v>1.7197101617424382E-2</v>
      </c>
      <c r="O2999" s="44">
        <f>IFERROR(_xll.qlIndexFixing(ONIndex3M,I2999,TRUE,_xll.ohTrigger(RecalcTrigger,Trigger3M)),NA())</f>
        <v>1.7572908032656986E-2</v>
      </c>
      <c r="P2999" s="44">
        <f>IFERROR(_xll.qlIndexFixing(ONIndex6M,I2999,TRUE,_xll.ohTrigger(RecalcTrigger,Trigger6M)),NA())</f>
        <v>1.7682513072023731E-2</v>
      </c>
      <c r="Q2999" s="178">
        <f>IFERROR(_xll.qlIndexFixing(ONIndex1Y,I2999,TRUE,_xll.ohTrigger(RecalcTrigger,Trigger1Y)),NA())</f>
        <v>1.77995729911129E-2</v>
      </c>
    </row>
    <row r="3000" spans="2:17" x14ac:dyDescent="0.2">
      <c r="B3000" s="39" t="s">
        <v>42</v>
      </c>
      <c r="D3000" s="42">
        <f>_xll.qlCalendarAdvance(Calendar,$D2999,B3000,"f",FALSE)</f>
        <v>60525</v>
      </c>
      <c r="E3000" s="172">
        <f>_xll.qlInterestRateIndexValueDate(IndexON,D3000)</f>
        <v>60525</v>
      </c>
      <c r="F3000" s="188">
        <f>IFERROR(_xll.qlIndexFixing(IndexON,D3000,TRUE,_xll.ohTrigger(RecalcTrigger,TriggerON)),NA())</f>
        <v>1.7145204893487254E-2</v>
      </c>
      <c r="H3000" s="42">
        <f>_xll.qlCalendarAdvance(Calendar,$H2999,B3000,"f",FALSE)</f>
        <v>60525</v>
      </c>
      <c r="I3000" s="172">
        <f>_xll.qlInterestRateIndexValueDate(Index1M,$H3000)</f>
        <v>60525</v>
      </c>
      <c r="J3000" s="177">
        <f>IFERROR(_xll.qlIndexFixing(Index1M,$H3000,TRUE,_xll.ohTrigger(RecalcTrigger,Trigger1M)),NA())</f>
        <v>1.7235509809550763E-2</v>
      </c>
      <c r="K3000" s="44">
        <f>IFERROR(_xll.qlIndexFixing(Index3M,H3000,TRUE,_xll.ohTrigger(RecalcTrigger,Trigger3M)),NA())</f>
        <v>1.767017384101989E-2</v>
      </c>
      <c r="L3000" s="44">
        <f>IFERROR(_xll.qlIndexFixing(Index6M,$H3000,TRUE,_xll.ohTrigger(RecalcTrigger,Trigger6M)),NA())</f>
        <v>1.7868019888727424E-2</v>
      </c>
      <c r="M3000" s="178">
        <f>IFERROR(_xll.qlIndexFixing(Index1Y,$H3000,TRUE,_xll.ohTrigger(RecalcTrigger,Trigger1Y)),NA())</f>
        <v>1.8170211115203339E-2</v>
      </c>
      <c r="N3000" s="177">
        <f>IFERROR(_xll.qlIndexFixing(ONIndex1M,I3000,TRUE,_xll.ohTrigger(RecalcTrigger,Trigger1M)),NA())</f>
        <v>1.720574179227663E-2</v>
      </c>
      <c r="O3000" s="44">
        <f>IFERROR(_xll.qlIndexFixing(ONIndex3M,I3000,TRUE,_xll.ohTrigger(RecalcTrigger,Trigger3M)),NA())</f>
        <v>1.7580762832415386E-2</v>
      </c>
      <c r="P3000" s="44">
        <f>IFERROR(_xll.qlIndexFixing(ONIndex6M,I3000,TRUE,_xll.ohTrigger(RecalcTrigger,Trigger6M)),NA())</f>
        <v>1.7690141660265946E-2</v>
      </c>
      <c r="Q3000" s="178">
        <f>IFERROR(_xll.qlIndexFixing(ONIndex1Y,I3000,TRUE,_xll.ohTrigger(RecalcTrigger,Trigger1Y)),NA())</f>
        <v>1.7807207405204917E-2</v>
      </c>
    </row>
    <row r="3001" spans="2:17" x14ac:dyDescent="0.2">
      <c r="B3001" s="39" t="s">
        <v>42</v>
      </c>
      <c r="D3001" s="42">
        <f>_xll.qlCalendarAdvance(Calendar,$D3000,B3001,"f",FALSE)</f>
        <v>60532</v>
      </c>
      <c r="E3001" s="172">
        <f>_xll.qlInterestRateIndexValueDate(IndexON,D3001)</f>
        <v>60532</v>
      </c>
      <c r="F3001" s="188">
        <f>IFERROR(_xll.qlIndexFixing(IndexON,D3001,TRUE,_xll.ohTrigger(RecalcTrigger,TriggerON)),NA())</f>
        <v>1.7153019936722025E-2</v>
      </c>
      <c r="H3001" s="42">
        <f>_xll.qlCalendarAdvance(Calendar,$H3000,B3001,"f",FALSE)</f>
        <v>60532</v>
      </c>
      <c r="I3001" s="172">
        <f>_xll.qlInterestRateIndexValueDate(Index1M,$H3001)</f>
        <v>60532</v>
      </c>
      <c r="J3001" s="177">
        <f>IFERROR(_xll.qlIndexFixing(Index1M,$H3001,TRUE,_xll.ohTrigger(RecalcTrigger,Trigger1M)),NA())</f>
        <v>1.724422444149961E-2</v>
      </c>
      <c r="K3001" s="44">
        <f>IFERROR(_xll.qlIndexFixing(Index3M,H3001,TRUE,_xll.ohTrigger(RecalcTrigger,Trigger3M)),NA())</f>
        <v>1.7678191385773135E-2</v>
      </c>
      <c r="L3001" s="44">
        <f>IFERROR(_xll.qlIndexFixing(Index6M,$H3001,TRUE,_xll.ohTrigger(RecalcTrigger,Trigger6M)),NA())</f>
        <v>1.7875842006834588E-2</v>
      </c>
      <c r="M3001" s="178">
        <f>IFERROR(_xll.qlIndexFixing(Index1Y,$H3001,TRUE,_xll.ohTrigger(RecalcTrigger,Trigger1Y)),NA())</f>
        <v>1.8177964768759658E-2</v>
      </c>
      <c r="N3001" s="177">
        <f>IFERROR(_xll.qlIndexFixing(ONIndex1M,I3001,TRUE,_xll.ohTrigger(RecalcTrigger,Trigger1M)),NA())</f>
        <v>1.7214402328061817E-2</v>
      </c>
      <c r="O3001" s="44">
        <f>IFERROR(_xll.qlIndexFixing(ONIndex3M,I3001,TRUE,_xll.ohTrigger(RecalcTrigger,Trigger3M)),NA())</f>
        <v>1.7588634877768738E-2</v>
      </c>
      <c r="P3001" s="44">
        <f>IFERROR(_xll.qlIndexFixing(ONIndex6M,I3001,TRUE,_xll.ohTrigger(RecalcTrigger,Trigger6M)),NA())</f>
        <v>1.7697786830496165E-2</v>
      </c>
      <c r="Q3001" s="178">
        <f>IFERROR(_xll.qlIndexFixing(ONIndex1Y,I3001,TRUE,_xll.ohTrigger(RecalcTrigger,Trigger1Y)),NA())</f>
        <v>1.7814858711854287E-2</v>
      </c>
    </row>
    <row r="3002" spans="2:17" x14ac:dyDescent="0.2">
      <c r="B3002" s="39" t="s">
        <v>42</v>
      </c>
      <c r="D3002" s="42">
        <f>_xll.qlCalendarAdvance(Calendar,$D3001,B3002,"f",FALSE)</f>
        <v>60539</v>
      </c>
      <c r="E3002" s="172">
        <f>_xll.qlInterestRateIndexValueDate(IndexON,D3002)</f>
        <v>60539</v>
      </c>
      <c r="F3002" s="188">
        <f>IFERROR(_xll.qlIndexFixing(IndexON,D3002,TRUE,_xll.ohTrigger(RecalcTrigger,TriggerON)),NA())</f>
        <v>1.7160851725090964E-2</v>
      </c>
      <c r="H3002" s="42">
        <f>_xll.qlCalendarAdvance(Calendar,$H3001,B3002,"f",FALSE)</f>
        <v>60539</v>
      </c>
      <c r="I3002" s="172">
        <f>_xll.qlInterestRateIndexValueDate(Index1M,$H3002)</f>
        <v>60539</v>
      </c>
      <c r="J3002" s="177">
        <f>IFERROR(_xll.qlIndexFixing(Index1M,$H3002,TRUE,_xll.ohTrigger(RecalcTrigger,Trigger1M)),NA())</f>
        <v>1.7252959468220919E-2</v>
      </c>
      <c r="K3002" s="44">
        <f>IFERROR(_xll.qlIndexFixing(Index3M,H3002,TRUE,_xll.ohTrigger(RecalcTrigger,Trigger3M)),NA())</f>
        <v>1.7686224449693051E-2</v>
      </c>
      <c r="L3002" s="44">
        <f>IFERROR(_xll.qlIndexFixing(Index6M,$H3002,TRUE,_xll.ohTrigger(RecalcTrigger,Trigger6M)),NA())</f>
        <v>1.7883664130167225E-2</v>
      </c>
      <c r="M3002" s="178">
        <f>IFERROR(_xll.qlIndexFixing(Index1Y,$H3002,TRUE,_xll.ohTrigger(RecalcTrigger,Trigger1Y)),NA())</f>
        <v>1.8185710799708321E-2</v>
      </c>
      <c r="N3002" s="177">
        <f>IFERROR(_xll.qlIndexFixing(ONIndex1M,I3002,TRUE,_xll.ohTrigger(RecalcTrigger,Trigger1M)),NA())</f>
        <v>1.7223083224536806E-2</v>
      </c>
      <c r="O3002" s="44">
        <f>IFERROR(_xll.qlIndexFixing(ONIndex3M,I3002,TRUE,_xll.ohTrigger(RecalcTrigger,Trigger3M)),NA())</f>
        <v>1.7596524168635996E-2</v>
      </c>
      <c r="P3002" s="44">
        <f>IFERROR(_xll.qlIndexFixing(ONIndex6M,I3002,TRUE,_xll.ohTrigger(RecalcTrigger,Trigger6M)),NA())</f>
        <v>1.7705448582957528E-2</v>
      </c>
      <c r="Q3002" s="178">
        <f>IFERROR(_xll.qlIndexFixing(ONIndex1Y,I3002,TRUE,_xll.ohTrigger(RecalcTrigger,Trigger1Y)),NA())</f>
        <v>1.7822526910655778E-2</v>
      </c>
    </row>
    <row r="3003" spans="2:17" x14ac:dyDescent="0.2">
      <c r="B3003" s="39" t="s">
        <v>42</v>
      </c>
      <c r="D3003" s="42">
        <f>_xll.qlCalendarAdvance(Calendar,$D3002,B3003,"f",FALSE)</f>
        <v>60546</v>
      </c>
      <c r="E3003" s="172">
        <f>_xll.qlInterestRateIndexValueDate(IndexON,D3003)</f>
        <v>60546</v>
      </c>
      <c r="F3003" s="188">
        <f>IFERROR(_xll.qlIndexFixing(IndexON,D3003,TRUE,_xll.ohTrigger(RecalcTrigger,TriggerON)),NA())</f>
        <v>1.7168700258675118E-2</v>
      </c>
      <c r="H3003" s="42">
        <f>_xll.qlCalendarAdvance(Calendar,$H3002,B3003,"f",FALSE)</f>
        <v>60546</v>
      </c>
      <c r="I3003" s="172">
        <f>_xll.qlInterestRateIndexValueDate(Index1M,$H3003)</f>
        <v>60546</v>
      </c>
      <c r="J3003" s="177">
        <f>IFERROR(_xll.qlIndexFixing(Index1M,$H3003,TRUE,_xll.ohTrigger(RecalcTrigger,Trigger1M)),NA())</f>
        <v>1.7262750131886325E-2</v>
      </c>
      <c r="K3003" s="44">
        <f>IFERROR(_xll.qlIndexFixing(Index3M,H3003,TRUE,_xll.ohTrigger(RecalcTrigger,Trigger3M)),NA())</f>
        <v>1.769527603630118E-2</v>
      </c>
      <c r="L3003" s="44">
        <f>IFERROR(_xll.qlIndexFixing(Index6M,$H3003,TRUE,_xll.ohTrigger(RecalcTrigger,Trigger6M)),NA())</f>
        <v>1.7892479536240912E-2</v>
      </c>
      <c r="M3003" s="178">
        <f>IFERROR(_xll.qlIndexFixing(Index1Y,$H3003,TRUE,_xll.ohTrigger(RecalcTrigger,Trigger1Y)),NA())</f>
        <v>1.819344858363614E-2</v>
      </c>
      <c r="N3003" s="177">
        <f>IFERROR(_xll.qlIndexFixing(ONIndex1M,I3003,TRUE,_xll.ohTrigger(RecalcTrigger,Trigger1M)),NA())</f>
        <v>1.7231784481944734E-2</v>
      </c>
      <c r="O3003" s="44">
        <f>IFERROR(_xll.qlIndexFixing(ONIndex3M,I3003,TRUE,_xll.ohTrigger(RecalcTrigger,Trigger3M)),NA())</f>
        <v>1.7604430705098206E-2</v>
      </c>
      <c r="P3003" s="44">
        <f>IFERROR(_xll.qlIndexFixing(ONIndex6M,I3003,TRUE,_xll.ohTrigger(RecalcTrigger,Trigger6M)),NA())</f>
        <v>1.7713126917731081E-2</v>
      </c>
      <c r="Q3003" s="178">
        <f>IFERROR(_xll.qlIndexFixing(ONIndex1Y,I3003,TRUE,_xll.ohTrigger(RecalcTrigger,Trigger1Y)),NA())</f>
        <v>1.7830212001771484E-2</v>
      </c>
    </row>
    <row r="3004" spans="2:17" x14ac:dyDescent="0.2">
      <c r="B3004" s="39" t="s">
        <v>42</v>
      </c>
      <c r="D3004" s="42">
        <f>_xll.qlCalendarAdvance(Calendar,$D3003,B3004,"f",FALSE)</f>
        <v>60553</v>
      </c>
      <c r="E3004" s="172">
        <f>_xll.qlInterestRateIndexValueDate(IndexON,D3004)</f>
        <v>60553</v>
      </c>
      <c r="F3004" s="188">
        <f>IFERROR(_xll.qlIndexFixing(IndexON,D3004,TRUE,_xll.ohTrigger(RecalcTrigger,TriggerON)),NA())</f>
        <v>1.7176565537474486E-2</v>
      </c>
      <c r="H3004" s="42">
        <f>_xll.qlCalendarAdvance(Calendar,$H3003,B3004,"f",FALSE)</f>
        <v>60553</v>
      </c>
      <c r="I3004" s="172">
        <f>_xll.qlInterestRateIndexValueDate(Index1M,$H3004)</f>
        <v>60553</v>
      </c>
      <c r="J3004" s="177">
        <f>IFERROR(_xll.qlIndexFixing(Index1M,$H3004,TRUE,_xll.ohTrigger(RecalcTrigger,Trigger1M)),NA())</f>
        <v>1.7271527820018118E-2</v>
      </c>
      <c r="K3004" s="44">
        <f>IFERROR(_xll.qlIndexFixing(Index3M,H3004,TRUE,_xll.ohTrigger(RecalcTrigger,Trigger3M)),NA())</f>
        <v>1.7703333163283506E-2</v>
      </c>
      <c r="L3004" s="44">
        <f>IFERROR(_xll.qlIndexFixing(Index6M,$H3004,TRUE,_xll.ohTrigger(RecalcTrigger,Trigger6M)),NA())</f>
        <v>1.7900297590396224E-2</v>
      </c>
      <c r="M3004" s="178">
        <f>IFERROR(_xll.qlIndexFixing(Index1Y,$H3004,TRUE,_xll.ohTrigger(RecalcTrigger,Trigger1Y)),NA())</f>
        <v>1.8201177496110832E-2</v>
      </c>
      <c r="N3004" s="177">
        <f>IFERROR(_xll.qlIndexFixing(ONIndex1M,I3004,TRUE,_xll.ohTrigger(RecalcTrigger,Trigger1M)),NA())</f>
        <v>1.7240506100285602E-2</v>
      </c>
      <c r="O3004" s="44">
        <f>IFERROR(_xll.qlIndexFixing(ONIndex3M,I3004,TRUE,_xll.ohTrigger(RecalcTrigger,Trigger3M)),NA())</f>
        <v>1.7612354487074322E-2</v>
      </c>
      <c r="P3004" s="44">
        <f>IFERROR(_xll.qlIndexFixing(ONIndex6M,I3004,TRUE,_xll.ohTrigger(RecalcTrigger,Trigger6M)),NA())</f>
        <v>1.7720821834654732E-2</v>
      </c>
      <c r="Q3004" s="178">
        <f>IFERROR(_xll.qlIndexFixing(ONIndex1Y,I3004,TRUE,_xll.ohTrigger(RecalcTrigger,Trigger1Y)),NA())</f>
        <v>1.7837913985201403E-2</v>
      </c>
    </row>
    <row r="3005" spans="2:17" x14ac:dyDescent="0.2">
      <c r="B3005" s="39" t="s">
        <v>42</v>
      </c>
      <c r="D3005" s="42">
        <f>_xll.qlCalendarAdvance(Calendar,$D3004,B3005,"f",FALSE)</f>
        <v>60560</v>
      </c>
      <c r="E3005" s="172">
        <f>_xll.qlInterestRateIndexValueDate(IndexON,D3005)</f>
        <v>60560</v>
      </c>
      <c r="F3005" s="188">
        <f>IFERROR(_xll.qlIndexFixing(IndexON,D3005,TRUE,_xll.ohTrigger(RecalcTrigger,TriggerON)),NA())</f>
        <v>1.7184447561326976E-2</v>
      </c>
      <c r="H3005" s="42">
        <f>_xll.qlCalendarAdvance(Calendar,$H3004,B3005,"f",FALSE)</f>
        <v>60560</v>
      </c>
      <c r="I3005" s="172">
        <f>_xll.qlInterestRateIndexValueDate(Index1M,$H3005)</f>
        <v>60560</v>
      </c>
      <c r="J3005" s="177">
        <f>IFERROR(_xll.qlIndexFixing(Index1M,$H3005,TRUE,_xll.ohTrigger(RecalcTrigger,Trigger1M)),NA())</f>
        <v>1.7280325904241247E-2</v>
      </c>
      <c r="K3005" s="44">
        <f>IFERROR(_xll.qlIndexFixing(Index3M,H3005,TRUE,_xll.ohTrigger(RecalcTrigger,Trigger3M)),NA())</f>
        <v>1.7711397972922045E-2</v>
      </c>
      <c r="L3005" s="44">
        <f>IFERROR(_xll.qlIndexFixing(Index6M,$H3005,TRUE,_xll.ohTrigger(RecalcTrigger,Trigger6M)),NA())</f>
        <v>1.7908111883373105E-2</v>
      </c>
      <c r="M3005" s="178">
        <f>IFERROR(_xll.qlIndexFixing(Index1Y,$H3005,TRUE,_xll.ohTrigger(RecalcTrigger,Trigger1Y)),NA())</f>
        <v>1.8208896912681904E-2</v>
      </c>
      <c r="N3005" s="177">
        <f>IFERROR(_xll.qlIndexFixing(ONIndex1M,I3005,TRUE,_xll.ohTrigger(RecalcTrigger,Trigger1M)),NA())</f>
        <v>1.7249248079316271E-2</v>
      </c>
      <c r="O3005" s="44">
        <f>IFERROR(_xll.qlIndexFixing(ONIndex3M,I3005,TRUE,_xll.ohTrigger(RecalcTrigger,Trigger3M)),NA())</f>
        <v>1.7620295514564344E-2</v>
      </c>
      <c r="P3005" s="44">
        <f>IFERROR(_xll.qlIndexFixing(ONIndex6M,I3005,TRUE,_xll.ohTrigger(RecalcTrigger,Trigger6M)),NA())</f>
        <v>1.772853333372848E-2</v>
      </c>
      <c r="Q3005" s="178">
        <f>IFERROR(_xll.qlIndexFixing(ONIndex1Y,I3005,TRUE,_xll.ohTrigger(RecalcTrigger,Trigger1Y)),NA())</f>
        <v>1.7845632861026584E-2</v>
      </c>
    </row>
    <row r="3006" spans="2:17" x14ac:dyDescent="0.2">
      <c r="B3006" s="39" t="s">
        <v>42</v>
      </c>
      <c r="D3006" s="42">
        <f>_xll.qlCalendarAdvance(Calendar,$D3005,B3006,"f",FALSE)</f>
        <v>60567</v>
      </c>
      <c r="E3006" s="172">
        <f>_xll.qlInterestRateIndexValueDate(IndexON,D3006)</f>
        <v>60567</v>
      </c>
      <c r="F3006" s="188">
        <f>IFERROR(_xll.qlIndexFixing(IndexON,D3006,TRUE,_xll.ohTrigger(RecalcTrigger,TriggerON)),NA())</f>
        <v>1.7192346330394681E-2</v>
      </c>
      <c r="H3006" s="42">
        <f>_xll.qlCalendarAdvance(Calendar,$H3005,B3006,"f",FALSE)</f>
        <v>60567</v>
      </c>
      <c r="I3006" s="172">
        <f>_xll.qlInterestRateIndexValueDate(Index1M,$H3006)</f>
        <v>60567</v>
      </c>
      <c r="J3006" s="177">
        <f>IFERROR(_xll.qlIndexFixing(Index1M,$H3006,TRUE,_xll.ohTrigger(RecalcTrigger,Trigger1M)),NA())</f>
        <v>1.7289144384605392E-2</v>
      </c>
      <c r="K3006" s="44">
        <f>IFERROR(_xll.qlIndexFixing(Index3M,H3006,TRUE,_xll.ohTrigger(RecalcTrigger,Trigger3M)),NA())</f>
        <v>1.7719467962067175E-2</v>
      </c>
      <c r="L3006" s="44">
        <f>IFERROR(_xll.qlIndexFixing(Index6M,$H3006,TRUE,_xll.ohTrigger(RecalcTrigger,Trigger6M)),NA())</f>
        <v>1.7915921187387641E-2</v>
      </c>
      <c r="M3006" s="178">
        <f>IFERROR(_xll.qlIndexFixing(Index1Y,$H3006,TRUE,_xll.ohTrigger(RecalcTrigger,Trigger1Y)),NA())</f>
        <v>1.8216606208879105E-2</v>
      </c>
      <c r="N3006" s="177">
        <f>IFERROR(_xll.qlIndexFixing(ONIndex1M,I3006,TRUE,_xll.ohTrigger(RecalcTrigger,Trigger1M)),NA())</f>
        <v>1.7258010419279879E-2</v>
      </c>
      <c r="O3006" s="44">
        <f>IFERROR(_xll.qlIndexFixing(ONIndex3M,I3006,TRUE,_xll.ohTrigger(RecalcTrigger,Trigger3M)),NA())</f>
        <v>1.762825378781141E-2</v>
      </c>
      <c r="P3006" s="44">
        <f>IFERROR(_xll.qlIndexFixing(ONIndex6M,I3006,TRUE,_xll.ohTrigger(RecalcTrigger,Trigger6M)),NA())</f>
        <v>1.7736261415114418E-2</v>
      </c>
      <c r="Q3006" s="178">
        <f>IFERROR(_xll.qlIndexFixing(ONIndex1Y,I3006,TRUE,_xll.ohTrigger(RecalcTrigger,Trigger1Y)),NA())</f>
        <v>1.7853368629165978E-2</v>
      </c>
    </row>
    <row r="3007" spans="2:17" x14ac:dyDescent="0.2">
      <c r="B3007" s="39" t="s">
        <v>42</v>
      </c>
      <c r="D3007" s="42">
        <f>_xll.qlCalendarAdvance(Calendar,$D3006,B3007,"f",FALSE)</f>
        <v>60574</v>
      </c>
      <c r="E3007" s="172">
        <f>_xll.qlInterestRateIndexValueDate(IndexON,D3007)</f>
        <v>60574</v>
      </c>
      <c r="F3007" s="188">
        <f>IFERROR(_xll.qlIndexFixing(IndexON,D3007,TRUE,_xll.ohTrigger(RecalcTrigger,TriggerON)),NA())</f>
        <v>1.7200261844758646E-2</v>
      </c>
      <c r="H3007" s="42">
        <f>_xll.qlCalendarAdvance(Calendar,$H3006,B3007,"f",FALSE)</f>
        <v>60574</v>
      </c>
      <c r="I3007" s="172">
        <f>_xll.qlInterestRateIndexValueDate(Index1M,$H3007)</f>
        <v>60574</v>
      </c>
      <c r="J3007" s="177">
        <f>IFERROR(_xll.qlIndexFixing(Index1M,$H3007,TRUE,_xll.ohTrigger(RecalcTrigger,Trigger1M)),NA())</f>
        <v>1.7296940525105591E-2</v>
      </c>
      <c r="K3007" s="44">
        <f>IFERROR(_xll.qlIndexFixing(Index3M,H3007,TRUE,_xll.ohTrigger(RecalcTrigger,Trigger3M)),NA())</f>
        <v>1.7727540627544617E-2</v>
      </c>
      <c r="L3007" s="44">
        <f>IFERROR(_xll.qlIndexFixing(Index6M,$H3007,TRUE,_xll.ohTrigger(RecalcTrigger,Trigger6M)),NA())</f>
        <v>1.7923724274639889E-2</v>
      </c>
      <c r="M3007" s="178">
        <f>IFERROR(_xll.qlIndexFixing(Index1Y,$H3007,TRUE,_xll.ohTrigger(RecalcTrigger,Trigger1Y)),NA())</f>
        <v>1.8224304760214416E-2</v>
      </c>
      <c r="N3007" s="177">
        <f>IFERROR(_xll.qlIndexFixing(ONIndex1M,I3007,TRUE,_xll.ohTrigger(RecalcTrigger,Trigger1M)),NA())</f>
        <v>1.7266793120095381E-2</v>
      </c>
      <c r="O3007" s="44">
        <f>IFERROR(_xll.qlIndexFixing(ONIndex3M,I3007,TRUE,_xll.ohTrigger(RecalcTrigger,Trigger3M)),NA())</f>
        <v>1.7636229306491336E-2</v>
      </c>
      <c r="P3007" s="44">
        <f>IFERROR(_xll.qlIndexFixing(ONIndex6M,I3007,TRUE,_xll.ohTrigger(RecalcTrigger,Trigger6M)),NA())</f>
        <v>1.77440060787315E-2</v>
      </c>
      <c r="Q3007" s="178">
        <f>IFERROR(_xll.qlIndexFixing(ONIndex1Y,I3007,TRUE,_xll.ohTrigger(RecalcTrigger,Trigger1Y)),NA())</f>
        <v>1.7861121289700632E-2</v>
      </c>
    </row>
    <row r="3008" spans="2:17" x14ac:dyDescent="0.2">
      <c r="B3008" s="39" t="s">
        <v>42</v>
      </c>
      <c r="D3008" s="42">
        <f>_xll.qlCalendarAdvance(Calendar,$D3007,B3008,"f",FALSE)</f>
        <v>60581</v>
      </c>
      <c r="E3008" s="172">
        <f>_xll.qlInterestRateIndexValueDate(IndexON,D3008)</f>
        <v>60581</v>
      </c>
      <c r="F3008" s="188">
        <f>IFERROR(_xll.qlIndexFixing(IndexON,D3008,TRUE,_xll.ohTrigger(RecalcTrigger,TriggerON)),NA())</f>
        <v>1.720819410425678E-2</v>
      </c>
      <c r="H3008" s="42">
        <f>_xll.qlCalendarAdvance(Calendar,$H3007,B3008,"f",FALSE)</f>
        <v>60581</v>
      </c>
      <c r="I3008" s="172">
        <f>_xll.qlInterestRateIndexValueDate(Index1M,$H3008)</f>
        <v>60581</v>
      </c>
      <c r="J3008" s="177">
        <f>IFERROR(_xll.qlIndexFixing(Index1M,$H3008,TRUE,_xll.ohTrigger(RecalcTrigger,Trigger1M)),NA())</f>
        <v>1.7305797921445043E-2</v>
      </c>
      <c r="K3008" s="44">
        <f>IFERROR(_xll.qlIndexFixing(Index3M,H3008,TRUE,_xll.ohTrigger(RecalcTrigger,Trigger3M)),NA())</f>
        <v>1.7735613466165985E-2</v>
      </c>
      <c r="L3008" s="44">
        <f>IFERROR(_xll.qlIndexFixing(Index6M,$H3008,TRUE,_xll.ohTrigger(RecalcTrigger,Trigger6M)),NA())</f>
        <v>1.7930527849552222E-2</v>
      </c>
      <c r="M3008" s="178">
        <f>IFERROR(_xll.qlIndexFixing(Index1Y,$H3008,TRUE,_xll.ohTrigger(RecalcTrigger,Trigger1Y)),NA())</f>
        <v>1.8231991942181613E-2</v>
      </c>
      <c r="N3008" s="177">
        <f>IFERROR(_xll.qlIndexFixing(ONIndex1M,I3008,TRUE,_xll.ohTrigger(RecalcTrigger,Trigger1M)),NA())</f>
        <v>1.7275596181762776E-2</v>
      </c>
      <c r="O3008" s="44">
        <f>IFERROR(_xll.qlIndexFixing(ONIndex3M,I3008,TRUE,_xll.ohTrigger(RecalcTrigger,Trigger3M)),NA())</f>
        <v>1.7644222070685167E-2</v>
      </c>
      <c r="P3008" s="44">
        <f>IFERROR(_xll.qlIndexFixing(ONIndex6M,I3008,TRUE,_xll.ohTrigger(RecalcTrigger,Trigger6M)),NA())</f>
        <v>1.775176732449868E-2</v>
      </c>
      <c r="Q3008" s="178">
        <f>IFERROR(_xll.qlIndexFixing(ONIndex1Y,I3008,TRUE,_xll.ohTrigger(RecalcTrigger,Trigger1Y)),NA())</f>
        <v>1.7868890842468454E-2</v>
      </c>
    </row>
    <row r="3009" spans="2:17" x14ac:dyDescent="0.2">
      <c r="B3009" s="39" t="s">
        <v>42</v>
      </c>
      <c r="D3009" s="42">
        <f>_xll.qlCalendarAdvance(Calendar,$D3008,B3009,"f",FALSE)</f>
        <v>60588</v>
      </c>
      <c r="E3009" s="172">
        <f>_xll.qlInterestRateIndexValueDate(IndexON,D3009)</f>
        <v>60588</v>
      </c>
      <c r="F3009" s="188">
        <f>IFERROR(_xll.qlIndexFixing(IndexON,D3009,TRUE,_xll.ohTrigger(RecalcTrigger,TriggerON)),NA())</f>
        <v>1.7216143108889082E-2</v>
      </c>
      <c r="H3009" s="42">
        <f>_xll.qlCalendarAdvance(Calendar,$H3008,B3009,"f",FALSE)</f>
        <v>60588</v>
      </c>
      <c r="I3009" s="172">
        <f>_xll.qlInterestRateIndexValueDate(Index1M,$H3009)</f>
        <v>60588</v>
      </c>
      <c r="J3009" s="177">
        <f>IFERROR(_xll.qlIndexFixing(Index1M,$H3009,TRUE,_xll.ohTrigger(RecalcTrigger,Trigger1M)),NA())</f>
        <v>1.731467571287304E-2</v>
      </c>
      <c r="K3009" s="44">
        <f>IFERROR(_xll.qlIndexFixing(Index3M,H3009,TRUE,_xll.ohTrigger(RecalcTrigger,Trigger3M)),NA())</f>
        <v>1.7743683974717348E-2</v>
      </c>
      <c r="L3009" s="44">
        <f>IFERROR(_xll.qlIndexFixing(Index6M,$H3009,TRUE,_xll.ohTrigger(RecalcTrigger,Trigger6M)),NA())</f>
        <v>1.7938315443888433E-2</v>
      </c>
      <c r="M3009" s="178">
        <f>IFERROR(_xll.qlIndexFixing(Index1Y,$H3009,TRUE,_xll.ohTrigger(RecalcTrigger,Trigger1Y)),NA())</f>
        <v>1.8239667130254933E-2</v>
      </c>
      <c r="N3009" s="177">
        <f>IFERROR(_xll.qlIndexFixing(ONIndex1M,I3009,TRUE,_xll.ohTrigger(RecalcTrigger,Trigger1M)),NA())</f>
        <v>1.7284419604201018E-2</v>
      </c>
      <c r="O3009" s="44">
        <f>IFERROR(_xll.qlIndexFixing(ONIndex3M,I3009,TRUE,_xll.ohTrigger(RecalcTrigger,Trigger3M)),NA())</f>
        <v>1.7652232080473951E-2</v>
      </c>
      <c r="P3009" s="44">
        <f>IFERROR(_xll.qlIndexFixing(ONIndex6M,I3009,TRUE,_xll.ohTrigger(RecalcTrigger,Trigger6M)),NA())</f>
        <v>1.7759545152497003E-2</v>
      </c>
      <c r="Q3009" s="178">
        <f>IFERROR(_xll.qlIndexFixing(ONIndex1Y,I3009,TRUE,_xll.ohTrigger(RecalcTrigger,Trigger1Y)),NA())</f>
        <v>1.7876677287550491E-2</v>
      </c>
    </row>
    <row r="3010" spans="2:17" x14ac:dyDescent="0.2">
      <c r="B3010" s="39" t="s">
        <v>42</v>
      </c>
      <c r="D3010" s="42">
        <f>_xll.qlCalendarAdvance(Calendar,$D3009,B3010,"f",FALSE)</f>
        <v>60595</v>
      </c>
      <c r="E3010" s="172">
        <f>_xll.qlInterestRateIndexValueDate(IndexON,D3010)</f>
        <v>60595</v>
      </c>
      <c r="F3010" s="188">
        <f>IFERROR(_xll.qlIndexFixing(IndexON,D3010,TRUE,_xll.ohTrigger(RecalcTrigger,TriggerON)),NA())</f>
        <v>1.7224108858736598E-2</v>
      </c>
      <c r="H3010" s="42">
        <f>_xll.qlCalendarAdvance(Calendar,$H3009,B3010,"f",FALSE)</f>
        <v>60595</v>
      </c>
      <c r="I3010" s="172">
        <f>_xll.qlInterestRateIndexValueDate(Index1M,$H3010)</f>
        <v>60595</v>
      </c>
      <c r="J3010" s="177">
        <f>IFERROR(_xll.qlIndexFixing(Index1M,$H3010,TRUE,_xll.ohTrigger(RecalcTrigger,Trigger1M)),NA())</f>
        <v>1.7323572440767248E-2</v>
      </c>
      <c r="K3010" s="44">
        <f>IFERROR(_xll.qlIndexFixing(Index3M,H3010,TRUE,_xll.ohTrigger(RecalcTrigger,Trigger3M)),NA())</f>
        <v>1.7751749649967168E-2</v>
      </c>
      <c r="L3010" s="44">
        <f>IFERROR(_xll.qlIndexFixing(Index6M,$H3010,TRUE,_xll.ohTrigger(RecalcTrigger,Trigger6M)),NA())</f>
        <v>1.7946093167344218E-2</v>
      </c>
      <c r="M3010" s="178">
        <f>IFERROR(_xll.qlIndexFixing(Index1Y,$H3010,TRUE,_xll.ohTrigger(RecalcTrigger,Trigger1Y)),NA())</f>
        <v>1.8247329699890402E-2</v>
      </c>
      <c r="N3010" s="177">
        <f>IFERROR(_xll.qlIndexFixing(ONIndex1M,I3010,TRUE,_xll.ohTrigger(RecalcTrigger,Trigger1M)),NA())</f>
        <v>1.72932633875722E-2</v>
      </c>
      <c r="O3010" s="44">
        <f>IFERROR(_xll.qlIndexFixing(ONIndex3M,I3010,TRUE,_xll.ohTrigger(RecalcTrigger,Trigger3M)),NA())</f>
        <v>1.766025933577664E-2</v>
      </c>
      <c r="P3010" s="44">
        <f>IFERROR(_xll.qlIndexFixing(ONIndex6M,I3010,TRUE,_xll.ohTrigger(RecalcTrigger,Trigger6M)),NA())</f>
        <v>1.776733956272647E-2</v>
      </c>
      <c r="Q3010" s="178">
        <f>IFERROR(_xll.qlIndexFixing(ONIndex1Y,I3010,TRUE,_xll.ohTrigger(RecalcTrigger,Trigger1Y)),NA())</f>
        <v>1.7884480625027788E-2</v>
      </c>
    </row>
    <row r="3011" spans="2:17" x14ac:dyDescent="0.2">
      <c r="B3011" s="39" t="s">
        <v>42</v>
      </c>
      <c r="D3011" s="42">
        <f>_xll.qlCalendarAdvance(Calendar,$D3010,B3011,"f",FALSE)</f>
        <v>60602</v>
      </c>
      <c r="E3011" s="172">
        <f>_xll.qlInterestRateIndexValueDate(IndexON,D3011)</f>
        <v>60602</v>
      </c>
      <c r="F3011" s="188">
        <f>IFERROR(_xll.qlIndexFixing(IndexON,D3011,TRUE,_xll.ohTrigger(RecalcTrigger,TriggerON)),NA())</f>
        <v>1.7232091353718282E-2</v>
      </c>
      <c r="H3011" s="42">
        <f>_xll.qlCalendarAdvance(Calendar,$H3010,B3011,"f",FALSE)</f>
        <v>60602</v>
      </c>
      <c r="I3011" s="172">
        <f>_xll.qlInterestRateIndexValueDate(Index1M,$H3011)</f>
        <v>60602</v>
      </c>
      <c r="J3011" s="177">
        <f>IFERROR(_xll.qlIndexFixing(Index1M,$H3011,TRUE,_xll.ohTrigger(RecalcTrigger,Trigger1M)),NA())</f>
        <v>1.733667286339443E-2</v>
      </c>
      <c r="K3011" s="44">
        <f>IFERROR(_xll.qlIndexFixing(Index3M,H3011,TRUE,_xll.ohTrigger(RecalcTrigger,Trigger3M)),NA())</f>
        <v>1.7757798566816328E-2</v>
      </c>
      <c r="L3011" s="44">
        <f>IFERROR(_xll.qlIndexFixing(Index6M,$H3011,TRUE,_xll.ohTrigger(RecalcTrigger,Trigger6M)),NA())</f>
        <v>1.7954849899327108E-2</v>
      </c>
      <c r="M3011" s="178">
        <f>IFERROR(_xll.qlIndexFixing(Index1Y,$H3011,TRUE,_xll.ohTrigger(RecalcTrigger,Trigger1Y)),NA())</f>
        <v>1.8254979026526952E-2</v>
      </c>
      <c r="N3011" s="177">
        <f>IFERROR(_xll.qlIndexFixing(ONIndex1M,I3011,TRUE,_xll.ohTrigger(RecalcTrigger,Trigger1M)),NA())</f>
        <v>1.7302127531876321E-2</v>
      </c>
      <c r="O3011" s="44">
        <f>IFERROR(_xll.qlIndexFixing(ONIndex3M,I3011,TRUE,_xll.ohTrigger(RecalcTrigger,Trigger3M)),NA())</f>
        <v>1.7668303836755328E-2</v>
      </c>
      <c r="P3011" s="44">
        <f>IFERROR(_xll.qlIndexFixing(ONIndex6M,I3011,TRUE,_xll.ohTrigger(RecalcTrigger,Trigger6M)),NA())</f>
        <v>1.7775150555106034E-2</v>
      </c>
      <c r="Q3011" s="178">
        <f>IFERROR(_xll.qlIndexFixing(ONIndex1Y,I3011,TRUE,_xll.ohTrigger(RecalcTrigger,Trigger1Y)),NA())</f>
        <v>1.7892300854819299E-2</v>
      </c>
    </row>
    <row r="3012" spans="2:17" x14ac:dyDescent="0.2">
      <c r="B3012" s="39" t="s">
        <v>42</v>
      </c>
      <c r="D3012" s="42">
        <f>_xll.qlCalendarAdvance(Calendar,$D3011,B3012,"f",FALSE)</f>
        <v>60609</v>
      </c>
      <c r="E3012" s="172">
        <f>_xll.qlInterestRateIndexValueDate(IndexON,D3012)</f>
        <v>60609</v>
      </c>
      <c r="F3012" s="188">
        <f>IFERROR(_xll.qlIndexFixing(IndexON,D3012,TRUE,_xll.ohTrigger(RecalcTrigger,TriggerON)),NA())</f>
        <v>1.7240090593996227E-2</v>
      </c>
      <c r="H3012" s="42">
        <f>_xll.qlCalendarAdvance(Calendar,$H3011,B3012,"f",FALSE)</f>
        <v>60609</v>
      </c>
      <c r="I3012" s="172">
        <f>_xll.qlInterestRateIndexValueDate(Index1M,$H3012)</f>
        <v>60609</v>
      </c>
      <c r="J3012" s="177">
        <f>IFERROR(_xll.qlIndexFixing(Index1M,$H3012,TRUE,_xll.ohTrigger(RecalcTrigger,Trigger1M)),NA())</f>
        <v>1.7342439764380442E-2</v>
      </c>
      <c r="K3012" s="44">
        <f>IFERROR(_xll.qlIndexFixing(Index3M,H3012,TRUE,_xll.ohTrigger(RecalcTrigger,Trigger3M)),NA())</f>
        <v>1.7765848415978749E-2</v>
      </c>
      <c r="L3012" s="44">
        <f>IFERROR(_xll.qlIndexFixing(Index6M,$H3012,TRUE,_xll.ohTrigger(RecalcTrigger,Trigger6M)),NA())</f>
        <v>1.7962603485082985E-2</v>
      </c>
      <c r="M3012" s="178">
        <f>IFERROR(_xll.qlIndexFixing(Index1Y,$H3012,TRUE,_xll.ohTrigger(RecalcTrigger,Trigger1Y)),NA())</f>
        <v>1.826261448558375E-2</v>
      </c>
      <c r="N3012" s="177">
        <f>IFERROR(_xll.qlIndexFixing(ONIndex1M,I3012,TRUE,_xll.ohTrigger(RecalcTrigger,Trigger1M)),NA())</f>
        <v>1.7311012036870244E-2</v>
      </c>
      <c r="O3012" s="44">
        <f>IFERROR(_xll.qlIndexFixing(ONIndex3M,I3012,TRUE,_xll.ohTrigger(RecalcTrigger,Trigger3M)),NA())</f>
        <v>1.7676365583247922E-2</v>
      </c>
      <c r="P3012" s="44">
        <f>IFERROR(_xll.qlIndexFixing(ONIndex6M,I3012,TRUE,_xll.ohTrigger(RecalcTrigger,Trigger6M)),NA())</f>
        <v>1.7782978129878835E-2</v>
      </c>
      <c r="Q3012" s="178">
        <f>IFERROR(_xll.qlIndexFixing(ONIndex1Y,I3012,TRUE,_xll.ohTrigger(RecalcTrigger,Trigger1Y)),NA())</f>
        <v>1.790013797700607E-2</v>
      </c>
    </row>
    <row r="3013" spans="2:17" x14ac:dyDescent="0.2">
      <c r="B3013" s="39" t="s">
        <v>42</v>
      </c>
      <c r="D3013" s="42">
        <f>_xll.qlCalendarAdvance(Calendar,$D3012,B3013,"f",FALSE)</f>
        <v>60616</v>
      </c>
      <c r="E3013" s="172">
        <f>_xll.qlInterestRateIndexValueDate(IndexON,D3013)</f>
        <v>60616</v>
      </c>
      <c r="F3013" s="188">
        <f>IFERROR(_xll.qlIndexFixing(IndexON,D3013,TRUE,_xll.ohTrigger(RecalcTrigger,TriggerON)),NA())</f>
        <v>1.7248106579327294E-2</v>
      </c>
      <c r="H3013" s="42">
        <f>_xll.qlCalendarAdvance(Calendar,$H3012,B3013,"f",FALSE)</f>
        <v>60616</v>
      </c>
      <c r="I3013" s="172">
        <f>_xll.qlInterestRateIndexValueDate(Index1M,$H3013)</f>
        <v>60616</v>
      </c>
      <c r="J3013" s="177">
        <f>IFERROR(_xll.qlIndexFixing(Index1M,$H3013,TRUE,_xll.ohTrigger(RecalcTrigger,Trigger1M)),NA())</f>
        <v>1.735134446523956E-2</v>
      </c>
      <c r="K3013" s="44">
        <f>IFERROR(_xll.qlIndexFixing(Index3M,H3013,TRUE,_xll.ohTrigger(RecalcTrigger,Trigger3M)),NA())</f>
        <v>1.7773885994392967E-2</v>
      </c>
      <c r="L3013" s="44">
        <f>IFERROR(_xll.qlIndexFixing(Index6M,$H3013,TRUE,_xll.ohTrigger(RecalcTrigger,Trigger6M)),NA())</f>
        <v>1.7970343486871238E-2</v>
      </c>
      <c r="M3013" s="178">
        <f>IFERROR(_xll.qlIndexFixing(Index1Y,$H3013,TRUE,_xll.ohTrigger(RecalcTrigger,Trigger1Y)),NA())</f>
        <v>1.8270235452462202E-2</v>
      </c>
      <c r="N3013" s="177">
        <f>IFERROR(_xll.qlIndexFixing(ONIndex1M,I3013,TRUE,_xll.ohTrigger(RecalcTrigger,Trigger1M)),NA())</f>
        <v>1.7319916902797106E-2</v>
      </c>
      <c r="O3013" s="44">
        <f>IFERROR(_xll.qlIndexFixing(ONIndex3M,I3013,TRUE,_xll.ohTrigger(RecalcTrigger,Trigger3M)),NA())</f>
        <v>1.7684444575254421E-2</v>
      </c>
      <c r="P3013" s="44">
        <f>IFERROR(_xll.qlIndexFixing(ONIndex6M,I3013,TRUE,_xll.ohTrigger(RecalcTrigger,Trigger6M)),NA())</f>
        <v>1.7790822286720687E-2</v>
      </c>
      <c r="Q3013" s="178">
        <f>IFERROR(_xll.qlIndexFixing(ONIndex1Y,I3013,TRUE,_xll.ohTrigger(RecalcTrigger,Trigger1Y)),NA())</f>
        <v>1.7907991991426009E-2</v>
      </c>
    </row>
    <row r="3014" spans="2:17" x14ac:dyDescent="0.2">
      <c r="B3014" s="39" t="s">
        <v>42</v>
      </c>
      <c r="D3014" s="42">
        <f>_xll.qlCalendarAdvance(Calendar,$D3013,B3014,"f",FALSE)</f>
        <v>60623</v>
      </c>
      <c r="E3014" s="172">
        <f>_xll.qlInterestRateIndexValueDate(IndexON,D3014)</f>
        <v>60623</v>
      </c>
      <c r="F3014" s="188">
        <f>IFERROR(_xll.qlIndexFixing(IndexON,D3014,TRUE,_xll.ohTrigger(RecalcTrigger,TriggerON)),NA())</f>
        <v>1.7256129364117134E-2</v>
      </c>
      <c r="H3014" s="42">
        <f>_xll.qlCalendarAdvance(Calendar,$H3013,B3014,"f",FALSE)</f>
        <v>60623</v>
      </c>
      <c r="I3014" s="172">
        <f>_xll.qlInterestRateIndexValueDate(Index1M,$H3014)</f>
        <v>60623</v>
      </c>
      <c r="J3014" s="177">
        <f>IFERROR(_xll.qlIndexFixing(Index1M,$H3014,TRUE,_xll.ohTrigger(RecalcTrigger,Trigger1M)),NA())</f>
        <v>1.7360234986573419E-2</v>
      </c>
      <c r="K3014" s="44">
        <f>IFERROR(_xll.qlIndexFixing(Index3M,H3014,TRUE,_xll.ohTrigger(RecalcTrigger,Trigger3M)),NA())</f>
        <v>1.7781908898778301E-2</v>
      </c>
      <c r="L3014" s="44">
        <f>IFERROR(_xll.qlIndexFixing(Index6M,$H3014,TRUE,_xll.ohTrigger(RecalcTrigger,Trigger6M)),NA())</f>
        <v>1.7978068751334265E-2</v>
      </c>
      <c r="M3014" s="178">
        <f>IFERROR(_xll.qlIndexFixing(Index1Y,$H3014,TRUE,_xll.ohTrigger(RecalcTrigger,Trigger1Y)),NA())</f>
        <v>1.8277841340464729E-2</v>
      </c>
      <c r="N3014" s="177">
        <f>IFERROR(_xll.qlIndexFixing(ONIndex1M,I3014,TRUE,_xll.ohTrigger(RecalcTrigger,Trigger1M)),NA())</f>
        <v>1.73288305357433E-2</v>
      </c>
      <c r="O3014" s="44">
        <f>IFERROR(_xll.qlIndexFixing(ONIndex3M,I3014,TRUE,_xll.ohTrigger(RecalcTrigger,Trigger3M)),NA())</f>
        <v>1.7692530674695561E-2</v>
      </c>
      <c r="P3014" s="44">
        <f>IFERROR(_xll.qlIndexFixing(ONIndex6M,I3014,TRUE,_xll.ohTrigger(RecalcTrigger,Trigger6M)),NA())</f>
        <v>1.7798673232485296E-2</v>
      </c>
      <c r="Q3014" s="178">
        <f>IFERROR(_xll.qlIndexFixing(ONIndex1Y,I3014,TRUE,_xll.ohTrigger(RecalcTrigger,Trigger1Y)),NA())</f>
        <v>1.7915853002976601E-2</v>
      </c>
    </row>
    <row r="3015" spans="2:17" x14ac:dyDescent="0.2">
      <c r="B3015" s="39" t="s">
        <v>42</v>
      </c>
      <c r="D3015" s="42">
        <f>_xll.qlCalendarAdvance(Calendar,$D3014,B3015,"f",FALSE)</f>
        <v>60630</v>
      </c>
      <c r="E3015" s="172">
        <f>_xll.qlInterestRateIndexValueDate(IndexON,D3015)</f>
        <v>60630</v>
      </c>
      <c r="F3015" s="188">
        <f>IFERROR(_xll.qlIndexFixing(IndexON,D3015,TRUE,_xll.ohTrigger(RecalcTrigger,TriggerON)),NA())</f>
        <v>1.7264137526536993E-2</v>
      </c>
      <c r="H3015" s="42">
        <f>_xll.qlCalendarAdvance(Calendar,$H3014,B3015,"f",FALSE)</f>
        <v>60630</v>
      </c>
      <c r="I3015" s="172">
        <f>_xll.qlInterestRateIndexValueDate(Index1M,$H3015)</f>
        <v>60630</v>
      </c>
      <c r="J3015" s="177">
        <f>IFERROR(_xll.qlIndexFixing(Index1M,$H3015,TRUE,_xll.ohTrigger(RecalcTrigger,Trigger1M)),NA())</f>
        <v>1.7369108426778756E-2</v>
      </c>
      <c r="K3015" s="44">
        <f>IFERROR(_xll.qlIndexFixing(Index3M,H3015,TRUE,_xll.ohTrigger(RecalcTrigger,Trigger3M)),NA())</f>
        <v>1.7789916252550789E-2</v>
      </c>
      <c r="L3015" s="44">
        <f>IFERROR(_xll.qlIndexFixing(Index6M,$H3015,TRUE,_xll.ohTrigger(RecalcTrigger,Trigger6M)),NA())</f>
        <v>1.7985778857707389E-2</v>
      </c>
      <c r="M3015" s="178">
        <f>IFERROR(_xll.qlIndexFixing(Index1Y,$H3015,TRUE,_xll.ohTrigger(RecalcTrigger,Trigger1Y)),NA())</f>
        <v>1.828543193539045E-2</v>
      </c>
      <c r="N3015" s="177">
        <f>IFERROR(_xll.qlIndexFixing(ONIndex1M,I3015,TRUE,_xll.ohTrigger(RecalcTrigger,Trigger1M)),NA())</f>
        <v>1.7337727964458205E-2</v>
      </c>
      <c r="O3015" s="44">
        <f>IFERROR(_xll.qlIndexFixing(ONIndex3M,I3015,TRUE,_xll.ohTrigger(RecalcTrigger,Trigger3M)),NA())</f>
        <v>1.7700602045028768E-2</v>
      </c>
      <c r="P3015" s="44">
        <f>IFERROR(_xll.qlIndexFixing(ONIndex6M,I3015,TRUE,_xll.ohTrigger(RecalcTrigger,Trigger6M)),NA())</f>
        <v>1.7806509873662391E-2</v>
      </c>
      <c r="Q3015" s="178">
        <f>IFERROR(_xll.qlIndexFixing(ONIndex1Y,I3015,TRUE,_xll.ohTrigger(RecalcTrigger,Trigger1Y)),NA())</f>
        <v>1.792369969835006E-2</v>
      </c>
    </row>
    <row r="3016" spans="2:17" x14ac:dyDescent="0.2">
      <c r="B3016" s="39" t="s">
        <v>42</v>
      </c>
      <c r="D3016" s="42">
        <f>_xll.qlCalendarAdvance(Calendar,$D3015,B3016,"f",FALSE)</f>
        <v>60637</v>
      </c>
      <c r="E3016" s="172">
        <f>_xll.qlInterestRateIndexValueDate(IndexON,D3016)</f>
        <v>60637</v>
      </c>
      <c r="F3016" s="188">
        <f>IFERROR(_xll.qlIndexFixing(IndexON,D3016,TRUE,_xll.ohTrigger(RecalcTrigger,TriggerON)),NA())</f>
        <v>1.7272130301428934E-2</v>
      </c>
      <c r="H3016" s="42">
        <f>_xll.qlCalendarAdvance(Calendar,$H3015,B3016,"f",FALSE)</f>
        <v>60637</v>
      </c>
      <c r="I3016" s="172">
        <f>_xll.qlInterestRateIndexValueDate(Index1M,$H3016)</f>
        <v>60637</v>
      </c>
      <c r="J3016" s="177">
        <f>IFERROR(_xll.qlIndexFixing(Index1M,$H3016,TRUE,_xll.ohTrigger(RecalcTrigger,Trigger1M)),NA())</f>
        <v>1.7377964752888043E-2</v>
      </c>
      <c r="K3016" s="44">
        <f>IFERROR(_xll.qlIndexFixing(Index3M,H3016,TRUE,_xll.ohTrigger(RecalcTrigger,Trigger3M)),NA())</f>
        <v>1.77979080456751E-2</v>
      </c>
      <c r="L3016" s="44">
        <f>IFERROR(_xll.qlIndexFixing(Index6M,$H3016,TRUE,_xll.ohTrigger(RecalcTrigger,Trigger6M)),NA())</f>
        <v>1.7992487195206991E-2</v>
      </c>
      <c r="M3016" s="178">
        <f>IFERROR(_xll.qlIndexFixing(Index1Y,$H3016,TRUE,_xll.ohTrigger(RecalcTrigger,Trigger1Y)),NA())</f>
        <v>1.8293007234469583E-2</v>
      </c>
      <c r="N3016" s="177">
        <f>IFERROR(_xll.qlIndexFixing(ONIndex1M,I3016,TRUE,_xll.ohTrigger(RecalcTrigger,Trigger1M)),NA())</f>
        <v>1.7346608296865407E-2</v>
      </c>
      <c r="O3016" s="44">
        <f>IFERROR(_xll.qlIndexFixing(ONIndex3M,I3016,TRUE,_xll.ohTrigger(RecalcTrigger,Trigger3M)),NA())</f>
        <v>1.7708657906345682E-2</v>
      </c>
      <c r="P3016" s="44">
        <f>IFERROR(_xll.qlIndexFixing(ONIndex6M,I3016,TRUE,_xll.ohTrigger(RecalcTrigger,Trigger6M)),NA())</f>
        <v>1.7814331456926791E-2</v>
      </c>
      <c r="Q3016" s="178">
        <f>IFERROR(_xll.qlIndexFixing(ONIndex1Y,I3016,TRUE,_xll.ohTrigger(RecalcTrigger,Trigger1Y)),NA())</f>
        <v>1.7931531316602856E-2</v>
      </c>
    </row>
    <row r="3017" spans="2:17" x14ac:dyDescent="0.2">
      <c r="B3017" s="39" t="s">
        <v>42</v>
      </c>
      <c r="D3017" s="42">
        <f>_xll.qlCalendarAdvance(Calendar,$D3016,B3017,"f",FALSE)</f>
        <v>60644</v>
      </c>
      <c r="E3017" s="172">
        <f>_xll.qlInterestRateIndexValueDate(IndexON,D3017)</f>
        <v>60644</v>
      </c>
      <c r="F3017" s="188">
        <f>IFERROR(_xll.qlIndexFixing(IndexON,D3017,TRUE,_xll.ohTrigger(RecalcTrigger,TriggerON)),NA())</f>
        <v>1.7280107688874002E-2</v>
      </c>
      <c r="H3017" s="42">
        <f>_xll.qlCalendarAdvance(Calendar,$H3016,B3017,"f",FALSE)</f>
        <v>60644</v>
      </c>
      <c r="I3017" s="172">
        <f>_xll.qlInterestRateIndexValueDate(Index1M,$H3017)</f>
        <v>60644</v>
      </c>
      <c r="J3017" s="177">
        <f>IFERROR(_xll.qlIndexFixing(Index1M,$H3017,TRUE,_xll.ohTrigger(RecalcTrigger,Trigger1M)),NA())</f>
        <v>1.7386803964872515E-2</v>
      </c>
      <c r="K3017" s="44">
        <f>IFERROR(_xll.qlIndexFixing(Index3M,H3017,TRUE,_xll.ohTrigger(RecalcTrigger,Trigger3M)),NA())</f>
        <v>1.780688473091532E-2</v>
      </c>
      <c r="L3017" s="44">
        <f>IFERROR(_xll.qlIndexFixing(Index6M,$H3017,TRUE,_xll.ohTrigger(RecalcTrigger,Trigger6M)),NA())</f>
        <v>1.800016768142795E-2</v>
      </c>
      <c r="M3017" s="178">
        <f>IFERROR(_xll.qlIndexFixing(Index1Y,$H3017,TRUE,_xll.ohTrigger(RecalcTrigger,Trigger1Y)),NA())</f>
        <v>1.8300567237359733E-2</v>
      </c>
      <c r="N3017" s="177">
        <f>IFERROR(_xll.qlIndexFixing(ONIndex1M,I3017,TRUE,_xll.ohTrigger(RecalcTrigger,Trigger1M)),NA())</f>
        <v>1.7355471533289091E-2</v>
      </c>
      <c r="O3017" s="44">
        <f>IFERROR(_xll.qlIndexFixing(ONIndex3M,I3017,TRUE,_xll.ohTrigger(RecalcTrigger,Trigger3M)),NA())</f>
        <v>1.7716698258808394E-2</v>
      </c>
      <c r="P3017" s="44">
        <f>IFERROR(_xll.qlIndexFixing(ONIndex6M,I3017,TRUE,_xll.ohTrigger(RecalcTrigger,Trigger6M)),NA())</f>
        <v>1.7822137982359543E-2</v>
      </c>
      <c r="Q3017" s="178">
        <f>IFERROR(_xll.qlIndexFixing(ONIndex1Y,I3017,TRUE,_xll.ohTrigger(RecalcTrigger,Trigger1Y)),NA())</f>
        <v>1.7939347857653942E-2</v>
      </c>
    </row>
    <row r="3018" spans="2:17" x14ac:dyDescent="0.2">
      <c r="B3018" s="39" t="s">
        <v>42</v>
      </c>
      <c r="D3018" s="42">
        <f>_xll.qlCalendarAdvance(Calendar,$D3017,B3018,"f",FALSE)</f>
        <v>60651</v>
      </c>
      <c r="E3018" s="172">
        <f>_xll.qlInterestRateIndexValueDate(IndexON,D3018)</f>
        <v>60651</v>
      </c>
      <c r="F3018" s="188">
        <f>IFERROR(_xll.qlIndexFixing(IndexON,D3018,TRUE,_xll.ohTrigger(RecalcTrigger,TriggerON)),NA())</f>
        <v>1.7288069688872199E-2</v>
      </c>
      <c r="H3018" s="42">
        <f>_xll.qlCalendarAdvance(Calendar,$H3017,B3018,"f",FALSE)</f>
        <v>60651</v>
      </c>
      <c r="I3018" s="172">
        <f>_xll.qlInterestRateIndexValueDate(Index1M,$H3018)</f>
        <v>60651</v>
      </c>
      <c r="J3018" s="177">
        <f>IFERROR(_xll.qlIndexFixing(Index1M,$H3018,TRUE,_xll.ohTrigger(RecalcTrigger,Trigger1M)),NA())</f>
        <v>1.7395626062687727E-2</v>
      </c>
      <c r="K3018" s="44">
        <f>IFERROR(_xll.qlIndexFixing(Index3M,H3018,TRUE,_xll.ohTrigger(RecalcTrigger,Trigger3M)),NA())</f>
        <v>1.7813844949605473E-2</v>
      </c>
      <c r="L3018" s="44">
        <f>IFERROR(_xll.qlIndexFixing(Index6M,$H3018,TRUE,_xll.ohTrigger(RecalcTrigger,Trigger6M)),NA())</f>
        <v>1.8007833004863222E-2</v>
      </c>
      <c r="M3018" s="178">
        <f>IFERROR(_xll.qlIndexFixing(Index1Y,$H3018,TRUE,_xll.ohTrigger(RecalcTrigger,Trigger1Y)),NA())</f>
        <v>1.8308111943720062E-2</v>
      </c>
      <c r="N3018" s="177">
        <f>IFERROR(_xll.qlIndexFixing(ONIndex1M,I3018,TRUE,_xll.ohTrigger(RecalcTrigger,Trigger1M)),NA())</f>
        <v>1.7364317673648211E-2</v>
      </c>
      <c r="O3018" s="44">
        <f>IFERROR(_xll.qlIndexFixing(ONIndex3M,I3018,TRUE,_xll.ohTrigger(RecalcTrigger,Trigger3M)),NA())</f>
        <v>1.7724723102497952E-2</v>
      </c>
      <c r="P3018" s="44">
        <f>IFERROR(_xll.qlIndexFixing(ONIndex6M,I3018,TRUE,_xll.ohTrigger(RecalcTrigger,Trigger6M)),NA())</f>
        <v>1.7829929449960646E-2</v>
      </c>
      <c r="Q3018" s="178">
        <f>IFERROR(_xll.qlIndexFixing(ONIndex1Y,I3018,TRUE,_xll.ohTrigger(RecalcTrigger,Trigger1Y)),NA())</f>
        <v>1.7947149321584366E-2</v>
      </c>
    </row>
    <row r="3019" spans="2:17" x14ac:dyDescent="0.2">
      <c r="B3019" s="39" t="s">
        <v>42</v>
      </c>
      <c r="D3019" s="42">
        <f>_xll.qlCalendarAdvance(Calendar,$D3018,B3019,"f",FALSE)</f>
        <v>60658</v>
      </c>
      <c r="E3019" s="172">
        <f>_xll.qlInterestRateIndexValueDate(IndexON,D3019)</f>
        <v>60658</v>
      </c>
      <c r="F3019" s="188">
        <f>IFERROR(_xll.qlIndexFixing(IndexON,D3019,TRUE,_xll.ohTrigger(RecalcTrigger,TriggerON)),NA())</f>
        <v>1.7296016301504569E-2</v>
      </c>
      <c r="H3019" s="42">
        <f>_xll.qlCalendarAdvance(Calendar,$H3018,B3019,"f",FALSE)</f>
        <v>60658</v>
      </c>
      <c r="I3019" s="172">
        <f>_xll.qlInterestRateIndexValueDate(Index1M,$H3019)</f>
        <v>60658</v>
      </c>
      <c r="J3019" s="177">
        <f>IFERROR(_xll.qlIndexFixing(Index1M,$H3019,TRUE,_xll.ohTrigger(RecalcTrigger,Trigger1M)),NA())</f>
        <v>1.7404431046291854E-2</v>
      </c>
      <c r="K3019" s="44">
        <f>IFERROR(_xll.qlIndexFixing(Index3M,H3019,TRUE,_xll.ohTrigger(RecalcTrigger,Trigger3M)),NA())</f>
        <v>1.7821790060231435E-2</v>
      </c>
      <c r="L3019" s="44">
        <f>IFERROR(_xll.qlIndexFixing(Index6M,$H3019,TRUE,_xll.ohTrigger(RecalcTrigger,Trigger6M)),NA())</f>
        <v>1.8015483165340417E-2</v>
      </c>
      <c r="M3019" s="178">
        <f>IFERROR(_xll.qlIndexFixing(Index1Y,$H3019,TRUE,_xll.ohTrigger(RecalcTrigger,Trigger1Y)),NA())</f>
        <v>1.8315641353209067E-2</v>
      </c>
      <c r="N3019" s="177">
        <f>IFERROR(_xll.qlIndexFixing(ONIndex1M,I3019,TRUE,_xll.ohTrigger(RecalcTrigger,Trigger1M)),NA())</f>
        <v>1.7373146717699628E-2</v>
      </c>
      <c r="O3019" s="44">
        <f>IFERROR(_xll.qlIndexFixing(ONIndex3M,I3019,TRUE,_xll.ohTrigger(RecalcTrigger,Trigger3M)),NA())</f>
        <v>1.7732732437171217E-2</v>
      </c>
      <c r="P3019" s="44">
        <f>IFERROR(_xll.qlIndexFixing(ONIndex6M,I3019,TRUE,_xll.ohTrigger(RecalcTrigger,Trigger6M)),NA())</f>
        <v>1.7837705859649056E-2</v>
      </c>
      <c r="Q3019" s="178">
        <f>IFERROR(_xll.qlIndexFixing(ONIndex1Y,I3019,TRUE,_xll.ohTrigger(RecalcTrigger,Trigger1Y)),NA())</f>
        <v>1.7954935708150987E-2</v>
      </c>
    </row>
    <row r="3020" spans="2:17" x14ac:dyDescent="0.2">
      <c r="B3020" s="39" t="s">
        <v>42</v>
      </c>
      <c r="D3020" s="42">
        <f>_xll.qlCalendarAdvance(Calendar,$D3019,B3020,"f",FALSE)</f>
        <v>60665</v>
      </c>
      <c r="E3020" s="172">
        <f>_xll.qlInterestRateIndexValueDate(IndexON,D3020)</f>
        <v>60665</v>
      </c>
      <c r="F3020" s="188">
        <f>IFERROR(_xll.qlIndexFixing(IndexON,D3020,TRUE,_xll.ohTrigger(RecalcTrigger,TriggerON)),NA())</f>
        <v>1.7303947526527974E-2</v>
      </c>
      <c r="H3020" s="42">
        <f>_xll.qlCalendarAdvance(Calendar,$H3019,B3020,"f",FALSE)</f>
        <v>60665</v>
      </c>
      <c r="I3020" s="172">
        <f>_xll.qlInterestRateIndexValueDate(Index1M,$H3020)</f>
        <v>60665</v>
      </c>
      <c r="J3020" s="177">
        <f>IFERROR(_xll.qlIndexFixing(Index1M,$H3020,TRUE,_xll.ohTrigger(RecalcTrigger,Trigger1M)),NA())</f>
        <v>1.7410094649947052E-2</v>
      </c>
      <c r="K3020" s="44">
        <f>IFERROR(_xll.qlIndexFixing(Index3M,H3020,TRUE,_xll.ohTrigger(RecalcTrigger,Trigger3M)),NA())</f>
        <v>1.7830717889088406E-2</v>
      </c>
      <c r="L3020" s="44">
        <f>IFERROR(_xll.qlIndexFixing(Index6M,$H3020,TRUE,_xll.ohTrigger(RecalcTrigger,Trigger6M)),NA())</f>
        <v>1.802311816268938E-2</v>
      </c>
      <c r="M3020" s="178">
        <f>IFERROR(_xll.qlIndexFixing(Index1Y,$H3020,TRUE,_xll.ohTrigger(RecalcTrigger,Trigger1Y)),NA())</f>
        <v>1.8323155465487018E-2</v>
      </c>
      <c r="N3020" s="177">
        <f>IFERROR(_xll.qlIndexFixing(ONIndex1M,I3020,TRUE,_xll.ohTrigger(RecalcTrigger,Trigger1M)),NA())</f>
        <v>1.7381958665605435E-2</v>
      </c>
      <c r="O3020" s="44">
        <f>IFERROR(_xll.qlIndexFixing(ONIndex3M,I3020,TRUE,_xll.ohTrigger(RecalcTrigger,Trigger3M)),NA())</f>
        <v>1.7740726262909234E-2</v>
      </c>
      <c r="P3020" s="44">
        <f>IFERROR(_xll.qlIndexFixing(ONIndex6M,I3020,TRUE,_xll.ohTrigger(RecalcTrigger,Trigger6M)),NA())</f>
        <v>1.7845467211343724E-2</v>
      </c>
      <c r="Q3020" s="178">
        <f>IFERROR(_xll.qlIndexFixing(ONIndex1Y,I3020,TRUE,_xll.ohTrigger(RecalcTrigger,Trigger1Y)),NA())</f>
        <v>1.79627070175159E-2</v>
      </c>
    </row>
    <row r="3021" spans="2:17" x14ac:dyDescent="0.2">
      <c r="B3021" s="39" t="s">
        <v>42</v>
      </c>
      <c r="D3021" s="42">
        <f>_xll.qlCalendarAdvance(Calendar,$D3020,B3021,"f",FALSE)</f>
        <v>60672</v>
      </c>
      <c r="E3021" s="172">
        <f>_xll.qlInterestRateIndexValueDate(IndexON,D3021)</f>
        <v>60672</v>
      </c>
      <c r="F3021" s="188">
        <f>IFERROR(_xll.qlIndexFixing(IndexON,D3021,TRUE,_xll.ohTrigger(RecalcTrigger,TriggerON)),NA())</f>
        <v>1.7311863364185553E-2</v>
      </c>
      <c r="H3021" s="42">
        <f>_xll.qlCalendarAdvance(Calendar,$H3020,B3021,"f",FALSE)</f>
        <v>60672</v>
      </c>
      <c r="I3021" s="172">
        <f>_xll.qlInterestRateIndexValueDate(Index1M,$H3021)</f>
        <v>60672</v>
      </c>
      <c r="J3021" s="177">
        <f>IFERROR(_xll.qlIndexFixing(Index1M,$H3021,TRUE,_xll.ohTrigger(RecalcTrigger,Trigger1M)),NA())</f>
        <v>1.7418867817395638E-2</v>
      </c>
      <c r="K3021" s="44">
        <f>IFERROR(_xll.qlIndexFixing(Index3M,H3021,TRUE,_xll.ohTrigger(RecalcTrigger,Trigger3M)),NA())</f>
        <v>1.7837633598343845E-2</v>
      </c>
      <c r="L3021" s="44">
        <f>IFERROR(_xll.qlIndexFixing(Index6M,$H3021,TRUE,_xll.ohTrigger(RecalcTrigger,Trigger6M)),NA())</f>
        <v>1.8030737996739068E-2</v>
      </c>
      <c r="M3021" s="178">
        <f>IFERROR(_xll.qlIndexFixing(Index1Y,$H3021,TRUE,_xll.ohTrigger(RecalcTrigger,Trigger1Y)),NA())</f>
        <v>1.8330654280213965E-2</v>
      </c>
      <c r="N3021" s="177">
        <f>IFERROR(_xll.qlIndexFixing(ONIndex1M,I3021,TRUE,_xll.ohTrigger(RecalcTrigger,Trigger1M)),NA())</f>
        <v>1.7390753517527724E-2</v>
      </c>
      <c r="O3021" s="44">
        <f>IFERROR(_xll.qlIndexFixing(ONIndex3M,I3021,TRUE,_xll.ohTrigger(RecalcTrigger,Trigger3M)),NA())</f>
        <v>1.7748704579793051E-2</v>
      </c>
      <c r="P3021" s="44">
        <f>IFERROR(_xll.qlIndexFixing(ONIndex6M,I3021,TRUE,_xll.ohTrigger(RecalcTrigger,Trigger6M)),NA())</f>
        <v>1.785321350528779E-2</v>
      </c>
      <c r="Q3021" s="178">
        <f>IFERROR(_xll.qlIndexFixing(ONIndex1Y,I3021,TRUE,_xll.ohTrigger(RecalcTrigger,Trigger1Y)),NA())</f>
        <v>1.7970463249760149E-2</v>
      </c>
    </row>
    <row r="3022" spans="2:17" x14ac:dyDescent="0.2">
      <c r="B3022" s="39" t="s">
        <v>42</v>
      </c>
      <c r="D3022" s="42">
        <f>_xll.qlCalendarAdvance(Calendar,$D3021,B3022,"f",FALSE)</f>
        <v>60679</v>
      </c>
      <c r="E3022" s="172">
        <f>_xll.qlInterestRateIndexValueDate(IndexON,D3022)</f>
        <v>60679</v>
      </c>
      <c r="F3022" s="188">
        <f>IFERROR(_xll.qlIndexFixing(IndexON,D3022,TRUE,_xll.ohTrigger(RecalcTrigger,TriggerON)),NA())</f>
        <v>1.7319763814396261E-2</v>
      </c>
      <c r="H3022" s="42">
        <f>_xll.qlCalendarAdvance(Calendar,$H3021,B3022,"f",FALSE)</f>
        <v>60679</v>
      </c>
      <c r="I3022" s="172">
        <f>_xll.qlInterestRateIndexValueDate(Index1M,$H3022)</f>
        <v>60679</v>
      </c>
      <c r="J3022" s="177">
        <f>IFERROR(_xll.qlIndexFixing(Index1M,$H3022,TRUE,_xll.ohTrigger(RecalcTrigger,Trigger1M)),NA())</f>
        <v>1.7427623872347531E-2</v>
      </c>
      <c r="K3022" s="44">
        <f>IFERROR(_xll.qlIndexFixing(Index3M,H3022,TRUE,_xll.ohTrigger(RecalcTrigger,Trigger3M)),NA())</f>
        <v>1.7845532025650191E-2</v>
      </c>
      <c r="L3022" s="44">
        <f>IFERROR(_xll.qlIndexFixing(Index6M,$H3022,TRUE,_xll.ohTrigger(RecalcTrigger,Trigger6M)),NA())</f>
        <v>1.8038342667318429E-2</v>
      </c>
      <c r="M3022" s="178">
        <f>IFERROR(_xll.qlIndexFixing(Index1Y,$H3022,TRUE,_xll.ohTrigger(RecalcTrigger,Trigger1Y)),NA())</f>
        <v>1.8338137797052179E-2</v>
      </c>
      <c r="N3022" s="177">
        <f>IFERROR(_xll.qlIndexFixing(ONIndex1M,I3022,TRUE,_xll.ohTrigger(RecalcTrigger,Trigger1M)),NA())</f>
        <v>1.7399531273223356E-2</v>
      </c>
      <c r="O3022" s="44">
        <f>IFERROR(_xll.qlIndexFixing(ONIndex3M,I3022,TRUE,_xll.ohTrigger(RecalcTrigger,Trigger3M)),NA())</f>
        <v>1.775666738774162E-2</v>
      </c>
      <c r="P3022" s="44">
        <f>IFERROR(_xll.qlIndexFixing(ONIndex6M,I3022,TRUE,_xll.ohTrigger(RecalcTrigger,Trigger6M)),NA())</f>
        <v>1.786094474115707E-2</v>
      </c>
      <c r="Q3022" s="178">
        <f>IFERROR(_xll.qlIndexFixing(ONIndex1Y,I3022,TRUE,_xll.ohTrigger(RecalcTrigger,Trigger1Y)),NA())</f>
        <v>1.7978204404802689E-2</v>
      </c>
    </row>
    <row r="3023" spans="2:17" x14ac:dyDescent="0.2">
      <c r="B3023" s="39" t="s">
        <v>42</v>
      </c>
      <c r="D3023" s="42">
        <f>_xll.qlCalendarAdvance(Calendar,$D3022,B3023,"f",FALSE)</f>
        <v>60686</v>
      </c>
      <c r="E3023" s="172">
        <f>_xll.qlInterestRateIndexValueDate(IndexON,D3023)</f>
        <v>60686</v>
      </c>
      <c r="F3023" s="188">
        <f>IFERROR(_xll.qlIndexFixing(IndexON,D3023,TRUE,_xll.ohTrigger(RecalcTrigger,TriggerON)),NA())</f>
        <v>1.7327648877160096E-2</v>
      </c>
      <c r="H3023" s="42">
        <f>_xll.qlCalendarAdvance(Calendar,$H3022,B3023,"f",FALSE)</f>
        <v>60686</v>
      </c>
      <c r="I3023" s="172">
        <f>_xll.qlInterestRateIndexValueDate(Index1M,$H3023)</f>
        <v>60686</v>
      </c>
      <c r="J3023" s="177">
        <f>IFERROR(_xll.qlIndexFixing(Index1M,$H3023,TRUE,_xll.ohTrigger(RecalcTrigger,Trigger1M)),NA())</f>
        <v>1.7436362814770883E-2</v>
      </c>
      <c r="K3023" s="44">
        <f>IFERROR(_xll.qlIndexFixing(Index3M,H3023,TRUE,_xll.ohTrigger(RecalcTrigger,Trigger3M)),NA())</f>
        <v>1.7853414891668994E-2</v>
      </c>
      <c r="L3023" s="44">
        <f>IFERROR(_xll.qlIndexFixing(Index6M,$H3023,TRUE,_xll.ohTrigger(RecalcTrigger,Trigger6M)),NA())</f>
        <v>1.8045932174257762E-2</v>
      </c>
      <c r="M3023" s="178">
        <f>IFERROR(_xll.qlIndexFixing(Index1Y,$H3023,TRUE,_xll.ohTrigger(RecalcTrigger,Trigger1Y)),NA())</f>
        <v>1.8345606015662597E-2</v>
      </c>
      <c r="N3023" s="177">
        <f>IFERROR(_xll.qlIndexFixing(ONIndex1M,I3023,TRUE,_xll.ohTrigger(RecalcTrigger,Trigger1M)),NA())</f>
        <v>1.7408291932773379E-2</v>
      </c>
      <c r="O3023" s="44">
        <f>IFERROR(_xll.qlIndexFixing(ONIndex3M,I3023,TRUE,_xll.ohTrigger(RecalcTrigger,Trigger3M)),NA())</f>
        <v>1.7764614686754943E-2</v>
      </c>
      <c r="P3023" s="44">
        <f>IFERROR(_xll.qlIndexFixing(ONIndex6M,I3023,TRUE,_xll.ohTrigger(RecalcTrigger,Trigger6M)),NA())</f>
        <v>1.7868660919275747E-2</v>
      </c>
      <c r="Q3023" s="178">
        <f>IFERROR(_xll.qlIndexFixing(ONIndex1Y,I3023,TRUE,_xll.ohTrigger(RecalcTrigger,Trigger1Y)),NA())</f>
        <v>1.798593048264352E-2</v>
      </c>
    </row>
    <row r="3024" spans="2:17" x14ac:dyDescent="0.2">
      <c r="B3024" s="39" t="s">
        <v>42</v>
      </c>
      <c r="D3024" s="42">
        <f>_xll.qlCalendarAdvance(Calendar,$D3023,B3024,"f",FALSE)</f>
        <v>60693</v>
      </c>
      <c r="E3024" s="172">
        <f>_xll.qlInterestRateIndexValueDate(IndexON,D3024)</f>
        <v>60693</v>
      </c>
      <c r="F3024" s="188">
        <f>IFERROR(_xll.qlIndexFixing(IndexON,D3024,TRUE,_xll.ohTrigger(RecalcTrigger,TriggerON)),NA())</f>
        <v>1.7335518552233919E-2</v>
      </c>
      <c r="H3024" s="42">
        <f>_xll.qlCalendarAdvance(Calendar,$H3023,B3024,"f",FALSE)</f>
        <v>60693</v>
      </c>
      <c r="I3024" s="172">
        <f>_xll.qlInterestRateIndexValueDate(Index1M,$H3024)</f>
        <v>60693</v>
      </c>
      <c r="J3024" s="177">
        <f>IFERROR(_xll.qlIndexFixing(Index1M,$H3024,TRUE,_xll.ohTrigger(RecalcTrigger,Trigger1M)),NA())</f>
        <v>1.7448199249870348E-2</v>
      </c>
      <c r="K3024" s="44">
        <f>IFERROR(_xll.qlIndexFixing(Index3M,H3024,TRUE,_xll.ohTrigger(RecalcTrigger,Trigger3M)),NA())</f>
        <v>1.7863272904776677E-2</v>
      </c>
      <c r="L3024" s="44">
        <f>IFERROR(_xll.qlIndexFixing(Index6M,$H3024,TRUE,_xll.ohTrigger(RecalcTrigger,Trigger6M)),NA())</f>
        <v>1.805644923086654E-2</v>
      </c>
      <c r="M3024" s="178">
        <f>IFERROR(_xll.qlIndexFixing(Index1Y,$H3024,TRUE,_xll.ohTrigger(RecalcTrigger,Trigger1Y)),NA())</f>
        <v>1.8353058935707933E-2</v>
      </c>
      <c r="N3024" s="177">
        <f>IFERROR(_xll.qlIndexFixing(ONIndex1M,I3024,TRUE,_xll.ohTrigger(RecalcTrigger,Trigger1M)),NA())</f>
        <v>1.7417035496096744E-2</v>
      </c>
      <c r="O3024" s="44">
        <f>IFERROR(_xll.qlIndexFixing(ONIndex3M,I3024,TRUE,_xll.ohTrigger(RecalcTrigger,Trigger3M)),NA())</f>
        <v>1.7772546476914064E-2</v>
      </c>
      <c r="P3024" s="44">
        <f>IFERROR(_xll.qlIndexFixing(ONIndex6M,I3024,TRUE,_xll.ohTrigger(RecalcTrigger,Trigger6M)),NA())</f>
        <v>1.787636203948173E-2</v>
      </c>
      <c r="Q3024" s="178">
        <f>IFERROR(_xll.qlIndexFixing(ONIndex1Y,I3024,TRUE,_xll.ohTrigger(RecalcTrigger,Trigger1Y)),NA())</f>
        <v>1.7993641483120548E-2</v>
      </c>
    </row>
    <row r="3025" spans="2:17" x14ac:dyDescent="0.2">
      <c r="B3025" s="39" t="s">
        <v>42</v>
      </c>
      <c r="D3025" s="42">
        <f>_xll.qlCalendarAdvance(Calendar,$D3024,B3025,"f",FALSE)</f>
        <v>60700</v>
      </c>
      <c r="E3025" s="172">
        <f>_xll.qlInterestRateIndexValueDate(IndexON,D3025)</f>
        <v>60700</v>
      </c>
      <c r="F3025" s="188">
        <f>IFERROR(_xll.qlIndexFixing(IndexON,D3025,TRUE,_xll.ohTrigger(RecalcTrigger,TriggerON)),NA())</f>
        <v>1.734337284010401E-2</v>
      </c>
      <c r="H3025" s="42">
        <f>_xll.qlCalendarAdvance(Calendar,$H3024,B3025,"f",FALSE)</f>
        <v>60700</v>
      </c>
      <c r="I3025" s="172">
        <f>_xll.qlInterestRateIndexValueDate(Index1M,$H3025)</f>
        <v>60700</v>
      </c>
      <c r="J3025" s="177">
        <f>IFERROR(_xll.qlIndexFixing(Index1M,$H3025,TRUE,_xll.ohTrigger(RecalcTrigger,Trigger1M)),NA())</f>
        <v>1.7461050513919853E-2</v>
      </c>
      <c r="K3025" s="44">
        <f>IFERROR(_xll.qlIndexFixing(Index3M,H3025,TRUE,_xll.ohTrigger(RecalcTrigger,Trigger3M)),NA())</f>
        <v>1.7871123191665856E-2</v>
      </c>
      <c r="L3025" s="44">
        <f>IFERROR(_xll.qlIndexFixing(Index6M,$H3025,TRUE,_xll.ohTrigger(RecalcTrigger,Trigger6M)),NA())</f>
        <v>1.806400627712839E-2</v>
      </c>
      <c r="M3025" s="178">
        <f>IFERROR(_xll.qlIndexFixing(Index1Y,$H3025,TRUE,_xll.ohTrigger(RecalcTrigger,Trigger1Y)),NA())</f>
        <v>1.8360496556851791E-2</v>
      </c>
      <c r="N3025" s="177">
        <f>IFERROR(_xll.qlIndexFixing(ONIndex1M,I3025,TRUE,_xll.ohTrigger(RecalcTrigger,Trigger1M)),NA())</f>
        <v>1.7425761963436592E-2</v>
      </c>
      <c r="O3025" s="44">
        <f>IFERROR(_xll.qlIndexFixing(ONIndex3M,I3025,TRUE,_xll.ohTrigger(RecalcTrigger,Trigger3M)),NA())</f>
        <v>1.7780462758137938E-2</v>
      </c>
      <c r="P3025" s="44">
        <f>IFERROR(_xll.qlIndexFixing(ONIndex6M,I3025,TRUE,_xll.ohTrigger(RecalcTrigger,Trigger6M)),NA())</f>
        <v>1.7884048101856065E-2</v>
      </c>
      <c r="Q3025" s="178">
        <f>IFERROR(_xll.qlIndexFixing(ONIndex1Y,I3025,TRUE,_xll.ohTrigger(RecalcTrigger,Trigger1Y)),NA())</f>
        <v>1.8001337406476914E-2</v>
      </c>
    </row>
    <row r="3026" spans="2:17" x14ac:dyDescent="0.2">
      <c r="B3026" s="39" t="s">
        <v>42</v>
      </c>
      <c r="D3026" s="42">
        <f>_xll.qlCalendarAdvance(Calendar,$D3025,B3026,"f",FALSE)</f>
        <v>60707</v>
      </c>
      <c r="E3026" s="172">
        <f>_xll.qlInterestRateIndexValueDate(IndexON,D3026)</f>
        <v>60707</v>
      </c>
      <c r="F3026" s="188">
        <f>IFERROR(_xll.qlIndexFixing(IndexON,D3026,TRUE,_xll.ohTrigger(RecalcTrigger,TriggerON)),NA())</f>
        <v>1.7351211740446182E-2</v>
      </c>
      <c r="H3026" s="42">
        <f>_xll.qlCalendarAdvance(Calendar,$H3025,B3026,"f",FALSE)</f>
        <v>60707</v>
      </c>
      <c r="I3026" s="172">
        <f>_xll.qlInterestRateIndexValueDate(Index1M,$H3026)</f>
        <v>60707</v>
      </c>
      <c r="J3026" s="177">
        <f>IFERROR(_xll.qlIndexFixing(Index1M,$H3026,TRUE,_xll.ohTrigger(RecalcTrigger,Trigger1M)),NA())</f>
        <v>1.7465586730512225E-2</v>
      </c>
      <c r="K3026" s="44">
        <f>IFERROR(_xll.qlIndexFixing(Index3M,H3026,TRUE,_xll.ohTrigger(RecalcTrigger,Trigger3M)),NA())</f>
        <v>1.7878957915798892E-2</v>
      </c>
      <c r="L3026" s="44">
        <f>IFERROR(_xll.qlIndexFixing(Index6M,$H3026,TRUE,_xll.ohTrigger(RecalcTrigger,Trigger6M)),NA())</f>
        <v>1.8071548157428317E-2</v>
      </c>
      <c r="M3026" s="178">
        <f>IFERROR(_xll.qlIndexFixing(Index1Y,$H3026,TRUE,_xll.ohTrigger(RecalcTrigger,Trigger1Y)),NA())</f>
        <v>1.8367918878757994E-2</v>
      </c>
      <c r="N3026" s="177">
        <f>IFERROR(_xll.qlIndexFixing(ONIndex1M,I3026,TRUE,_xll.ohTrigger(RecalcTrigger,Trigger1M)),NA())</f>
        <v>1.743447133463083E-2</v>
      </c>
      <c r="O3026" s="44">
        <f>IFERROR(_xll.qlIndexFixing(ONIndex3M,I3026,TRUE,_xll.ohTrigger(RecalcTrigger,Trigger3M)),NA())</f>
        <v>1.7788363530426565E-2</v>
      </c>
      <c r="P3026" s="44">
        <f>IFERROR(_xll.qlIndexFixing(ONIndex6M,I3026,TRUE,_xll.ohTrigger(RecalcTrigger,Trigger6M)),NA())</f>
        <v>1.7891719106236659E-2</v>
      </c>
      <c r="Q3026" s="178">
        <f>IFERROR(_xll.qlIndexFixing(ONIndex1Y,I3026,TRUE,_xll.ohTrigger(RecalcTrigger,Trigger1Y)),NA())</f>
        <v>1.8009018252712616E-2</v>
      </c>
    </row>
    <row r="3027" spans="2:17" x14ac:dyDescent="0.2">
      <c r="B3027" s="39" t="s">
        <v>42</v>
      </c>
      <c r="D3027" s="42">
        <f>_xll.qlCalendarAdvance(Calendar,$D3026,B3027,"f",FALSE)</f>
        <v>60714</v>
      </c>
      <c r="E3027" s="172">
        <f>_xll.qlInterestRateIndexValueDate(IndexON,D3027)</f>
        <v>60714</v>
      </c>
      <c r="F3027" s="188">
        <f>IFERROR(_xll.qlIndexFixing(IndexON,D3027,TRUE,_xll.ohTrigger(RecalcTrigger,TriggerON)),NA())</f>
        <v>1.7359035253179389E-2</v>
      </c>
      <c r="H3027" s="42">
        <f>_xll.qlCalendarAdvance(Calendar,$H3026,B3027,"f",FALSE)</f>
        <v>60714</v>
      </c>
      <c r="I3027" s="172">
        <f>_xll.qlInterestRateIndexValueDate(Index1M,$H3027)</f>
        <v>60714</v>
      </c>
      <c r="J3027" s="177">
        <f>IFERROR(_xll.qlIndexFixing(Index1M,$H3027,TRUE,_xll.ohTrigger(RecalcTrigger,Trigger1M)),NA())</f>
        <v>1.7474254799086465E-2</v>
      </c>
      <c r="K3027" s="44">
        <f>IFERROR(_xll.qlIndexFixing(Index3M,H3027,TRUE,_xll.ohTrigger(RecalcTrigger,Trigger3M)),NA())</f>
        <v>1.7886777077082402E-2</v>
      </c>
      <c r="L3027" s="44">
        <f>IFERROR(_xll.qlIndexFixing(Index6M,$H3027,TRUE,_xll.ohTrigger(RecalcTrigger,Trigger6M)),NA())</f>
        <v>1.8079074871593659E-2</v>
      </c>
      <c r="M3027" s="178">
        <f>IFERROR(_xll.qlIndexFixing(Index1Y,$H3027,TRUE,_xll.ohTrigger(RecalcTrigger,Trigger1Y)),NA())</f>
        <v>1.8375325901091699E-2</v>
      </c>
      <c r="N3027" s="177">
        <f>IFERROR(_xll.qlIndexFixing(ONIndex1M,I3027,TRUE,_xll.ohTrigger(RecalcTrigger,Trigger1M)),NA())</f>
        <v>1.7443163609517365E-2</v>
      </c>
      <c r="O3027" s="44">
        <f>IFERROR(_xll.qlIndexFixing(ONIndex3M,I3027,TRUE,_xll.ohTrigger(RecalcTrigger,Trigger3M)),NA())</f>
        <v>1.7796248793698899E-2</v>
      </c>
      <c r="P3027" s="44">
        <f>IFERROR(_xll.qlIndexFixing(ONIndex6M,I3027,TRUE,_xll.ohTrigger(RecalcTrigger,Trigger6M)),NA())</f>
        <v>1.7899375052704558E-2</v>
      </c>
      <c r="Q3027" s="178">
        <f>IFERROR(_xll.qlIndexFixing(ONIndex1Y,I3027,TRUE,_xll.ohTrigger(RecalcTrigger,Trigger1Y)),NA())</f>
        <v>1.8016684021584517E-2</v>
      </c>
    </row>
    <row r="3028" spans="2:17" x14ac:dyDescent="0.2">
      <c r="B3028" s="39" t="s">
        <v>42</v>
      </c>
      <c r="D3028" s="42">
        <f>_xll.qlCalendarAdvance(Calendar,$D3027,B3028,"f",FALSE)</f>
        <v>60721</v>
      </c>
      <c r="E3028" s="172">
        <f>_xll.qlInterestRateIndexValueDate(IndexON,D3028)</f>
        <v>60721</v>
      </c>
      <c r="F3028" s="188">
        <f>IFERROR(_xll.qlIndexFixing(IndexON,D3028,TRUE,_xll.ohTrigger(RecalcTrigger,TriggerON)),NA())</f>
        <v>1.7366843378627816E-2</v>
      </c>
      <c r="H3028" s="42">
        <f>_xll.qlCalendarAdvance(Calendar,$H3027,B3028,"f",FALSE)</f>
        <v>60721</v>
      </c>
      <c r="I3028" s="172">
        <f>_xll.qlInterestRateIndexValueDate(Index1M,$H3028)</f>
        <v>60721</v>
      </c>
      <c r="J3028" s="177">
        <f>IFERROR(_xll.qlIndexFixing(Index1M,$H3028,TRUE,_xll.ohTrigger(RecalcTrigger,Trigger1M)),NA())</f>
        <v>1.7482905753107132E-2</v>
      </c>
      <c r="K3028" s="44">
        <f>IFERROR(_xll.qlIndexFixing(Index3M,H3028,TRUE,_xll.ohTrigger(RecalcTrigger,Trigger3M)),NA())</f>
        <v>1.7894580675427416E-2</v>
      </c>
      <c r="L3028" s="44">
        <f>IFERROR(_xll.qlIndexFixing(Index6M,$H3028,TRUE,_xll.ohTrigger(RecalcTrigger,Trigger6M)),NA())</f>
        <v>1.8086586419453952E-2</v>
      </c>
      <c r="M3028" s="178">
        <f>IFERROR(_xll.qlIndexFixing(Index1Y,$H3028,TRUE,_xll.ohTrigger(RecalcTrigger,Trigger1Y)),NA())</f>
        <v>1.8382717623517397E-2</v>
      </c>
      <c r="N3028" s="177">
        <f>IFERROR(_xll.qlIndexFixing(ONIndex1M,I3028,TRUE,_xll.ohTrigger(RecalcTrigger,Trigger1M)),NA())</f>
        <v>1.7451838788339336E-2</v>
      </c>
      <c r="O3028" s="44">
        <f>IFERROR(_xll.qlIndexFixing(ONIndex3M,I3028,TRUE,_xll.ohTrigger(RecalcTrigger,Trigger3M)),NA())</f>
        <v>1.7804118548117032E-2</v>
      </c>
      <c r="P3028" s="44">
        <f>IFERROR(_xll.qlIndexFixing(ONIndex6M,I3028,TRUE,_xll.ohTrigger(RecalcTrigger,Trigger6M)),NA())</f>
        <v>1.7907015941259763E-2</v>
      </c>
      <c r="Q3028" s="178">
        <f>IFERROR(_xll.qlIndexFixing(ONIndex1Y,I3028,TRUE,_xll.ohTrigger(RecalcTrigger,Trigger1Y)),NA())</f>
        <v>1.8024334713335755E-2</v>
      </c>
    </row>
    <row r="3029" spans="2:17" x14ac:dyDescent="0.2">
      <c r="B3029" s="39" t="s">
        <v>42</v>
      </c>
      <c r="D3029" s="42">
        <f>_xll.qlCalendarAdvance(Calendar,$D3028,B3029,"f",FALSE)</f>
        <v>60728</v>
      </c>
      <c r="E3029" s="172">
        <f>_xll.qlInterestRateIndexValueDate(IndexON,D3029)</f>
        <v>60728</v>
      </c>
      <c r="F3029" s="188">
        <f>IFERROR(_xll.qlIndexFixing(IndexON,D3029,TRUE,_xll.ohTrigger(RecalcTrigger,TriggerON)),NA())</f>
        <v>1.7374636116629372E-2</v>
      </c>
      <c r="H3029" s="42">
        <f>_xll.qlCalendarAdvance(Calendar,$H3028,B3029,"f",FALSE)</f>
        <v>60728</v>
      </c>
      <c r="I3029" s="172">
        <f>_xll.qlInterestRateIndexValueDate(Index1M,$H3029)</f>
        <v>60728</v>
      </c>
      <c r="J3029" s="177">
        <f>IFERROR(_xll.qlIndexFixing(Index1M,$H3029,TRUE,_xll.ohTrigger(RecalcTrigger,Trigger1M)),NA())</f>
        <v>1.7490505473904221E-2</v>
      </c>
      <c r="K3029" s="44">
        <f>IFERROR(_xll.qlIndexFixing(Index3M,H3029,TRUE,_xll.ohTrigger(RecalcTrigger,Trigger3M)),NA())</f>
        <v>1.790137702193224E-2</v>
      </c>
      <c r="L3029" s="44">
        <f>IFERROR(_xll.qlIndexFixing(Index6M,$H3029,TRUE,_xll.ohTrigger(RecalcTrigger,Trigger6M)),NA())</f>
        <v>1.8093105493377289E-2</v>
      </c>
      <c r="M3029" s="178">
        <f>IFERROR(_xll.qlIndexFixing(Index1Y,$H3029,TRUE,_xll.ohTrigger(RecalcTrigger,Trigger1Y)),NA())</f>
        <v>1.8390094045701799E-2</v>
      </c>
      <c r="N3029" s="177">
        <f>IFERROR(_xll.qlIndexFixing(ONIndex1M,I3029,TRUE,_xll.ohTrigger(RecalcTrigger,Trigger1M)),NA())</f>
        <v>1.7460496871096742E-2</v>
      </c>
      <c r="O3029" s="44">
        <f>IFERROR(_xll.qlIndexFixing(ONIndex3M,I3029,TRUE,_xll.ohTrigger(RecalcTrigger,Trigger3M)),NA())</f>
        <v>1.781197279376201E-2</v>
      </c>
      <c r="P3029" s="44">
        <f>IFERROR(_xll.qlIndexFixing(ONIndex6M,I3029,TRUE,_xll.ohTrigger(RecalcTrigger,Trigger6M)),NA())</f>
        <v>1.7914641772064366E-2</v>
      </c>
      <c r="Q3029" s="178">
        <f>IFERROR(_xll.qlIndexFixing(ONIndex1Y,I3029,TRUE,_xll.ohTrigger(RecalcTrigger,Trigger1Y)),NA())</f>
        <v>1.8031970327885283E-2</v>
      </c>
    </row>
    <row r="3030" spans="2:17" x14ac:dyDescent="0.2">
      <c r="B3030" s="39" t="s">
        <v>42</v>
      </c>
      <c r="D3030" s="42">
        <f>_xll.qlCalendarAdvance(Calendar,$D3029,B3030,"f",FALSE)</f>
        <v>60735</v>
      </c>
      <c r="E3030" s="172">
        <f>_xll.qlInterestRateIndexValueDate(IndexON,D3030)</f>
        <v>60735</v>
      </c>
      <c r="F3030" s="188">
        <f>IFERROR(_xll.qlIndexFixing(IndexON,D3030,TRUE,_xll.ohTrigger(RecalcTrigger,TriggerON)),NA())</f>
        <v>1.7382413467103008E-2</v>
      </c>
      <c r="H3030" s="42">
        <f>_xll.qlCalendarAdvance(Calendar,$H3029,B3030,"f",FALSE)</f>
        <v>60735</v>
      </c>
      <c r="I3030" s="172">
        <f>_xll.qlInterestRateIndexValueDate(Index1M,$H3030)</f>
        <v>60735</v>
      </c>
      <c r="J3030" s="177">
        <f>IFERROR(_xll.qlIndexFixing(Index1M,$H3030,TRUE,_xll.ohTrigger(RecalcTrigger,Trigger1M)),NA())</f>
        <v>1.7499123008429301E-2</v>
      </c>
      <c r="K3030" s="44">
        <f>IFERROR(_xll.qlIndexFixing(Index3M,H3030,TRUE,_xll.ohTrigger(RecalcTrigger,Trigger3M)),NA())</f>
        <v>1.7909150225303313E-2</v>
      </c>
      <c r="L3030" s="44">
        <f>IFERROR(_xll.qlIndexFixing(Index6M,$H3030,TRUE,_xll.ohTrigger(RecalcTrigger,Trigger6M)),NA())</f>
        <v>1.8100587422177239E-2</v>
      </c>
      <c r="M3030" s="178">
        <f>IFERROR(_xll.qlIndexFixing(Index1Y,$H3030,TRUE,_xll.ohTrigger(RecalcTrigger,Trigger1Y)),NA())</f>
        <v>1.8397455167311616E-2</v>
      </c>
      <c r="N3030" s="177">
        <f>IFERROR(_xll.qlIndexFixing(ONIndex1M,I3030,TRUE,_xll.ohTrigger(RecalcTrigger,Trigger1M)),NA())</f>
        <v>1.7469137857627492E-2</v>
      </c>
      <c r="O3030" s="44">
        <f>IFERROR(_xll.qlIndexFixing(ONIndex3M,I3030,TRUE,_xll.ohTrigger(RecalcTrigger,Trigger3M)),NA())</f>
        <v>1.7819811530390695E-2</v>
      </c>
      <c r="P3030" s="44">
        <f>IFERROR(_xll.qlIndexFixing(ONIndex6M,I3030,TRUE,_xll.ohTrigger(RecalcTrigger,Trigger6M)),NA())</f>
        <v>1.7922252544875228E-2</v>
      </c>
      <c r="Q3030" s="178">
        <f>IFERROR(_xll.qlIndexFixing(ONIndex1Y,I3030,TRUE,_xll.ohTrigger(RecalcTrigger,Trigger1Y)),NA())</f>
        <v>1.8039590865152055E-2</v>
      </c>
    </row>
    <row r="3031" spans="2:17" x14ac:dyDescent="0.2">
      <c r="B3031" s="39" t="s">
        <v>42</v>
      </c>
      <c r="D3031" s="42">
        <f>_xll.qlCalendarAdvance(Calendar,$D3030,B3031,"f",FALSE)</f>
        <v>60742</v>
      </c>
      <c r="E3031" s="172">
        <f>_xll.qlInterestRateIndexValueDate(IndexON,D3031)</f>
        <v>60742</v>
      </c>
      <c r="F3031" s="188">
        <f>IFERROR(_xll.qlIndexFixing(IndexON,D3031,TRUE,_xll.ohTrigger(RecalcTrigger,TriggerON)),NA())</f>
        <v>1.7390175430048727E-2</v>
      </c>
      <c r="H3031" s="42">
        <f>_xll.qlCalendarAdvance(Calendar,$H3030,B3031,"f",FALSE)</f>
        <v>60742</v>
      </c>
      <c r="I3031" s="172">
        <f>_xll.qlInterestRateIndexValueDate(Index1M,$H3031)</f>
        <v>60742</v>
      </c>
      <c r="J3031" s="177">
        <f>IFERROR(_xll.qlIndexFixing(Index1M,$H3031,TRUE,_xll.ohTrigger(RecalcTrigger,Trigger1M)),NA())</f>
        <v>1.7507723428908349E-2</v>
      </c>
      <c r="K3031" s="44">
        <f>IFERROR(_xll.qlIndexFixing(Index3M,H3031,TRUE,_xll.ohTrigger(RecalcTrigger,Trigger3M)),NA())</f>
        <v>1.7916907866064237E-2</v>
      </c>
      <c r="L3031" s="44">
        <f>IFERROR(_xll.qlIndexFixing(Index6M,$H3031,TRUE,_xll.ohTrigger(RecalcTrigger,Trigger6M)),NA())</f>
        <v>1.810805418476806E-2</v>
      </c>
      <c r="M3031" s="178">
        <f>IFERROR(_xll.qlIndexFixing(Index1Y,$H3031,TRUE,_xll.ohTrigger(RecalcTrigger,Trigger1Y)),NA())</f>
        <v>1.8404800988014003E-2</v>
      </c>
      <c r="N3031" s="177">
        <f>IFERROR(_xll.qlIndexFixing(ONIndex1M,I3031,TRUE,_xll.ohTrigger(RecalcTrigger,Trigger1M)),NA())</f>
        <v>1.7477761747931586E-2</v>
      </c>
      <c r="O3031" s="44">
        <f>IFERROR(_xll.qlIndexFixing(ONIndex3M,I3031,TRUE,_xll.ohTrigger(RecalcTrigger,Trigger3M)),NA())</f>
        <v>1.7827634758003086E-2</v>
      </c>
      <c r="P3031" s="44">
        <f>IFERROR(_xll.qlIndexFixing(ONIndex6M,I3031,TRUE,_xll.ohTrigger(RecalcTrigger,Trigger6M)),NA())</f>
        <v>1.7929848259692349E-2</v>
      </c>
      <c r="Q3031" s="178">
        <f>IFERROR(_xll.qlIndexFixing(ONIndex1Y,I3031,TRUE,_xll.ohTrigger(RecalcTrigger,Trigger1Y)),NA())</f>
        <v>1.8047196325136072E-2</v>
      </c>
    </row>
    <row r="3032" spans="2:17" x14ac:dyDescent="0.2">
      <c r="B3032" s="39" t="s">
        <v>42</v>
      </c>
      <c r="D3032" s="42">
        <f>_xll.qlCalendarAdvance(Calendar,$D3031,B3032,"f",FALSE)</f>
        <v>60749</v>
      </c>
      <c r="E3032" s="172">
        <f>_xll.qlInterestRateIndexValueDate(IndexON,D3032)</f>
        <v>60749</v>
      </c>
      <c r="F3032" s="188">
        <f>IFERROR(_xll.qlIndexFixing(IndexON,D3032,TRUE,_xll.ohTrigger(RecalcTrigger,TriggerON)),NA())</f>
        <v>1.7397922005547573E-2</v>
      </c>
      <c r="H3032" s="42">
        <f>_xll.qlCalendarAdvance(Calendar,$H3031,B3032,"f",FALSE)</f>
        <v>60749</v>
      </c>
      <c r="I3032" s="172">
        <f>_xll.qlInterestRateIndexValueDate(Index1M,$H3032)</f>
        <v>60749</v>
      </c>
      <c r="J3032" s="177">
        <f>IFERROR(_xll.qlIndexFixing(Index1M,$H3032,TRUE,_xll.ohTrigger(RecalcTrigger,Trigger1M)),NA())</f>
        <v>1.7516306735311647E-2</v>
      </c>
      <c r="K3032" s="44">
        <f>IFERROR(_xll.qlIndexFixing(Index3M,H3032,TRUE,_xll.ohTrigger(RecalcTrigger,Trigger3M)),NA())</f>
        <v>1.7924649944127728E-2</v>
      </c>
      <c r="L3032" s="44">
        <f>IFERROR(_xll.qlIndexFixing(Index6M,$H3032,TRUE,_xll.ohTrigger(RecalcTrigger,Trigger6M)),NA())</f>
        <v>1.8115505780982793E-2</v>
      </c>
      <c r="M3032" s="178">
        <f>IFERROR(_xll.qlIndexFixing(Index1Y,$H3032,TRUE,_xll.ohTrigger(RecalcTrigger,Trigger1Y)),NA())</f>
        <v>1.8412131507477003E-2</v>
      </c>
      <c r="N3032" s="177">
        <f>IFERROR(_xll.qlIndexFixing(ONIndex1M,I3032,TRUE,_xll.ohTrigger(RecalcTrigger,Trigger1M)),NA())</f>
        <v>1.7486368542252162E-2</v>
      </c>
      <c r="O3032" s="44">
        <f>IFERROR(_xll.qlIndexFixing(ONIndex3M,I3032,TRUE,_xll.ohTrigger(RecalcTrigger,Trigger3M)),NA())</f>
        <v>1.7835442476842323E-2</v>
      </c>
      <c r="P3032" s="44">
        <f>IFERROR(_xll.qlIndexFixing(ONIndex6M,I3032,TRUE,_xll.ohTrigger(RecalcTrigger,Trigger6M)),NA())</f>
        <v>1.7937428916839915E-2</v>
      </c>
      <c r="Q3032" s="178">
        <f>IFERROR(_xll.qlIndexFixing(ONIndex1Y,I3032,TRUE,_xll.ohTrigger(RecalcTrigger,Trigger1Y)),NA())</f>
        <v>1.8054786708080472E-2</v>
      </c>
    </row>
    <row r="3033" spans="2:17" x14ac:dyDescent="0.2">
      <c r="B3033" s="39" t="s">
        <v>42</v>
      </c>
      <c r="D3033" s="42">
        <f>_xll.qlCalendarAdvance(Calendar,$D3032,B3033,"f",FALSE)</f>
        <v>60756</v>
      </c>
      <c r="E3033" s="172">
        <f>_xll.qlInterestRateIndexValueDate(IndexON,D3033)</f>
        <v>60756</v>
      </c>
      <c r="F3033" s="188">
        <f>IFERROR(_xll.qlIndexFixing(IndexON,D3033,TRUE,_xll.ohTrigger(RecalcTrigger,TriggerON)),NA())</f>
        <v>1.7405653193599546E-2</v>
      </c>
      <c r="H3033" s="42">
        <f>_xll.qlCalendarAdvance(Calendar,$H3032,B3033,"f",FALSE)</f>
        <v>60756</v>
      </c>
      <c r="I3033" s="172">
        <f>_xll.qlInterestRateIndexValueDate(Index1M,$H3033)</f>
        <v>60756</v>
      </c>
      <c r="J3033" s="177">
        <f>IFERROR(_xll.qlIndexFixing(Index1M,$H3033,TRUE,_xll.ohTrigger(RecalcTrigger,Trigger1M)),NA())</f>
        <v>1.7525903803651946E-2</v>
      </c>
      <c r="K3033" s="44">
        <f>IFERROR(_xll.qlIndexFixing(Index3M,H3033,TRUE,_xll.ohTrigger(RecalcTrigger,Trigger3M)),NA())</f>
        <v>1.7933365219863107E-2</v>
      </c>
      <c r="L3033" s="44">
        <f>IFERROR(_xll.qlIndexFixing(Index6M,$H3033,TRUE,_xll.ohTrigger(RecalcTrigger,Trigger6M)),NA())</f>
        <v>1.8123916658206063E-2</v>
      </c>
      <c r="M3033" s="178">
        <f>IFERROR(_xll.qlIndexFixing(Index1Y,$H3033,TRUE,_xll.ohTrigger(RecalcTrigger,Trigger1Y)),NA())</f>
        <v>1.8419446725370436E-2</v>
      </c>
      <c r="N3033" s="177">
        <f>IFERROR(_xll.qlIndexFixing(ONIndex1M,I3033,TRUE,_xll.ohTrigger(RecalcTrigger,Trigger1M)),NA())</f>
        <v>1.7494958240183989E-2</v>
      </c>
      <c r="O3033" s="44">
        <f>IFERROR(_xll.qlIndexFixing(ONIndex3M,I3033,TRUE,_xll.ohTrigger(RecalcTrigger,Trigger3M)),NA())</f>
        <v>1.7843234686665266E-2</v>
      </c>
      <c r="P3033" s="44">
        <f>IFERROR(_xll.qlIndexFixing(ONIndex6M,I3033,TRUE,_xll.ohTrigger(RecalcTrigger,Trigger6M)),NA())</f>
        <v>1.7944994515912693E-2</v>
      </c>
      <c r="Q3033" s="178">
        <f>IFERROR(_xll.qlIndexFixing(ONIndex1Y,I3033,TRUE,_xll.ohTrigger(RecalcTrigger,Trigger1Y)),NA())</f>
        <v>1.8062362013742117E-2</v>
      </c>
    </row>
    <row r="3034" spans="2:17" x14ac:dyDescent="0.2">
      <c r="B3034" s="39" t="s">
        <v>42</v>
      </c>
      <c r="D3034" s="42">
        <f>_xll.qlCalendarAdvance(Calendar,$D3033,B3034,"f",FALSE)</f>
        <v>60763</v>
      </c>
      <c r="E3034" s="172">
        <f>_xll.qlInterestRateIndexValueDate(IndexON,D3034)</f>
        <v>60763</v>
      </c>
      <c r="F3034" s="188">
        <f>IFERROR(_xll.qlIndexFixing(IndexON,D3034,TRUE,_xll.ohTrigger(RecalcTrigger,TriggerON)),NA())</f>
        <v>1.7413368994042555E-2</v>
      </c>
      <c r="H3034" s="42">
        <f>_xll.qlCalendarAdvance(Calendar,$H3033,B3034,"f",FALSE)</f>
        <v>60763</v>
      </c>
      <c r="I3034" s="172">
        <f>_xll.qlInterestRateIndexValueDate(Index1M,$H3034)</f>
        <v>60763</v>
      </c>
      <c r="J3034" s="177">
        <f>IFERROR(_xll.qlIndexFixing(Index1M,$H3034,TRUE,_xll.ohTrigger(RecalcTrigger,Trigger1M)),NA())</f>
        <v>1.7534452069585153E-2</v>
      </c>
      <c r="K3034" s="44">
        <f>IFERROR(_xll.qlIndexFixing(Index3M,H3034,TRUE,_xll.ohTrigger(RecalcTrigger,Trigger3M)),NA())</f>
        <v>1.7941075438654926E-2</v>
      </c>
      <c r="L3034" s="44">
        <f>IFERROR(_xll.qlIndexFixing(Index6M,$H3034,TRUE,_xll.ohTrigger(RecalcTrigger,Trigger6M)),NA())</f>
        <v>1.8131337204657261E-2</v>
      </c>
      <c r="M3034" s="178">
        <f>IFERROR(_xll.qlIndexFixing(Index1Y,$H3034,TRUE,_xll.ohTrigger(RecalcTrigger,Trigger1Y)),NA())</f>
        <v>1.8426746641362568E-2</v>
      </c>
      <c r="N3034" s="177">
        <f>IFERROR(_xll.qlIndexFixing(ONIndex1M,I3034,TRUE,_xll.ohTrigger(RecalcTrigger,Trigger1M)),NA())</f>
        <v>1.7503530842132298E-2</v>
      </c>
      <c r="O3034" s="44">
        <f>IFERROR(_xll.qlIndexFixing(ONIndex3M,I3034,TRUE,_xll.ohTrigger(RecalcTrigger,Trigger3M)),NA())</f>
        <v>1.7851011387634008E-2</v>
      </c>
      <c r="P3034" s="44">
        <f>IFERROR(_xll.qlIndexFixing(ONIndex6M,I3034,TRUE,_xll.ohTrigger(RecalcTrigger,Trigger6M)),NA())</f>
        <v>1.7952545057072777E-2</v>
      </c>
      <c r="Q3034" s="178">
        <f>IFERROR(_xll.qlIndexFixing(ONIndex1Y,I3034,TRUE,_xll.ohTrigger(RecalcTrigger,Trigger1Y)),NA())</f>
        <v>1.8069922242121006E-2</v>
      </c>
    </row>
    <row r="3035" spans="2:17" x14ac:dyDescent="0.2">
      <c r="B3035" s="39" t="s">
        <v>42</v>
      </c>
      <c r="D3035" s="42">
        <f>_xll.qlCalendarAdvance(Calendar,$D3034,B3035,"f",FALSE)</f>
        <v>60770</v>
      </c>
      <c r="E3035" s="172">
        <f>_xll.qlInterestRateIndexValueDate(IndexON,D3035)</f>
        <v>60770</v>
      </c>
      <c r="F3035" s="188">
        <f>IFERROR(_xll.qlIndexFixing(IndexON,D3035,TRUE,_xll.ohTrigger(RecalcTrigger,TriggerON)),NA())</f>
        <v>1.7421069407200784E-2</v>
      </c>
      <c r="H3035" s="42">
        <f>_xll.qlCalendarAdvance(Calendar,$H3034,B3035,"f",FALSE)</f>
        <v>60770</v>
      </c>
      <c r="I3035" s="172">
        <f>_xll.qlInterestRateIndexValueDate(Index1M,$H3035)</f>
        <v>60770</v>
      </c>
      <c r="J3035" s="177">
        <f>IFERROR(_xll.qlIndexFixing(Index1M,$H3035,TRUE,_xll.ohTrigger(RecalcTrigger,Trigger1M)),NA())</f>
        <v>1.754298322071119E-2</v>
      </c>
      <c r="K3035" s="44">
        <f>IFERROR(_xll.qlIndexFixing(Index3M,H3035,TRUE,_xll.ohTrigger(RecalcTrigger,Trigger3M)),NA())</f>
        <v>1.7948770093871327E-2</v>
      </c>
      <c r="L3035" s="44">
        <f>IFERROR(_xll.qlIndexFixing(Index6M,$H3035,TRUE,_xll.ohTrigger(RecalcTrigger,Trigger6M)),NA())</f>
        <v>1.8138742583613265E-2</v>
      </c>
      <c r="M3035" s="178">
        <f>IFERROR(_xll.qlIndexFixing(Index1Y,$H3035,TRUE,_xll.ohTrigger(RecalcTrigger,Trigger1Y)),NA())</f>
        <v>1.8434031255124106E-2</v>
      </c>
      <c r="N3035" s="177">
        <f>IFERROR(_xll.qlIndexFixing(ONIndex1M,I3035,TRUE,_xll.ohTrigger(RecalcTrigger,Trigger1M)),NA())</f>
        <v>1.7512086347934996E-2</v>
      </c>
      <c r="O3035" s="44">
        <f>IFERROR(_xll.qlIndexFixing(ONIndex3M,I3035,TRUE,_xll.ohTrigger(RecalcTrigger,Trigger3M)),NA())</f>
        <v>1.7858772579586457E-2</v>
      </c>
      <c r="P3035" s="44">
        <f>IFERROR(_xll.qlIndexFixing(ONIndex6M,I3035,TRUE,_xll.ohTrigger(RecalcTrigger,Trigger6M)),NA())</f>
        <v>1.7960080540401213E-2</v>
      </c>
      <c r="Q3035" s="178">
        <f>IFERROR(_xll.qlIndexFixing(ONIndex1Y,I3035,TRUE,_xll.ohTrigger(RecalcTrigger,Trigger1Y)),NA())</f>
        <v>1.8077467393298186E-2</v>
      </c>
    </row>
    <row r="3036" spans="2:17" x14ac:dyDescent="0.2">
      <c r="B3036" s="39" t="s">
        <v>42</v>
      </c>
      <c r="D3036" s="42">
        <f>_xll.qlCalendarAdvance(Calendar,$D3035,B3036,"f",FALSE)</f>
        <v>60777</v>
      </c>
      <c r="E3036" s="172">
        <f>_xll.qlInterestRateIndexValueDate(IndexON,D3036)</f>
        <v>60777</v>
      </c>
      <c r="F3036" s="188">
        <f>IFERROR(_xll.qlIndexFixing(IndexON,D3036,TRUE,_xll.ohTrigger(RecalcTrigger,TriggerON)),NA())</f>
        <v>1.7428754432912141E-2</v>
      </c>
      <c r="H3036" s="42">
        <f>_xll.qlCalendarAdvance(Calendar,$H3035,B3036,"f",FALSE)</f>
        <v>60777</v>
      </c>
      <c r="I3036" s="172">
        <f>_xll.qlInterestRateIndexValueDate(Index1M,$H3036)</f>
        <v>60777</v>
      </c>
      <c r="J3036" s="177">
        <f>IFERROR(_xll.qlIndexFixing(Index1M,$H3036,TRUE,_xll.ohTrigger(RecalcTrigger,Trigger1M)),NA())</f>
        <v>1.7551497256982997E-2</v>
      </c>
      <c r="K3036" s="44">
        <f>IFERROR(_xll.qlIndexFixing(Index3M,H3036,TRUE,_xll.ohTrigger(RecalcTrigger,Trigger3M)),NA())</f>
        <v>1.7956449185422454E-2</v>
      </c>
      <c r="L3036" s="44">
        <f>IFERROR(_xll.qlIndexFixing(Index6M,$H3036,TRUE,_xll.ohTrigger(RecalcTrigger,Trigger6M)),NA())</f>
        <v>1.8146132794906695E-2</v>
      </c>
      <c r="M3036" s="178">
        <f>IFERROR(_xll.qlIndexFixing(Index1Y,$H3036,TRUE,_xll.ohTrigger(RecalcTrigger,Trigger1Y)),NA())</f>
        <v>1.844130056632598E-2</v>
      </c>
      <c r="N3036" s="177">
        <f>IFERROR(_xll.qlIndexFixing(ONIndex1M,I3036,TRUE,_xll.ohTrigger(RecalcTrigger,Trigger1M)),NA())</f>
        <v>1.7520624757592085E-2</v>
      </c>
      <c r="O3036" s="44">
        <f>IFERROR(_xll.qlIndexFixing(ONIndex3M,I3036,TRUE,_xll.ohTrigger(RecalcTrigger,Trigger3M)),NA())</f>
        <v>1.7866518262765752E-2</v>
      </c>
      <c r="P3036" s="44">
        <f>IFERROR(_xll.qlIndexFixing(ONIndex6M,I3036,TRUE,_xll.ohTrigger(RecalcTrigger,Trigger6M)),NA())</f>
        <v>1.7967600965816954E-2</v>
      </c>
      <c r="Q3036" s="178">
        <f>IFERROR(_xll.qlIndexFixing(ONIndex1Y,I3036,TRUE,_xll.ohTrigger(RecalcTrigger,Trigger1Y)),NA())</f>
        <v>1.8084997467273656E-2</v>
      </c>
    </row>
    <row r="3037" spans="2:17" x14ac:dyDescent="0.2">
      <c r="B3037" s="39" t="s">
        <v>42</v>
      </c>
      <c r="D3037" s="42">
        <f>_xll.qlCalendarAdvance(Calendar,$D3036,B3037,"f",FALSE)</f>
        <v>60784</v>
      </c>
      <c r="E3037" s="172">
        <f>_xll.qlInterestRateIndexValueDate(IndexON,D3037)</f>
        <v>60784</v>
      </c>
      <c r="F3037" s="188">
        <f>IFERROR(_xll.qlIndexFixing(IndexON,D3037,TRUE,_xll.ohTrigger(RecalcTrigger,TriggerON)),NA())</f>
        <v>1.7436424070933487E-2</v>
      </c>
      <c r="H3037" s="42">
        <f>_xll.qlCalendarAdvance(Calendar,$H3036,B3037,"f",FALSE)</f>
        <v>60784</v>
      </c>
      <c r="I3037" s="172">
        <f>_xll.qlInterestRateIndexValueDate(Index1M,$H3037)</f>
        <v>60784</v>
      </c>
      <c r="J3037" s="177">
        <f>IFERROR(_xll.qlIndexFixing(Index1M,$H3037,TRUE,_xll.ohTrigger(RecalcTrigger,Trigger1M)),NA())</f>
        <v>1.7558966554876248E-2</v>
      </c>
      <c r="K3037" s="44">
        <f>IFERROR(_xll.qlIndexFixing(Index3M,H3037,TRUE,_xll.ohTrigger(RecalcTrigger,Trigger3M)),NA())</f>
        <v>1.796411271321581E-2</v>
      </c>
      <c r="L3037" s="44">
        <f>IFERROR(_xll.qlIndexFixing(Index6M,$H3037,TRUE,_xll.ohTrigger(RecalcTrigger,Trigger6M)),NA())</f>
        <v>1.8152536260511117E-2</v>
      </c>
      <c r="M3037" s="178">
        <f>IFERROR(_xll.qlIndexFixing(Index1Y,$H3037,TRUE,_xll.ohTrigger(RecalcTrigger,Trigger1Y)),NA())</f>
        <v>1.8448554574639564E-2</v>
      </c>
      <c r="N3037" s="177">
        <f>IFERROR(_xll.qlIndexFixing(ONIndex1M,I3037,TRUE,_xll.ohTrigger(RecalcTrigger,Trigger1M)),NA())</f>
        <v>1.7529146071022517E-2</v>
      </c>
      <c r="O3037" s="44">
        <f>IFERROR(_xll.qlIndexFixing(ONIndex3M,I3037,TRUE,_xll.ohTrigger(RecalcTrigger,Trigger3M)),NA())</f>
        <v>1.7874248436847706E-2</v>
      </c>
      <c r="P3037" s="44">
        <f>IFERROR(_xll.qlIndexFixing(ONIndex6M,I3037,TRUE,_xll.ohTrigger(RecalcTrigger,Trigger6M)),NA())</f>
        <v>1.7975106333320001E-2</v>
      </c>
      <c r="Q3037" s="178">
        <f>IFERROR(_xll.qlIndexFixing(ONIndex1Y,I3037,TRUE,_xll.ohTrigger(RecalcTrigger,Trigger1Y)),NA())</f>
        <v>1.809251246396637E-2</v>
      </c>
    </row>
    <row r="3038" spans="2:17" x14ac:dyDescent="0.2">
      <c r="B3038" s="39" t="s">
        <v>42</v>
      </c>
      <c r="D3038" s="42">
        <f>_xll.qlCalendarAdvance(Calendar,$D3037,B3038,"f",FALSE)</f>
        <v>60791</v>
      </c>
      <c r="E3038" s="172">
        <f>_xll.qlInterestRateIndexValueDate(IndexON,D3038)</f>
        <v>60791</v>
      </c>
      <c r="F3038" s="188">
        <f>IFERROR(_xll.qlIndexFixing(IndexON,D3038,TRUE,_xll.ohTrigger(RecalcTrigger,TriggerON)),NA())</f>
        <v>1.7444078321589007E-2</v>
      </c>
      <c r="H3038" s="42">
        <f>_xll.qlCalendarAdvance(Calendar,$H3037,B3038,"f",FALSE)</f>
        <v>60791</v>
      </c>
      <c r="I3038" s="172">
        <f>_xll.qlInterestRateIndexValueDate(Index1M,$H3038)</f>
        <v>60791</v>
      </c>
      <c r="J3038" s="177">
        <f>IFERROR(_xll.qlIndexFixing(Index1M,$H3038,TRUE,_xll.ohTrigger(RecalcTrigger,Trigger1M)),NA())</f>
        <v>1.7567447176044304E-2</v>
      </c>
      <c r="K3038" s="44">
        <f>IFERROR(_xll.qlIndexFixing(Index3M,H3038,TRUE,_xll.ohTrigger(RecalcTrigger,Trigger3M)),NA())</f>
        <v>1.7971760677163304E-2</v>
      </c>
      <c r="L3038" s="44">
        <f>IFERROR(_xll.qlIndexFixing(Index6M,$H3038,TRUE,_xll.ohTrigger(RecalcTrigger,Trigger6M)),NA())</f>
        <v>1.8159896854933827E-2</v>
      </c>
      <c r="M3038" s="178">
        <f>IFERROR(_xll.qlIndexFixing(Index1Y,$H3038,TRUE,_xll.ohTrigger(RecalcTrigger,Trigger1Y)),NA())</f>
        <v>1.8455793279737787E-2</v>
      </c>
      <c r="N3038" s="177">
        <f>IFERROR(_xll.qlIndexFixing(ONIndex1M,I3038,TRUE,_xll.ohTrigger(RecalcTrigger,Trigger1M)),NA())</f>
        <v>1.7537650288226292E-2</v>
      </c>
      <c r="O3038" s="44">
        <f>IFERROR(_xll.qlIndexFixing(ONIndex3M,I3038,TRUE,_xll.ohTrigger(RecalcTrigger,Trigger3M)),NA())</f>
        <v>1.788196310207546E-2</v>
      </c>
      <c r="P3038" s="44">
        <f>IFERROR(_xll.qlIndexFixing(ONIndex6M,I3038,TRUE,_xll.ohTrigger(RecalcTrigger,Trigger6M)),NA())</f>
        <v>1.7982596642829307E-2</v>
      </c>
      <c r="Q3038" s="178">
        <f>IFERROR(_xll.qlIndexFixing(ONIndex1Y,I3038,TRUE,_xll.ohTrigger(RecalcTrigger,Trigger1Y)),NA())</f>
        <v>1.8100012383538422E-2</v>
      </c>
    </row>
    <row r="3039" spans="2:17" x14ac:dyDescent="0.2">
      <c r="B3039" s="39" t="s">
        <v>42</v>
      </c>
      <c r="D3039" s="42">
        <f>_xll.qlCalendarAdvance(Calendar,$D3038,B3039,"f",FALSE)</f>
        <v>60798</v>
      </c>
      <c r="E3039" s="172">
        <f>_xll.qlInterestRateIndexValueDate(IndexON,D3039)</f>
        <v>60798</v>
      </c>
      <c r="F3039" s="188">
        <f>IFERROR(_xll.qlIndexFixing(IndexON,D3039,TRUE,_xll.ohTrigger(RecalcTrigger,TriggerON)),NA())</f>
        <v>1.7451717184797655E-2</v>
      </c>
      <c r="H3039" s="42">
        <f>_xll.qlCalendarAdvance(Calendar,$H3038,B3039,"f",FALSE)</f>
        <v>60798</v>
      </c>
      <c r="I3039" s="172">
        <f>_xll.qlInterestRateIndexValueDate(Index1M,$H3039)</f>
        <v>60798</v>
      </c>
      <c r="J3039" s="177">
        <f>IFERROR(_xll.qlIndexFixing(Index1M,$H3039,TRUE,_xll.ohTrigger(RecalcTrigger,Trigger1M)),NA())</f>
        <v>1.7575910682882667E-2</v>
      </c>
      <c r="K3039" s="44">
        <f>IFERROR(_xll.qlIndexFixing(Index3M,H3039,TRUE,_xll.ohTrigger(RecalcTrigger,Trigger3M)),NA())</f>
        <v>1.7979393077175079E-2</v>
      </c>
      <c r="L3039" s="44">
        <f>IFERROR(_xll.qlIndexFixing(Index6M,$H3039,TRUE,_xll.ohTrigger(RecalcTrigger,Trigger6M)),NA())</f>
        <v>1.8167242281807269E-2</v>
      </c>
      <c r="M3039" s="178">
        <f>IFERROR(_xll.qlIndexFixing(Index1Y,$H3039,TRUE,_xll.ohTrigger(RecalcTrigger,Trigger1Y)),NA())</f>
        <v>1.8463016681292466E-2</v>
      </c>
      <c r="N3039" s="177">
        <f>IFERROR(_xll.qlIndexFixing(ONIndex1M,I3039,TRUE,_xll.ohTrigger(RecalcTrigger,Trigger1M)),NA())</f>
        <v>1.7546137409365503E-2</v>
      </c>
      <c r="O3039" s="44">
        <f>IFERROR(_xll.qlIndexFixing(ONIndex3M,I3039,TRUE,_xll.ohTrigger(RecalcTrigger,Trigger3M)),NA())</f>
        <v>1.7889662258367967E-2</v>
      </c>
      <c r="P3039" s="44">
        <f>IFERROR(_xll.qlIndexFixing(ONIndex6M,I3039,TRUE,_xll.ohTrigger(RecalcTrigger,Trigger6M)),NA())</f>
        <v>1.7990071894506965E-2</v>
      </c>
      <c r="Q3039" s="178">
        <f>IFERROR(_xll.qlIndexFixing(ONIndex1Y,I3039,TRUE,_xll.ohTrigger(RecalcTrigger,Trigger1Y)),NA())</f>
        <v>1.8107497225746672E-2</v>
      </c>
    </row>
    <row r="3040" spans="2:17" x14ac:dyDescent="0.2">
      <c r="B3040" s="39" t="s">
        <v>42</v>
      </c>
      <c r="D3040" s="42">
        <f>_xll.qlCalendarAdvance(Calendar,$D3039,B3040,"f",FALSE)</f>
        <v>60805</v>
      </c>
      <c r="E3040" s="172">
        <f>_xll.qlInterestRateIndexValueDate(IndexON,D3040)</f>
        <v>60805</v>
      </c>
      <c r="F3040" s="188">
        <f>IFERROR(_xll.qlIndexFixing(IndexON,D3040,TRUE,_xll.ohTrigger(RecalcTrigger,TriggerON)),NA())</f>
        <v>1.745934066055943E-2</v>
      </c>
      <c r="H3040" s="42">
        <f>_xll.qlCalendarAdvance(Calendar,$H3039,B3040,"f",FALSE)</f>
        <v>60805</v>
      </c>
      <c r="I3040" s="172">
        <f>_xll.qlInterestRateIndexValueDate(Index1M,$H3040)</f>
        <v>60805</v>
      </c>
      <c r="J3040" s="177">
        <f>IFERROR(_xll.qlIndexFixing(Index1M,$H3040,TRUE,_xll.ohTrigger(RecalcTrigger,Trigger1M)),NA())</f>
        <v>1.7584357075358919E-2</v>
      </c>
      <c r="K3040" s="44">
        <f>IFERROR(_xll.qlIndexFixing(Index3M,H3040,TRUE,_xll.ohTrigger(RecalcTrigger,Trigger3M)),NA())</f>
        <v>1.7987009913161277E-2</v>
      </c>
      <c r="L3040" s="44">
        <f>IFERROR(_xll.qlIndexFixing(Index6M,$H3040,TRUE,_xll.ohTrigger(RecalcTrigger,Trigger6M)),NA())</f>
        <v>1.8174572540963593E-2</v>
      </c>
      <c r="M3040" s="178">
        <f>IFERROR(_xll.qlIndexFixing(Index1Y,$H3040,TRUE,_xll.ohTrigger(RecalcTrigger,Trigger1Y)),NA())</f>
        <v>1.8470224778978084E-2</v>
      </c>
      <c r="N3040" s="177">
        <f>IFERROR(_xll.qlIndexFixing(ONIndex1M,I3040,TRUE,_xll.ohTrigger(RecalcTrigger,Trigger1M)),NA())</f>
        <v>1.755460743444015E-2</v>
      </c>
      <c r="O3040" s="44">
        <f>IFERROR(_xll.qlIndexFixing(ONIndex3M,I3040,TRUE,_xll.ohTrigger(RecalcTrigger,Trigger3M)),NA())</f>
        <v>1.7897345905725226E-2</v>
      </c>
      <c r="P3040" s="44">
        <f>IFERROR(_xll.qlIndexFixing(ONIndex6M,I3040,TRUE,_xll.ohTrigger(RecalcTrigger,Trigger6M)),NA())</f>
        <v>1.7997532088352974E-2</v>
      </c>
      <c r="Q3040" s="178">
        <f>IFERROR(_xll.qlIndexFixing(ONIndex1Y,I3040,TRUE,_xll.ohTrigger(RecalcTrigger,Trigger1Y)),NA())</f>
        <v>1.8114966990834258E-2</v>
      </c>
    </row>
    <row r="3041" spans="2:17" x14ac:dyDescent="0.2">
      <c r="B3041" s="39" t="s">
        <v>42</v>
      </c>
      <c r="D3041" s="42">
        <f>_xll.qlCalendarAdvance(Calendar,$D3040,B3041,"f",FALSE)</f>
        <v>60812</v>
      </c>
      <c r="E3041" s="172">
        <f>_xll.qlInterestRateIndexValueDate(IndexON,D3041)</f>
        <v>60812</v>
      </c>
      <c r="F3041" s="188">
        <f>IFERROR(_xll.qlIndexFixing(IndexON,D3041,TRUE,_xll.ohTrigger(RecalcTrigger,TriggerON)),NA())</f>
        <v>1.7466948748793287E-2</v>
      </c>
      <c r="H3041" s="42">
        <f>_xll.qlCalendarAdvance(Calendar,$H3040,B3041,"f",FALSE)</f>
        <v>60812</v>
      </c>
      <c r="I3041" s="172">
        <f>_xll.qlInterestRateIndexValueDate(Index1M,$H3041)</f>
        <v>60812</v>
      </c>
      <c r="J3041" s="177">
        <f>IFERROR(_xll.qlIndexFixing(Index1M,$H3041,TRUE,_xll.ohTrigger(RecalcTrigger,Trigger1M)),NA())</f>
        <v>1.759278635342713E-2</v>
      </c>
      <c r="K3041" s="44">
        <f>IFERROR(_xll.qlIndexFixing(Index3M,H3041,TRUE,_xll.ohTrigger(RecalcTrigger,Trigger3M)),NA())</f>
        <v>1.7994611185033808E-2</v>
      </c>
      <c r="L3041" s="44">
        <f>IFERROR(_xll.qlIndexFixing(Index6M,$H3041,TRUE,_xll.ohTrigger(RecalcTrigger,Trigger6M)),NA())</f>
        <v>1.8181887632237163E-2</v>
      </c>
      <c r="M3041" s="178">
        <f>IFERROR(_xll.qlIndexFixing(Index1Y,$H3041,TRUE,_xll.ohTrigger(RecalcTrigger,Trigger1Y)),NA())</f>
        <v>1.8477417572468902E-2</v>
      </c>
      <c r="N3041" s="177">
        <f>IFERROR(_xll.qlIndexFixing(ONIndex1M,I3041,TRUE,_xll.ohTrigger(RecalcTrigger,Trigger1M)),NA())</f>
        <v>1.7563060363207095E-2</v>
      </c>
      <c r="O3041" s="44">
        <f>IFERROR(_xll.qlIndexFixing(ONIndex3M,I3041,TRUE,_xll.ohTrigger(RecalcTrigger,Trigger3M)),NA())</f>
        <v>1.7905014044147238E-2</v>
      </c>
      <c r="P3041" s="44">
        <f>IFERROR(_xll.qlIndexFixing(ONIndex6M,I3041,TRUE,_xll.ohTrigger(RecalcTrigger,Trigger6M)),NA())</f>
        <v>1.8004977224205243E-2</v>
      </c>
      <c r="Q3041" s="178">
        <f>IFERROR(_xll.qlIndexFixing(ONIndex1Y,I3041,TRUE,_xll.ohTrigger(RecalcTrigger,Trigger1Y)),NA())</f>
        <v>1.8122421678639089E-2</v>
      </c>
    </row>
    <row r="3042" spans="2:17" x14ac:dyDescent="0.2">
      <c r="B3042" s="39" t="s">
        <v>42</v>
      </c>
      <c r="D3042" s="42">
        <f>_xll.qlCalendarAdvance(Calendar,$D3041,B3042,"f",FALSE)</f>
        <v>60819</v>
      </c>
      <c r="E3042" s="172">
        <f>_xll.qlInterestRateIndexValueDate(IndexON,D3042)</f>
        <v>60819</v>
      </c>
      <c r="F3042" s="188">
        <f>IFERROR(_xll.qlIndexFixing(IndexON,D3042,TRUE,_xll.ohTrigger(RecalcTrigger,TriggerON)),NA())</f>
        <v>1.7474541449499226E-2</v>
      </c>
      <c r="H3042" s="42">
        <f>_xll.qlCalendarAdvance(Calendar,$H3041,B3042,"f",FALSE)</f>
        <v>60819</v>
      </c>
      <c r="I3042" s="172">
        <f>_xll.qlInterestRateIndexValueDate(Index1M,$H3042)</f>
        <v>60819</v>
      </c>
      <c r="J3042" s="177">
        <f>IFERROR(_xll.qlIndexFixing(Index1M,$H3042,TRUE,_xll.ohTrigger(RecalcTrigger,Trigger1M)),NA())</f>
        <v>1.7602222060714229E-2</v>
      </c>
      <c r="K3042" s="44">
        <f>IFERROR(_xll.qlIndexFixing(Index3M,H3042,TRUE,_xll.ohTrigger(RecalcTrigger,Trigger3M)),NA())</f>
        <v>1.800219689270105E-2</v>
      </c>
      <c r="L3042" s="44">
        <f>IFERROR(_xll.qlIndexFixing(Index6M,$H3042,TRUE,_xll.ohTrigger(RecalcTrigger,Trigger6M)),NA())</f>
        <v>1.8190155532346597E-2</v>
      </c>
      <c r="M3042" s="178">
        <f>IFERROR(_xll.qlIndexFixing(Index1Y,$H3042,TRUE,_xll.ohTrigger(RecalcTrigger,Trigger1Y)),NA())</f>
        <v>1.8484595061439846E-2</v>
      </c>
      <c r="N3042" s="177">
        <f>IFERROR(_xll.qlIndexFixing(ONIndex1M,I3042,TRUE,_xll.ohTrigger(RecalcTrigger,Trigger1M)),NA())</f>
        <v>1.7571496195828429E-2</v>
      </c>
      <c r="O3042" s="44">
        <f>IFERROR(_xll.qlIndexFixing(ONIndex3M,I3042,TRUE,_xll.ohTrigger(RecalcTrigger,Trigger3M)),NA())</f>
        <v>1.7912666673634003E-2</v>
      </c>
      <c r="P3042" s="44">
        <f>IFERROR(_xll.qlIndexFixing(ONIndex6M,I3042,TRUE,_xll.ohTrigger(RecalcTrigger,Trigger6M)),NA())</f>
        <v>1.8012407302063771E-2</v>
      </c>
      <c r="Q3042" s="178">
        <f>IFERROR(_xll.qlIndexFixing(ONIndex1Y,I3042,TRUE,_xll.ohTrigger(RecalcTrigger,Trigger1Y)),NA())</f>
        <v>1.8129861289242211E-2</v>
      </c>
    </row>
    <row r="3043" spans="2:17" x14ac:dyDescent="0.2">
      <c r="B3043" s="39" t="s">
        <v>42</v>
      </c>
      <c r="D3043" s="42">
        <f>_xll.qlCalendarAdvance(Calendar,$D3042,B3043,"f",FALSE)</f>
        <v>60826</v>
      </c>
      <c r="E3043" s="172">
        <f>_xll.qlInterestRateIndexValueDate(IndexON,D3043)</f>
        <v>60826</v>
      </c>
      <c r="F3043" s="188">
        <f>IFERROR(_xll.qlIndexFixing(IndexON,D3043,TRUE,_xll.ohTrigger(RecalcTrigger,TriggerON)),NA())</f>
        <v>1.7482118762839338E-2</v>
      </c>
      <c r="H3043" s="42">
        <f>_xll.qlCalendarAdvance(Calendar,$H3042,B3043,"f",FALSE)</f>
        <v>60826</v>
      </c>
      <c r="I3043" s="172">
        <f>_xll.qlInterestRateIndexValueDate(Index1M,$H3043)</f>
        <v>60826</v>
      </c>
      <c r="J3043" s="177">
        <f>IFERROR(_xll.qlIndexFixing(Index1M,$H3043,TRUE,_xll.ohTrigger(RecalcTrigger,Trigger1M)),NA())</f>
        <v>1.7610616292007733E-2</v>
      </c>
      <c r="K3043" s="44">
        <f>IFERROR(_xll.qlIndexFixing(Index3M,H3043,TRUE,_xll.ohTrigger(RecalcTrigger,Trigger3M)),NA())</f>
        <v>1.8009767036076672E-2</v>
      </c>
      <c r="L3043" s="44">
        <f>IFERROR(_xll.qlIndexFixing(Index6M,$H3043,TRUE,_xll.ohTrigger(RecalcTrigger,Trigger6M)),NA())</f>
        <v>1.8197439565307939E-2</v>
      </c>
      <c r="M3043" s="178">
        <f>IFERROR(_xll.qlIndexFixing(Index1Y,$H3043,TRUE,_xll.ohTrigger(RecalcTrigger,Trigger1Y)),NA())</f>
        <v>1.8491757245566509E-2</v>
      </c>
      <c r="N3043" s="177">
        <f>IFERROR(_xll.qlIndexFixing(ONIndex1M,I3043,TRUE,_xll.ohTrigger(RecalcTrigger,Trigger1M)),NA())</f>
        <v>1.7579914932304153E-2</v>
      </c>
      <c r="O3043" s="44">
        <f>IFERROR(_xll.qlIndexFixing(ONIndex3M,I3043,TRUE,_xll.ohTrigger(RecalcTrigger,Trigger3M)),NA())</f>
        <v>1.7920303794185521E-2</v>
      </c>
      <c r="P3043" s="44">
        <f>IFERROR(_xll.qlIndexFixing(ONIndex6M,I3043,TRUE,_xll.ohTrigger(RecalcTrigger,Trigger6M)),NA())</f>
        <v>1.8019822322171697E-2</v>
      </c>
      <c r="Q3043" s="178">
        <f>IFERROR(_xll.qlIndexFixing(ONIndex1Y,I3043,TRUE,_xll.ohTrigger(RecalcTrigger,Trigger1Y)),NA())</f>
        <v>1.8137285822643623E-2</v>
      </c>
    </row>
    <row r="3044" spans="2:17" x14ac:dyDescent="0.2">
      <c r="B3044" s="39" t="s">
        <v>42</v>
      </c>
      <c r="D3044" s="42">
        <f>_xll.qlCalendarAdvance(Calendar,$D3043,B3044,"f",FALSE)</f>
        <v>60833</v>
      </c>
      <c r="E3044" s="172">
        <f>_xll.qlInterestRateIndexValueDate(IndexON,D3044)</f>
        <v>60833</v>
      </c>
      <c r="F3044" s="188">
        <f>IFERROR(_xll.qlIndexFixing(IndexON,D3044,TRUE,_xll.ohTrigger(RecalcTrigger,TriggerON)),NA())</f>
        <v>1.7489680688570486E-2</v>
      </c>
      <c r="H3044" s="42">
        <f>_xll.qlCalendarAdvance(Calendar,$H3043,B3044,"f",FALSE)</f>
        <v>60833</v>
      </c>
      <c r="I3044" s="172">
        <f>_xll.qlInterestRateIndexValueDate(Index1M,$H3044)</f>
        <v>60833</v>
      </c>
      <c r="J3044" s="177">
        <f>IFERROR(_xll.qlIndexFixing(Index1M,$H3044,TRUE,_xll.ohTrigger(RecalcTrigger,Trigger1M)),NA())</f>
        <v>1.7618993408159422E-2</v>
      </c>
      <c r="K3044" s="44">
        <f>IFERROR(_xll.qlIndexFixing(Index3M,H3044,TRUE,_xll.ohTrigger(RecalcTrigger,Trigger3M)),NA())</f>
        <v>1.8017321615071701E-2</v>
      </c>
      <c r="L3044" s="44">
        <f>IFERROR(_xll.qlIndexFixing(Index6M,$H3044,TRUE,_xll.ohTrigger(RecalcTrigger,Trigger6M)),NA())</f>
        <v>1.8204708429270768E-2</v>
      </c>
      <c r="M3044" s="178">
        <f>IFERROR(_xll.qlIndexFixing(Index1Y,$H3044,TRUE,_xll.ohTrigger(RecalcTrigger,Trigger1Y)),NA())</f>
        <v>1.8498904124525595E-2</v>
      </c>
      <c r="N3044" s="177">
        <f>IFERROR(_xll.qlIndexFixing(ONIndex1M,I3044,TRUE,_xll.ohTrigger(RecalcTrigger,Trigger1M)),NA())</f>
        <v>1.758831657255322E-2</v>
      </c>
      <c r="O3044" s="44">
        <f>IFERROR(_xll.qlIndexFixing(ONIndex3M,I3044,TRUE,_xll.ohTrigger(RecalcTrigger,Trigger3M)),NA())</f>
        <v>1.7927925405882839E-2</v>
      </c>
      <c r="P3044" s="44">
        <f>IFERROR(_xll.qlIndexFixing(ONIndex6M,I3044,TRUE,_xll.ohTrigger(RecalcTrigger,Trigger6M)),NA())</f>
        <v>1.8027222284285882E-2</v>
      </c>
      <c r="Q3044" s="178">
        <f>IFERROR(_xll.qlIndexFixing(ONIndex1Y,I3044,TRUE,_xll.ohTrigger(RecalcTrigger,Trigger1Y)),NA())</f>
        <v>1.814469527876228E-2</v>
      </c>
    </row>
    <row r="3045" spans="2:17" x14ac:dyDescent="0.2">
      <c r="B3045" s="39" t="s">
        <v>42</v>
      </c>
      <c r="D3045" s="42">
        <f>_xll.qlCalendarAdvance(Calendar,$D3044,B3045,"f",FALSE)</f>
        <v>60840</v>
      </c>
      <c r="E3045" s="172">
        <f>_xll.qlInterestRateIndexValueDate(IndexON,D3045)</f>
        <v>60840</v>
      </c>
      <c r="F3045" s="188">
        <f>IFERROR(_xll.qlIndexFixing(IndexON,D3045,TRUE,_xll.ohTrigger(RecalcTrigger,TriggerON)),NA())</f>
        <v>1.7497227226854761E-2</v>
      </c>
      <c r="H3045" s="42">
        <f>_xll.qlCalendarAdvance(Calendar,$H3044,B3045,"f",FALSE)</f>
        <v>60840</v>
      </c>
      <c r="I3045" s="172">
        <f>_xll.qlInterestRateIndexValueDate(Index1M,$H3045)</f>
        <v>60840</v>
      </c>
      <c r="J3045" s="177">
        <f>IFERROR(_xll.qlIndexFixing(Index1M,$H3045,TRUE,_xll.ohTrigger(RecalcTrigger,Trigger1M)),NA())</f>
        <v>1.7627353409130086E-2</v>
      </c>
      <c r="K3045" s="44">
        <f>IFERROR(_xll.qlIndexFixing(Index3M,H3045,TRUE,_xll.ohTrigger(RecalcTrigger,Trigger3M)),NA())</f>
        <v>1.8024860629594519E-2</v>
      </c>
      <c r="L3045" s="44">
        <f>IFERROR(_xll.qlIndexFixing(Index6M,$H3045,TRUE,_xll.ohTrigger(RecalcTrigger,Trigger6M)),NA())</f>
        <v>1.8211962124068583E-2</v>
      </c>
      <c r="M3045" s="178">
        <f>IFERROR(_xll.qlIndexFixing(Index1Y,$H3045,TRUE,_xll.ohTrigger(RecalcTrigger,Trigger1Y)),NA())</f>
        <v>1.8506035697994028E-2</v>
      </c>
      <c r="N3045" s="177">
        <f>IFERROR(_xll.qlIndexFixing(ONIndex1M,I3045,TRUE,_xll.ohTrigger(RecalcTrigger,Trigger1M)),NA())</f>
        <v>1.7596701116656677E-2</v>
      </c>
      <c r="O3045" s="44">
        <f>IFERROR(_xll.qlIndexFixing(ONIndex3M,I3045,TRUE,_xll.ohTrigger(RecalcTrigger,Trigger3M)),NA())</f>
        <v>1.7935531508563862E-2</v>
      </c>
      <c r="P3045" s="44">
        <f>IFERROR(_xll.qlIndexFixing(ONIndex6M,I3045,TRUE,_xll.ohTrigger(RecalcTrigger,Trigger6M)),NA())</f>
        <v>1.8034607188487373E-2</v>
      </c>
      <c r="Q3045" s="178">
        <f>IFERROR(_xll.qlIndexFixing(ONIndex1Y,I3045,TRUE,_xll.ohTrigger(RecalcTrigger,Trigger1Y)),NA())</f>
        <v>1.8152089657679227E-2</v>
      </c>
    </row>
    <row r="3046" spans="2:17" x14ac:dyDescent="0.2">
      <c r="B3046" s="39" t="s">
        <v>42</v>
      </c>
      <c r="D3046" s="42">
        <f>_xll.qlCalendarAdvance(Calendar,$D3045,B3046,"f",FALSE)</f>
        <v>60847</v>
      </c>
      <c r="E3046" s="172">
        <f>_xll.qlInterestRateIndexValueDate(IndexON,D3046)</f>
        <v>60847</v>
      </c>
      <c r="F3046" s="188">
        <f>IFERROR(_xll.qlIndexFixing(IndexON,D3046,TRUE,_xll.ohTrigger(RecalcTrigger,TriggerON)),NA())</f>
        <v>1.7504758377692164E-2</v>
      </c>
      <c r="H3046" s="42">
        <f>_xll.qlCalendarAdvance(Calendar,$H3045,B3046,"f",FALSE)</f>
        <v>60847</v>
      </c>
      <c r="I3046" s="172">
        <f>_xll.qlInterestRateIndexValueDate(Index1M,$H3046)</f>
        <v>60847</v>
      </c>
      <c r="J3046" s="177">
        <f>IFERROR(_xll.qlIndexFixing(Index1M,$H3046,TRUE,_xll.ohTrigger(RecalcTrigger,Trigger1M)),NA())</f>
        <v>1.7635696294883117E-2</v>
      </c>
      <c r="K3046" s="44">
        <f>IFERROR(_xll.qlIndexFixing(Index3M,H3046,TRUE,_xll.ohTrigger(RecalcTrigger,Trigger3M)),NA())</f>
        <v>1.8032384079559677E-2</v>
      </c>
      <c r="L3046" s="44">
        <f>IFERROR(_xll.qlIndexFixing(Index6M,$H3046,TRUE,_xll.ohTrigger(RecalcTrigger,Trigger6M)),NA())</f>
        <v>1.8219200649537092E-2</v>
      </c>
      <c r="M3046" s="178">
        <f>IFERROR(_xll.qlIndexFixing(Index1Y,$H3046,TRUE,_xll.ohTrigger(RecalcTrigger,Trigger1Y)),NA())</f>
        <v>1.8513151965649399E-2</v>
      </c>
      <c r="N3046" s="177">
        <f>IFERROR(_xll.qlIndexFixing(ONIndex1M,I3046,TRUE,_xll.ohTrigger(RecalcTrigger,Trigger1M)),NA())</f>
        <v>1.760506856469557E-2</v>
      </c>
      <c r="O3046" s="44">
        <f>IFERROR(_xll.qlIndexFixing(ONIndex3M,I3046,TRUE,_xll.ohTrigger(RecalcTrigger,Trigger3M)),NA())</f>
        <v>1.7943122102309639E-2</v>
      </c>
      <c r="P3046" s="44">
        <f>IFERROR(_xll.qlIndexFixing(ONIndex6M,I3046,TRUE,_xll.ohTrigger(RecalcTrigger,Trigger6M)),NA())</f>
        <v>1.8041977034776169E-2</v>
      </c>
      <c r="Q3046" s="178">
        <f>IFERROR(_xll.qlIndexFixing(ONIndex1Y,I3046,TRUE,_xll.ohTrigger(RecalcTrigger,Trigger1Y)),NA())</f>
        <v>1.8159468959313418E-2</v>
      </c>
    </row>
    <row r="3047" spans="2:17" x14ac:dyDescent="0.2">
      <c r="B3047" s="39" t="s">
        <v>42</v>
      </c>
      <c r="D3047" s="42">
        <f>_xll.qlCalendarAdvance(Calendar,$D3046,B3047,"f",FALSE)</f>
        <v>60854</v>
      </c>
      <c r="E3047" s="172">
        <f>_xll.qlInterestRateIndexValueDate(IndexON,D3047)</f>
        <v>60854</v>
      </c>
      <c r="F3047" s="188">
        <f>IFERROR(_xll.qlIndexFixing(IndexON,D3047,TRUE,_xll.ohTrigger(RecalcTrigger,TriggerON)),NA())</f>
        <v>1.7512274141001649E-2</v>
      </c>
      <c r="H3047" s="42">
        <f>_xll.qlCalendarAdvance(Calendar,$H3046,B3047,"f",FALSE)</f>
        <v>60854</v>
      </c>
      <c r="I3047" s="172">
        <f>_xll.qlInterestRateIndexValueDate(Index1M,$H3047)</f>
        <v>60854</v>
      </c>
      <c r="J3047" s="177">
        <f>IFERROR(_xll.qlIndexFixing(Index1M,$H3047,TRUE,_xll.ohTrigger(RecalcTrigger,Trigger1M)),NA())</f>
        <v>1.7644022065381917E-2</v>
      </c>
      <c r="K3047" s="44">
        <f>IFERROR(_xll.qlIndexFixing(Index3M,H3047,TRUE,_xll.ohTrigger(RecalcTrigger,Trigger3M)),NA())</f>
        <v>1.8039891964879078E-2</v>
      </c>
      <c r="L3047" s="44">
        <f>IFERROR(_xll.qlIndexFixing(Index6M,$H3047,TRUE,_xll.ohTrigger(RecalcTrigger,Trigger6M)),NA())</f>
        <v>1.8226424005512002E-2</v>
      </c>
      <c r="M3047" s="178">
        <f>IFERROR(_xll.qlIndexFixing(Index1Y,$H3047,TRUE,_xll.ohTrigger(RecalcTrigger,Trigger1Y)),NA())</f>
        <v>1.8520252927170411E-2</v>
      </c>
      <c r="N3047" s="177">
        <f>IFERROR(_xll.qlIndexFixing(ONIndex1M,I3047,TRUE,_xll.ohTrigger(RecalcTrigger,Trigger1M)),NA())</f>
        <v>1.7613418916507806E-2</v>
      </c>
      <c r="O3047" s="44">
        <f>IFERROR(_xll.qlIndexFixing(ONIndex3M,I3047,TRUE,_xll.ohTrigger(RecalcTrigger,Trigger3M)),NA())</f>
        <v>1.7950697187120168E-2</v>
      </c>
      <c r="P3047" s="44">
        <f>IFERROR(_xll.qlIndexFixing(ONIndex6M,I3047,TRUE,_xll.ohTrigger(RecalcTrigger,Trigger6M)),NA())</f>
        <v>1.8049331823233317E-2</v>
      </c>
      <c r="Q3047" s="178">
        <f>IFERROR(_xll.qlIndexFixing(ONIndex1Y,I3047,TRUE,_xll.ohTrigger(RecalcTrigger,Trigger1Y)),NA())</f>
        <v>1.8166833183907993E-2</v>
      </c>
    </row>
    <row r="3048" spans="2:17" x14ac:dyDescent="0.2">
      <c r="B3048" s="39" t="s">
        <v>42</v>
      </c>
      <c r="D3048" s="42">
        <f>_xll.qlCalendarAdvance(Calendar,$D3047,B3048,"f",FALSE)</f>
        <v>60861</v>
      </c>
      <c r="E3048" s="172">
        <f>_xll.qlInterestRateIndexValueDate(IndexON,D3048)</f>
        <v>60861</v>
      </c>
      <c r="F3048" s="188">
        <f>IFERROR(_xll.qlIndexFixing(IndexON,D3048,TRUE,_xll.ohTrigger(RecalcTrigger,TriggerON)),NA())</f>
        <v>1.7519774516864262E-2</v>
      </c>
      <c r="H3048" s="42">
        <f>_xll.qlCalendarAdvance(Calendar,$H3047,B3048,"f",FALSE)</f>
        <v>60861</v>
      </c>
      <c r="I3048" s="172">
        <f>_xll.qlInterestRateIndexValueDate(Index1M,$H3048)</f>
        <v>60861</v>
      </c>
      <c r="J3048" s="177">
        <f>IFERROR(_xll.qlIndexFixing(Index1M,$H3048,TRUE,_xll.ohTrigger(RecalcTrigger,Trigger1M)),NA())</f>
        <v>1.7652330720595112E-2</v>
      </c>
      <c r="K3048" s="44">
        <f>IFERROR(_xll.qlIndexFixing(Index3M,H3048,TRUE,_xll.ohTrigger(RecalcTrigger,Trigger3M)),NA())</f>
        <v>1.8047384285463746E-2</v>
      </c>
      <c r="L3048" s="44">
        <f>IFERROR(_xll.qlIndexFixing(Index6M,$H3048,TRUE,_xll.ohTrigger(RecalcTrigger,Trigger6M)),NA())</f>
        <v>1.8233632191827689E-2</v>
      </c>
      <c r="M3048" s="178">
        <f>IFERROR(_xll.qlIndexFixing(Index1Y,$H3048,TRUE,_xll.ohTrigger(RecalcTrigger,Trigger1Y)),NA())</f>
        <v>1.852733858223643E-2</v>
      </c>
      <c r="N3048" s="177">
        <f>IFERROR(_xll.qlIndexFixing(ONIndex1M,I3048,TRUE,_xll.ohTrigger(RecalcTrigger,Trigger1M)),NA())</f>
        <v>1.7621752172093386E-2</v>
      </c>
      <c r="O3048" s="44">
        <f>IFERROR(_xll.qlIndexFixing(ONIndex3M,I3048,TRUE,_xll.ohTrigger(RecalcTrigger,Trigger3M)),NA())</f>
        <v>1.795825676299545E-2</v>
      </c>
      <c r="P3048" s="44">
        <f>IFERROR(_xll.qlIndexFixing(ONIndex6M,I3048,TRUE,_xll.ohTrigger(RecalcTrigger,Trigger6M)),NA())</f>
        <v>1.8056671553696724E-2</v>
      </c>
      <c r="Q3048" s="178">
        <f>IFERROR(_xll.qlIndexFixing(ONIndex1Y,I3048,TRUE,_xll.ohTrigger(RecalcTrigger,Trigger1Y)),NA())</f>
        <v>1.817418233105772E-2</v>
      </c>
    </row>
    <row r="3049" spans="2:17" x14ac:dyDescent="0.2">
      <c r="B3049" s="39" t="s">
        <v>42</v>
      </c>
      <c r="D3049" s="42">
        <f>_xll.qlCalendarAdvance(Calendar,$D3048,B3049,"f",FALSE)</f>
        <v>60868</v>
      </c>
      <c r="E3049" s="172">
        <f>_xll.qlInterestRateIndexValueDate(IndexON,D3049)</f>
        <v>60868</v>
      </c>
      <c r="F3049" s="188">
        <f>IFERROR(_xll.qlIndexFixing(IndexON,D3049,TRUE,_xll.ohTrigger(RecalcTrigger,TriggerON)),NA())</f>
        <v>1.7527259505198955E-2</v>
      </c>
      <c r="H3049" s="42">
        <f>_xll.qlCalendarAdvance(Calendar,$H3048,B3049,"f",FALSE)</f>
        <v>60868</v>
      </c>
      <c r="I3049" s="172">
        <f>_xll.qlInterestRateIndexValueDate(Index1M,$H3049)</f>
        <v>60868</v>
      </c>
      <c r="J3049" s="177">
        <f>IFERROR(_xll.qlIndexFixing(Index1M,$H3049,TRUE,_xll.ohTrigger(RecalcTrigger,Trigger1M)),NA())</f>
        <v>1.7660622260480874E-2</v>
      </c>
      <c r="K3049" s="44">
        <f>IFERROR(_xll.qlIndexFixing(Index3M,H3049,TRUE,_xll.ohTrigger(RecalcTrigger,Trigger3M)),NA())</f>
        <v>1.8054861041225594E-2</v>
      </c>
      <c r="L3049" s="44">
        <f>IFERROR(_xll.qlIndexFixing(Index6M,$H3049,TRUE,_xll.ohTrigger(RecalcTrigger,Trigger6M)),NA())</f>
        <v>1.8240825208320304E-2</v>
      </c>
      <c r="M3049" s="178">
        <f>IFERROR(_xll.qlIndexFixing(Index1Y,$H3049,TRUE,_xll.ohTrigger(RecalcTrigger,Trigger1Y)),NA())</f>
        <v>1.8534408930526824E-2</v>
      </c>
      <c r="N3049" s="177">
        <f>IFERROR(_xll.qlIndexFixing(ONIndex1M,I3049,TRUE,_xll.ohTrigger(RecalcTrigger,Trigger1M)),NA())</f>
        <v>1.7630068331533355E-2</v>
      </c>
      <c r="O3049" s="44">
        <f>IFERROR(_xll.qlIndexFixing(ONIndex3M,I3049,TRUE,_xll.ohTrigger(RecalcTrigger,Trigger3M)),NA())</f>
        <v>1.7965800829935485E-2</v>
      </c>
      <c r="P3049" s="44">
        <f>IFERROR(_xll.qlIndexFixing(ONIndex6M,I3049,TRUE,_xll.ohTrigger(RecalcTrigger,Trigger6M)),NA())</f>
        <v>1.806399622616639E-2</v>
      </c>
      <c r="Q3049" s="178">
        <f>IFERROR(_xll.qlIndexFixing(ONIndex1Y,I3049,TRUE,_xll.ohTrigger(RecalcTrigger,Trigger1Y)),NA())</f>
        <v>1.8181516400924691E-2</v>
      </c>
    </row>
    <row r="3050" spans="2:17" x14ac:dyDescent="0.2">
      <c r="B3050" s="39" t="s">
        <v>42</v>
      </c>
      <c r="D3050" s="42">
        <f>_xll.qlCalendarAdvance(Calendar,$D3049,B3050,"f",FALSE)</f>
        <v>60875</v>
      </c>
      <c r="E3050" s="172">
        <f>_xll.qlInterestRateIndexValueDate(IndexON,D3050)</f>
        <v>60875</v>
      </c>
      <c r="F3050" s="188">
        <f>IFERROR(_xll.qlIndexFixing(IndexON,D3050,TRUE,_xll.ohTrigger(RecalcTrigger,TriggerON)),NA())</f>
        <v>1.7534729106086777E-2</v>
      </c>
      <c r="H3050" s="42">
        <f>_xll.qlCalendarAdvance(Calendar,$H3049,B3050,"f",FALSE)</f>
        <v>60875</v>
      </c>
      <c r="I3050" s="172">
        <f>_xll.qlInterestRateIndexValueDate(Index1M,$H3050)</f>
        <v>60875</v>
      </c>
      <c r="J3050" s="177">
        <f>IFERROR(_xll.qlIndexFixing(Index1M,$H3050,TRUE,_xll.ohTrigger(RecalcTrigger,Trigger1M)),NA())</f>
        <v>1.7667879702130317E-2</v>
      </c>
      <c r="K3050" s="44">
        <f>IFERROR(_xll.qlIndexFixing(Index3M,H3050,TRUE,_xll.ohTrigger(RecalcTrigger,Trigger3M)),NA())</f>
        <v>1.806134602616585E-2</v>
      </c>
      <c r="L3050" s="44">
        <f>IFERROR(_xll.qlIndexFixing(Index6M,$H3050,TRUE,_xll.ohTrigger(RecalcTrigger,Trigger6M)),NA())</f>
        <v>1.8245116392808104E-2</v>
      </c>
      <c r="M3050" s="178">
        <f>IFERROR(_xll.qlIndexFixing(Index1Y,$H3050,TRUE,_xll.ohTrigger(RecalcTrigger,Trigger1Y)),NA())</f>
        <v>1.8541463971722516E-2</v>
      </c>
      <c r="N3050" s="177">
        <f>IFERROR(_xll.qlIndexFixing(ONIndex1M,I3050,TRUE,_xll.ohTrigger(RecalcTrigger,Trigger1M)),NA())</f>
        <v>1.7638367394746668E-2</v>
      </c>
      <c r="O3050" s="44">
        <f>IFERROR(_xll.qlIndexFixing(ONIndex3M,I3050,TRUE,_xll.ohTrigger(RecalcTrigger,Trigger3M)),NA())</f>
        <v>1.7973329387940273E-2</v>
      </c>
      <c r="P3050" s="44">
        <f>IFERROR(_xll.qlIndexFixing(ONIndex6M,I3050,TRUE,_xll.ohTrigger(RecalcTrigger,Trigger6M)),NA())</f>
        <v>1.8071305840885454E-2</v>
      </c>
      <c r="Q3050" s="178">
        <f>IFERROR(_xll.qlIndexFixing(ONIndex1Y,I3050,TRUE,_xll.ohTrigger(RecalcTrigger,Trigger1Y)),NA())</f>
        <v>1.8188835393670999E-2</v>
      </c>
    </row>
    <row r="3051" spans="2:17" x14ac:dyDescent="0.2">
      <c r="B3051" s="39" t="s">
        <v>42</v>
      </c>
      <c r="D3051" s="42">
        <f>_xll.qlCalendarAdvance(Calendar,$D3050,B3051,"f",FALSE)</f>
        <v>60882</v>
      </c>
      <c r="E3051" s="172">
        <f>_xll.qlInterestRateIndexValueDate(IndexON,D3051)</f>
        <v>60882</v>
      </c>
      <c r="F3051" s="188">
        <f>IFERROR(_xll.qlIndexFixing(IndexON,D3051,TRUE,_xll.ohTrigger(RecalcTrigger,TriggerON)),NA())</f>
        <v>1.7542183319365634E-2</v>
      </c>
      <c r="H3051" s="42">
        <f>_xll.qlCalendarAdvance(Calendar,$H3050,B3051,"f",FALSE)</f>
        <v>60882</v>
      </c>
      <c r="I3051" s="172">
        <f>_xll.qlInterestRateIndexValueDate(Index1M,$H3051)</f>
        <v>60882</v>
      </c>
      <c r="J3051" s="177">
        <f>IFERROR(_xll.qlIndexFixing(Index1M,$H3051,TRUE,_xll.ohTrigger(RecalcTrigger,Trigger1M)),NA())</f>
        <v>1.7676137834240567E-2</v>
      </c>
      <c r="K3051" s="44">
        <f>IFERROR(_xll.qlIndexFixing(Index3M,H3051,TRUE,_xll.ohTrigger(RecalcTrigger,Trigger3M)),NA())</f>
        <v>1.8068792396085789E-2</v>
      </c>
      <c r="L3051" s="44">
        <f>IFERROR(_xll.qlIndexFixing(Index6M,$H3051,TRUE,_xll.ohTrigger(RecalcTrigger,Trigger6M)),NA())</f>
        <v>1.8252281250076812E-2</v>
      </c>
      <c r="M3051" s="178">
        <f>IFERROR(_xll.qlIndexFixing(Index1Y,$H3051,TRUE,_xll.ohTrigger(RecalcTrigger,Trigger1Y)),NA())</f>
        <v>1.8548503705504649E-2</v>
      </c>
      <c r="N3051" s="177">
        <f>IFERROR(_xll.qlIndexFixing(ONIndex1M,I3051,TRUE,_xll.ohTrigger(RecalcTrigger,Trigger1M)),NA())</f>
        <v>1.7646649361895417E-2</v>
      </c>
      <c r="O3051" s="44">
        <f>IFERROR(_xll.qlIndexFixing(ONIndex3M,I3051,TRUE,_xll.ohTrigger(RecalcTrigger,Trigger3M)),NA())</f>
        <v>1.7980842437009814E-2</v>
      </c>
      <c r="P3051" s="44">
        <f>IFERROR(_xll.qlIndexFixing(ONIndex6M,I3051,TRUE,_xll.ohTrigger(RecalcTrigger,Trigger6M)),NA())</f>
        <v>1.8078600397610778E-2</v>
      </c>
      <c r="Q3051" s="178">
        <f>IFERROR(_xll.qlIndexFixing(ONIndex1Y,I3051,TRUE,_xll.ohTrigger(RecalcTrigger,Trigger1Y)),NA())</f>
        <v>1.8196139309215598E-2</v>
      </c>
    </row>
    <row r="3052" spans="2:17" x14ac:dyDescent="0.2">
      <c r="B3052" s="39" t="s">
        <v>42</v>
      </c>
      <c r="D3052" s="42">
        <f>_xll.qlCalendarAdvance(Calendar,$D3051,B3052,"f",FALSE)</f>
        <v>60889</v>
      </c>
      <c r="E3052" s="172">
        <f>_xll.qlInterestRateIndexValueDate(IndexON,D3052)</f>
        <v>60889</v>
      </c>
      <c r="F3052" s="188">
        <f>IFERROR(_xll.qlIndexFixing(IndexON,D3052,TRUE,_xll.ohTrigger(RecalcTrigger,TriggerON)),NA())</f>
        <v>1.7549622145278665E-2</v>
      </c>
      <c r="H3052" s="42">
        <f>_xll.qlCalendarAdvance(Calendar,$H3051,B3052,"f",FALSE)</f>
        <v>60889</v>
      </c>
      <c r="I3052" s="172">
        <f>_xll.qlInterestRateIndexValueDate(Index1M,$H3052)</f>
        <v>60889</v>
      </c>
      <c r="J3052" s="177">
        <f>IFERROR(_xll.qlIndexFixing(Index1M,$H3052,TRUE,_xll.ohTrigger(RecalcTrigger,Trigger1M)),NA())</f>
        <v>1.7684378851556458E-2</v>
      </c>
      <c r="K3052" s="44">
        <f>IFERROR(_xll.qlIndexFixing(Index3M,H3052,TRUE,_xll.ohTrigger(RecalcTrigger,Trigger3M)),NA())</f>
        <v>1.8076223201543982E-2</v>
      </c>
      <c r="L3052" s="44">
        <f>IFERROR(_xll.qlIndexFixing(Index6M,$H3052,TRUE,_xll.ohTrigger(RecalcTrigger,Trigger6M)),NA())</f>
        <v>1.825943093891615E-2</v>
      </c>
      <c r="M3052" s="178">
        <f>IFERROR(_xll.qlIndexFixing(Index1Y,$H3052,TRUE,_xll.ohTrigger(RecalcTrigger,Trigger1Y)),NA())</f>
        <v>1.8555528131555032E-2</v>
      </c>
      <c r="N3052" s="177">
        <f>IFERROR(_xll.qlIndexFixing(ONIndex1M,I3052,TRUE,_xll.ohTrigger(RecalcTrigger,Trigger1M)),NA())</f>
        <v>1.7654914232817509E-2</v>
      </c>
      <c r="O3052" s="44">
        <f>IFERROR(_xll.qlIndexFixing(ONIndex3M,I3052,TRUE,_xll.ohTrigger(RecalcTrigger,Trigger3M)),NA())</f>
        <v>1.7988339977144108E-2</v>
      </c>
      <c r="P3052" s="44">
        <f>IFERROR(_xll.qlIndexFixing(ONIndex6M,I3052,TRUE,_xll.ohTrigger(RecalcTrigger,Trigger6M)),NA())</f>
        <v>1.8085879896342361E-2</v>
      </c>
      <c r="Q3052" s="178">
        <f>IFERROR(_xll.qlIndexFixing(ONIndex1Y,I3052,TRUE,_xll.ohTrigger(RecalcTrigger,Trigger1Y)),NA())</f>
        <v>1.8203428147477441E-2</v>
      </c>
    </row>
    <row r="3053" spans="2:17" x14ac:dyDescent="0.2">
      <c r="B3053" s="39" t="s">
        <v>42</v>
      </c>
      <c r="D3053" s="42">
        <f>_xll.qlCalendarAdvance(Calendar,$D3052,B3053,"f",FALSE)</f>
        <v>60896</v>
      </c>
      <c r="E3053" s="172">
        <f>_xll.qlInterestRateIndexValueDate(IndexON,D3053)</f>
        <v>60896</v>
      </c>
      <c r="F3053" s="188">
        <f>IFERROR(_xll.qlIndexFixing(IndexON,D3053,TRUE,_xll.ohTrigger(RecalcTrigger,TriggerON)),NA())</f>
        <v>1.7557045583663777E-2</v>
      </c>
      <c r="H3053" s="42">
        <f>_xll.qlCalendarAdvance(Calendar,$H3052,B3053,"f",FALSE)</f>
        <v>60896</v>
      </c>
      <c r="I3053" s="172">
        <f>_xll.qlInterestRateIndexValueDate(Index1M,$H3053)</f>
        <v>60896</v>
      </c>
      <c r="J3053" s="177">
        <f>IFERROR(_xll.qlIndexFixing(Index1M,$H3053,TRUE,_xll.ohTrigger(RecalcTrigger,Trigger1M)),NA())</f>
        <v>1.7692602754053675E-2</v>
      </c>
      <c r="K3053" s="44">
        <f>IFERROR(_xll.qlIndexFixing(Index3M,H3053,TRUE,_xll.ohTrigger(RecalcTrigger,Trigger3M)),NA())</f>
        <v>1.8083638442456713E-2</v>
      </c>
      <c r="L3053" s="44">
        <f>IFERROR(_xll.qlIndexFixing(Index6M,$H3053,TRUE,_xll.ohTrigger(RecalcTrigger,Trigger6M)),NA())</f>
        <v>1.8266565459165812E-2</v>
      </c>
      <c r="M3053" s="178">
        <f>IFERROR(_xll.qlIndexFixing(Index1Y,$H3053,TRUE,_xll.ohTrigger(RecalcTrigger,Trigger1Y)),NA())</f>
        <v>1.8562537249556366E-2</v>
      </c>
      <c r="N3053" s="177">
        <f>IFERROR(_xll.qlIndexFixing(ONIndex1M,I3053,TRUE,_xll.ohTrigger(RecalcTrigger,Trigger1M)),NA())</f>
        <v>1.7663162007593991E-2</v>
      </c>
      <c r="O3053" s="44">
        <f>IFERROR(_xll.qlIndexFixing(ONIndex3M,I3053,TRUE,_xll.ohTrigger(RecalcTrigger,Trigger3M)),NA())</f>
        <v>1.7995822008262108E-2</v>
      </c>
      <c r="P3053" s="44">
        <f>IFERROR(_xll.qlIndexFixing(ONIndex6M,I3053,TRUE,_xll.ohTrigger(RecalcTrigger,Trigger6M)),NA())</f>
        <v>1.8093144337242295E-2</v>
      </c>
      <c r="Q3053" s="178">
        <f>IFERROR(_xll.qlIndexFixing(ONIndex1Y,I3053,TRUE,_xll.ohTrigger(RecalcTrigger,Trigger1Y)),NA())</f>
        <v>1.8210701908537574E-2</v>
      </c>
    </row>
    <row r="3054" spans="2:17" x14ac:dyDescent="0.2">
      <c r="B3054" s="39" t="s">
        <v>42</v>
      </c>
      <c r="D3054" s="42">
        <f>_xll.qlCalendarAdvance(Calendar,$D3053,B3054,"f",FALSE)</f>
        <v>60903</v>
      </c>
      <c r="E3054" s="172">
        <f>_xll.qlInterestRateIndexValueDate(IndexON,D3054)</f>
        <v>60903</v>
      </c>
      <c r="F3054" s="188">
        <f>IFERROR(_xll.qlIndexFixing(IndexON,D3054,TRUE,_xll.ohTrigger(RecalcTrigger,TriggerON)),NA())</f>
        <v>1.7564453634602017E-2</v>
      </c>
      <c r="H3054" s="42">
        <f>_xll.qlCalendarAdvance(Calendar,$H3053,B3054,"f",FALSE)</f>
        <v>60903</v>
      </c>
      <c r="I3054" s="172">
        <f>_xll.qlInterestRateIndexValueDate(Index1M,$H3054)</f>
        <v>60903</v>
      </c>
      <c r="J3054" s="177">
        <f>IFERROR(_xll.qlIndexFixing(Index1M,$H3054,TRUE,_xll.ohTrigger(RecalcTrigger,Trigger1M)),NA())</f>
        <v>1.7700809541688994E-2</v>
      </c>
      <c r="K3054" s="44">
        <f>IFERROR(_xll.qlIndexFixing(Index3M,H3054,TRUE,_xll.ohTrigger(RecalcTrigger,Trigger3M)),NA())</f>
        <v>1.8092011344638247E-2</v>
      </c>
      <c r="L3054" s="44">
        <f>IFERROR(_xll.qlIndexFixing(Index6M,$H3054,TRUE,_xll.ohTrigger(RecalcTrigger,Trigger6M)),NA())</f>
        <v>1.8273684810665946E-2</v>
      </c>
      <c r="M3054" s="178">
        <f>IFERROR(_xll.qlIndexFixing(Index1Y,$H3054,TRUE,_xll.ohTrigger(RecalcTrigger,Trigger1Y)),NA())</f>
        <v>1.8569531059192013E-2</v>
      </c>
      <c r="N3054" s="177">
        <f>IFERROR(_xll.qlIndexFixing(ONIndex1M,I3054,TRUE,_xll.ohTrigger(RecalcTrigger,Trigger1M)),NA())</f>
        <v>1.7671392686224863E-2</v>
      </c>
      <c r="O3054" s="44">
        <f>IFERROR(_xll.qlIndexFixing(ONIndex3M,I3054,TRUE,_xll.ohTrigger(RecalcTrigger,Trigger3M)),NA())</f>
        <v>1.8003288530606953E-2</v>
      </c>
      <c r="P3054" s="44">
        <f>IFERROR(_xll.qlIndexFixing(ONIndex6M,I3054,TRUE,_xll.ohTrigger(RecalcTrigger,Trigger6M)),NA())</f>
        <v>1.8100393720229535E-2</v>
      </c>
      <c r="Q3054" s="178">
        <f>IFERROR(_xll.qlIndexFixing(ONIndex1Y,I3054,TRUE,_xll.ohTrigger(RecalcTrigger,Trigger1Y)),NA())</f>
        <v>1.8217960592314952E-2</v>
      </c>
    </row>
    <row r="3055" spans="2:17" x14ac:dyDescent="0.2">
      <c r="B3055" s="39" t="s">
        <v>42</v>
      </c>
      <c r="D3055" s="42">
        <f>_xll.qlCalendarAdvance(Calendar,$D3054,B3055,"f",FALSE)</f>
        <v>60910</v>
      </c>
      <c r="E3055" s="172">
        <f>_xll.qlInterestRateIndexValueDate(IndexON,D3055)</f>
        <v>60910</v>
      </c>
      <c r="F3055" s="188">
        <f>IFERROR(_xll.qlIndexFixing(IndexON,D3055,TRUE,_xll.ohTrigger(RecalcTrigger,TriggerON)),NA())</f>
        <v>1.7571846298012339E-2</v>
      </c>
      <c r="H3055" s="42">
        <f>_xll.qlCalendarAdvance(Calendar,$H3054,B3055,"f",FALSE)</f>
        <v>60910</v>
      </c>
      <c r="I3055" s="172">
        <f>_xll.qlInterestRateIndexValueDate(Index1M,$H3055)</f>
        <v>60910</v>
      </c>
      <c r="J3055" s="177">
        <f>IFERROR(_xll.qlIndexFixing(Index1M,$H3055,TRUE,_xll.ohTrigger(RecalcTrigger,Trigger1M)),NA())</f>
        <v>1.7710012075945435E-2</v>
      </c>
      <c r="K3055" s="44">
        <f>IFERROR(_xll.qlIndexFixing(Index3M,H3055,TRUE,_xll.ohTrigger(RecalcTrigger,Trigger3M)),NA())</f>
        <v>1.8099394709630796E-2</v>
      </c>
      <c r="L3055" s="44">
        <f>IFERROR(_xll.qlIndexFixing(Index6M,$H3055,TRUE,_xll.ohTrigger(RecalcTrigger,Trigger6M)),NA())</f>
        <v>1.8281747610776215E-2</v>
      </c>
      <c r="M3055" s="178">
        <f>IFERROR(_xll.qlIndexFixing(Index1Y,$H3055,TRUE,_xll.ohTrigger(RecalcTrigger,Trigger1Y)),NA())</f>
        <v>1.8576509560146448E-2</v>
      </c>
      <c r="N3055" s="177">
        <f>IFERROR(_xll.qlIndexFixing(ONIndex1M,I3055,TRUE,_xll.ohTrigger(RecalcTrigger,Trigger1M)),NA())</f>
        <v>1.7679606268629078E-2</v>
      </c>
      <c r="O3055" s="44">
        <f>IFERROR(_xll.qlIndexFixing(ONIndex3M,I3055,TRUE,_xll.ohTrigger(RecalcTrigger,Trigger3M)),NA())</f>
        <v>1.8010739543854459E-2</v>
      </c>
      <c r="P3055" s="44">
        <f>IFERROR(_xll.qlIndexFixing(ONIndex6M,I3055,TRUE,_xll.ohTrigger(RecalcTrigger,Trigger6M)),NA())</f>
        <v>1.8107628045304081E-2</v>
      </c>
      <c r="Q3055" s="178">
        <f>IFERROR(_xll.qlIndexFixing(ONIndex1Y,I3055,TRUE,_xll.ohTrigger(RecalcTrigger,Trigger1Y)),NA())</f>
        <v>1.8225204198809575E-2</v>
      </c>
    </row>
    <row r="3056" spans="2:17" x14ac:dyDescent="0.2">
      <c r="B3056" s="39" t="s">
        <v>42</v>
      </c>
      <c r="D3056" s="42">
        <f>_xll.qlCalendarAdvance(Calendar,$D3055,B3056,"f",FALSE)</f>
        <v>60917</v>
      </c>
      <c r="E3056" s="172">
        <f>_xll.qlInterestRateIndexValueDate(IndexON,D3056)</f>
        <v>60917</v>
      </c>
      <c r="F3056" s="188">
        <f>IFERROR(_xll.qlIndexFixing(IndexON,D3056,TRUE,_xll.ohTrigger(RecalcTrigger,TriggerON)),NA())</f>
        <v>1.7579223573894742E-2</v>
      </c>
      <c r="H3056" s="42">
        <f>_xll.qlCalendarAdvance(Calendar,$H3055,B3056,"f",FALSE)</f>
        <v>60917</v>
      </c>
      <c r="I3056" s="172">
        <f>_xll.qlInterestRateIndexValueDate(Index1M,$H3056)</f>
        <v>60917</v>
      </c>
      <c r="J3056" s="177">
        <f>IFERROR(_xll.qlIndexFixing(Index1M,$H3056,TRUE,_xll.ohTrigger(RecalcTrigger,Trigger1M)),NA())</f>
        <v>1.7718183807543066E-2</v>
      </c>
      <c r="K3056" s="44">
        <f>IFERROR(_xll.qlIndexFixing(Index3M,H3056,TRUE,_xll.ohTrigger(RecalcTrigger,Trigger3M)),NA())</f>
        <v>1.8106762509191791E-2</v>
      </c>
      <c r="L3056" s="44">
        <f>IFERROR(_xll.qlIndexFixing(Index6M,$H3056,TRUE,_xll.ohTrigger(RecalcTrigger,Trigger6M)),NA())</f>
        <v>1.8288835894253477E-2</v>
      </c>
      <c r="M3056" s="178">
        <f>IFERROR(_xll.qlIndexFixing(Index1Y,$H3056,TRUE,_xll.ohTrigger(RecalcTrigger,Trigger1Y)),NA())</f>
        <v>1.8583472752103258E-2</v>
      </c>
      <c r="N3056" s="177">
        <f>IFERROR(_xll.qlIndexFixing(ONIndex1M,I3056,TRUE,_xll.ohTrigger(RecalcTrigger,Trigger1M)),NA())</f>
        <v>1.768780275472559E-2</v>
      </c>
      <c r="O3056" s="44">
        <f>IFERROR(_xll.qlIndexFixing(ONIndex3M,I3056,TRUE,_xll.ohTrigger(RecalcTrigger,Trigger3M)),NA())</f>
        <v>1.8018175048166718E-2</v>
      </c>
      <c r="P3056" s="44">
        <f>IFERROR(_xll.qlIndexFixing(ONIndex6M,I3056,TRUE,_xll.ohTrigger(RecalcTrigger,Trigger6M)),NA())</f>
        <v>1.8114847312384885E-2</v>
      </c>
      <c r="Q3056" s="178">
        <f>IFERROR(_xll.qlIndexFixing(ONIndex1Y,I3056,TRUE,_xll.ohTrigger(RecalcTrigger,Trigger1Y)),NA())</f>
        <v>1.8232432728102488E-2</v>
      </c>
    </row>
    <row r="3057" spans="2:17" x14ac:dyDescent="0.2">
      <c r="B3057" s="39" t="s">
        <v>42</v>
      </c>
      <c r="D3057" s="42">
        <f>_xll.qlCalendarAdvance(Calendar,$D3056,B3057,"f",FALSE)</f>
        <v>60924</v>
      </c>
      <c r="E3057" s="172">
        <f>_xll.qlInterestRateIndexValueDate(IndexON,D3057)</f>
        <v>60924</v>
      </c>
      <c r="F3057" s="188">
        <f>IFERROR(_xll.qlIndexFixing(IndexON,D3057,TRUE,_xll.ohTrigger(RecalcTrigger,TriggerON)),NA())</f>
        <v>1.7586585462411319E-2</v>
      </c>
      <c r="H3057" s="42">
        <f>_xll.qlCalendarAdvance(Calendar,$H3056,B3057,"f",FALSE)</f>
        <v>60924</v>
      </c>
      <c r="I3057" s="172">
        <f>_xll.qlInterestRateIndexValueDate(Index1M,$H3057)</f>
        <v>60924</v>
      </c>
      <c r="J3057" s="177">
        <f>IFERROR(_xll.qlIndexFixing(Index1M,$H3057,TRUE,_xll.ohTrigger(RecalcTrigger,Trigger1M)),NA())</f>
        <v>1.7726338423533522E-2</v>
      </c>
      <c r="K3057" s="44">
        <f>IFERROR(_xll.qlIndexFixing(Index3M,H3057,TRUE,_xll.ohTrigger(RecalcTrigger,Trigger3M)),NA())</f>
        <v>1.8114114743234905E-2</v>
      </c>
      <c r="L3057" s="44">
        <f>IFERROR(_xll.qlIndexFixing(Index6M,$H3057,TRUE,_xll.ohTrigger(RecalcTrigger,Trigger6M)),NA())</f>
        <v>1.8295909007872202E-2</v>
      </c>
      <c r="M3057" s="178">
        <f>IFERROR(_xll.qlIndexFixing(Index1Y,$H3057,TRUE,_xll.ohTrigger(RecalcTrigger,Trigger1Y)),NA())</f>
        <v>1.8590420634748472E-2</v>
      </c>
      <c r="N3057" s="177">
        <f>IFERROR(_xll.qlIndexFixing(ONIndex1M,I3057,TRUE,_xll.ohTrigger(RecalcTrigger,Trigger1M)),NA())</f>
        <v>1.7695982144838585E-2</v>
      </c>
      <c r="O3057" s="44">
        <f>IFERROR(_xll.qlIndexFixing(ONIndex3M,I3057,TRUE,_xll.ohTrigger(RecalcTrigger,Trigger3M)),NA())</f>
        <v>1.8025595043624776E-2</v>
      </c>
      <c r="P3057" s="44">
        <f>IFERROR(_xll.qlIndexFixing(ONIndex6M,I3057,TRUE,_xll.ohTrigger(RecalcTrigger,Trigger6M)),NA())</f>
        <v>1.8122051521634042E-2</v>
      </c>
      <c r="Q3057" s="178">
        <f>IFERROR(_xll.qlIndexFixing(ONIndex1Y,I3057,TRUE,_xll.ohTrigger(RecalcTrigger,Trigger1Y)),NA())</f>
        <v>1.8239646180193692E-2</v>
      </c>
    </row>
    <row r="3058" spans="2:17" x14ac:dyDescent="0.2">
      <c r="B3058" s="39" t="s">
        <v>42</v>
      </c>
      <c r="D3058" s="42">
        <f>_xll.qlCalendarAdvance(Calendar,$D3057,B3058,"f",FALSE)</f>
        <v>60931</v>
      </c>
      <c r="E3058" s="172">
        <f>_xll.qlInterestRateIndexValueDate(IndexON,D3058)</f>
        <v>60931</v>
      </c>
      <c r="F3058" s="188">
        <f>IFERROR(_xll.qlIndexFixing(IndexON,D3058,TRUE,_xll.ohTrigger(RecalcTrigger,TriggerON)),NA())</f>
        <v>1.7593931963318932E-2</v>
      </c>
      <c r="H3058" s="42">
        <f>_xll.qlCalendarAdvance(Calendar,$H3057,B3058,"f",FALSE)</f>
        <v>60931</v>
      </c>
      <c r="I3058" s="172">
        <f>_xll.qlInterestRateIndexValueDate(Index1M,$H3058)</f>
        <v>60931</v>
      </c>
      <c r="J3058" s="177">
        <f>IFERROR(_xll.qlIndexFixing(Index1M,$H3058,TRUE,_xll.ohTrigger(RecalcTrigger,Trigger1M)),NA())</f>
        <v>1.7734475923872357E-2</v>
      </c>
      <c r="K3058" s="44">
        <f>IFERROR(_xll.qlIndexFixing(Index3M,H3058,TRUE,_xll.ohTrigger(RecalcTrigger,Trigger3M)),NA())</f>
        <v>1.812145141167204E-2</v>
      </c>
      <c r="L3058" s="44">
        <f>IFERROR(_xll.qlIndexFixing(Index6M,$H3058,TRUE,_xll.ohTrigger(RecalcTrigger,Trigger6M)),NA())</f>
        <v>1.8302966951472967E-2</v>
      </c>
      <c r="M3058" s="178">
        <f>IFERROR(_xll.qlIndexFixing(Index1Y,$H3058,TRUE,_xll.ohTrigger(RecalcTrigger,Trigger1Y)),NA())</f>
        <v>1.8597353207768341E-2</v>
      </c>
      <c r="N3058" s="177">
        <f>IFERROR(_xll.qlIndexFixing(ONIndex1M,I3058,TRUE,_xll.ohTrigger(RecalcTrigger,Trigger1M)),NA())</f>
        <v>1.7704144438643876E-2</v>
      </c>
      <c r="O3058" s="44">
        <f>IFERROR(_xll.qlIndexFixing(ONIndex3M,I3058,TRUE,_xll.ohTrigger(RecalcTrigger,Trigger3M)),NA())</f>
        <v>1.803299953006654E-2</v>
      </c>
      <c r="P3058" s="44">
        <f>IFERROR(_xll.qlIndexFixing(ONIndex6M,I3058,TRUE,_xll.ohTrigger(RecalcTrigger,Trigger6M)),NA())</f>
        <v>1.8129240672889457E-2</v>
      </c>
      <c r="Q3058" s="178">
        <f>IFERROR(_xll.qlIndexFixing(ONIndex1Y,I3058,TRUE,_xll.ohTrigger(RecalcTrigger,Trigger1Y)),NA())</f>
        <v>1.824684455500214E-2</v>
      </c>
    </row>
    <row r="3059" spans="2:17" x14ac:dyDescent="0.2">
      <c r="B3059" s="39" t="s">
        <v>42</v>
      </c>
      <c r="D3059" s="42">
        <f>_xll.qlCalendarAdvance(Calendar,$D3058,B3059,"f",FALSE)</f>
        <v>60938</v>
      </c>
      <c r="E3059" s="172">
        <f>_xll.qlInterestRateIndexValueDate(IndexON,D3059)</f>
        <v>60938</v>
      </c>
      <c r="F3059" s="188">
        <f>IFERROR(_xll.qlIndexFixing(IndexON,D3059,TRUE,_xll.ohTrigger(RecalcTrigger,TriggerON)),NA())</f>
        <v>1.7601263076779672E-2</v>
      </c>
      <c r="H3059" s="42">
        <f>_xll.qlCalendarAdvance(Calendar,$H3058,B3059,"f",FALSE)</f>
        <v>60938</v>
      </c>
      <c r="I3059" s="172">
        <f>_xll.qlInterestRateIndexValueDate(Index1M,$H3059)</f>
        <v>60938</v>
      </c>
      <c r="J3059" s="177">
        <f>IFERROR(_xll.qlIndexFixing(Index1M,$H3059,TRUE,_xll.ohTrigger(RecalcTrigger,Trigger1M)),NA())</f>
        <v>1.7741586755791666E-2</v>
      </c>
      <c r="K3059" s="44">
        <f>IFERROR(_xll.qlIndexFixing(Index3M,H3059,TRUE,_xll.ohTrigger(RecalcTrigger,Trigger3M)),NA())</f>
        <v>1.8128772514420386E-2</v>
      </c>
      <c r="L3059" s="44">
        <f>IFERROR(_xll.qlIndexFixing(Index6M,$H3059,TRUE,_xll.ohTrigger(RecalcTrigger,Trigger6M)),NA())</f>
        <v>1.8310009724898137E-2</v>
      </c>
      <c r="M3059" s="178">
        <f>IFERROR(_xll.qlIndexFixing(Index1Y,$H3059,TRUE,_xll.ohTrigger(RecalcTrigger,Trigger1Y)),NA())</f>
        <v>1.8604270470849338E-2</v>
      </c>
      <c r="N3059" s="177">
        <f>IFERROR(_xll.qlIndexFixing(ONIndex1M,I3059,TRUE,_xll.ohTrigger(RecalcTrigger,Trigger1M)),NA())</f>
        <v>1.7712289636303558E-2</v>
      </c>
      <c r="O3059" s="44">
        <f>IFERROR(_xll.qlIndexFixing(ONIndex3M,I3059,TRUE,_xll.ohTrigger(RecalcTrigger,Trigger3M)),NA())</f>
        <v>1.8040388507573057E-2</v>
      </c>
      <c r="P3059" s="44">
        <f>IFERROR(_xll.qlIndexFixing(ONIndex6M,I3059,TRUE,_xll.ohTrigger(RecalcTrigger,Trigger6M)),NA())</f>
        <v>1.8136414766232178E-2</v>
      </c>
      <c r="Q3059" s="178">
        <f>IFERROR(_xll.qlIndexFixing(ONIndex1Y,I3059,TRUE,_xll.ohTrigger(RecalcTrigger,Trigger1Y)),NA())</f>
        <v>1.8254027852527832E-2</v>
      </c>
    </row>
    <row r="3060" spans="2:17" x14ac:dyDescent="0.2">
      <c r="B3060" s="39" t="s">
        <v>42</v>
      </c>
      <c r="D3060" s="42">
        <f>_xll.qlCalendarAdvance(Calendar,$D3059,B3060,"f",FALSE)</f>
        <v>60945</v>
      </c>
      <c r="E3060" s="172">
        <f>_xll.qlInterestRateIndexValueDate(IndexON,D3060)</f>
        <v>60945</v>
      </c>
      <c r="F3060" s="188">
        <f>IFERROR(_xll.qlIndexFixing(IndexON,D3060,TRUE,_xll.ohTrigger(RecalcTrigger,TriggerON)),NA())</f>
        <v>1.7608578802631447E-2</v>
      </c>
      <c r="H3060" s="42">
        <f>_xll.qlCalendarAdvance(Calendar,$H3059,B3060,"f",FALSE)</f>
        <v>60945</v>
      </c>
      <c r="I3060" s="172">
        <f>_xll.qlInterestRateIndexValueDate(Index1M,$H3060)</f>
        <v>60945</v>
      </c>
      <c r="J3060" s="177">
        <f>IFERROR(_xll.qlIndexFixing(Index1M,$H3060,TRUE,_xll.ohTrigger(RecalcTrigger,Trigger1M)),NA())</f>
        <v>1.7749690853550493E-2</v>
      </c>
      <c r="K3060" s="44">
        <f>IFERROR(_xll.qlIndexFixing(Index3M,H3060,TRUE,_xll.ohTrigger(RecalcTrigger,Trigger3M)),NA())</f>
        <v>1.8136078051389212E-2</v>
      </c>
      <c r="L3060" s="44">
        <f>IFERROR(_xll.qlIndexFixing(Index6M,$H3060,TRUE,_xll.ohTrigger(RecalcTrigger,Trigger6M)),NA())</f>
        <v>1.8316082367022306E-2</v>
      </c>
      <c r="M3060" s="178">
        <f>IFERROR(_xll.qlIndexFixing(Index1Y,$H3060,TRUE,_xll.ohTrigger(RecalcTrigger,Trigger1Y)),NA())</f>
        <v>1.8611172423679045E-2</v>
      </c>
      <c r="N3060" s="177">
        <f>IFERROR(_xll.qlIndexFixing(ONIndex1M,I3060,TRUE,_xll.ohTrigger(RecalcTrigger,Trigger1M)),NA())</f>
        <v>1.7720417737655536E-2</v>
      </c>
      <c r="O3060" s="44">
        <f>IFERROR(_xll.qlIndexFixing(ONIndex3M,I3060,TRUE,_xll.ohTrigger(RecalcTrigger,Trigger3M)),NA())</f>
        <v>1.8047761976144328E-2</v>
      </c>
      <c r="P3060" s="44">
        <f>IFERROR(_xll.qlIndexFixing(ONIndex6M,I3060,TRUE,_xll.ohTrigger(RecalcTrigger,Trigger6M)),NA())</f>
        <v>1.8143573801581159E-2</v>
      </c>
      <c r="Q3060" s="178">
        <f>IFERROR(_xll.qlIndexFixing(ONIndex1Y,I3060,TRUE,_xll.ohTrigger(RecalcTrigger,Trigger1Y)),NA())</f>
        <v>1.8261196072851815E-2</v>
      </c>
    </row>
    <row r="3061" spans="2:17" x14ac:dyDescent="0.2">
      <c r="B3061" s="39" t="s">
        <v>42</v>
      </c>
      <c r="D3061" s="42">
        <f>_xll.qlCalendarAdvance(Calendar,$D3060,B3061,"f",FALSE)</f>
        <v>60952</v>
      </c>
      <c r="E3061" s="172">
        <f>_xll.qlInterestRateIndexValueDate(IndexON,D3061)</f>
        <v>60952</v>
      </c>
      <c r="F3061" s="188">
        <f>IFERROR(_xll.qlIndexFixing(IndexON,D3061,TRUE,_xll.ohTrigger(RecalcTrigger,TriggerON)),NA())</f>
        <v>1.7615879141117397E-2</v>
      </c>
      <c r="H3061" s="42">
        <f>_xll.qlCalendarAdvance(Calendar,$H3060,B3061,"f",FALSE)</f>
        <v>60952</v>
      </c>
      <c r="I3061" s="172">
        <f>_xll.qlInterestRateIndexValueDate(Index1M,$H3061)</f>
        <v>60952</v>
      </c>
      <c r="J3061" s="177">
        <f>IFERROR(_xll.qlIndexFixing(Index1M,$H3061,TRUE,_xll.ohTrigger(RecalcTrigger,Trigger1M)),NA())</f>
        <v>1.775777783621239E-2</v>
      </c>
      <c r="K3061" s="44">
        <f>IFERROR(_xll.qlIndexFixing(Index3M,H3061,TRUE,_xll.ohTrigger(RecalcTrigger,Trigger3M)),NA())</f>
        <v>1.814336802249835E-2</v>
      </c>
      <c r="L3061" s="44">
        <f>IFERROR(_xll.qlIndexFixing(Index6M,$H3061,TRUE,_xll.ohTrigger(RecalcTrigger,Trigger6M)),NA())</f>
        <v>1.8323095532831183E-2</v>
      </c>
      <c r="M3061" s="178">
        <f>IFERROR(_xll.qlIndexFixing(Index1Y,$H3061,TRUE,_xll.ohTrigger(RecalcTrigger,Trigger1Y)),NA())</f>
        <v>1.8618059065945491E-2</v>
      </c>
      <c r="N3061" s="177">
        <f>IFERROR(_xll.qlIndexFixing(ONIndex1M,I3061,TRUE,_xll.ohTrigger(RecalcTrigger,Trigger1M)),NA())</f>
        <v>1.7728528742942951E-2</v>
      </c>
      <c r="O3061" s="44">
        <f>IFERROR(_xll.qlIndexFixing(ONIndex3M,I3061,TRUE,_xll.ohTrigger(RecalcTrigger,Trigger3M)),NA())</f>
        <v>1.805511993578035E-2</v>
      </c>
      <c r="P3061" s="44">
        <f>IFERROR(_xll.qlIndexFixing(ONIndex6M,I3061,TRUE,_xll.ohTrigger(RecalcTrigger,Trigger6M)),NA())</f>
        <v>1.8150717779098491E-2</v>
      </c>
      <c r="Q3061" s="178">
        <f>IFERROR(_xll.qlIndexFixing(ONIndex1Y,I3061,TRUE,_xll.ohTrigger(RecalcTrigger,Trigger1Y)),NA())</f>
        <v>1.8268349215974089E-2</v>
      </c>
    </row>
    <row r="3062" spans="2:17" x14ac:dyDescent="0.2">
      <c r="B3062" s="39" t="s">
        <v>42</v>
      </c>
      <c r="D3062" s="42">
        <f>_xll.qlCalendarAdvance(Calendar,$D3061,B3062,"f",FALSE)</f>
        <v>60959</v>
      </c>
      <c r="E3062" s="172">
        <f>_xll.qlInterestRateIndexValueDate(IndexON,D3062)</f>
        <v>60959</v>
      </c>
      <c r="F3062" s="188">
        <f>IFERROR(_xll.qlIndexFixing(IndexON,D3062,TRUE,_xll.ohTrigger(RecalcTrigger,TriggerON)),NA())</f>
        <v>1.7623164092075427E-2</v>
      </c>
      <c r="H3062" s="42">
        <f>_xll.qlCalendarAdvance(Calendar,$H3061,B3062,"f",FALSE)</f>
        <v>60959</v>
      </c>
      <c r="I3062" s="172">
        <f>_xll.qlInterestRateIndexValueDate(Index1M,$H3062)</f>
        <v>60959</v>
      </c>
      <c r="J3062" s="177">
        <f>IFERROR(_xll.qlIndexFixing(Index1M,$H3062,TRUE,_xll.ohTrigger(RecalcTrigger,Trigger1M)),NA())</f>
        <v>1.7765847703744935E-2</v>
      </c>
      <c r="K3062" s="44">
        <f>IFERROR(_xll.qlIndexFixing(Index3M,H3062,TRUE,_xll.ohTrigger(RecalcTrigger,Trigger3M)),NA())</f>
        <v>1.8150642427658823E-2</v>
      </c>
      <c r="L3062" s="44">
        <f>IFERROR(_xll.qlIndexFixing(Index6M,$H3062,TRUE,_xll.ohTrigger(RecalcTrigger,Trigger6M)),NA())</f>
        <v>1.8330093528625132E-2</v>
      </c>
      <c r="M3062" s="178">
        <f>IFERROR(_xll.qlIndexFixing(Index1Y,$H3062,TRUE,_xll.ohTrigger(RecalcTrigger,Trigger1Y)),NA())</f>
        <v>1.8624930397337813E-2</v>
      </c>
      <c r="N3062" s="177">
        <f>IFERROR(_xll.qlIndexFixing(ONIndex1M,I3062,TRUE,_xll.ohTrigger(RecalcTrigger,Trigger1M)),NA())</f>
        <v>1.7736622652084755E-2</v>
      </c>
      <c r="O3062" s="44">
        <f>IFERROR(_xll.qlIndexFixing(ONIndex3M,I3062,TRUE,_xll.ohTrigger(RecalcTrigger,Trigger3M)),NA())</f>
        <v>1.8062462386481126E-2</v>
      </c>
      <c r="P3062" s="44">
        <f>IFERROR(_xll.qlIndexFixing(ONIndex6M,I3062,TRUE,_xll.ohTrigger(RecalcTrigger,Trigger6M)),NA())</f>
        <v>1.8157846698622082E-2</v>
      </c>
      <c r="Q3062" s="178">
        <f>IFERROR(_xll.qlIndexFixing(ONIndex1Y,I3062,TRUE,_xll.ohTrigger(RecalcTrigger,Trigger1Y)),NA())</f>
        <v>1.8275487281813607E-2</v>
      </c>
    </row>
    <row r="3063" spans="2:17" x14ac:dyDescent="0.2">
      <c r="B3063" s="39" t="s">
        <v>42</v>
      </c>
      <c r="D3063" s="42">
        <f>_xll.qlCalendarAdvance(Calendar,$D3062,B3063,"f",FALSE)</f>
        <v>60966</v>
      </c>
      <c r="E3063" s="172">
        <f>_xll.qlInterestRateIndexValueDate(IndexON,D3063)</f>
        <v>60966</v>
      </c>
      <c r="F3063" s="188">
        <f>IFERROR(_xll.qlIndexFixing(IndexON,D3063,TRUE,_xll.ohTrigger(RecalcTrigger,TriggerON)),NA())</f>
        <v>1.763043365550554E-2</v>
      </c>
      <c r="H3063" s="42">
        <f>_xll.qlCalendarAdvance(Calendar,$H3062,B3063,"f",FALSE)</f>
        <v>60966</v>
      </c>
      <c r="I3063" s="172">
        <f>_xll.qlInterestRateIndexValueDate(Index1M,$H3063)</f>
        <v>60966</v>
      </c>
      <c r="J3063" s="177">
        <f>IFERROR(_xll.qlIndexFixing(Index1M,$H3063,TRUE,_xll.ohTrigger(RecalcTrigger,Trigger1M)),NA())</f>
        <v>1.7774906689618373E-2</v>
      </c>
      <c r="K3063" s="44">
        <f>IFERROR(_xll.qlIndexFixing(Index3M,H3063,TRUE,_xll.ohTrigger(RecalcTrigger,Trigger3M)),NA())</f>
        <v>1.815596825875258E-2</v>
      </c>
      <c r="L3063" s="44">
        <f>IFERROR(_xll.qlIndexFixing(Index6M,$H3063,TRUE,_xll.ohTrigger(RecalcTrigger,Trigger6M)),NA())</f>
        <v>1.8338029113662429E-2</v>
      </c>
      <c r="M3063" s="178">
        <f>IFERROR(_xll.qlIndexFixing(Index1Y,$H3063,TRUE,_xll.ohTrigger(RecalcTrigger,Trigger1Y)),NA())</f>
        <v>1.8631786417544483E-2</v>
      </c>
      <c r="N3063" s="177">
        <f>IFERROR(_xll.qlIndexFixing(ONIndex1M,I3063,TRUE,_xll.ohTrigger(RecalcTrigger,Trigger1M)),NA())</f>
        <v>1.7744699464999902E-2</v>
      </c>
      <c r="O3063" s="44">
        <f>IFERROR(_xll.qlIndexFixing(ONIndex3M,I3063,TRUE,_xll.ohTrigger(RecalcTrigger,Trigger3M)),NA())</f>
        <v>1.8069789328084562E-2</v>
      </c>
      <c r="P3063" s="44">
        <f>IFERROR(_xll.qlIndexFixing(ONIndex6M,I3063,TRUE,_xll.ohTrigger(RecalcTrigger,Trigger6M)),NA())</f>
        <v>1.8164960560314025E-2</v>
      </c>
      <c r="Q3063" s="178">
        <f>IFERROR(_xll.qlIndexFixing(ONIndex1Y,I3063,TRUE,_xll.ohTrigger(RecalcTrigger,Trigger1Y)),NA())</f>
        <v>1.8282610270289323E-2</v>
      </c>
    </row>
    <row r="3064" spans="2:17" x14ac:dyDescent="0.2">
      <c r="B3064" s="39" t="s">
        <v>42</v>
      </c>
      <c r="D3064" s="42">
        <f>_xll.qlCalendarAdvance(Calendar,$D3063,B3064,"f",FALSE)</f>
        <v>60973</v>
      </c>
      <c r="E3064" s="172">
        <f>_xll.qlInterestRateIndexValueDate(IndexON,D3064)</f>
        <v>60973</v>
      </c>
      <c r="F3064" s="188">
        <f>IFERROR(_xll.qlIndexFixing(IndexON,D3064,TRUE,_xll.ohTrigger(RecalcTrigger,TriggerON)),NA())</f>
        <v>1.7637687831326687E-2</v>
      </c>
      <c r="H3064" s="42">
        <f>_xll.qlCalendarAdvance(Calendar,$H3063,B3064,"f",FALSE)</f>
        <v>60973</v>
      </c>
      <c r="I3064" s="172">
        <f>_xll.qlInterestRateIndexValueDate(Index1M,$H3064)</f>
        <v>60973</v>
      </c>
      <c r="J3064" s="177">
        <f>IFERROR(_xll.qlIndexFixing(Index1M,$H3064,TRUE,_xll.ohTrigger(RecalcTrigger,Trigger1M)),NA())</f>
        <v>1.7782941495331144E-2</v>
      </c>
      <c r="K3064" s="44">
        <f>IFERROR(_xll.qlIndexFixing(Index3M,H3064,TRUE,_xll.ohTrigger(RecalcTrigger,Trigger3M)),NA())</f>
        <v>1.816321303619306E-2</v>
      </c>
      <c r="L3064" s="44">
        <f>IFERROR(_xll.qlIndexFixing(Index6M,$H3064,TRUE,_xll.ohTrigger(RecalcTrigger,Trigger6M)),NA())</f>
        <v>1.8344996033831655E-2</v>
      </c>
      <c r="M3064" s="178">
        <f>IFERROR(_xll.qlIndexFixing(Index1Y,$H3064,TRUE,_xll.ohTrigger(RecalcTrigger,Trigger1Y)),NA())</f>
        <v>1.8638627126257301E-2</v>
      </c>
      <c r="N3064" s="177">
        <f>IFERROR(_xll.qlIndexFixing(ONIndex1M,I3064,TRUE,_xll.ohTrigger(RecalcTrigger,Trigger1M)),NA())</f>
        <v>1.7752759181688393E-2</v>
      </c>
      <c r="O3064" s="44">
        <f>IFERROR(_xll.qlIndexFixing(ONIndex3M,I3064,TRUE,_xll.ohTrigger(RecalcTrigger,Trigger3M)),NA())</f>
        <v>1.8077100760914844E-2</v>
      </c>
      <c r="P3064" s="44">
        <f>IFERROR(_xll.qlIndexFixing(ONIndex6M,I3064,TRUE,_xll.ohTrigger(RecalcTrigger,Trigger6M)),NA())</f>
        <v>1.8172059363931181E-2</v>
      </c>
      <c r="Q3064" s="178">
        <f>IFERROR(_xll.qlIndexFixing(ONIndex1Y,I3064,TRUE,_xll.ohTrigger(RecalcTrigger,Trigger1Y)),NA())</f>
        <v>1.8289718181644377E-2</v>
      </c>
    </row>
    <row r="3065" spans="2:17" x14ac:dyDescent="0.2">
      <c r="B3065" s="39" t="s">
        <v>42</v>
      </c>
      <c r="D3065" s="42">
        <f>_xll.qlCalendarAdvance(Calendar,$D3064,B3065,"f",FALSE)</f>
        <v>60980</v>
      </c>
      <c r="E3065" s="172">
        <f>_xll.qlInterestRateIndexValueDate(IndexON,D3065)</f>
        <v>60980</v>
      </c>
      <c r="F3065" s="188">
        <f>IFERROR(_xll.qlIndexFixing(IndexON,D3065,TRUE,_xll.ohTrigger(RecalcTrigger,TriggerON)),NA())</f>
        <v>1.7644926619863055E-2</v>
      </c>
      <c r="H3065" s="42">
        <f>_xll.qlCalendarAdvance(Calendar,$H3064,B3065,"f",FALSE)</f>
        <v>60980</v>
      </c>
      <c r="I3065" s="172">
        <f>_xll.qlInterestRateIndexValueDate(Index1M,$H3065)</f>
        <v>60980</v>
      </c>
      <c r="J3065" s="177">
        <f>IFERROR(_xll.qlIndexFixing(Index1M,$H3065,TRUE,_xll.ohTrigger(RecalcTrigger,Trigger1M)),NA())</f>
        <v>1.7790959185146542E-2</v>
      </c>
      <c r="K3065" s="44">
        <f>IFERROR(_xll.qlIndexFixing(Index3M,H3065,TRUE,_xll.ohTrigger(RecalcTrigger,Trigger3M)),NA())</f>
        <v>1.817044224870162E-2</v>
      </c>
      <c r="L3065" s="44">
        <f>IFERROR(_xll.qlIndexFixing(Index6M,$H3065,TRUE,_xll.ohTrigger(RecalcTrigger,Trigger6M)),NA())</f>
        <v>1.8351947782878558E-2</v>
      </c>
      <c r="M3065" s="178">
        <f>IFERROR(_xll.qlIndexFixing(Index1Y,$H3065,TRUE,_xll.ohTrigger(RecalcTrigger,Trigger1Y)),NA())</f>
        <v>1.8645452523166073E-2</v>
      </c>
      <c r="N3065" s="177">
        <f>IFERROR(_xll.qlIndexFixing(ONIndex1M,I3065,TRUE,_xll.ohTrigger(RecalcTrigger,Trigger1M)),NA())</f>
        <v>1.7760801802231274E-2</v>
      </c>
      <c r="O3065" s="44">
        <f>IFERROR(_xll.qlIndexFixing(ONIndex3M,I3065,TRUE,_xll.ohTrigger(RecalcTrigger,Trigger3M)),NA())</f>
        <v>1.8084396684728832E-2</v>
      </c>
      <c r="P3065" s="44">
        <f>IFERROR(_xll.qlIndexFixing(ONIndex6M,I3065,TRUE,_xll.ohTrigger(RecalcTrigger,Trigger6M)),NA())</f>
        <v>1.8179143109797735E-2</v>
      </c>
      <c r="Q3065" s="178">
        <f>IFERROR(_xll.qlIndexFixing(ONIndex1Y,I3065,TRUE,_xll.ohTrigger(RecalcTrigger,Trigger1Y)),NA())</f>
        <v>1.8296811015878767E-2</v>
      </c>
    </row>
    <row r="3066" spans="2:17" x14ac:dyDescent="0.2">
      <c r="B3066" s="39" t="s">
        <v>42</v>
      </c>
      <c r="D3066" s="42">
        <f>_xll.qlCalendarAdvance(Calendar,$D3065,B3066,"f",FALSE)</f>
        <v>60987</v>
      </c>
      <c r="E3066" s="172">
        <f>_xll.qlInterestRateIndexValueDate(IndexON,D3066)</f>
        <v>60987</v>
      </c>
      <c r="F3066" s="188">
        <f>IFERROR(_xll.qlIndexFixing(IndexON,D3066,TRUE,_xll.ohTrigger(RecalcTrigger,TriggerON)),NA())</f>
        <v>1.7652150020790458E-2</v>
      </c>
      <c r="H3066" s="42">
        <f>_xll.qlCalendarAdvance(Calendar,$H3065,B3066,"f",FALSE)</f>
        <v>60987</v>
      </c>
      <c r="I3066" s="172">
        <f>_xll.qlInterestRateIndexValueDate(Index1M,$H3066)</f>
        <v>60987</v>
      </c>
      <c r="J3066" s="177">
        <f>IFERROR(_xll.qlIndexFixing(Index1M,$H3066,TRUE,_xll.ohTrigger(RecalcTrigger,Trigger1M)),NA())</f>
        <v>1.779895975903581E-2</v>
      </c>
      <c r="K3066" s="44">
        <f>IFERROR(_xll.qlIndexFixing(Index3M,H3066,TRUE,_xll.ohTrigger(RecalcTrigger,Trigger3M)),NA())</f>
        <v>1.8177655896195407E-2</v>
      </c>
      <c r="L3066" s="44">
        <f>IFERROR(_xll.qlIndexFixing(Index6M,$H3066,TRUE,_xll.ohTrigger(RecalcTrigger,Trigger6M)),NA())</f>
        <v>1.8358884360646383E-2</v>
      </c>
      <c r="M3066" s="178">
        <f>IFERROR(_xll.qlIndexFixing(Index1Y,$H3066,TRUE,_xll.ohTrigger(RecalcTrigger,Trigger1Y)),NA())</f>
        <v>1.86522626079626E-2</v>
      </c>
      <c r="N3066" s="177">
        <f>IFERROR(_xll.qlIndexFixing(ONIndex1M,I3066,TRUE,_xll.ohTrigger(RecalcTrigger,Trigger1M)),NA())</f>
        <v>1.7768827326628545E-2</v>
      </c>
      <c r="O3066" s="44">
        <f>IFERROR(_xll.qlIndexFixing(ONIndex3M,I3066,TRUE,_xll.ohTrigger(RecalcTrigger,Trigger3M)),NA())</f>
        <v>1.8091677099526526E-2</v>
      </c>
      <c r="P3066" s="44">
        <f>IFERROR(_xll.qlIndexFixing(ONIndex6M,I3066,TRUE,_xll.ohTrigger(RecalcTrigger,Trigger6M)),NA())</f>
        <v>1.8186211797589502E-2</v>
      </c>
      <c r="Q3066" s="178">
        <f>IFERROR(_xll.qlIndexFixing(ONIndex1Y,I3066,TRUE,_xll.ohTrigger(RecalcTrigger,Trigger1Y)),NA())</f>
        <v>1.8303888772587262E-2</v>
      </c>
    </row>
    <row r="3067" spans="2:17" x14ac:dyDescent="0.2">
      <c r="B3067" s="39" t="s">
        <v>42</v>
      </c>
      <c r="D3067" s="42">
        <f>_xll.qlCalendarAdvance(Calendar,$D3066,B3067,"f",FALSE)</f>
        <v>60995</v>
      </c>
      <c r="E3067" s="172">
        <f>_xll.qlInterestRateIndexValueDate(IndexON,D3067)</f>
        <v>60995</v>
      </c>
      <c r="F3067" s="188">
        <f>IFERROR(_xll.qlIndexFixing(IndexON,D3067,TRUE,_xll.ohTrigger(RecalcTrigger,TriggerON)),NA())</f>
        <v>1.7660386494311453E-2</v>
      </c>
      <c r="H3067" s="42">
        <f>_xll.qlCalendarAdvance(Calendar,$H3066,B3067,"f",FALSE)</f>
        <v>60995</v>
      </c>
      <c r="I3067" s="172">
        <f>_xll.qlInterestRateIndexValueDate(Index1M,$H3067)</f>
        <v>60995</v>
      </c>
      <c r="J3067" s="177">
        <f>IFERROR(_xll.qlIndexFixing(Index1M,$H3067,TRUE,_xll.ohTrigger(RecalcTrigger,Trigger1M)),NA())</f>
        <v>1.7810087742295571E-2</v>
      </c>
      <c r="K3067" s="44">
        <f>IFERROR(_xll.qlIndexFixing(Index3M,H3067,TRUE,_xll.ohTrigger(RecalcTrigger,Trigger3M)),NA())</f>
        <v>1.8185881005453732E-2</v>
      </c>
      <c r="L3067" s="44">
        <f>IFERROR(_xll.qlIndexFixing(Index6M,$H3067,TRUE,_xll.ohTrigger(RecalcTrigger,Trigger6M)),NA())</f>
        <v>1.8366793300817932E-2</v>
      </c>
      <c r="M3067" s="178">
        <f>IFERROR(_xll.qlIndexFixing(Index1Y,$H3067,TRUE,_xll.ohTrigger(RecalcTrigger,Trigger1Y)),NA())</f>
        <v>1.866002681209622E-2</v>
      </c>
      <c r="N3067" s="177">
        <f>IFERROR(_xll.qlIndexFixing(ONIndex1M,I3067,TRUE,_xll.ohTrigger(RecalcTrigger,Trigger1M)),NA())</f>
        <v>1.7777978420233653E-2</v>
      </c>
      <c r="O3067" s="44">
        <f>IFERROR(_xll.qlIndexFixing(ONIndex3M,I3067,TRUE,_xll.ohTrigger(RecalcTrigger,Trigger3M)),NA())</f>
        <v>1.8099978583105969E-2</v>
      </c>
      <c r="P3067" s="44">
        <f>IFERROR(_xll.qlIndexFixing(ONIndex6M,I3067,TRUE,_xll.ohTrigger(RecalcTrigger,Trigger6M)),NA())</f>
        <v>1.8194271859778288E-2</v>
      </c>
      <c r="Q3067" s="178">
        <f>IFERROR(_xll.qlIndexFixing(ONIndex1Y,I3067,TRUE,_xll.ohTrigger(RecalcTrigger,Trigger1Y)),NA())</f>
        <v>1.8311959175633108E-2</v>
      </c>
    </row>
    <row r="3068" spans="2:17" x14ac:dyDescent="0.2">
      <c r="B3068" s="39" t="s">
        <v>42</v>
      </c>
      <c r="D3068" s="42">
        <f>_xll.qlCalendarAdvance(Calendar,$D3067,B3068,"f",FALSE)</f>
        <v>61002</v>
      </c>
      <c r="E3068" s="172">
        <f>_xll.qlInterestRateIndexValueDate(IndexON,D3068)</f>
        <v>61002</v>
      </c>
      <c r="F3068" s="188">
        <f>IFERROR(_xll.qlIndexFixing(IndexON,D3068,TRUE,_xll.ohTrigger(RecalcTrigger,TriggerON)),NA())</f>
        <v>1.7667576921964745E-2</v>
      </c>
      <c r="H3068" s="42">
        <f>_xll.qlCalendarAdvance(Calendar,$H3067,B3068,"f",FALSE)</f>
        <v>61002</v>
      </c>
      <c r="I3068" s="172">
        <f>_xll.qlInterestRateIndexValueDate(Index1M,$H3068)</f>
        <v>61002</v>
      </c>
      <c r="J3068" s="177">
        <f>IFERROR(_xll.qlIndexFixing(Index1M,$H3068,TRUE,_xll.ohTrigger(RecalcTrigger,Trigger1M)),NA())</f>
        <v>1.7818049970468521E-2</v>
      </c>
      <c r="K3068" s="44">
        <f>IFERROR(_xll.qlIndexFixing(Index3M,H3068,TRUE,_xll.ohTrigger(RecalcTrigger,Trigger3M)),NA())</f>
        <v>1.8193061299070168E-2</v>
      </c>
      <c r="L3068" s="44">
        <f>IFERROR(_xll.qlIndexFixing(Index6M,$H3068,TRUE,_xll.ohTrigger(RecalcTrigger,Trigger6M)),NA())</f>
        <v>1.8372748396210139E-2</v>
      </c>
      <c r="M3068" s="178">
        <f>IFERROR(_xll.qlIndexFixing(Index1Y,$H3068,TRUE,_xll.ohTrigger(RecalcTrigger,Trigger1Y)),NA())</f>
        <v>1.8666804084188637E-2</v>
      </c>
      <c r="N3068" s="177">
        <f>IFERROR(_xll.qlIndexFixing(ONIndex1M,I3068,TRUE,_xll.ohTrigger(RecalcTrigger,Trigger1M)),NA())</f>
        <v>1.7785967309847939E-2</v>
      </c>
      <c r="O3068" s="44">
        <f>IFERROR(_xll.qlIndexFixing(ONIndex3M,I3068,TRUE,_xll.ohTrigger(RecalcTrigger,Trigger3M)),NA())</f>
        <v>1.8107225764470991E-2</v>
      </c>
      <c r="P3068" s="44">
        <f>IFERROR(_xll.qlIndexFixing(ONIndex6M,I3068,TRUE,_xll.ohTrigger(RecalcTrigger,Trigger6M)),NA())</f>
        <v>1.8201308280533235E-2</v>
      </c>
      <c r="Q3068" s="178">
        <f>IFERROR(_xll.qlIndexFixing(ONIndex1Y,I3068,TRUE,_xll.ohTrigger(RecalcTrigger,Trigger1Y)),NA())</f>
        <v>1.831900462397118E-2</v>
      </c>
    </row>
    <row r="3069" spans="2:17" x14ac:dyDescent="0.2">
      <c r="B3069" s="39" t="s">
        <v>42</v>
      </c>
      <c r="D3069" s="42">
        <f>_xll.qlCalendarAdvance(Calendar,$D3068,B3069,"f",FALSE)</f>
        <v>61009</v>
      </c>
      <c r="E3069" s="172">
        <f>_xll.qlInterestRateIndexValueDate(IndexON,D3069)</f>
        <v>61009</v>
      </c>
      <c r="F3069" s="188">
        <f>IFERROR(_xll.qlIndexFixing(IndexON,D3069,TRUE,_xll.ohTrigger(RecalcTrigger,TriggerON)),NA())</f>
        <v>1.7674751962090118E-2</v>
      </c>
      <c r="H3069" s="42">
        <f>_xll.qlCalendarAdvance(Calendar,$H3068,B3069,"f",FALSE)</f>
        <v>61009</v>
      </c>
      <c r="I3069" s="172">
        <f>_xll.qlInterestRateIndexValueDate(Index1M,$H3069)</f>
        <v>61009</v>
      </c>
      <c r="J3069" s="177">
        <f>IFERROR(_xll.qlIndexFixing(Index1M,$H3069,TRUE,_xll.ohTrigger(RecalcTrigger,Trigger1M)),NA())</f>
        <v>1.7825995081274013E-2</v>
      </c>
      <c r="K3069" s="44">
        <f>IFERROR(_xll.qlIndexFixing(Index3M,H3069,TRUE,_xll.ohTrigger(RecalcTrigger,Trigger3M)),NA())</f>
        <v>1.8200226027412485E-2</v>
      </c>
      <c r="L3069" s="44">
        <f>IFERROR(_xll.qlIndexFixing(Index6M,$H3069,TRUE,_xll.ohTrigger(RecalcTrigger,Trigger6M)),NA())</f>
        <v>1.8379638030216611E-2</v>
      </c>
      <c r="M3069" s="178">
        <f>IFERROR(_xll.qlIndexFixing(Index1Y,$H3069,TRUE,_xll.ohTrigger(RecalcTrigger,Trigger1Y)),NA())</f>
        <v>1.867356604320447E-2</v>
      </c>
      <c r="N3069" s="177">
        <f>IFERROR(_xll.qlIndexFixing(ONIndex1M,I3069,TRUE,_xll.ohTrigger(RecalcTrigger,Trigger1M)),NA())</f>
        <v>1.7793939103316614E-2</v>
      </c>
      <c r="O3069" s="44">
        <f>IFERROR(_xll.qlIndexFixing(ONIndex3M,I3069,TRUE,_xll.ohTrigger(RecalcTrigger,Trigger3M)),NA())</f>
        <v>1.8114457436900766E-2</v>
      </c>
      <c r="P3069" s="44">
        <f>IFERROR(_xll.qlIndexFixing(ONIndex6M,I3069,TRUE,_xll.ohTrigger(RecalcTrigger,Trigger6M)),NA())</f>
        <v>1.8208329643456533E-2</v>
      </c>
      <c r="Q3069" s="178">
        <f>IFERROR(_xll.qlIndexFixing(ONIndex1Y,I3069,TRUE,_xll.ohTrigger(RecalcTrigger,Trigger1Y)),NA())</f>
        <v>1.8326034995269636E-2</v>
      </c>
    </row>
    <row r="3070" spans="2:17" x14ac:dyDescent="0.2">
      <c r="B3070" s="39" t="s">
        <v>42</v>
      </c>
      <c r="D3070" s="42">
        <f>_xll.qlCalendarAdvance(Calendar,$D3069,B3070,"f",FALSE)</f>
        <v>61016</v>
      </c>
      <c r="E3070" s="172">
        <f>_xll.qlInterestRateIndexValueDate(IndexON,D3070)</f>
        <v>61016</v>
      </c>
      <c r="F3070" s="188">
        <f>IFERROR(_xll.qlIndexFixing(IndexON,D3070,TRUE,_xll.ohTrigger(RecalcTrigger,TriggerON)),NA())</f>
        <v>1.7681911614849666E-2</v>
      </c>
      <c r="H3070" s="42">
        <f>_xll.qlCalendarAdvance(Calendar,$H3069,B3070,"f",FALSE)</f>
        <v>61016</v>
      </c>
      <c r="I3070" s="172">
        <f>_xll.qlInterestRateIndexValueDate(Index1M,$H3070)</f>
        <v>61016</v>
      </c>
      <c r="J3070" s="177">
        <f>IFERROR(_xll.qlIndexFixing(Index1M,$H3070,TRUE,_xll.ohTrigger(RecalcTrigger,Trigger1M)),NA())</f>
        <v>1.7833923074675209E-2</v>
      </c>
      <c r="K3070" s="44">
        <f>IFERROR(_xll.qlIndexFixing(Index3M,H3070,TRUE,_xll.ohTrigger(RecalcTrigger,Trigger3M)),NA())</f>
        <v>1.8207375190398736E-2</v>
      </c>
      <c r="L3070" s="44">
        <f>IFERROR(_xll.qlIndexFixing(Index6M,$H3070,TRUE,_xll.ohTrigger(RecalcTrigger,Trigger6M)),NA())</f>
        <v>1.8386512492941414E-2</v>
      </c>
      <c r="M3070" s="178">
        <f>IFERROR(_xll.qlIndexFixing(Index1Y,$H3070,TRUE,_xll.ohTrigger(RecalcTrigger,Trigger1Y)),NA())</f>
        <v>1.8680312688837519E-2</v>
      </c>
      <c r="N3070" s="177">
        <f>IFERROR(_xll.qlIndexFixing(ONIndex1M,I3070,TRUE,_xll.ohTrigger(RecalcTrigger,Trigger1M)),NA())</f>
        <v>1.7801893800558632E-2</v>
      </c>
      <c r="O3070" s="44">
        <f>IFERROR(_xll.qlIndexFixing(ONIndex3M,I3070,TRUE,_xll.ohTrigger(RecalcTrigger,Trigger3M)),NA())</f>
        <v>1.8121673600314248E-2</v>
      </c>
      <c r="P3070" s="44">
        <f>IFERROR(_xll.qlIndexFixing(ONIndex6M,I3070,TRUE,_xll.ohTrigger(RecalcTrigger,Trigger6M)),NA())</f>
        <v>1.8215335948386091E-2</v>
      </c>
      <c r="Q3070" s="178">
        <f>IFERROR(_xll.qlIndexFixing(ONIndex1Y,I3070,TRUE,_xll.ohTrigger(RecalcTrigger,Trigger1Y)),NA())</f>
        <v>1.8333050289285335E-2</v>
      </c>
    </row>
    <row r="3071" spans="2:17" x14ac:dyDescent="0.2">
      <c r="B3071" s="39" t="s">
        <v>42</v>
      </c>
      <c r="D3071" s="42">
        <f>_xll.qlCalendarAdvance(Calendar,$D3070,B3071,"f",FALSE)</f>
        <v>61023</v>
      </c>
      <c r="E3071" s="172">
        <f>_xll.qlInterestRateIndexValueDate(IndexON,D3071)</f>
        <v>61023</v>
      </c>
      <c r="F3071" s="188">
        <f>IFERROR(_xll.qlIndexFixing(IndexON,D3071,TRUE,_xll.ohTrigger(RecalcTrigger,TriggerON)),NA())</f>
        <v>1.7689055880081295E-2</v>
      </c>
      <c r="H3071" s="42">
        <f>_xll.qlCalendarAdvance(Calendar,$H3070,B3071,"f",FALSE)</f>
        <v>61023</v>
      </c>
      <c r="I3071" s="172">
        <f>_xll.qlInterestRateIndexValueDate(Index1M,$H3071)</f>
        <v>61023</v>
      </c>
      <c r="J3071" s="177">
        <f>IFERROR(_xll.qlIndexFixing(Index1M,$H3071,TRUE,_xll.ohTrigger(RecalcTrigger,Trigger1M)),NA())</f>
        <v>1.7841833950637726E-2</v>
      </c>
      <c r="K3071" s="44">
        <f>IFERROR(_xll.qlIndexFixing(Index3M,H3071,TRUE,_xll.ohTrigger(RecalcTrigger,Trigger3M)),NA())</f>
        <v>1.8214508787947874E-2</v>
      </c>
      <c r="L3071" s="44">
        <f>IFERROR(_xll.qlIndexFixing(Index6M,$H3071,TRUE,_xll.ohTrigger(RecalcTrigger,Trigger6M)),NA())</f>
        <v>1.8393371784231862E-2</v>
      </c>
      <c r="M3071" s="178">
        <f>IFERROR(_xll.qlIndexFixing(Index1Y,$H3071,TRUE,_xll.ohTrigger(RecalcTrigger,Trigger1Y)),NA())</f>
        <v>1.8687044020783139E-2</v>
      </c>
      <c r="N3071" s="177">
        <f>IFERROR(_xll.qlIndexFixing(ONIndex1M,I3071,TRUE,_xll.ohTrigger(RecalcTrigger,Trigger1M)),NA())</f>
        <v>1.7809831401573994E-2</v>
      </c>
      <c r="O3071" s="44">
        <f>IFERROR(_xll.qlIndexFixing(ONIndex3M,I3071,TRUE,_xll.ohTrigger(RecalcTrigger,Trigger3M)),NA())</f>
        <v>1.8128874254792482E-2</v>
      </c>
      <c r="P3071" s="44">
        <f>IFERROR(_xll.qlIndexFixing(ONIndex6M,I3071,TRUE,_xll.ohTrigger(RecalcTrigger,Trigger6M)),NA())</f>
        <v>1.8222327195484E-2</v>
      </c>
      <c r="Q3071" s="178">
        <f>IFERROR(_xll.qlIndexFixing(ONIndex1Y,I3071,TRUE,_xll.ohTrigger(RecalcTrigger,Trigger1Y)),NA())</f>
        <v>1.8340050505856187E-2</v>
      </c>
    </row>
    <row r="3072" spans="2:17" x14ac:dyDescent="0.2">
      <c r="B3072" s="39" t="s">
        <v>42</v>
      </c>
      <c r="D3072" s="42">
        <f>_xll.qlCalendarAdvance(Calendar,$D3071,B3072,"f",FALSE)</f>
        <v>61030</v>
      </c>
      <c r="E3072" s="172">
        <f>_xll.qlInterestRateIndexValueDate(IndexON,D3072)</f>
        <v>61030</v>
      </c>
      <c r="F3072" s="188">
        <f>IFERROR(_xll.qlIndexFixing(IndexON,D3072,TRUE,_xll.ohTrigger(RecalcTrigger,TriggerON)),NA())</f>
        <v>1.7696184757703959E-2</v>
      </c>
      <c r="H3072" s="42">
        <f>_xll.qlCalendarAdvance(Calendar,$H3071,B3072,"f",FALSE)</f>
        <v>61030</v>
      </c>
      <c r="I3072" s="172">
        <f>_xll.qlInterestRateIndexValueDate(Index1M,$H3072)</f>
        <v>61030</v>
      </c>
      <c r="J3072" s="177">
        <f>IFERROR(_xll.qlIndexFixing(Index1M,$H3072,TRUE,_xll.ohTrigger(RecalcTrigger,Trigger1M)),NA())</f>
        <v>1.7844734674025298E-2</v>
      </c>
      <c r="K3072" s="44">
        <f>IFERROR(_xll.qlIndexFixing(Index3M,H3072,TRUE,_xll.ohTrigger(RecalcTrigger,Trigger3M)),NA())</f>
        <v>1.8221626819977955E-2</v>
      </c>
      <c r="L3072" s="44">
        <f>IFERROR(_xll.qlIndexFixing(Index6M,$H3072,TRUE,_xll.ohTrigger(RecalcTrigger,Trigger6M)),NA())</f>
        <v>1.8400215903932583E-2</v>
      </c>
      <c r="M3072" s="178">
        <f>IFERROR(_xll.qlIndexFixing(Index1Y,$H3072,TRUE,_xll.ohTrigger(RecalcTrigger,Trigger1Y)),NA())</f>
        <v>1.8693760038737572E-2</v>
      </c>
      <c r="N3072" s="177">
        <f>IFERROR(_xll.qlIndexFixing(ONIndex1M,I3072,TRUE,_xll.ohTrigger(RecalcTrigger,Trigger1M)),NA())</f>
        <v>1.78177519063627E-2</v>
      </c>
      <c r="O3072" s="44">
        <f>IFERROR(_xll.qlIndexFixing(ONIndex3M,I3072,TRUE,_xll.ohTrigger(RecalcTrigger,Trigger3M)),NA())</f>
        <v>1.8136059400335469E-2</v>
      </c>
      <c r="P3072" s="44">
        <f>IFERROR(_xll.qlIndexFixing(ONIndex6M,I3072,TRUE,_xll.ohTrigger(RecalcTrigger,Trigger6M)),NA())</f>
        <v>1.8229303384507123E-2</v>
      </c>
      <c r="Q3072" s="178">
        <f>IFERROR(_xll.qlIndexFixing(ONIndex1Y,I3072,TRUE,_xll.ohTrigger(RecalcTrigger,Trigger1Y)),NA())</f>
        <v>1.8347035645225329E-2</v>
      </c>
    </row>
    <row r="3073" spans="2:17" x14ac:dyDescent="0.2">
      <c r="B3073" s="39" t="s">
        <v>42</v>
      </c>
      <c r="D3073" s="42">
        <f>_xll.qlCalendarAdvance(Calendar,$D3072,B3073,"f",FALSE)</f>
        <v>61037</v>
      </c>
      <c r="E3073" s="172">
        <f>_xll.qlInterestRateIndexValueDate(IndexON,D3073)</f>
        <v>61037</v>
      </c>
      <c r="F3073" s="188">
        <f>IFERROR(_xll.qlIndexFixing(IndexON,D3073,TRUE,_xll.ohTrigger(RecalcTrigger,TriggerON)),NA())</f>
        <v>1.7703298247879751E-2</v>
      </c>
      <c r="H3073" s="42">
        <f>_xll.qlCalendarAdvance(Calendar,$H3072,B3073,"f",FALSE)</f>
        <v>61037</v>
      </c>
      <c r="I3073" s="172">
        <f>_xll.qlInterestRateIndexValueDate(Index1M,$H3073)</f>
        <v>61037</v>
      </c>
      <c r="J3073" s="177">
        <f>IFERROR(_xll.qlIndexFixing(Index1M,$H3073,TRUE,_xll.ohTrigger(RecalcTrigger,Trigger1M)),NA())</f>
        <v>1.7852615502598559E-2</v>
      </c>
      <c r="K3073" s="44">
        <f>IFERROR(_xll.qlIndexFixing(Index3M,H3073,TRUE,_xll.ohTrigger(RecalcTrigger,Trigger3M)),NA())</f>
        <v>1.822777038079057E-2</v>
      </c>
      <c r="L3073" s="44">
        <f>IFERROR(_xll.qlIndexFixing(Index6M,$H3073,TRUE,_xll.ohTrigger(RecalcTrigger,Trigger6M)),NA())</f>
        <v>1.8407044851892675E-2</v>
      </c>
      <c r="M3073" s="178">
        <f>IFERROR(_xll.qlIndexFixing(Index1Y,$H3073,TRUE,_xll.ohTrigger(RecalcTrigger,Trigger1Y)),NA())</f>
        <v>1.8700460742397063E-2</v>
      </c>
      <c r="N3073" s="177">
        <f>IFERROR(_xll.qlIndexFixing(ONIndex1M,I3073,TRUE,_xll.ohTrigger(RecalcTrigger,Trigger1M)),NA())</f>
        <v>1.7825655315086841E-2</v>
      </c>
      <c r="O3073" s="44">
        <f>IFERROR(_xll.qlIndexFixing(ONIndex3M,I3073,TRUE,_xll.ohTrigger(RecalcTrigger,Trigger3M)),NA())</f>
        <v>1.8143229037024255E-2</v>
      </c>
      <c r="P3073" s="44">
        <f>IFERROR(_xll.qlIndexFixing(ONIndex6M,I3073,TRUE,_xll.ohTrigger(RecalcTrigger,Trigger6M)),NA())</f>
        <v>1.8236264515698597E-2</v>
      </c>
      <c r="Q3073" s="178">
        <f>IFERROR(_xll.qlIndexFixing(ONIndex1Y,I3073,TRUE,_xll.ohTrigger(RecalcTrigger,Trigger1Y)),NA())</f>
        <v>1.8354005707473808E-2</v>
      </c>
    </row>
    <row r="3074" spans="2:17" x14ac:dyDescent="0.2">
      <c r="B3074" s="39" t="s">
        <v>42</v>
      </c>
      <c r="D3074" s="42">
        <f>_xll.qlCalendarAdvance(Calendar,$D3073,B3074,"f",FALSE)</f>
        <v>61044</v>
      </c>
      <c r="E3074" s="172">
        <f>_xll.qlInterestRateIndexValueDate(IndexON,D3074)</f>
        <v>61044</v>
      </c>
      <c r="F3074" s="188">
        <f>IFERROR(_xll.qlIndexFixing(IndexON,D3074,TRUE,_xll.ohTrigger(RecalcTrigger,TriggerON)),NA())</f>
        <v>1.771039635060867E-2</v>
      </c>
      <c r="H3074" s="42">
        <f>_xll.qlCalendarAdvance(Calendar,$H3073,B3074,"f",FALSE)</f>
        <v>61044</v>
      </c>
      <c r="I3074" s="172">
        <f>_xll.qlInterestRateIndexValueDate(Index1M,$H3074)</f>
        <v>61044</v>
      </c>
      <c r="J3074" s="177">
        <f>IFERROR(_xll.qlIndexFixing(Index1M,$H3074,TRUE,_xll.ohTrigger(RecalcTrigger,Trigger1M)),NA())</f>
        <v>1.7860479216973146E-2</v>
      </c>
      <c r="K3074" s="44">
        <f>IFERROR(_xll.qlIndexFixing(Index3M,H3074,TRUE,_xll.ohTrigger(RecalcTrigger,Trigger3M)),NA())</f>
        <v>1.823485804013433E-2</v>
      </c>
      <c r="L3074" s="44">
        <f>IFERROR(_xll.qlIndexFixing(Index6M,$H3074,TRUE,_xll.ohTrigger(RecalcTrigger,Trigger6M)),NA())</f>
        <v>1.8413858627957209E-2</v>
      </c>
      <c r="M3074" s="178">
        <f>IFERROR(_xll.qlIndexFixing(Index1Y,$H3074,TRUE,_xll.ohTrigger(RecalcTrigger,Trigger1Y)),NA())</f>
        <v>1.8707146131458519E-2</v>
      </c>
      <c r="N3074" s="177">
        <f>IFERROR(_xll.qlIndexFixing(ONIndex1M,I3074,TRUE,_xll.ohTrigger(RecalcTrigger,Trigger1M)),NA())</f>
        <v>1.783354162750328E-2</v>
      </c>
      <c r="O3074" s="44">
        <f>IFERROR(_xll.qlIndexFixing(ONIndex3M,I3074,TRUE,_xll.ohTrigger(RecalcTrigger,Trigger3M)),NA())</f>
        <v>1.8150383164534656E-2</v>
      </c>
      <c r="P3074" s="44">
        <f>IFERROR(_xll.qlIndexFixing(ONIndex6M,I3074,TRUE,_xll.ohTrigger(RecalcTrigger,Trigger6M)),NA())</f>
        <v>1.824321058889633E-2</v>
      </c>
      <c r="Q3074" s="178">
        <f>IFERROR(_xll.qlIndexFixing(ONIndex1Y,I3074,TRUE,_xll.ohTrigger(RecalcTrigger,Trigger1Y)),NA())</f>
        <v>1.8360960692358486E-2</v>
      </c>
    </row>
    <row r="3075" spans="2:17" x14ac:dyDescent="0.2">
      <c r="B3075" s="39" t="s">
        <v>42</v>
      </c>
      <c r="D3075" s="42">
        <f>_xll.qlCalendarAdvance(Calendar,$D3074,B3075,"f",FALSE)</f>
        <v>61051</v>
      </c>
      <c r="E3075" s="172">
        <f>_xll.qlInterestRateIndexValueDate(IndexON,D3075)</f>
        <v>61051</v>
      </c>
      <c r="F3075" s="188">
        <f>IFERROR(_xll.qlIndexFixing(IndexON,D3075,TRUE,_xll.ohTrigger(RecalcTrigger,TriggerON)),NA())</f>
        <v>1.7717479065728625E-2</v>
      </c>
      <c r="H3075" s="42">
        <f>_xll.qlCalendarAdvance(Calendar,$H3074,B3075,"f",FALSE)</f>
        <v>61051</v>
      </c>
      <c r="I3075" s="172">
        <f>_xll.qlInterestRateIndexValueDate(Index1M,$H3075)</f>
        <v>61051</v>
      </c>
      <c r="J3075" s="177">
        <f>IFERROR(_xll.qlIndexFixing(Index1M,$H3075,TRUE,_xll.ohTrigger(RecalcTrigger,Trigger1M)),NA())</f>
        <v>1.7868325817114328E-2</v>
      </c>
      <c r="K3075" s="44">
        <f>IFERROR(_xll.qlIndexFixing(Index3M,H3075,TRUE,_xll.ohTrigger(RecalcTrigger,Trigger3M)),NA())</f>
        <v>1.8241930134359562E-2</v>
      </c>
      <c r="L3075" s="44">
        <f>IFERROR(_xll.qlIndexFixing(Index6M,$H3075,TRUE,_xll.ohTrigger(RecalcTrigger,Trigger6M)),NA())</f>
        <v>1.8420657231974839E-2</v>
      </c>
      <c r="M3075" s="178">
        <f>IFERROR(_xll.qlIndexFixing(Index1Y,$H3075,TRUE,_xll.ohTrigger(RecalcTrigger,Trigger1Y)),NA())</f>
        <v>1.8713816205620182E-2</v>
      </c>
      <c r="N3075" s="177">
        <f>IFERROR(_xll.qlIndexFixing(ONIndex1M,I3075,TRUE,_xll.ohTrigger(RecalcTrigger,Trigger1M)),NA())</f>
        <v>1.7841410843693062E-2</v>
      </c>
      <c r="O3075" s="44">
        <f>IFERROR(_xll.qlIndexFixing(ONIndex3M,I3075,TRUE,_xll.ohTrigger(RecalcTrigger,Trigger3M)),NA())</f>
        <v>1.8157521783190855E-2</v>
      </c>
      <c r="P3075" s="44">
        <f>IFERROR(_xll.qlIndexFixing(ONIndex6M,I3075,TRUE,_xll.ohTrigger(RecalcTrigger,Trigger6M)),NA())</f>
        <v>1.8250141604181369E-2</v>
      </c>
      <c r="Q3075" s="178">
        <f>IFERROR(_xll.qlIndexFixing(ONIndex1Y,I3075,TRUE,_xll.ohTrigger(RecalcTrigger,Trigger1Y)),NA())</f>
        <v>1.8367900600041454E-2</v>
      </c>
    </row>
    <row r="3076" spans="2:17" x14ac:dyDescent="0.2">
      <c r="B3076" s="39" t="s">
        <v>42</v>
      </c>
      <c r="D3076" s="42">
        <f>_xll.qlCalendarAdvance(Calendar,$D3075,B3076,"f",FALSE)</f>
        <v>61058</v>
      </c>
      <c r="E3076" s="172">
        <f>_xll.qlInterestRateIndexValueDate(IndexON,D3076)</f>
        <v>61058</v>
      </c>
      <c r="F3076" s="188">
        <f>IFERROR(_xll.qlIndexFixing(IndexON,D3076,TRUE,_xll.ohTrigger(RecalcTrigger,TriggerON)),NA())</f>
        <v>1.7724546393239615E-2</v>
      </c>
      <c r="H3076" s="42">
        <f>_xll.qlCalendarAdvance(Calendar,$H3075,B3076,"f",FALSE)</f>
        <v>61058</v>
      </c>
      <c r="I3076" s="172">
        <f>_xll.qlInterestRateIndexValueDate(Index1M,$H3076)</f>
        <v>61058</v>
      </c>
      <c r="J3076" s="177">
        <f>IFERROR(_xll.qlIndexFixing(Index1M,$H3076,TRUE,_xll.ohTrigger(RecalcTrigger,Trigger1M)),NA())</f>
        <v>1.7882126677695794E-2</v>
      </c>
      <c r="K3076" s="44">
        <f>IFERROR(_xll.qlIndexFixing(Index3M,H3076,TRUE,_xll.ohTrigger(RecalcTrigger,Trigger3M)),NA())</f>
        <v>1.8251856424758173E-2</v>
      </c>
      <c r="L3076" s="44">
        <f>IFERROR(_xll.qlIndexFixing(Index6M,$H3076,TRUE,_xll.ohTrigger(RecalcTrigger,Trigger6M)),NA())</f>
        <v>1.8430269684902745E-2</v>
      </c>
      <c r="M3076" s="178">
        <f>IFERROR(_xll.qlIndexFixing(Index1Y,$H3076,TRUE,_xll.ohTrigger(RecalcTrigger,Trigger1Y)),NA())</f>
        <v>1.872141331186538E-2</v>
      </c>
      <c r="N3076" s="177">
        <f>IFERROR(_xll.qlIndexFixing(ONIndex1M,I3076,TRUE,_xll.ohTrigger(RecalcTrigger,Trigger1M)),NA())</f>
        <v>1.7849262963737234E-2</v>
      </c>
      <c r="O3076" s="44">
        <f>IFERROR(_xll.qlIndexFixing(ONIndex3M,I3076,TRUE,_xll.ohTrigger(RecalcTrigger,Trigger3M)),NA())</f>
        <v>1.8164644892830761E-2</v>
      </c>
      <c r="P3076" s="44">
        <f>IFERROR(_xll.qlIndexFixing(ONIndex6M,I3076,TRUE,_xll.ohTrigger(RecalcTrigger,Trigger6M)),NA())</f>
        <v>1.8257057561472667E-2</v>
      </c>
      <c r="Q3076" s="178">
        <f>IFERROR(_xll.qlIndexFixing(ONIndex1Y,I3076,TRUE,_xll.ohTrigger(RecalcTrigger,Trigger1Y)),NA())</f>
        <v>1.837482543036062E-2</v>
      </c>
    </row>
    <row r="3077" spans="2:17" x14ac:dyDescent="0.2">
      <c r="B3077" s="39" t="s">
        <v>42</v>
      </c>
      <c r="D3077" s="42">
        <f>_xll.qlCalendarAdvance(Calendar,$D3076,B3077,"f",FALSE)</f>
        <v>61065</v>
      </c>
      <c r="E3077" s="172">
        <f>_xll.qlInterestRateIndexValueDate(IndexON,D3077)</f>
        <v>61065</v>
      </c>
      <c r="F3077" s="188">
        <f>IFERROR(_xll.qlIndexFixing(IndexON,D3077,TRUE,_xll.ohTrigger(RecalcTrigger,TriggerON)),NA())</f>
        <v>1.7731598333465826E-2</v>
      </c>
      <c r="H3077" s="42">
        <f>_xll.qlCalendarAdvance(Calendar,$H3076,B3077,"f",FALSE)</f>
        <v>61065</v>
      </c>
      <c r="I3077" s="172">
        <f>_xll.qlInterestRateIndexValueDate(Index1M,$H3077)</f>
        <v>61065</v>
      </c>
      <c r="J3077" s="177">
        <f>IFERROR(_xll.qlIndexFixing(Index1M,$H3077,TRUE,_xll.ohTrigger(RecalcTrigger,Trigger1M)),NA())</f>
        <v>1.7888939738095834E-2</v>
      </c>
      <c r="K3077" s="44">
        <f>IFERROR(_xll.qlIndexFixing(Index3M,H3077,TRUE,_xll.ohTrigger(RecalcTrigger,Trigger3M)),NA())</f>
        <v>1.8258895106678805E-2</v>
      </c>
      <c r="L3077" s="44">
        <f>IFERROR(_xll.qlIndexFixing(Index6M,$H3077,TRUE,_xll.ohTrigger(RecalcTrigger,Trigger6M)),NA())</f>
        <v>1.8437035713391704E-2</v>
      </c>
      <c r="M3077" s="178">
        <f>IFERROR(_xll.qlIndexFixing(Index1Y,$H3077,TRUE,_xll.ohTrigger(RecalcTrigger,Trigger1Y)),NA())</f>
        <v>1.8728051998688641E-2</v>
      </c>
      <c r="N3077" s="177">
        <f>IFERROR(_xll.qlIndexFixing(ONIndex1M,I3077,TRUE,_xll.ohTrigger(RecalcTrigger,Trigger1M)),NA())</f>
        <v>1.7857097987554749E-2</v>
      </c>
      <c r="O3077" s="44">
        <f>IFERROR(_xll.qlIndexFixing(ONIndex3M,I3077,TRUE,_xll.ohTrigger(RecalcTrigger,Trigger3M)),NA())</f>
        <v>1.8171752493616466E-2</v>
      </c>
      <c r="P3077" s="44">
        <f>IFERROR(_xll.qlIndexFixing(ONIndex6M,I3077,TRUE,_xll.ohTrigger(RecalcTrigger,Trigger6M)),NA())</f>
        <v>1.8263958460932317E-2</v>
      </c>
      <c r="Q3077" s="178">
        <f>IFERROR(_xll.qlIndexFixing(ONIndex1Y,I3077,TRUE,_xll.ohTrigger(RecalcTrigger,Trigger1Y)),NA())</f>
        <v>1.8381735183478076E-2</v>
      </c>
    </row>
    <row r="3078" spans="2:17" x14ac:dyDescent="0.2">
      <c r="B3078" s="39" t="s">
        <v>42</v>
      </c>
      <c r="D3078" s="42">
        <f>_xll.qlCalendarAdvance(Calendar,$D3077,B3078,"f",FALSE)</f>
        <v>61072</v>
      </c>
      <c r="E3078" s="172">
        <f>_xll.qlInterestRateIndexValueDate(IndexON,D3078)</f>
        <v>61072</v>
      </c>
      <c r="F3078" s="188">
        <f>IFERROR(_xll.qlIndexFixing(IndexON,D3078,TRUE,_xll.ohTrigger(RecalcTrigger,TriggerON)),NA())</f>
        <v>1.7738634886002025E-2</v>
      </c>
      <c r="H3078" s="42">
        <f>_xll.qlCalendarAdvance(Calendar,$H3077,B3078,"f",FALSE)</f>
        <v>61072</v>
      </c>
      <c r="I3078" s="172">
        <f>_xll.qlInterestRateIndexValueDate(Index1M,$H3078)</f>
        <v>61072</v>
      </c>
      <c r="J3078" s="177">
        <f>IFERROR(_xll.qlIndexFixing(Index1M,$H3078,TRUE,_xll.ohTrigger(RecalcTrigger,Trigger1M)),NA())</f>
        <v>1.7896730790951193E-2</v>
      </c>
      <c r="K3078" s="44">
        <f>IFERROR(_xll.qlIndexFixing(Index3M,H3078,TRUE,_xll.ohTrigger(RecalcTrigger,Trigger3M)),NA())</f>
        <v>1.8265918221298538E-2</v>
      </c>
      <c r="L3078" s="44">
        <f>IFERROR(_xll.qlIndexFixing(Index6M,$H3078,TRUE,_xll.ohTrigger(RecalcTrigger,Trigger6M)),NA())</f>
        <v>1.8443786567428264E-2</v>
      </c>
      <c r="M3078" s="178">
        <f>IFERROR(_xll.qlIndexFixing(Index1Y,$H3078,TRUE,_xll.ohTrigger(RecalcTrigger,Trigger1Y)),NA())</f>
        <v>1.8734675369028137E-2</v>
      </c>
      <c r="N3078" s="177">
        <f>IFERROR(_xll.qlIndexFixing(ONIndex1M,I3078,TRUE,_xll.ohTrigger(RecalcTrigger,Trigger1M)),NA())</f>
        <v>1.7864915915226653E-2</v>
      </c>
      <c r="O3078" s="44">
        <f>IFERROR(_xll.qlIndexFixing(ONIndex3M,I3078,TRUE,_xll.ohTrigger(RecalcTrigger,Trigger3M)),NA())</f>
        <v>1.8178844585304832E-2</v>
      </c>
      <c r="P3078" s="44">
        <f>IFERROR(_xll.qlIndexFixing(ONIndex6M,I3078,TRUE,_xll.ohTrigger(RecalcTrigger,Trigger6M)),NA())</f>
        <v>1.8270844302398226E-2</v>
      </c>
      <c r="Q3078" s="178">
        <f>IFERROR(_xll.qlIndexFixing(ONIndex1Y,I3078,TRUE,_xll.ohTrigger(RecalcTrigger,Trigger1Y)),NA())</f>
        <v>1.8388629859393824E-2</v>
      </c>
    </row>
    <row r="3079" spans="2:17" x14ac:dyDescent="0.2">
      <c r="B3079" s="39" t="s">
        <v>42</v>
      </c>
      <c r="D3079" s="42">
        <f>_xll.qlCalendarAdvance(Calendar,$D3078,B3079,"f",FALSE)</f>
        <v>61079</v>
      </c>
      <c r="E3079" s="172">
        <f>_xll.qlInterestRateIndexValueDate(IndexON,D3079)</f>
        <v>61079</v>
      </c>
      <c r="F3079" s="188">
        <f>IFERROR(_xll.qlIndexFixing(IndexON,D3079,TRUE,_xll.ohTrigger(RecalcTrigger,TriggerON)),NA())</f>
        <v>1.7745656051091352E-2</v>
      </c>
      <c r="H3079" s="42">
        <f>_xll.qlCalendarAdvance(Calendar,$H3078,B3079,"f",FALSE)</f>
        <v>61079</v>
      </c>
      <c r="I3079" s="172">
        <f>_xll.qlInterestRateIndexValueDate(Index1M,$H3079)</f>
        <v>61079</v>
      </c>
      <c r="J3079" s="177">
        <f>IFERROR(_xll.qlIndexFixing(Index1M,$H3079,TRUE,_xll.ohTrigger(RecalcTrigger,Trigger1M)),NA())</f>
        <v>1.7904504726070702E-2</v>
      </c>
      <c r="K3079" s="44">
        <f>IFERROR(_xll.qlIndexFixing(Index3M,H3079,TRUE,_xll.ohTrigger(RecalcTrigger,Trigger3M)),NA())</f>
        <v>1.8272925768531036E-2</v>
      </c>
      <c r="L3079" s="44">
        <f>IFERROR(_xll.qlIndexFixing(Index6M,$H3079,TRUE,_xll.ohTrigger(RecalcTrigger,Trigger6M)),NA())</f>
        <v>1.8450522246858697E-2</v>
      </c>
      <c r="M3079" s="178">
        <f>IFERROR(_xll.qlIndexFixing(Index1Y,$H3079,TRUE,_xll.ohTrigger(RecalcTrigger,Trigger1Y)),NA())</f>
        <v>1.8741283422583594E-2</v>
      </c>
      <c r="N3079" s="177">
        <f>IFERROR(_xll.qlIndexFixing(ONIndex1M,I3079,TRUE,_xll.ohTrigger(RecalcTrigger,Trigger1M)),NA())</f>
        <v>1.7872716746590855E-2</v>
      </c>
      <c r="O3079" s="44">
        <f>IFERROR(_xll.qlIndexFixing(ONIndex3M,I3079,TRUE,_xll.ohTrigger(RecalcTrigger,Trigger3M)),NA())</f>
        <v>1.818592116805795E-2</v>
      </c>
      <c r="P3079" s="44">
        <f>IFERROR(_xll.qlIndexFixing(ONIndex6M,I3079,TRUE,_xll.ohTrigger(RecalcTrigger,Trigger6M)),NA())</f>
        <v>1.8277715085870394E-2</v>
      </c>
      <c r="Q3079" s="178">
        <f>IFERROR(_xll.qlIndexFixing(ONIndex1Y,I3079,TRUE,_xll.ohTrigger(RecalcTrigger,Trigger1Y)),NA())</f>
        <v>1.8395509457864723E-2</v>
      </c>
    </row>
    <row r="3080" spans="2:17" x14ac:dyDescent="0.2">
      <c r="B3080" s="39" t="s">
        <v>42</v>
      </c>
      <c r="D3080" s="42">
        <f>_xll.qlCalendarAdvance(Calendar,$D3079,B3080,"f",FALSE)</f>
        <v>61086</v>
      </c>
      <c r="E3080" s="172">
        <f>_xll.qlInterestRateIndexValueDate(IndexON,D3080)</f>
        <v>61086</v>
      </c>
      <c r="F3080" s="188">
        <f>IFERROR(_xll.qlIndexFixing(IndexON,D3080,TRUE,_xll.ohTrigger(RecalcTrigger,TriggerON)),NA())</f>
        <v>1.775266182865276E-2</v>
      </c>
      <c r="H3080" s="42">
        <f>_xll.qlCalendarAdvance(Calendar,$H3079,B3080,"f",FALSE)</f>
        <v>61086</v>
      </c>
      <c r="I3080" s="172">
        <f>_xll.qlInterestRateIndexValueDate(Index1M,$H3080)</f>
        <v>61086</v>
      </c>
      <c r="J3080" s="177">
        <f>IFERROR(_xll.qlIndexFixing(Index1M,$H3080,TRUE,_xll.ohTrigger(RecalcTrigger,Trigger1M)),NA())</f>
        <v>1.7909286022965747E-2</v>
      </c>
      <c r="K3080" s="44">
        <f>IFERROR(_xll.qlIndexFixing(Index3M,H3080,TRUE,_xll.ohTrigger(RecalcTrigger,Trigger3M)),NA())</f>
        <v>1.8279917748297896E-2</v>
      </c>
      <c r="L3080" s="44">
        <f>IFERROR(_xll.qlIndexFixing(Index6M,$H3080,TRUE,_xll.ohTrigger(RecalcTrigger,Trigger6M)),NA())</f>
        <v>1.8457242751531044E-2</v>
      </c>
      <c r="M3080" s="178">
        <f>IFERROR(_xll.qlIndexFixing(Index1Y,$H3080,TRUE,_xll.ohTrigger(RecalcTrigger,Trigger1Y)),NA())</f>
        <v>1.8747876159056293E-2</v>
      </c>
      <c r="N3080" s="177">
        <f>IFERROR(_xll.qlIndexFixing(ONIndex1M,I3080,TRUE,_xll.ohTrigger(RecalcTrigger,Trigger1M)),NA())</f>
        <v>1.7880500481728401E-2</v>
      </c>
      <c r="O3080" s="44">
        <f>IFERROR(_xll.qlIndexFixing(ONIndex3M,I3080,TRUE,_xll.ohTrigger(RecalcTrigger,Trigger3M)),NA())</f>
        <v>1.8192982241956868E-2</v>
      </c>
      <c r="P3080" s="44">
        <f>IFERROR(_xll.qlIndexFixing(ONIndex6M,I3080,TRUE,_xll.ohTrigger(RecalcTrigger,Trigger6M)),NA())</f>
        <v>1.8284570811429868E-2</v>
      </c>
      <c r="Q3080" s="178">
        <f>IFERROR(_xll.qlIndexFixing(ONIndex1Y,I3080,TRUE,_xll.ohTrigger(RecalcTrigger,Trigger1Y)),NA())</f>
        <v>1.8402373979214959E-2</v>
      </c>
    </row>
    <row r="3081" spans="2:17" x14ac:dyDescent="0.2">
      <c r="B3081" s="39" t="s">
        <v>42</v>
      </c>
      <c r="D3081" s="42">
        <f>_xll.qlCalendarAdvance(Calendar,$D3080,B3081,"f",FALSE)</f>
        <v>61093</v>
      </c>
      <c r="E3081" s="172">
        <f>_xll.qlInterestRateIndexValueDate(IndexON,D3081)</f>
        <v>61093</v>
      </c>
      <c r="F3081" s="188">
        <f>IFERROR(_xll.qlIndexFixing(IndexON,D3081,TRUE,_xll.ohTrigger(RecalcTrigger,TriggerON)),NA())</f>
        <v>1.775965221868625E-2</v>
      </c>
      <c r="H3081" s="42">
        <f>_xll.qlCalendarAdvance(Calendar,$H3080,B3081,"f",FALSE)</f>
        <v>61093</v>
      </c>
      <c r="I3081" s="172">
        <f>_xll.qlInterestRateIndexValueDate(Index1M,$H3081)</f>
        <v>61093</v>
      </c>
      <c r="J3081" s="177">
        <f>IFERROR(_xll.qlIndexFixing(Index1M,$H3081,TRUE,_xll.ohTrigger(RecalcTrigger,Trigger1M)),NA())</f>
        <v>1.7917028251477084E-2</v>
      </c>
      <c r="K3081" s="44">
        <f>IFERROR(_xll.qlIndexFixing(Index3M,H3081,TRUE,_xll.ohTrigger(RecalcTrigger,Trigger3M)),NA())</f>
        <v>1.8285941424070369E-2</v>
      </c>
      <c r="L3081" s="44">
        <f>IFERROR(_xll.qlIndexFixing(Index6M,$H3081,TRUE,_xll.ohTrigger(RecalcTrigger,Trigger6M)),NA())</f>
        <v>1.8463008838976089E-2</v>
      </c>
      <c r="M3081" s="178">
        <f>IFERROR(_xll.qlIndexFixing(Index1Y,$H3081,TRUE,_xll.ohTrigger(RecalcTrigger,Trigger1Y)),NA())</f>
        <v>1.8754453578147073E-2</v>
      </c>
      <c r="N3081" s="177">
        <f>IFERROR(_xll.qlIndexFixing(ONIndex1M,I3081,TRUE,_xll.ohTrigger(RecalcTrigger,Trigger1M)),NA())</f>
        <v>1.7888267120882428E-2</v>
      </c>
      <c r="O3081" s="44">
        <f>IFERROR(_xll.qlIndexFixing(ONIndex3M,I3081,TRUE,_xll.ohTrigger(RecalcTrigger,Trigger3M)),NA())</f>
        <v>1.8200027806758445E-2</v>
      </c>
      <c r="P3081" s="44">
        <f>IFERROR(_xll.qlIndexFixing(ONIndex6M,I3081,TRUE,_xll.ohTrigger(RecalcTrigger,Trigger6M)),NA())</f>
        <v>1.8291411479076647E-2</v>
      </c>
      <c r="Q3081" s="178">
        <f>IFERROR(_xll.qlIndexFixing(ONIndex1Y,I3081,TRUE,_xll.ohTrigger(RecalcTrigger,Trigger1Y)),NA())</f>
        <v>1.8409223423363485E-2</v>
      </c>
    </row>
    <row r="3082" spans="2:17" x14ac:dyDescent="0.2">
      <c r="B3082" s="39" t="s">
        <v>42</v>
      </c>
      <c r="D3082" s="42">
        <f>_xll.qlCalendarAdvance(Calendar,$D3081,B3082,"f",FALSE)</f>
        <v>61100</v>
      </c>
      <c r="E3082" s="172">
        <f>_xll.qlInterestRateIndexValueDate(IndexON,D3082)</f>
        <v>61100</v>
      </c>
      <c r="F3082" s="188">
        <f>IFERROR(_xll.qlIndexFixing(IndexON,D3082,TRUE,_xll.ohTrigger(RecalcTrigger,TriggerON)),NA())</f>
        <v>1.7766627221272868E-2</v>
      </c>
      <c r="H3082" s="42">
        <f>_xll.qlCalendarAdvance(Calendar,$H3081,B3082,"f",FALSE)</f>
        <v>61100</v>
      </c>
      <c r="I3082" s="172">
        <f>_xll.qlInterestRateIndexValueDate(Index1M,$H3082)</f>
        <v>61100</v>
      </c>
      <c r="J3082" s="177">
        <f>IFERROR(_xll.qlIndexFixing(Index1M,$H3082,TRUE,_xll.ohTrigger(RecalcTrigger,Trigger1M)),NA())</f>
        <v>1.7924753364180979E-2</v>
      </c>
      <c r="K3082" s="44">
        <f>IFERROR(_xll.qlIndexFixing(Index3M,H3082,TRUE,_xll.ohTrigger(RecalcTrigger,Trigger3M)),NA())</f>
        <v>1.8292903032590593E-2</v>
      </c>
      <c r="L3082" s="44">
        <f>IFERROR(_xll.qlIndexFixing(Index6M,$H3082,TRUE,_xll.ohTrigger(RecalcTrigger,Trigger6M)),NA())</f>
        <v>1.8469699740663374E-2</v>
      </c>
      <c r="M3082" s="178">
        <f>IFERROR(_xll.qlIndexFixing(Index1Y,$H3082,TRUE,_xll.ohTrigger(RecalcTrigger,Trigger1Y)),NA())</f>
        <v>1.87610156795581E-2</v>
      </c>
      <c r="N3082" s="177">
        <f>IFERROR(_xll.qlIndexFixing(ONIndex1M,I3082,TRUE,_xll.ohTrigger(RecalcTrigger,Trigger1M)),NA())</f>
        <v>1.7896016663566661E-2</v>
      </c>
      <c r="O3082" s="44">
        <f>IFERROR(_xll.qlIndexFixing(ONIndex3M,I3082,TRUE,_xll.ohTrigger(RecalcTrigger,Trigger3M)),NA())</f>
        <v>1.8207057862705822E-2</v>
      </c>
      <c r="P3082" s="44">
        <f>IFERROR(_xll.qlIndexFixing(ONIndex6M,I3082,TRUE,_xll.ohTrigger(RecalcTrigger,Trigger6M)),NA())</f>
        <v>1.8298237088729685E-2</v>
      </c>
      <c r="Q3082" s="178">
        <f>IFERROR(_xll.qlIndexFixing(ONIndex1Y,I3082,TRUE,_xll.ohTrigger(RecalcTrigger,Trigger1Y)),NA())</f>
        <v>1.8416057790229257E-2</v>
      </c>
    </row>
    <row r="3083" spans="2:17" x14ac:dyDescent="0.2">
      <c r="B3083" s="39" t="s">
        <v>42</v>
      </c>
      <c r="D3083" s="42">
        <f>_xll.qlCalendarAdvance(Calendar,$D3082,B3083,"f",FALSE)</f>
        <v>61107</v>
      </c>
      <c r="E3083" s="172">
        <f>_xll.qlInterestRateIndexValueDate(IndexON,D3083)</f>
        <v>61107</v>
      </c>
      <c r="F3083" s="188">
        <f>IFERROR(_xll.qlIndexFixing(IndexON,D3083,TRUE,_xll.ohTrigger(RecalcTrigger,TriggerON)),NA())</f>
        <v>1.7773586836250521E-2</v>
      </c>
      <c r="H3083" s="42">
        <f>_xll.qlCalendarAdvance(Calendar,$H3082,B3083,"f",FALSE)</f>
        <v>61107</v>
      </c>
      <c r="I3083" s="172">
        <f>_xll.qlInterestRateIndexValueDate(Index1M,$H3083)</f>
        <v>61107</v>
      </c>
      <c r="J3083" s="177">
        <f>IFERROR(_xll.qlIndexFixing(Index1M,$H3083,TRUE,_xll.ohTrigger(RecalcTrigger,Trigger1M)),NA())</f>
        <v>1.7932461361047723E-2</v>
      </c>
      <c r="K3083" s="44">
        <f>IFERROR(_xll.qlIndexFixing(Index3M,H3083,TRUE,_xll.ohTrigger(RecalcTrigger,Trigger3M)),NA())</f>
        <v>1.8299849074051137E-2</v>
      </c>
      <c r="L3083" s="44">
        <f>IFERROR(_xll.qlIndexFixing(Index6M,$H3083,TRUE,_xll.ohTrigger(RecalcTrigger,Trigger6M)),NA())</f>
        <v>1.8476375467788009E-2</v>
      </c>
      <c r="M3083" s="178">
        <f>IFERROR(_xll.qlIndexFixing(Index1Y,$H3083,TRUE,_xll.ohTrigger(RecalcTrigger,Trigger1Y)),NA())</f>
        <v>1.8771310195217661E-2</v>
      </c>
      <c r="N3083" s="177">
        <f>IFERROR(_xll.qlIndexFixing(ONIndex1M,I3083,TRUE,_xll.ohTrigger(RecalcTrigger,Trigger1M)),NA())</f>
        <v>1.7903749110105283E-2</v>
      </c>
      <c r="O3083" s="44">
        <f>IFERROR(_xll.qlIndexFixing(ONIndex3M,I3083,TRUE,_xll.ohTrigger(RecalcTrigger,Trigger3M)),NA())</f>
        <v>1.8214072409555859E-2</v>
      </c>
      <c r="P3083" s="44">
        <f>IFERROR(_xll.qlIndexFixing(ONIndex6M,I3083,TRUE,_xll.ohTrigger(RecalcTrigger,Trigger6M)),NA())</f>
        <v>1.8305047640470029E-2</v>
      </c>
      <c r="Q3083" s="178">
        <f>IFERROR(_xll.qlIndexFixing(ONIndex1Y,I3083,TRUE,_xll.ohTrigger(RecalcTrigger,Trigger1Y)),NA())</f>
        <v>1.8422877079731226E-2</v>
      </c>
    </row>
    <row r="3084" spans="2:17" x14ac:dyDescent="0.2">
      <c r="B3084" s="39" t="s">
        <v>42</v>
      </c>
      <c r="D3084" s="42">
        <f>_xll.qlCalendarAdvance(Calendar,$D3083,B3084,"f",FALSE)</f>
        <v>61114</v>
      </c>
      <c r="E3084" s="172">
        <f>_xll.qlInterestRateIndexValueDate(IndexON,D3084)</f>
        <v>61114</v>
      </c>
      <c r="F3084" s="188">
        <f>IFERROR(_xll.qlIndexFixing(IndexON,D3084,TRUE,_xll.ohTrigger(RecalcTrigger,TriggerON)),NA())</f>
        <v>1.7780531063781302E-2</v>
      </c>
      <c r="H3084" s="42">
        <f>_xll.qlCalendarAdvance(Calendar,$H3083,B3084,"f",FALSE)</f>
        <v>61114</v>
      </c>
      <c r="I3084" s="172">
        <f>_xll.qlInterestRateIndexValueDate(Index1M,$H3084)</f>
        <v>61114</v>
      </c>
      <c r="J3084" s="177">
        <f>IFERROR(_xll.qlIndexFixing(Index1M,$H3084,TRUE,_xll.ohTrigger(RecalcTrigger,Trigger1M)),NA())</f>
        <v>1.7940152242047591E-2</v>
      </c>
      <c r="K3084" s="44">
        <f>IFERROR(_xll.qlIndexFixing(Index3M,H3084,TRUE,_xll.ohTrigger(RecalcTrigger,Trigger3M)),NA())</f>
        <v>1.8306779548372738E-2</v>
      </c>
      <c r="L3084" s="44">
        <f>IFERROR(_xll.qlIndexFixing(Index6M,$H3084,TRUE,_xll.ohTrigger(RecalcTrigger,Trigger6M)),NA())</f>
        <v>1.8483036020198528E-2</v>
      </c>
      <c r="M3084" s="178">
        <f>IFERROR(_xll.qlIndexFixing(Index1Y,$H3084,TRUE,_xll.ohTrigger(RecalcTrigger,Trigger1Y)),NA())</f>
        <v>1.8774093928151995E-2</v>
      </c>
      <c r="N3084" s="177">
        <f>IFERROR(_xll.qlIndexFixing(ONIndex1M,I3084,TRUE,_xll.ohTrigger(RecalcTrigger,Trigger1M)),NA())</f>
        <v>1.7911464460498294E-2</v>
      </c>
      <c r="O3084" s="44">
        <f>IFERROR(_xll.qlIndexFixing(ONIndex3M,I3084,TRUE,_xll.ohTrigger(RecalcTrigger,Trigger3M)),NA())</f>
        <v>1.8221071447470649E-2</v>
      </c>
      <c r="P3084" s="44">
        <f>IFERROR(_xll.qlIndexFixing(ONIndex6M,I3084,TRUE,_xll.ohTrigger(RecalcTrigger,Trigger6M)),NA())</f>
        <v>1.8311843134297678E-2</v>
      </c>
      <c r="Q3084" s="178">
        <f>IFERROR(_xll.qlIndexFixing(ONIndex1Y,I3084,TRUE,_xll.ohTrigger(RecalcTrigger,Trigger1Y)),NA())</f>
        <v>1.8429681292112532E-2</v>
      </c>
    </row>
    <row r="3085" spans="2:17" x14ac:dyDescent="0.2">
      <c r="B3085" s="39" t="s">
        <v>42</v>
      </c>
      <c r="D3085" s="42">
        <f>_xll.qlCalendarAdvance(Calendar,$D3084,B3085,"f",FALSE)</f>
        <v>61121</v>
      </c>
      <c r="E3085" s="172">
        <f>_xll.qlInterestRateIndexValueDate(IndexON,D3085)</f>
        <v>61121</v>
      </c>
      <c r="F3085" s="188">
        <f>IFERROR(_xll.qlIndexFixing(IndexON,D3085,TRUE,_xll.ohTrigger(RecalcTrigger,TriggerON)),NA())</f>
        <v>1.778745990386521E-2</v>
      </c>
      <c r="H3085" s="42">
        <f>_xll.qlCalendarAdvance(Calendar,$H3084,B3085,"f",FALSE)</f>
        <v>61121</v>
      </c>
      <c r="I3085" s="172">
        <f>_xll.qlInterestRateIndexValueDate(Index1M,$H3085)</f>
        <v>61121</v>
      </c>
      <c r="J3085" s="177">
        <f>IFERROR(_xll.qlIndexFixing(Index1M,$H3085,TRUE,_xll.ohTrigger(RecalcTrigger,Trigger1M)),NA())</f>
        <v>1.7950788862409479E-2</v>
      </c>
      <c r="K3085" s="44">
        <f>IFERROR(_xll.qlIndexFixing(Index3M,H3085,TRUE,_xll.ohTrigger(RecalcTrigger,Trigger3M)),NA())</f>
        <v>1.8314644132273121E-2</v>
      </c>
      <c r="L3085" s="44">
        <f>IFERROR(_xll.qlIndexFixing(Index6M,$H3085,TRUE,_xll.ohTrigger(RecalcTrigger,Trigger6M)),NA())</f>
        <v>1.8490617648164061E-2</v>
      </c>
      <c r="M3085" s="178">
        <f>IFERROR(_xll.qlIndexFixing(Index1Y,$H3085,TRUE,_xll.ohTrigger(RecalcTrigger,Trigger1Y)),NA())</f>
        <v>1.8780610074741848E-2</v>
      </c>
      <c r="N3085" s="177">
        <f>IFERROR(_xll.qlIndexFixing(ONIndex1M,I3085,TRUE,_xll.ohTrigger(RecalcTrigger,Trigger1M)),NA())</f>
        <v>1.7919162714664649E-2</v>
      </c>
      <c r="O3085" s="44">
        <f>IFERROR(_xll.qlIndexFixing(ONIndex3M,I3085,TRUE,_xll.ohTrigger(RecalcTrigger,Trigger3M)),NA())</f>
        <v>1.8228054976450192E-2</v>
      </c>
      <c r="P3085" s="44">
        <f>IFERROR(_xll.qlIndexFixing(ONIndex6M,I3085,TRUE,_xll.ohTrigger(RecalcTrigger,Trigger6M)),NA())</f>
        <v>1.8318623570050541E-2</v>
      </c>
      <c r="Q3085" s="178">
        <f>IFERROR(_xll.qlIndexFixing(ONIndex1Y,I3085,TRUE,_xll.ohTrigger(RecalcTrigger,Trigger1Y)),NA())</f>
        <v>1.8436470426967944E-2</v>
      </c>
    </row>
    <row r="3086" spans="2:17" x14ac:dyDescent="0.2">
      <c r="B3086" s="39" t="s">
        <v>42</v>
      </c>
      <c r="D3086" s="42">
        <f>_xll.qlCalendarAdvance(Calendar,$D3085,B3086,"f",FALSE)</f>
        <v>61128</v>
      </c>
      <c r="E3086" s="172">
        <f>_xll.qlInterestRateIndexValueDate(IndexON,D3086)</f>
        <v>61128</v>
      </c>
      <c r="F3086" s="188">
        <f>IFERROR(_xll.qlIndexFixing(IndexON,D3086,TRUE,_xll.ohTrigger(RecalcTrigger,TriggerON)),NA())</f>
        <v>1.7794373356178061E-2</v>
      </c>
      <c r="H3086" s="42">
        <f>_xll.qlCalendarAdvance(Calendar,$H3085,B3086,"f",FALSE)</f>
        <v>61128</v>
      </c>
      <c r="I3086" s="172">
        <f>_xll.qlInterestRateIndexValueDate(Index1M,$H3086)</f>
        <v>61128</v>
      </c>
      <c r="J3086" s="177">
        <f>IFERROR(_xll.qlIndexFixing(Index1M,$H3086,TRUE,_xll.ohTrigger(RecalcTrigger,Trigger1M)),NA())</f>
        <v>1.7958442972403042E-2</v>
      </c>
      <c r="K3086" s="44">
        <f>IFERROR(_xll.qlIndexFixing(Index3M,H3086,TRUE,_xll.ohTrigger(RecalcTrigger,Trigger3M)),NA())</f>
        <v>1.8321542705526564E-2</v>
      </c>
      <c r="L3086" s="44">
        <f>IFERROR(_xll.qlIndexFixing(Index6M,$H3086,TRUE,_xll.ohTrigger(RecalcTrigger,Trigger6M)),NA())</f>
        <v>1.8497247101081714E-2</v>
      </c>
      <c r="M3086" s="178">
        <f>IFERROR(_xll.qlIndexFixing(Index1Y,$H3086,TRUE,_xll.ohTrigger(RecalcTrigger,Trigger1Y)),NA())</f>
        <v>1.8787110902466812E-2</v>
      </c>
      <c r="N3086" s="177">
        <f>IFERROR(_xll.qlIndexFixing(ONIndex1M,I3086,TRUE,_xll.ohTrigger(RecalcTrigger,Trigger1M)),NA())</f>
        <v>1.7926843872604348E-2</v>
      </c>
      <c r="O3086" s="44">
        <f>IFERROR(_xll.qlIndexFixing(ONIndex3M,I3086,TRUE,_xll.ohTrigger(RecalcTrigger,Trigger3M)),NA())</f>
        <v>1.8235022996413441E-2</v>
      </c>
      <c r="P3086" s="44">
        <f>IFERROR(_xll.qlIndexFixing(ONIndex6M,I3086,TRUE,_xll.ohTrigger(RecalcTrigger,Trigger6M)),NA())</f>
        <v>1.8325388947971755E-2</v>
      </c>
      <c r="Q3086" s="178">
        <f>IFERROR(_xll.qlIndexFixing(ONIndex1Y,I3086,TRUE,_xll.ohTrigger(RecalcTrigger,Trigger1Y)),NA())</f>
        <v>1.8443244484783738E-2</v>
      </c>
    </row>
    <row r="3087" spans="2:17" x14ac:dyDescent="0.2">
      <c r="B3087" s="39" t="s">
        <v>42</v>
      </c>
      <c r="D3087" s="42">
        <f>_xll.qlCalendarAdvance(Calendar,$D3086,B3087,"f",FALSE)</f>
        <v>61135</v>
      </c>
      <c r="E3087" s="172">
        <f>_xll.qlInterestRateIndexValueDate(IndexON,D3087)</f>
        <v>61135</v>
      </c>
      <c r="F3087" s="188">
        <f>IFERROR(_xll.qlIndexFixing(IndexON,D3087,TRUE,_xll.ohTrigger(RecalcTrigger,TriggerON)),NA())</f>
        <v>1.7801271421206133E-2</v>
      </c>
      <c r="H3087" s="42">
        <f>_xll.qlCalendarAdvance(Calendar,$H3086,B3087,"f",FALSE)</f>
        <v>61135</v>
      </c>
      <c r="I3087" s="172">
        <f>_xll.qlInterestRateIndexValueDate(Index1M,$H3087)</f>
        <v>61135</v>
      </c>
      <c r="J3087" s="177">
        <f>IFERROR(_xll.qlIndexFixing(Index1M,$H3087,TRUE,_xll.ohTrigger(RecalcTrigger,Trigger1M)),NA())</f>
        <v>1.796607996437586E-2</v>
      </c>
      <c r="K3087" s="44">
        <f>IFERROR(_xll.qlIndexFixing(Index3M,H3087,TRUE,_xll.ohTrigger(RecalcTrigger,Trigger3M)),NA())</f>
        <v>1.8328425710741756E-2</v>
      </c>
      <c r="L3087" s="44">
        <f>IFERROR(_xll.qlIndexFixing(Index6M,$H3087,TRUE,_xll.ohTrigger(RecalcTrigger,Trigger6M)),NA())</f>
        <v>1.8503861378177552E-2</v>
      </c>
      <c r="M3087" s="178">
        <f>IFERROR(_xll.qlIndexFixing(Index1Y,$H3087,TRUE,_xll.ohTrigger(RecalcTrigger,Trigger1Y)),NA())</f>
        <v>1.8793596411031933E-2</v>
      </c>
      <c r="N3087" s="177">
        <f>IFERROR(_xll.qlIndexFixing(ONIndex1M,I3087,TRUE,_xll.ohTrigger(RecalcTrigger,Trigger1M)),NA())</f>
        <v>1.7934507934236343E-2</v>
      </c>
      <c r="O3087" s="44">
        <f>IFERROR(_xll.qlIndexFixing(ONIndex3M,I3087,TRUE,_xll.ohTrigger(RecalcTrigger,Trigger3M)),NA())</f>
        <v>1.8241975507441444E-2</v>
      </c>
      <c r="P3087" s="44">
        <f>IFERROR(_xll.qlIndexFixing(ONIndex6M,I3087,TRUE,_xll.ohTrigger(RecalcTrigger,Trigger6M)),NA())</f>
        <v>1.8332139267899228E-2</v>
      </c>
      <c r="Q3087" s="178">
        <f>IFERROR(_xll.qlIndexFixing(ONIndex1Y,I3087,TRUE,_xll.ohTrigger(RecalcTrigger,Trigger1Y)),NA())</f>
        <v>1.8450003465154685E-2</v>
      </c>
    </row>
    <row r="3088" spans="2:17" x14ac:dyDescent="0.2">
      <c r="B3088" s="39" t="s">
        <v>42</v>
      </c>
      <c r="D3088" s="42">
        <f>_xll.qlCalendarAdvance(Calendar,$D3087,B3088,"f",FALSE)</f>
        <v>61142</v>
      </c>
      <c r="E3088" s="172">
        <f>_xll.qlInterestRateIndexValueDate(IndexON,D3088)</f>
        <v>61142</v>
      </c>
      <c r="F3088" s="188">
        <f>IFERROR(_xll.qlIndexFixing(IndexON,D3088,TRUE,_xll.ohTrigger(RecalcTrigger,TriggerON)),NA())</f>
        <v>1.780815409862524E-2</v>
      </c>
      <c r="H3088" s="42">
        <f>_xll.qlCalendarAdvance(Calendar,$H3087,B3088,"f",FALSE)</f>
        <v>61142</v>
      </c>
      <c r="I3088" s="172">
        <f>_xll.qlInterestRateIndexValueDate(Index1M,$H3088)</f>
        <v>61142</v>
      </c>
      <c r="J3088" s="177">
        <f>IFERROR(_xll.qlIndexFixing(Index1M,$H3088,TRUE,_xll.ohTrigger(RecalcTrigger,Trigger1M)),NA())</f>
        <v>1.7973699838296019E-2</v>
      </c>
      <c r="K3088" s="44">
        <f>IFERROR(_xll.qlIndexFixing(Index3M,H3088,TRUE,_xll.ohTrigger(RecalcTrigger,Trigger3M)),NA())</f>
        <v>1.8335293147841183E-2</v>
      </c>
      <c r="L3088" s="44">
        <f>IFERROR(_xll.qlIndexFixing(Index6M,$H3088,TRUE,_xll.ohTrigger(RecalcTrigger,Trigger6M)),NA())</f>
        <v>1.8510460479300047E-2</v>
      </c>
      <c r="M3088" s="178">
        <f>IFERROR(_xll.qlIndexFixing(Index1Y,$H3088,TRUE,_xll.ohTrigger(RecalcTrigger,Trigger1Y)),NA())</f>
        <v>1.8800066600144025E-2</v>
      </c>
      <c r="N3088" s="177">
        <f>IFERROR(_xll.qlIndexFixing(ONIndex1M,I3088,TRUE,_xll.ohTrigger(RecalcTrigger,Trigger1M)),NA())</f>
        <v>1.7942154899803775E-2</v>
      </c>
      <c r="O3088" s="44">
        <f>IFERROR(_xll.qlIndexFixing(ONIndex3M,I3088,TRUE,_xll.ohTrigger(RecalcTrigger,Trigger3M)),NA())</f>
        <v>1.8248912509453152E-2</v>
      </c>
      <c r="P3088" s="44">
        <f>IFERROR(_xll.qlIndexFixing(ONIndex6M,I3088,TRUE,_xll.ohTrigger(RecalcTrigger,Trigger6M)),NA())</f>
        <v>1.8338874529914007E-2</v>
      </c>
      <c r="Q3088" s="178">
        <f>IFERROR(_xll.qlIndexFixing(ONIndex1Y,I3088,TRUE,_xll.ohTrigger(RecalcTrigger,Trigger1Y)),NA())</f>
        <v>1.8456747368486015E-2</v>
      </c>
    </row>
    <row r="3089" spans="2:17" x14ac:dyDescent="0.2">
      <c r="B3089" s="39" t="s">
        <v>42</v>
      </c>
      <c r="D3089" s="42">
        <f>_xll.qlCalendarAdvance(Calendar,$D3088,B3089,"f",FALSE)</f>
        <v>61149</v>
      </c>
      <c r="E3089" s="172">
        <f>_xll.qlInterestRateIndexValueDate(IndexON,D3089)</f>
        <v>61149</v>
      </c>
      <c r="F3089" s="188">
        <f>IFERROR(_xll.qlIndexFixing(IndexON,D3089,TRUE,_xll.ohTrigger(RecalcTrigger,TriggerON)),NA())</f>
        <v>1.7815021388516428E-2</v>
      </c>
      <c r="H3089" s="42">
        <f>_xll.qlCalendarAdvance(Calendar,$H3088,B3089,"f",FALSE)</f>
        <v>61149</v>
      </c>
      <c r="I3089" s="172">
        <f>_xll.qlInterestRateIndexValueDate(Index1M,$H3089)</f>
        <v>61149</v>
      </c>
      <c r="J3089" s="177">
        <f>IFERROR(_xll.qlIndexFixing(Index1M,$H3089,TRUE,_xll.ohTrigger(RecalcTrigger,Trigger1M)),NA())</f>
        <v>1.7978349907871394E-2</v>
      </c>
      <c r="K3089" s="44">
        <f>IFERROR(_xll.qlIndexFixing(Index3M,H3089,TRUE,_xll.ohTrigger(RecalcTrigger,Trigger3M)),NA())</f>
        <v>1.834214501674291E-2</v>
      </c>
      <c r="L3089" s="44">
        <f>IFERROR(_xll.qlIndexFixing(Index6M,$H3089,TRUE,_xll.ohTrigger(RecalcTrigger,Trigger6M)),NA())</f>
        <v>1.8516111156274946E-2</v>
      </c>
      <c r="M3089" s="178">
        <f>IFERROR(_xll.qlIndexFixing(Index1Y,$H3089,TRUE,_xll.ohTrigger(RecalcTrigger,Trigger1Y)),NA())</f>
        <v>1.8806521469509462E-2</v>
      </c>
      <c r="N3089" s="177">
        <f>IFERROR(_xll.qlIndexFixing(ONIndex1M,I3089,TRUE,_xll.ohTrigger(RecalcTrigger,Trigger1M)),NA())</f>
        <v>1.7949784769063504E-2</v>
      </c>
      <c r="O3089" s="44">
        <f>IFERROR(_xll.qlIndexFixing(ONIndex3M,I3089,TRUE,_xll.ohTrigger(RecalcTrigger,Trigger3M)),NA())</f>
        <v>1.8255834002529614E-2</v>
      </c>
      <c r="P3089" s="44">
        <f>IFERROR(_xll.qlIndexFixing(ONIndex6M,I3089,TRUE,_xll.ohTrigger(RecalcTrigger,Trigger6M)),NA())</f>
        <v>1.8345594733935044E-2</v>
      </c>
      <c r="Q3089" s="178">
        <f>IFERROR(_xll.qlIndexFixing(ONIndex1Y,I3089,TRUE,_xll.ohTrigger(RecalcTrigger,Trigger1Y)),NA())</f>
        <v>1.8463476194372497E-2</v>
      </c>
    </row>
    <row r="3090" spans="2:17" x14ac:dyDescent="0.2">
      <c r="B3090" s="39" t="s">
        <v>42</v>
      </c>
      <c r="D3090" s="42">
        <f>_xll.qlCalendarAdvance(Calendar,$D3089,B3090,"f",FALSE)</f>
        <v>61156</v>
      </c>
      <c r="E3090" s="172">
        <f>_xll.qlInterestRateIndexValueDate(IndexON,D3090)</f>
        <v>61156</v>
      </c>
      <c r="F3090" s="188">
        <f>IFERROR(_xll.qlIndexFixing(IndexON,D3090,TRUE,_xll.ohTrigger(RecalcTrigger,TriggerON)),NA())</f>
        <v>1.7821873290798651E-2</v>
      </c>
      <c r="H3090" s="42">
        <f>_xll.qlCalendarAdvance(Calendar,$H3089,B3090,"f",FALSE)</f>
        <v>61156</v>
      </c>
      <c r="I3090" s="172">
        <f>_xll.qlInterestRateIndexValueDate(Index1M,$H3090)</f>
        <v>61156</v>
      </c>
      <c r="J3090" s="177">
        <f>IFERROR(_xll.qlIndexFixing(Index1M,$H3090,TRUE,_xll.ohTrigger(RecalcTrigger,Trigger1M)),NA())</f>
        <v>1.7985938092975738E-2</v>
      </c>
      <c r="K3090" s="44">
        <f>IFERROR(_xll.qlIndexFixing(Index3M,H3090,TRUE,_xll.ohTrigger(RecalcTrigger,Trigger3M)),NA())</f>
        <v>1.8348981317365891E-2</v>
      </c>
      <c r="L3090" s="44">
        <f>IFERROR(_xll.qlIndexFixing(Index6M,$H3090,TRUE,_xll.ohTrigger(RecalcTrigger,Trigger6M)),NA())</f>
        <v>1.8522680657246621E-2</v>
      </c>
      <c r="M3090" s="178">
        <f>IFERROR(_xll.qlIndexFixing(Index1Y,$H3090,TRUE,_xll.ohTrigger(RecalcTrigger,Trigger1Y)),NA())</f>
        <v>1.8812961018835062E-2</v>
      </c>
      <c r="N3090" s="177">
        <f>IFERROR(_xll.qlIndexFixing(ONIndex1M,I3090,TRUE,_xll.ohTrigger(RecalcTrigger,Trigger1M)),NA())</f>
        <v>1.7957397542096576E-2</v>
      </c>
      <c r="O3090" s="44">
        <f>IFERROR(_xll.qlIndexFixing(ONIndex3M,I3090,TRUE,_xll.ohTrigger(RecalcTrigger,Trigger3M)),NA())</f>
        <v>1.8262739986670828E-2</v>
      </c>
      <c r="P3090" s="44">
        <f>IFERROR(_xll.qlIndexFixing(ONIndex6M,I3090,TRUE,_xll.ohTrigger(RecalcTrigger,Trigger6M)),NA())</f>
        <v>1.8352299879962342E-2</v>
      </c>
      <c r="Q3090" s="178">
        <f>IFERROR(_xll.qlIndexFixing(ONIndex1Y,I3090,TRUE,_xll.ohTrigger(RecalcTrigger,Trigger1Y)),NA())</f>
        <v>1.8470189942976223E-2</v>
      </c>
    </row>
    <row r="3091" spans="2:17" x14ac:dyDescent="0.2">
      <c r="B3091" s="39" t="s">
        <v>42</v>
      </c>
      <c r="D3091" s="42">
        <f>_xll.qlCalendarAdvance(Calendar,$D3090,B3091,"f",FALSE)</f>
        <v>61163</v>
      </c>
      <c r="E3091" s="172">
        <f>_xll.qlInterestRateIndexValueDate(IndexON,D3091)</f>
        <v>61163</v>
      </c>
      <c r="F3091" s="188">
        <f>IFERROR(_xll.qlIndexFixing(IndexON,D3091,TRUE,_xll.ohTrigger(RecalcTrigger,TriggerON)),NA())</f>
        <v>1.7828709805796095E-2</v>
      </c>
      <c r="H3091" s="42">
        <f>_xll.qlCalendarAdvance(Calendar,$H3090,B3091,"f",FALSE)</f>
        <v>61163</v>
      </c>
      <c r="I3091" s="172">
        <f>_xll.qlInterestRateIndexValueDate(Index1M,$H3091)</f>
        <v>61163</v>
      </c>
      <c r="J3091" s="177">
        <f>IFERROR(_xll.qlIndexFixing(Index1M,$H3091,TRUE,_xll.ohTrigger(RecalcTrigger,Trigger1M)),NA())</f>
        <v>1.7993509161986276E-2</v>
      </c>
      <c r="K3091" s="44">
        <f>IFERROR(_xll.qlIndexFixing(Index3M,H3091,TRUE,_xll.ohTrigger(RecalcTrigger,Trigger3M)),NA())</f>
        <v>1.8355802049629968E-2</v>
      </c>
      <c r="L3091" s="44">
        <f>IFERROR(_xll.qlIndexFixing(Index6M,$H3091,TRUE,_xll.ohTrigger(RecalcTrigger,Trigger6M)),NA())</f>
        <v>1.8529234982456334E-2</v>
      </c>
      <c r="M3091" s="178">
        <f>IFERROR(_xll.qlIndexFixing(Index1Y,$H3091,TRUE,_xll.ohTrigger(RecalcTrigger,Trigger1Y)),NA())</f>
        <v>1.8819385247830292E-2</v>
      </c>
      <c r="N3091" s="177">
        <f>IFERROR(_xll.qlIndexFixing(ONIndex1M,I3091,TRUE,_xll.ohTrigger(RecalcTrigger,Trigger1M)),NA())</f>
        <v>1.7964993218984038E-2</v>
      </c>
      <c r="O3091" s="44">
        <f>IFERROR(_xll.qlIndexFixing(ONIndex3M,I3091,TRUE,_xll.ohTrigger(RecalcTrigger,Trigger3M)),NA())</f>
        <v>1.8269630461795749E-2</v>
      </c>
      <c r="P3091" s="44">
        <f>IFERROR(_xll.qlIndexFixing(ONIndex6M,I3091,TRUE,_xll.ohTrigger(RecalcTrigger,Trigger6M)),NA())</f>
        <v>1.835898996815799E-2</v>
      </c>
      <c r="Q3091" s="178">
        <f>IFERROR(_xll.qlIndexFixing(ONIndex1Y,I3091,TRUE,_xll.ohTrigger(RecalcTrigger,Trigger1Y)),NA())</f>
        <v>1.8476888614459286E-2</v>
      </c>
    </row>
    <row r="3092" spans="2:17" x14ac:dyDescent="0.2">
      <c r="B3092" s="39" t="s">
        <v>42</v>
      </c>
      <c r="D3092" s="42">
        <f>_xll.qlCalendarAdvance(Calendar,$D3091,B3092,"f",FALSE)</f>
        <v>61170</v>
      </c>
      <c r="E3092" s="172">
        <f>_xll.qlInterestRateIndexValueDate(IndexON,D3092)</f>
        <v>61170</v>
      </c>
      <c r="F3092" s="188">
        <f>IFERROR(_xll.qlIndexFixing(IndexON,D3092,TRUE,_xll.ohTrigger(RecalcTrigger,TriggerON)),NA())</f>
        <v>1.7835530933022481E-2</v>
      </c>
      <c r="H3092" s="42">
        <f>_xll.qlCalendarAdvance(Calendar,$H3091,B3092,"f",FALSE)</f>
        <v>61170</v>
      </c>
      <c r="I3092" s="172">
        <f>_xll.qlInterestRateIndexValueDate(Index1M,$H3092)</f>
        <v>61170</v>
      </c>
      <c r="J3092" s="177">
        <f>IFERROR(_xll.qlIndexFixing(Index1M,$H3092,TRUE,_xll.ohTrigger(RecalcTrigger,Trigger1M)),NA())</f>
        <v>1.8001063114870597E-2</v>
      </c>
      <c r="K3092" s="44">
        <f>IFERROR(_xll.qlIndexFixing(Index3M,H3092,TRUE,_xll.ohTrigger(RecalcTrigger,Trigger3M)),NA())</f>
        <v>1.8362607213457609E-2</v>
      </c>
      <c r="L3092" s="44">
        <f>IFERROR(_xll.qlIndexFixing(Index6M,$H3092,TRUE,_xll.ohTrigger(RecalcTrigger,Trigger6M)),NA())</f>
        <v>1.8535774131755726E-2</v>
      </c>
      <c r="M3092" s="178">
        <f>IFERROR(_xll.qlIndexFixing(Index1Y,$H3092,TRUE,_xll.ohTrigger(RecalcTrigger,Trigger1Y)),NA())</f>
        <v>1.8825794156203085E-2</v>
      </c>
      <c r="N3092" s="177">
        <f>IFERROR(_xll.qlIndexFixing(ONIndex1M,I3092,TRUE,_xll.ohTrigger(RecalcTrigger,Trigger1M)),NA())</f>
        <v>1.7972571799563797E-2</v>
      </c>
      <c r="O3092" s="44">
        <f>IFERROR(_xll.qlIndexFixing(ONIndex3M,I3092,TRUE,_xll.ohTrigger(RecalcTrigger,Trigger3M)),NA())</f>
        <v>1.8276505427904377E-2</v>
      </c>
      <c r="P3092" s="44">
        <f>IFERROR(_xll.qlIndexFixing(ONIndex6M,I3092,TRUE,_xll.ohTrigger(RecalcTrigger,Trigger6M)),NA())</f>
        <v>1.8365664998359899E-2</v>
      </c>
      <c r="Q3092" s="178">
        <f>IFERROR(_xll.qlIndexFixing(ONIndex1Y,I3092,TRUE,_xll.ohTrigger(RecalcTrigger,Trigger1Y)),NA())</f>
        <v>1.8483572208578547E-2</v>
      </c>
    </row>
    <row r="3093" spans="2:17" x14ac:dyDescent="0.2">
      <c r="B3093" s="39" t="s">
        <v>42</v>
      </c>
      <c r="D3093" s="42">
        <f>_xll.qlCalendarAdvance(Calendar,$D3092,B3093,"f",FALSE)</f>
        <v>61177</v>
      </c>
      <c r="E3093" s="172">
        <f>_xll.qlInterestRateIndexValueDate(IndexON,D3093)</f>
        <v>61177</v>
      </c>
      <c r="F3093" s="188">
        <f>IFERROR(_xll.qlIndexFixing(IndexON,D3093,TRUE,_xll.ohTrigger(RecalcTrigger,TriggerON)),NA())</f>
        <v>1.7842336672801995E-2</v>
      </c>
      <c r="H3093" s="42">
        <f>_xll.qlCalendarAdvance(Calendar,$H3092,B3093,"f",FALSE)</f>
        <v>61177</v>
      </c>
      <c r="I3093" s="172">
        <f>_xll.qlInterestRateIndexValueDate(Index1M,$H3093)</f>
        <v>61177</v>
      </c>
      <c r="J3093" s="177">
        <f>IFERROR(_xll.qlIndexFixing(Index1M,$H3093,TRUE,_xll.ohTrigger(RecalcTrigger,Trigger1M)),NA())</f>
        <v>1.8008599951596281E-2</v>
      </c>
      <c r="K3093" s="44">
        <f>IFERROR(_xll.qlIndexFixing(Index3M,H3093,TRUE,_xll.ohTrigger(RecalcTrigger,Trigger3M)),NA())</f>
        <v>1.8369396808766893E-2</v>
      </c>
      <c r="L3093" s="44">
        <f>IFERROR(_xll.qlIndexFixing(Index6M,$H3093,TRUE,_xll.ohTrigger(RecalcTrigger,Trigger6M)),NA())</f>
        <v>1.854229810499599E-2</v>
      </c>
      <c r="M3093" s="178">
        <f>IFERROR(_xll.qlIndexFixing(Index1Y,$H3093,TRUE,_xll.ohTrigger(RecalcTrigger,Trigger1Y)),NA())</f>
        <v>1.8832187743663346E-2</v>
      </c>
      <c r="N3093" s="177">
        <f>IFERROR(_xll.qlIndexFixing(ONIndex1M,I3093,TRUE,_xll.ohTrigger(RecalcTrigger,Trigger1M)),NA())</f>
        <v>1.7980133283997946E-2</v>
      </c>
      <c r="O3093" s="44">
        <f>IFERROR(_xll.qlIndexFixing(ONIndex3M,I3093,TRUE,_xll.ohTrigger(RecalcTrigger,Trigger3M)),NA())</f>
        <v>1.8283364885077757E-2</v>
      </c>
      <c r="P3093" s="44">
        <f>IFERROR(_xll.qlIndexFixing(ONIndex6M,I3093,TRUE,_xll.ohTrigger(RecalcTrigger,Trigger6M)),NA())</f>
        <v>1.8372324970568066E-2</v>
      </c>
      <c r="Q3093" s="178">
        <f>IFERROR(_xll.qlIndexFixing(ONIndex1Y,I3093,TRUE,_xll.ohTrigger(RecalcTrigger,Trigger1Y)),NA())</f>
        <v>1.8490240725415052E-2</v>
      </c>
    </row>
    <row r="3094" spans="2:17" x14ac:dyDescent="0.2">
      <c r="B3094" s="39" t="s">
        <v>42</v>
      </c>
      <c r="D3094" s="42">
        <f>_xll.qlCalendarAdvance(Calendar,$D3093,B3094,"f",FALSE)</f>
        <v>61184</v>
      </c>
      <c r="E3094" s="172">
        <f>_xll.qlInterestRateIndexValueDate(IndexON,D3094)</f>
        <v>61184</v>
      </c>
      <c r="F3094" s="188">
        <f>IFERROR(_xll.qlIndexFixing(IndexON,D3094,TRUE,_xll.ohTrigger(RecalcTrigger,TriggerON)),NA())</f>
        <v>1.7849127025053591E-2</v>
      </c>
      <c r="H3094" s="42">
        <f>_xll.qlCalendarAdvance(Calendar,$H3093,B3094,"f",FALSE)</f>
        <v>61184</v>
      </c>
      <c r="I3094" s="172">
        <f>_xll.qlInterestRateIndexValueDate(Index1M,$H3094)</f>
        <v>61184</v>
      </c>
      <c r="J3094" s="177">
        <f>IFERROR(_xll.qlIndexFixing(Index1M,$H3094,TRUE,_xll.ohTrigger(RecalcTrigger,Trigger1M)),NA())</f>
        <v>1.8019059600721657E-2</v>
      </c>
      <c r="K3094" s="44">
        <f>IFERROR(_xll.qlIndexFixing(Index3M,H3094,TRUE,_xll.ohTrigger(RecalcTrigger,Trigger3M)),NA())</f>
        <v>1.8376170835476775E-2</v>
      </c>
      <c r="L3094" s="44">
        <f>IFERROR(_xll.qlIndexFixing(Index6M,$H3094,TRUE,_xll.ohTrigger(RecalcTrigger,Trigger6M)),NA())</f>
        <v>1.8549736382214507E-2</v>
      </c>
      <c r="M3094" s="178">
        <f>IFERROR(_xll.qlIndexFixing(Index1Y,$H3094,TRUE,_xll.ohTrigger(RecalcTrigger,Trigger1Y)),NA())</f>
        <v>1.8838566009921665E-2</v>
      </c>
      <c r="N3094" s="177">
        <f>IFERROR(_xll.qlIndexFixing(ONIndex1M,I3094,TRUE,_xll.ohTrigger(RecalcTrigger,Trigger1M)),NA())</f>
        <v>1.7987677672124391E-2</v>
      </c>
      <c r="O3094" s="44">
        <f>IFERROR(_xll.qlIndexFixing(ONIndex3M,I3094,TRUE,_xll.ohTrigger(RecalcTrigger,Trigger3M)),NA())</f>
        <v>1.8290208833234844E-2</v>
      </c>
      <c r="P3094" s="44">
        <f>IFERROR(_xll.qlIndexFixing(ONIndex6M,I3094,TRUE,_xll.ohTrigger(RecalcTrigger,Trigger6M)),NA())</f>
        <v>1.8378969884782492E-2</v>
      </c>
      <c r="Q3094" s="178">
        <f>IFERROR(_xll.qlIndexFixing(ONIndex1Y,I3094,TRUE,_xll.ohTrigger(RecalcTrigger,Trigger1Y)),NA())</f>
        <v>1.8496894164968802E-2</v>
      </c>
    </row>
    <row r="3095" spans="2:17" x14ac:dyDescent="0.2">
      <c r="B3095" s="39" t="s">
        <v>42</v>
      </c>
      <c r="D3095" s="42">
        <f>_xll.qlCalendarAdvance(Calendar,$D3094,B3095,"f",FALSE)</f>
        <v>61191</v>
      </c>
      <c r="E3095" s="172">
        <f>_xll.qlInterestRateIndexValueDate(IndexON,D3095)</f>
        <v>61191</v>
      </c>
      <c r="F3095" s="188">
        <f>IFERROR(_xll.qlIndexFixing(IndexON,D3095,TRUE,_xll.ohTrigger(RecalcTrigger,TriggerON)),NA())</f>
        <v>1.7855901989777268E-2</v>
      </c>
      <c r="H3095" s="42">
        <f>_xll.qlCalendarAdvance(Calendar,$H3094,B3095,"f",FALSE)</f>
        <v>61191</v>
      </c>
      <c r="I3095" s="172">
        <f>_xll.qlInterestRateIndexValueDate(Index1M,$H3095)</f>
        <v>61191</v>
      </c>
      <c r="J3095" s="177">
        <f>IFERROR(_xll.qlIndexFixing(Index1M,$H3095,TRUE,_xll.ohTrigger(RecalcTrigger,Trigger1M)),NA())</f>
        <v>1.8026559647283408E-2</v>
      </c>
      <c r="K3095" s="44">
        <f>IFERROR(_xll.qlIndexFixing(Index3M,H3095,TRUE,_xll.ohTrigger(RecalcTrigger,Trigger3M)),NA())</f>
        <v>1.8382929293511489E-2</v>
      </c>
      <c r="L3095" s="44">
        <f>IFERROR(_xll.qlIndexFixing(Index6M,$H3095,TRUE,_xll.ohTrigger(RecalcTrigger,Trigger6M)),NA())</f>
        <v>1.8556229247339608E-2</v>
      </c>
      <c r="M3095" s="178">
        <f>IFERROR(_xll.qlIndexFixing(Index1Y,$H3095,TRUE,_xll.ohTrigger(RecalcTrigger,Trigger1Y)),NA())</f>
        <v>1.8844928954688398E-2</v>
      </c>
      <c r="N3095" s="177">
        <f>IFERROR(_xll.qlIndexFixing(ONIndex1M,I3095,TRUE,_xll.ohTrigger(RecalcTrigger,Trigger1M)),NA())</f>
        <v>1.7995204964186273E-2</v>
      </c>
      <c r="O3095" s="44">
        <f>IFERROR(_xll.qlIndexFixing(ONIndex3M,I3095,TRUE,_xll.ohTrigger(RecalcTrigger,Trigger3M)),NA())</f>
        <v>1.8297037272456684E-2</v>
      </c>
      <c r="P3095" s="44">
        <f>IFERROR(_xll.qlIndexFixing(ONIndex6M,I3095,TRUE,_xll.ohTrigger(RecalcTrigger,Trigger6M)),NA())</f>
        <v>1.8385599741165271E-2</v>
      </c>
      <c r="Q3095" s="178">
        <f>IFERROR(_xll.qlIndexFixing(ONIndex1Y,I3095,TRUE,_xll.ohTrigger(RecalcTrigger,Trigger1Y)),NA())</f>
        <v>1.8503532527239797E-2</v>
      </c>
    </row>
    <row r="3096" spans="2:17" x14ac:dyDescent="0.2">
      <c r="B3096" s="39" t="s">
        <v>42</v>
      </c>
      <c r="D3096" s="42">
        <f>_xll.qlCalendarAdvance(Calendar,$D3095,B3096,"f",FALSE)</f>
        <v>61198</v>
      </c>
      <c r="E3096" s="172">
        <f>_xll.qlInterestRateIndexValueDate(IndexON,D3096)</f>
        <v>61198</v>
      </c>
      <c r="F3096" s="188">
        <f>IFERROR(_xll.qlIndexFixing(IndexON,D3096,TRUE,_xll.ohTrigger(RecalcTrigger,TriggerON)),NA())</f>
        <v>1.7862661566973026E-2</v>
      </c>
      <c r="H3096" s="42">
        <f>_xll.qlCalendarAdvance(Calendar,$H3095,B3096,"f",FALSE)</f>
        <v>61198</v>
      </c>
      <c r="I3096" s="172">
        <f>_xll.qlInterestRateIndexValueDate(Index1M,$H3096)</f>
        <v>61198</v>
      </c>
      <c r="J3096" s="177">
        <f>IFERROR(_xll.qlIndexFixing(Index1M,$H3096,TRUE,_xll.ohTrigger(RecalcTrigger,Trigger1M)),NA())</f>
        <v>1.80340425755076E-2</v>
      </c>
      <c r="K3096" s="44">
        <f>IFERROR(_xll.qlIndexFixing(Index3M,H3096,TRUE,_xll.ohTrigger(RecalcTrigger,Trigger3M)),NA())</f>
        <v>1.8389672182789991E-2</v>
      </c>
      <c r="L3096" s="44">
        <f>IFERROR(_xll.qlIndexFixing(Index6M,$H3096,TRUE,_xll.ohTrigger(RecalcTrigger,Trigger6M)),NA())</f>
        <v>1.8562706935300339E-2</v>
      </c>
      <c r="M3096" s="178">
        <f>IFERROR(_xll.qlIndexFixing(Index1Y,$H3096,TRUE,_xll.ohTrigger(RecalcTrigger,Trigger1Y)),NA())</f>
        <v>1.8851276577675678E-2</v>
      </c>
      <c r="N3096" s="177">
        <f>IFERROR(_xll.qlIndexFixing(ONIndex1M,I3096,TRUE,_xll.ohTrigger(RecalcTrigger,Trigger1M)),NA())</f>
        <v>1.8002715159859406E-2</v>
      </c>
      <c r="O3096" s="44">
        <f>IFERROR(_xll.qlIndexFixing(ONIndex3M,I3096,TRUE,_xll.ohTrigger(RecalcTrigger,Trigger3M)),NA())</f>
        <v>1.8303850202662231E-2</v>
      </c>
      <c r="P3096" s="44">
        <f>IFERROR(_xll.qlIndexFixing(ONIndex6M,I3096,TRUE,_xll.ohTrigger(RecalcTrigger,Trigger6M)),NA())</f>
        <v>1.8392214539473262E-2</v>
      </c>
      <c r="Q3096" s="178">
        <f>IFERROR(_xll.qlIndexFixing(ONIndex1Y,I3096,TRUE,_xll.ohTrigger(RecalcTrigger,Trigger1Y)),NA())</f>
        <v>1.8510155812309081E-2</v>
      </c>
    </row>
    <row r="3097" spans="2:17" x14ac:dyDescent="0.2">
      <c r="B3097" s="39" t="s">
        <v>42</v>
      </c>
      <c r="D3097" s="42">
        <f>_xll.qlCalendarAdvance(Calendar,$D3096,B3097,"f",FALSE)</f>
        <v>61205</v>
      </c>
      <c r="E3097" s="172">
        <f>_xll.qlInterestRateIndexValueDate(IndexON,D3097)</f>
        <v>61205</v>
      </c>
      <c r="F3097" s="188">
        <f>IFERROR(_xll.qlIndexFixing(IndexON,D3097,TRUE,_xll.ohTrigger(RecalcTrigger,TriggerON)),NA())</f>
        <v>1.786940575655982E-2</v>
      </c>
      <c r="H3097" s="42">
        <f>_xll.qlCalendarAdvance(Calendar,$H3096,B3097,"f",FALSE)</f>
        <v>61205</v>
      </c>
      <c r="I3097" s="172">
        <f>_xll.qlInterestRateIndexValueDate(Index1M,$H3097)</f>
        <v>61205</v>
      </c>
      <c r="J3097" s="177">
        <f>IFERROR(_xll.qlIndexFixing(Index1M,$H3097,TRUE,_xll.ohTrigger(RecalcTrigger,Trigger1M)),NA())</f>
        <v>1.8042485703212298E-2</v>
      </c>
      <c r="K3097" s="44">
        <f>IFERROR(_xll.qlIndexFixing(Index3M,H3097,TRUE,_xll.ohTrigger(RecalcTrigger,Trigger3M)),NA())</f>
        <v>1.8396399503232116E-2</v>
      </c>
      <c r="L3097" s="44">
        <f>IFERROR(_xll.qlIndexFixing(Index6M,$H3097,TRUE,_xll.ohTrigger(RecalcTrigger,Trigger6M)),NA())</f>
        <v>1.8569169445947824E-2</v>
      </c>
      <c r="M3097" s="178">
        <f>IFERROR(_xll.qlIndexFixing(Index1Y,$H3097,TRUE,_xll.ohTrigger(RecalcTrigger,Trigger1Y)),NA())</f>
        <v>1.885760887859541E-2</v>
      </c>
      <c r="N3097" s="177">
        <f>IFERROR(_xll.qlIndexFixing(ONIndex1M,I3097,TRUE,_xll.ohTrigger(RecalcTrigger,Trigger1M)),NA())</f>
        <v>1.8010208259224836E-2</v>
      </c>
      <c r="O3097" s="44">
        <f>IFERROR(_xll.qlIndexFixing(ONIndex3M,I3097,TRUE,_xll.ohTrigger(RecalcTrigger,Trigger3M)),NA())</f>
        <v>1.8310647623851484E-2</v>
      </c>
      <c r="P3097" s="44">
        <f>IFERROR(_xll.qlIndexFixing(ONIndex6M,I3097,TRUE,_xll.ohTrigger(RecalcTrigger,Trigger6M)),NA())</f>
        <v>1.8398814279868558E-2</v>
      </c>
      <c r="Q3097" s="178">
        <f>IFERROR(_xll.qlIndexFixing(ONIndex1Y,I3097,TRUE,_xll.ohTrigger(RecalcTrigger,Trigger1Y)),NA())</f>
        <v>1.8516764019933518E-2</v>
      </c>
    </row>
    <row r="3098" spans="2:17" x14ac:dyDescent="0.2">
      <c r="B3098" s="39" t="s">
        <v>42</v>
      </c>
      <c r="D3098" s="42">
        <f>_xll.qlCalendarAdvance(Calendar,$D3097,B3098,"f",FALSE)</f>
        <v>61212</v>
      </c>
      <c r="E3098" s="172">
        <f>_xll.qlInterestRateIndexValueDate(IndexON,D3098)</f>
        <v>61212</v>
      </c>
      <c r="F3098" s="188">
        <f>IFERROR(_xll.qlIndexFixing(IndexON,D3098,TRUE,_xll.ohTrigger(RecalcTrigger,TriggerON)),NA())</f>
        <v>1.7876134558780787E-2</v>
      </c>
      <c r="H3098" s="42">
        <f>_xll.qlCalendarAdvance(Calendar,$H3097,B3098,"f",FALSE)</f>
        <v>61212</v>
      </c>
      <c r="I3098" s="172">
        <f>_xll.qlInterestRateIndexValueDate(Index1M,$H3098)</f>
        <v>61212</v>
      </c>
      <c r="J3098" s="177">
        <f>IFERROR(_xll.qlIndexFixing(Index1M,$H3098,TRUE,_xll.ohTrigger(RecalcTrigger,Trigger1M)),NA())</f>
        <v>1.8048957076820527E-2</v>
      </c>
      <c r="K3098" s="44">
        <f>IFERROR(_xll.qlIndexFixing(Index3M,H3098,TRUE,_xll.ohTrigger(RecalcTrigger,Trigger3M)),NA())</f>
        <v>1.8403111254760345E-2</v>
      </c>
      <c r="L3098" s="44">
        <f>IFERROR(_xll.qlIndexFixing(Index6M,$H3098,TRUE,_xll.ohTrigger(RecalcTrigger,Trigger6M)),NA())</f>
        <v>1.8575616779136266E-2</v>
      </c>
      <c r="M3098" s="178">
        <f>IFERROR(_xll.qlIndexFixing(Index1Y,$H3098,TRUE,_xll.ohTrigger(RecalcTrigger,Trigger1Y)),NA())</f>
        <v>1.8863925857161495E-2</v>
      </c>
      <c r="N3098" s="177">
        <f>IFERROR(_xll.qlIndexFixing(ONIndex1M,I3098,TRUE,_xll.ohTrigger(RecalcTrigger,Trigger1M)),NA())</f>
        <v>1.8017684262525702E-2</v>
      </c>
      <c r="O3098" s="44">
        <f>IFERROR(_xll.qlIndexFixing(ONIndex3M,I3098,TRUE,_xll.ohTrigger(RecalcTrigger,Trigger3M)),NA())</f>
        <v>1.831742953610549E-2</v>
      </c>
      <c r="P3098" s="44">
        <f>IFERROR(_xll.qlIndexFixing(ONIndex6M,I3098,TRUE,_xll.ohTrigger(RecalcTrigger,Trigger6M)),NA())</f>
        <v>1.8405398962270114E-2</v>
      </c>
      <c r="Q3098" s="178">
        <f>IFERROR(_xll.qlIndexFixing(ONIndex1Y,I3098,TRUE,_xll.ohTrigger(RecalcTrigger,Trigger1Y)),NA())</f>
        <v>1.8523357150518338E-2</v>
      </c>
    </row>
    <row r="3099" spans="2:17" x14ac:dyDescent="0.2">
      <c r="B3099" s="39" t="s">
        <v>42</v>
      </c>
      <c r="D3099" s="42">
        <f>_xll.qlCalendarAdvance(Calendar,$D3098,B3099,"f",FALSE)</f>
        <v>61219</v>
      </c>
      <c r="E3099" s="172">
        <f>_xll.qlInterestRateIndexValueDate(IndexON,D3099)</f>
        <v>61219</v>
      </c>
      <c r="F3099" s="188">
        <f>IFERROR(_xll.qlIndexFixing(IndexON,D3099,TRUE,_xll.ohTrigger(RecalcTrigger,TriggerON)),NA())</f>
        <v>1.788284797339279E-2</v>
      </c>
      <c r="H3099" s="42">
        <f>_xll.qlCalendarAdvance(Calendar,$H3098,B3099,"f",FALSE)</f>
        <v>61219</v>
      </c>
      <c r="I3099" s="172">
        <f>_xll.qlInterestRateIndexValueDate(Index1M,$H3099)</f>
        <v>61219</v>
      </c>
      <c r="J3099" s="177">
        <f>IFERROR(_xll.qlIndexFixing(Index1M,$H3099,TRUE,_xll.ohTrigger(RecalcTrigger,Trigger1M)),NA())</f>
        <v>1.8056388649838034E-2</v>
      </c>
      <c r="K3099" s="44">
        <f>IFERROR(_xll.qlIndexFixing(Index3M,H3099,TRUE,_xll.ohTrigger(RecalcTrigger,Trigger3M)),NA())</f>
        <v>1.8409807437296265E-2</v>
      </c>
      <c r="L3099" s="44">
        <f>IFERROR(_xll.qlIndexFixing(Index6M,$H3099,TRUE,_xll.ohTrigger(RecalcTrigger,Trigger6M)),NA())</f>
        <v>1.8582048934718546E-2</v>
      </c>
      <c r="M3099" s="178">
        <f>IFERROR(_xll.qlIndexFixing(Index1Y,$H3099,TRUE,_xll.ohTrigger(RecalcTrigger,Trigger1Y)),NA())</f>
        <v>1.8870227513086955E-2</v>
      </c>
      <c r="N3099" s="177">
        <f>IFERROR(_xll.qlIndexFixing(ONIndex1M,I3099,TRUE,_xll.ohTrigger(RecalcTrigger,Trigger1M)),NA())</f>
        <v>1.8025143169599911E-2</v>
      </c>
      <c r="O3099" s="44">
        <f>IFERROR(_xll.qlIndexFixing(ONIndex3M,I3099,TRUE,_xll.ohTrigger(RecalcTrigger,Trigger3M)),NA())</f>
        <v>1.8324195939424248E-2</v>
      </c>
      <c r="P3099" s="44">
        <f>IFERROR(_xll.qlIndexFixing(ONIndex6M,I3099,TRUE,_xll.ohTrigger(RecalcTrigger,Trigger6M)),NA())</f>
        <v>1.8411968586840022E-2</v>
      </c>
      <c r="Q3099" s="178">
        <f>IFERROR(_xll.qlIndexFixing(ONIndex1Y,I3099,TRUE,_xll.ohTrigger(RecalcTrigger,Trigger1Y)),NA())</f>
        <v>1.8529935203739356E-2</v>
      </c>
    </row>
    <row r="3100" spans="2:17" x14ac:dyDescent="0.2">
      <c r="B3100" s="39" t="s">
        <v>42</v>
      </c>
      <c r="D3100" s="42">
        <f>_xll.qlCalendarAdvance(Calendar,$D3099,B3100,"f",FALSE)</f>
        <v>61226</v>
      </c>
      <c r="E3100" s="172">
        <f>_xll.qlInterestRateIndexValueDate(IndexON,D3100)</f>
        <v>61226</v>
      </c>
      <c r="F3100" s="188">
        <f>IFERROR(_xll.qlIndexFixing(IndexON,D3100,TRUE,_xll.ohTrigger(RecalcTrigger,TriggerON)),NA())</f>
        <v>1.7889546000476875E-2</v>
      </c>
      <c r="H3100" s="42">
        <f>_xll.qlCalendarAdvance(Calendar,$H3099,B3100,"f",FALSE)</f>
        <v>61226</v>
      </c>
      <c r="I3100" s="172">
        <f>_xll.qlInterestRateIndexValueDate(Index1M,$H3100)</f>
        <v>61226</v>
      </c>
      <c r="J3100" s="177">
        <f>IFERROR(_xll.qlIndexFixing(Index1M,$H3100,TRUE,_xll.ohTrigger(RecalcTrigger,Trigger1M)),NA())</f>
        <v>1.8063803104385365E-2</v>
      </c>
      <c r="K3100" s="44">
        <f>IFERROR(_xll.qlIndexFixing(Index3M,H3100,TRUE,_xll.ohTrigger(RecalcTrigger,Trigger3M)),NA())</f>
        <v>1.8416488050761484E-2</v>
      </c>
      <c r="L3100" s="44">
        <f>IFERROR(_xll.qlIndexFixing(Index6M,$H3100,TRUE,_xll.ohTrigger(RecalcTrigger,Trigger6M)),NA())</f>
        <v>1.8588465912547994E-2</v>
      </c>
      <c r="M3100" s="178">
        <f>IFERROR(_xll.qlIndexFixing(Index1Y,$H3100,TRUE,_xll.ohTrigger(RecalcTrigger,Trigger1Y)),NA())</f>
        <v>1.8876513846086355E-2</v>
      </c>
      <c r="N3100" s="177">
        <f>IFERROR(_xll.qlIndexFixing(ONIndex1M,I3100,TRUE,_xll.ohTrigger(RecalcTrigger,Trigger1M)),NA())</f>
        <v>1.8032584980447464E-2</v>
      </c>
      <c r="O3100" s="44">
        <f>IFERROR(_xll.qlIndexFixing(ONIndex3M,I3100,TRUE,_xll.ohTrigger(RecalcTrigger,Trigger3M)),NA())</f>
        <v>1.8330946833645667E-2</v>
      </c>
      <c r="P3100" s="44">
        <f>IFERROR(_xll.qlIndexFixing(ONIndex6M,I3100,TRUE,_xll.ohTrigger(RecalcTrigger,Trigger6M)),NA())</f>
        <v>1.8418523153335142E-2</v>
      </c>
      <c r="Q3100" s="178">
        <f>IFERROR(_xll.qlIndexFixing(ONIndex1Y,I3100,TRUE,_xll.ohTrigger(RecalcTrigger,Trigger1Y)),NA())</f>
        <v>1.8536498179596572E-2</v>
      </c>
    </row>
    <row r="3101" spans="2:17" x14ac:dyDescent="0.2">
      <c r="B3101" s="39" t="s">
        <v>42</v>
      </c>
      <c r="D3101" s="42">
        <f>_xll.qlCalendarAdvance(Calendar,$D3100,B3101,"f",FALSE)</f>
        <v>61233</v>
      </c>
      <c r="E3101" s="172">
        <f>_xll.qlInterestRateIndexValueDate(IndexON,D3101)</f>
        <v>61233</v>
      </c>
      <c r="F3101" s="188">
        <f>IFERROR(_xll.qlIndexFixing(IndexON,D3101,TRUE,_xll.ohTrigger(RecalcTrigger,TriggerON)),NA())</f>
        <v>1.7896228639870948E-2</v>
      </c>
      <c r="H3101" s="42">
        <f>_xll.qlCalendarAdvance(Calendar,$H3100,B3101,"f",FALSE)</f>
        <v>61233</v>
      </c>
      <c r="I3101" s="172">
        <f>_xll.qlInterestRateIndexValueDate(Index1M,$H3101)</f>
        <v>61233</v>
      </c>
      <c r="J3101" s="177">
        <f>IFERROR(_xll.qlIndexFixing(Index1M,$H3101,TRUE,_xll.ohTrigger(RecalcTrigger,Trigger1M)),NA())</f>
        <v>1.8071200440423225E-2</v>
      </c>
      <c r="K3101" s="44">
        <f>IFERROR(_xll.qlIndexFixing(Index3M,H3101,TRUE,_xll.ohTrigger(RecalcTrigger,Trigger3M)),NA())</f>
        <v>1.8423153095075827E-2</v>
      </c>
      <c r="L3101" s="44">
        <f>IFERROR(_xll.qlIndexFixing(Index6M,$H3101,TRUE,_xll.ohTrigger(RecalcTrigger,Trigger6M)),NA())</f>
        <v>1.8594867712478372E-2</v>
      </c>
      <c r="M3101" s="178">
        <f>IFERROR(_xll.qlIndexFixing(Index1Y,$H3101,TRUE,_xll.ohTrigger(RecalcTrigger,Trigger1Y)),NA())</f>
        <v>1.8882784855874701E-2</v>
      </c>
      <c r="N3101" s="177">
        <f>IFERROR(_xll.qlIndexFixing(ONIndex1M,I3101,TRUE,_xll.ohTrigger(RecalcTrigger,Trigger1M)),NA())</f>
        <v>1.8040009694987313E-2</v>
      </c>
      <c r="O3101" s="44">
        <f>IFERROR(_xll.qlIndexFixing(ONIndex3M,I3101,TRUE,_xll.ohTrigger(RecalcTrigger,Trigger3M)),NA())</f>
        <v>1.8337682218931839E-2</v>
      </c>
      <c r="P3101" s="44">
        <f>IFERROR(_xll.qlIndexFixing(ONIndex6M,I3101,TRUE,_xll.ohTrigger(RecalcTrigger,Trigger6M)),NA())</f>
        <v>1.8425062661836522E-2</v>
      </c>
      <c r="Q3101" s="178">
        <f>IFERROR(_xll.qlIndexFixing(ONIndex1Y,I3101,TRUE,_xll.ohTrigger(RecalcTrigger,Trigger1Y)),NA())</f>
        <v>1.8543046078171033E-2</v>
      </c>
    </row>
    <row r="3102" spans="2:17" x14ac:dyDescent="0.2">
      <c r="B3102" s="39" t="s">
        <v>42</v>
      </c>
      <c r="D3102" s="42">
        <f>_xll.qlCalendarAdvance(Calendar,$D3101,B3102,"f",FALSE)</f>
        <v>61240</v>
      </c>
      <c r="E3102" s="172">
        <f>_xll.qlInterestRateIndexValueDate(IndexON,D3102)</f>
        <v>61240</v>
      </c>
      <c r="F3102" s="188">
        <f>IFERROR(_xll.qlIndexFixing(IndexON,D3102,TRUE,_xll.ohTrigger(RecalcTrigger,TriggerON)),NA())</f>
        <v>1.7902895891980242E-2</v>
      </c>
      <c r="H3102" s="42">
        <f>_xll.qlCalendarAdvance(Calendar,$H3101,B3102,"f",FALSE)</f>
        <v>61240</v>
      </c>
      <c r="I3102" s="172">
        <f>_xll.qlInterestRateIndexValueDate(Index1M,$H3102)</f>
        <v>61240</v>
      </c>
      <c r="J3102" s="177">
        <f>IFERROR(_xll.qlIndexFixing(Index1M,$H3102,TRUE,_xll.ohTrigger(RecalcTrigger,Trigger1M)),NA())</f>
        <v>1.8075661249772002E-2</v>
      </c>
      <c r="K3102" s="44">
        <f>IFERROR(_xll.qlIndexFixing(Index3M,H3102,TRUE,_xll.ohTrigger(RecalcTrigger,Trigger3M)),NA())</f>
        <v>1.8428866014443872E-2</v>
      </c>
      <c r="L3102" s="44">
        <f>IFERROR(_xll.qlIndexFixing(Index6M,$H3102,TRUE,_xll.ohTrigger(RecalcTrigger,Trigger6M)),NA())</f>
        <v>1.8599407458623957E-2</v>
      </c>
      <c r="M3102" s="178">
        <f>IFERROR(_xll.qlIndexFixing(Index1Y,$H3102,TRUE,_xll.ohTrigger(RecalcTrigger,Trigger1Y)),NA())</f>
        <v>1.8889040542168115E-2</v>
      </c>
      <c r="N3102" s="177">
        <f>IFERROR(_xll.qlIndexFixing(ONIndex1M,I3102,TRUE,_xll.ohTrigger(RecalcTrigger,Trigger1M)),NA())</f>
        <v>1.8047417313381553E-2</v>
      </c>
      <c r="O3102" s="44">
        <f>IFERROR(_xll.qlIndexFixing(ONIndex3M,I3102,TRUE,_xll.ohTrigger(RecalcTrigger,Trigger3M)),NA())</f>
        <v>1.8344402095282764E-2</v>
      </c>
      <c r="P3102" s="44">
        <f>IFERROR(_xll.qlIndexFixing(ONIndex6M,I3102,TRUE,_xll.ohTrigger(RecalcTrigger,Trigger6M)),NA())</f>
        <v>1.8431587112506254E-2</v>
      </c>
      <c r="Q3102" s="178">
        <f>IFERROR(_xll.qlIndexFixing(ONIndex1Y,I3102,TRUE,_xll.ohTrigger(RecalcTrigger,Trigger1Y)),NA())</f>
        <v>1.854957889962483E-2</v>
      </c>
    </row>
    <row r="3103" spans="2:17" x14ac:dyDescent="0.2">
      <c r="B3103" s="39" t="s">
        <v>42</v>
      </c>
      <c r="D3103" s="42">
        <f>_xll.qlCalendarAdvance(Calendar,$D3102,B3103,"f",FALSE)</f>
        <v>61247</v>
      </c>
      <c r="E3103" s="172">
        <f>_xll.qlInterestRateIndexValueDate(IndexON,D3103)</f>
        <v>61247</v>
      </c>
      <c r="F3103" s="188">
        <f>IFERROR(_xll.qlIndexFixing(IndexON,D3103,TRUE,_xll.ohTrigger(RecalcTrigger,TriggerON)),NA())</f>
        <v>1.7909547756480571E-2</v>
      </c>
      <c r="H3103" s="42">
        <f>_xll.qlCalendarAdvance(Calendar,$H3102,B3103,"f",FALSE)</f>
        <v>61247</v>
      </c>
      <c r="I3103" s="172">
        <f>_xll.qlInterestRateIndexValueDate(Index1M,$H3103)</f>
        <v>61247</v>
      </c>
      <c r="J3103" s="177">
        <f>IFERROR(_xll.qlIndexFixing(Index1M,$H3103,TRUE,_xll.ohTrigger(RecalcTrigger,Trigger1M)),NA())</f>
        <v>1.8083026923174206E-2</v>
      </c>
      <c r="K3103" s="44">
        <f>IFERROR(_xll.qlIndexFixing(Index3M,H3103,TRUE,_xll.ohTrigger(RecalcTrigger,Trigger3M)),NA())</f>
        <v>1.843550069803843E-2</v>
      </c>
      <c r="L3103" s="44">
        <f>IFERROR(_xll.qlIndexFixing(Index6M,$H3103,TRUE,_xll.ohTrigger(RecalcTrigger,Trigger6M)),NA())</f>
        <v>1.8605780424024349E-2</v>
      </c>
      <c r="M3103" s="178">
        <f>IFERROR(_xll.qlIndexFixing(Index1Y,$H3103,TRUE,_xll.ohTrigger(RecalcTrigger,Trigger1Y)),NA())</f>
        <v>1.8895280904683152E-2</v>
      </c>
      <c r="N3103" s="177">
        <f>IFERROR(_xll.qlIndexFixing(ONIndex1M,I3103,TRUE,_xll.ohTrigger(RecalcTrigger,Trigger1M)),NA())</f>
        <v>1.805480783546809E-2</v>
      </c>
      <c r="O3103" s="44">
        <f>IFERROR(_xll.qlIndexFixing(ONIndex3M,I3103,TRUE,_xll.ohTrigger(RecalcTrigger,Trigger3M)),NA())</f>
        <v>1.8351106462617395E-2</v>
      </c>
      <c r="P3103" s="44">
        <f>IFERROR(_xll.qlIndexFixing(ONIndex6M,I3103,TRUE,_xll.ohTrigger(RecalcTrigger,Trigger6M)),NA())</f>
        <v>1.8438096505101198E-2</v>
      </c>
      <c r="Q3103" s="178">
        <f>IFERROR(_xll.qlIndexFixing(ONIndex1Y,I3103,TRUE,_xll.ohTrigger(RecalcTrigger,Trigger1Y)),NA())</f>
        <v>1.8556096643714826E-2</v>
      </c>
    </row>
    <row r="3104" spans="2:17" x14ac:dyDescent="0.2">
      <c r="B3104" s="39" t="s">
        <v>42</v>
      </c>
      <c r="D3104" s="42">
        <f>_xll.qlCalendarAdvance(Calendar,$D3103,B3104,"f",FALSE)</f>
        <v>61254</v>
      </c>
      <c r="E3104" s="172">
        <f>_xll.qlInterestRateIndexValueDate(IndexON,D3104)</f>
        <v>61254</v>
      </c>
      <c r="F3104" s="188">
        <f>IFERROR(_xll.qlIndexFixing(IndexON,D3104,TRUE,_xll.ohTrigger(RecalcTrigger,TriggerON)),NA())</f>
        <v>1.7916184233371935E-2</v>
      </c>
      <c r="H3104" s="42">
        <f>_xll.qlCalendarAdvance(Calendar,$H3103,B3104,"f",FALSE)</f>
        <v>61254</v>
      </c>
      <c r="I3104" s="172">
        <f>_xll.qlInterestRateIndexValueDate(Index1M,$H3104)</f>
        <v>61254</v>
      </c>
      <c r="J3104" s="177">
        <f>IFERROR(_xll.qlIndexFixing(Index1M,$H3104,TRUE,_xll.ohTrigger(RecalcTrigger,Trigger1M)),NA())</f>
        <v>1.8090375480077379E-2</v>
      </c>
      <c r="K3104" s="44">
        <f>IFERROR(_xll.qlIndexFixing(Index3M,H3104,TRUE,_xll.ohTrigger(RecalcTrigger,Trigger3M)),NA())</f>
        <v>1.8442119812918541E-2</v>
      </c>
      <c r="L3104" s="44">
        <f>IFERROR(_xll.qlIndexFixing(Index6M,$H3104,TRUE,_xll.ohTrigger(RecalcTrigger,Trigger6M)),NA())</f>
        <v>1.8612138212431011E-2</v>
      </c>
      <c r="M3104" s="178">
        <f>IFERROR(_xll.qlIndexFixing(Index1Y,$H3104,TRUE,_xll.ohTrigger(RecalcTrigger,Trigger1Y)),NA())</f>
        <v>1.8901505943136814E-2</v>
      </c>
      <c r="N3104" s="177">
        <f>IFERROR(_xll.qlIndexFixing(ONIndex1M,I3104,TRUE,_xll.ohTrigger(RecalcTrigger,Trigger1M)),NA())</f>
        <v>1.8062181261409016E-2</v>
      </c>
      <c r="O3104" s="44">
        <f>IFERROR(_xll.qlIndexFixing(ONIndex3M,I3104,TRUE,_xll.ohTrigger(RecalcTrigger,Trigger3M)),NA())</f>
        <v>1.8357795320854686E-2</v>
      </c>
      <c r="P3104" s="44">
        <f>IFERROR(_xll.qlIndexFixing(ONIndex6M,I3104,TRUE,_xll.ohTrigger(RecalcTrigger,Trigger6M)),NA())</f>
        <v>1.8444590839702402E-2</v>
      </c>
      <c r="Q3104" s="178">
        <f>IFERROR(_xll.qlIndexFixing(ONIndex1Y,I3104,TRUE,_xll.ohTrigger(RecalcTrigger,Trigger1Y)),NA())</f>
        <v>1.8562599310522065E-2</v>
      </c>
    </row>
    <row r="3105" spans="2:17" x14ac:dyDescent="0.2">
      <c r="B3105" s="39" t="s">
        <v>42</v>
      </c>
      <c r="D3105" s="42">
        <f>_xll.qlCalendarAdvance(Calendar,$D3104,B3105,"f",FALSE)</f>
        <v>61261</v>
      </c>
      <c r="E3105" s="172">
        <f>_xll.qlInterestRateIndexValueDate(IndexON,D3105)</f>
        <v>61261</v>
      </c>
      <c r="F3105" s="188">
        <f>IFERROR(_xll.qlIndexFixing(IndexON,D3105,TRUE,_xll.ohTrigger(RecalcTrigger,TriggerON)),NA())</f>
        <v>1.792280532273538E-2</v>
      </c>
      <c r="H3105" s="42">
        <f>_xll.qlCalendarAdvance(Calendar,$H3104,B3105,"f",FALSE)</f>
        <v>61261</v>
      </c>
      <c r="I3105" s="172">
        <f>_xll.qlInterestRateIndexValueDate(Index1M,$H3105)</f>
        <v>61261</v>
      </c>
      <c r="J3105" s="177">
        <f>IFERROR(_xll.qlIndexFixing(Index1M,$H3105,TRUE,_xll.ohTrigger(RecalcTrigger,Trigger1M)),NA())</f>
        <v>1.8097706920443695E-2</v>
      </c>
      <c r="K3105" s="44">
        <f>IFERROR(_xll.qlIndexFixing(Index3M,H3105,TRUE,_xll.ohTrigger(RecalcTrigger,Trigger3M)),NA())</f>
        <v>1.8448723359009388E-2</v>
      </c>
      <c r="L3105" s="44">
        <f>IFERROR(_xll.qlIndexFixing(Index6M,$H3105,TRUE,_xll.ohTrigger(RecalcTrigger,Trigger6M)),NA())</f>
        <v>1.8618480823701003E-2</v>
      </c>
      <c r="M3105" s="178">
        <f>IFERROR(_xll.qlIndexFixing(Index1Y,$H3105,TRUE,_xll.ohTrigger(RecalcTrigger,Trigger1Y)),NA())</f>
        <v>1.8907715657246773E-2</v>
      </c>
      <c r="N3105" s="177">
        <f>IFERROR(_xll.qlIndexFixing(ONIndex1M,I3105,TRUE,_xll.ohTrigger(RecalcTrigger,Trigger1M)),NA())</f>
        <v>1.8069537590961193E-2</v>
      </c>
      <c r="O3105" s="44">
        <f>IFERROR(_xll.qlIndexFixing(ONIndex3M,I3105,TRUE,_xll.ohTrigger(RecalcTrigger,Trigger3M)),NA())</f>
        <v>1.8364468670156731E-2</v>
      </c>
      <c r="P3105" s="44">
        <f>IFERROR(_xll.qlIndexFixing(ONIndex6M,I3105,TRUE,_xll.ohTrigger(RecalcTrigger,Trigger6M)),NA())</f>
        <v>1.8451070116390911E-2</v>
      </c>
      <c r="Q3105" s="178">
        <f>IFERROR(_xll.qlIndexFixing(ONIndex1Y,I3105,TRUE,_xll.ohTrigger(RecalcTrigger,Trigger1Y)),NA())</f>
        <v>1.8569086899884457E-2</v>
      </c>
    </row>
    <row r="3106" spans="2:17" x14ac:dyDescent="0.2">
      <c r="B3106" s="39" t="s">
        <v>42</v>
      </c>
      <c r="D3106" s="42">
        <f>_xll.qlCalendarAdvance(Calendar,$D3105,B3106,"f",FALSE)</f>
        <v>61268</v>
      </c>
      <c r="E3106" s="172">
        <f>_xll.qlInterestRateIndexValueDate(IndexON,D3106)</f>
        <v>61268</v>
      </c>
      <c r="F3106" s="188">
        <f>IFERROR(_xll.qlIndexFixing(IndexON,D3106,TRUE,_xll.ohTrigger(RecalcTrigger,TriggerON)),NA())</f>
        <v>1.7929411024651953E-2</v>
      </c>
      <c r="H3106" s="42">
        <f>_xll.qlCalendarAdvance(Calendar,$H3105,B3106,"f",FALSE)</f>
        <v>61268</v>
      </c>
      <c r="I3106" s="172">
        <f>_xll.qlInterestRateIndexValueDate(Index1M,$H3106)</f>
        <v>61268</v>
      </c>
      <c r="J3106" s="177">
        <f>IFERROR(_xll.qlIndexFixing(Index1M,$H3106,TRUE,_xll.ohTrigger(RecalcTrigger,Trigger1M)),NA())</f>
        <v>1.8105021244240738E-2</v>
      </c>
      <c r="K3106" s="44">
        <f>IFERROR(_xll.qlIndexFixing(Index3M,H3106,TRUE,_xll.ohTrigger(RecalcTrigger,Trigger3M)),NA())</f>
        <v>1.8455311336234379E-2</v>
      </c>
      <c r="L3106" s="44">
        <f>IFERROR(_xll.qlIndexFixing(Index6M,$H3106,TRUE,_xll.ohTrigger(RecalcTrigger,Trigger6M)),NA())</f>
        <v>1.8624808257690487E-2</v>
      </c>
      <c r="M3106" s="178">
        <f>IFERROR(_xll.qlIndexFixing(Index1Y,$H3106,TRUE,_xll.ohTrigger(RecalcTrigger,Trigger1Y)),NA())</f>
        <v>1.8913910046732461E-2</v>
      </c>
      <c r="N3106" s="177">
        <f>IFERROR(_xll.qlIndexFixing(ONIndex1M,I3106,TRUE,_xll.ohTrigger(RecalcTrigger,Trigger1M)),NA())</f>
        <v>1.8076876824448807E-2</v>
      </c>
      <c r="O3106" s="44">
        <f>IFERROR(_xll.qlIndexFixing(ONIndex3M,I3106,TRUE,_xll.ohTrigger(RecalcTrigger,Trigger3M)),NA())</f>
        <v>1.8371126510604574E-2</v>
      </c>
      <c r="P3106" s="44">
        <f>IFERROR(_xll.qlIndexFixing(ONIndex6M,I3106,TRUE,_xll.ohTrigger(RecalcTrigger,Trigger6M)),NA())</f>
        <v>1.8457534335166725E-2</v>
      </c>
      <c r="Q3106" s="178">
        <f>IFERROR(_xll.qlIndexFixing(ONIndex1Y,I3106,TRUE,_xll.ohTrigger(RecalcTrigger,Trigger1Y)),NA())</f>
        <v>1.8575559412288278E-2</v>
      </c>
    </row>
    <row r="3107" spans="2:17" x14ac:dyDescent="0.2">
      <c r="B3107" s="39" t="s">
        <v>42</v>
      </c>
      <c r="D3107" s="42">
        <f>_xll.qlCalendarAdvance(Calendar,$D3106,B3107,"f",FALSE)</f>
        <v>61275</v>
      </c>
      <c r="E3107" s="172">
        <f>_xll.qlInterestRateIndexValueDate(IndexON,D3107)</f>
        <v>61275</v>
      </c>
      <c r="F3107" s="188">
        <f>IFERROR(_xll.qlIndexFixing(IndexON,D3107,TRUE,_xll.ohTrigger(RecalcTrigger,TriggerON)),NA())</f>
        <v>1.7936001338959562E-2</v>
      </c>
      <c r="H3107" s="42">
        <f>_xll.qlCalendarAdvance(Calendar,$H3106,B3107,"f",FALSE)</f>
        <v>61275</v>
      </c>
      <c r="I3107" s="172">
        <f>_xll.qlInterestRateIndexValueDate(Index1M,$H3107)</f>
        <v>61275</v>
      </c>
      <c r="J3107" s="177">
        <f>IFERROR(_xll.qlIndexFixing(Index1M,$H3107,TRUE,_xll.ohTrigger(RecalcTrigger,Trigger1M)),NA())</f>
        <v>1.8115224966099682E-2</v>
      </c>
      <c r="K3107" s="44">
        <f>IFERROR(_xll.qlIndexFixing(Index3M,H3107,TRUE,_xll.ohTrigger(RecalcTrigger,Trigger3M)),NA())</f>
        <v>1.8462816404458487E-2</v>
      </c>
      <c r="L3107" s="44">
        <f>IFERROR(_xll.qlIndexFixing(Index6M,$H3107,TRUE,_xll.ohTrigger(RecalcTrigger,Trigger6M)),NA())</f>
        <v>1.8632040162127057E-2</v>
      </c>
      <c r="M3107" s="178">
        <f>IFERROR(_xll.qlIndexFixing(Index1Y,$H3107,TRUE,_xll.ohTrigger(RecalcTrigger,Trigger1Y)),NA())</f>
        <v>1.8920089111311992E-2</v>
      </c>
      <c r="N3107" s="177">
        <f>IFERROR(_xll.qlIndexFixing(ONIndex1M,I3107,TRUE,_xll.ohTrigger(RecalcTrigger,Trigger1M)),NA())</f>
        <v>1.8084198961628717E-2</v>
      </c>
      <c r="O3107" s="44">
        <f>IFERROR(_xll.qlIndexFixing(ONIndex3M,I3107,TRUE,_xll.ohTrigger(RecalcTrigger,Trigger3M)),NA())</f>
        <v>1.8377768841955078E-2</v>
      </c>
      <c r="P3107" s="44">
        <f>IFERROR(_xll.qlIndexFixing(ONIndex6M,I3107,TRUE,_xll.ohTrigger(RecalcTrigger,Trigger6M)),NA())</f>
        <v>1.8463983495948799E-2</v>
      </c>
      <c r="Q3107" s="178">
        <f>IFERROR(_xll.qlIndexFixing(ONIndex1Y,I3107,TRUE,_xll.ohTrigger(RecalcTrigger,Trigger1Y)),NA())</f>
        <v>1.8582016847004112E-2</v>
      </c>
    </row>
    <row r="3108" spans="2:17" x14ac:dyDescent="0.2">
      <c r="B3108" s="39" t="s">
        <v>42</v>
      </c>
      <c r="D3108" s="42">
        <f>_xll.qlCalendarAdvance(Calendar,$D3107,B3108,"f",FALSE)</f>
        <v>61282</v>
      </c>
      <c r="E3108" s="172">
        <f>_xll.qlInterestRateIndexValueDate(IndexON,D3108)</f>
        <v>61282</v>
      </c>
      <c r="F3108" s="188">
        <f>IFERROR(_xll.qlIndexFixing(IndexON,D3108,TRUE,_xll.ohTrigger(RecalcTrigger,TriggerON)),NA())</f>
        <v>1.7942576265739252E-2</v>
      </c>
      <c r="H3108" s="42">
        <f>_xll.qlCalendarAdvance(Calendar,$H3107,B3108,"f",FALSE)</f>
        <v>61282</v>
      </c>
      <c r="I3108" s="172">
        <f>_xll.qlInterestRateIndexValueDate(Index1M,$H3108)</f>
        <v>61282</v>
      </c>
      <c r="J3108" s="177">
        <f>IFERROR(_xll.qlIndexFixing(Index1M,$H3108,TRUE,_xll.ohTrigger(RecalcTrigger,Trigger1M)),NA())</f>
        <v>1.8122502471633068E-2</v>
      </c>
      <c r="K3108" s="44">
        <f>IFERROR(_xll.qlIndexFixing(Index3M,H3108,TRUE,_xll.ohTrigger(RecalcTrigger,Trigger3M)),NA())</f>
        <v>1.8469372462546978E-2</v>
      </c>
      <c r="L3108" s="44">
        <f>IFERROR(_xll.qlIndexFixing(Index6M,$H3108,TRUE,_xll.ohTrigger(RecalcTrigger,Trigger6M)),NA())</f>
        <v>1.8638336476958013E-2</v>
      </c>
      <c r="M3108" s="178">
        <f>IFERROR(_xll.qlIndexFixing(Index1Y,$H3108,TRUE,_xll.ohTrigger(RecalcTrigger,Trigger1Y)),NA())</f>
        <v>1.892625285070635E-2</v>
      </c>
      <c r="N3108" s="177">
        <f>IFERROR(_xll.qlIndexFixing(ONIndex1M,I3108,TRUE,_xll.ohTrigger(RecalcTrigger,Trigger1M)),NA())</f>
        <v>1.8091504002500924E-2</v>
      </c>
      <c r="O3108" s="44">
        <f>IFERROR(_xll.qlIndexFixing(ONIndex3M,I3108,TRUE,_xll.ohTrigger(RecalcTrigger,Trigger3M)),NA())</f>
        <v>1.8384395664289288E-2</v>
      </c>
      <c r="P3108" s="44">
        <f>IFERROR(_xll.qlIndexFixing(ONIndex6M,I3108,TRUE,_xll.ohTrigger(RecalcTrigger,Trigger6M)),NA())</f>
        <v>1.8470417598737132E-2</v>
      </c>
      <c r="Q3108" s="178">
        <f>IFERROR(_xll.qlIndexFixing(ONIndex1Y,I3108,TRUE,_xll.ohTrigger(RecalcTrigger,Trigger1Y)),NA())</f>
        <v>1.858845920468033E-2</v>
      </c>
    </row>
    <row r="3109" spans="2:17" x14ac:dyDescent="0.2">
      <c r="B3109" s="39" t="s">
        <v>42</v>
      </c>
      <c r="D3109" s="42">
        <f>_xll.qlCalendarAdvance(Calendar,$D3108,B3109,"f",FALSE)</f>
        <v>61289</v>
      </c>
      <c r="E3109" s="172">
        <f>_xll.qlInterestRateIndexValueDate(IndexON,D3109)</f>
        <v>61289</v>
      </c>
      <c r="F3109" s="188">
        <f>IFERROR(_xll.qlIndexFixing(IndexON,D3109,TRUE,_xll.ohTrigger(RecalcTrigger,TriggerON)),NA())</f>
        <v>1.794913580507207E-2</v>
      </c>
      <c r="H3109" s="42">
        <f>_xll.qlCalendarAdvance(Calendar,$H3108,B3109,"f",FALSE)</f>
        <v>61289</v>
      </c>
      <c r="I3109" s="172">
        <f>_xll.qlInterestRateIndexValueDate(Index1M,$H3109)</f>
        <v>61289</v>
      </c>
      <c r="J3109" s="177">
        <f>IFERROR(_xll.qlIndexFixing(Index1M,$H3109,TRUE,_xll.ohTrigger(RecalcTrigger,Trigger1M)),NA())</f>
        <v>1.8129762858391737E-2</v>
      </c>
      <c r="K3109" s="44">
        <f>IFERROR(_xll.qlIndexFixing(Index3M,H3109,TRUE,_xll.ohTrigger(RecalcTrigger,Trigger3M)),NA())</f>
        <v>1.8475912950866178E-2</v>
      </c>
      <c r="L3109" s="44">
        <f>IFERROR(_xll.qlIndexFixing(Index6M,$H3109,TRUE,_xll.ohTrigger(RecalcTrigger,Trigger6M)),NA())</f>
        <v>1.8644617613408729E-2</v>
      </c>
      <c r="M3109" s="178">
        <f>IFERROR(_xll.qlIndexFixing(Index1Y,$H3109,TRUE,_xll.ohTrigger(RecalcTrigger,Trigger1Y)),NA())</f>
        <v>1.8932401264636085E-2</v>
      </c>
      <c r="N3109" s="177">
        <f>IFERROR(_xll.qlIndexFixing(ONIndex1M,I3109,TRUE,_xll.ohTrigger(RecalcTrigger,Trigger1M)),NA())</f>
        <v>1.8098791947308568E-2</v>
      </c>
      <c r="O3109" s="44">
        <f>IFERROR(_xll.qlIndexFixing(ONIndex3M,I3109,TRUE,_xll.ohTrigger(RecalcTrigger,Trigger3M)),NA())</f>
        <v>1.8391006977688251E-2</v>
      </c>
      <c r="P3109" s="44">
        <f>IFERROR(_xll.qlIndexFixing(ONIndex6M,I3109,TRUE,_xll.ohTrigger(RecalcTrigger,Trigger6M)),NA())</f>
        <v>1.8476836643612771E-2</v>
      </c>
      <c r="Q3109" s="178">
        <f>IFERROR(_xll.qlIndexFixing(ONIndex1Y,I3109,TRUE,_xll.ohTrigger(RecalcTrigger,Trigger1Y)),NA())</f>
        <v>1.8594886485154838E-2</v>
      </c>
    </row>
    <row r="3110" spans="2:17" x14ac:dyDescent="0.2">
      <c r="B3110" s="39" t="s">
        <v>42</v>
      </c>
      <c r="D3110" s="42">
        <f>_xll.qlCalendarAdvance(Calendar,$D3109,B3110,"f",FALSE)</f>
        <v>61296</v>
      </c>
      <c r="E3110" s="172">
        <f>_xll.qlInterestRateIndexValueDate(IndexON,D3110)</f>
        <v>61296</v>
      </c>
      <c r="F3110" s="188">
        <f>IFERROR(_xll.qlIndexFixing(IndexON,D3110,TRUE,_xll.ohTrigger(RecalcTrigger,TriggerON)),NA())</f>
        <v>1.7955679956714876E-2</v>
      </c>
      <c r="H3110" s="42">
        <f>_xll.qlCalendarAdvance(Calendar,$H3109,B3110,"f",FALSE)</f>
        <v>61296</v>
      </c>
      <c r="I3110" s="172">
        <f>_xll.qlInterestRateIndexValueDate(Index1M,$H3110)</f>
        <v>61296</v>
      </c>
      <c r="J3110" s="177">
        <f>IFERROR(_xll.qlIndexFixing(Index1M,$H3110,TRUE,_xll.ohTrigger(RecalcTrigger,Trigger1M)),NA())</f>
        <v>1.8137006126336397E-2</v>
      </c>
      <c r="K3110" s="44">
        <f>IFERROR(_xll.qlIndexFixing(Index3M,H3110,TRUE,_xll.ohTrigger(RecalcTrigger,Trigger3M)),NA())</f>
        <v>1.8482437869338567E-2</v>
      </c>
      <c r="L3110" s="44">
        <f>IFERROR(_xll.qlIndexFixing(Index6M,$H3110,TRUE,_xll.ohTrigger(RecalcTrigger,Trigger6M)),NA())</f>
        <v>1.86508835713366E-2</v>
      </c>
      <c r="M3110" s="178">
        <f>IFERROR(_xll.qlIndexFixing(Index1Y,$H3110,TRUE,_xll.ohTrigger(RecalcTrigger,Trigger1Y)),NA())</f>
        <v>1.8938534352821959E-2</v>
      </c>
      <c r="N3110" s="177">
        <f>IFERROR(_xll.qlIndexFixing(ONIndex1M,I3110,TRUE,_xll.ohTrigger(RecalcTrigger,Trigger1M)),NA())</f>
        <v>1.8106062795727462E-2</v>
      </c>
      <c r="O3110" s="44">
        <f>IFERROR(_xll.qlIndexFixing(ONIndex3M,I3110,TRUE,_xll.ohTrigger(RecalcTrigger,Trigger3M)),NA())</f>
        <v>1.8397602782070921E-2</v>
      </c>
      <c r="P3110" s="44">
        <f>IFERROR(_xll.qlIndexFixing(ONIndex6M,I3110,TRUE,_xll.ohTrigger(RecalcTrigger,Trigger6M)),NA())</f>
        <v>1.8483240630494668E-2</v>
      </c>
      <c r="Q3110" s="178">
        <f>IFERROR(_xll.qlIndexFixing(ONIndex1Y,I3110,TRUE,_xll.ohTrigger(RecalcTrigger,Trigger1Y)),NA())</f>
        <v>1.8601298688184498E-2</v>
      </c>
    </row>
    <row r="3111" spans="2:17" x14ac:dyDescent="0.2">
      <c r="B3111" s="39" t="s">
        <v>42</v>
      </c>
      <c r="D3111" s="42">
        <f>_xll.qlCalendarAdvance(Calendar,$D3110,B3111,"f",FALSE)</f>
        <v>61303</v>
      </c>
      <c r="E3111" s="172">
        <f>_xll.qlInterestRateIndexValueDate(IndexON,D3111)</f>
        <v>61303</v>
      </c>
      <c r="F3111" s="188">
        <f>IFERROR(_xll.qlIndexFixing(IndexON,D3111,TRUE,_xll.ohTrigger(RecalcTrigger,TriggerON)),NA())</f>
        <v>1.7962208720748718E-2</v>
      </c>
      <c r="H3111" s="42">
        <f>_xll.qlCalendarAdvance(Calendar,$H3110,B3111,"f",FALSE)</f>
        <v>61303</v>
      </c>
      <c r="I3111" s="172">
        <f>_xll.qlInterestRateIndexValueDate(Index1M,$H3111)</f>
        <v>61303</v>
      </c>
      <c r="J3111" s="177">
        <f>IFERROR(_xll.qlIndexFixing(Index1M,$H3111,TRUE,_xll.ohTrigger(RecalcTrigger,Trigger1M)),NA())</f>
        <v>1.8141336113676486E-2</v>
      </c>
      <c r="K3111" s="44">
        <f>IFERROR(_xll.qlIndexFixing(Index3M,H3111,TRUE,_xll.ohTrigger(RecalcTrigger,Trigger3M)),NA())</f>
        <v>1.8488947217890142E-2</v>
      </c>
      <c r="L3111" s="44">
        <f>IFERROR(_xll.qlIndexFixing(Index6M,$H3111,TRUE,_xll.ohTrigger(RecalcTrigger,Trigger6M)),NA())</f>
        <v>1.8656217763467334E-2</v>
      </c>
      <c r="M3111" s="178">
        <f>IFERROR(_xll.qlIndexFixing(Index1Y,$H3111,TRUE,_xll.ohTrigger(RecalcTrigger,Trigger1Y)),NA())</f>
        <v>1.8944652114986294E-2</v>
      </c>
      <c r="N3111" s="177">
        <f>IFERROR(_xll.qlIndexFixing(ONIndex1M,I3111,TRUE,_xll.ohTrigger(RecalcTrigger,Trigger1M)),NA())</f>
        <v>1.81133165479197E-2</v>
      </c>
      <c r="O3111" s="44">
        <f>IFERROR(_xll.qlIndexFixing(ONIndex3M,I3111,TRUE,_xll.ohTrigger(RecalcTrigger,Trigger3M)),NA())</f>
        <v>1.8404183077437297E-2</v>
      </c>
      <c r="P3111" s="44">
        <f>IFERROR(_xll.qlIndexFixing(ONIndex6M,I3111,TRUE,_xll.ohTrigger(RecalcTrigger,Trigger6M)),NA())</f>
        <v>1.8489629559382825E-2</v>
      </c>
      <c r="Q3111" s="178">
        <f>IFERROR(_xll.qlIndexFixing(ONIndex1Y,I3111,TRUE,_xll.ohTrigger(RecalcTrigger,Trigger1Y)),NA())</f>
        <v>1.8607695813931402E-2</v>
      </c>
    </row>
    <row r="3112" spans="2:17" x14ac:dyDescent="0.2">
      <c r="B3112" s="39" t="s">
        <v>42</v>
      </c>
      <c r="D3112" s="42">
        <f>_xll.qlCalendarAdvance(Calendar,$D3111,B3112,"f",FALSE)</f>
        <v>61310</v>
      </c>
      <c r="E3112" s="172">
        <f>_xll.qlInterestRateIndexValueDate(IndexON,D3112)</f>
        <v>61310</v>
      </c>
      <c r="F3112" s="188">
        <f>IFERROR(_xll.qlIndexFixing(IndexON,D3112,TRUE,_xll.ohTrigger(RecalcTrigger,TriggerON)),NA())</f>
        <v>1.7968722097416734E-2</v>
      </c>
      <c r="H3112" s="42">
        <f>_xll.qlCalendarAdvance(Calendar,$H3111,B3112,"f",FALSE)</f>
        <v>61310</v>
      </c>
      <c r="I3112" s="172">
        <f>_xll.qlInterestRateIndexValueDate(Index1M,$H3112)</f>
        <v>61310</v>
      </c>
      <c r="J3112" s="177">
        <f>IFERROR(_xll.qlIndexFixing(Index1M,$H3112,TRUE,_xll.ohTrigger(RecalcTrigger,Trigger1M)),NA())</f>
        <v>1.8148547737439236E-2</v>
      </c>
      <c r="K3112" s="44">
        <f>IFERROR(_xll.qlIndexFixing(Index3M,H3112,TRUE,_xll.ohTrigger(RecalcTrigger,Trigger3M)),NA())</f>
        <v>1.8495440996439863E-2</v>
      </c>
      <c r="L3112" s="44">
        <f>IFERROR(_xll.qlIndexFixing(Index6M,$H3112,TRUE,_xll.ohTrigger(RecalcTrigger,Trigger6M)),NA())</f>
        <v>1.8662454130797774E-2</v>
      </c>
      <c r="M3112" s="178">
        <f>IFERROR(_xll.qlIndexFixing(Index1Y,$H3112,TRUE,_xll.ohTrigger(RecalcTrigger,Trigger1Y)),NA())</f>
        <v>1.8950754550852066E-2</v>
      </c>
      <c r="N3112" s="177">
        <f>IFERROR(_xll.qlIndexFixing(ONIndex1M,I3112,TRUE,_xll.ohTrigger(RecalcTrigger,Trigger1M)),NA())</f>
        <v>1.8120553203885281E-2</v>
      </c>
      <c r="O3112" s="44">
        <f>IFERROR(_xll.qlIndexFixing(ONIndex3M,I3112,TRUE,_xll.ohTrigger(RecalcTrigger,Trigger3M)),NA())</f>
        <v>1.841074786378738E-2</v>
      </c>
      <c r="P3112" s="44">
        <f>IFERROR(_xll.qlIndexFixing(ONIndex6M,I3112,TRUE,_xll.ohTrigger(RecalcTrigger,Trigger6M)),NA())</f>
        <v>1.8496003430196195E-2</v>
      </c>
      <c r="Q3112" s="178">
        <f>IFERROR(_xll.qlIndexFixing(ONIndex1Y,I3112,TRUE,_xll.ohTrigger(RecalcTrigger,Trigger1Y)),NA())</f>
        <v>1.8614077862395551E-2</v>
      </c>
    </row>
    <row r="3113" spans="2:17" x14ac:dyDescent="0.2">
      <c r="B3113" s="39" t="s">
        <v>42</v>
      </c>
      <c r="D3113" s="42">
        <f>_xll.qlCalendarAdvance(Calendar,$D3112,B3113,"f",FALSE)</f>
        <v>61317</v>
      </c>
      <c r="E3113" s="172">
        <f>_xll.qlInterestRateIndexValueDate(IndexON,D3113)</f>
        <v>61317</v>
      </c>
      <c r="F3113" s="188">
        <f>IFERROR(_xll.qlIndexFixing(IndexON,D3113,TRUE,_xll.ohTrigger(RecalcTrigger,TriggerON)),NA())</f>
        <v>1.7975220086556831E-2</v>
      </c>
      <c r="H3113" s="42">
        <f>_xll.qlCalendarAdvance(Calendar,$H3112,B3113,"f",FALSE)</f>
        <v>61317</v>
      </c>
      <c r="I3113" s="172">
        <f>_xll.qlInterestRateIndexValueDate(Index1M,$H3113)</f>
        <v>61317</v>
      </c>
      <c r="J3113" s="177">
        <f>IFERROR(_xll.qlIndexFixing(Index1M,$H3113,TRUE,_xll.ohTrigger(RecalcTrigger,Trigger1M)),NA())</f>
        <v>1.8155742244416594E-2</v>
      </c>
      <c r="K3113" s="44">
        <f>IFERROR(_xll.qlIndexFixing(Index3M,H3113,TRUE,_xll.ohTrigger(RecalcTrigger,Trigger3M)),NA())</f>
        <v>1.8501919204915486E-2</v>
      </c>
      <c r="L3113" s="44">
        <f>IFERROR(_xll.qlIndexFixing(Index6M,$H3113,TRUE,_xll.ohTrigger(RecalcTrigger,Trigger6M)),NA())</f>
        <v>1.8668675319858677E-2</v>
      </c>
      <c r="M3113" s="178">
        <f>IFERROR(_xll.qlIndexFixing(Index1Y,$H3113,TRUE,_xll.ohTrigger(RecalcTrigger,Trigger1Y)),NA())</f>
        <v>1.8956841660142703E-2</v>
      </c>
      <c r="N3113" s="177">
        <f>IFERROR(_xll.qlIndexFixing(ONIndex1M,I3113,TRUE,_xll.ohTrigger(RecalcTrigger,Trigger1M)),NA())</f>
        <v>1.8127772763705252E-2</v>
      </c>
      <c r="O3113" s="44">
        <f>IFERROR(_xll.qlIndexFixing(ONIndex3M,I3113,TRUE,_xll.ohTrigger(RecalcTrigger,Trigger3M)),NA())</f>
        <v>1.8417297141202216E-2</v>
      </c>
      <c r="P3113" s="44">
        <f>IFERROR(_xll.qlIndexFixing(ONIndex6M,I3113,TRUE,_xll.ohTrigger(RecalcTrigger,Trigger6M)),NA())</f>
        <v>1.8502362243258963E-2</v>
      </c>
      <c r="Q3113" s="178">
        <f>IFERROR(_xll.qlIndexFixing(ONIndex1Y,I3113,TRUE,_xll.ohTrigger(RecalcTrigger,Trigger1Y)),NA())</f>
        <v>1.862044483365799E-2</v>
      </c>
    </row>
    <row r="3114" spans="2:17" x14ac:dyDescent="0.2">
      <c r="B3114" s="39" t="s">
        <v>42</v>
      </c>
      <c r="D3114" s="42">
        <f>_xll.qlCalendarAdvance(Calendar,$D3113,B3114,"f",FALSE)</f>
        <v>61324</v>
      </c>
      <c r="E3114" s="172">
        <f>_xll.qlInterestRateIndexValueDate(IndexON,D3114)</f>
        <v>61324</v>
      </c>
      <c r="F3114" s="188">
        <f>IFERROR(_xll.qlIndexFixing(IndexON,D3114,TRUE,_xll.ohTrigger(RecalcTrigger,TriggerON)),NA())</f>
        <v>1.7981702688006918E-2</v>
      </c>
      <c r="H3114" s="42">
        <f>_xll.qlCalendarAdvance(Calendar,$H3113,B3114,"f",FALSE)</f>
        <v>61324</v>
      </c>
      <c r="I3114" s="172">
        <f>_xll.qlInterestRateIndexValueDate(Index1M,$H3114)</f>
        <v>61324</v>
      </c>
      <c r="J3114" s="177">
        <f>IFERROR(_xll.qlIndexFixing(Index1M,$H3114,TRUE,_xll.ohTrigger(RecalcTrigger,Trigger1M)),NA())</f>
        <v>1.8162919634589641E-2</v>
      </c>
      <c r="K3114" s="44">
        <f>IFERROR(_xll.qlIndexFixing(Index3M,H3114,TRUE,_xll.ohTrigger(RecalcTrigger,Trigger3M)),NA())</f>
        <v>1.8508381843240374E-2</v>
      </c>
      <c r="L3114" s="44">
        <f>IFERROR(_xll.qlIndexFixing(Index6M,$H3114,TRUE,_xll.ohTrigger(RecalcTrigger,Trigger6M)),NA())</f>
        <v>1.867488133050977E-2</v>
      </c>
      <c r="M3114" s="178">
        <f>IFERROR(_xll.qlIndexFixing(Index1Y,$H3114,TRUE,_xll.ohTrigger(RecalcTrigger,Trigger1Y)),NA())</f>
        <v>1.8962913442582292E-2</v>
      </c>
      <c r="N3114" s="177">
        <f>IFERROR(_xll.qlIndexFixing(ONIndex1M,I3114,TRUE,_xll.ohTrigger(RecalcTrigger,Trigger1M)),NA())</f>
        <v>1.8134975227136474E-2</v>
      </c>
      <c r="O3114" s="44">
        <f>IFERROR(_xll.qlIndexFixing(ONIndex3M,I3114,TRUE,_xll.ohTrigger(RecalcTrigger,Trigger3M)),NA())</f>
        <v>1.8423830909600758E-2</v>
      </c>
      <c r="P3114" s="44">
        <f>IFERROR(_xll.qlIndexFixing(ONIndex6M,I3114,TRUE,_xll.ohTrigger(RecalcTrigger,Trigger6M)),NA())</f>
        <v>1.8508705998165897E-2</v>
      </c>
      <c r="Q3114" s="178">
        <f>IFERROR(_xll.qlIndexFixing(ONIndex1Y,I3114,TRUE,_xll.ohTrigger(RecalcTrigger,Trigger1Y)),NA())</f>
        <v>1.8626796727475581E-2</v>
      </c>
    </row>
    <row r="3115" spans="2:17" x14ac:dyDescent="0.2">
      <c r="B3115" s="39" t="s">
        <v>42</v>
      </c>
      <c r="D3115" s="42">
        <f>_xll.qlCalendarAdvance(Calendar,$D3114,B3115,"f",FALSE)</f>
        <v>61331</v>
      </c>
      <c r="E3115" s="172">
        <f>_xll.qlInterestRateIndexValueDate(IndexON,D3115)</f>
        <v>61331</v>
      </c>
      <c r="F3115" s="188">
        <f>IFERROR(_xll.qlIndexFixing(IndexON,D3115,TRUE,_xll.ohTrigger(RecalcTrigger,TriggerON)),NA())</f>
        <v>1.7988169901929085E-2</v>
      </c>
      <c r="H3115" s="42">
        <f>_xll.qlCalendarAdvance(Calendar,$H3114,B3115,"f",FALSE)</f>
        <v>61331</v>
      </c>
      <c r="I3115" s="172">
        <f>_xll.qlInterestRateIndexValueDate(Index1M,$H3115)</f>
        <v>61331</v>
      </c>
      <c r="J3115" s="177">
        <f>IFERROR(_xll.qlIndexFixing(Index1M,$H3115,TRUE,_xll.ohTrigger(RecalcTrigger,Trigger1M)),NA())</f>
        <v>1.8170079907917858E-2</v>
      </c>
      <c r="K3115" s="44">
        <f>IFERROR(_xll.qlIndexFixing(Index3M,H3115,TRUE,_xll.ohTrigger(RecalcTrigger,Trigger3M)),NA())</f>
        <v>1.8513902519713202E-2</v>
      </c>
      <c r="L3115" s="44">
        <f>IFERROR(_xll.qlIndexFixing(Index6M,$H3115,TRUE,_xll.ohTrigger(RecalcTrigger,Trigger6M)),NA())</f>
        <v>1.8681985678183223E-2</v>
      </c>
      <c r="M3115" s="178">
        <f>IFERROR(_xll.qlIndexFixing(Index1Y,$H3115,TRUE,_xll.ohTrigger(RecalcTrigger,Trigger1Y)),NA())</f>
        <v>1.8968969897895583E-2</v>
      </c>
      <c r="N3115" s="177">
        <f>IFERROR(_xll.qlIndexFixing(ONIndex1M,I3115,TRUE,_xll.ohTrigger(RecalcTrigger,Trigger1M)),NA())</f>
        <v>1.8142160594341039E-2</v>
      </c>
      <c r="O3115" s="44">
        <f>IFERROR(_xll.qlIndexFixing(ONIndex3M,I3115,TRUE,_xll.ohTrigger(RecalcTrigger,Trigger3M)),NA())</f>
        <v>1.8430349168901961E-2</v>
      </c>
      <c r="P3115" s="44">
        <f>IFERROR(_xll.qlIndexFixing(ONIndex6M,I3115,TRUE,_xll.ohTrigger(RecalcTrigger,Trigger6M)),NA())</f>
        <v>1.8515034695160137E-2</v>
      </c>
      <c r="Q3115" s="178">
        <f>IFERROR(_xll.qlIndexFixing(ONIndex1Y,I3115,TRUE,_xll.ohTrigger(RecalcTrigger,Trigger1Y)),NA())</f>
        <v>1.8633133544091462E-2</v>
      </c>
    </row>
    <row r="3116" spans="2:17" x14ac:dyDescent="0.2">
      <c r="B3116" s="39" t="s">
        <v>42</v>
      </c>
      <c r="D3116" s="42">
        <f>_xll.qlCalendarAdvance(Calendar,$D3115,B3116,"f",FALSE)</f>
        <v>61338</v>
      </c>
      <c r="E3116" s="172">
        <f>_xll.qlInterestRateIndexValueDate(IndexON,D3116)</f>
        <v>61338</v>
      </c>
      <c r="F3116" s="188">
        <f>IFERROR(_xll.qlIndexFixing(IndexON,D3116,TRUE,_xll.ohTrigger(RecalcTrigger,TriggerON)),NA())</f>
        <v>1.7994621728404381E-2</v>
      </c>
      <c r="H3116" s="42">
        <f>_xll.qlCalendarAdvance(Calendar,$H3115,B3116,"f",FALSE)</f>
        <v>61338</v>
      </c>
      <c r="I3116" s="172">
        <f>_xll.qlInterestRateIndexValueDate(Index1M,$H3116)</f>
        <v>61338</v>
      </c>
      <c r="J3116" s="177">
        <f>IFERROR(_xll.qlIndexFixing(Index1M,$H3116,TRUE,_xll.ohTrigger(RecalcTrigger,Trigger1M)),NA())</f>
        <v>1.8180106237068196E-2</v>
      </c>
      <c r="K3116" s="44">
        <f>IFERROR(_xll.qlIndexFixing(Index3M,H3116,TRUE,_xll.ohTrigger(RecalcTrigger,Trigger3M)),NA())</f>
        <v>1.8520334804099977E-2</v>
      </c>
      <c r="L3116" s="44">
        <f>IFERROR(_xll.qlIndexFixing(Index6M,$H3116,TRUE,_xll.ohTrigger(RecalcTrigger,Trigger6M)),NA())</f>
        <v>1.86881605620094E-2</v>
      </c>
      <c r="M3116" s="178">
        <f>IFERROR(_xll.qlIndexFixing(Index1Y,$H3116,TRUE,_xll.ohTrigger(RecalcTrigger,Trigger1Y)),NA())</f>
        <v>1.897501102580822E-2</v>
      </c>
      <c r="N3116" s="177">
        <f>IFERROR(_xll.qlIndexFixing(ONIndex1M,I3116,TRUE,_xll.ohTrigger(RecalcTrigger,Trigger1M)),NA())</f>
        <v>1.8149328865237901E-2</v>
      </c>
      <c r="O3116" s="44">
        <f>IFERROR(_xll.qlIndexFixing(ONIndex3M,I3116,TRUE,_xll.ohTrigger(RecalcTrigger,Trigger3M)),NA())</f>
        <v>1.8436851919348962E-2</v>
      </c>
      <c r="P3116" s="44">
        <f>IFERROR(_xll.qlIndexFixing(ONIndex6M,I3116,TRUE,_xll.ohTrigger(RecalcTrigger,Trigger6M)),NA())</f>
        <v>1.8521348334160637E-2</v>
      </c>
      <c r="Q3116" s="178">
        <f>IFERROR(_xll.qlIndexFixing(ONIndex1Y,I3116,TRUE,_xll.ohTrigger(RecalcTrigger,Trigger1Y)),NA())</f>
        <v>1.8639455283343542E-2</v>
      </c>
    </row>
    <row r="3117" spans="2:17" x14ac:dyDescent="0.2">
      <c r="B3117" s="39" t="s">
        <v>42</v>
      </c>
      <c r="D3117" s="42">
        <f>_xll.qlCalendarAdvance(Calendar,$D3116,B3117,"f",FALSE)</f>
        <v>61345</v>
      </c>
      <c r="E3117" s="172">
        <f>_xll.qlInterestRateIndexValueDate(IndexON,D3117)</f>
        <v>61345</v>
      </c>
      <c r="F3117" s="188">
        <f>IFERROR(_xll.qlIndexFixing(IndexON,D3117,TRUE,_xll.ohTrigger(RecalcTrigger,TriggerON)),NA())</f>
        <v>1.8001058167351758E-2</v>
      </c>
      <c r="H3117" s="42">
        <f>_xll.qlCalendarAdvance(Calendar,$H3116,B3117,"f",FALSE)</f>
        <v>61345</v>
      </c>
      <c r="I3117" s="172">
        <f>_xll.qlInterestRateIndexValueDate(Index1M,$H3117)</f>
        <v>61345</v>
      </c>
      <c r="J3117" s="177">
        <f>IFERROR(_xll.qlIndexFixing(Index1M,$H3117,TRUE,_xll.ohTrigger(RecalcTrigger,Trigger1M)),NA())</f>
        <v>1.8187229672391354E-2</v>
      </c>
      <c r="K3117" s="44">
        <f>IFERROR(_xll.qlIndexFixing(Index3M,H3117,TRUE,_xll.ohTrigger(RecalcTrigger,Trigger3M)),NA())</f>
        <v>1.8526751518790841E-2</v>
      </c>
      <c r="L3117" s="44">
        <f>IFERROR(_xll.qlIndexFixing(Index6M,$H3117,TRUE,_xll.ohTrigger(RecalcTrigger,Trigger6M)),NA())</f>
        <v>1.8694320266326007E-2</v>
      </c>
      <c r="M3117" s="178">
        <f>IFERROR(_xll.qlIndexFixing(Index1Y,$H3117,TRUE,_xll.ohTrigger(RecalcTrigger,Trigger1Y)),NA())</f>
        <v>1.8981036826046502E-2</v>
      </c>
      <c r="N3117" s="177">
        <f>IFERROR(_xll.qlIndexFixing(ONIndex1M,I3117,TRUE,_xll.ohTrigger(RecalcTrigger,Trigger1M)),NA())</f>
        <v>1.81564800400702E-2</v>
      </c>
      <c r="O3117" s="44">
        <f>IFERROR(_xll.qlIndexFixing(ONIndex3M,I3117,TRUE,_xll.ohTrigger(RecalcTrigger,Trigger3M)),NA())</f>
        <v>1.8443339160860717E-2</v>
      </c>
      <c r="P3117" s="44">
        <f>IFERROR(_xll.qlIndexFixing(ONIndex6M,I3117,TRUE,_xll.ohTrigger(RecalcTrigger,Trigger6M)),NA())</f>
        <v>1.8527646915248441E-2</v>
      </c>
      <c r="Q3117" s="178">
        <f>IFERROR(_xll.qlIndexFixing(ONIndex1Y,I3117,TRUE,_xll.ohTrigger(RecalcTrigger,Trigger1Y)),NA())</f>
        <v>1.8645761945556005E-2</v>
      </c>
    </row>
    <row r="3118" spans="2:17" x14ac:dyDescent="0.2">
      <c r="B3118" s="39" t="s">
        <v>42</v>
      </c>
      <c r="D3118" s="42">
        <f>_xll.qlCalendarAdvance(Calendar,$D3117,B3118,"f",FALSE)</f>
        <v>61352</v>
      </c>
      <c r="E3118" s="172">
        <f>_xll.qlInterestRateIndexValueDate(IndexON,D3118)</f>
        <v>61352</v>
      </c>
      <c r="F3118" s="188">
        <f>IFERROR(_xll.qlIndexFixing(IndexON,D3118,TRUE,_xll.ohTrigger(RecalcTrigger,TriggerON)),NA())</f>
        <v>1.8007479218609124E-2</v>
      </c>
      <c r="H3118" s="42">
        <f>_xll.qlCalendarAdvance(Calendar,$H3117,B3118,"f",FALSE)</f>
        <v>61352</v>
      </c>
      <c r="I3118" s="172">
        <f>_xll.qlInterestRateIndexValueDate(Index1M,$H3118)</f>
        <v>61352</v>
      </c>
      <c r="J3118" s="177">
        <f>IFERROR(_xll.qlIndexFixing(Index1M,$H3118,TRUE,_xll.ohTrigger(RecalcTrigger,Trigger1M)),NA())</f>
        <v>1.8194335988637716E-2</v>
      </c>
      <c r="K3118" s="44">
        <f>IFERROR(_xll.qlIndexFixing(Index3M,H3118,TRUE,_xll.ohTrigger(RecalcTrigger,Trigger3M)),NA())</f>
        <v>1.8533152663709199E-2</v>
      </c>
      <c r="L3118" s="44">
        <f>IFERROR(_xll.qlIndexFixing(Index6M,$H3118,TRUE,_xll.ohTrigger(RecalcTrigger,Trigger6M)),NA())</f>
        <v>1.87004647909953E-2</v>
      </c>
      <c r="M3118" s="178">
        <f>IFERROR(_xll.qlIndexFixing(Index1Y,$H3118,TRUE,_xll.ohTrigger(RecalcTrigger,Trigger1Y)),NA())</f>
        <v>1.8987047298336952E-2</v>
      </c>
      <c r="N3118" s="177">
        <f>IFERROR(_xll.qlIndexFixing(ONIndex1M,I3118,TRUE,_xll.ohTrigger(RecalcTrigger,Trigger1M)),NA())</f>
        <v>1.8163614118594795E-2</v>
      </c>
      <c r="O3118" s="44">
        <f>IFERROR(_xll.qlIndexFixing(ONIndex3M,I3118,TRUE,_xll.ohTrigger(RecalcTrigger,Trigger3M)),NA())</f>
        <v>1.8449810893194085E-2</v>
      </c>
      <c r="P3118" s="44">
        <f>IFERROR(_xll.qlIndexFixing(ONIndex6M,I3118,TRUE,_xll.ohTrigger(RecalcTrigger,Trigger6M)),NA())</f>
        <v>1.8533930438342505E-2</v>
      </c>
      <c r="Q3118" s="178">
        <f>IFERROR(_xll.qlIndexFixing(ONIndex1Y,I3118,TRUE,_xll.ohTrigger(RecalcTrigger,Trigger1Y)),NA())</f>
        <v>1.8652053530242574E-2</v>
      </c>
    </row>
    <row r="3119" spans="2:17" x14ac:dyDescent="0.2">
      <c r="B3119" s="39" t="s">
        <v>42</v>
      </c>
      <c r="D3119" s="42">
        <f>_xll.qlCalendarAdvance(Calendar,$D3118,B3119,"f",FALSE)</f>
        <v>61359</v>
      </c>
      <c r="E3119" s="172">
        <f>_xll.qlInterestRateIndexValueDate(IndexON,D3119)</f>
        <v>61359</v>
      </c>
      <c r="F3119" s="188">
        <f>IFERROR(_xll.qlIndexFixing(IndexON,D3119,TRUE,_xll.ohTrigger(RecalcTrigger,TriggerON)),NA())</f>
        <v>1.8013884882338571E-2</v>
      </c>
      <c r="H3119" s="42">
        <f>_xll.qlCalendarAdvance(Calendar,$H3118,B3119,"f",FALSE)</f>
        <v>61359</v>
      </c>
      <c r="I3119" s="172">
        <f>_xll.qlInterestRateIndexValueDate(Index1M,$H3119)</f>
        <v>61359</v>
      </c>
      <c r="J3119" s="177">
        <f>IFERROR(_xll.qlIndexFixing(Index1M,$H3119,TRUE,_xll.ohTrigger(RecalcTrigger,Trigger1M)),NA())</f>
        <v>1.8201425185765532E-2</v>
      </c>
      <c r="K3119" s="44">
        <f>IFERROR(_xll.qlIndexFixing(Index3M,H3119,TRUE,_xll.ohTrigger(RecalcTrigger,Trigger3M)),NA())</f>
        <v>1.8539538238782023E-2</v>
      </c>
      <c r="L3119" s="44">
        <f>IFERROR(_xll.qlIndexFixing(Index6M,$H3119,TRUE,_xll.ohTrigger(RecalcTrigger,Trigger6M)),NA())</f>
        <v>1.8706594135877341E-2</v>
      </c>
      <c r="M3119" s="178">
        <f>IFERROR(_xll.qlIndexFixing(Index1Y,$H3119,TRUE,_xll.ohTrigger(RecalcTrigger,Trigger1Y)),NA())</f>
        <v>1.8993042442407647E-2</v>
      </c>
      <c r="N3119" s="177">
        <f>IFERROR(_xll.qlIndexFixing(ONIndex1M,I3119,TRUE,_xll.ohTrigger(RecalcTrigger,Trigger1M)),NA())</f>
        <v>1.8170731100811688E-2</v>
      </c>
      <c r="O3119" s="44">
        <f>IFERROR(_xll.qlIndexFixing(ONIndex3M,I3119,TRUE,_xll.ohTrigger(RecalcTrigger,Trigger3M)),NA())</f>
        <v>1.8456267116592207E-2</v>
      </c>
      <c r="P3119" s="44">
        <f>IFERROR(_xll.qlIndexFixing(ONIndex6M,I3119,TRUE,_xll.ohTrigger(RecalcTrigger,Trigger6M)),NA())</f>
        <v>1.8540198903442828E-2</v>
      </c>
      <c r="Q3119" s="178">
        <f>IFERROR(_xll.qlIndexFixing(ONIndex1Y,I3119,TRUE,_xll.ohTrigger(RecalcTrigger,Trigger1Y)),NA())</f>
        <v>1.8658330037646387E-2</v>
      </c>
    </row>
    <row r="3120" spans="2:17" x14ac:dyDescent="0.2">
      <c r="B3120" s="39" t="s">
        <v>42</v>
      </c>
      <c r="D3120" s="42">
        <f>_xll.qlCalendarAdvance(Calendar,$D3119,B3120,"f",FALSE)</f>
        <v>61366</v>
      </c>
      <c r="E3120" s="172">
        <f>_xll.qlInterestRateIndexValueDate(IndexON,D3120)</f>
        <v>61366</v>
      </c>
      <c r="F3120" s="188">
        <f>IFERROR(_xll.qlIndexFixing(IndexON,D3120,TRUE,_xll.ohTrigger(RecalcTrigger,TriggerON)),NA())</f>
        <v>1.8020275158621146E-2</v>
      </c>
      <c r="H3120" s="42">
        <f>_xll.qlCalendarAdvance(Calendar,$H3119,B3120,"f",FALSE)</f>
        <v>61366</v>
      </c>
      <c r="I3120" s="172">
        <f>_xll.qlInterestRateIndexValueDate(Index1M,$H3120)</f>
        <v>61366</v>
      </c>
      <c r="J3120" s="177">
        <f>IFERROR(_xll.qlIndexFixing(Index1M,$H3120,TRUE,_xll.ohTrigger(RecalcTrigger,Trigger1M)),NA())</f>
        <v>1.8208497263750237E-2</v>
      </c>
      <c r="K3120" s="44">
        <f>IFERROR(_xll.qlIndexFixing(Index3M,H3120,TRUE,_xll.ohTrigger(RecalcTrigger,Trigger3M)),NA())</f>
        <v>1.8545908243934501E-2</v>
      </c>
      <c r="L3120" s="44">
        <f>IFERROR(_xll.qlIndexFixing(Index6M,$H3120,TRUE,_xll.ohTrigger(RecalcTrigger,Trigger6M)),NA())</f>
        <v>1.8711798640004908E-2</v>
      </c>
      <c r="M3120" s="178">
        <f>IFERROR(_xll.qlIndexFixing(Index1Y,$H3120,TRUE,_xll.ohTrigger(RecalcTrigger,Trigger1Y)),NA())</f>
        <v>1.8999022257986439E-2</v>
      </c>
      <c r="N3120" s="177">
        <f>IFERROR(_xll.qlIndexFixing(ONIndex1M,I3120,TRUE,_xll.ohTrigger(RecalcTrigger,Trigger1M)),NA())</f>
        <v>1.8177830986801924E-2</v>
      </c>
      <c r="O3120" s="44">
        <f>IFERROR(_xll.qlIndexFixing(ONIndex3M,I3120,TRUE,_xll.ohTrigger(RecalcTrigger,Trigger3M)),NA())</f>
        <v>1.8462707831055081E-2</v>
      </c>
      <c r="P3120" s="44">
        <f>IFERROR(_xll.qlIndexFixing(ONIndex6M,I3120,TRUE,_xll.ohTrigger(RecalcTrigger,Trigger6M)),NA())</f>
        <v>1.8546452310630457E-2</v>
      </c>
      <c r="Q3120" s="178">
        <f>IFERROR(_xll.qlIndexFixing(ONIndex1Y,I3120,TRUE,_xll.ohTrigger(RecalcTrigger,Trigger1Y)),NA())</f>
        <v>1.8664591467767444E-2</v>
      </c>
    </row>
    <row r="3121" spans="2:17" x14ac:dyDescent="0.2">
      <c r="B3121" s="39" t="s">
        <v>42</v>
      </c>
      <c r="D3121" s="42">
        <f>_xll.qlCalendarAdvance(Calendar,$D3120,B3121,"f",FALSE)</f>
        <v>61373</v>
      </c>
      <c r="E3121" s="172">
        <f>_xll.qlInterestRateIndexValueDate(IndexON,D3121)</f>
        <v>61373</v>
      </c>
      <c r="F3121" s="188">
        <f>IFERROR(_xll.qlIndexFixing(IndexON,D3121,TRUE,_xll.ohTrigger(RecalcTrigger,TriggerON)),NA())</f>
        <v>1.8026650047375803E-2</v>
      </c>
      <c r="H3121" s="42">
        <f>_xll.qlCalendarAdvance(Calendar,$H3120,B3121,"f",FALSE)</f>
        <v>61373</v>
      </c>
      <c r="I3121" s="172">
        <f>_xll.qlInterestRateIndexValueDate(Index1M,$H3121)</f>
        <v>61373</v>
      </c>
      <c r="J3121" s="177">
        <f>IFERROR(_xll.qlIndexFixing(Index1M,$H3121,TRUE,_xll.ohTrigger(RecalcTrigger,Trigger1M)),NA())</f>
        <v>1.8215552222559914E-2</v>
      </c>
      <c r="K3121" s="44">
        <f>IFERROR(_xll.qlIndexFixing(Index3M,H3121,TRUE,_xll.ohTrigger(RecalcTrigger,Trigger3M)),NA())</f>
        <v>1.8552262679093601E-2</v>
      </c>
      <c r="L3121" s="44">
        <f>IFERROR(_xll.qlIndexFixing(Index6M,$H3121,TRUE,_xll.ohTrigger(RecalcTrigger,Trigger6M)),NA())</f>
        <v>1.8717898397892202E-2</v>
      </c>
      <c r="M3121" s="178">
        <f>IFERROR(_xll.qlIndexFixing(Index1Y,$H3121,TRUE,_xll.ohTrigger(RecalcTrigger,Trigger1Y)),NA())</f>
        <v>1.9004986744802728E-2</v>
      </c>
      <c r="N3121" s="177">
        <f>IFERROR(_xll.qlIndexFixing(ONIndex1M,I3121,TRUE,_xll.ohTrigger(RecalcTrigger,Trigger1M)),NA())</f>
        <v>1.8184913776565503E-2</v>
      </c>
      <c r="O3121" s="44">
        <f>IFERROR(_xll.qlIndexFixing(ONIndex3M,I3121,TRUE,_xll.ohTrigger(RecalcTrigger,Trigger3M)),NA())</f>
        <v>1.8469133036339569E-2</v>
      </c>
      <c r="P3121" s="44">
        <f>IFERROR(_xll.qlIndexFixing(ONIndex6M,I3121,TRUE,_xll.ohTrigger(RecalcTrigger,Trigger6M)),NA())</f>
        <v>1.8552690659743298E-2</v>
      </c>
      <c r="Q3121" s="178">
        <f>IFERROR(_xll.qlIndexFixing(ONIndex1Y,I3121,TRUE,_xll.ohTrigger(RecalcTrigger,Trigger1Y)),NA())</f>
        <v>1.8670837820686792E-2</v>
      </c>
    </row>
    <row r="3122" spans="2:17" x14ac:dyDescent="0.2">
      <c r="B3122" s="39" t="s">
        <v>42</v>
      </c>
      <c r="D3122" s="42">
        <f>_xll.qlCalendarAdvance(Calendar,$D3121,B3122,"f",FALSE)</f>
        <v>61380</v>
      </c>
      <c r="E3122" s="172">
        <f>_xll.qlInterestRateIndexValueDate(IndexON,D3122)</f>
        <v>61380</v>
      </c>
      <c r="F3122" s="188">
        <f>IFERROR(_xll.qlIndexFixing(IndexON,D3122,TRUE,_xll.ohTrigger(RecalcTrigger,TriggerON)),NA())</f>
        <v>1.8033009548440448E-2</v>
      </c>
      <c r="H3122" s="42">
        <f>_xll.qlCalendarAdvance(Calendar,$H3121,B3122,"f",FALSE)</f>
        <v>61380</v>
      </c>
      <c r="I3122" s="172">
        <f>_xll.qlInterestRateIndexValueDate(Index1M,$H3122)</f>
        <v>61380</v>
      </c>
      <c r="J3122" s="177">
        <f>IFERROR(_xll.qlIndexFixing(Index1M,$H3122,TRUE,_xll.ohTrigger(RecalcTrigger,Trigger1M)),NA())</f>
        <v>1.8222590062162626E-2</v>
      </c>
      <c r="K3122" s="44">
        <f>IFERROR(_xll.qlIndexFixing(Index3M,H3122,TRUE,_xll.ohTrigger(RecalcTrigger,Trigger3M)),NA())</f>
        <v>1.8558601544186291E-2</v>
      </c>
      <c r="L3122" s="44">
        <f>IFERROR(_xll.qlIndexFixing(Index6M,$H3122,TRUE,_xll.ohTrigger(RecalcTrigger,Trigger6M)),NA())</f>
        <v>1.8723982976262647E-2</v>
      </c>
      <c r="M3122" s="178">
        <f>IFERROR(_xll.qlIndexFixing(Index1Y,$H3122,TRUE,_xll.ohTrigger(RecalcTrigger,Trigger1Y)),NA())</f>
        <v>1.9010935902586366E-2</v>
      </c>
      <c r="N3122" s="177">
        <f>IFERROR(_xll.qlIndexFixing(ONIndex1M,I3122,TRUE,_xll.ohTrigger(RecalcTrigger,Trigger1M)),NA())</f>
        <v>1.8191979470102426E-2</v>
      </c>
      <c r="O3122" s="44">
        <f>IFERROR(_xll.qlIndexFixing(ONIndex3M,I3122,TRUE,_xll.ohTrigger(RecalcTrigger,Trigger3M)),NA())</f>
        <v>1.8475542732769856E-2</v>
      </c>
      <c r="P3122" s="44">
        <f>IFERROR(_xll.qlIndexFixing(ONIndex6M,I3122,TRUE,_xll.ohTrigger(RecalcTrigger,Trigger6M)),NA())</f>
        <v>1.8558913951024492E-2</v>
      </c>
      <c r="Q3122" s="178">
        <f>IFERROR(_xll.qlIndexFixing(ONIndex1Y,I3122,TRUE,_xll.ohTrigger(RecalcTrigger,Trigger1Y)),NA())</f>
        <v>1.8677069096242338E-2</v>
      </c>
    </row>
    <row r="3123" spans="2:17" x14ac:dyDescent="0.2">
      <c r="B3123" s="39" t="s">
        <v>42</v>
      </c>
      <c r="D3123" s="42">
        <f>_xll.qlCalendarAdvance(Calendar,$D3122,B3123,"f",FALSE)</f>
        <v>61387</v>
      </c>
      <c r="E3123" s="172">
        <f>_xll.qlInterestRateIndexValueDate(IndexON,D3123)</f>
        <v>61387</v>
      </c>
      <c r="F3123" s="188">
        <f>IFERROR(_xll.qlIndexFixing(IndexON,D3123,TRUE,_xll.ohTrigger(RecalcTrigger,TriggerON)),NA())</f>
        <v>1.8039353661977175E-2</v>
      </c>
      <c r="H3123" s="42">
        <f>_xll.qlCalendarAdvance(Calendar,$H3122,B3123,"f",FALSE)</f>
        <v>61387</v>
      </c>
      <c r="I3123" s="172">
        <f>_xll.qlInterestRateIndexValueDate(Index1M,$H3123)</f>
        <v>61387</v>
      </c>
      <c r="J3123" s="177">
        <f>IFERROR(_xll.qlIndexFixing(Index1M,$H3123,TRUE,_xll.ohTrigger(RecalcTrigger,Trigger1M)),NA())</f>
        <v>1.8229610782516628E-2</v>
      </c>
      <c r="K3123" s="44">
        <f>IFERROR(_xll.qlIndexFixing(Index3M,H3123,TRUE,_xll.ohTrigger(RecalcTrigger,Trigger3M)),NA())</f>
        <v>1.8564924839136871E-2</v>
      </c>
      <c r="L3123" s="44">
        <f>IFERROR(_xll.qlIndexFixing(Index6M,$H3123,TRUE,_xll.ohTrigger(RecalcTrigger,Trigger6M)),NA())</f>
        <v>1.8730052374976859E-2</v>
      </c>
      <c r="M3123" s="178">
        <f>IFERROR(_xll.qlIndexFixing(Index1Y,$H3123,TRUE,_xll.ohTrigger(RecalcTrigger,Trigger1Y)),NA())</f>
        <v>1.9016869731066751E-2</v>
      </c>
      <c r="N3123" s="177">
        <f>IFERROR(_xll.qlIndexFixing(ONIndex1M,I3123,TRUE,_xll.ohTrigger(RecalcTrigger,Trigger1M)),NA())</f>
        <v>1.81990280672506E-2</v>
      </c>
      <c r="O3123" s="44">
        <f>IFERROR(_xll.qlIndexFixing(ONIndex3M,I3123,TRUE,_xll.ohTrigger(RecalcTrigger,Trigger3M)),NA())</f>
        <v>1.8481936920102804E-2</v>
      </c>
      <c r="P3123" s="44">
        <f>IFERROR(_xll.qlIndexFixing(ONIndex6M,I3123,TRUE,_xll.ohTrigger(RecalcTrigger,Trigger6M)),NA())</f>
        <v>1.8565122184068805E-2</v>
      </c>
      <c r="Q3123" s="178">
        <f>IFERROR(_xll.qlIndexFixing(ONIndex1Y,I3123,TRUE,_xll.ohTrigger(RecalcTrigger,Trigger1Y)),NA())</f>
        <v>1.8683285294434082E-2</v>
      </c>
    </row>
    <row r="3124" spans="2:17" x14ac:dyDescent="0.2">
      <c r="B3124" s="39" t="s">
        <v>42</v>
      </c>
      <c r="D3124" s="42">
        <f>_xll.qlCalendarAdvance(Calendar,$D3123,B3124,"f",FALSE)</f>
        <v>61394</v>
      </c>
      <c r="E3124" s="172">
        <f>_xll.qlInterestRateIndexValueDate(IndexON,D3124)</f>
        <v>61394</v>
      </c>
      <c r="F3124" s="188">
        <f>IFERROR(_xll.qlIndexFixing(IndexON,D3124,TRUE,_xll.ohTrigger(RecalcTrigger,TriggerON)),NA())</f>
        <v>1.804568238806703E-2</v>
      </c>
      <c r="H3124" s="42">
        <f>_xll.qlCalendarAdvance(Calendar,$H3123,B3124,"f",FALSE)</f>
        <v>61394</v>
      </c>
      <c r="I3124" s="172">
        <f>_xll.qlInterestRateIndexValueDate(Index1M,$H3124)</f>
        <v>61394</v>
      </c>
      <c r="J3124" s="177">
        <f>IFERROR(_xll.qlIndexFixing(Index1M,$H3124,TRUE,_xll.ohTrigger(RecalcTrigger,Trigger1M)),NA())</f>
        <v>1.823279790926274E-2</v>
      </c>
      <c r="K3124" s="44">
        <f>IFERROR(_xll.qlIndexFixing(Index3M,H3124,TRUE,_xll.ohTrigger(RecalcTrigger,Trigger3M)),NA())</f>
        <v>1.8570313231636902E-2</v>
      </c>
      <c r="L3124" s="44">
        <f>IFERROR(_xll.qlIndexFixing(Index6M,$H3124,TRUE,_xll.ohTrigger(RecalcTrigger,Trigger6M)),NA())</f>
        <v>1.8736106593898575E-2</v>
      </c>
      <c r="M3124" s="178">
        <f>IFERROR(_xll.qlIndexFixing(Index1Y,$H3124,TRUE,_xll.ohTrigger(RecalcTrigger,Trigger1Y)),NA())</f>
        <v>1.9022788229976387E-2</v>
      </c>
      <c r="N3124" s="177">
        <f>IFERROR(_xll.qlIndexFixing(ONIndex1M,I3124,TRUE,_xll.ohTrigger(RecalcTrigger,Trigger1M)),NA())</f>
        <v>1.820605956833421E-2</v>
      </c>
      <c r="O3124" s="44">
        <f>IFERROR(_xll.qlIndexFixing(ONIndex3M,I3124,TRUE,_xll.ohTrigger(RecalcTrigger,Trigger3M)),NA())</f>
        <v>1.8488315598500504E-2</v>
      </c>
      <c r="P3124" s="44">
        <f>IFERROR(_xll.qlIndexFixing(ONIndex6M,I3124,TRUE,_xll.ohTrigger(RecalcTrigger,Trigger6M)),NA())</f>
        <v>1.8571315359362517E-2</v>
      </c>
      <c r="Q3124" s="178">
        <f>IFERROR(_xll.qlIndexFixing(ONIndex1Y,I3124,TRUE,_xll.ohTrigger(RecalcTrigger,Trigger1Y)),NA())</f>
        <v>1.8689486415505163E-2</v>
      </c>
    </row>
    <row r="3125" spans="2:17" x14ac:dyDescent="0.2">
      <c r="B3125" s="39" t="s">
        <v>42</v>
      </c>
      <c r="D3125" s="42">
        <f>_xll.qlCalendarAdvance(Calendar,$D3124,B3125,"f",FALSE)</f>
        <v>61401</v>
      </c>
      <c r="E3125" s="172">
        <f>_xll.qlInterestRateIndexValueDate(IndexON,D3125)</f>
        <v>61401</v>
      </c>
      <c r="F3125" s="188">
        <f>IFERROR(_xll.qlIndexFixing(IndexON,D3125,TRUE,_xll.ohTrigger(RecalcTrigger,TriggerON)),NA())</f>
        <v>1.805199572654792E-2</v>
      </c>
      <c r="H3125" s="42">
        <f>_xll.qlCalendarAdvance(Calendar,$H3124,B3125,"f",FALSE)</f>
        <v>61401</v>
      </c>
      <c r="I3125" s="172">
        <f>_xll.qlInterestRateIndexValueDate(Index1M,$H3125)</f>
        <v>61401</v>
      </c>
      <c r="J3125" s="177">
        <f>IFERROR(_xll.qlIndexFixing(Index1M,$H3125,TRUE,_xll.ohTrigger(RecalcTrigger,Trigger1M)),NA())</f>
        <v>1.823978788620054E-2</v>
      </c>
      <c r="K3125" s="44">
        <f>IFERROR(_xll.qlIndexFixing(Index3M,H3125,TRUE,_xll.ohTrigger(RecalcTrigger,Trigger3M)),NA())</f>
        <v>1.8576606178755575E-2</v>
      </c>
      <c r="L3125" s="44">
        <f>IFERROR(_xll.qlIndexFixing(Index6M,$H3125,TRUE,_xll.ohTrigger(RecalcTrigger,Trigger6M)),NA())</f>
        <v>1.874214563289376E-2</v>
      </c>
      <c r="M3125" s="178">
        <f>IFERROR(_xll.qlIndexFixing(Index1Y,$H3125,TRUE,_xll.ohTrigger(RecalcTrigger,Trigger1Y)),NA())</f>
        <v>1.9028691399046005E-2</v>
      </c>
      <c r="N3125" s="177">
        <f>IFERROR(_xll.qlIndexFixing(ONIndex1M,I3125,TRUE,_xll.ohTrigger(RecalcTrigger,Trigger1M)),NA())</f>
        <v>1.8213073973110117E-2</v>
      </c>
      <c r="O3125" s="44">
        <f>IFERROR(_xll.qlIndexFixing(ONIndex3M,I3125,TRUE,_xll.ohTrigger(RecalcTrigger,Trigger3M)),NA())</f>
        <v>1.8494678767881911E-2</v>
      </c>
      <c r="P3125" s="44">
        <f>IFERROR(_xll.qlIndexFixing(ONIndex6M,I3125,TRUE,_xll.ohTrigger(RecalcTrigger,Trigger6M)),NA())</f>
        <v>1.8577493476662488E-2</v>
      </c>
      <c r="Q3125" s="178">
        <f>IFERROR(_xll.qlIndexFixing(ONIndex1Y,I3125,TRUE,_xll.ohTrigger(RecalcTrigger,Trigger1Y)),NA())</f>
        <v>1.8695672459131396E-2</v>
      </c>
    </row>
    <row r="3126" spans="2:17" x14ac:dyDescent="0.2">
      <c r="B3126" s="39" t="s">
        <v>42</v>
      </c>
      <c r="D3126" s="42">
        <f>_xll.qlCalendarAdvance(Calendar,$D3125,B3126,"f",FALSE)</f>
        <v>61408</v>
      </c>
      <c r="E3126" s="172">
        <f>_xll.qlInterestRateIndexValueDate(IndexON,D3126)</f>
        <v>61408</v>
      </c>
      <c r="F3126" s="188">
        <f>IFERROR(_xll.qlIndexFixing(IndexON,D3126,TRUE,_xll.ohTrigger(RecalcTrigger,TriggerON)),NA())</f>
        <v>1.8058293677338799E-2</v>
      </c>
      <c r="H3126" s="42">
        <f>_xll.qlCalendarAdvance(Calendar,$H3125,B3126,"f",FALSE)</f>
        <v>61408</v>
      </c>
      <c r="I3126" s="172">
        <f>_xll.qlInterestRateIndexValueDate(Index1M,$H3126)</f>
        <v>61408</v>
      </c>
      <c r="J3126" s="177">
        <f>IFERROR(_xll.qlIndexFixing(Index1M,$H3126,TRUE,_xll.ohTrigger(RecalcTrigger,Trigger1M)),NA())</f>
        <v>1.824676074668645E-2</v>
      </c>
      <c r="K3126" s="44">
        <f>IFERROR(_xll.qlIndexFixing(Index3M,H3126,TRUE,_xll.ohTrigger(RecalcTrigger,Trigger3M)),NA())</f>
        <v>1.8582883556200216E-2</v>
      </c>
      <c r="L3126" s="44">
        <f>IFERROR(_xll.qlIndexFixing(Index6M,$H3126,TRUE,_xll.ohTrigger(RecalcTrigger,Trigger6M)),NA())</f>
        <v>1.8748169491823025E-2</v>
      </c>
      <c r="M3126" s="178">
        <f>IFERROR(_xll.qlIndexFixing(Index1Y,$H3126,TRUE,_xll.ohTrigger(RecalcTrigger,Trigger1Y)),NA())</f>
        <v>1.9034579238008331E-2</v>
      </c>
      <c r="N3126" s="177">
        <f>IFERROR(_xll.qlIndexFixing(ONIndex1M,I3126,TRUE,_xll.ohTrigger(RecalcTrigger,Trigger1M)),NA())</f>
        <v>1.8220071281497274E-2</v>
      </c>
      <c r="O3126" s="44">
        <f>IFERROR(_xll.qlIndexFixing(ONIndex3M,I3126,TRUE,_xll.ohTrigger(RecalcTrigger,Trigger3M)),NA())</f>
        <v>1.8501026428165979E-2</v>
      </c>
      <c r="P3126" s="44">
        <f>IFERROR(_xll.qlIndexFixing(ONIndex6M,I3126,TRUE,_xll.ohTrigger(RecalcTrigger,Trigger6M)),NA())</f>
        <v>1.8583656535806625E-2</v>
      </c>
      <c r="Q3126" s="178">
        <f>IFERROR(_xll.qlIndexFixing(ONIndex1Y,I3126,TRUE,_xll.ohTrigger(RecalcTrigger,Trigger1Y)),NA())</f>
        <v>1.8701843425474873E-2</v>
      </c>
    </row>
    <row r="3127" spans="2:17" x14ac:dyDescent="0.2">
      <c r="B3127" s="39" t="s">
        <v>42</v>
      </c>
      <c r="D3127" s="42">
        <f>_xll.qlCalendarAdvance(Calendar,$D3126,B3127,"f",FALSE)</f>
        <v>61415</v>
      </c>
      <c r="E3127" s="172">
        <f>_xll.qlInterestRateIndexValueDate(IndexON,D3127)</f>
        <v>61415</v>
      </c>
      <c r="F3127" s="188">
        <f>IFERROR(_xll.qlIndexFixing(IndexON,D3127,TRUE,_xll.ohTrigger(RecalcTrigger,TriggerON)),NA())</f>
        <v>1.8064576240763852E-2</v>
      </c>
      <c r="H3127" s="42">
        <f>_xll.qlCalendarAdvance(Calendar,$H3126,B3127,"f",FALSE)</f>
        <v>61415</v>
      </c>
      <c r="I3127" s="172">
        <f>_xll.qlInterestRateIndexValueDate(Index1M,$H3127)</f>
        <v>61415</v>
      </c>
      <c r="J3127" s="177">
        <f>IFERROR(_xll.qlIndexFixing(Index1M,$H3127,TRUE,_xll.ohTrigger(RecalcTrigger,Trigger1M)),NA())</f>
        <v>1.8253716490706486E-2</v>
      </c>
      <c r="K3127" s="44">
        <f>IFERROR(_xll.qlIndexFixing(Index3M,H3127,TRUE,_xll.ohTrigger(RecalcTrigger,Trigger3M)),NA())</f>
        <v>1.8589145363903291E-2</v>
      </c>
      <c r="L3127" s="44">
        <f>IFERROR(_xll.qlIndexFixing(Index6M,$H3127,TRUE,_xll.ohTrigger(RecalcTrigger,Trigger6M)),NA())</f>
        <v>1.8754178170553228E-2</v>
      </c>
      <c r="M3127" s="178">
        <f>IFERROR(_xll.qlIndexFixing(Index1Y,$H3127,TRUE,_xll.ohTrigger(RecalcTrigger,Trigger1Y)),NA())</f>
        <v>1.9040451746596753E-2</v>
      </c>
      <c r="N3127" s="177">
        <f>IFERROR(_xll.qlIndexFixing(ONIndex1M,I3127,TRUE,_xll.ohTrigger(RecalcTrigger,Trigger1M)),NA())</f>
        <v>1.8227051493738822E-2</v>
      </c>
      <c r="O3127" s="44">
        <f>IFERROR(_xll.qlIndexFixing(ONIndex3M,I3127,TRUE,_xll.ohTrigger(RecalcTrigger,Trigger3M)),NA())</f>
        <v>1.8507358579514799E-2</v>
      </c>
      <c r="P3127" s="44">
        <f>IFERROR(_xll.qlIndexFixing(ONIndex6M,I3127,TRUE,_xll.ohTrigger(RecalcTrigger,Trigger6M)),NA())</f>
        <v>1.8589804537119115E-2</v>
      </c>
      <c r="Q3127" s="178">
        <f>IFERROR(_xll.qlIndexFixing(ONIndex1Y,I3127,TRUE,_xll.ohTrigger(RecalcTrigger,Trigger1Y)),NA())</f>
        <v>1.8707999314535595E-2</v>
      </c>
    </row>
    <row r="3128" spans="2:17" x14ac:dyDescent="0.2">
      <c r="B3128" s="39" t="s">
        <v>42</v>
      </c>
      <c r="D3128" s="42">
        <f>_xll.qlCalendarAdvance(Calendar,$D3127,B3128,"f",FALSE)</f>
        <v>61422</v>
      </c>
      <c r="E3128" s="172">
        <f>_xll.qlInterestRateIndexValueDate(IndexON,D3128)</f>
        <v>61422</v>
      </c>
      <c r="F3128" s="188">
        <f>IFERROR(_xll.qlIndexFixing(IndexON,D3128,TRUE,_xll.ohTrigger(RecalcTrigger,TriggerON)),NA())</f>
        <v>1.807084341657994E-2</v>
      </c>
      <c r="H3128" s="42">
        <f>_xll.qlCalendarAdvance(Calendar,$H3127,B3128,"f",FALSE)</f>
        <v>61422</v>
      </c>
      <c r="I3128" s="172">
        <f>_xll.qlInterestRateIndexValueDate(Index1M,$H3128)</f>
        <v>61422</v>
      </c>
      <c r="J3128" s="177">
        <f>IFERROR(_xll.qlIndexFixing(Index1M,$H3128,TRUE,_xll.ohTrigger(RecalcTrigger,Trigger1M)),NA())</f>
        <v>1.8261605815051356E-2</v>
      </c>
      <c r="K3128" s="44">
        <f>IFERROR(_xll.qlIndexFixing(Index3M,H3128,TRUE,_xll.ohTrigger(RecalcTrigger,Trigger3M)),NA())</f>
        <v>1.8597223871799795E-2</v>
      </c>
      <c r="L3128" s="44">
        <f>IFERROR(_xll.qlIndexFixing(Index6M,$H3128,TRUE,_xll.ohTrigger(RecalcTrigger,Trigger6M)),NA())</f>
        <v>1.8761978540663304E-2</v>
      </c>
      <c r="M3128" s="178">
        <f>IFERROR(_xll.qlIndexFixing(Index1Y,$H3128,TRUE,_xll.ohTrigger(RecalcTrigger,Trigger1Y)),NA())</f>
        <v>1.904540684293976E-2</v>
      </c>
      <c r="N3128" s="177">
        <f>IFERROR(_xll.qlIndexFixing(ONIndex1M,I3128,TRUE,_xll.ohTrigger(RecalcTrigger,Trigger1M)),NA())</f>
        <v>1.8234014609753713E-2</v>
      </c>
      <c r="O3128" s="44">
        <f>IFERROR(_xll.qlIndexFixing(ONIndex3M,I3128,TRUE,_xll.ohTrigger(RecalcTrigger,Trigger3M)),NA())</f>
        <v>1.8513675221928372E-2</v>
      </c>
      <c r="P3128" s="44">
        <f>IFERROR(_xll.qlIndexFixing(ONIndex6M,I3128,TRUE,_xll.ohTrigger(RecalcTrigger,Trigger6M)),NA())</f>
        <v>1.8595937480518909E-2</v>
      </c>
      <c r="Q3128" s="178">
        <f>IFERROR(_xll.qlIndexFixing(ONIndex1Y,I3128,TRUE,_xll.ohTrigger(RecalcTrigger,Trigger1Y)),NA())</f>
        <v>1.8714140126313561E-2</v>
      </c>
    </row>
    <row r="3129" spans="2:17" x14ac:dyDescent="0.2">
      <c r="B3129" s="39" t="s">
        <v>42</v>
      </c>
      <c r="D3129" s="42">
        <f>_xll.qlCalendarAdvance(Calendar,$D3128,B3129,"f",FALSE)</f>
        <v>61429</v>
      </c>
      <c r="E3129" s="172">
        <f>_xll.qlInterestRateIndexValueDate(IndexON,D3129)</f>
        <v>61429</v>
      </c>
      <c r="F3129" s="188">
        <f>IFERROR(_xll.qlIndexFixing(IndexON,D3129,TRUE,_xll.ohTrigger(RecalcTrigger,TriggerON)),NA())</f>
        <v>1.807709520486811E-2</v>
      </c>
      <c r="H3129" s="42">
        <f>_xll.qlCalendarAdvance(Calendar,$H3128,B3129,"f",FALSE)</f>
        <v>61429</v>
      </c>
      <c r="I3129" s="172">
        <f>_xll.qlInterestRateIndexValueDate(Index1M,$H3129)</f>
        <v>61429</v>
      </c>
      <c r="J3129" s="177">
        <f>IFERROR(_xll.qlIndexFixing(Index1M,$H3129,TRUE,_xll.ohTrigger(RecalcTrigger,Trigger1M)),NA())</f>
        <v>1.8271375598737809E-2</v>
      </c>
      <c r="K3129" s="44">
        <f>IFERROR(_xll.qlIndexFixing(Index3M,H3129,TRUE,_xll.ohTrigger(RecalcTrigger,Trigger3M)),NA())</f>
        <v>1.8603452948865739E-2</v>
      </c>
      <c r="L3129" s="44">
        <f>IFERROR(_xll.qlIndexFixing(Index6M,$H3129,TRUE,_xll.ohTrigger(RecalcTrigger,Trigger6M)),NA())</f>
        <v>1.8767955301532406E-2</v>
      </c>
      <c r="M3129" s="178">
        <f>IFERROR(_xll.qlIndexFixing(Index1Y,$H3129,TRUE,_xll.ohTrigger(RecalcTrigger,Trigger1Y)),NA())</f>
        <v>1.9051249483059474E-2</v>
      </c>
      <c r="N3129" s="177">
        <f>IFERROR(_xll.qlIndexFixing(ONIndex1M,I3129,TRUE,_xll.ohTrigger(RecalcTrigger,Trigger1M)),NA())</f>
        <v>1.8240960629460901E-2</v>
      </c>
      <c r="O3129" s="44">
        <f>IFERROR(_xll.qlIndexFixing(ONIndex3M,I3129,TRUE,_xll.ohTrigger(RecalcTrigger,Trigger3M)),NA())</f>
        <v>1.8519976355244605E-2</v>
      </c>
      <c r="P3129" s="44">
        <f>IFERROR(_xll.qlIndexFixing(ONIndex6M,I3129,TRUE,_xll.ohTrigger(RecalcTrigger,Trigger6M)),NA())</f>
        <v>1.8602055365762871E-2</v>
      </c>
      <c r="Q3129" s="178">
        <f>IFERROR(_xll.qlIndexFixing(ONIndex1Y,I3129,TRUE,_xll.ohTrigger(RecalcTrigger,Trigger1Y)),NA())</f>
        <v>1.8720265860727725E-2</v>
      </c>
    </row>
    <row r="3130" spans="2:17" x14ac:dyDescent="0.2">
      <c r="B3130" s="39" t="s">
        <v>42</v>
      </c>
      <c r="D3130" s="42">
        <f>_xll.qlCalendarAdvance(Calendar,$D3129,B3130,"f",FALSE)</f>
        <v>61436</v>
      </c>
      <c r="E3130" s="172">
        <f>_xll.qlInterestRateIndexValueDate(IndexON,D3130)</f>
        <v>61436</v>
      </c>
      <c r="F3130" s="188">
        <f>IFERROR(_xll.qlIndexFixing(IndexON,D3130,TRUE,_xll.ohTrigger(RecalcTrigger,TriggerON)),NA())</f>
        <v>1.8083331605547315E-2</v>
      </c>
      <c r="H3130" s="42">
        <f>_xll.qlCalendarAdvance(Calendar,$H3129,B3130,"f",FALSE)</f>
        <v>61436</v>
      </c>
      <c r="I3130" s="172">
        <f>_xll.qlInterestRateIndexValueDate(Index1M,$H3130)</f>
        <v>61436</v>
      </c>
      <c r="J3130" s="177">
        <f>IFERROR(_xll.qlIndexFixing(Index1M,$H3130,TRUE,_xll.ohTrigger(RecalcTrigger,Trigger1M)),NA())</f>
        <v>1.827827648348633E-2</v>
      </c>
      <c r="K3130" s="44">
        <f>IFERROR(_xll.qlIndexFixing(Index3M,H3130,TRUE,_xll.ohTrigger(RecalcTrigger,Trigger3M)),NA())</f>
        <v>1.8609666454589037E-2</v>
      </c>
      <c r="L3130" s="44">
        <f>IFERROR(_xll.qlIndexFixing(Index6M,$H3130,TRUE,_xll.ohTrigger(RecalcTrigger,Trigger6M)),NA())</f>
        <v>1.8773916880416644E-2</v>
      </c>
      <c r="M3130" s="178">
        <f>IFERROR(_xll.qlIndexFixing(Index1Y,$H3130,TRUE,_xll.ohTrigger(RecalcTrigger,Trigger1Y)),NA())</f>
        <v>1.9057076792728722E-2</v>
      </c>
      <c r="N3130" s="177">
        <f>IFERROR(_xll.qlIndexFixing(ONIndex1M,I3130,TRUE,_xll.ohTrigger(RecalcTrigger,Trigger1M)),NA())</f>
        <v>1.8247889552779339E-2</v>
      </c>
      <c r="O3130" s="44">
        <f>IFERROR(_xll.qlIndexFixing(ONIndex3M,I3130,TRUE,_xll.ohTrigger(RecalcTrigger,Trigger3M)),NA())</f>
        <v>1.8526261979544545E-2</v>
      </c>
      <c r="P3130" s="44">
        <f>IFERROR(_xll.qlIndexFixing(ONIndex6M,I3130,TRUE,_xll.ohTrigger(RecalcTrigger,Trigger6M)),NA())</f>
        <v>1.8608158193013091E-2</v>
      </c>
      <c r="Q3130" s="178">
        <f>IFERROR(_xll.qlIndexFixing(ONIndex1Y,I3130,TRUE,_xll.ohTrigger(RecalcTrigger,Trigger1Y)),NA())</f>
        <v>1.8726376518021226E-2</v>
      </c>
    </row>
    <row r="3131" spans="2:17" x14ac:dyDescent="0.2">
      <c r="B3131" s="39" t="s">
        <v>42</v>
      </c>
      <c r="D3131" s="42">
        <f>_xll.qlCalendarAdvance(Calendar,$D3130,B3131,"f",FALSE)</f>
        <v>61443</v>
      </c>
      <c r="E3131" s="172">
        <f>_xll.qlInterestRateIndexValueDate(IndexON,D3131)</f>
        <v>61443</v>
      </c>
      <c r="F3131" s="188">
        <f>IFERROR(_xll.qlIndexFixing(IndexON,D3131,TRUE,_xll.ohTrigger(RecalcTrigger,TriggerON)),NA())</f>
        <v>1.8089552618617555E-2</v>
      </c>
      <c r="H3131" s="42">
        <f>_xll.qlCalendarAdvance(Calendar,$H3130,B3131,"f",FALSE)</f>
        <v>61443</v>
      </c>
      <c r="I3131" s="172">
        <f>_xll.qlInterestRateIndexValueDate(Index1M,$H3131)</f>
        <v>61443</v>
      </c>
      <c r="J3131" s="177">
        <f>IFERROR(_xll.qlIndexFixing(Index1M,$H3131,TRUE,_xll.ohTrigger(RecalcTrigger,Trigger1M)),NA())</f>
        <v>1.8286108105271863E-2</v>
      </c>
      <c r="K3131" s="44">
        <f>IFERROR(_xll.qlIndexFixing(Index3M,H3131,TRUE,_xll.ohTrigger(RecalcTrigger,Trigger3M)),NA())</f>
        <v>1.8615864388897452E-2</v>
      </c>
      <c r="L3131" s="44">
        <f>IFERROR(_xll.qlIndexFixing(Index6M,$H3131,TRUE,_xll.ohTrigger(RecalcTrigger,Trigger6M)),NA())</f>
        <v>1.8779863277181241E-2</v>
      </c>
      <c r="M3131" s="178">
        <f>IFERROR(_xll.qlIndexFixing(Index1Y,$H3131,TRUE,_xll.ohTrigger(RecalcTrigger,Trigger1Y)),NA())</f>
        <v>1.9062888771683495E-2</v>
      </c>
      <c r="N3131" s="177">
        <f>IFERROR(_xll.qlIndexFixing(ONIndex1M,I3131,TRUE,_xll.ohTrigger(RecalcTrigger,Trigger1M)),NA())</f>
        <v>1.8254801380033214E-2</v>
      </c>
      <c r="O3131" s="44">
        <f>IFERROR(_xll.qlIndexFixing(ONIndex3M,I3131,TRUE,_xll.ohTrigger(RecalcTrigger,Trigger3M)),NA())</f>
        <v>1.8532532094909238E-2</v>
      </c>
      <c r="P3131" s="44">
        <f>IFERROR(_xll.qlIndexFixing(ONIndex6M,I3131,TRUE,_xll.ohTrigger(RecalcTrigger,Trigger6M)),NA())</f>
        <v>1.8614245962431664E-2</v>
      </c>
      <c r="Q3131" s="178">
        <f>IFERROR(_xll.qlIndexFixing(ONIndex1Y,I3131,TRUE,_xll.ohTrigger(RecalcTrigger,Trigger1Y)),NA())</f>
        <v>1.8732472097788833E-2</v>
      </c>
    </row>
    <row r="3132" spans="2:17" x14ac:dyDescent="0.2">
      <c r="B3132" s="39" t="s">
        <v>42</v>
      </c>
      <c r="D3132" s="42">
        <f>_xll.qlCalendarAdvance(Calendar,$D3131,B3132,"f",FALSE)</f>
        <v>61450</v>
      </c>
      <c r="E3132" s="172">
        <f>_xll.qlInterestRateIndexValueDate(IndexON,D3132)</f>
        <v>61450</v>
      </c>
      <c r="F3132" s="188">
        <f>IFERROR(_xll.qlIndexFixing(IndexON,D3132,TRUE,_xll.ohTrigger(RecalcTrigger,TriggerON)),NA())</f>
        <v>1.8095758244240923E-2</v>
      </c>
      <c r="H3132" s="42">
        <f>_xll.qlCalendarAdvance(Calendar,$H3131,B3132,"f",FALSE)</f>
        <v>61450</v>
      </c>
      <c r="I3132" s="172">
        <f>_xll.qlInterestRateIndexValueDate(Index1M,$H3132)</f>
        <v>61450</v>
      </c>
      <c r="J3132" s="177">
        <f>IFERROR(_xll.qlIndexFixing(Index1M,$H3132,TRUE,_xll.ohTrigger(RecalcTrigger,Trigger1M)),NA())</f>
        <v>1.8292026894451335E-2</v>
      </c>
      <c r="K3132" s="44">
        <f>IFERROR(_xll.qlIndexFixing(Index3M,H3132,TRUE,_xll.ohTrigger(RecalcTrigger,Trigger3M)),NA())</f>
        <v>1.8622046751718749E-2</v>
      </c>
      <c r="L3132" s="44">
        <f>IFERROR(_xll.qlIndexFixing(Index6M,$H3132,TRUE,_xll.ohTrigger(RecalcTrigger,Trigger6M)),NA())</f>
        <v>1.8785794491690971E-2</v>
      </c>
      <c r="M3132" s="178">
        <f>IFERROR(_xll.qlIndexFixing(Index1Y,$H3132,TRUE,_xll.ohTrigger(RecalcTrigger,Trigger1Y)),NA())</f>
        <v>1.9068685419661779E-2</v>
      </c>
      <c r="N3132" s="177">
        <f>IFERROR(_xll.qlIndexFixing(ONIndex1M,I3132,TRUE,_xll.ohTrigger(RecalcTrigger,Trigger1M)),NA())</f>
        <v>1.8261696110979386E-2</v>
      </c>
      <c r="O3132" s="44">
        <f>IFERROR(_xll.qlIndexFixing(ONIndex3M,I3132,TRUE,_xll.ohTrigger(RecalcTrigger,Trigger3M)),NA())</f>
        <v>1.8538786701257637E-2</v>
      </c>
      <c r="P3132" s="44">
        <f>IFERROR(_xll.qlIndexFixing(ONIndex6M,I3132,TRUE,_xll.ohTrigger(RecalcTrigger,Trigger6M)),NA())</f>
        <v>1.8620318673775449E-2</v>
      </c>
      <c r="Q3132" s="178">
        <f>IFERROR(_xll.qlIndexFixing(ONIndex1Y,I3132,TRUE,_xll.ohTrigger(RecalcTrigger,Trigger1Y)),NA())</f>
        <v>1.8738552600273684E-2</v>
      </c>
    </row>
    <row r="3133" spans="2:17" x14ac:dyDescent="0.2">
      <c r="B3133" s="39" t="s">
        <v>42</v>
      </c>
      <c r="D3133" s="42">
        <f>_xll.qlCalendarAdvance(Calendar,$D3132,B3133,"f",FALSE)</f>
        <v>61457</v>
      </c>
      <c r="E3133" s="172">
        <f>_xll.qlInterestRateIndexValueDate(IndexON,D3133)</f>
        <v>61457</v>
      </c>
      <c r="F3133" s="188">
        <f>IFERROR(_xll.qlIndexFixing(IndexON,D3133,TRUE,_xll.ohTrigger(RecalcTrigger,TriggerON)),NA())</f>
        <v>1.8101948482174279E-2</v>
      </c>
      <c r="H3133" s="42">
        <f>_xll.qlCalendarAdvance(Calendar,$H3132,B3133,"f",FALSE)</f>
        <v>61457</v>
      </c>
      <c r="I3133" s="172">
        <f>_xll.qlInterestRateIndexValueDate(Index1M,$H3133)</f>
        <v>61457</v>
      </c>
      <c r="J3133" s="177">
        <f>IFERROR(_xll.qlIndexFixing(Index1M,$H3133,TRUE,_xll.ohTrigger(RecalcTrigger,Trigger1M)),NA())</f>
        <v>1.8296037814011939E-2</v>
      </c>
      <c r="K3133" s="44">
        <f>IFERROR(_xll.qlIndexFixing(Index3M,H3133,TRUE,_xll.ohTrigger(RecalcTrigger,Trigger3M)),NA())</f>
        <v>1.8627301414863129E-2</v>
      </c>
      <c r="L3133" s="44">
        <f>IFERROR(_xll.qlIndexFixing(Index6M,$H3133,TRUE,_xll.ohTrigger(RecalcTrigger,Trigger6M)),NA())</f>
        <v>1.8790811009525628E-2</v>
      </c>
      <c r="M3133" s="178">
        <f>IFERROR(_xll.qlIndexFixing(Index1Y,$H3133,TRUE,_xll.ohTrigger(RecalcTrigger,Trigger1Y)),NA())</f>
        <v>1.9074466736401785E-2</v>
      </c>
      <c r="N3133" s="177">
        <f>IFERROR(_xll.qlIndexFixing(ONIndex1M,I3133,TRUE,_xll.ohTrigger(RecalcTrigger,Trigger1M)),NA())</f>
        <v>1.8268573745617855E-2</v>
      </c>
      <c r="O3133" s="44">
        <f>IFERROR(_xll.qlIndexFixing(ONIndex3M,I3133,TRUE,_xll.ohTrigger(RecalcTrigger,Trigger3M)),NA())</f>
        <v>1.854502579842765E-2</v>
      </c>
      <c r="P3133" s="44">
        <f>IFERROR(_xll.qlIndexFixing(ONIndex6M,I3133,TRUE,_xll.ohTrigger(RecalcTrigger,Trigger6M)),NA())</f>
        <v>1.8626376327125493E-2</v>
      </c>
      <c r="Q3133" s="178">
        <f>IFERROR(_xll.qlIndexFixing(ONIndex1Y,I3133,TRUE,_xll.ohTrigger(RecalcTrigger,Trigger1Y)),NA())</f>
        <v>1.8744618025556825E-2</v>
      </c>
    </row>
    <row r="3134" spans="2:17" x14ac:dyDescent="0.2">
      <c r="B3134" s="39" t="s">
        <v>42</v>
      </c>
      <c r="D3134" s="42">
        <f>_xll.qlCalendarAdvance(Calendar,$D3133,B3134,"f",FALSE)</f>
        <v>61464</v>
      </c>
      <c r="E3134" s="172">
        <f>_xll.qlInterestRateIndexValueDate(IndexON,D3134)</f>
        <v>61464</v>
      </c>
      <c r="F3134" s="188">
        <f>IFERROR(_xll.qlIndexFixing(IndexON,D3134,TRUE,_xll.ohTrigger(RecalcTrigger,TriggerON)),NA())</f>
        <v>1.8108123332660764E-2</v>
      </c>
      <c r="H3134" s="42">
        <f>_xll.qlCalendarAdvance(Calendar,$H3133,B3134,"f",FALSE)</f>
        <v>61464</v>
      </c>
      <c r="I3134" s="172">
        <f>_xll.qlInterestRateIndexValueDate(Index1M,$H3134)</f>
        <v>61464</v>
      </c>
      <c r="J3134" s="177">
        <f>IFERROR(_xll.qlIndexFixing(Index1M,$H3134,TRUE,_xll.ohTrigger(RecalcTrigger,Trigger1M)),NA())</f>
        <v>1.8302872861715096E-2</v>
      </c>
      <c r="K3134" s="44">
        <f>IFERROR(_xll.qlIndexFixing(Index3M,H3134,TRUE,_xll.ohTrigger(RecalcTrigger,Trigger3M)),NA())</f>
        <v>1.8633453433465196E-2</v>
      </c>
      <c r="L3134" s="44">
        <f>IFERROR(_xll.qlIndexFixing(Index6M,$H3134,TRUE,_xll.ohTrigger(RecalcTrigger,Trigger6M)),NA())</f>
        <v>1.8796712641145529E-2</v>
      </c>
      <c r="M3134" s="178">
        <f>IFERROR(_xll.qlIndexFixing(Index1Y,$H3134,TRUE,_xll.ohTrigger(RecalcTrigger,Trigger1Y)),NA())</f>
        <v>1.9080232721641943E-2</v>
      </c>
      <c r="N3134" s="177">
        <f>IFERROR(_xll.qlIndexFixing(ONIndex1M,I3134,TRUE,_xll.ohTrigger(RecalcTrigger,Trigger1M)),NA())</f>
        <v>1.8275434284029668E-2</v>
      </c>
      <c r="O3134" s="44">
        <f>IFERROR(_xll.qlIndexFixing(ONIndex3M,I3134,TRUE,_xll.ohTrigger(RecalcTrigger,Trigger3M)),NA())</f>
        <v>1.8551249386743462E-2</v>
      </c>
      <c r="P3134" s="44">
        <f>IFERROR(_xll.qlIndexFixing(ONIndex6M,I3134,TRUE,_xll.ohTrigger(RecalcTrigger,Trigger6M)),NA())</f>
        <v>1.8632418922562843E-2</v>
      </c>
      <c r="Q3134" s="178">
        <f>IFERROR(_xll.qlIndexFixing(ONIndex1Y,I3134,TRUE,_xll.ohTrigger(RecalcTrigger,Trigger1Y)),NA())</f>
        <v>1.8750668373395118E-2</v>
      </c>
    </row>
    <row r="3135" spans="2:17" x14ac:dyDescent="0.2">
      <c r="B3135" s="39" t="s">
        <v>42</v>
      </c>
      <c r="D3135" s="42">
        <f>_xll.qlCalendarAdvance(Calendar,$D3134,B3135,"f",FALSE)</f>
        <v>61471</v>
      </c>
      <c r="E3135" s="172">
        <f>_xll.qlInterestRateIndexValueDate(IndexON,D3135)</f>
        <v>61471</v>
      </c>
      <c r="F3135" s="188">
        <f>IFERROR(_xll.qlIndexFixing(IndexON,D3135,TRUE,_xll.ohTrigger(RecalcTrigger,TriggerON)),NA())</f>
        <v>1.8114282795700376E-2</v>
      </c>
      <c r="H3135" s="42">
        <f>_xll.qlCalendarAdvance(Calendar,$H3134,B3135,"f",FALSE)</f>
        <v>61471</v>
      </c>
      <c r="I3135" s="172">
        <f>_xll.qlInterestRateIndexValueDate(Index1M,$H3135)</f>
        <v>61471</v>
      </c>
      <c r="J3135" s="177">
        <f>IFERROR(_xll.qlIndexFixing(Index1M,$H3135,TRUE,_xll.ohTrigger(RecalcTrigger,Trigger1M)),NA())</f>
        <v>1.830969079198989E-2</v>
      </c>
      <c r="K3135" s="44">
        <f>IFERROR(_xll.qlIndexFixing(Index3M,H3135,TRUE,_xll.ohTrigger(RecalcTrigger,Trigger3M)),NA())</f>
        <v>1.8639589881060362E-2</v>
      </c>
      <c r="L3135" s="44">
        <f>IFERROR(_xll.qlIndexFixing(Index6M,$H3135,TRUE,_xll.ohTrigger(RecalcTrigger,Trigger6M)),NA())</f>
        <v>1.880259909080011E-2</v>
      </c>
      <c r="M3135" s="178">
        <f>IFERROR(_xll.qlIndexFixing(Index1Y,$H3135,TRUE,_xll.ohTrigger(RecalcTrigger,Trigger1Y)),NA())</f>
        <v>1.9085983375121129E-2</v>
      </c>
      <c r="N3135" s="177">
        <f>IFERROR(_xll.qlIndexFixing(ONIndex1M,I3135,TRUE,_xll.ohTrigger(RecalcTrigger,Trigger1M)),NA())</f>
        <v>1.8282277726214824E-2</v>
      </c>
      <c r="O3135" s="44">
        <f>IFERROR(_xll.qlIndexFixing(ONIndex3M,I3135,TRUE,_xll.ohTrigger(RecalcTrigger,Trigger3M)),NA())</f>
        <v>1.8557457466042981E-2</v>
      </c>
      <c r="P3135" s="44">
        <f>IFERROR(_xll.qlIndexFixing(ONIndex6M,I3135,TRUE,_xll.ohTrigger(RecalcTrigger,Trigger6M)),NA())</f>
        <v>1.8638446460006453E-2</v>
      </c>
      <c r="Q3135" s="178">
        <f>IFERROR(_xll.qlIndexFixing(ONIndex1Y,I3135,TRUE,_xll.ohTrigger(RecalcTrigger,Trigger1Y)),NA())</f>
        <v>1.8756703644112749E-2</v>
      </c>
    </row>
    <row r="3136" spans="2:17" x14ac:dyDescent="0.2">
      <c r="B3136" s="39" t="s">
        <v>42</v>
      </c>
      <c r="D3136" s="42">
        <f>_xll.qlCalendarAdvance(Calendar,$D3135,B3136,"f",FALSE)</f>
        <v>61478</v>
      </c>
      <c r="E3136" s="172">
        <f>_xll.qlInterestRateIndexValueDate(IndexON,D3136)</f>
        <v>61478</v>
      </c>
      <c r="F3136" s="188">
        <f>IFERROR(_xll.qlIndexFixing(IndexON,D3136,TRUE,_xll.ohTrigger(RecalcTrigger,TriggerON)),NA())</f>
        <v>1.8120426870887885E-2</v>
      </c>
      <c r="H3136" s="42">
        <f>_xll.qlCalendarAdvance(Calendar,$H3135,B3136,"f",FALSE)</f>
        <v>61478</v>
      </c>
      <c r="I3136" s="172">
        <f>_xll.qlInterestRateIndexValueDate(Index1M,$H3136)</f>
        <v>61478</v>
      </c>
      <c r="J3136" s="177">
        <f>IFERROR(_xll.qlIndexFixing(Index1M,$H3136,TRUE,_xll.ohTrigger(RecalcTrigger,Trigger1M)),NA())</f>
        <v>1.8316491604803902E-2</v>
      </c>
      <c r="K3136" s="44">
        <f>IFERROR(_xll.qlIndexFixing(Index3M,H3136,TRUE,_xll.ohTrigger(RecalcTrigger,Trigger3M)),NA())</f>
        <v>1.8645710757573812E-2</v>
      </c>
      <c r="L3136" s="44">
        <f>IFERROR(_xll.qlIndexFixing(Index6M,$H3136,TRUE,_xll.ohTrigger(RecalcTrigger,Trigger6M)),NA())</f>
        <v>1.8808470358354736E-2</v>
      </c>
      <c r="M3136" s="178">
        <f>IFERROR(_xll.qlIndexFixing(Index1Y,$H3136,TRUE,_xll.ohTrigger(RecalcTrigger,Trigger1Y)),NA())</f>
        <v>1.9091718696579996E-2</v>
      </c>
      <c r="N3136" s="177">
        <f>IFERROR(_xll.qlIndexFixing(ONIndex1M,I3136,TRUE,_xll.ohTrigger(RecalcTrigger,Trigger1M)),NA())</f>
        <v>1.8289104072092277E-2</v>
      </c>
      <c r="O3136" s="44">
        <f>IFERROR(_xll.qlIndexFixing(ONIndex3M,I3136,TRUE,_xll.ohTrigger(RecalcTrigger,Trigger3M)),NA())</f>
        <v>1.8563650036326207E-2</v>
      </c>
      <c r="P3136" s="44">
        <f>IFERROR(_xll.qlIndexFixing(ONIndex6M,I3136,TRUE,_xll.ohTrigger(RecalcTrigger,Trigger6M)),NA())</f>
        <v>1.8644458939375275E-2</v>
      </c>
      <c r="Q3136" s="178">
        <f>IFERROR(_xll.qlIndexFixing(ONIndex1Y,I3136,TRUE,_xll.ohTrigger(RecalcTrigger,Trigger1Y)),NA())</f>
        <v>1.8762723837466577E-2</v>
      </c>
    </row>
    <row r="3137" spans="2:17" x14ac:dyDescent="0.2">
      <c r="B3137" s="39" t="s">
        <v>42</v>
      </c>
      <c r="D3137" s="42">
        <f>_xll.qlCalendarAdvance(Calendar,$D3136,B3137,"f",FALSE)</f>
        <v>61485</v>
      </c>
      <c r="E3137" s="172">
        <f>_xll.qlInterestRateIndexValueDate(IndexON,D3137)</f>
        <v>61485</v>
      </c>
      <c r="F3137" s="188">
        <f>IFERROR(_xll.qlIndexFixing(IndexON,D3137,TRUE,_xll.ohTrigger(RecalcTrigger,TriggerON)),NA())</f>
        <v>1.8126555558628521E-2</v>
      </c>
      <c r="H3137" s="42">
        <f>_xll.qlCalendarAdvance(Calendar,$H3136,B3137,"f",FALSE)</f>
        <v>61485</v>
      </c>
      <c r="I3137" s="172">
        <f>_xll.qlInterestRateIndexValueDate(Index1M,$H3137)</f>
        <v>61485</v>
      </c>
      <c r="J3137" s="177">
        <f>IFERROR(_xll.qlIndexFixing(Index1M,$H3137,TRUE,_xll.ohTrigger(RecalcTrigger,Trigger1M)),NA())</f>
        <v>1.832610332892063E-2</v>
      </c>
      <c r="K3137" s="44">
        <f>IFERROR(_xll.qlIndexFixing(Index3M,H3137,TRUE,_xll.ohTrigger(RecalcTrigger,Trigger3M)),NA())</f>
        <v>1.8652724990988395E-2</v>
      </c>
      <c r="L3137" s="44">
        <f>IFERROR(_xll.qlIndexFixing(Index6M,$H3137,TRUE,_xll.ohTrigger(RecalcTrigger,Trigger6M)),NA())</f>
        <v>1.8815222825695217E-2</v>
      </c>
      <c r="M3137" s="178">
        <f>IFERROR(_xll.qlIndexFixing(Index1Y,$H3137,TRUE,_xll.ohTrigger(RecalcTrigger,Trigger1Y)),NA())</f>
        <v>1.909743868575986E-2</v>
      </c>
      <c r="N3137" s="177">
        <f>IFERROR(_xll.qlIndexFixing(ONIndex1M,I3137,TRUE,_xll.ohTrigger(RecalcTrigger,Trigger1M)),NA())</f>
        <v>1.8295913321580981E-2</v>
      </c>
      <c r="O3137" s="44">
        <f>IFERROR(_xll.qlIndexFixing(ONIndex3M,I3137,TRUE,_xll.ohTrigger(RecalcTrigger,Trigger3M)),NA())</f>
        <v>1.8569827097431046E-2</v>
      </c>
      <c r="P3137" s="44">
        <f>IFERROR(_xll.qlIndexFixing(ONIndex6M,I3137,TRUE,_xll.ohTrigger(RecalcTrigger,Trigger6M)),NA())</f>
        <v>1.8650456360750356E-2</v>
      </c>
      <c r="Q3137" s="178">
        <f>IFERROR(_xll.qlIndexFixing(ONIndex1Y,I3137,TRUE,_xll.ohTrigger(RecalcTrigger,Trigger1Y)),NA())</f>
        <v>1.8768728953456604E-2</v>
      </c>
    </row>
    <row r="3138" spans="2:17" x14ac:dyDescent="0.2">
      <c r="B3138" s="39" t="s">
        <v>42</v>
      </c>
      <c r="D3138" s="42">
        <f>_xll.qlCalendarAdvance(Calendar,$D3137,B3138,"f",FALSE)</f>
        <v>61492</v>
      </c>
      <c r="E3138" s="172">
        <f>_xll.qlInterestRateIndexValueDate(IndexON,D3138)</f>
        <v>61492</v>
      </c>
      <c r="F3138" s="188">
        <f>IFERROR(_xll.qlIndexFixing(IndexON,D3138,TRUE,_xll.ohTrigger(RecalcTrigger,TriggerON)),NA())</f>
        <v>1.8132668858922285E-2</v>
      </c>
      <c r="H3138" s="42">
        <f>_xll.qlCalendarAdvance(Calendar,$H3137,B3138,"f",FALSE)</f>
        <v>61492</v>
      </c>
      <c r="I3138" s="172">
        <f>_xll.qlInterestRateIndexValueDate(Index1M,$H3138)</f>
        <v>61492</v>
      </c>
      <c r="J3138" s="177">
        <f>IFERROR(_xll.qlIndexFixing(Index1M,$H3138,TRUE,_xll.ohTrigger(RecalcTrigger,Trigger1M)),NA())</f>
        <v>1.833286725677161E-2</v>
      </c>
      <c r="K3138" s="44">
        <f>IFERROR(_xll.qlIndexFixing(Index3M,H3138,TRUE,_xll.ohTrigger(RecalcTrigger,Trigger3M)),NA())</f>
        <v>1.8658813923370883E-2</v>
      </c>
      <c r="L3138" s="44">
        <f>IFERROR(_xll.qlIndexFixing(Index6M,$H3138,TRUE,_xll.ohTrigger(RecalcTrigger,Trigger6M)),NA())</f>
        <v>1.8821062943849692E-2</v>
      </c>
      <c r="M3138" s="178">
        <f>IFERROR(_xll.qlIndexFixing(Index1Y,$H3138,TRUE,_xll.ohTrigger(RecalcTrigger,Trigger1Y)),NA())</f>
        <v>1.9103143342400708E-2</v>
      </c>
      <c r="N3138" s="177">
        <f>IFERROR(_xll.qlIndexFixing(ONIndex1M,I3138,TRUE,_xll.ohTrigger(RecalcTrigger,Trigger1M)),NA())</f>
        <v>1.8302705474924075E-2</v>
      </c>
      <c r="O3138" s="44">
        <f>IFERROR(_xll.qlIndexFixing(ONIndex3M,I3138,TRUE,_xll.ohTrigger(RecalcTrigger,Trigger3M)),NA())</f>
        <v>1.8575988649762731E-2</v>
      </c>
      <c r="P3138" s="44">
        <f>IFERROR(_xll.qlIndexFixing(ONIndex6M,I3138,TRUE,_xll.ohTrigger(RecalcTrigger,Trigger6M)),NA())</f>
        <v>1.8656438724374835E-2</v>
      </c>
      <c r="Q3138" s="178">
        <f>IFERROR(_xll.qlIndexFixing(ONIndex1Y,I3138,TRUE,_xll.ohTrigger(RecalcTrigger,Trigger1Y)),NA())</f>
        <v>1.8774718992082828E-2</v>
      </c>
    </row>
    <row r="3139" spans="2:17" x14ac:dyDescent="0.2">
      <c r="B3139" s="39" t="s">
        <v>42</v>
      </c>
      <c r="D3139" s="42">
        <f>_xll.qlCalendarAdvance(Calendar,$D3138,B3139,"f",FALSE)</f>
        <v>61499</v>
      </c>
      <c r="E3139" s="172">
        <f>_xll.qlInterestRateIndexValueDate(IndexON,D3139)</f>
        <v>61499</v>
      </c>
      <c r="F3139" s="188">
        <f>IFERROR(_xll.qlIndexFixing(IndexON,D3139,TRUE,_xll.ohTrigger(RecalcTrigger,TriggerON)),NA())</f>
        <v>1.8138766771526038E-2</v>
      </c>
      <c r="H3139" s="42">
        <f>_xll.qlCalendarAdvance(Calendar,$H3138,B3139,"f",FALSE)</f>
        <v>61499</v>
      </c>
      <c r="I3139" s="172">
        <f>_xll.qlInterestRateIndexValueDate(Index1M,$H3139)</f>
        <v>61499</v>
      </c>
      <c r="J3139" s="177">
        <f>IFERROR(_xll.qlIndexFixing(Index1M,$H3139,TRUE,_xll.ohTrigger(RecalcTrigger,Trigger1M)),NA())</f>
        <v>1.8339614064870412E-2</v>
      </c>
      <c r="K3139" s="44">
        <f>IFERROR(_xll.qlIndexFixing(Index3M,H3139,TRUE,_xll.ohTrigger(RecalcTrigger,Trigger3M)),NA())</f>
        <v>1.8664887283764118E-2</v>
      </c>
      <c r="L3139" s="44">
        <f>IFERROR(_xll.qlIndexFixing(Index6M,$H3139,TRUE,_xll.ohTrigger(RecalcTrigger,Trigger6M)),NA())</f>
        <v>1.8826887878811541E-2</v>
      </c>
      <c r="M3139" s="178">
        <f>IFERROR(_xll.qlIndexFixing(Index1Y,$H3139,TRUE,_xll.ohTrigger(RecalcTrigger,Trigger1Y)),NA())</f>
        <v>1.9108832666246078E-2</v>
      </c>
      <c r="N3139" s="177">
        <f>IFERROR(_xll.qlIndexFixing(ONIndex1M,I3139,TRUE,_xll.ohTrigger(RecalcTrigger,Trigger1M)),NA())</f>
        <v>1.8309480532040512E-2</v>
      </c>
      <c r="O3139" s="44">
        <f>IFERROR(_xll.qlIndexFixing(ONIndex3M,I3139,TRUE,_xll.ohTrigger(RecalcTrigger,Trigger3M)),NA())</f>
        <v>1.858213469291603E-2</v>
      </c>
      <c r="P3139" s="44">
        <f>IFERROR(_xll.qlIndexFixing(ONIndex6M,I3139,TRUE,_xll.ohTrigger(RecalcTrigger,Trigger6M)),NA())</f>
        <v>1.8662406029681389E-2</v>
      </c>
      <c r="Q3139" s="178">
        <f>IFERROR(_xll.qlIndexFixing(ONIndex1Y,I3139,TRUE,_xll.ohTrigger(RecalcTrigger,Trigger1Y)),NA())</f>
        <v>1.8780693953669436E-2</v>
      </c>
    </row>
    <row r="3140" spans="2:17" x14ac:dyDescent="0.2">
      <c r="B3140" s="39" t="s">
        <v>42</v>
      </c>
      <c r="D3140" s="42">
        <f>_xll.qlCalendarAdvance(Calendar,$D3139,B3140,"f",FALSE)</f>
        <v>61506</v>
      </c>
      <c r="E3140" s="172">
        <f>_xll.qlInterestRateIndexValueDate(IndexON,D3140)</f>
        <v>61506</v>
      </c>
      <c r="F3140" s="188">
        <f>IFERROR(_xll.qlIndexFixing(IndexON,D3140,TRUE,_xll.ohTrigger(RecalcTrigger,TriggerON)),NA())</f>
        <v>1.8144849296601873E-2</v>
      </c>
      <c r="H3140" s="42">
        <f>_xll.qlCalendarAdvance(Calendar,$H3139,B3140,"f",FALSE)</f>
        <v>61506</v>
      </c>
      <c r="I3140" s="172">
        <f>_xll.qlInterestRateIndexValueDate(Index1M,$H3140)</f>
        <v>61506</v>
      </c>
      <c r="J3140" s="177">
        <f>IFERROR(_xll.qlIndexFixing(Index1M,$H3140,TRUE,_xll.ohTrigger(RecalcTrigger,Trigger1M)),NA())</f>
        <v>1.8346343753182646E-2</v>
      </c>
      <c r="K3140" s="44">
        <f>IFERROR(_xll.qlIndexFixing(Index3M,H3140,TRUE,_xll.ohTrigger(RecalcTrigger,Trigger3M)),NA())</f>
        <v>1.8670945072093218E-2</v>
      </c>
      <c r="L3140" s="44">
        <f>IFERROR(_xll.qlIndexFixing(Index6M,$H3140,TRUE,_xll.ohTrigger(RecalcTrigger,Trigger6M)),NA())</f>
        <v>1.883269763044686E-2</v>
      </c>
      <c r="M3140" s="178">
        <f>IFERROR(_xll.qlIndexFixing(Index1Y,$H3140,TRUE,_xll.ohTrigger(RecalcTrigger,Trigger1Y)),NA())</f>
        <v>1.9114506657037733E-2</v>
      </c>
      <c r="N3140" s="177">
        <f>IFERROR(_xll.qlIndexFixing(ONIndex1M,I3140,TRUE,_xll.ohTrigger(RecalcTrigger,Trigger1M)),NA())</f>
        <v>1.83162384927682E-2</v>
      </c>
      <c r="O3140" s="44">
        <f>IFERROR(_xll.qlIndexFixing(ONIndex3M,I3140,TRUE,_xll.ohTrigger(RecalcTrigger,Trigger3M)),NA())</f>
        <v>1.8588265227134082E-2</v>
      </c>
      <c r="P3140" s="44">
        <f>IFERROR(_xll.qlIndexFixing(ONIndex6M,I3140,TRUE,_xll.ohTrigger(RecalcTrigger,Trigger6M)),NA())</f>
        <v>1.8668358277156294E-2</v>
      </c>
      <c r="Q3140" s="178">
        <f>IFERROR(_xll.qlIndexFixing(ONIndex1Y,I3140,TRUE,_xll.ohTrigger(RecalcTrigger,Trigger1Y)),NA())</f>
        <v>1.8786653837649103E-2</v>
      </c>
    </row>
    <row r="3141" spans="2:17" x14ac:dyDescent="0.2">
      <c r="B3141" s="39" t="s">
        <v>42</v>
      </c>
      <c r="D3141" s="42">
        <f>_xll.qlCalendarAdvance(Calendar,$D3140,B3141,"f",FALSE)</f>
        <v>61513</v>
      </c>
      <c r="E3141" s="172">
        <f>_xll.qlInterestRateIndexValueDate(IndexON,D3141)</f>
        <v>61513</v>
      </c>
      <c r="F3141" s="188">
        <f>IFERROR(_xll.qlIndexFixing(IndexON,D3141,TRUE,_xll.ohTrigger(RecalcTrigger,TriggerON)),NA())</f>
        <v>1.8150916434068742E-2</v>
      </c>
      <c r="H3141" s="42">
        <f>_xll.qlCalendarAdvance(Calendar,$H3140,B3141,"f",FALSE)</f>
        <v>61513</v>
      </c>
      <c r="I3141" s="172">
        <f>_xll.qlInterestRateIndexValueDate(Index1M,$H3141)</f>
        <v>61513</v>
      </c>
      <c r="J3141" s="177">
        <f>IFERROR(_xll.qlIndexFixing(Index1M,$H3141,TRUE,_xll.ohTrigger(RecalcTrigger,Trigger1M)),NA())</f>
        <v>1.8350238905976167E-2</v>
      </c>
      <c r="K3141" s="44">
        <f>IFERROR(_xll.qlIndexFixing(Index3M,H3141,TRUE,_xll.ohTrigger(RecalcTrigger,Trigger3M)),NA())</f>
        <v>1.8676987288289475E-2</v>
      </c>
      <c r="L3141" s="44">
        <f>IFERROR(_xll.qlIndexFixing(Index6M,$H3141,TRUE,_xll.ohTrigger(RecalcTrigger,Trigger6M)),NA())</f>
        <v>1.8838492198623952E-2</v>
      </c>
      <c r="M3141" s="178">
        <f>IFERROR(_xll.qlIndexFixing(Index1Y,$H3141,TRUE,_xll.ohTrigger(RecalcTrigger,Trigger1Y)),NA())</f>
        <v>1.9120165314519877E-2</v>
      </c>
      <c r="N3141" s="177">
        <f>IFERROR(_xll.qlIndexFixing(ONIndex1M,I3141,TRUE,_xll.ohTrigger(RecalcTrigger,Trigger1M)),NA())</f>
        <v>1.8322979357269231E-2</v>
      </c>
      <c r="O3141" s="44">
        <f>IFERROR(_xll.qlIndexFixing(ONIndex3M,I3141,TRUE,_xll.ohTrigger(RecalcTrigger,Trigger3M)),NA())</f>
        <v>1.8594380252173748E-2</v>
      </c>
      <c r="P3141" s="44">
        <f>IFERROR(_xll.qlIndexFixing(ONIndex6M,I3141,TRUE,_xll.ohTrigger(RecalcTrigger,Trigger6M)),NA())</f>
        <v>1.8674295466556412E-2</v>
      </c>
      <c r="Q3141" s="178">
        <f>IFERROR(_xll.qlIndexFixing(ONIndex1Y,I3141,TRUE,_xll.ohTrigger(RecalcTrigger,Trigger1Y)),NA())</f>
        <v>1.8792598644346015E-2</v>
      </c>
    </row>
    <row r="3142" spans="2:17" x14ac:dyDescent="0.2">
      <c r="B3142" s="39" t="s">
        <v>42</v>
      </c>
      <c r="D3142" s="42">
        <f>_xll.qlCalendarAdvance(Calendar,$D3141,B3142,"f",FALSE)</f>
        <v>61520</v>
      </c>
      <c r="E3142" s="172">
        <f>_xll.qlInterestRateIndexValueDate(IndexON,D3142)</f>
        <v>61520</v>
      </c>
      <c r="F3142" s="188">
        <f>IFERROR(_xll.qlIndexFixing(IndexON,D3142,TRUE,_xll.ohTrigger(RecalcTrigger,TriggerON)),NA())</f>
        <v>1.815696818408874E-2</v>
      </c>
      <c r="H3142" s="42">
        <f>_xll.qlCalendarAdvance(Calendar,$H3141,B3142,"f",FALSE)</f>
        <v>61520</v>
      </c>
      <c r="I3142" s="172">
        <f>_xll.qlInterestRateIndexValueDate(Index1M,$H3142)</f>
        <v>61520</v>
      </c>
      <c r="J3142" s="177">
        <f>IFERROR(_xll.qlIndexFixing(Index1M,$H3142,TRUE,_xll.ohTrigger(RecalcTrigger,Trigger1M)),NA())</f>
        <v>1.8356937013433848E-2</v>
      </c>
      <c r="K3142" s="44">
        <f>IFERROR(_xll.qlIndexFixing(Index3M,H3142,TRUE,_xll.ohTrigger(RecalcTrigger,Trigger3M)),NA())</f>
        <v>1.8683013932283287E-2</v>
      </c>
      <c r="L3142" s="44">
        <f>IFERROR(_xll.qlIndexFixing(Index6M,$H3142,TRUE,_xll.ohTrigger(RecalcTrigger,Trigger6M)),NA())</f>
        <v>1.8843379132184306E-2</v>
      </c>
      <c r="M3142" s="178">
        <f>IFERROR(_xll.qlIndexFixing(Index1Y,$H3142,TRUE,_xll.ohTrigger(RecalcTrigger,Trigger1Y)),NA())</f>
        <v>1.9125808638436714E-2</v>
      </c>
      <c r="N3142" s="177">
        <f>IFERROR(_xll.qlIndexFixing(ONIndex1M,I3142,TRUE,_xll.ohTrigger(RecalcTrigger,Trigger1M)),NA())</f>
        <v>1.8329703125543606E-2</v>
      </c>
      <c r="O3142" s="44">
        <f>IFERROR(_xll.qlIndexFixing(ONIndex3M,I3142,TRUE,_xll.ohTrigger(RecalcTrigger,Trigger3M)),NA())</f>
        <v>1.8600479768521305E-2</v>
      </c>
      <c r="P3142" s="44">
        <f>IFERROR(_xll.qlIndexFixing(ONIndex6M,I3142,TRUE,_xll.ohTrigger(RecalcTrigger,Trigger6M)),NA())</f>
        <v>1.8680217598043836E-2</v>
      </c>
      <c r="Q3142" s="178">
        <f>IFERROR(_xll.qlIndexFixing(ONIndex1Y,I3142,TRUE,_xll.ohTrigger(RecalcTrigger,Trigger1Y)),NA())</f>
        <v>1.8798528373922263E-2</v>
      </c>
    </row>
    <row r="3143" spans="2:17" x14ac:dyDescent="0.2">
      <c r="B3143" s="39" t="s">
        <v>42</v>
      </c>
      <c r="D3143" s="42">
        <f>_xll.qlCalendarAdvance(Calendar,$D3142,B3143,"f",FALSE)</f>
        <v>61527</v>
      </c>
      <c r="E3143" s="172">
        <f>_xll.qlInterestRateIndexValueDate(IndexON,D3143)</f>
        <v>61527</v>
      </c>
      <c r="F3143" s="188">
        <f>IFERROR(_xll.qlIndexFixing(IndexON,D3143,TRUE,_xll.ohTrigger(RecalcTrigger,TriggerON)),NA())</f>
        <v>1.8163004546418726E-2</v>
      </c>
      <c r="H3143" s="42">
        <f>_xll.qlCalendarAdvance(Calendar,$H3142,B3143,"f",FALSE)</f>
        <v>61527</v>
      </c>
      <c r="I3143" s="172">
        <f>_xll.qlInterestRateIndexValueDate(Index1M,$H3143)</f>
        <v>61527</v>
      </c>
      <c r="J3143" s="177">
        <f>IFERROR(_xll.qlIndexFixing(Index1M,$H3143,TRUE,_xll.ohTrigger(RecalcTrigger,Trigger1M)),NA())</f>
        <v>1.8363618003236236E-2</v>
      </c>
      <c r="K3143" s="44">
        <f>IFERROR(_xll.qlIndexFixing(Index3M,H3143,TRUE,_xll.ohTrigger(RecalcTrigger,Trigger3M)),NA())</f>
        <v>1.8689025004002425E-2</v>
      </c>
      <c r="L3143" s="44">
        <f>IFERROR(_xll.qlIndexFixing(Index6M,$H3143,TRUE,_xll.ohTrigger(RecalcTrigger,Trigger6M)),NA())</f>
        <v>1.8849144121343007E-2</v>
      </c>
      <c r="M3143" s="178">
        <f>IFERROR(_xll.qlIndexFixing(Index1Y,$H3143,TRUE,_xll.ohTrigger(RecalcTrigger,Trigger1Y)),NA())</f>
        <v>1.9131436628533116E-2</v>
      </c>
      <c r="N3143" s="177">
        <f>IFERROR(_xll.qlIndexFixing(ONIndex1M,I3143,TRUE,_xll.ohTrigger(RecalcTrigger,Trigger1M)),NA())</f>
        <v>1.8336409797591324E-2</v>
      </c>
      <c r="O3143" s="44">
        <f>IFERROR(_xll.qlIndexFixing(ONIndex3M,I3143,TRUE,_xll.ohTrigger(RecalcTrigger,Trigger3M)),NA())</f>
        <v>1.860656377560943E-2</v>
      </c>
      <c r="P3143" s="44">
        <f>IFERROR(_xll.qlIndexFixing(ONIndex6M,I3143,TRUE,_xll.ohTrigger(RecalcTrigger,Trigger6M)),NA())</f>
        <v>1.8686124671456472E-2</v>
      </c>
      <c r="Q3143" s="178">
        <f>IFERROR(_xll.qlIndexFixing(ONIndex1Y,I3143,TRUE,_xll.ohTrigger(RecalcTrigger,Trigger1Y)),NA())</f>
        <v>1.8804443025972617E-2</v>
      </c>
    </row>
    <row r="3144" spans="2:17" x14ac:dyDescent="0.2">
      <c r="B3144" s="39" t="s">
        <v>42</v>
      </c>
      <c r="D3144" s="42">
        <f>_xll.qlCalendarAdvance(Calendar,$D3143,B3144,"f",FALSE)</f>
        <v>61534</v>
      </c>
      <c r="E3144" s="172">
        <f>_xll.qlInterestRateIndexValueDate(IndexON,D3144)</f>
        <v>61534</v>
      </c>
      <c r="F3144" s="188">
        <f>IFERROR(_xll.qlIndexFixing(IndexON,D3144,TRUE,_xll.ohTrigger(RecalcTrigger,TriggerON)),NA())</f>
        <v>1.8169025521139748E-2</v>
      </c>
      <c r="H3144" s="42">
        <f>_xll.qlCalendarAdvance(Calendar,$H3143,B3144,"f",FALSE)</f>
        <v>61534</v>
      </c>
      <c r="I3144" s="172">
        <f>_xll.qlInterestRateIndexValueDate(Index1M,$H3144)</f>
        <v>61534</v>
      </c>
      <c r="J3144" s="177">
        <f>IFERROR(_xll.qlIndexFixing(Index1M,$H3144,TRUE,_xll.ohTrigger(RecalcTrigger,Trigger1M)),NA())</f>
        <v>1.8370281875345507E-2</v>
      </c>
      <c r="K3144" s="44">
        <f>IFERROR(_xll.qlIndexFixing(Index3M,H3144,TRUE,_xll.ohTrigger(RecalcTrigger,Trigger3M)),NA())</f>
        <v>1.8695020503374647E-2</v>
      </c>
      <c r="L3144" s="44">
        <f>IFERROR(_xll.qlIndexFixing(Index6M,$H3144,TRUE,_xll.ohTrigger(RecalcTrigger,Trigger6M)),NA())</f>
        <v>1.8854893927348147E-2</v>
      </c>
      <c r="M3144" s="178">
        <f>IFERROR(_xll.qlIndexFixing(Index1Y,$H3144,TRUE,_xll.ohTrigger(RecalcTrigger,Trigger1Y)),NA())</f>
        <v>1.9137049284554175E-2</v>
      </c>
      <c r="N3144" s="177">
        <f>IFERROR(_xll.qlIndexFixing(ONIndex1M,I3144,TRUE,_xll.ohTrigger(RecalcTrigger,Trigger1M)),NA())</f>
        <v>1.8343099373250293E-2</v>
      </c>
      <c r="O3144" s="44">
        <f>IFERROR(_xll.qlIndexFixing(ONIndex3M,I3144,TRUE,_xll.ohTrigger(RecalcTrigger,Trigger3M)),NA())</f>
        <v>1.8612632273600216E-2</v>
      </c>
      <c r="P3144" s="44">
        <f>IFERROR(_xll.qlIndexFixing(ONIndex6M,I3144,TRUE,_xll.ohTrigger(RecalcTrigger,Trigger6M)),NA())</f>
        <v>1.8692016686875368E-2</v>
      </c>
      <c r="Q3144" s="178">
        <f>IFERROR(_xll.qlIndexFixing(ONIndex1Y,I3144,TRUE,_xll.ohTrigger(RecalcTrigger,Trigger1Y)),NA())</f>
        <v>1.8810342600740215E-2</v>
      </c>
    </row>
    <row r="3145" spans="2:17" x14ac:dyDescent="0.2">
      <c r="B3145" s="39" t="s">
        <v>42</v>
      </c>
      <c r="D3145" s="42">
        <f>_xll.qlCalendarAdvance(Calendar,$D3144,B3145,"f",FALSE)</f>
        <v>61541</v>
      </c>
      <c r="E3145" s="172">
        <f>_xll.qlInterestRateIndexValueDate(IndexON,D3145)</f>
        <v>61541</v>
      </c>
      <c r="F3145" s="188">
        <f>IFERROR(_xll.qlIndexFixing(IndexON,D3145,TRUE,_xll.ohTrigger(RecalcTrigger,TriggerON)),NA())</f>
        <v>1.8175031108332851E-2</v>
      </c>
      <c r="H3145" s="42">
        <f>_xll.qlCalendarAdvance(Calendar,$H3144,B3145,"f",FALSE)</f>
        <v>61541</v>
      </c>
      <c r="I3145" s="172">
        <f>_xll.qlInterestRateIndexValueDate(Index1M,$H3145)</f>
        <v>61541</v>
      </c>
      <c r="J3145" s="177">
        <f>IFERROR(_xll.qlIndexFixing(Index1M,$H3145,TRUE,_xll.ohTrigger(RecalcTrigger,Trigger1M)),NA())</f>
        <v>1.8376928629742755E-2</v>
      </c>
      <c r="K3145" s="44">
        <f>IFERROR(_xll.qlIndexFixing(Index3M,H3145,TRUE,_xll.ohTrigger(RecalcTrigger,Trigger3M)),NA())</f>
        <v>1.8701000430333004E-2</v>
      </c>
      <c r="L3145" s="44">
        <f>IFERROR(_xll.qlIndexFixing(Index6M,$H3145,TRUE,_xll.ohTrigger(RecalcTrigger,Trigger6M)),NA())</f>
        <v>1.8860628550071742E-2</v>
      </c>
      <c r="M3145" s="178">
        <f>IFERROR(_xll.qlIndexFixing(Index1Y,$H3145,TRUE,_xll.ohTrigger(RecalcTrigger,Trigger1Y)),NA())</f>
        <v>1.9142646606247204E-2</v>
      </c>
      <c r="N3145" s="177">
        <f>IFERROR(_xll.qlIndexFixing(ONIndex1M,I3145,TRUE,_xll.ohTrigger(RecalcTrigger,Trigger1M)),NA())</f>
        <v>1.834977185260156E-2</v>
      </c>
      <c r="O3145" s="44">
        <f>IFERROR(_xll.qlIndexFixing(ONIndex3M,I3145,TRUE,_xll.ohTrigger(RecalcTrigger,Trigger3M)),NA())</f>
        <v>1.8618685262655754E-2</v>
      </c>
      <c r="P3145" s="44">
        <f>IFERROR(_xll.qlIndexFixing(ONIndex6M,I3145,TRUE,_xll.ohTrigger(RecalcTrigger,Trigger6M)),NA())</f>
        <v>1.8697893644381569E-2</v>
      </c>
      <c r="Q3145" s="178">
        <f>IFERROR(_xll.qlIndexFixing(ONIndex1Y,I3145,TRUE,_xll.ohTrigger(RecalcTrigger,Trigger1Y)),NA())</f>
        <v>1.8816227098306104E-2</v>
      </c>
    </row>
    <row r="3146" spans="2:17" x14ac:dyDescent="0.2">
      <c r="B3146" s="39" t="s">
        <v>42</v>
      </c>
      <c r="D3146" s="42">
        <f>_xll.qlCalendarAdvance(Calendar,$D3145,B3146,"f",FALSE)</f>
        <v>61548</v>
      </c>
      <c r="E3146" s="172">
        <f>_xll.qlInterestRateIndexValueDate(IndexON,D3146)</f>
        <v>61548</v>
      </c>
      <c r="F3146" s="188">
        <f>IFERROR(_xll.qlIndexFixing(IndexON,D3146,TRUE,_xll.ohTrigger(RecalcTrigger,TriggerON)),NA())</f>
        <v>1.8181021308079082E-2</v>
      </c>
      <c r="H3146" s="42">
        <f>_xll.qlCalendarAdvance(Calendar,$H3145,B3146,"f",FALSE)</f>
        <v>61548</v>
      </c>
      <c r="I3146" s="172">
        <f>_xll.qlInterestRateIndexValueDate(Index1M,$H3146)</f>
        <v>61548</v>
      </c>
      <c r="J3146" s="177">
        <f>IFERROR(_xll.qlIndexFixing(Index1M,$H3146,TRUE,_xll.ohTrigger(RecalcTrigger,Trigger1M)),NA())</f>
        <v>1.8386362365823947E-2</v>
      </c>
      <c r="K3146" s="44">
        <f>IFERROR(_xll.qlIndexFixing(Index3M,H3146,TRUE,_xll.ohTrigger(RecalcTrigger,Trigger3M)),NA())</f>
        <v>1.8706964784807021E-2</v>
      </c>
      <c r="L3146" s="44">
        <f>IFERROR(_xll.qlIndexFixing(Index6M,$H3146,TRUE,_xll.ohTrigger(RecalcTrigger,Trigger6M)),NA())</f>
        <v>1.886723728303881E-2</v>
      </c>
      <c r="M3146" s="178">
        <f>IFERROR(_xll.qlIndexFixing(Index1Y,$H3146,TRUE,_xll.ohTrigger(RecalcTrigger,Trigger1Y)),NA())</f>
        <v>1.9148228593358185E-2</v>
      </c>
      <c r="N3146" s="177">
        <f>IFERROR(_xll.qlIndexFixing(ONIndex1M,I3146,TRUE,_xll.ohTrigger(RecalcTrigger,Trigger1M)),NA())</f>
        <v>1.8356427235888262E-2</v>
      </c>
      <c r="O3146" s="44">
        <f>IFERROR(_xll.qlIndexFixing(ONIndex3M,I3146,TRUE,_xll.ohTrigger(RecalcTrigger,Trigger3M)),NA())</f>
        <v>1.8624722742857092E-2</v>
      </c>
      <c r="P3146" s="44">
        <f>IFERROR(_xll.qlIndexFixing(ONIndex6M,I3146,TRUE,_xll.ohTrigger(RecalcTrigger,Trigger6M)),NA())</f>
        <v>1.8703755543975076E-2</v>
      </c>
      <c r="Q3146" s="178">
        <f>IFERROR(_xll.qlIndexFixing(ONIndex1Y,I3146,TRUE,_xll.ohTrigger(RecalcTrigger,Trigger1Y)),NA())</f>
        <v>1.8822096518508191E-2</v>
      </c>
    </row>
    <row r="3147" spans="2:17" x14ac:dyDescent="0.2">
      <c r="B3147" s="39" t="s">
        <v>42</v>
      </c>
      <c r="D3147" s="42">
        <f>_xll.qlCalendarAdvance(Calendar,$D3146,B3147,"f",FALSE)</f>
        <v>61555</v>
      </c>
      <c r="E3147" s="172">
        <f>_xll.qlInterestRateIndexValueDate(IndexON,D3147)</f>
        <v>61555</v>
      </c>
      <c r="F3147" s="188">
        <f>IFERROR(_xll.qlIndexFixing(IndexON,D3147,TRUE,_xll.ohTrigger(RecalcTrigger,TriggerON)),NA())</f>
        <v>1.8186996120216348E-2</v>
      </c>
      <c r="H3147" s="42">
        <f>_xll.qlCalendarAdvance(Calendar,$H3146,B3147,"f",FALSE)</f>
        <v>61555</v>
      </c>
      <c r="I3147" s="172">
        <f>_xll.qlInterestRateIndexValueDate(Index1M,$H3147)</f>
        <v>61555</v>
      </c>
      <c r="J3147" s="177">
        <f>IFERROR(_xll.qlIndexFixing(Index1M,$H3147,TRUE,_xll.ohTrigger(RecalcTrigger,Trigger1M)),NA())</f>
        <v>1.8392972214770646E-2</v>
      </c>
      <c r="K3147" s="44">
        <f>IFERROR(_xll.qlIndexFixing(Index3M,H3147,TRUE,_xll.ohTrigger(RecalcTrigger,Trigger3M)),NA())</f>
        <v>1.8712913566724457E-2</v>
      </c>
      <c r="L3147" s="44">
        <f>IFERROR(_xll.qlIndexFixing(Index6M,$H3147,TRUE,_xll.ohTrigger(RecalcTrigger,Trigger6M)),NA())</f>
        <v>1.8872940747710516E-2</v>
      </c>
      <c r="M3147" s="178">
        <f>IFERROR(_xll.qlIndexFixing(Index1Y,$H3147,TRUE,_xll.ohTrigger(RecalcTrigger,Trigger1Y)),NA())</f>
        <v>1.9153795245635763E-2</v>
      </c>
      <c r="N3147" s="177">
        <f>IFERROR(_xll.qlIndexFixing(ONIndex1M,I3147,TRUE,_xll.ohTrigger(RecalcTrigger,Trigger1M)),NA())</f>
        <v>1.8363065522786215E-2</v>
      </c>
      <c r="O3147" s="44">
        <f>IFERROR(_xll.qlIndexFixing(ONIndex3M,I3147,TRUE,_xll.ohTrigger(RecalcTrigger,Trigger3M)),NA())</f>
        <v>1.8630744713880043E-2</v>
      </c>
      <c r="P3147" s="44">
        <f>IFERROR(_xll.qlIndexFixing(ONIndex6M,I3147,TRUE,_xll.ohTrigger(RecalcTrigger,Trigger6M)),NA())</f>
        <v>1.8709602385493795E-2</v>
      </c>
      <c r="Q3147" s="178">
        <f>IFERROR(_xll.qlIndexFixing(ONIndex1Y,I3147,TRUE,_xll.ohTrigger(RecalcTrigger,Trigger1Y)),NA())</f>
        <v>1.8827950861508569E-2</v>
      </c>
    </row>
    <row r="3148" spans="2:17" x14ac:dyDescent="0.2">
      <c r="B3148" s="39" t="s">
        <v>42</v>
      </c>
      <c r="D3148" s="42">
        <f>_xll.qlCalendarAdvance(Calendar,$D3147,B3148,"f",FALSE)</f>
        <v>61562</v>
      </c>
      <c r="E3148" s="172">
        <f>_xll.qlInterestRateIndexValueDate(IndexON,D3148)</f>
        <v>61562</v>
      </c>
      <c r="F3148" s="188">
        <f>IFERROR(_xll.qlIndexFixing(IndexON,D3148,TRUE,_xll.ohTrigger(RecalcTrigger,TriggerON)),NA())</f>
        <v>1.8192955544663603E-2</v>
      </c>
      <c r="H3148" s="42">
        <f>_xll.qlCalendarAdvance(Calendar,$H3147,B3148,"f",FALSE)</f>
        <v>61562</v>
      </c>
      <c r="I3148" s="172">
        <f>_xll.qlInterestRateIndexValueDate(Index1M,$H3148)</f>
        <v>61562</v>
      </c>
      <c r="J3148" s="177">
        <f>IFERROR(_xll.qlIndexFixing(Index1M,$H3148,TRUE,_xll.ohTrigger(RecalcTrigger,Trigger1M)),NA())</f>
        <v>1.8399564943682729E-2</v>
      </c>
      <c r="K3148" s="44">
        <f>IFERROR(_xll.qlIndexFixing(Index3M,H3148,TRUE,_xll.ohTrigger(RecalcTrigger,Trigger3M)),NA())</f>
        <v>1.8718846776016606E-2</v>
      </c>
      <c r="L3148" s="44">
        <f>IFERROR(_xll.qlIndexFixing(Index6M,$H3148,TRUE,_xll.ohTrigger(RecalcTrigger,Trigger6M)),NA())</f>
        <v>1.887862902800826E-2</v>
      </c>
      <c r="M3148" s="178">
        <f>IFERROR(_xll.qlIndexFixing(Index1Y,$H3148,TRUE,_xll.ohTrigger(RecalcTrigger,Trigger1Y)),NA())</f>
        <v>1.9159346562827695E-2</v>
      </c>
      <c r="N3148" s="177">
        <f>IFERROR(_xll.qlIndexFixing(ONIndex1M,I3148,TRUE,_xll.ohTrigger(RecalcTrigger,Trigger1M)),NA())</f>
        <v>1.8369686713295419E-2</v>
      </c>
      <c r="O3148" s="44">
        <f>IFERROR(_xll.qlIndexFixing(ONIndex3M,I3148,TRUE,_xll.ohTrigger(RecalcTrigger,Trigger3M)),NA())</f>
        <v>1.8636751175724608E-2</v>
      </c>
      <c r="P3148" s="44">
        <f>IFERROR(_xll.qlIndexFixing(ONIndex6M,I3148,TRUE,_xll.ohTrigger(RecalcTrigger,Trigger6M)),NA())</f>
        <v>1.8715434168937728E-2</v>
      </c>
      <c r="Q3148" s="178">
        <f>IFERROR(_xll.qlIndexFixing(ONIndex1Y,I3148,TRUE,_xll.ohTrigger(RecalcTrigger,Trigger1Y)),NA())</f>
        <v>1.8833790126902006E-2</v>
      </c>
    </row>
    <row r="3149" spans="2:17" x14ac:dyDescent="0.2">
      <c r="B3149" s="39" t="s">
        <v>42</v>
      </c>
      <c r="D3149" s="42">
        <f>_xll.qlCalendarAdvance(Calendar,$D3148,B3149,"f",FALSE)</f>
        <v>61569</v>
      </c>
      <c r="E3149" s="172">
        <f>_xll.qlInterestRateIndexValueDate(IndexON,D3149)</f>
        <v>61569</v>
      </c>
      <c r="F3149" s="188">
        <f>IFERROR(_xll.qlIndexFixing(IndexON,D3149,TRUE,_xll.ohTrigger(RecalcTrigger,TriggerON)),NA())</f>
        <v>1.8198899581663985E-2</v>
      </c>
      <c r="H3149" s="42">
        <f>_xll.qlCalendarAdvance(Calendar,$H3148,B3149,"f",FALSE)</f>
        <v>61569</v>
      </c>
      <c r="I3149" s="172">
        <f>_xll.qlInterestRateIndexValueDate(Index1M,$H3149)</f>
        <v>61569</v>
      </c>
      <c r="J3149" s="177">
        <f>IFERROR(_xll.qlIndexFixing(Index1M,$H3149,TRUE,_xll.ohTrigger(RecalcTrigger,Trigger1M)),NA())</f>
        <v>1.8407072472751123E-2</v>
      </c>
      <c r="K3149" s="44">
        <f>IFERROR(_xll.qlIndexFixing(Index3M,H3149,TRUE,_xll.ohTrigger(RecalcTrigger,Trigger3M)),NA())</f>
        <v>1.8724764412614749E-2</v>
      </c>
      <c r="L3149" s="44">
        <f>IFERROR(_xll.qlIndexFixing(Index6M,$H3149,TRUE,_xll.ohTrigger(RecalcTrigger,Trigger6M)),NA())</f>
        <v>1.888430212380254E-2</v>
      </c>
      <c r="M3149" s="178">
        <f>IFERROR(_xll.qlIndexFixing(Index1Y,$H3149,TRUE,_xll.ohTrigger(RecalcTrigger,Trigger1Y)),NA())</f>
        <v>1.9164882544683293E-2</v>
      </c>
      <c r="N3149" s="177">
        <f>IFERROR(_xll.qlIndexFixing(ONIndex1M,I3149,TRUE,_xll.ohTrigger(RecalcTrigger,Trigger1M)),NA())</f>
        <v>1.8376290807659013E-2</v>
      </c>
      <c r="O3149" s="44">
        <f>IFERROR(_xll.qlIndexFixing(ONIndex3M,I3149,TRUE,_xll.ohTrigger(RecalcTrigger,Trigger3M)),NA())</f>
        <v>1.8642742128796019E-2</v>
      </c>
      <c r="P3149" s="44">
        <f>IFERROR(_xll.qlIndexFixing(ONIndex6M,I3149,TRUE,_xll.ohTrigger(RecalcTrigger,Trigger6M)),NA())</f>
        <v>1.872125089438792E-2</v>
      </c>
      <c r="Q3149" s="178">
        <f>IFERROR(_xll.qlIndexFixing(ONIndex1Y,I3149,TRUE,_xll.ohTrigger(RecalcTrigger,Trigger1Y)),NA())</f>
        <v>1.8839614315255826E-2</v>
      </c>
    </row>
    <row r="3150" spans="2:17" x14ac:dyDescent="0.2">
      <c r="B3150" s="39" t="s">
        <v>42</v>
      </c>
      <c r="D3150" s="42">
        <f>_xll.qlCalendarAdvance(Calendar,$D3149,B3150,"f",FALSE)</f>
        <v>61576</v>
      </c>
      <c r="E3150" s="172">
        <f>_xll.qlInterestRateIndexValueDate(IndexON,D3150)</f>
        <v>61576</v>
      </c>
      <c r="F3150" s="188">
        <f>IFERROR(_xll.qlIndexFixing(IndexON,D3150,TRUE,_xll.ohTrigger(RecalcTrigger,TriggerON)),NA())</f>
        <v>1.8204828230974357E-2</v>
      </c>
      <c r="H3150" s="42">
        <f>_xll.qlCalendarAdvance(Calendar,$H3149,B3150,"f",FALSE)</f>
        <v>61576</v>
      </c>
      <c r="I3150" s="172">
        <f>_xll.qlInterestRateIndexValueDate(Index1M,$H3150)</f>
        <v>61576</v>
      </c>
      <c r="J3150" s="177">
        <f>IFERROR(_xll.qlIndexFixing(Index1M,$H3150,TRUE,_xll.ohTrigger(RecalcTrigger,Trigger1M)),NA())</f>
        <v>1.8412699041285167E-2</v>
      </c>
      <c r="K3150" s="44">
        <f>IFERROR(_xll.qlIndexFixing(Index3M,H3150,TRUE,_xll.ohTrigger(RecalcTrigger,Trigger3M)),NA())</f>
        <v>1.8730666476448415E-2</v>
      </c>
      <c r="L3150" s="44">
        <f>IFERROR(_xll.qlIndexFixing(Index6M,$H3150,TRUE,_xll.ohTrigger(RecalcTrigger,Trigger6M)),NA())</f>
        <v>1.8889960034964744E-2</v>
      </c>
      <c r="M3150" s="178">
        <f>IFERROR(_xll.qlIndexFixing(Index1Y,$H3150,TRUE,_xll.ohTrigger(RecalcTrigger,Trigger1Y)),NA())</f>
        <v>1.917040319095209E-2</v>
      </c>
      <c r="N3150" s="177">
        <f>IFERROR(_xll.qlIndexFixing(ONIndex1M,I3150,TRUE,_xll.ohTrigger(RecalcTrigger,Trigger1M)),NA())</f>
        <v>1.8382877805714903E-2</v>
      </c>
      <c r="O3150" s="44">
        <f>IFERROR(_xll.qlIndexFixing(ONIndex3M,I3150,TRUE,_xll.ohTrigger(RecalcTrigger,Trigger3M)),NA())</f>
        <v>1.864871757277009E-2</v>
      </c>
      <c r="P3150" s="44">
        <f>IFERROR(_xll.qlIndexFixing(ONIndex6M,I3150,TRUE,_xll.ohTrigger(RecalcTrigger,Trigger6M)),NA())</f>
        <v>1.8727052561925417E-2</v>
      </c>
      <c r="Q3150" s="178">
        <f>IFERROR(_xll.qlIndexFixing(ONIndex1Y,I3150,TRUE,_xll.ohTrigger(RecalcTrigger,Trigger1Y)),NA())</f>
        <v>1.8845423426245844E-2</v>
      </c>
    </row>
    <row r="3151" spans="2:17" x14ac:dyDescent="0.2">
      <c r="B3151" s="39" t="s">
        <v>42</v>
      </c>
      <c r="D3151" s="42">
        <f>_xll.qlCalendarAdvance(Calendar,$D3150,B3151,"f",FALSE)</f>
        <v>61583</v>
      </c>
      <c r="E3151" s="172">
        <f>_xll.qlInterestRateIndexValueDate(IndexON,D3151)</f>
        <v>61583</v>
      </c>
      <c r="F3151" s="188">
        <f>IFERROR(_xll.qlIndexFixing(IndexON,D3151,TRUE,_xll.ohTrigger(RecalcTrigger,TriggerON)),NA())</f>
        <v>1.8210741492837856E-2</v>
      </c>
      <c r="H3151" s="42">
        <f>_xll.qlCalendarAdvance(Calendar,$H3150,B3151,"f",FALSE)</f>
        <v>61583</v>
      </c>
      <c r="I3151" s="172">
        <f>_xll.qlInterestRateIndexValueDate(Index1M,$H3151)</f>
        <v>61583</v>
      </c>
      <c r="J3151" s="177">
        <f>IFERROR(_xll.qlIndexFixing(Index1M,$H3151,TRUE,_xll.ohTrigger(RecalcTrigger,Trigger1M)),NA())</f>
        <v>1.8419240409916576E-2</v>
      </c>
      <c r="K3151" s="44">
        <f>IFERROR(_xll.qlIndexFixing(Index3M,H3151,TRUE,_xll.ohTrigger(RecalcTrigger,Trigger3M)),NA())</f>
        <v>1.873655296744977E-2</v>
      </c>
      <c r="L3151" s="44">
        <f>IFERROR(_xll.qlIndexFixing(Index6M,$H3151,TRUE,_xll.ohTrigger(RecalcTrigger,Trigger6M)),NA())</f>
        <v>1.8895602761364049E-2</v>
      </c>
      <c r="M3151" s="178">
        <f>IFERROR(_xll.qlIndexFixing(Index1Y,$H3151,TRUE,_xll.ohTrigger(RecalcTrigger,Trigger1Y)),NA())</f>
        <v>1.9175908501384731E-2</v>
      </c>
      <c r="N3151" s="177">
        <f>IFERROR(_xll.qlIndexFixing(ONIndex1M,I3151,TRUE,_xll.ohTrigger(RecalcTrigger,Trigger1M)),NA())</f>
        <v>1.8389447707382045E-2</v>
      </c>
      <c r="O3151" s="44">
        <f>IFERROR(_xll.qlIndexFixing(ONIndex3M,I3151,TRUE,_xll.ohTrigger(RecalcTrigger,Trigger3M)),NA())</f>
        <v>1.8654677507646822E-2</v>
      </c>
      <c r="P3151" s="44">
        <f>IFERROR(_xll.qlIndexFixing(ONIndex6M,I3151,TRUE,_xll.ohTrigger(RecalcTrigger,Trigger6M)),NA())</f>
        <v>1.8732839171388127E-2</v>
      </c>
      <c r="Q3151" s="178">
        <f>IFERROR(_xll.qlIndexFixing(ONIndex1Y,I3151,TRUE,_xll.ohTrigger(RecalcTrigger,Trigger1Y)),NA())</f>
        <v>1.8851217459709968E-2</v>
      </c>
    </row>
    <row r="3152" spans="2:17" x14ac:dyDescent="0.2">
      <c r="B3152" s="39" t="s">
        <v>42</v>
      </c>
      <c r="D3152" s="42">
        <f>_xll.qlCalendarAdvance(Calendar,$D3151,B3152,"f",FALSE)</f>
        <v>61590</v>
      </c>
      <c r="E3152" s="172">
        <f>_xll.qlInterestRateIndexValueDate(IndexON,D3152)</f>
        <v>61590</v>
      </c>
      <c r="F3152" s="188">
        <f>IFERROR(_xll.qlIndexFixing(IndexON,D3152,TRUE,_xll.ohTrigger(RecalcTrigger,TriggerON)),NA())</f>
        <v>1.8216639367011345E-2</v>
      </c>
      <c r="H3152" s="42">
        <f>_xll.qlCalendarAdvance(Calendar,$H3151,B3152,"f",FALSE)</f>
        <v>61590</v>
      </c>
      <c r="I3152" s="172">
        <f>_xll.qlInterestRateIndexValueDate(Index1M,$H3152)</f>
        <v>61590</v>
      </c>
      <c r="J3152" s="177">
        <f>IFERROR(_xll.qlIndexFixing(Index1M,$H3152,TRUE,_xll.ohTrigger(RecalcTrigger,Trigger1M)),NA())</f>
        <v>1.8425764658393028E-2</v>
      </c>
      <c r="K3152" s="44">
        <f>IFERROR(_xll.qlIndexFixing(Index3M,H3152,TRUE,_xll.ohTrigger(RecalcTrigger,Trigger3M)),NA())</f>
        <v>1.8742423885547456E-2</v>
      </c>
      <c r="L3152" s="44">
        <f>IFERROR(_xll.qlIndexFixing(Index6M,$H3152,TRUE,_xll.ohTrigger(RecalcTrigger,Trigger6M)),NA())</f>
        <v>1.8901230302874925E-2</v>
      </c>
      <c r="M3152" s="178">
        <f>IFERROR(_xll.qlIndexFixing(Index1Y,$H3152,TRUE,_xll.ohTrigger(RecalcTrigger,Trigger1Y)),NA())</f>
        <v>1.9181398475732525E-2</v>
      </c>
      <c r="N3152" s="177">
        <f>IFERROR(_xll.qlIndexFixing(ONIndex1M,I3152,TRUE,_xll.ohTrigger(RecalcTrigger,Trigger1M)),NA())</f>
        <v>1.8396000512903576E-2</v>
      </c>
      <c r="O3152" s="44">
        <f>IFERROR(_xll.qlIndexFixing(ONIndex3M,I3152,TRUE,_xll.ohTrigger(RecalcTrigger,Trigger3M)),NA())</f>
        <v>1.8660621933588306E-2</v>
      </c>
      <c r="P3152" s="44">
        <f>IFERROR(_xll.qlIndexFixing(ONIndex6M,I3152,TRUE,_xll.ohTrigger(RecalcTrigger,Trigger6M)),NA())</f>
        <v>1.8738610722857096E-2</v>
      </c>
      <c r="Q3152" s="178">
        <f>IFERROR(_xll.qlIndexFixing(ONIndex1Y,I3152,TRUE,_xll.ohTrigger(RecalcTrigger,Trigger1Y)),NA())</f>
        <v>1.8856996416134475E-2</v>
      </c>
    </row>
    <row r="3153" spans="2:17" x14ac:dyDescent="0.2">
      <c r="B3153" s="39" t="s">
        <v>42</v>
      </c>
      <c r="D3153" s="42">
        <f>_xll.qlCalendarAdvance(Calendar,$D3152,B3153,"f",FALSE)</f>
        <v>61597</v>
      </c>
      <c r="E3153" s="172">
        <f>_xll.qlInterestRateIndexValueDate(IndexON,D3153)</f>
        <v>61597</v>
      </c>
      <c r="F3153" s="188">
        <f>IFERROR(_xll.qlIndexFixing(IndexON,D3153,TRUE,_xll.ohTrigger(RecalcTrigger,TriggerON)),NA())</f>
        <v>1.8222521853656914E-2</v>
      </c>
      <c r="H3153" s="42">
        <f>_xll.qlCalendarAdvance(Calendar,$H3152,B3153,"f",FALSE)</f>
        <v>61597</v>
      </c>
      <c r="I3153" s="172">
        <f>_xll.qlInterestRateIndexValueDate(Index1M,$H3153)</f>
        <v>61597</v>
      </c>
      <c r="J3153" s="177">
        <f>IFERROR(_xll.qlIndexFixing(Index1M,$H3153,TRUE,_xll.ohTrigger(RecalcTrigger,Trigger1M)),NA())</f>
        <v>1.8432271786685054E-2</v>
      </c>
      <c r="K3153" s="44">
        <f>IFERROR(_xll.qlIndexFixing(Index3M,H3153,TRUE,_xll.ohTrigger(RecalcTrigger,Trigger3M)),NA())</f>
        <v>1.8748279230674524E-2</v>
      </c>
      <c r="L3153" s="44">
        <f>IFERROR(_xll.qlIndexFixing(Index6M,$H3153,TRUE,_xll.ohTrigger(RecalcTrigger,Trigger6M)),NA())</f>
        <v>1.8906842659367429E-2</v>
      </c>
      <c r="M3153" s="178">
        <f>IFERROR(_xll.qlIndexFixing(Index1Y,$H3153,TRUE,_xll.ohTrigger(RecalcTrigger,Trigger1Y)),NA())</f>
        <v>1.9186873113747005E-2</v>
      </c>
      <c r="N3153" s="177">
        <f>IFERROR(_xll.qlIndexFixing(ONIndex1M,I3153,TRUE,_xll.ohTrigger(RecalcTrigger,Trigger1M)),NA())</f>
        <v>1.8402536222198451E-2</v>
      </c>
      <c r="O3153" s="44">
        <f>IFERROR(_xll.qlIndexFixing(ONIndex3M,I3153,TRUE,_xll.ohTrigger(RecalcTrigger,Trigger3M)),NA())</f>
        <v>1.8666550850432451E-2</v>
      </c>
      <c r="P3153" s="44">
        <f>IFERROR(_xll.qlIndexFixing(ONIndex6M,I3153,TRUE,_xll.ohTrigger(RecalcTrigger,Trigger6M)),NA())</f>
        <v>1.8744367216413371E-2</v>
      </c>
      <c r="Q3153" s="178">
        <f>IFERROR(_xll.qlIndexFixing(ONIndex1Y,I3153,TRUE,_xll.ohTrigger(RecalcTrigger,Trigger1Y)),NA())</f>
        <v>1.8862760295033087E-2</v>
      </c>
    </row>
    <row r="3154" spans="2:17" x14ac:dyDescent="0.2">
      <c r="B3154" s="39" t="s">
        <v>42</v>
      </c>
      <c r="D3154" s="42">
        <f>_xll.qlCalendarAdvance(Calendar,$D3153,B3154,"f",FALSE)</f>
        <v>61604</v>
      </c>
      <c r="E3154" s="172">
        <f>_xll.qlInterestRateIndexValueDate(IndexON,D3154)</f>
        <v>61604</v>
      </c>
      <c r="F3154" s="188">
        <f>IFERROR(_xll.qlIndexFixing(IndexON,D3154,TRUE,_xll.ohTrigger(RecalcTrigger,TriggerON)),NA())</f>
        <v>1.8228388952693519E-2</v>
      </c>
      <c r="H3154" s="42">
        <f>_xll.qlCalendarAdvance(Calendar,$H3153,B3154,"f",FALSE)</f>
        <v>61604</v>
      </c>
      <c r="I3154" s="172">
        <f>_xll.qlInterestRateIndexValueDate(Index1M,$H3154)</f>
        <v>61604</v>
      </c>
      <c r="J3154" s="177">
        <f>IFERROR(_xll.qlIndexFixing(Index1M,$H3154,TRUE,_xll.ohTrigger(RecalcTrigger,Trigger1M)),NA())</f>
        <v>1.8435979117557233E-2</v>
      </c>
      <c r="K3154" s="44">
        <f>IFERROR(_xll.qlIndexFixing(Index3M,H3154,TRUE,_xll.ohTrigger(RecalcTrigger,Trigger3M)),NA())</f>
        <v>1.8754119002762262E-2</v>
      </c>
      <c r="L3154" s="44">
        <f>IFERROR(_xll.qlIndexFixing(Index6M,$H3154,TRUE,_xll.ohTrigger(RecalcTrigger,Trigger6M)),NA())</f>
        <v>1.8911556885531079E-2</v>
      </c>
      <c r="M3154" s="178">
        <f>IFERROR(_xll.qlIndexFixing(Index1Y,$H3154,TRUE,_xll.ohTrigger(RecalcTrigger,Trigger1Y)),NA())</f>
        <v>1.9192332415180591E-2</v>
      </c>
      <c r="N3154" s="177">
        <f>IFERROR(_xll.qlIndexFixing(ONIndex1M,I3154,TRUE,_xll.ohTrigger(RecalcTrigger,Trigger1M)),NA())</f>
        <v>1.8409054835023531E-2</v>
      </c>
      <c r="O3154" s="44">
        <f>IFERROR(_xll.qlIndexFixing(ONIndex3M,I3154,TRUE,_xll.ohTrigger(RecalcTrigger,Trigger3M)),NA())</f>
        <v>1.8672464258260302E-2</v>
      </c>
      <c r="P3154" s="44">
        <f>IFERROR(_xll.qlIndexFixing(ONIndex6M,I3154,TRUE,_xll.ohTrigger(RecalcTrigger,Trigger6M)),NA())</f>
        <v>1.8750108651894859E-2</v>
      </c>
      <c r="Q3154" s="178">
        <f>IFERROR(_xll.qlIndexFixing(ONIndex1Y,I3154,TRUE,_xll.ohTrigger(RecalcTrigger,Trigger1Y)),NA())</f>
        <v>1.8868509096648944E-2</v>
      </c>
    </row>
    <row r="3155" spans="2:17" x14ac:dyDescent="0.2">
      <c r="B3155" s="39" t="s">
        <v>42</v>
      </c>
      <c r="D3155" s="42">
        <f>_xll.qlCalendarAdvance(Calendar,$D3154,B3155,"f",FALSE)</f>
        <v>61611</v>
      </c>
      <c r="E3155" s="172">
        <f>_xll.qlInterestRateIndexValueDate(IndexON,D3155)</f>
        <v>61611</v>
      </c>
      <c r="F3155" s="188">
        <f>IFERROR(_xll.qlIndexFixing(IndexON,D3155,TRUE,_xll.ohTrigger(RecalcTrigger,TriggerON)),NA())</f>
        <v>1.8234240664202206E-2</v>
      </c>
      <c r="H3155" s="42">
        <f>_xll.qlCalendarAdvance(Calendar,$H3154,B3155,"f",FALSE)</f>
        <v>61611</v>
      </c>
      <c r="I3155" s="172">
        <f>_xll.qlInterestRateIndexValueDate(Index1M,$H3155)</f>
        <v>61611</v>
      </c>
      <c r="J3155" s="177">
        <f>IFERROR(_xll.qlIndexFixing(Index1M,$H3155,TRUE,_xll.ohTrigger(RecalcTrigger,Trigger1M)),NA())</f>
        <v>1.8442454693278137E-2</v>
      </c>
      <c r="K3155" s="44">
        <f>IFERROR(_xll.qlIndexFixing(Index3M,H3155,TRUE,_xll.ohTrigger(RecalcTrigger,Trigger3M)),NA())</f>
        <v>1.8759048812800137E-2</v>
      </c>
      <c r="L3155" s="44">
        <f>IFERROR(_xll.qlIndexFixing(Index6M,$H3155,TRUE,_xll.ohTrigger(RecalcTrigger,Trigger6M)),NA())</f>
        <v>1.8915375233721068E-2</v>
      </c>
      <c r="M3155" s="178">
        <f>IFERROR(_xll.qlIndexFixing(Index1Y,$H3155,TRUE,_xll.ohTrigger(RecalcTrigger,Trigger1Y)),NA())</f>
        <v>1.9197776379787479E-2</v>
      </c>
      <c r="N3155" s="177">
        <f>IFERROR(_xll.qlIndexFixing(ONIndex1M,I3155,TRUE,_xll.ohTrigger(RecalcTrigger,Trigger1M)),NA())</f>
        <v>1.8415556351621953E-2</v>
      </c>
      <c r="O3155" s="44">
        <f>IFERROR(_xll.qlIndexFixing(ONIndex3M,I3155,TRUE,_xll.ohTrigger(RecalcTrigger,Trigger3M)),NA())</f>
        <v>1.8678362157071859E-2</v>
      </c>
      <c r="P3155" s="44">
        <f>IFERROR(_xll.qlIndexFixing(ONIndex6M,I3155,TRUE,_xll.ohTrigger(RecalcTrigger,Trigger6M)),NA())</f>
        <v>1.875583502930156E-2</v>
      </c>
      <c r="Q3155" s="178">
        <f>IFERROR(_xll.qlIndexFixing(ONIndex1Y,I3155,TRUE,_xll.ohTrigger(RecalcTrigger,Trigger1Y)),NA())</f>
        <v>1.8874242820982046E-2</v>
      </c>
    </row>
    <row r="3156" spans="2:17" x14ac:dyDescent="0.2">
      <c r="B3156" s="39" t="s">
        <v>42</v>
      </c>
      <c r="D3156" s="42">
        <f>_xll.qlCalendarAdvance(Calendar,$D3155,B3156,"f",FALSE)</f>
        <v>61618</v>
      </c>
      <c r="E3156" s="172">
        <f>_xll.qlInterestRateIndexValueDate(IndexON,D3156)</f>
        <v>61618</v>
      </c>
      <c r="F3156" s="188">
        <f>IFERROR(_xll.qlIndexFixing(IndexON,D3156,TRUE,_xll.ohTrigger(RecalcTrigger,TriggerON)),NA())</f>
        <v>1.8240076988182974E-2</v>
      </c>
      <c r="H3156" s="42">
        <f>_xll.qlCalendarAdvance(Calendar,$H3155,B3156,"f",FALSE)</f>
        <v>61618</v>
      </c>
      <c r="I3156" s="172">
        <f>_xll.qlInterestRateIndexValueDate(Index1M,$H3156)</f>
        <v>61618</v>
      </c>
      <c r="J3156" s="177">
        <f>IFERROR(_xll.qlIndexFixing(Index1M,$H3156,TRUE,_xll.ohTrigger(RecalcTrigger,Trigger1M)),NA())</f>
        <v>1.8448913150981738E-2</v>
      </c>
      <c r="K3156" s="44">
        <f>IFERROR(_xll.qlIndexFixing(Index3M,H3156,TRUE,_xll.ohTrigger(RecalcTrigger,Trigger3M)),NA())</f>
        <v>1.8764858253046461E-2</v>
      </c>
      <c r="L3156" s="44">
        <f>IFERROR(_xll.qlIndexFixing(Index6M,$H3156,TRUE,_xll.ohTrigger(RecalcTrigger,Trigger6M)),NA())</f>
        <v>1.892094442646565E-2</v>
      </c>
      <c r="M3156" s="178">
        <f>IFERROR(_xll.qlIndexFixing(Index1Y,$H3156,TRUE,_xll.ohTrigger(RecalcTrigger,Trigger1Y)),NA())</f>
        <v>1.9203205007320312E-2</v>
      </c>
      <c r="N3156" s="177">
        <f>IFERROR(_xll.qlIndexFixing(ONIndex1M,I3156,TRUE,_xll.ohTrigger(RecalcTrigger,Trigger1M)),NA())</f>
        <v>1.842204077199372E-2</v>
      </c>
      <c r="O3156" s="44">
        <f>IFERROR(_xll.qlIndexFixing(ONIndex3M,I3156,TRUE,_xll.ohTrigger(RecalcTrigger,Trigger3M)),NA())</f>
        <v>1.8684244546867124E-2</v>
      </c>
      <c r="P3156" s="44">
        <f>IFERROR(_xll.qlIndexFixing(ONIndex6M,I3156,TRUE,_xll.ohTrigger(RecalcTrigger,Trigger6M)),NA())</f>
        <v>1.8761546348876612E-2</v>
      </c>
      <c r="Q3156" s="178">
        <f>IFERROR(_xll.qlIndexFixing(ONIndex1Y,I3156,TRUE,_xll.ohTrigger(RecalcTrigger,Trigger1Y)),NA())</f>
        <v>1.8879961468113438E-2</v>
      </c>
    </row>
    <row r="3157" spans="2:17" x14ac:dyDescent="0.2">
      <c r="B3157" s="39" t="s">
        <v>42</v>
      </c>
      <c r="D3157" s="42">
        <f>_xll.qlCalendarAdvance(Calendar,$D3156,B3157,"f",FALSE)</f>
        <v>61625</v>
      </c>
      <c r="E3157" s="172">
        <f>_xll.qlInterestRateIndexValueDate(IndexON,D3157)</f>
        <v>61625</v>
      </c>
      <c r="F3157" s="188">
        <f>IFERROR(_xll.qlIndexFixing(IndexON,D3157,TRUE,_xll.ohTrigger(RecalcTrigger,TriggerON)),NA())</f>
        <v>1.8245897924554777E-2</v>
      </c>
      <c r="H3157" s="42">
        <f>_xll.qlCalendarAdvance(Calendar,$H3156,B3157,"f",FALSE)</f>
        <v>61625</v>
      </c>
      <c r="I3157" s="172">
        <f>_xll.qlInterestRateIndexValueDate(Index1M,$H3157)</f>
        <v>61625</v>
      </c>
      <c r="J3157" s="177">
        <f>IFERROR(_xll.qlIndexFixing(Index1M,$H3157,TRUE,_xll.ohTrigger(RecalcTrigger,Trigger1M)),NA())</f>
        <v>1.8455354490638325E-2</v>
      </c>
      <c r="K3157" s="44">
        <f>IFERROR(_xll.qlIndexFixing(Index3M,H3157,TRUE,_xll.ohTrigger(RecalcTrigger,Trigger3M)),NA())</f>
        <v>1.8770652120761143E-2</v>
      </c>
      <c r="L3157" s="44">
        <f>IFERROR(_xll.qlIndexFixing(Index6M,$H3157,TRUE,_xll.ohTrigger(RecalcTrigger,Trigger6M)),NA())</f>
        <v>1.8926498435808341E-2</v>
      </c>
      <c r="M3157" s="178">
        <f>IFERROR(_xll.qlIndexFixing(Index1Y,$H3157,TRUE,_xll.ohTrigger(RecalcTrigger,Trigger1Y)),NA())</f>
        <v>1.9208618297534397E-2</v>
      </c>
      <c r="N3157" s="177">
        <f>IFERROR(_xll.qlIndexFixing(ONIndex1M,I3157,TRUE,_xll.ohTrigger(RecalcTrigger,Trigger1M)),NA())</f>
        <v>1.8428508096138829E-2</v>
      </c>
      <c r="O3157" s="44">
        <f>IFERROR(_xll.qlIndexFixing(ONIndex3M,I3157,TRUE,_xll.ohTrigger(RecalcTrigger,Trigger3M)),NA())</f>
        <v>1.8690111427646094E-2</v>
      </c>
      <c r="P3157" s="44">
        <f>IFERROR(_xll.qlIndexFixing(ONIndex6M,I3157,TRUE,_xll.ohTrigger(RecalcTrigger,Trigger6M)),NA())</f>
        <v>1.8767242610295831E-2</v>
      </c>
      <c r="Q3157" s="178">
        <f>IFERROR(_xll.qlIndexFixing(ONIndex1Y,I3157,TRUE,_xll.ohTrigger(RecalcTrigger,Trigger1Y)),NA())</f>
        <v>1.8885665037718935E-2</v>
      </c>
    </row>
    <row r="3158" spans="2:17" x14ac:dyDescent="0.2">
      <c r="B3158" s="39" t="s">
        <v>42</v>
      </c>
      <c r="D3158" s="42">
        <f>_xll.qlCalendarAdvance(Calendar,$D3157,B3158,"f",FALSE)</f>
        <v>61632</v>
      </c>
      <c r="E3158" s="172">
        <f>_xll.qlInterestRateIndexValueDate(IndexON,D3158)</f>
        <v>61632</v>
      </c>
      <c r="F3158" s="188">
        <f>IFERROR(_xll.qlIndexFixing(IndexON,D3158,TRUE,_xll.ohTrigger(RecalcTrigger,TriggerON)),NA())</f>
        <v>1.8251703473236569E-2</v>
      </c>
      <c r="H3158" s="42">
        <f>_xll.qlCalendarAdvance(Calendar,$H3157,B3158,"f",FALSE)</f>
        <v>61632</v>
      </c>
      <c r="I3158" s="172">
        <f>_xll.qlInterestRateIndexValueDate(Index1M,$H3158)</f>
        <v>61632</v>
      </c>
      <c r="J3158" s="177">
        <f>IFERROR(_xll.qlIndexFixing(Index1M,$H3158,TRUE,_xll.ohTrigger(RecalcTrigger,Trigger1M)),NA())</f>
        <v>1.8461778712220878E-2</v>
      </c>
      <c r="K3158" s="44">
        <f>IFERROR(_xll.qlIndexFixing(Index3M,H3158,TRUE,_xll.ohTrigger(RecalcTrigger,Trigger3M)),NA())</f>
        <v>1.8777322359350035E-2</v>
      </c>
      <c r="L3158" s="44">
        <f>IFERROR(_xll.qlIndexFixing(Index6M,$H3158,TRUE,_xll.ohTrigger(RecalcTrigger,Trigger6M)),NA())</f>
        <v>1.8932037261625113E-2</v>
      </c>
      <c r="M3158" s="178">
        <f>IFERROR(_xll.qlIndexFixing(Index1Y,$H3158,TRUE,_xll.ohTrigger(RecalcTrigger,Trigger1Y)),NA())</f>
        <v>1.921401625018504E-2</v>
      </c>
      <c r="N3158" s="177">
        <f>IFERROR(_xll.qlIndexFixing(ONIndex1M,I3158,TRUE,_xll.ohTrigger(RecalcTrigger,Trigger1M)),NA())</f>
        <v>1.843495832389519E-2</v>
      </c>
      <c r="O3158" s="44">
        <f>IFERROR(_xll.qlIndexFixing(ONIndex3M,I3158,TRUE,_xll.ohTrigger(RecalcTrigger,Trigger3M)),NA())</f>
        <v>1.8695962799408772E-2</v>
      </c>
      <c r="P3158" s="44">
        <f>IFERROR(_xll.qlIndexFixing(ONIndex6M,I3158,TRUE,_xll.ohTrigger(RecalcTrigger,Trigger6M)),NA())</f>
        <v>1.8772923813721309E-2</v>
      </c>
      <c r="Q3158" s="178">
        <f>IFERROR(_xll.qlIndexFixing(ONIndex1Y,I3158,TRUE,_xll.ohTrigger(RecalcTrigger,Trigger1Y)),NA())</f>
        <v>1.8891353530203769E-2</v>
      </c>
    </row>
    <row r="3159" spans="2:17" x14ac:dyDescent="0.2">
      <c r="B3159" s="39" t="s">
        <v>42</v>
      </c>
      <c r="D3159" s="42">
        <f>_xll.qlCalendarAdvance(Calendar,$D3158,B3159,"f",FALSE)</f>
        <v>61639</v>
      </c>
      <c r="E3159" s="172">
        <f>_xll.qlInterestRateIndexValueDate(IndexON,D3159)</f>
        <v>61639</v>
      </c>
      <c r="F3159" s="188">
        <f>IFERROR(_xll.qlIndexFixing(IndexON,D3159,TRUE,_xll.ohTrigger(RecalcTrigger,TriggerON)),NA())</f>
        <v>1.8257493634390443E-2</v>
      </c>
      <c r="H3159" s="42">
        <f>_xll.qlCalendarAdvance(Calendar,$H3158,B3159,"f",FALSE)</f>
        <v>61639</v>
      </c>
      <c r="I3159" s="172">
        <f>_xll.qlInterestRateIndexValueDate(Index1M,$H3159)</f>
        <v>61639</v>
      </c>
      <c r="J3159" s="177">
        <f>IFERROR(_xll.qlIndexFixing(Index1M,$H3159,TRUE,_xll.ohTrigger(RecalcTrigger,Trigger1M)),NA())</f>
        <v>1.8470955030869599E-2</v>
      </c>
      <c r="K3159" s="44">
        <f>IFERROR(_xll.qlIndexFixing(Index3M,H3159,TRUE,_xll.ohTrigger(RecalcTrigger,Trigger3M)),NA())</f>
        <v>1.8783084265214824E-2</v>
      </c>
      <c r="L3159" s="44">
        <f>IFERROR(_xll.qlIndexFixing(Index6M,$H3159,TRUE,_xll.ohTrigger(RecalcTrigger,Trigger6M)),NA())</f>
        <v>1.8938439950714221E-2</v>
      </c>
      <c r="M3159" s="178">
        <f>IFERROR(_xll.qlIndexFixing(Index1Y,$H3159,TRUE,_xll.ohTrigger(RecalcTrigger,Trigger1Y)),NA())</f>
        <v>1.9219398865028436E-2</v>
      </c>
      <c r="N3159" s="177">
        <f>IFERROR(_xll.qlIndexFixing(ONIndex1M,I3159,TRUE,_xll.ohTrigger(RecalcTrigger,Trigger1M)),NA())</f>
        <v>1.8441391455424894E-2</v>
      </c>
      <c r="O3159" s="44">
        <f>IFERROR(_xll.qlIndexFixing(ONIndex3M,I3159,TRUE,_xll.ohTrigger(RecalcTrigger,Trigger3M)),NA())</f>
        <v>1.8701798662074109E-2</v>
      </c>
      <c r="P3159" s="44">
        <f>IFERROR(_xll.qlIndexFixing(ONIndex6M,I3159,TRUE,_xll.ohTrigger(RecalcTrigger,Trigger6M)),NA())</f>
        <v>1.8778589959153047E-2</v>
      </c>
      <c r="Q3159" s="178">
        <f>IFERROR(_xll.qlIndexFixing(ONIndex1Y,I3159,TRUE,_xll.ohTrigger(RecalcTrigger,Trigger1Y)),NA())</f>
        <v>1.8897026945162709E-2</v>
      </c>
    </row>
    <row r="3160" spans="2:17" x14ac:dyDescent="0.2">
      <c r="B3160" s="39" t="s">
        <v>42</v>
      </c>
      <c r="D3160" s="42">
        <f>_xll.qlCalendarAdvance(Calendar,$D3159,B3160,"f",FALSE)</f>
        <v>61646</v>
      </c>
      <c r="E3160" s="172">
        <f>_xll.qlInterestRateIndexValueDate(IndexON,D3160)</f>
        <v>61646</v>
      </c>
      <c r="F3160" s="188">
        <f>IFERROR(_xll.qlIndexFixing(IndexON,D3160,TRUE,_xll.ohTrigger(RecalcTrigger,TriggerON)),NA())</f>
        <v>1.8263268408016398E-2</v>
      </c>
      <c r="H3160" s="42">
        <f>_xll.qlCalendarAdvance(Calendar,$H3159,B3160,"f",FALSE)</f>
        <v>61646</v>
      </c>
      <c r="I3160" s="172">
        <f>_xll.qlInterestRateIndexValueDate(Index1M,$H3160)</f>
        <v>61646</v>
      </c>
      <c r="J3160" s="177">
        <f>IFERROR(_xll.qlIndexFixing(Index1M,$H3160,TRUE,_xll.ohTrigger(RecalcTrigger,Trigger1M)),NA())</f>
        <v>1.8477342317025778E-2</v>
      </c>
      <c r="K3160" s="44">
        <f>IFERROR(_xll.qlIndexFixing(Index3M,H3160,TRUE,_xll.ohTrigger(RecalcTrigger,Trigger3M)),NA())</f>
        <v>1.8788830597633286E-2</v>
      </c>
      <c r="L3160" s="44">
        <f>IFERROR(_xll.qlIndexFixing(Index6M,$H3160,TRUE,_xll.ohTrigger(RecalcTrigger,Trigger6M)),NA())</f>
        <v>1.8943947608998524E-2</v>
      </c>
      <c r="M3160" s="178">
        <f>IFERROR(_xll.qlIndexFixing(Index1Y,$H3160,TRUE,_xll.ohTrigger(RecalcTrigger,Trigger1Y)),NA())</f>
        <v>1.9224766141820337E-2</v>
      </c>
      <c r="N3160" s="177">
        <f>IFERROR(_xll.qlIndexFixing(ONIndex1M,I3160,TRUE,_xll.ohTrigger(RecalcTrigger,Trigger1M)),NA())</f>
        <v>1.8447807490565848E-2</v>
      </c>
      <c r="O3160" s="44">
        <f>IFERROR(_xll.qlIndexFixing(ONIndex3M,I3160,TRUE,_xll.ohTrigger(RecalcTrigger,Trigger3M)),NA())</f>
        <v>1.87076190158042E-2</v>
      </c>
      <c r="P3160" s="44">
        <f>IFERROR(_xll.qlIndexFixing(ONIndex6M,I3160,TRUE,_xll.ohTrigger(RecalcTrigger,Trigger6M)),NA())</f>
        <v>1.878424104667209E-2</v>
      </c>
      <c r="Q3160" s="178">
        <f>IFERROR(_xll.qlIndexFixing(ONIndex1Y,I3160,TRUE,_xll.ohTrigger(RecalcTrigger,Trigger1Y)),NA())</f>
        <v>1.890268528291994E-2</v>
      </c>
    </row>
    <row r="3161" spans="2:17" x14ac:dyDescent="0.2">
      <c r="B3161" s="39" t="s">
        <v>42</v>
      </c>
      <c r="D3161" s="42">
        <f>_xll.qlCalendarAdvance(Calendar,$D3160,B3161,"f",FALSE)</f>
        <v>61653</v>
      </c>
      <c r="E3161" s="172">
        <f>_xll.qlInterestRateIndexValueDate(IndexON,D3161)</f>
        <v>61653</v>
      </c>
      <c r="F3161" s="188">
        <f>IFERROR(_xll.qlIndexFixing(IndexON,D3161,TRUE,_xll.ohTrigger(RecalcTrigger,TriggerON)),NA())</f>
        <v>1.8269027794033388E-2</v>
      </c>
      <c r="H3161" s="42">
        <f>_xll.qlCalendarAdvance(Calendar,$H3160,B3161,"f",FALSE)</f>
        <v>61653</v>
      </c>
      <c r="I3161" s="172">
        <f>_xll.qlInterestRateIndexValueDate(Index1M,$H3161)</f>
        <v>61653</v>
      </c>
      <c r="J3161" s="177">
        <f>IFERROR(_xll.qlIndexFixing(Index1M,$H3161,TRUE,_xll.ohTrigger(RecalcTrigger,Trigger1M)),NA())</f>
        <v>1.8483712482761757E-2</v>
      </c>
      <c r="K3161" s="44">
        <f>IFERROR(_xll.qlIndexFixing(Index3M,H3161,TRUE,_xll.ohTrigger(RecalcTrigger,Trigger3M)),NA())</f>
        <v>1.8794561356534945E-2</v>
      </c>
      <c r="L3161" s="44">
        <f>IFERROR(_xll.qlIndexFixing(Index6M,$H3161,TRUE,_xll.ohTrigger(RecalcTrigger,Trigger6M)),NA())</f>
        <v>1.8949440082675646E-2</v>
      </c>
      <c r="M3161" s="178">
        <f>IFERROR(_xll.qlIndexFixing(Index1Y,$H3161,TRUE,_xll.ohTrigger(RecalcTrigger,Trigger1Y)),NA())</f>
        <v>1.9230118080319381E-2</v>
      </c>
      <c r="N3161" s="177">
        <f>IFERROR(_xll.qlIndexFixing(ONIndex1M,I3161,TRUE,_xll.ohTrigger(RecalcTrigger,Trigger1M)),NA())</f>
        <v>1.8454206429561193E-2</v>
      </c>
      <c r="O3161" s="44">
        <f>IFERROR(_xll.qlIndexFixing(ONIndex3M,I3161,TRUE,_xll.ohTrigger(RecalcTrigger,Trigger3M)),NA())</f>
        <v>1.8713423860355904E-2</v>
      </c>
      <c r="P3161" s="44">
        <f>IFERROR(_xll.qlIndexFixing(ONIndex6M,I3161,TRUE,_xll.ohTrigger(RecalcTrigger,Trigger6M)),NA())</f>
        <v>1.8789877076197392E-2</v>
      </c>
      <c r="Q3161" s="178">
        <f>IFERROR(_xll.qlIndexFixing(ONIndex1Y,I3161,TRUE,_xll.ohTrigger(RecalcTrigger,Trigger1Y)),NA())</f>
        <v>1.8908328543232322E-2</v>
      </c>
    </row>
    <row r="3162" spans="2:17" x14ac:dyDescent="0.2">
      <c r="B3162" s="39" t="s">
        <v>42</v>
      </c>
      <c r="D3162" s="42">
        <f>_xll.qlCalendarAdvance(Calendar,$D3161,B3162,"f",FALSE)</f>
        <v>61660</v>
      </c>
      <c r="E3162" s="172">
        <f>_xll.qlInterestRateIndexValueDate(IndexON,D3162)</f>
        <v>61660</v>
      </c>
      <c r="F3162" s="188">
        <f>IFERROR(_xll.qlIndexFixing(IndexON,D3162,TRUE,_xll.ohTrigger(RecalcTrigger,TriggerON)),NA())</f>
        <v>1.827477179252246E-2</v>
      </c>
      <c r="H3162" s="42">
        <f>_xll.qlCalendarAdvance(Calendar,$H3161,B3162,"f",FALSE)</f>
        <v>61660</v>
      </c>
      <c r="I3162" s="172">
        <f>_xll.qlInterestRateIndexValueDate(Index1M,$H3162)</f>
        <v>61660</v>
      </c>
      <c r="J3162" s="177">
        <f>IFERROR(_xll.qlIndexFixing(Index1M,$H3162,TRUE,_xll.ohTrigger(RecalcTrigger,Trigger1M)),NA())</f>
        <v>1.8490065528040701E-2</v>
      </c>
      <c r="K3162" s="44">
        <f>IFERROR(_xll.qlIndexFixing(Index3M,H3162,TRUE,_xll.ohTrigger(RecalcTrigger,Trigger3M)),NA())</f>
        <v>1.8800276541855499E-2</v>
      </c>
      <c r="L3162" s="44">
        <f>IFERROR(_xll.qlIndexFixing(Index6M,$H3162,TRUE,_xll.ohTrigger(RecalcTrigger,Trigger6M)),NA())</f>
        <v>1.8954917371621346E-2</v>
      </c>
      <c r="M3162" s="178">
        <f>IFERROR(_xll.qlIndexFixing(Index1Y,$H3162,TRUE,_xll.ohTrigger(RecalcTrigger,Trigger1Y)),NA())</f>
        <v>1.9235454680282871E-2</v>
      </c>
      <c r="N3162" s="177">
        <f>IFERROR(_xll.qlIndexFixing(ONIndex1M,I3162,TRUE,_xll.ohTrigger(RecalcTrigger,Trigger1M)),NA())</f>
        <v>1.8460588272086742E-2</v>
      </c>
      <c r="O3162" s="44">
        <f>IFERROR(_xll.qlIndexFixing(ONIndex3M,I3162,TRUE,_xll.ohTrigger(RecalcTrigger,Trigger3M)),NA())</f>
        <v>1.8719213195891315E-2</v>
      </c>
      <c r="P3162" s="44">
        <f>IFERROR(_xll.qlIndexFixing(ONIndex6M,I3162,TRUE,_xll.ohTrigger(RecalcTrigger,Trigger6M)),NA())</f>
        <v>1.8795498047566861E-2</v>
      </c>
      <c r="Q3162" s="178">
        <f>IFERROR(_xll.qlIndexFixing(ONIndex1Y,I3162,TRUE,_xll.ohTrigger(RecalcTrigger,Trigger1Y)),NA())</f>
        <v>1.8913956726342995E-2</v>
      </c>
    </row>
    <row r="3163" spans="2:17" x14ac:dyDescent="0.2">
      <c r="B3163" s="39" t="s">
        <v>42</v>
      </c>
      <c r="D3163" s="42">
        <f>_xll.qlCalendarAdvance(Calendar,$D3162,B3163,"f",FALSE)</f>
        <v>61667</v>
      </c>
      <c r="E3163" s="172">
        <f>_xll.qlInterestRateIndexValueDate(IndexON,D3163)</f>
        <v>61667</v>
      </c>
      <c r="F3163" s="188">
        <f>IFERROR(_xll.qlIndexFixing(IndexON,D3163,TRUE,_xll.ohTrigger(RecalcTrigger,TriggerON)),NA())</f>
        <v>1.828050040332152E-2</v>
      </c>
      <c r="H3163" s="42">
        <f>_xll.qlCalendarAdvance(Calendar,$H3162,B3163,"f",FALSE)</f>
        <v>61667</v>
      </c>
      <c r="I3163" s="172">
        <f>_xll.qlInterestRateIndexValueDate(Index1M,$H3163)</f>
        <v>61667</v>
      </c>
      <c r="J3163" s="177">
        <f>IFERROR(_xll.qlIndexFixing(Index1M,$H3163,TRUE,_xll.ohTrigger(RecalcTrigger,Trigger1M)),NA())</f>
        <v>1.8493643048088426E-2</v>
      </c>
      <c r="K3163" s="44">
        <f>IFERROR(_xll.qlIndexFixing(Index3M,H3163,TRUE,_xll.ohTrigger(RecalcTrigger,Trigger3M)),NA())</f>
        <v>1.8805976153525351E-2</v>
      </c>
      <c r="L3163" s="44">
        <f>IFERROR(_xll.qlIndexFixing(Index6M,$H3163,TRUE,_xll.ohTrigger(RecalcTrigger,Trigger6M)),NA())</f>
        <v>1.8959503633492886E-2</v>
      </c>
      <c r="M3163" s="178">
        <f>IFERROR(_xll.qlIndexFixing(Index1Y,$H3163,TRUE,_xll.ohTrigger(RecalcTrigger,Trigger1Y)),NA())</f>
        <v>1.9240775941469668E-2</v>
      </c>
      <c r="N3163" s="177">
        <f>IFERROR(_xll.qlIndexFixing(ONIndex1M,I3163,TRUE,_xll.ohTrigger(RecalcTrigger,Trigger1M)),NA())</f>
        <v>1.8466953018466681E-2</v>
      </c>
      <c r="O3163" s="44">
        <f>IFERROR(_xll.qlIndexFixing(ONIndex3M,I3163,TRUE,_xll.ohTrigger(RecalcTrigger,Trigger3M)),NA())</f>
        <v>1.8724987022410433E-2</v>
      </c>
      <c r="P3163" s="44">
        <f>IFERROR(_xll.qlIndexFixing(ONIndex6M,I3163,TRUE,_xll.ohTrigger(RecalcTrigger,Trigger6M)),NA())</f>
        <v>1.8801103961104682E-2</v>
      </c>
      <c r="Q3163" s="178">
        <f>IFERROR(_xll.qlIndexFixing(ONIndex1Y,I3163,TRUE,_xll.ohTrigger(RecalcTrigger,Trigger1Y)),NA())</f>
        <v>1.891956983200882E-2</v>
      </c>
    </row>
    <row r="3164" spans="2:17" x14ac:dyDescent="0.2">
      <c r="B3164" s="39" t="s">
        <v>42</v>
      </c>
      <c r="D3164" s="42">
        <f>_xll.qlCalendarAdvance(Calendar,$D3163,B3164,"f",FALSE)</f>
        <v>61674</v>
      </c>
      <c r="E3164" s="172">
        <f>_xll.qlInterestRateIndexValueDate(IndexON,D3164)</f>
        <v>61674</v>
      </c>
      <c r="F3164" s="188">
        <f>IFERROR(_xll.qlIndexFixing(IndexON,D3164,TRUE,_xll.ohTrigger(RecalcTrigger,TriggerON)),NA())</f>
        <v>1.8286213626592662E-2</v>
      </c>
      <c r="H3164" s="42">
        <f>_xll.qlCalendarAdvance(Calendar,$H3163,B3164,"f",FALSE)</f>
        <v>61674</v>
      </c>
      <c r="I3164" s="172">
        <f>_xll.qlInterestRateIndexValueDate(Index1M,$H3164)</f>
        <v>61674</v>
      </c>
      <c r="J3164" s="177">
        <f>IFERROR(_xll.qlIndexFixing(Index1M,$H3164,TRUE,_xll.ohTrigger(RecalcTrigger,Trigger1M)),NA())</f>
        <v>1.8499964560662163E-2</v>
      </c>
      <c r="K3164" s="44">
        <f>IFERROR(_xll.qlIndexFixing(Index3M,H3164,TRUE,_xll.ohTrigger(RecalcTrigger,Trigger3M)),NA())</f>
        <v>1.8811660191481956E-2</v>
      </c>
      <c r="L3164" s="44">
        <f>IFERROR(_xll.qlIndexFixing(Index6M,$H3164,TRUE,_xll.ohTrigger(RecalcTrigger,Trigger6M)),NA())</f>
        <v>1.8964951355562431E-2</v>
      </c>
      <c r="M3164" s="178">
        <f>IFERROR(_xll.qlIndexFixing(Index1Y,$H3164,TRUE,_xll.ohTrigger(RecalcTrigger,Trigger1Y)),NA())</f>
        <v>1.9246081863639297E-2</v>
      </c>
      <c r="N3164" s="177">
        <f>IFERROR(_xll.qlIndexFixing(ONIndex1M,I3164,TRUE,_xll.ohTrigger(RecalcTrigger,Trigger1M)),NA())</f>
        <v>1.8473300668538917E-2</v>
      </c>
      <c r="O3164" s="44">
        <f>IFERROR(_xll.qlIndexFixing(ONIndex3M,I3164,TRUE,_xll.ohTrigger(RecalcTrigger,Trigger3M)),NA())</f>
        <v>1.873074534007535E-2</v>
      </c>
      <c r="P3164" s="44">
        <f>IFERROR(_xll.qlIndexFixing(ONIndex6M,I3164,TRUE,_xll.ohTrigger(RecalcTrigger,Trigger6M)),NA())</f>
        <v>1.8806694816486669E-2</v>
      </c>
      <c r="Q3164" s="178">
        <f>IFERROR(_xll.qlIndexFixing(ONIndex1Y,I3164,TRUE,_xll.ohTrigger(RecalcTrigger,Trigger1Y)),NA())</f>
        <v>1.8925167860553982E-2</v>
      </c>
    </row>
    <row r="3165" spans="2:17" x14ac:dyDescent="0.2">
      <c r="B3165" s="39" t="s">
        <v>42</v>
      </c>
      <c r="D3165" s="42">
        <f>_xll.qlCalendarAdvance(Calendar,$D3164,B3165,"f",FALSE)</f>
        <v>61681</v>
      </c>
      <c r="E3165" s="172">
        <f>_xll.qlInterestRateIndexValueDate(IndexON,D3165)</f>
        <v>61681</v>
      </c>
      <c r="F3165" s="188">
        <f>IFERROR(_xll.qlIndexFixing(IndexON,D3165,TRUE,_xll.ohTrigger(RecalcTrigger,TriggerON)),NA())</f>
        <v>1.8291911462335886E-2</v>
      </c>
      <c r="H3165" s="42">
        <f>_xll.qlCalendarAdvance(Calendar,$H3164,B3165,"f",FALSE)</f>
        <v>61681</v>
      </c>
      <c r="I3165" s="172">
        <f>_xll.qlInterestRateIndexValueDate(Index1M,$H3165)</f>
        <v>61681</v>
      </c>
      <c r="J3165" s="177">
        <f>IFERROR(_xll.qlIndexFixing(Index1M,$H3165,TRUE,_xll.ohTrigger(RecalcTrigger,Trigger1M)),NA())</f>
        <v>1.8506268954980865E-2</v>
      </c>
      <c r="K3165" s="44">
        <f>IFERROR(_xll.qlIndexFixing(Index3M,H3165,TRUE,_xll.ohTrigger(RecalcTrigger,Trigger3M)),NA())</f>
        <v>1.8817328655653952E-2</v>
      </c>
      <c r="L3165" s="44">
        <f>IFERROR(_xll.qlIndexFixing(Index6M,$H3165,TRUE,_xll.ohTrigger(RecalcTrigger,Trigger6M)),NA())</f>
        <v>1.8970383893244996E-2</v>
      </c>
      <c r="M3165" s="178">
        <f>IFERROR(_xll.qlIndexFixing(Index1Y,$H3165,TRUE,_xll.ohTrigger(RecalcTrigger,Trigger1Y)),NA())</f>
        <v>1.9251372446551951E-2</v>
      </c>
      <c r="N3165" s="177">
        <f>IFERROR(_xll.qlIndexFixing(ONIndex1M,I3165,TRUE,_xll.ohTrigger(RecalcTrigger,Trigger1M)),NA())</f>
        <v>1.847963122230345E-2</v>
      </c>
      <c r="O3165" s="44">
        <f>IFERROR(_xll.qlIndexFixing(ONIndex3M,I3165,TRUE,_xll.ohTrigger(RecalcTrigger,Trigger3M)),NA())</f>
        <v>1.8736488148480834E-2</v>
      </c>
      <c r="P3165" s="44">
        <f>IFERROR(_xll.qlIndexFixing(ONIndex6M,I3165,TRUE,_xll.ohTrigger(RecalcTrigger,Trigger6M)),NA())</f>
        <v>1.8812270613955961E-2</v>
      </c>
      <c r="Q3165" s="178">
        <f>IFERROR(_xll.qlIndexFixing(ONIndex1Y,I3165,TRUE,_xll.ohTrigger(RecalcTrigger,Trigger1Y)),NA())</f>
        <v>1.8930750811573249E-2</v>
      </c>
    </row>
    <row r="3166" spans="2:17" x14ac:dyDescent="0.2">
      <c r="B3166" s="39" t="s">
        <v>42</v>
      </c>
      <c r="D3166" s="42">
        <f>_xll.qlCalendarAdvance(Calendar,$D3165,B3166,"f",FALSE)</f>
        <v>61688</v>
      </c>
      <c r="E3166" s="172">
        <f>_xll.qlInterestRateIndexValueDate(IndexON,D3166)</f>
        <v>61688</v>
      </c>
      <c r="F3166" s="188">
        <f>IFERROR(_xll.qlIndexFixing(IndexON,D3166,TRUE,_xll.ohTrigger(RecalcTrigger,TriggerON)),NA())</f>
        <v>1.8297593910389098E-2</v>
      </c>
      <c r="H3166" s="42">
        <f>_xll.qlCalendarAdvance(Calendar,$H3165,B3166,"f",FALSE)</f>
        <v>61688</v>
      </c>
      <c r="I3166" s="172">
        <f>_xll.qlInterestRateIndexValueDate(Index1M,$H3166)</f>
        <v>61688</v>
      </c>
      <c r="J3166" s="177">
        <f>IFERROR(_xll.qlIndexFixing(Index1M,$H3166,TRUE,_xll.ohTrigger(RecalcTrigger,Trigger1M)),NA())</f>
        <v>1.851255623100671E-2</v>
      </c>
      <c r="K3166" s="44">
        <f>IFERROR(_xll.qlIndexFixing(Index3M,H3166,TRUE,_xll.ohTrigger(RecalcTrigger,Trigger3M)),NA())</f>
        <v>1.8822981545975274E-2</v>
      </c>
      <c r="L3166" s="44">
        <f>IFERROR(_xll.qlIndexFixing(Index6M,$H3166,TRUE,_xll.ohTrigger(RecalcTrigger,Trigger6M)),NA())</f>
        <v>1.8975801246418338E-2</v>
      </c>
      <c r="M3166" s="178">
        <f>IFERROR(_xll.qlIndexFixing(Index1Y,$H3166,TRUE,_xll.ohTrigger(RecalcTrigger,Trigger1Y)),NA())</f>
        <v>1.9256647689968931E-2</v>
      </c>
      <c r="N3166" s="177">
        <f>IFERROR(_xll.qlIndexFixing(ONIndex1M,I3166,TRUE,_xll.ohTrigger(RecalcTrigger,Trigger1M)),NA())</f>
        <v>1.8485944679679234E-2</v>
      </c>
      <c r="O3166" s="44">
        <f>IFERROR(_xll.qlIndexFixing(ONIndex3M,I3166,TRUE,_xll.ohTrigger(RecalcTrigger,Trigger3M)),NA())</f>
        <v>1.8742215447870025E-2</v>
      </c>
      <c r="P3166" s="44">
        <f>IFERROR(_xll.qlIndexFixing(ONIndex6M,I3166,TRUE,_xll.ohTrigger(RecalcTrigger,Trigger6M)),NA())</f>
        <v>1.8817831353350467E-2</v>
      </c>
      <c r="Q3166" s="178">
        <f>IFERROR(_xll.qlIndexFixing(ONIndex1Y,I3166,TRUE,_xll.ohTrigger(RecalcTrigger,Trigger1Y)),NA())</f>
        <v>1.8936318685309761E-2</v>
      </c>
    </row>
    <row r="3167" spans="2:17" x14ac:dyDescent="0.2">
      <c r="B3167" s="39" t="s">
        <v>42</v>
      </c>
      <c r="D3167" s="42">
        <f>_xll.qlCalendarAdvance(Calendar,$D3166,B3167,"f",FALSE)</f>
        <v>61695</v>
      </c>
      <c r="E3167" s="172">
        <f>_xll.qlInterestRateIndexValueDate(IndexON,D3167)</f>
        <v>61695</v>
      </c>
      <c r="F3167" s="188">
        <f>IFERROR(_xll.qlIndexFixing(IndexON,D3167,TRUE,_xll.ohTrigger(RecalcTrigger,TriggerON)),NA())</f>
        <v>1.8303260970995439E-2</v>
      </c>
      <c r="H3167" s="42">
        <f>_xll.qlCalendarAdvance(Calendar,$H3166,B3167,"f",FALSE)</f>
        <v>61695</v>
      </c>
      <c r="I3167" s="172">
        <f>_xll.qlInterestRateIndexValueDate(Index1M,$H3167)</f>
        <v>61695</v>
      </c>
      <c r="J3167" s="177">
        <f>IFERROR(_xll.qlIndexFixing(Index1M,$H3167,TRUE,_xll.ohTrigger(RecalcTrigger,Trigger1M)),NA())</f>
        <v>1.8518826388718084E-2</v>
      </c>
      <c r="K3167" s="44">
        <f>IFERROR(_xll.qlIndexFixing(Index3M,H3167,TRUE,_xll.ohTrigger(RecalcTrigger,Trigger3M)),NA())</f>
        <v>1.8828618862382494E-2</v>
      </c>
      <c r="L3167" s="44">
        <f>IFERROR(_xll.qlIndexFixing(Index6M,$H3167,TRUE,_xll.ohTrigger(RecalcTrigger,Trigger6M)),NA())</f>
        <v>1.8981203414963347E-2</v>
      </c>
      <c r="M3167" s="178">
        <f>IFERROR(_xll.qlIndexFixing(Index1Y,$H3167,TRUE,_xll.ohTrigger(RecalcTrigger,Trigger1Y)),NA())</f>
        <v>1.9261907593650429E-2</v>
      </c>
      <c r="N3167" s="177">
        <f>IFERROR(_xll.qlIndexFixing(ONIndex1M,I3167,TRUE,_xll.ohTrigger(RecalcTrigger,Trigger1M)),NA())</f>
        <v>1.8492241040909407E-2</v>
      </c>
      <c r="O3167" s="44">
        <f>IFERROR(_xll.qlIndexFixing(ONIndex3M,I3167,TRUE,_xll.ohTrigger(RecalcTrigger,Trigger3M)),NA())</f>
        <v>1.8747927238323969E-2</v>
      </c>
      <c r="P3167" s="44">
        <f>IFERROR(_xll.qlIndexFixing(ONIndex6M,I3167,TRUE,_xll.ohTrigger(RecalcTrigger,Trigger6M)),NA())</f>
        <v>1.8823377034832278E-2</v>
      </c>
      <c r="Q3167" s="178">
        <f>IFERROR(_xll.qlIndexFixing(ONIndex1Y,I3167,TRUE,_xll.ohTrigger(RecalcTrigger,Trigger1Y)),NA())</f>
        <v>1.8941871481763517E-2</v>
      </c>
    </row>
    <row r="3168" spans="2:17" x14ac:dyDescent="0.2">
      <c r="B3168" s="39" t="s">
        <v>42</v>
      </c>
      <c r="D3168" s="42">
        <f>_xll.qlCalendarAdvance(Calendar,$D3167,B3168,"f",FALSE)</f>
        <v>61702</v>
      </c>
      <c r="E3168" s="172">
        <f>_xll.qlInterestRateIndexValueDate(IndexON,D3168)</f>
        <v>61702</v>
      </c>
      <c r="F3168" s="188">
        <f>IFERROR(_xll.qlIndexFixing(IndexON,D3168,TRUE,_xll.ohTrigger(RecalcTrigger,TriggerON)),NA())</f>
        <v>1.8308912643830721E-2</v>
      </c>
      <c r="H3168" s="42">
        <f>_xll.qlCalendarAdvance(Calendar,$H3167,B3168,"f",FALSE)</f>
        <v>61702</v>
      </c>
      <c r="I3168" s="172">
        <f>_xll.qlInterestRateIndexValueDate(Index1M,$H3168)</f>
        <v>61702</v>
      </c>
      <c r="J3168" s="177">
        <f>IFERROR(_xll.qlIndexFixing(Index1M,$H3168,TRUE,_xll.ohTrigger(RecalcTrigger,Trigger1M)),NA())</f>
        <v>1.8527824268552099E-2</v>
      </c>
      <c r="K3168" s="44">
        <f>IFERROR(_xll.qlIndexFixing(Index3M,H3168,TRUE,_xll.ohTrigger(RecalcTrigger,Trigger3M)),NA())</f>
        <v>1.8832473065660851E-2</v>
      </c>
      <c r="L3168" s="44">
        <f>IFERROR(_xll.qlIndexFixing(Index6M,$H3168,TRUE,_xll.ohTrigger(RecalcTrigger,Trigger6M)),NA())</f>
        <v>1.8987462219047228E-2</v>
      </c>
      <c r="M3168" s="178">
        <f>IFERROR(_xll.qlIndexFixing(Index1Y,$H3168,TRUE,_xll.ohTrigger(RecalcTrigger,Trigger1Y)),NA())</f>
        <v>1.926715215736019E-2</v>
      </c>
      <c r="N3168" s="177">
        <f>IFERROR(_xll.qlIndexFixing(ONIndex1M,I3168,TRUE,_xll.ohTrigger(RecalcTrigger,Trigger1M)),NA())</f>
        <v>1.8498520305831878E-2</v>
      </c>
      <c r="O3168" s="44">
        <f>IFERROR(_xll.qlIndexFixing(ONIndex3M,I3168,TRUE,_xll.ohTrigger(RecalcTrigger,Trigger3M)),NA())</f>
        <v>1.8753623519680573E-2</v>
      </c>
      <c r="P3168" s="44">
        <f>IFERROR(_xll.qlIndexFixing(ONIndex6M,I3168,TRUE,_xll.ohTrigger(RecalcTrigger,Trigger6M)),NA())</f>
        <v>1.882890765807721E-2</v>
      </c>
      <c r="Q3168" s="178">
        <f>IFERROR(_xll.qlIndexFixing(ONIndex1Y,I3168,TRUE,_xll.ohTrigger(RecalcTrigger,Trigger1Y)),NA())</f>
        <v>1.8947409200853471E-2</v>
      </c>
    </row>
    <row r="3169" spans="2:17" x14ac:dyDescent="0.2">
      <c r="B3169" s="39" t="s">
        <v>42</v>
      </c>
      <c r="D3169" s="42">
        <f>_xll.qlCalendarAdvance(Calendar,$D3168,B3169,"f",FALSE)</f>
        <v>61709</v>
      </c>
      <c r="E3169" s="172">
        <f>_xll.qlInterestRateIndexValueDate(IndexON,D3169)</f>
        <v>61709</v>
      </c>
      <c r="F3169" s="188">
        <f>IFERROR(_xll.qlIndexFixing(IndexON,D3169,TRUE,_xll.ohTrigger(RecalcTrigger,TriggerON)),NA())</f>
        <v>1.8314548929219132E-2</v>
      </c>
      <c r="H3169" s="42">
        <f>_xll.qlCalendarAdvance(Calendar,$H3168,B3169,"f",FALSE)</f>
        <v>61709</v>
      </c>
      <c r="I3169" s="172">
        <f>_xll.qlInterestRateIndexValueDate(Index1M,$H3169)</f>
        <v>61709</v>
      </c>
      <c r="J3169" s="177">
        <f>IFERROR(_xll.qlIndexFixing(Index1M,$H3169,TRUE,_xll.ohTrigger(RecalcTrigger,Trigger1M)),NA())</f>
        <v>1.8534057469836045E-2</v>
      </c>
      <c r="K3169" s="44">
        <f>IFERROR(_xll.qlIndexFixing(Index3M,H3169,TRUE,_xll.ohTrigger(RecalcTrigger,Trigger3M)),NA())</f>
        <v>1.8838080881457542E-2</v>
      </c>
      <c r="L3169" s="44">
        <f>IFERROR(_xll.qlIndexFixing(Index6M,$H3169,TRUE,_xll.ohTrigger(RecalcTrigger,Trigger6M)),NA())</f>
        <v>1.8992833211437868E-2</v>
      </c>
      <c r="M3169" s="178">
        <f>IFERROR(_xll.qlIndexFixing(Index1Y,$H3169,TRUE,_xll.ohTrigger(RecalcTrigger,Trigger1Y)),NA())</f>
        <v>1.9272381380860626E-2</v>
      </c>
      <c r="N3169" s="177">
        <f>IFERROR(_xll.qlIndexFixing(ONIndex1M,I3169,TRUE,_xll.ohTrigger(RecalcTrigger,Trigger1M)),NA())</f>
        <v>1.85047824743656E-2</v>
      </c>
      <c r="O3169" s="44">
        <f>IFERROR(_xll.qlIndexFixing(ONIndex3M,I3169,TRUE,_xll.ohTrigger(RecalcTrigger,Trigger3M)),NA())</f>
        <v>1.8759304292020884E-2</v>
      </c>
      <c r="P3169" s="44">
        <f>IFERROR(_xll.qlIndexFixing(ONIndex6M,I3169,TRUE,_xll.ohTrigger(RecalcTrigger,Trigger6M)),NA())</f>
        <v>1.8834423223571539E-2</v>
      </c>
      <c r="Q3169" s="178">
        <f>IFERROR(_xll.qlIndexFixing(ONIndex1Y,I3169,TRUE,_xll.ohTrigger(RecalcTrigger,Trigger1Y)),NA())</f>
        <v>1.8952931842579623E-2</v>
      </c>
    </row>
    <row r="3170" spans="2:17" x14ac:dyDescent="0.2">
      <c r="B3170" s="39" t="s">
        <v>42</v>
      </c>
      <c r="D3170" s="42">
        <f>_xll.qlCalendarAdvance(Calendar,$D3169,B3170,"f",FALSE)</f>
        <v>61716</v>
      </c>
      <c r="E3170" s="172">
        <f>_xll.qlInterestRateIndexValueDate(IndexON,D3170)</f>
        <v>61716</v>
      </c>
      <c r="F3170" s="188">
        <f>IFERROR(_xll.qlIndexFixing(IndexON,D3170,TRUE,_xll.ohTrigger(RecalcTrigger,TriggerON)),NA())</f>
        <v>1.8320169826836485E-2</v>
      </c>
      <c r="H3170" s="42">
        <f>_xll.qlCalendarAdvance(Calendar,$H3169,B3170,"f",FALSE)</f>
        <v>61716</v>
      </c>
      <c r="I3170" s="172">
        <f>_xll.qlInterestRateIndexValueDate(Index1M,$H3170)</f>
        <v>61716</v>
      </c>
      <c r="J3170" s="177">
        <f>IFERROR(_xll.qlIndexFixing(Index1M,$H3170,TRUE,_xll.ohTrigger(RecalcTrigger,Trigger1M)),NA())</f>
        <v>1.8540273550434548E-2</v>
      </c>
      <c r="K3170" s="44">
        <f>IFERROR(_xll.qlIndexFixing(Index3M,H3170,TRUE,_xll.ohTrigger(RecalcTrigger,Trigger3M)),NA())</f>
        <v>1.884367312458329E-2</v>
      </c>
      <c r="L3170" s="44">
        <f>IFERROR(_xll.qlIndexFixing(Index6M,$H3170,TRUE,_xll.ohTrigger(RecalcTrigger,Trigger6M)),NA())</f>
        <v>1.8998189018118741E-2</v>
      </c>
      <c r="M3170" s="178">
        <f>IFERROR(_xll.qlIndexFixing(Index1Y,$H3170,TRUE,_xll.ohTrigger(RecalcTrigger,Trigger1Y)),NA())</f>
        <v>1.9277595263914815E-2</v>
      </c>
      <c r="N3170" s="177">
        <f>IFERROR(_xll.qlIndexFixing(ONIndex1M,I3170,TRUE,_xll.ohTrigger(RecalcTrigger,Trigger1M)),NA())</f>
        <v>1.8511027546510572E-2</v>
      </c>
      <c r="O3170" s="44">
        <f>IFERROR(_xll.qlIndexFixing(ONIndex3M,I3170,TRUE,_xll.ohTrigger(RecalcTrigger,Trigger3M)),NA())</f>
        <v>1.8764969555263855E-2</v>
      </c>
      <c r="P3170" s="44">
        <f>IFERROR(_xll.qlIndexFixing(ONIndex6M,I3170,TRUE,_xll.ohTrigger(RecalcTrigger,Trigger6M)),NA())</f>
        <v>1.8839923730747943E-2</v>
      </c>
      <c r="Q3170" s="178">
        <f>IFERROR(_xll.qlIndexFixing(ONIndex1Y,I3170,TRUE,_xll.ohTrigger(RecalcTrigger,Trigger1Y)),NA())</f>
        <v>1.895843940702302E-2</v>
      </c>
    </row>
    <row r="3171" spans="2:17" x14ac:dyDescent="0.2">
      <c r="B3171" s="39" t="s">
        <v>42</v>
      </c>
      <c r="D3171" s="42">
        <f>_xll.qlCalendarAdvance(Calendar,$D3170,B3171,"f",FALSE)</f>
        <v>61724</v>
      </c>
      <c r="E3171" s="172">
        <f>_xll.qlInterestRateIndexValueDate(IndexON,D3171)</f>
        <v>61724</v>
      </c>
      <c r="F3171" s="188">
        <f>IFERROR(_xll.qlIndexFixing(IndexON,D3171,TRUE,_xll.ohTrigger(RecalcTrigger,TriggerON)),NA())</f>
        <v>1.8326574868130496E-2</v>
      </c>
      <c r="H3171" s="42">
        <f>_xll.qlCalendarAdvance(Calendar,$H3170,B3171,"f",FALSE)</f>
        <v>61724</v>
      </c>
      <c r="I3171" s="172">
        <f>_xll.qlInterestRateIndexValueDate(Index1M,$H3171)</f>
        <v>61724</v>
      </c>
      <c r="J3171" s="177">
        <f>IFERROR(_xll.qlIndexFixing(Index1M,$H3171,TRUE,_xll.ohTrigger(RecalcTrigger,Trigger1M)),NA())</f>
        <v>1.8546444639118767E-2</v>
      </c>
      <c r="K3171" s="44">
        <f>IFERROR(_xll.qlIndexFixing(Index3M,H3171,TRUE,_xll.ohTrigger(RecalcTrigger,Trigger3M)),NA())</f>
        <v>1.8850045190923728E-2</v>
      </c>
      <c r="L3171" s="44">
        <f>IFERROR(_xll.qlIndexFixing(Index6M,$H3171,TRUE,_xll.ohTrigger(RecalcTrigger,Trigger6M)),NA())</f>
        <v>1.9004291345140631E-2</v>
      </c>
      <c r="M3171" s="178">
        <f>IFERROR(_xll.qlIndexFixing(Index1Y,$H3171,TRUE,_xll.ohTrigger(RecalcTrigger,Trigger1Y)),NA())</f>
        <v>1.928353520288395E-2</v>
      </c>
      <c r="N3171" s="177">
        <f>IFERROR(_xll.qlIndexFixing(ONIndex1M,I3171,TRUE,_xll.ohTrigger(RecalcTrigger,Trigger1M)),NA())</f>
        <v>1.8518143837726875E-2</v>
      </c>
      <c r="O3171" s="44">
        <f>IFERROR(_xll.qlIndexFixing(ONIndex3M,I3171,TRUE,_xll.ohTrigger(RecalcTrigger,Trigger3M)),NA())</f>
        <v>1.8771425151120624E-2</v>
      </c>
      <c r="P3171" s="44">
        <f>IFERROR(_xll.qlIndexFixing(ONIndex6M,I3171,TRUE,_xll.ohTrigger(RecalcTrigger,Trigger6M)),NA())</f>
        <v>1.8846191586623373E-2</v>
      </c>
      <c r="Q3171" s="178">
        <f>IFERROR(_xll.qlIndexFixing(ONIndex1Y,I3171,TRUE,_xll.ohTrigger(RecalcTrigger,Trigger1Y)),NA())</f>
        <v>1.8964715304391477E-2</v>
      </c>
    </row>
    <row r="3172" spans="2:17" x14ac:dyDescent="0.2">
      <c r="B3172" s="39" t="s">
        <v>42</v>
      </c>
      <c r="D3172" s="42">
        <f>_xll.qlCalendarAdvance(Calendar,$D3171,B3172,"f",FALSE)</f>
        <v>61731</v>
      </c>
      <c r="E3172" s="172">
        <f>_xll.qlInterestRateIndexValueDate(IndexON,D3172)</f>
        <v>61731</v>
      </c>
      <c r="F3172" s="188">
        <f>IFERROR(_xll.qlIndexFixing(IndexON,D3172,TRUE,_xll.ohTrigger(RecalcTrigger,TriggerON)),NA())</f>
        <v>1.8332162792554785E-2</v>
      </c>
      <c r="H3172" s="42">
        <f>_xll.qlCalendarAdvance(Calendar,$H3171,B3172,"f",FALSE)</f>
        <v>61731</v>
      </c>
      <c r="I3172" s="172">
        <f>_xll.qlInterestRateIndexValueDate(Index1M,$H3172)</f>
        <v>61731</v>
      </c>
      <c r="J3172" s="177">
        <f>IFERROR(_xll.qlIndexFixing(Index1M,$H3172,TRUE,_xll.ohTrigger(RecalcTrigger,Trigger1M)),NA())</f>
        <v>1.8552624941504982E-2</v>
      </c>
      <c r="K3172" s="44">
        <f>IFERROR(_xll.qlIndexFixing(Index3M,H3172,TRUE,_xll.ohTrigger(RecalcTrigger,Trigger3M)),NA())</f>
        <v>1.885560406382419E-2</v>
      </c>
      <c r="L3172" s="44">
        <f>IFERROR(_xll.qlIndexFixing(Index6M,$H3172,TRUE,_xll.ohTrigger(RecalcTrigger,Trigger6M)),NA())</f>
        <v>1.9008746136335762E-2</v>
      </c>
      <c r="M3172" s="178">
        <f>IFERROR(_xll.qlIndexFixing(Index1Y,$H3172,TRUE,_xll.ohTrigger(RecalcTrigger,Trigger1Y)),NA())</f>
        <v>1.9288716212761514E-2</v>
      </c>
      <c r="N3172" s="177">
        <f>IFERROR(_xll.qlIndexFixing(ONIndex1M,I3172,TRUE,_xll.ohTrigger(RecalcTrigger,Trigger1M)),NA())</f>
        <v>1.8524352275088862E-2</v>
      </c>
      <c r="O3172" s="44">
        <f>IFERROR(_xll.qlIndexFixing(ONIndex3M,I3172,TRUE,_xll.ohTrigger(RecalcTrigger,Trigger3M)),NA())</f>
        <v>1.8777057180849877E-2</v>
      </c>
      <c r="P3172" s="44">
        <f>IFERROR(_xll.qlIndexFixing(ONIndex6M,I3172,TRUE,_xll.ohTrigger(RecalcTrigger,Trigger6M)),NA())</f>
        <v>1.8851659826844003E-2</v>
      </c>
      <c r="Q3172" s="178">
        <f>IFERROR(_xll.qlIndexFixing(ONIndex1Y,I3172,TRUE,_xll.ohTrigger(RecalcTrigger,Trigger1Y)),NA())</f>
        <v>1.8970190560221312E-2</v>
      </c>
    </row>
    <row r="3173" spans="2:17" x14ac:dyDescent="0.2">
      <c r="B3173" s="39" t="s">
        <v>42</v>
      </c>
      <c r="D3173" s="42">
        <f>_xll.qlCalendarAdvance(Calendar,$D3172,B3173,"f",FALSE)</f>
        <v>61738</v>
      </c>
      <c r="E3173" s="172">
        <f>_xll.qlInterestRateIndexValueDate(IndexON,D3173)</f>
        <v>61738</v>
      </c>
      <c r="F3173" s="188">
        <f>IFERROR(_xll.qlIndexFixing(IndexON,D3173,TRUE,_xll.ohTrigger(RecalcTrigger,TriggerON)),NA())</f>
        <v>1.8337735329289062E-2</v>
      </c>
      <c r="H3173" s="42">
        <f>_xll.qlCalendarAdvance(Calendar,$H3172,B3173,"f",FALSE)</f>
        <v>61738</v>
      </c>
      <c r="I3173" s="172">
        <f>_xll.qlInterestRateIndexValueDate(Index1M,$H3173)</f>
        <v>61738</v>
      </c>
      <c r="J3173" s="177">
        <f>IFERROR(_xll.qlIndexFixing(Index1M,$H3173,TRUE,_xll.ohTrigger(RecalcTrigger,Trigger1M)),NA())</f>
        <v>1.8558788123879989E-2</v>
      </c>
      <c r="K3173" s="44">
        <f>IFERROR(_xll.qlIndexFixing(Index3M,H3173,TRUE,_xll.ohTrigger(RecalcTrigger,Trigger3M)),NA())</f>
        <v>1.8861147363851992E-2</v>
      </c>
      <c r="L3173" s="44">
        <f>IFERROR(_xll.qlIndexFixing(Index6M,$H3173,TRUE,_xll.ohTrigger(RecalcTrigger,Trigger6M)),NA())</f>
        <v>1.9014055025226736E-2</v>
      </c>
      <c r="M3173" s="178">
        <f>IFERROR(_xll.qlIndexFixing(Index1Y,$H3173,TRUE,_xll.ohTrigger(RecalcTrigger,Trigger1Y)),NA())</f>
        <v>1.9293881881455199E-2</v>
      </c>
      <c r="N3173" s="177">
        <f>IFERROR(_xll.qlIndexFixing(ONIndex1M,I3173,TRUE,_xll.ohTrigger(RecalcTrigger,Trigger1M)),NA())</f>
        <v>1.8530543616143147E-2</v>
      </c>
      <c r="O3173" s="44">
        <f>IFERROR(_xll.qlIndexFixing(ONIndex3M,I3173,TRUE,_xll.ohTrigger(RecalcTrigger,Trigger3M)),NA())</f>
        <v>1.8782673701400743E-2</v>
      </c>
      <c r="P3173" s="44">
        <f>IFERROR(_xll.qlIndexFixing(ONIndex6M,I3173,TRUE,_xll.ohTrigger(RecalcTrigger,Trigger6M)),NA())</f>
        <v>1.8857113008989845E-2</v>
      </c>
      <c r="Q3173" s="178">
        <f>IFERROR(_xll.qlIndexFixing(ONIndex1Y,I3173,TRUE,_xll.ohTrigger(RecalcTrigger,Trigger1Y)),NA())</f>
        <v>1.897565073876839E-2</v>
      </c>
    </row>
    <row r="3174" spans="2:17" x14ac:dyDescent="0.2">
      <c r="B3174" s="39" t="s">
        <v>42</v>
      </c>
      <c r="D3174" s="42">
        <f>_xll.qlCalendarAdvance(Calendar,$D3173,B3174,"f",FALSE)</f>
        <v>61745</v>
      </c>
      <c r="E3174" s="172">
        <f>_xll.qlInterestRateIndexValueDate(IndexON,D3174)</f>
        <v>61745</v>
      </c>
      <c r="F3174" s="188">
        <f>IFERROR(_xll.qlIndexFixing(IndexON,D3174,TRUE,_xll.ohTrigger(RecalcTrigger,TriggerON)),NA())</f>
        <v>1.8343292478414375E-2</v>
      </c>
      <c r="H3174" s="42">
        <f>_xll.qlCalendarAdvance(Calendar,$H3173,B3174,"f",FALSE)</f>
        <v>61745</v>
      </c>
      <c r="I3174" s="172">
        <f>_xll.qlInterestRateIndexValueDate(Index1M,$H3174)</f>
        <v>61745</v>
      </c>
      <c r="J3174" s="177">
        <f>IFERROR(_xll.qlIndexFixing(Index1M,$H3174,TRUE,_xll.ohTrigger(RecalcTrigger,Trigger1M)),NA())</f>
        <v>1.8564934186220995E-2</v>
      </c>
      <c r="K3174" s="44">
        <f>IFERROR(_xll.qlIndexFixing(Index3M,H3174,TRUE,_xll.ohTrigger(RecalcTrigger,Trigger3M)),NA())</f>
        <v>1.8866675090944997E-2</v>
      </c>
      <c r="L3174" s="44">
        <f>IFERROR(_xll.qlIndexFixing(Index6M,$H3174,TRUE,_xll.ohTrigger(RecalcTrigger,Trigger6M)),NA())</f>
        <v>1.9019348728631449E-2</v>
      </c>
      <c r="M3174" s="178">
        <f>IFERROR(_xll.qlIndexFixing(Index1Y,$H3174,TRUE,_xll.ohTrigger(RecalcTrigger,Trigger1Y)),NA())</f>
        <v>1.9299032208731193E-2</v>
      </c>
      <c r="N3174" s="177">
        <f>IFERROR(_xll.qlIndexFixing(ONIndex1M,I3174,TRUE,_xll.ohTrigger(RecalcTrigger,Trigger1M)),NA())</f>
        <v>1.8536717860970775E-2</v>
      </c>
      <c r="O3174" s="44">
        <f>IFERROR(_xll.qlIndexFixing(ONIndex3M,I3174,TRUE,_xll.ohTrigger(RecalcTrigger,Trigger3M)),NA())</f>
        <v>1.8788274712935316E-2</v>
      </c>
      <c r="P3174" s="44">
        <f>IFERROR(_xll.qlIndexFixing(ONIndex6M,I3174,TRUE,_xll.ohTrigger(RecalcTrigger,Trigger6M)),NA())</f>
        <v>1.8862551133222993E-2</v>
      </c>
      <c r="Q3174" s="178">
        <f>IFERROR(_xll.qlIndexFixing(ONIndex1Y,I3174,TRUE,_xll.ohTrigger(RecalcTrigger,Trigger1Y)),NA())</f>
        <v>1.8981095839951667E-2</v>
      </c>
    </row>
    <row r="3175" spans="2:17" x14ac:dyDescent="0.2">
      <c r="B3175" s="39" t="s">
        <v>42</v>
      </c>
      <c r="D3175" s="42">
        <f>_xll.qlCalendarAdvance(Calendar,$D3174,B3175,"f",FALSE)</f>
        <v>61752</v>
      </c>
      <c r="E3175" s="172">
        <f>_xll.qlInterestRateIndexValueDate(IndexON,D3175)</f>
        <v>61752</v>
      </c>
      <c r="F3175" s="188">
        <f>IFERROR(_xll.qlIndexFixing(IndexON,D3175,TRUE,_xll.ohTrigger(RecalcTrigger,TriggerON)),NA())</f>
        <v>1.8348834239930722E-2</v>
      </c>
      <c r="H3175" s="42">
        <f>_xll.qlCalendarAdvance(Calendar,$H3174,B3175,"f",FALSE)</f>
        <v>61752</v>
      </c>
      <c r="I3175" s="172">
        <f>_xll.qlInterestRateIndexValueDate(Index1M,$H3175)</f>
        <v>61752</v>
      </c>
      <c r="J3175" s="177">
        <f>IFERROR(_xll.qlIndexFixing(Index1M,$H3175,TRUE,_xll.ohTrigger(RecalcTrigger,Trigger1M)),NA())</f>
        <v>1.8571063128495074E-2</v>
      </c>
      <c r="K3175" s="44">
        <f>IFERROR(_xll.qlIndexFixing(Index3M,H3175,TRUE,_xll.ohTrigger(RecalcTrigger,Trigger3M)),NA())</f>
        <v>1.8872187245036576E-2</v>
      </c>
      <c r="L3175" s="44">
        <f>IFERROR(_xll.qlIndexFixing(Index6M,$H3175,TRUE,_xll.ohTrigger(RecalcTrigger,Trigger6M)),NA())</f>
        <v>1.9024627246429907E-2</v>
      </c>
      <c r="M3175" s="178">
        <f>IFERROR(_xll.qlIndexFixing(Index1Y,$H3175,TRUE,_xll.ohTrigger(RecalcTrigger,Trigger1Y)),NA())</f>
        <v>1.930416719435657E-2</v>
      </c>
      <c r="N3175" s="177">
        <f>IFERROR(_xll.qlIndexFixing(ONIndex1M,I3175,TRUE,_xll.ohTrigger(RecalcTrigger,Trigger1M)),NA())</f>
        <v>1.8542875009328608E-2</v>
      </c>
      <c r="O3175" s="44">
        <f>IFERROR(_xll.qlIndexFixing(ONIndex3M,I3175,TRUE,_xll.ohTrigger(RecalcTrigger,Trigger3M)),NA())</f>
        <v>1.8793860215372549E-2</v>
      </c>
      <c r="P3175" s="44">
        <f>IFERROR(_xll.qlIndexFixing(ONIndex6M,I3175,TRUE,_xll.ohTrigger(RecalcTrigger,Trigger6M)),NA())</f>
        <v>1.8867974199300308E-2</v>
      </c>
      <c r="Q3175" s="178">
        <f>IFERROR(_xll.qlIndexFixing(ONIndex1Y,I3175,TRUE,_xll.ohTrigger(RecalcTrigger,Trigger1Y)),NA())</f>
        <v>1.8986525863690096E-2</v>
      </c>
    </row>
    <row r="3176" spans="2:17" x14ac:dyDescent="0.2">
      <c r="B3176" s="39" t="s">
        <v>42</v>
      </c>
      <c r="D3176" s="42">
        <f>_xll.qlCalendarAdvance(Calendar,$D3175,B3176,"f",FALSE)</f>
        <v>61759</v>
      </c>
      <c r="E3176" s="172">
        <f>_xll.qlInterestRateIndexValueDate(IndexON,D3176)</f>
        <v>61759</v>
      </c>
      <c r="F3176" s="188">
        <f>IFERROR(_xll.qlIndexFixing(IndexON,D3176,TRUE,_xll.ohTrigger(RecalcTrigger,TriggerON)),NA())</f>
        <v>1.8354360614000198E-2</v>
      </c>
      <c r="H3176" s="42">
        <f>_xll.qlCalendarAdvance(Calendar,$H3175,B3176,"f",FALSE)</f>
        <v>61759</v>
      </c>
      <c r="I3176" s="172">
        <f>_xll.qlInterestRateIndexValueDate(Index1M,$H3176)</f>
        <v>61759</v>
      </c>
      <c r="J3176" s="177">
        <f>IFERROR(_xll.qlIndexFixing(Index1M,$H3176,TRUE,_xll.ohTrigger(RecalcTrigger,Trigger1M)),NA())</f>
        <v>1.8573544443808709E-2</v>
      </c>
      <c r="K3176" s="44">
        <f>IFERROR(_xll.qlIndexFixing(Index3M,H3176,TRUE,_xll.ohTrigger(RecalcTrigger,Trigger3M)),NA())</f>
        <v>1.8876806711400396E-2</v>
      </c>
      <c r="L3176" s="44">
        <f>IFERROR(_xll.qlIndexFixing(Index6M,$H3176,TRUE,_xll.ohTrigger(RecalcTrigger,Trigger6M)),NA())</f>
        <v>1.9029890578506129E-2</v>
      </c>
      <c r="M3176" s="178">
        <f>IFERROR(_xll.qlIndexFixing(Index1Y,$H3176,TRUE,_xll.ohTrigger(RecalcTrigger,Trigger1Y)),NA())</f>
        <v>1.9309286838099515E-2</v>
      </c>
      <c r="N3176" s="177">
        <f>IFERROR(_xll.qlIndexFixing(ONIndex1M,I3176,TRUE,_xll.ohTrigger(RecalcTrigger,Trigger1M)),NA())</f>
        <v>1.854901506154083E-2</v>
      </c>
      <c r="O3176" s="44">
        <f>IFERROR(_xll.qlIndexFixing(ONIndex3M,I3176,TRUE,_xll.ohTrigger(RecalcTrigger,Trigger3M)),NA())</f>
        <v>1.8799430208874535E-2</v>
      </c>
      <c r="P3176" s="44">
        <f>IFERROR(_xll.qlIndexFixing(ONIndex6M,I3176,TRUE,_xll.ohTrigger(RecalcTrigger,Trigger6M)),NA())</f>
        <v>1.8873382207464928E-2</v>
      </c>
      <c r="Q3176" s="178">
        <f>IFERROR(_xll.qlIndexFixing(ONIndex1Y,I3176,TRUE,_xll.ohTrigger(RecalcTrigger,Trigger1Y)),NA())</f>
        <v>1.8991940810307861E-2</v>
      </c>
    </row>
    <row r="3177" spans="2:17" x14ac:dyDescent="0.2">
      <c r="B3177" s="39" t="s">
        <v>42</v>
      </c>
      <c r="D3177" s="42">
        <f>_xll.qlCalendarAdvance(Calendar,$D3176,B3177,"f",FALSE)</f>
        <v>61766</v>
      </c>
      <c r="E3177" s="172">
        <f>_xll.qlInterestRateIndexValueDate(IndexON,D3177)</f>
        <v>61766</v>
      </c>
      <c r="F3177" s="188">
        <f>IFERROR(_xll.qlIndexFixing(IndexON,D3177,TRUE,_xll.ohTrigger(RecalcTrigger,TriggerON)),NA())</f>
        <v>1.8359871600379662E-2</v>
      </c>
      <c r="H3177" s="42">
        <f>_xll.qlCalendarAdvance(Calendar,$H3176,B3177,"f",FALSE)</f>
        <v>61766</v>
      </c>
      <c r="I3177" s="172">
        <f>_xll.qlInterestRateIndexValueDate(Index1M,$H3177)</f>
        <v>61766</v>
      </c>
      <c r="J3177" s="177">
        <f>IFERROR(_xll.qlIndexFixing(Index1M,$H3177,TRUE,_xll.ohTrigger(RecalcTrigger,Trigger1M)),NA())</f>
        <v>1.8579642796597969E-2</v>
      </c>
      <c r="K3177" s="44">
        <f>IFERROR(_xll.qlIndexFixing(Index3M,H3177,TRUE,_xll.ohTrigger(RecalcTrigger,Trigger3M)),NA())</f>
        <v>1.8882288548773767E-2</v>
      </c>
      <c r="L3177" s="44">
        <f>IFERROR(_xll.qlIndexFixing(Index6M,$H3177,TRUE,_xll.ohTrigger(RecalcTrigger,Trigger6M)),NA())</f>
        <v>1.9035138724741461E-2</v>
      </c>
      <c r="M3177" s="178">
        <f>IFERROR(_xll.qlIndexFixing(Index1Y,$H3177,TRUE,_xll.ohTrigger(RecalcTrigger,Trigger1Y)),NA())</f>
        <v>1.9314391139727771E-2</v>
      </c>
      <c r="N3177" s="177">
        <f>IFERROR(_xll.qlIndexFixing(ONIndex1M,I3177,TRUE,_xll.ohTrigger(RecalcTrigger,Trigger1M)),NA())</f>
        <v>1.8555138017364303E-2</v>
      </c>
      <c r="O3177" s="44">
        <f>IFERROR(_xll.qlIndexFixing(ONIndex3M,I3177,TRUE,_xll.ohTrigger(RecalcTrigger,Trigger3M)),NA())</f>
        <v>1.8804984693198135E-2</v>
      </c>
      <c r="P3177" s="44">
        <f>IFERROR(_xll.qlIndexFixing(ONIndex6M,I3177,TRUE,_xll.ohTrigger(RecalcTrigger,Trigger6M)),NA())</f>
        <v>1.8878775157554761E-2</v>
      </c>
      <c r="Q3177" s="178">
        <f>IFERROR(_xll.qlIndexFixing(ONIndex1Y,I3177,TRUE,_xll.ohTrigger(RecalcTrigger,Trigger1Y)),NA())</f>
        <v>1.8997340679480779E-2</v>
      </c>
    </row>
    <row r="3178" spans="2:17" x14ac:dyDescent="0.2">
      <c r="B3178" s="39" t="s">
        <v>42</v>
      </c>
      <c r="D3178" s="42">
        <f>_xll.qlCalendarAdvance(Calendar,$D3177,B3178,"f",FALSE)</f>
        <v>61773</v>
      </c>
      <c r="E3178" s="172">
        <f>_xll.qlInterestRateIndexValueDate(IndexON,D3178)</f>
        <v>61773</v>
      </c>
      <c r="F3178" s="188">
        <f>IFERROR(_xll.qlIndexFixing(IndexON,D3178,TRUE,_xll.ohTrigger(RecalcTrigger,TriggerON)),NA())</f>
        <v>1.8365367199150162E-2</v>
      </c>
      <c r="H3178" s="42">
        <f>_xll.qlCalendarAdvance(Calendar,$H3177,B3178,"f",FALSE)</f>
        <v>61773</v>
      </c>
      <c r="I3178" s="172">
        <f>_xll.qlInterestRateIndexValueDate(Index1M,$H3178)</f>
        <v>61773</v>
      </c>
      <c r="J3178" s="177">
        <f>IFERROR(_xll.qlIndexFixing(Index1M,$H3178,TRUE,_xll.ohTrigger(RecalcTrigger,Trigger1M)),NA())</f>
        <v>1.8585724032322993E-2</v>
      </c>
      <c r="K3178" s="44">
        <f>IFERROR(_xll.qlIndexFixing(Index3M,H3178,TRUE,_xll.ohTrigger(RecalcTrigger,Trigger3M)),NA())</f>
        <v>1.8887754813684356E-2</v>
      </c>
      <c r="L3178" s="44">
        <f>IFERROR(_xll.qlIndexFixing(Index6M,$H3178,TRUE,_xll.ohTrigger(RecalcTrigger,Trigger6M)),NA())</f>
        <v>1.9040371685017248E-2</v>
      </c>
      <c r="M3178" s="178">
        <f>IFERROR(_xll.qlIndexFixing(Index1Y,$H3178,TRUE,_xll.ohTrigger(RecalcTrigger,Trigger1Y)),NA())</f>
        <v>1.9319480099011743E-2</v>
      </c>
      <c r="N3178" s="177">
        <f>IFERROR(_xll.qlIndexFixing(ONIndex1M,I3178,TRUE,_xll.ohTrigger(RecalcTrigger,Trigger1M)),NA())</f>
        <v>1.8561243876880074E-2</v>
      </c>
      <c r="O3178" s="44">
        <f>IFERROR(_xll.qlIndexFixing(ONIndex3M,I3178,TRUE,_xll.ohTrigger(RecalcTrigger,Trigger3M)),NA())</f>
        <v>1.8810523668586487E-2</v>
      </c>
      <c r="P3178" s="44">
        <f>IFERROR(_xll.qlIndexFixing(ONIndex6M,I3178,TRUE,_xll.ohTrigger(RecalcTrigger,Trigger6M)),NA())</f>
        <v>1.8884153049650854E-2</v>
      </c>
      <c r="Q3178" s="178">
        <f>IFERROR(_xll.qlIndexFixing(ONIndex1Y,I3178,TRUE,_xll.ohTrigger(RecalcTrigger,Trigger1Y)),NA())</f>
        <v>1.9002725471289894E-2</v>
      </c>
    </row>
    <row r="3179" spans="2:17" x14ac:dyDescent="0.2">
      <c r="B3179" s="39" t="s">
        <v>42</v>
      </c>
      <c r="D3179" s="42">
        <f>_xll.qlCalendarAdvance(Calendar,$D3178,B3179,"f",FALSE)</f>
        <v>61780</v>
      </c>
      <c r="E3179" s="172">
        <f>_xll.qlInterestRateIndexValueDate(IndexON,D3179)</f>
        <v>61780</v>
      </c>
      <c r="F3179" s="188">
        <f>IFERROR(_xll.qlIndexFixing(IndexON,D3179,TRUE,_xll.ohTrigger(RecalcTrigger,TriggerON)),NA())</f>
        <v>1.8370847410311697E-2</v>
      </c>
      <c r="H3179" s="42">
        <f>_xll.qlCalendarAdvance(Calendar,$H3178,B3179,"f",FALSE)</f>
        <v>61780</v>
      </c>
      <c r="I3179" s="172">
        <f>_xll.qlInterestRateIndexValueDate(Index1M,$H3179)</f>
        <v>61780</v>
      </c>
      <c r="J3179" s="177">
        <f>IFERROR(_xll.qlIndexFixing(Index1M,$H3179,TRUE,_xll.ohTrigger(RecalcTrigger,Trigger1M)),NA())</f>
        <v>1.8591788150966418E-2</v>
      </c>
      <c r="K3179" s="44">
        <f>IFERROR(_xll.qlIndexFixing(Index3M,H3179,TRUE,_xll.ohTrigger(RecalcTrigger,Trigger3M)),NA())</f>
        <v>1.8893205506072062E-2</v>
      </c>
      <c r="L3179" s="44">
        <f>IFERROR(_xll.qlIndexFixing(Index6M,$H3179,TRUE,_xll.ohTrigger(RecalcTrigger,Trigger6M)),NA())</f>
        <v>1.9045589459217957E-2</v>
      </c>
      <c r="M3179" s="178">
        <f>IFERROR(_xll.qlIndexFixing(Index1Y,$H3179,TRUE,_xll.ohTrigger(RecalcTrigger,Trigger1Y)),NA())</f>
        <v>1.9324553715720505E-2</v>
      </c>
      <c r="N3179" s="177">
        <f>IFERROR(_xll.qlIndexFixing(ONIndex1M,I3179,TRUE,_xll.ohTrigger(RecalcTrigger,Trigger1M)),NA())</f>
        <v>1.8567332640088141E-2</v>
      </c>
      <c r="O3179" s="44">
        <f>IFERROR(_xll.qlIndexFixing(ONIndex3M,I3179,TRUE,_xll.ohTrigger(RecalcTrigger,Trigger3M)),NA())</f>
        <v>1.88160471348775E-2</v>
      </c>
      <c r="P3179" s="44">
        <f>IFERROR(_xll.qlIndexFixing(ONIndex6M,I3179,TRUE,_xll.ohTrigger(RecalcTrigger,Trigger6M)),NA())</f>
        <v>1.8889515883753205E-2</v>
      </c>
      <c r="Q3179" s="178">
        <f>IFERROR(_xll.qlIndexFixing(ONIndex1Y,I3179,TRUE,_xll.ohTrigger(RecalcTrigger,Trigger1Y)),NA())</f>
        <v>1.9008095185816254E-2</v>
      </c>
    </row>
    <row r="3180" spans="2:17" x14ac:dyDescent="0.2">
      <c r="B3180" s="39" t="s">
        <v>42</v>
      </c>
      <c r="D3180" s="42">
        <f>_xll.qlCalendarAdvance(Calendar,$D3179,B3180,"f",FALSE)</f>
        <v>61787</v>
      </c>
      <c r="E3180" s="172">
        <f>_xll.qlInterestRateIndexValueDate(IndexON,D3180)</f>
        <v>61787</v>
      </c>
      <c r="F3180" s="188">
        <f>IFERROR(_xll.qlIndexFixing(IndexON,D3180,TRUE,_xll.ohTrigger(RecalcTrigger,TriggerON)),NA())</f>
        <v>1.8376312233945313E-2</v>
      </c>
      <c r="H3180" s="42">
        <f>_xll.qlCalendarAdvance(Calendar,$H3179,B3180,"f",FALSE)</f>
        <v>61787</v>
      </c>
      <c r="I3180" s="172">
        <f>_xll.qlInterestRateIndexValueDate(Index1M,$H3180)</f>
        <v>61787</v>
      </c>
      <c r="J3180" s="177">
        <f>IFERROR(_xll.qlIndexFixing(Index1M,$H3180,TRUE,_xll.ohTrigger(RecalcTrigger,Trigger1M)),NA())</f>
        <v>1.8598739208682095E-2</v>
      </c>
      <c r="K3180" s="44">
        <f>IFERROR(_xll.qlIndexFixing(Index3M,H3180,TRUE,_xll.ohTrigger(RecalcTrigger,Trigger3M)),NA())</f>
        <v>1.8901261855198508E-2</v>
      </c>
      <c r="L3180" s="44">
        <f>IFERROR(_xll.qlIndexFixing(Index6M,$H3180,TRUE,_xll.ohTrigger(RecalcTrigger,Trigger6M)),NA())</f>
        <v>1.9052515955214917E-2</v>
      </c>
      <c r="M3180" s="178">
        <f>IFERROR(_xll.qlIndexFixing(Index1Y,$H3180,TRUE,_xll.ohTrigger(RecalcTrigger,Trigger1Y)),NA())</f>
        <v>1.932961198962535E-2</v>
      </c>
      <c r="N3180" s="177">
        <f>IFERROR(_xll.qlIndexFixing(ONIndex1M,I3180,TRUE,_xll.ohTrigger(RecalcTrigger,Trigger1M)),NA())</f>
        <v>1.8573404307069552E-2</v>
      </c>
      <c r="O3180" s="44">
        <f>IFERROR(_xll.qlIndexFixing(ONIndex3M,I3180,TRUE,_xll.ohTrigger(RecalcTrigger,Trigger3M)),NA())</f>
        <v>1.8821555092233266E-2</v>
      </c>
      <c r="P3180" s="44">
        <f>IFERROR(_xll.qlIndexFixing(ONIndex6M,I3180,TRUE,_xll.ohTrigger(RecalcTrigger,Trigger6M)),NA())</f>
        <v>1.889486365978077E-2</v>
      </c>
      <c r="Q3180" s="178">
        <f>IFERROR(_xll.qlIndexFixing(ONIndex1Y,I3180,TRUE,_xll.ohTrigger(RecalcTrigger,Trigger1Y)),NA())</f>
        <v>1.9013449823059858E-2</v>
      </c>
    </row>
    <row r="3181" spans="2:17" x14ac:dyDescent="0.2">
      <c r="B3181" s="39" t="s">
        <v>42</v>
      </c>
      <c r="D3181" s="42">
        <f>_xll.qlCalendarAdvance(Calendar,$D3180,B3181,"f",FALSE)</f>
        <v>61794</v>
      </c>
      <c r="E3181" s="172">
        <f>_xll.qlInterestRateIndexValueDate(IndexON,D3181)</f>
        <v>61794</v>
      </c>
      <c r="F3181" s="188">
        <f>IFERROR(_xll.qlIndexFixing(IndexON,D3181,TRUE,_xll.ohTrigger(RecalcTrigger,TriggerON)),NA())</f>
        <v>1.8381761669969965E-2</v>
      </c>
      <c r="H3181" s="42">
        <f>_xll.qlCalendarAdvance(Calendar,$H3180,B3181,"f",FALSE)</f>
        <v>61794</v>
      </c>
      <c r="I3181" s="172">
        <f>_xll.qlInterestRateIndexValueDate(Index1M,$H3181)</f>
        <v>61794</v>
      </c>
      <c r="J3181" s="177">
        <f>IFERROR(_xll.qlIndexFixing(Index1M,$H3181,TRUE,_xll.ohTrigger(RecalcTrigger,Trigger1M)),NA())</f>
        <v>1.8607477259234735E-2</v>
      </c>
      <c r="K3181" s="44">
        <f>IFERROR(_xll.qlIndexFixing(Index3M,H3181,TRUE,_xll.ohTrigger(RecalcTrigger,Trigger3M)),NA())</f>
        <v>1.8906678904949643E-2</v>
      </c>
      <c r="L3181" s="44">
        <f>IFERROR(_xll.qlIndexFixing(Index6M,$H3181,TRUE,_xll.ohTrigger(RecalcTrigger,Trigger6M)),NA())</f>
        <v>1.9060284780748806E-2</v>
      </c>
      <c r="M3181" s="178">
        <f>IFERROR(_xll.qlIndexFixing(Index1Y,$H3181,TRUE,_xll.ohTrigger(RecalcTrigger,Trigger1Y)),NA())</f>
        <v>1.9334654920496908E-2</v>
      </c>
      <c r="N3181" s="177">
        <f>IFERROR(_xll.qlIndexFixing(ONIndex1M,I3181,TRUE,_xll.ohTrigger(RecalcTrigger,Trigger1M)),NA())</f>
        <v>1.857945887774326E-2</v>
      </c>
      <c r="O3181" s="44">
        <f>IFERROR(_xll.qlIndexFixing(ONIndex3M,I3181,TRUE,_xll.ohTrigger(RecalcTrigger,Trigger3M)),NA())</f>
        <v>1.8827047540410646E-2</v>
      </c>
      <c r="P3181" s="44">
        <f>IFERROR(_xll.qlIndexFixing(ONIndex6M,I3181,TRUE,_xll.ohTrigger(RecalcTrigger,Trigger6M)),NA())</f>
        <v>1.8900196377814593E-2</v>
      </c>
      <c r="Q3181" s="178">
        <f>IFERROR(_xll.qlIndexFixing(ONIndex1Y,I3181,TRUE,_xll.ohTrigger(RecalcTrigger,Trigger1Y)),NA())</f>
        <v>1.9018789382777568E-2</v>
      </c>
    </row>
    <row r="3182" spans="2:17" x14ac:dyDescent="0.2">
      <c r="B3182" s="39" t="s">
        <v>42</v>
      </c>
      <c r="D3182" s="42">
        <f>_xll.qlCalendarAdvance(Calendar,$D3181,B3182,"f",FALSE)</f>
        <v>61801</v>
      </c>
      <c r="E3182" s="172">
        <f>_xll.qlInterestRateIndexValueDate(IndexON,D3182)</f>
        <v>61801</v>
      </c>
      <c r="F3182" s="188">
        <f>IFERROR(_xll.qlIndexFixing(IndexON,D3182,TRUE,_xll.ohTrigger(RecalcTrigger,TriggerON)),NA())</f>
        <v>1.8387195718385652E-2</v>
      </c>
      <c r="H3182" s="42">
        <f>_xll.qlCalendarAdvance(Calendar,$H3181,B3182,"f",FALSE)</f>
        <v>61801</v>
      </c>
      <c r="I3182" s="172">
        <f>_xll.qlInterestRateIndexValueDate(Index1M,$H3182)</f>
        <v>61801</v>
      </c>
      <c r="J3182" s="177">
        <f>IFERROR(_xll.qlIndexFixing(Index1M,$H3182,TRUE,_xll.ohTrigger(RecalcTrigger,Trigger1M)),NA())</f>
        <v>1.861438835742904E-2</v>
      </c>
      <c r="K3182" s="44">
        <f>IFERROR(_xll.qlIndexFixing(Index3M,H3182,TRUE,_xll.ohTrigger(RecalcTrigger,Trigger3M)),NA())</f>
        <v>1.8912080379804429E-2</v>
      </c>
      <c r="L3182" s="44">
        <f>IFERROR(_xll.qlIndexFixing(Index6M,$H3182,TRUE,_xll.ohTrigger(RecalcTrigger,Trigger6M)),NA())</f>
        <v>1.9065452915104551E-2</v>
      </c>
      <c r="M3182" s="178">
        <f>IFERROR(_xll.qlIndexFixing(Index1Y,$H3182,TRUE,_xll.ohTrigger(RecalcTrigger,Trigger1Y)),NA())</f>
        <v>1.9339682508108025E-2</v>
      </c>
      <c r="N3182" s="177">
        <f>IFERROR(_xll.qlIndexFixing(ONIndex1M,I3182,TRUE,_xll.ohTrigger(RecalcTrigger,Trigger1M)),NA())</f>
        <v>1.8585496352028219E-2</v>
      </c>
      <c r="O3182" s="44">
        <f>IFERROR(_xll.qlIndexFixing(ONIndex3M,I3182,TRUE,_xll.ohTrigger(RecalcTrigger,Trigger3M)),NA())</f>
        <v>1.8832524479490687E-2</v>
      </c>
      <c r="P3182" s="44">
        <f>IFERROR(_xll.qlIndexFixing(ONIndex6M,I3182,TRUE,_xll.ohTrigger(RecalcTrigger,Trigger6M)),NA())</f>
        <v>1.8905514037854676E-2</v>
      </c>
      <c r="Q3182" s="178">
        <f>IFERROR(_xll.qlIndexFixing(ONIndex1Y,I3182,TRUE,_xll.ohTrigger(RecalcTrigger,Trigger1Y)),NA())</f>
        <v>1.9024113865293568E-2</v>
      </c>
    </row>
    <row r="3183" spans="2:17" x14ac:dyDescent="0.2">
      <c r="B3183" s="39" t="s">
        <v>42</v>
      </c>
      <c r="D3183" s="42">
        <f>_xll.qlCalendarAdvance(Calendar,$D3182,B3183,"f",FALSE)</f>
        <v>61808</v>
      </c>
      <c r="E3183" s="172">
        <f>_xll.qlInterestRateIndexValueDate(IndexON,D3183)</f>
        <v>61808</v>
      </c>
      <c r="F3183" s="188">
        <f>IFERROR(_xll.qlIndexFixing(IndexON,D3183,TRUE,_xll.ohTrigger(RecalcTrigger,TriggerON)),NA())</f>
        <v>1.8392614379111327E-2</v>
      </c>
      <c r="H3183" s="42">
        <f>_xll.qlCalendarAdvance(Calendar,$H3182,B3183,"f",FALSE)</f>
        <v>61808</v>
      </c>
      <c r="I3183" s="172">
        <f>_xll.qlInterestRateIndexValueDate(Index1M,$H3183)</f>
        <v>61808</v>
      </c>
      <c r="J3183" s="177">
        <f>IFERROR(_xll.qlIndexFixing(Index1M,$H3183,TRUE,_xll.ohTrigger(RecalcTrigger,Trigger1M)),NA())</f>
        <v>1.8619478341049163E-2</v>
      </c>
      <c r="K3183" s="44">
        <f>IFERROR(_xll.qlIndexFixing(Index3M,H3183,TRUE,_xll.ohTrigger(RecalcTrigger,Trigger3M)),NA())</f>
        <v>1.8917466279699438E-2</v>
      </c>
      <c r="L3183" s="44">
        <f>IFERROR(_xll.qlIndexFixing(Index6M,$H3183,TRUE,_xll.ohTrigger(RecalcTrigger,Trigger6M)),NA())</f>
        <v>1.9070605859291836E-2</v>
      </c>
      <c r="M3183" s="178">
        <f>IFERROR(_xll.qlIndexFixing(Index1Y,$H3183,TRUE,_xll.ohTrigger(RecalcTrigger,Trigger1Y)),NA())</f>
        <v>1.9344694752230662E-2</v>
      </c>
      <c r="N3183" s="177">
        <f>IFERROR(_xll.qlIndexFixing(ONIndex1M,I3183,TRUE,_xll.ohTrigger(RecalcTrigger,Trigger1M)),NA())</f>
        <v>1.8591516730005475E-2</v>
      </c>
      <c r="O3183" s="44">
        <f>IFERROR(_xll.qlIndexFixing(ONIndex3M,I3183,TRUE,_xll.ohTrigger(RecalcTrigger,Trigger3M)),NA())</f>
        <v>1.8837985909716526E-2</v>
      </c>
      <c r="P3183" s="44">
        <f>IFERROR(_xll.qlIndexFixing(ONIndex6M,I3183,TRUE,_xll.ohTrigger(RecalcTrigger,Trigger6M)),NA())</f>
        <v>1.8910816639819972E-2</v>
      </c>
      <c r="Q3183" s="178">
        <f>IFERROR(_xll.qlIndexFixing(ONIndex1Y,I3183,TRUE,_xll.ohTrigger(RecalcTrigger,Trigger1Y)),NA())</f>
        <v>1.9029423270526813E-2</v>
      </c>
    </row>
    <row r="3184" spans="2:17" x14ac:dyDescent="0.2">
      <c r="B3184" s="39" t="s">
        <v>42</v>
      </c>
      <c r="D3184" s="42">
        <f>_xll.qlCalendarAdvance(Calendar,$D3183,B3184,"f",FALSE)</f>
        <v>61815</v>
      </c>
      <c r="E3184" s="172">
        <f>_xll.qlInterestRateIndexValueDate(IndexON,D3184)</f>
        <v>61815</v>
      </c>
      <c r="F3184" s="188">
        <f>IFERROR(_xll.qlIndexFixing(IndexON,D3184,TRUE,_xll.ohTrigger(RecalcTrigger,TriggerON)),NA())</f>
        <v>1.8398017652390131E-2</v>
      </c>
      <c r="H3184" s="42">
        <f>_xll.qlCalendarAdvance(Calendar,$H3183,B3184,"f",FALSE)</f>
        <v>61815</v>
      </c>
      <c r="I3184" s="172">
        <f>_xll.qlInterestRateIndexValueDate(Index1M,$H3184)</f>
        <v>61815</v>
      </c>
      <c r="J3184" s="177">
        <f>IFERROR(_xll.qlIndexFixing(Index1M,$H3184,TRUE,_xll.ohTrigger(RecalcTrigger,Trigger1M)),NA())</f>
        <v>1.8625453201507741E-2</v>
      </c>
      <c r="K3184" s="44">
        <f>IFERROR(_xll.qlIndexFixing(Index3M,H3184,TRUE,_xll.ohTrigger(RecalcTrigger,Trigger3M)),NA())</f>
        <v>1.892283660456948E-2</v>
      </c>
      <c r="L3184" s="44">
        <f>IFERROR(_xll.qlIndexFixing(Index6M,$H3184,TRUE,_xll.ohTrigger(RecalcTrigger,Trigger6M)),NA())</f>
        <v>1.9075743613192142E-2</v>
      </c>
      <c r="M3184" s="178">
        <f>IFERROR(_xll.qlIndexFixing(Index1Y,$H3184,TRUE,_xll.ohTrigger(RecalcTrigger,Trigger1Y)),NA())</f>
        <v>1.9348835179261923E-2</v>
      </c>
      <c r="N3184" s="177">
        <f>IFERROR(_xll.qlIndexFixing(ONIndex1M,I3184,TRUE,_xll.ohTrigger(RecalcTrigger,Trigger1M)),NA())</f>
        <v>1.8597520011756075E-2</v>
      </c>
      <c r="O3184" s="44">
        <f>IFERROR(_xll.qlIndexFixing(ONIndex3M,I3184,TRUE,_xll.ohTrigger(RecalcTrigger,Trigger3M)),NA())</f>
        <v>1.8843431830682933E-2</v>
      </c>
      <c r="P3184" s="44">
        <f>IFERROR(_xll.qlIndexFixing(ONIndex6M,I3184,TRUE,_xll.ohTrigger(RecalcTrigger,Trigger6M)),NA())</f>
        <v>1.8916104183872573E-2</v>
      </c>
      <c r="Q3184" s="178">
        <f>IFERROR(_xll.qlIndexFixing(ONIndex1Y,I3184,TRUE,_xll.ohTrigger(RecalcTrigger,Trigger1Y)),NA())</f>
        <v>1.9034717598315209E-2</v>
      </c>
    </row>
    <row r="3185" spans="2:17" x14ac:dyDescent="0.2">
      <c r="B3185" s="39" t="s">
        <v>42</v>
      </c>
      <c r="D3185" s="42">
        <f>_xll.qlCalendarAdvance(Calendar,$D3184,B3185,"f",FALSE)</f>
        <v>61822</v>
      </c>
      <c r="E3185" s="172">
        <f>_xll.qlInterestRateIndexValueDate(IndexON,D3185)</f>
        <v>61822</v>
      </c>
      <c r="F3185" s="188">
        <f>IFERROR(_xll.qlIndexFixing(IndexON,D3185,TRUE,_xll.ohTrigger(RecalcTrigger,TriggerON)),NA())</f>
        <v>1.8403405538059969E-2</v>
      </c>
      <c r="H3185" s="42">
        <f>_xll.qlCalendarAdvance(Calendar,$H3184,B3185,"f",FALSE)</f>
        <v>61822</v>
      </c>
      <c r="I3185" s="172">
        <f>_xll.qlInterestRateIndexValueDate(Index1M,$H3185)</f>
        <v>61822</v>
      </c>
      <c r="J3185" s="177">
        <f>IFERROR(_xll.qlIndexFixing(Index1M,$H3185,TRUE,_xll.ohTrigger(RecalcTrigger,Trigger1M)),NA())</f>
        <v>1.8632310183757644E-2</v>
      </c>
      <c r="K3185" s="44">
        <f>IFERROR(_xll.qlIndexFixing(Index3M,H3185,TRUE,_xll.ohTrigger(RecalcTrigger,Trigger3M)),NA())</f>
        <v>1.8927321830661654E-2</v>
      </c>
      <c r="L3185" s="44">
        <f>IFERROR(_xll.qlIndexFixing(Index6M,$H3185,TRUE,_xll.ohTrigger(RecalcTrigger,Trigger6M)),NA())</f>
        <v>1.9078292930542425E-2</v>
      </c>
      <c r="M3185" s="178">
        <f>IFERROR(_xll.qlIndexFixing(Index1Y,$H3185,TRUE,_xll.ohTrigger(RecalcTrigger,Trigger1Y)),NA())</f>
        <v>1.9354673209106554E-2</v>
      </c>
      <c r="N3185" s="177">
        <f>IFERROR(_xll.qlIndexFixing(ONIndex1M,I3185,TRUE,_xll.ohTrigger(RecalcTrigger,Trigger1M)),NA())</f>
        <v>1.8603506197036879E-2</v>
      </c>
      <c r="O3185" s="44">
        <f>IFERROR(_xll.qlIndexFixing(ONIndex3M,I3185,TRUE,_xll.ohTrigger(RecalcTrigger,Trigger3M)),NA())</f>
        <v>1.8848862242633047E-2</v>
      </c>
      <c r="P3185" s="44">
        <f>IFERROR(_xll.qlIndexFixing(ONIndex6M,I3185,TRUE,_xll.ohTrigger(RecalcTrigger,Trigger6M)),NA())</f>
        <v>1.8921376669688295E-2</v>
      </c>
      <c r="Q3185" s="178">
        <f>IFERROR(_xll.qlIndexFixing(ONIndex1Y,I3185,TRUE,_xll.ohTrigger(RecalcTrigger,Trigger1Y)),NA())</f>
        <v>1.9039996848739804E-2</v>
      </c>
    </row>
    <row r="3186" spans="2:17" x14ac:dyDescent="0.2">
      <c r="B3186" s="39" t="s">
        <v>42</v>
      </c>
      <c r="D3186" s="42">
        <f>_xll.qlCalendarAdvance(Calendar,$D3185,B3186,"f",FALSE)</f>
        <v>61829</v>
      </c>
      <c r="E3186" s="172">
        <f>_xll.qlInterestRateIndexValueDate(IndexON,D3186)</f>
        <v>61829</v>
      </c>
      <c r="F3186" s="188">
        <f>IFERROR(_xll.qlIndexFixing(IndexON,D3186,TRUE,_xll.ohTrigger(RecalcTrigger,TriggerON)),NA())</f>
        <v>1.8412167191642625E-2</v>
      </c>
      <c r="H3186" s="42">
        <f>_xll.qlCalendarAdvance(Calendar,$H3185,B3186,"f",FALSE)</f>
        <v>61829</v>
      </c>
      <c r="I3186" s="172">
        <f>_xll.qlInterestRateIndexValueDate(Index1M,$H3186)</f>
        <v>61829</v>
      </c>
      <c r="J3186" s="177">
        <f>IFERROR(_xll.qlIndexFixing(Index1M,$H3186,TRUE,_xll.ohTrigger(RecalcTrigger,Trigger1M)),NA())</f>
        <v>1.8637351561378197E-2</v>
      </c>
      <c r="K3186" s="44">
        <f>IFERROR(_xll.qlIndexFixing(Index3M,H3186,TRUE,_xll.ohTrigger(RecalcTrigger,Trigger3M)),NA())</f>
        <v>1.8932661841509681E-2</v>
      </c>
      <c r="L3186" s="44">
        <f>IFERROR(_xll.qlIndexFixing(Index6M,$H3186,TRUE,_xll.ohTrigger(RecalcTrigger,Trigger6M)),NA())</f>
        <v>1.9083402761050593E-2</v>
      </c>
      <c r="M3186" s="178">
        <f>IFERROR(_xll.qlIndexFixing(Index1Y,$H3186,TRUE,_xll.ohTrigger(RecalcTrigger,Trigger1Y)),NA())</f>
        <v>1.935963942140817E-2</v>
      </c>
      <c r="N3186" s="177">
        <f>IFERROR(_xll.qlIndexFixing(ONIndex1M,I3186,TRUE,_xll.ohTrigger(RecalcTrigger,Trigger1M)),NA())</f>
        <v>1.8613075298116843E-2</v>
      </c>
      <c r="O3186" s="44">
        <f>IFERROR(_xll.qlIndexFixing(ONIndex3M,I3186,TRUE,_xll.ohTrigger(RecalcTrigger,Trigger3M)),NA())</f>
        <v>1.8857769371598998E-2</v>
      </c>
      <c r="P3186" s="44">
        <f>IFERROR(_xll.qlIndexFixing(ONIndex6M,I3186,TRUE,_xll.ohTrigger(RecalcTrigger,Trigger6M)),NA())</f>
        <v>1.8930096395128437E-2</v>
      </c>
      <c r="Q3186" s="178">
        <f>IFERROR(_xll.qlIndexFixing(ONIndex1Y,I3186,TRUE,_xll.ohTrigger(RecalcTrigger,Trigger1Y)),NA())</f>
        <v>1.9048749928955111E-2</v>
      </c>
    </row>
    <row r="3187" spans="2:17" x14ac:dyDescent="0.2">
      <c r="B3187" s="39" t="s">
        <v>42</v>
      </c>
      <c r="D3187" s="42">
        <f>_xll.qlCalendarAdvance(Calendar,$D3186,B3187,"f",FALSE)</f>
        <v>61836</v>
      </c>
      <c r="E3187" s="172">
        <f>_xll.qlInterestRateIndexValueDate(IndexON,D3187)</f>
        <v>61836</v>
      </c>
      <c r="F3187" s="188">
        <f>IFERROR(_xll.qlIndexFixing(IndexON,D3187,TRUE,_xll.ohTrigger(RecalcTrigger,TriggerON)),NA())</f>
        <v>1.8414135146491706E-2</v>
      </c>
      <c r="H3187" s="42">
        <f>_xll.qlCalendarAdvance(Calendar,$H3186,B3187,"f",FALSE)</f>
        <v>61836</v>
      </c>
      <c r="I3187" s="172">
        <f>_xll.qlInterestRateIndexValueDate(Index1M,$H3187)</f>
        <v>61836</v>
      </c>
      <c r="J3187" s="177">
        <f>IFERROR(_xll.qlIndexFixing(Index1M,$H3187,TRUE,_xll.ohTrigger(RecalcTrigger,Trigger1M)),NA())</f>
        <v>1.8643275060744487E-2</v>
      </c>
      <c r="K3187" s="44">
        <f>IFERROR(_xll.qlIndexFixing(Index3M,H3187,TRUE,_xll.ohTrigger(RecalcTrigger,Trigger3M)),NA())</f>
        <v>1.8937986277878287E-2</v>
      </c>
      <c r="L3187" s="44">
        <f>IFERROR(_xll.qlIndexFixing(Index6M,$H3187,TRUE,_xll.ohTrigger(RecalcTrigger,Trigger6M)),NA())</f>
        <v>1.9088497403101767E-2</v>
      </c>
      <c r="M3187" s="178">
        <f>IFERROR(_xll.qlIndexFixing(Index1Y,$H3187,TRUE,_xll.ohTrigger(RecalcTrigger,Trigger1Y)),NA())</f>
        <v>1.9364590289319805E-2</v>
      </c>
      <c r="N3187" s="177">
        <f>IFERROR(_xll.qlIndexFixing(ONIndex1M,I3187,TRUE,_xll.ohTrigger(RecalcTrigger,Trigger1M)),NA())</f>
        <v>1.8615427278918517E-2</v>
      </c>
      <c r="O3187" s="44">
        <f>IFERROR(_xll.qlIndexFixing(ONIndex3M,I3187,TRUE,_xll.ohTrigger(RecalcTrigger,Trigger3M)),NA())</f>
        <v>1.885967653956544E-2</v>
      </c>
      <c r="P3187" s="44">
        <f>IFERROR(_xll.qlIndexFixing(ONIndex6M,I3187,TRUE,_xll.ohTrigger(RecalcTrigger,Trigger6M)),NA())</f>
        <v>1.8931876467581654E-2</v>
      </c>
      <c r="Q3187" s="178">
        <f>IFERROR(_xll.qlIndexFixing(ONIndex1Y,I3187,TRUE,_xll.ohTrigger(RecalcTrigger,Trigger1Y)),NA())</f>
        <v>1.905051011765968E-2</v>
      </c>
    </row>
    <row r="3188" spans="2:17" x14ac:dyDescent="0.2">
      <c r="B3188" s="39" t="s">
        <v>42</v>
      </c>
      <c r="D3188" s="42">
        <f>_xll.qlCalendarAdvance(Calendar,$D3187,B3188,"f",FALSE)</f>
        <v>61843</v>
      </c>
      <c r="E3188" s="172">
        <f>_xll.qlInterestRateIndexValueDate(IndexON,D3188)</f>
        <v>61843</v>
      </c>
      <c r="F3188" s="188">
        <f>IFERROR(_xll.qlIndexFixing(IndexON,D3188,TRUE,_xll.ohTrigger(RecalcTrigger,TriggerON)),NA())</f>
        <v>1.841947686933465E-2</v>
      </c>
      <c r="H3188" s="42">
        <f>_xll.qlCalendarAdvance(Calendar,$H3187,B3188,"f",FALSE)</f>
        <v>61843</v>
      </c>
      <c r="I3188" s="172">
        <f>_xll.qlInterestRateIndexValueDate(Index1M,$H3188)</f>
        <v>61843</v>
      </c>
      <c r="J3188" s="177">
        <f>IFERROR(_xll.qlIndexFixing(Index1M,$H3188,TRUE,_xll.ohTrigger(RecalcTrigger,Trigger1M)),NA())</f>
        <v>1.8650077919806017E-2</v>
      </c>
      <c r="K3188" s="44">
        <f>IFERROR(_xll.qlIndexFixing(Index3M,H3188,TRUE,_xll.ohTrigger(RecalcTrigger,Trigger3M)),NA())</f>
        <v>1.8943295139705125E-2</v>
      </c>
      <c r="L3188" s="44">
        <f>IFERROR(_xll.qlIndexFixing(Index6M,$H3188,TRUE,_xll.ohTrigger(RecalcTrigger,Trigger6M)),NA())</f>
        <v>1.9093576856581682E-2</v>
      </c>
      <c r="M3188" s="178">
        <f>IFERROR(_xll.qlIndexFixing(Index1Y,$H3188,TRUE,_xll.ohTrigger(RecalcTrigger,Trigger1Y)),NA())</f>
        <v>1.9369525812617194E-2</v>
      </c>
      <c r="N3188" s="177">
        <f>IFERROR(_xll.qlIndexFixing(ONIndex1M,I3188,TRUE,_xll.ohTrigger(RecalcTrigger,Trigger1M)),NA())</f>
        <v>1.8621362175357259E-2</v>
      </c>
      <c r="O3188" s="44">
        <f>IFERROR(_xll.qlIndexFixing(ONIndex3M,I3188,TRUE,_xll.ohTrigger(RecalcTrigger,Trigger3M)),NA())</f>
        <v>1.8865060424385627E-2</v>
      </c>
      <c r="P3188" s="44">
        <f>IFERROR(_xll.qlIndexFixing(ONIndex6M,I3188,TRUE,_xll.ohTrigger(RecalcTrigger,Trigger6M)),NA())</f>
        <v>1.8937103779416153E-2</v>
      </c>
      <c r="Q3188" s="178">
        <f>IFERROR(_xll.qlIndexFixing(ONIndex1Y,I3188,TRUE,_xll.ohTrigger(RecalcTrigger,Trigger1Y)),NA())</f>
        <v>1.9055744136236008E-2</v>
      </c>
    </row>
    <row r="3189" spans="2:17" x14ac:dyDescent="0.2">
      <c r="B3189" s="39" t="s">
        <v>42</v>
      </c>
      <c r="D3189" s="42">
        <f>_xll.qlCalendarAdvance(Calendar,$D3188,B3189,"f",FALSE)</f>
        <v>61850</v>
      </c>
      <c r="E3189" s="172">
        <f>_xll.qlInterestRateIndexValueDate(IndexON,D3189)</f>
        <v>61850</v>
      </c>
      <c r="F3189" s="188">
        <f>IFERROR(_xll.qlIndexFixing(IndexON,D3189,TRUE,_xll.ohTrigger(RecalcTrigger,TriggerON)),NA())</f>
        <v>1.8424803204487583E-2</v>
      </c>
      <c r="H3189" s="42">
        <f>_xll.qlCalendarAdvance(Calendar,$H3188,B3189,"f",FALSE)</f>
        <v>61850</v>
      </c>
      <c r="I3189" s="172">
        <f>_xll.qlInterestRateIndexValueDate(Index1M,$H3189)</f>
        <v>61850</v>
      </c>
      <c r="J3189" s="177">
        <f>IFERROR(_xll.qlIndexFixing(Index1M,$H3189,TRUE,_xll.ohTrigger(RecalcTrigger,Trigger1M)),NA())</f>
        <v>1.8655070698192291E-2</v>
      </c>
      <c r="K3189" s="44">
        <f>IFERROR(_xll.qlIndexFixing(Index3M,H3189,TRUE,_xll.ohTrigger(RecalcTrigger,Trigger3M)),NA())</f>
        <v>1.8949454601376349E-2</v>
      </c>
      <c r="L3189" s="44">
        <f>IFERROR(_xll.qlIndexFixing(Index6M,$H3189,TRUE,_xll.ohTrigger(RecalcTrigger,Trigger6M)),NA())</f>
        <v>1.9101204524259112E-2</v>
      </c>
      <c r="M3189" s="178">
        <f>IFERROR(_xll.qlIndexFixing(Index1Y,$H3189,TRUE,_xll.ohTrigger(RecalcTrigger,Trigger1Y)),NA())</f>
        <v>1.9374445991076961E-2</v>
      </c>
      <c r="N3189" s="177">
        <f>IFERROR(_xll.qlIndexFixing(ONIndex1M,I3189,TRUE,_xll.ohTrigger(RecalcTrigger,Trigger1M)),NA())</f>
        <v>1.8627279975407252E-2</v>
      </c>
      <c r="O3189" s="44">
        <f>IFERROR(_xll.qlIndexFixing(ONIndex3M,I3189,TRUE,_xll.ohTrigger(RecalcTrigger,Trigger3M)),NA())</f>
        <v>1.8870428800270567E-2</v>
      </c>
      <c r="P3189" s="44">
        <f>IFERROR(_xll.qlIndexFixing(ONIndex6M,I3189,TRUE,_xll.ohTrigger(RecalcTrigger,Trigger6M)),NA())</f>
        <v>1.8942316033337958E-2</v>
      </c>
      <c r="Q3189" s="178">
        <f>IFERROR(_xll.qlIndexFixing(ONIndex1Y,I3189,TRUE,_xll.ohTrigger(RecalcTrigger,Trigger1Y)),NA())</f>
        <v>1.9060963077043303E-2</v>
      </c>
    </row>
    <row r="3190" spans="2:17" x14ac:dyDescent="0.2">
      <c r="B3190" s="39" t="s">
        <v>42</v>
      </c>
      <c r="D3190" s="42">
        <f>_xll.qlCalendarAdvance(Calendar,$D3189,B3190,"f",FALSE)</f>
        <v>61857</v>
      </c>
      <c r="E3190" s="172">
        <f>_xll.qlInterestRateIndexValueDate(IndexON,D3190)</f>
        <v>61857</v>
      </c>
      <c r="F3190" s="188">
        <f>IFERROR(_xll.qlIndexFixing(IndexON,D3190,TRUE,_xll.ohTrigger(RecalcTrigger,TriggerON)),NA())</f>
        <v>1.8430114152112598E-2</v>
      </c>
      <c r="H3190" s="42">
        <f>_xll.qlCalendarAdvance(Calendar,$H3189,B3190,"f",FALSE)</f>
        <v>61857</v>
      </c>
      <c r="I3190" s="172">
        <f>_xll.qlInterestRateIndexValueDate(Index1M,$H3190)</f>
        <v>61857</v>
      </c>
      <c r="J3190" s="177">
        <f>IFERROR(_xll.qlIndexFixing(Index1M,$H3190,TRUE,_xll.ohTrigger(RecalcTrigger,Trigger1M)),NA())</f>
        <v>1.8660942836223153E-2</v>
      </c>
      <c r="K3190" s="44">
        <f>IFERROR(_xll.qlIndexFixing(Index3M,H3190,TRUE,_xll.ohTrigger(RecalcTrigger,Trigger3M)),NA())</f>
        <v>1.8954731474791049E-2</v>
      </c>
      <c r="L3190" s="44">
        <f>IFERROR(_xll.qlIndexFixing(Index6M,$H3190,TRUE,_xll.ohTrigger(RecalcTrigger,Trigger6M)),NA())</f>
        <v>1.9106251133965194E-2</v>
      </c>
      <c r="M3190" s="178">
        <f>IFERROR(_xll.qlIndexFixing(Index1Y,$H3190,TRUE,_xll.ohTrigger(RecalcTrigger,Trigger1Y)),NA())</f>
        <v>1.9379350824477726E-2</v>
      </c>
      <c r="N3190" s="177">
        <f>IFERROR(_xll.qlIndexFixing(ONIndex1M,I3190,TRUE,_xll.ohTrigger(RecalcTrigger,Trigger1M)),NA())</f>
        <v>1.8633180679311634E-2</v>
      </c>
      <c r="O3190" s="44">
        <f>IFERROR(_xll.qlIndexFixing(ONIndex3M,I3190,TRUE,_xll.ohTrigger(RecalcTrigger,Trigger3M)),NA())</f>
        <v>1.8875781666977121E-2</v>
      </c>
      <c r="P3190" s="44">
        <f>IFERROR(_xll.qlIndexFixing(ONIndex6M,I3190,TRUE,_xll.ohTrigger(RecalcTrigger,Trigger6M)),NA())</f>
        <v>1.8947513229184976E-2</v>
      </c>
      <c r="Q3190" s="178">
        <f>IFERROR(_xll.qlIndexFixing(ONIndex1Y,I3190,TRUE,_xll.ohTrigger(RecalcTrigger,Trigger1Y)),NA())</f>
        <v>1.9066166940973073E-2</v>
      </c>
    </row>
    <row r="3191" spans="2:17" x14ac:dyDescent="0.2">
      <c r="B3191" s="39" t="s">
        <v>42</v>
      </c>
      <c r="D3191" s="42">
        <f>_xll.qlCalendarAdvance(Calendar,$D3190,B3191,"f",FALSE)</f>
        <v>61864</v>
      </c>
      <c r="E3191" s="172">
        <f>_xll.qlInterestRateIndexValueDate(IndexON,D3191)</f>
        <v>61864</v>
      </c>
      <c r="F3191" s="188">
        <f>IFERROR(_xll.qlIndexFixing(IndexON,D3191,TRUE,_xll.ohTrigger(RecalcTrigger,TriggerON)),NA())</f>
        <v>1.8435409712209694E-2</v>
      </c>
      <c r="H3191" s="42">
        <f>_xll.qlCalendarAdvance(Calendar,$H3190,B3191,"f",FALSE)</f>
        <v>61864</v>
      </c>
      <c r="I3191" s="172">
        <f>_xll.qlInterestRateIndexValueDate(Index1M,$H3191)</f>
        <v>61864</v>
      </c>
      <c r="J3191" s="177">
        <f>IFERROR(_xll.qlIndexFixing(Index1M,$H3191,TRUE,_xll.ohTrigger(RecalcTrigger,Trigger1M)),NA())</f>
        <v>1.8666797853759062E-2</v>
      </c>
      <c r="K3191" s="44">
        <f>IFERROR(_xll.qlIndexFixing(Index3M,H3191,TRUE,_xll.ohTrigger(RecalcTrigger,Trigger3M)),NA())</f>
        <v>1.8959992772745602E-2</v>
      </c>
      <c r="L3191" s="44">
        <f>IFERROR(_xll.qlIndexFixing(Index6M,$H3191,TRUE,_xll.ohTrigger(RecalcTrigger,Trigger6M)),NA())</f>
        <v>1.9111282552563814E-2</v>
      </c>
      <c r="M3191" s="178">
        <f>IFERROR(_xll.qlIndexFixing(Index1Y,$H3191,TRUE,_xll.ohTrigger(RecalcTrigger,Trigger1Y)),NA())</f>
        <v>1.9384240312596335E-2</v>
      </c>
      <c r="N3191" s="177">
        <f>IFERROR(_xll.qlIndexFixing(ONIndex1M,I3191,TRUE,_xll.ohTrigger(RecalcTrigger,Trigger1M)),NA())</f>
        <v>1.8639064286827267E-2</v>
      </c>
      <c r="O3191" s="44">
        <f>IFERROR(_xll.qlIndexFixing(ONIndex3M,I3191,TRUE,_xll.ohTrigger(RecalcTrigger,Trigger3M)),NA())</f>
        <v>1.8881119024586335E-2</v>
      </c>
      <c r="P3191" s="44">
        <f>IFERROR(_xll.qlIndexFixing(ONIndex6M,I3191,TRUE,_xll.ohTrigger(RecalcTrigger,Trigger6M)),NA())</f>
        <v>1.895269536687616E-2</v>
      </c>
      <c r="Q3191" s="178">
        <f>IFERROR(_xll.qlIndexFixing(ONIndex1Y,I3191,TRUE,_xll.ohTrigger(RecalcTrigger,Trigger1Y)),NA())</f>
        <v>1.9071355727295902E-2</v>
      </c>
    </row>
    <row r="3192" spans="2:17" x14ac:dyDescent="0.2">
      <c r="B3192" s="39" t="s">
        <v>42</v>
      </c>
      <c r="D3192" s="42">
        <f>_xll.qlCalendarAdvance(Calendar,$D3191,B3192,"f",FALSE)</f>
        <v>61871</v>
      </c>
      <c r="E3192" s="172">
        <f>_xll.qlInterestRateIndexValueDate(IndexON,D3192)</f>
        <v>61871</v>
      </c>
      <c r="F3192" s="188">
        <f>IFERROR(_xll.qlIndexFixing(IndexON,D3192,TRUE,_xll.ohTrigger(RecalcTrigger,TriggerON)),NA())</f>
        <v>1.8440689884616779E-2</v>
      </c>
      <c r="H3192" s="42">
        <f>_xll.qlCalendarAdvance(Calendar,$H3191,B3192,"f",FALSE)</f>
        <v>61871</v>
      </c>
      <c r="I3192" s="172">
        <f>_xll.qlInterestRateIndexValueDate(Index1M,$H3192)</f>
        <v>61871</v>
      </c>
      <c r="J3192" s="177">
        <f>IFERROR(_xll.qlIndexFixing(Index1M,$H3192,TRUE,_xll.ohTrigger(RecalcTrigger,Trigger1M)),NA())</f>
        <v>1.867263575077216E-2</v>
      </c>
      <c r="K3192" s="44">
        <f>IFERROR(_xll.qlIndexFixing(Index3M,H3192,TRUE,_xll.ohTrigger(RecalcTrigger,Trigger3M)),NA())</f>
        <v>1.8965238495178342E-2</v>
      </c>
      <c r="L3192" s="44">
        <f>IFERROR(_xll.qlIndexFixing(Index6M,$H3192,TRUE,_xll.ohTrigger(RecalcTrigger,Trigger6M)),NA())</f>
        <v>1.9116298779939936E-2</v>
      </c>
      <c r="M3192" s="178">
        <f>IFERROR(_xll.qlIndexFixing(Index1Y,$H3192,TRUE,_xll.ohTrigger(RecalcTrigger,Trigger1Y)),NA())</f>
        <v>1.9389114455213186E-2</v>
      </c>
      <c r="N3192" s="177">
        <f>IFERROR(_xll.qlIndexFixing(ONIndex1M,I3192,TRUE,_xll.ohTrigger(RecalcTrigger,Trigger1M)),NA())</f>
        <v>1.8644930798035197E-2</v>
      </c>
      <c r="O3192" s="44">
        <f>IFERROR(_xll.qlIndexFixing(ONIndex3M,I3192,TRUE,_xll.ohTrigger(RecalcTrigger,Trigger3M)),NA())</f>
        <v>1.8886440873341348E-2</v>
      </c>
      <c r="P3192" s="44">
        <f>IFERROR(_xll.qlIndexFixing(ONIndex6M,I3192,TRUE,_xll.ohTrigger(RecalcTrigger,Trigger6M)),NA())</f>
        <v>1.8957862446816742E-2</v>
      </c>
      <c r="Q3192" s="178">
        <f>IFERROR(_xll.qlIndexFixing(ONIndex1Y,I3192,TRUE,_xll.ohTrigger(RecalcTrigger,Trigger1Y)),NA())</f>
        <v>1.9076529436335976E-2</v>
      </c>
    </row>
    <row r="3193" spans="2:17" x14ac:dyDescent="0.2">
      <c r="B3193" s="39" t="s">
        <v>42</v>
      </c>
      <c r="D3193" s="42">
        <f>_xll.qlCalendarAdvance(Calendar,$D3192,B3193,"f",FALSE)</f>
        <v>61878</v>
      </c>
      <c r="E3193" s="172">
        <f>_xll.qlInterestRateIndexValueDate(IndexON,D3193)</f>
        <v>61878</v>
      </c>
      <c r="F3193" s="188">
        <f>IFERROR(_xll.qlIndexFixing(IndexON,D3193,TRUE,_xll.ohTrigger(RecalcTrigger,TriggerON)),NA())</f>
        <v>1.8445954669414899E-2</v>
      </c>
      <c r="H3193" s="42">
        <f>_xll.qlCalendarAdvance(Calendar,$H3192,B3193,"f",FALSE)</f>
        <v>61878</v>
      </c>
      <c r="I3193" s="172">
        <f>_xll.qlInterestRateIndexValueDate(Index1M,$H3193)</f>
        <v>61878</v>
      </c>
      <c r="J3193" s="177">
        <f>IFERROR(_xll.qlIndexFixing(Index1M,$H3193,TRUE,_xll.ohTrigger(RecalcTrigger,Trigger1M)),NA())</f>
        <v>1.8675780596949021E-2</v>
      </c>
      <c r="K3193" s="44">
        <f>IFERROR(_xll.qlIndexFixing(Index3M,H3193,TRUE,_xll.ohTrigger(RecalcTrigger,Trigger3M)),NA())</f>
        <v>1.8970468642025839E-2</v>
      </c>
      <c r="L3193" s="44">
        <f>IFERROR(_xll.qlIndexFixing(Index6M,$H3193,TRUE,_xll.ohTrigger(RecalcTrigger,Trigger6M)),NA())</f>
        <v>1.911874629138623E-2</v>
      </c>
      <c r="M3193" s="178">
        <f>IFERROR(_xll.qlIndexFixing(Index1Y,$H3193,TRUE,_xll.ohTrigger(RecalcTrigger,Trigger1Y)),NA())</f>
        <v>1.9393973252107344E-2</v>
      </c>
      <c r="N3193" s="177">
        <f>IFERROR(_xll.qlIndexFixing(ONIndex1M,I3193,TRUE,_xll.ohTrigger(RecalcTrigger,Trigger1M)),NA())</f>
        <v>1.8650780212854379E-2</v>
      </c>
      <c r="O3193" s="44">
        <f>IFERROR(_xll.qlIndexFixing(ONIndex3M,I3193,TRUE,_xll.ohTrigger(RecalcTrigger,Trigger3M)),NA())</f>
        <v>1.8891747212836929E-2</v>
      </c>
      <c r="P3193" s="44">
        <f>IFERROR(_xll.qlIndexFixing(ONIndex6M,I3193,TRUE,_xll.ohTrigger(RecalcTrigger,Trigger6M)),NA())</f>
        <v>1.8963014468439399E-2</v>
      </c>
      <c r="Q3193" s="178">
        <f>IFERROR(_xll.qlIndexFixing(ONIndex1Y,I3193,TRUE,_xll.ohTrigger(RecalcTrigger,Trigger1Y)),NA())</f>
        <v>1.9081688068093294E-2</v>
      </c>
    </row>
    <row r="3194" spans="2:17" x14ac:dyDescent="0.2">
      <c r="B3194" s="39" t="s">
        <v>42</v>
      </c>
      <c r="D3194" s="42">
        <f>_xll.qlCalendarAdvance(Calendar,$D3193,B3194,"f",FALSE)</f>
        <v>61885</v>
      </c>
      <c r="E3194" s="172">
        <f>_xll.qlInterestRateIndexValueDate(IndexON,D3194)</f>
        <v>61885</v>
      </c>
      <c r="F3194" s="188">
        <f>IFERROR(_xll.qlIndexFixing(IndexON,D3194,TRUE,_xll.ohTrigger(RecalcTrigger,TriggerON)),NA())</f>
        <v>1.8451204066604054E-2</v>
      </c>
      <c r="H3194" s="42">
        <f>_xll.qlCalendarAdvance(Calendar,$H3193,B3194,"f",FALSE)</f>
        <v>61885</v>
      </c>
      <c r="I3194" s="172">
        <f>_xll.qlInterestRateIndexValueDate(Index1M,$H3194)</f>
        <v>61885</v>
      </c>
      <c r="J3194" s="177">
        <f>IFERROR(_xll.qlIndexFixing(Index1M,$H3194,TRUE,_xll.ohTrigger(RecalcTrigger,Trigger1M)),NA())</f>
        <v>1.868426018311848E-2</v>
      </c>
      <c r="K3194" s="44">
        <f>IFERROR(_xll.qlIndexFixing(Index3M,H3194,TRUE,_xll.ohTrigger(RecalcTrigger,Trigger3M)),NA())</f>
        <v>1.8975683213229951E-2</v>
      </c>
      <c r="L3194" s="44">
        <f>IFERROR(_xll.qlIndexFixing(Index6M,$H3194,TRUE,_xll.ohTrigger(RecalcTrigger,Trigger6M)),NA())</f>
        <v>1.9123734611030247E-2</v>
      </c>
      <c r="M3194" s="178">
        <f>IFERROR(_xll.qlIndexFixing(Index1Y,$H3194,TRUE,_xll.ohTrigger(RecalcTrigger,Trigger1Y)),NA())</f>
        <v>1.9398816703058541E-2</v>
      </c>
      <c r="N3194" s="177">
        <f>IFERROR(_xll.qlIndexFixing(ONIndex1M,I3194,TRUE,_xll.ohTrigger(RecalcTrigger,Trigger1M)),NA())</f>
        <v>1.8656612531365857E-2</v>
      </c>
      <c r="O3194" s="44">
        <f>IFERROR(_xll.qlIndexFixing(ONIndex3M,I3194,TRUE,_xll.ohTrigger(RecalcTrigger,Trigger3M)),NA())</f>
        <v>1.8897038043316217E-2</v>
      </c>
      <c r="P3194" s="44">
        <f>IFERROR(_xll.qlIndexFixing(ONIndex6M,I3194,TRUE,_xll.ohTrigger(RecalcTrigger,Trigger6M)),NA())</f>
        <v>1.8968151432149361E-2</v>
      </c>
      <c r="Q3194" s="178">
        <f>IFERROR(_xll.qlIndexFixing(ONIndex1Y,I3194,TRUE,_xll.ohTrigger(RecalcTrigger,Trigger1Y)),NA())</f>
        <v>1.9086831622486811E-2</v>
      </c>
    </row>
    <row r="3195" spans="2:17" x14ac:dyDescent="0.2">
      <c r="B3195" s="39" t="s">
        <v>42</v>
      </c>
      <c r="D3195" s="42">
        <f>_xll.qlCalendarAdvance(Calendar,$D3194,B3195,"f",FALSE)</f>
        <v>61892</v>
      </c>
      <c r="E3195" s="172">
        <f>_xll.qlInterestRateIndexValueDate(IndexON,D3195)</f>
        <v>61892</v>
      </c>
      <c r="F3195" s="188">
        <f>IFERROR(_xll.qlIndexFixing(IndexON,D3195,TRUE,_xll.ohTrigger(RecalcTrigger,TriggerON)),NA())</f>
        <v>1.8456438076265291E-2</v>
      </c>
      <c r="H3195" s="42">
        <f>_xll.qlCalendarAdvance(Calendar,$H3194,B3195,"f",FALSE)</f>
        <v>61892</v>
      </c>
      <c r="I3195" s="172">
        <f>_xll.qlInterestRateIndexValueDate(Index1M,$H3195)</f>
        <v>61892</v>
      </c>
      <c r="J3195" s="177">
        <f>IFERROR(_xll.qlIndexFixing(Index1M,$H3195,TRUE,_xll.ohTrigger(RecalcTrigger,Trigger1M)),NA())</f>
        <v>1.8690046718406114E-2</v>
      </c>
      <c r="K3195" s="44">
        <f>IFERROR(_xll.qlIndexFixing(Index3M,H3195,TRUE,_xll.ohTrigger(RecalcTrigger,Trigger3M)),NA())</f>
        <v>1.8980882208729014E-2</v>
      </c>
      <c r="L3195" s="44">
        <f>IFERROR(_xll.qlIndexFixing(Index6M,$H3195,TRUE,_xll.ohTrigger(RecalcTrigger,Trigger6M)),NA())</f>
        <v>1.9128707741304946E-2</v>
      </c>
      <c r="M3195" s="178">
        <f>IFERROR(_xll.qlIndexFixing(Index1Y,$H3195,TRUE,_xll.ohTrigger(RecalcTrigger,Trigger1Y)),NA())</f>
        <v>1.9403644807848508E-2</v>
      </c>
      <c r="N3195" s="177">
        <f>IFERROR(_xll.qlIndexFixing(ONIndex1M,I3195,TRUE,_xll.ohTrigger(RecalcTrigger,Trigger1M)),NA())</f>
        <v>1.8662427753650679E-2</v>
      </c>
      <c r="O3195" s="44">
        <f>IFERROR(_xll.qlIndexFixing(ONIndex3M,I3195,TRUE,_xll.ohTrigger(RecalcTrigger,Trigger3M)),NA())</f>
        <v>1.8902313364860257E-2</v>
      </c>
      <c r="P3195" s="44">
        <f>IFERROR(_xll.qlIndexFixing(ONIndex6M,I3195,TRUE,_xll.ohTrigger(RecalcTrigger,Trigger6M)),NA())</f>
        <v>1.8973273337865582E-2</v>
      </c>
      <c r="Q3195" s="178">
        <f>IFERROR(_xll.qlIndexFixing(ONIndex1Y,I3195,TRUE,_xll.ohTrigger(RecalcTrigger,Trigger1Y)),NA())</f>
        <v>1.9091960099435479E-2</v>
      </c>
    </row>
    <row r="3196" spans="2:17" x14ac:dyDescent="0.2">
      <c r="B3196" s="39" t="s">
        <v>42</v>
      </c>
      <c r="D3196" s="42">
        <f>_xll.qlCalendarAdvance(Calendar,$D3195,B3196,"f",FALSE)</f>
        <v>61899</v>
      </c>
      <c r="E3196" s="172">
        <f>_xll.qlInterestRateIndexValueDate(IndexON,D3196)</f>
        <v>61899</v>
      </c>
      <c r="F3196" s="188">
        <f>IFERROR(_xll.qlIndexFixing(IndexON,D3196,TRUE,_xll.ohTrigger(RecalcTrigger,TriggerON)),NA())</f>
        <v>1.8461656698155471E-2</v>
      </c>
      <c r="H3196" s="42">
        <f>_xll.qlCalendarAdvance(Calendar,$H3195,B3196,"f",FALSE)</f>
        <v>61899</v>
      </c>
      <c r="I3196" s="172">
        <f>_xll.qlInterestRateIndexValueDate(Index1M,$H3196)</f>
        <v>61899</v>
      </c>
      <c r="J3196" s="177">
        <f>IFERROR(_xll.qlIndexFixing(Index1M,$H3196,TRUE,_xll.ohTrigger(RecalcTrigger,Trigger1M)),NA())</f>
        <v>1.8695816133062031E-2</v>
      </c>
      <c r="K3196" s="44">
        <f>IFERROR(_xll.qlIndexFixing(Index3M,H3196,TRUE,_xll.ohTrigger(RecalcTrigger,Trigger3M)),NA())</f>
        <v>1.8986065628458719E-2</v>
      </c>
      <c r="L3196" s="44">
        <f>IFERROR(_xll.qlIndexFixing(Index6M,$H3196,TRUE,_xll.ohTrigger(RecalcTrigger,Trigger6M)),NA())</f>
        <v>1.913366568209739E-2</v>
      </c>
      <c r="M3196" s="178">
        <f>IFERROR(_xll.qlIndexFixing(Index1Y,$H3196,TRUE,_xll.ohTrigger(RecalcTrigger,Trigger1Y)),NA())</f>
        <v>1.9408457566258974E-2</v>
      </c>
      <c r="N3196" s="177">
        <f>IFERROR(_xll.qlIndexFixing(ONIndex1M,I3196,TRUE,_xll.ohTrigger(RecalcTrigger,Trigger1M)),NA())</f>
        <v>1.8668225879546752E-2</v>
      </c>
      <c r="O3196" s="44">
        <f>IFERROR(_xll.qlIndexFixing(ONIndex3M,I3196,TRUE,_xll.ohTrigger(RecalcTrigger,Trigger3M)),NA())</f>
        <v>1.8907573177144865E-2</v>
      </c>
      <c r="P3196" s="44">
        <f>IFERROR(_xll.qlIndexFixing(ONIndex6M,I3196,TRUE,_xll.ohTrigger(RecalcTrigger,Trigger6M)),NA())</f>
        <v>1.8978380185507016E-2</v>
      </c>
      <c r="Q3196" s="178">
        <f>IFERROR(_xll.qlIndexFixing(ONIndex1Y,I3196,TRUE,_xll.ohTrigger(RecalcTrigger,Trigger1Y)),NA())</f>
        <v>1.9097073499101391E-2</v>
      </c>
    </row>
    <row r="3197" spans="2:17" x14ac:dyDescent="0.2">
      <c r="B3197" s="39" t="s">
        <v>42</v>
      </c>
      <c r="D3197" s="42">
        <f>_xll.qlCalendarAdvance(Calendar,$D3196,B3197,"f",FALSE)</f>
        <v>61906</v>
      </c>
      <c r="E3197" s="172">
        <f>_xll.qlInterestRateIndexValueDate(IndexON,D3197)</f>
        <v>61906</v>
      </c>
      <c r="F3197" s="188">
        <f>IFERROR(_xll.qlIndexFixing(IndexON,D3197,TRUE,_xll.ohTrigger(RecalcTrigger,TriggerON)),NA())</f>
        <v>1.8466859932598778E-2</v>
      </c>
      <c r="H3197" s="42">
        <f>_xll.qlCalendarAdvance(Calendar,$H3196,B3197,"f",FALSE)</f>
        <v>61906</v>
      </c>
      <c r="I3197" s="172">
        <f>_xll.qlInterestRateIndexValueDate(Index1M,$H3197)</f>
        <v>61906</v>
      </c>
      <c r="J3197" s="177">
        <f>IFERROR(_xll.qlIndexFixing(Index1M,$H3197,TRUE,_xll.ohTrigger(RecalcTrigger,Trigger1M)),NA())</f>
        <v>1.8701568427065968E-2</v>
      </c>
      <c r="K3197" s="44">
        <f>IFERROR(_xll.qlIndexFixing(Index3M,H3197,TRUE,_xll.ohTrigger(RecalcTrigger,Trigger3M)),NA())</f>
        <v>1.8991233472361806E-2</v>
      </c>
      <c r="L3197" s="44">
        <f>IFERROR(_xll.qlIndexFixing(Index6M,$H3197,TRUE,_xll.ohTrigger(RecalcTrigger,Trigger6M)),NA())</f>
        <v>1.9138608433295092E-2</v>
      </c>
      <c r="M3197" s="178">
        <f>IFERROR(_xll.qlIndexFixing(Index1Y,$H3197,TRUE,_xll.ohTrigger(RecalcTrigger,Trigger1Y)),NA())</f>
        <v>1.9413254978072114E-2</v>
      </c>
      <c r="N3197" s="177">
        <f>IFERROR(_xll.qlIndexFixing(ONIndex1M,I3197,TRUE,_xll.ohTrigger(RecalcTrigger,Trigger1M)),NA())</f>
        <v>1.8674006909135121E-2</v>
      </c>
      <c r="O3197" s="44">
        <f>IFERROR(_xll.qlIndexFixing(ONIndex3M,I3197,TRUE,_xll.ohTrigger(RecalcTrigger,Trigger3M)),NA())</f>
        <v>1.891281748041318E-2</v>
      </c>
      <c r="P3197" s="44">
        <f>IFERROR(_xll.qlIndexFixing(ONIndex6M,I3197,TRUE,_xll.ohTrigger(RecalcTrigger,Trigger6M)),NA())</f>
        <v>1.8983471974992616E-2</v>
      </c>
      <c r="Q3197" s="178">
        <f>IFERROR(_xll.qlIndexFixing(ONIndex1Y,I3197,TRUE,_xll.ohTrigger(RecalcTrigger,Trigger1Y)),NA())</f>
        <v>1.9102171821322456E-2</v>
      </c>
    </row>
    <row r="3198" spans="2:17" x14ac:dyDescent="0.2">
      <c r="B3198" s="39" t="s">
        <v>42</v>
      </c>
      <c r="D3198" s="42">
        <f>_xll.qlCalendarAdvance(Calendar,$D3197,B3198,"f",FALSE)</f>
        <v>61913</v>
      </c>
      <c r="E3198" s="172">
        <f>_xll.qlInterestRateIndexValueDate(IndexON,D3198)</f>
        <v>61913</v>
      </c>
      <c r="F3198" s="188">
        <f>IFERROR(_xll.qlIndexFixing(IndexON,D3198,TRUE,_xll.ohTrigger(RecalcTrigger,TriggerON)),NA())</f>
        <v>1.8472047779433121E-2</v>
      </c>
      <c r="H3198" s="42">
        <f>_xll.qlCalendarAdvance(Calendar,$H3197,B3198,"f",FALSE)</f>
        <v>61913</v>
      </c>
      <c r="I3198" s="172">
        <f>_xll.qlInterestRateIndexValueDate(Index1M,$H3198)</f>
        <v>61913</v>
      </c>
      <c r="J3198" s="177">
        <f>IFERROR(_xll.qlIndexFixing(Index1M,$H3198,TRUE,_xll.ohTrigger(RecalcTrigger,Trigger1M)),NA())</f>
        <v>1.8707303600392598E-2</v>
      </c>
      <c r="K3198" s="44">
        <f>IFERROR(_xll.qlIndexFixing(Index3M,H3198,TRUE,_xll.ohTrigger(RecalcTrigger,Trigger3M)),NA())</f>
        <v>1.8996385740376608E-2</v>
      </c>
      <c r="L3198" s="44">
        <f>IFERROR(_xll.qlIndexFixing(Index6M,$H3198,TRUE,_xll.ohTrigger(RecalcTrigger,Trigger6M)),NA())</f>
        <v>1.9146077122064051E-2</v>
      </c>
      <c r="M3198" s="178">
        <f>IFERROR(_xll.qlIndexFixing(Index1Y,$H3198,TRUE,_xll.ohTrigger(RecalcTrigger,Trigger1Y)),NA())</f>
        <v>1.9418037043071212E-2</v>
      </c>
      <c r="N3198" s="177">
        <f>IFERROR(_xll.qlIndexFixing(ONIndex1M,I3198,TRUE,_xll.ohTrigger(RecalcTrigger,Trigger1M)),NA())</f>
        <v>1.8679770842496835E-2</v>
      </c>
      <c r="O3198" s="44">
        <f>IFERROR(_xll.qlIndexFixing(ONIndex3M,I3198,TRUE,_xll.ohTrigger(RecalcTrigger,Trigger3M)),NA())</f>
        <v>1.8918046274827294E-2</v>
      </c>
      <c r="P3198" s="44">
        <f>IFERROR(_xll.qlIndexFixing(ONIndex6M,I3198,TRUE,_xll.ohTrigger(RecalcTrigger,Trigger6M)),NA())</f>
        <v>1.8988548706808661E-2</v>
      </c>
      <c r="Q3198" s="178">
        <f>IFERROR(_xll.qlIndexFixing(ONIndex1Y,I3198,TRUE,_xll.ohTrigger(RecalcTrigger,Trigger1Y)),NA())</f>
        <v>1.9107255066341811E-2</v>
      </c>
    </row>
    <row r="3199" spans="2:17" x14ac:dyDescent="0.2">
      <c r="B3199" s="39" t="s">
        <v>42</v>
      </c>
      <c r="D3199" s="42">
        <f>_xll.qlCalendarAdvance(Calendar,$D3198,B3199,"f",FALSE)</f>
        <v>61920</v>
      </c>
      <c r="E3199" s="172">
        <f>_xll.qlInterestRateIndexValueDate(IndexON,D3199)</f>
        <v>61920</v>
      </c>
      <c r="F3199" s="188">
        <f>IFERROR(_xll.qlIndexFixing(IndexON,D3199,TRUE,_xll.ohTrigger(RecalcTrigger,TriggerON)),NA())</f>
        <v>1.8477220238577452E-2</v>
      </c>
      <c r="H3199" s="42">
        <f>_xll.qlCalendarAdvance(Calendar,$H3198,B3199,"f",FALSE)</f>
        <v>61920</v>
      </c>
      <c r="I3199" s="172">
        <f>_xll.qlInterestRateIndexValueDate(Index1M,$H3199)</f>
        <v>61920</v>
      </c>
      <c r="J3199" s="177">
        <f>IFERROR(_xll.qlIndexFixing(Index1M,$H3199,TRUE,_xll.ohTrigger(RecalcTrigger,Trigger1M)),NA())</f>
        <v>1.8713021653008997E-2</v>
      </c>
      <c r="K3199" s="44">
        <f>IFERROR(_xll.qlIndexFixing(Index3M,H3199,TRUE,_xll.ohTrigger(RecalcTrigger,Trigger3M)),NA())</f>
        <v>1.9001522432443223E-2</v>
      </c>
      <c r="L3199" s="44">
        <f>IFERROR(_xll.qlIndexFixing(Index6M,$H3199,TRUE,_xll.ohTrigger(RecalcTrigger,Trigger6M)),NA())</f>
        <v>1.9150987007663933E-2</v>
      </c>
      <c r="M3199" s="178">
        <f>IFERROR(_xll.qlIndexFixing(Index1Y,$H3199,TRUE,_xll.ohTrigger(RecalcTrigger,Trigger1Y)),NA())</f>
        <v>1.9422803761039997E-2</v>
      </c>
      <c r="N3199" s="177">
        <f>IFERROR(_xll.qlIndexFixing(ONIndex1M,I3199,TRUE,_xll.ohTrigger(RecalcTrigger,Trigger1M)),NA())</f>
        <v>1.8685517679388752E-2</v>
      </c>
      <c r="O3199" s="44">
        <f>IFERROR(_xll.qlIndexFixing(ONIndex3M,I3199,TRUE,_xll.ohTrigger(RecalcTrigger,Trigger3M)),NA())</f>
        <v>1.8923259559981975E-2</v>
      </c>
      <c r="P3199" s="44">
        <f>IFERROR(_xll.qlIndexFixing(ONIndex6M,I3199,TRUE,_xll.ohTrigger(RecalcTrigger,Trigger6M)),NA())</f>
        <v>1.899361038030678E-2</v>
      </c>
      <c r="Q3199" s="178">
        <f>IFERROR(_xll.qlIndexFixing(ONIndex1Y,I3199,TRUE,_xll.ohTrigger(RecalcTrigger,Trigger1Y)),NA())</f>
        <v>1.9112323233997364E-2</v>
      </c>
    </row>
    <row r="3200" spans="2:17" x14ac:dyDescent="0.2">
      <c r="B3200" s="39" t="s">
        <v>42</v>
      </c>
      <c r="D3200" s="42">
        <f>_xll.qlCalendarAdvance(Calendar,$D3199,B3200,"f",FALSE)</f>
        <v>61927</v>
      </c>
      <c r="E3200" s="172">
        <f>_xll.qlInterestRateIndexValueDate(IndexON,D3200)</f>
        <v>61927</v>
      </c>
      <c r="F3200" s="188">
        <f>IFERROR(_xll.qlIndexFixing(IndexON,D3200,TRUE,_xll.ohTrigger(RecalcTrigger,TriggerON)),NA())</f>
        <v>1.8482377310031772E-2</v>
      </c>
      <c r="H3200" s="42">
        <f>_xll.qlCalendarAdvance(Calendar,$H3199,B3200,"f",FALSE)</f>
        <v>61927</v>
      </c>
      <c r="I3200" s="172">
        <f>_xll.qlInterestRateIndexValueDate(Index1M,$H3200)</f>
        <v>61927</v>
      </c>
      <c r="J3200" s="177">
        <f>IFERROR(_xll.qlIndexFixing(Index1M,$H3200,TRUE,_xll.ohTrigger(RecalcTrigger,Trigger1M)),NA())</f>
        <v>1.8718722584894903E-2</v>
      </c>
      <c r="K3200" s="44">
        <f>IFERROR(_xll.qlIndexFixing(Index3M,H3200,TRUE,_xll.ohTrigger(RecalcTrigger,Trigger3M)),NA())</f>
        <v>1.9006643548499982E-2</v>
      </c>
      <c r="L3200" s="44">
        <f>IFERROR(_xll.qlIndexFixing(Index6M,$H3200,TRUE,_xll.ohTrigger(RecalcTrigger,Trigger6M)),NA())</f>
        <v>1.9155881701126715E-2</v>
      </c>
      <c r="M3200" s="178">
        <f>IFERROR(_xll.qlIndexFixing(Index1Y,$H3200,TRUE,_xll.ohTrigger(RecalcTrigger,Trigger1Y)),NA())</f>
        <v>1.9427555131763086E-2</v>
      </c>
      <c r="N3200" s="177">
        <f>IFERROR(_xll.qlIndexFixing(ONIndex1M,I3200,TRUE,_xll.ohTrigger(RecalcTrigger,Trigger1M)),NA())</f>
        <v>1.8691247420054014E-2</v>
      </c>
      <c r="O3200" s="44">
        <f>IFERROR(_xll.qlIndexFixing(ONIndex3M,I3200,TRUE,_xll.ohTrigger(RecalcTrigger,Trigger3M)),NA())</f>
        <v>1.8928457336120363E-2</v>
      </c>
      <c r="P3200" s="44">
        <f>IFERROR(_xll.qlIndexFixing(ONIndex6M,I3200,TRUE,_xll.ohTrigger(RecalcTrigger,Trigger6M)),NA())</f>
        <v>1.8998656995811158E-2</v>
      </c>
      <c r="Q3200" s="178">
        <f>IFERROR(_xll.qlIndexFixing(ONIndex1Y,I3200,TRUE,_xll.ohTrigger(RecalcTrigger,Trigger1Y)),NA())</f>
        <v>1.9117376324208069E-2</v>
      </c>
    </row>
    <row r="3201" spans="2:17" x14ac:dyDescent="0.2">
      <c r="B3201" s="39" t="s">
        <v>42</v>
      </c>
      <c r="D3201" s="42">
        <f>_xll.qlCalendarAdvance(Calendar,$D3200,B3201,"f",FALSE)</f>
        <v>61934</v>
      </c>
      <c r="E3201" s="172">
        <f>_xll.qlInterestRateIndexValueDate(IndexON,D3201)</f>
        <v>61934</v>
      </c>
      <c r="F3201" s="188">
        <f>IFERROR(_xll.qlIndexFixing(IndexON,D3201,TRUE,_xll.ohTrigger(RecalcTrigger,TriggerON)),NA())</f>
        <v>1.8487518994120267E-2</v>
      </c>
      <c r="H3201" s="42">
        <f>_xll.qlCalendarAdvance(Calendar,$H3200,B3201,"f",FALSE)</f>
        <v>61934</v>
      </c>
      <c r="I3201" s="172">
        <f>_xll.qlInterestRateIndexValueDate(Index1M,$H3201)</f>
        <v>61934</v>
      </c>
      <c r="J3201" s="177">
        <f>IFERROR(_xll.qlIndexFixing(Index1M,$H3201,TRUE,_xll.ohTrigger(RecalcTrigger,Trigger1M)),NA())</f>
        <v>1.8725290825909322E-2</v>
      </c>
      <c r="K3201" s="44">
        <f>IFERROR(_xll.qlIndexFixing(Index3M,H3201,TRUE,_xll.ohTrigger(RecalcTrigger,Trigger3M)),NA())</f>
        <v>1.9011749088488746E-2</v>
      </c>
      <c r="L3201" s="44">
        <f>IFERROR(_xll.qlIndexFixing(Index6M,$H3201,TRUE,_xll.ohTrigger(RecalcTrigger,Trigger6M)),NA())</f>
        <v>1.9160761202339543E-2</v>
      </c>
      <c r="M3201" s="178">
        <f>IFERROR(_xll.qlIndexFixing(Index1Y,$H3201,TRUE,_xll.ohTrigger(RecalcTrigger,Trigger1Y)),NA())</f>
        <v>1.943229115502576E-2</v>
      </c>
      <c r="N3201" s="177">
        <f>IFERROR(_xll.qlIndexFixing(ONIndex1M,I3201,TRUE,_xll.ohTrigger(RecalcTrigger,Trigger1M)),NA())</f>
        <v>1.8696960064330526E-2</v>
      </c>
      <c r="O3201" s="44">
        <f>IFERROR(_xll.qlIndexFixing(ONIndex3M,I3201,TRUE,_xll.ohTrigger(RecalcTrigger,Trigger3M)),NA())</f>
        <v>1.8933639603323504E-2</v>
      </c>
      <c r="P3201" s="44">
        <f>IFERROR(_xll.qlIndexFixing(ONIndex6M,I3201,TRUE,_xll.ohTrigger(RecalcTrigger,Trigger6M)),NA())</f>
        <v>1.900368855324075E-2</v>
      </c>
      <c r="Q3201" s="178">
        <f>IFERROR(_xll.qlIndexFixing(ONIndex1Y,I3201,TRUE,_xll.ohTrigger(RecalcTrigger,Trigger1Y)),NA())</f>
        <v>1.9122414337136018E-2</v>
      </c>
    </row>
    <row r="3202" spans="2:17" x14ac:dyDescent="0.2">
      <c r="B3202" s="39" t="s">
        <v>42</v>
      </c>
      <c r="D3202" s="42">
        <f>_xll.qlCalendarAdvance(Calendar,$D3201,B3202,"f",FALSE)</f>
        <v>61941</v>
      </c>
      <c r="E3202" s="172">
        <f>_xll.qlInterestRateIndexValueDate(IndexON,D3202)</f>
        <v>61941</v>
      </c>
      <c r="F3202" s="188">
        <f>IFERROR(_xll.qlIndexFixing(IndexON,D3202,TRUE,_xll.ohTrigger(RecalcTrigger,TriggerON)),NA())</f>
        <v>1.849264529051875E-2</v>
      </c>
      <c r="H3202" s="42">
        <f>_xll.qlCalendarAdvance(Calendar,$H3201,B3202,"f",FALSE)</f>
        <v>61941</v>
      </c>
      <c r="I3202" s="172">
        <f>_xll.qlInterestRateIndexValueDate(Index1M,$H3202)</f>
        <v>61941</v>
      </c>
      <c r="J3202" s="177">
        <f>IFERROR(_xll.qlIndexFixing(Index1M,$H3202,TRUE,_xll.ohTrigger(RecalcTrigger,Trigger1M)),NA())</f>
        <v>1.8730073086376461E-2</v>
      </c>
      <c r="K3202" s="44">
        <f>IFERROR(_xll.qlIndexFixing(Index3M,H3202,TRUE,_xll.ohTrigger(RecalcTrigger,Trigger3M)),NA())</f>
        <v>1.9016839052346968E-2</v>
      </c>
      <c r="L3202" s="44">
        <f>IFERROR(_xll.qlIndexFixing(Index6M,$H3202,TRUE,_xll.ohTrigger(RecalcTrigger,Trigger6M)),NA())</f>
        <v>1.9165625511191303E-2</v>
      </c>
      <c r="M3202" s="178">
        <f>IFERROR(_xll.qlIndexFixing(Index1Y,$H3202,TRUE,_xll.ohTrigger(RecalcTrigger,Trigger1Y)),NA())</f>
        <v>1.9437011830613304E-2</v>
      </c>
      <c r="N3202" s="177">
        <f>IFERROR(_xll.qlIndexFixing(ONIndex1M,I3202,TRUE,_xll.ohTrigger(RecalcTrigger,Trigger1M)),NA())</f>
        <v>1.8702655612380381E-2</v>
      </c>
      <c r="O3202" s="44">
        <f>IFERROR(_xll.qlIndexFixing(ONIndex3M,I3202,TRUE,_xll.ohTrigger(RecalcTrigger,Trigger3M)),NA())</f>
        <v>1.8938806361186167E-2</v>
      </c>
      <c r="P3202" s="44">
        <f>IFERROR(_xll.qlIndexFixing(ONIndex6M,I3202,TRUE,_xll.ohTrigger(RecalcTrigger,Trigger6M)),NA())</f>
        <v>1.9008705052838692E-2</v>
      </c>
      <c r="Q3202" s="178">
        <f>IFERROR(_xll.qlIndexFixing(ONIndex1Y,I3202,TRUE,_xll.ohTrigger(RecalcTrigger,Trigger1Y)),NA())</f>
        <v>1.9127437272700165E-2</v>
      </c>
    </row>
    <row r="3203" spans="2:17" x14ac:dyDescent="0.2">
      <c r="B3203" s="39" t="s">
        <v>42</v>
      </c>
      <c r="D3203" s="42">
        <f>_xll.qlCalendarAdvance(Calendar,$D3202,B3203,"f",FALSE)</f>
        <v>61948</v>
      </c>
      <c r="E3203" s="172">
        <f>_xll.qlInterestRateIndexValueDate(IndexON,D3203)</f>
        <v>61948</v>
      </c>
      <c r="F3203" s="188">
        <f>IFERROR(_xll.qlIndexFixing(IndexON,D3203,TRUE,_xll.ohTrigger(RecalcTrigger,TriggerON)),NA())</f>
        <v>1.849775619906513E-2</v>
      </c>
      <c r="H3203" s="42">
        <f>_xll.qlCalendarAdvance(Calendar,$H3202,B3203,"f",FALSE)</f>
        <v>61948</v>
      </c>
      <c r="I3203" s="172">
        <f>_xll.qlInterestRateIndexValueDate(Index1M,$H3203)</f>
        <v>61948</v>
      </c>
      <c r="J3203" s="177">
        <f>IFERROR(_xll.qlIndexFixing(Index1M,$H3203,TRUE,_xll.ohTrigger(RecalcTrigger,Trigger1M)),NA())</f>
        <v>1.8735722655913861E-2</v>
      </c>
      <c r="K3203" s="44">
        <f>IFERROR(_xll.qlIndexFixing(Index3M,H3203,TRUE,_xll.ohTrigger(RecalcTrigger,Trigger3M)),NA())</f>
        <v>1.9021913440017389E-2</v>
      </c>
      <c r="L3203" s="44">
        <f>IFERROR(_xll.qlIndexFixing(Index6M,$H3203,TRUE,_xll.ohTrigger(RecalcTrigger,Trigger6M)),NA())</f>
        <v>1.9170474627568272E-2</v>
      </c>
      <c r="M3203" s="178">
        <f>IFERROR(_xll.qlIndexFixing(Index1Y,$H3203,TRUE,_xll.ohTrigger(RecalcTrigger,Trigger1Y)),NA())</f>
        <v>1.9441717158313221E-2</v>
      </c>
      <c r="N3203" s="177">
        <f>IFERROR(_xll.qlIndexFixing(ONIndex1M,I3203,TRUE,_xll.ohTrigger(RecalcTrigger,Trigger1M)),NA())</f>
        <v>1.8708334063879395E-2</v>
      </c>
      <c r="O3203" s="44">
        <f>IFERROR(_xll.qlIndexFixing(ONIndex3M,I3203,TRUE,_xll.ohTrigger(RecalcTrigger,Trigger3M)),NA())</f>
        <v>1.8943957610194628E-2</v>
      </c>
      <c r="P3203" s="44">
        <f>IFERROR(_xll.qlIndexFixing(ONIndex6M,I3203,TRUE,_xll.ohTrigger(RecalcTrigger,Trigger6M)),NA())</f>
        <v>1.901370649411871E-2</v>
      </c>
      <c r="Q3203" s="178">
        <f>IFERROR(_xll.qlIndexFixing(ONIndex1Y,I3203,TRUE,_xll.ohTrigger(RecalcTrigger,Trigger1Y)),NA())</f>
        <v>1.9132445130819464E-2</v>
      </c>
    </row>
    <row r="3204" spans="2:17" x14ac:dyDescent="0.2">
      <c r="B3204" s="39" t="s">
        <v>42</v>
      </c>
      <c r="D3204" s="42">
        <f>_xll.qlCalendarAdvance(Calendar,$D3203,B3204,"f",FALSE)</f>
        <v>61955</v>
      </c>
      <c r="E3204" s="172">
        <f>_xll.qlInterestRateIndexValueDate(IndexON,D3204)</f>
        <v>61955</v>
      </c>
      <c r="F3204" s="188">
        <f>IFERROR(_xll.qlIndexFixing(IndexON,D3204,TRUE,_xll.ohTrigger(RecalcTrigger,TriggerON)),NA())</f>
        <v>1.8502851720245683E-2</v>
      </c>
      <c r="H3204" s="42">
        <f>_xll.qlCalendarAdvance(Calendar,$H3203,B3204,"f",FALSE)</f>
        <v>61955</v>
      </c>
      <c r="I3204" s="172">
        <f>_xll.qlInterestRateIndexValueDate(Index1M,$H3204)</f>
        <v>61955</v>
      </c>
      <c r="J3204" s="177">
        <f>IFERROR(_xll.qlIndexFixing(Index1M,$H3204,TRUE,_xll.ohTrigger(RecalcTrigger,Trigger1M)),NA())</f>
        <v>1.8741355104621993E-2</v>
      </c>
      <c r="K3204" s="44">
        <f>IFERROR(_xll.qlIndexFixing(Index3M,H3204,TRUE,_xll.ohTrigger(RecalcTrigger,Trigger3M)),NA())</f>
        <v>1.9026972251440098E-2</v>
      </c>
      <c r="L3204" s="44">
        <f>IFERROR(_xll.qlIndexFixing(Index6M,$H3204,TRUE,_xll.ohTrigger(RecalcTrigger,Trigger6M)),NA())</f>
        <v>1.9175308551360206E-2</v>
      </c>
      <c r="M3204" s="178">
        <f>IFERROR(_xll.qlIndexFixing(Index1Y,$H3204,TRUE,_xll.ohTrigger(RecalcTrigger,Trigger1Y)),NA())</f>
        <v>1.9446407137912125E-2</v>
      </c>
      <c r="N3204" s="177">
        <f>IFERROR(_xll.qlIndexFixing(ONIndex1M,I3204,TRUE,_xll.ohTrigger(RecalcTrigger,Trigger1M)),NA())</f>
        <v>1.8713995419232798E-2</v>
      </c>
      <c r="O3204" s="44">
        <f>IFERROR(_xll.qlIndexFixing(ONIndex3M,I3204,TRUE,_xll.ohTrigger(RecalcTrigger,Trigger3M)),NA())</f>
        <v>1.894909335010575E-2</v>
      </c>
      <c r="P3204" s="44">
        <f>IFERROR(_xll.qlIndexFixing(ONIndex6M,I3204,TRUE,_xll.ohTrigger(RecalcTrigger,Trigger6M)),NA())</f>
        <v>1.9018692877486032E-2</v>
      </c>
      <c r="Q3204" s="178">
        <f>IFERROR(_xll.qlIndexFixing(ONIndex1Y,I3204,TRUE,_xll.ohTrigger(RecalcTrigger,Trigger1Y)),NA())</f>
        <v>1.9137437911737054E-2</v>
      </c>
    </row>
    <row r="3205" spans="2:17" x14ac:dyDescent="0.2">
      <c r="B3205" s="39" t="s">
        <v>42</v>
      </c>
      <c r="D3205" s="42">
        <f>_xll.qlCalendarAdvance(Calendar,$D3204,B3205,"f",FALSE)</f>
        <v>61962</v>
      </c>
      <c r="E3205" s="172">
        <f>_xll.qlInterestRateIndexValueDate(IndexON,D3205)</f>
        <v>61962</v>
      </c>
      <c r="F3205" s="188">
        <f>IFERROR(_xll.qlIndexFixing(IndexON,D3205,TRUE,_xll.ohTrigger(RecalcTrigger,TriggerON)),NA())</f>
        <v>1.8507931853817272E-2</v>
      </c>
      <c r="H3205" s="42">
        <f>_xll.qlCalendarAdvance(Calendar,$H3204,B3205,"f",FALSE)</f>
        <v>61962</v>
      </c>
      <c r="I3205" s="172">
        <f>_xll.qlInterestRateIndexValueDate(Index1M,$H3205)</f>
        <v>61962</v>
      </c>
      <c r="J3205" s="177">
        <f>IFERROR(_xll.qlIndexFixing(Index1M,$H3205,TRUE,_xll.ohTrigger(RecalcTrigger,Trigger1M)),NA())</f>
        <v>1.8746970432472997E-2</v>
      </c>
      <c r="K3205" s="44">
        <f>IFERROR(_xll.qlIndexFixing(Index3M,H3205,TRUE,_xll.ohTrigger(RecalcTrigger,Trigger3M)),NA())</f>
        <v>1.9032015486556079E-2</v>
      </c>
      <c r="L3205" s="44">
        <f>IFERROR(_xll.qlIndexFixing(Index6M,$H3205,TRUE,_xll.ohTrigger(RecalcTrigger,Trigger6M)),NA())</f>
        <v>1.9180127282455994E-2</v>
      </c>
      <c r="M3205" s="178">
        <f>IFERROR(_xll.qlIndexFixing(Index1Y,$H3205,TRUE,_xll.ohTrigger(RecalcTrigger,Trigger1Y)),NA())</f>
        <v>1.9451081769197964E-2</v>
      </c>
      <c r="N3205" s="177">
        <f>IFERROR(_xll.qlIndexFixing(ONIndex1M,I3205,TRUE,_xll.ohTrigger(RecalcTrigger,Trigger1M)),NA())</f>
        <v>1.8719639678359545E-2</v>
      </c>
      <c r="O3205" s="44">
        <f>IFERROR(_xll.qlIndexFixing(ONIndex3M,I3205,TRUE,_xll.ohTrigger(RecalcTrigger,Trigger3M)),NA())</f>
        <v>1.8954213580919532E-2</v>
      </c>
      <c r="P3205" s="44">
        <f>IFERROR(_xll.qlIndexFixing(ONIndex6M,I3205,TRUE,_xll.ohTrigger(RecalcTrigger,Trigger6M)),NA())</f>
        <v>1.902366420294066E-2</v>
      </c>
      <c r="Q3205" s="178">
        <f>IFERROR(_xll.qlIndexFixing(ONIndex1Y,I3205,TRUE,_xll.ohTrigger(RecalcTrigger,Trigger1Y)),NA())</f>
        <v>1.9142415615209796E-2</v>
      </c>
    </row>
    <row r="3206" spans="2:17" x14ac:dyDescent="0.2">
      <c r="B3206" s="39" t="s">
        <v>42</v>
      </c>
      <c r="D3206" s="42">
        <f>_xll.qlCalendarAdvance(Calendar,$D3205,B3206,"f",FALSE)</f>
        <v>61969</v>
      </c>
      <c r="E3206" s="172">
        <f>_xll.qlInterestRateIndexValueDate(IndexON,D3206)</f>
        <v>61969</v>
      </c>
      <c r="F3206" s="188">
        <f>IFERROR(_xll.qlIndexFixing(IndexON,D3206,TRUE,_xll.ohTrigger(RecalcTrigger,TriggerON)),NA())</f>
        <v>1.8512996599779896E-2</v>
      </c>
      <c r="H3206" s="42">
        <f>_xll.qlCalendarAdvance(Calendar,$H3205,B3206,"f",FALSE)</f>
        <v>61969</v>
      </c>
      <c r="I3206" s="172">
        <f>_xll.qlInterestRateIndexValueDate(Index1M,$H3206)</f>
        <v>61969</v>
      </c>
      <c r="J3206" s="177">
        <f>IFERROR(_xll.qlIndexFixing(Index1M,$H3206,TRUE,_xll.ohTrigger(RecalcTrigger,Trigger1M)),NA())</f>
        <v>1.8752568639439013E-2</v>
      </c>
      <c r="K3206" s="44">
        <f>IFERROR(_xll.qlIndexFixing(Index3M,H3206,TRUE,_xll.ohTrigger(RecalcTrigger,Trigger3M)),NA())</f>
        <v>1.9037043145304546E-2</v>
      </c>
      <c r="L3206" s="44">
        <f>IFERROR(_xll.qlIndexFixing(Index6M,$H3206,TRUE,_xll.ohTrigger(RecalcTrigger,Trigger6M)),NA())</f>
        <v>1.9182409643963082E-2</v>
      </c>
      <c r="M3206" s="178">
        <f>IFERROR(_xll.qlIndexFixing(Index1Y,$H3206,TRUE,_xll.ohTrigger(RecalcTrigger,Trigger1Y)),NA())</f>
        <v>1.9455741051959796E-2</v>
      </c>
      <c r="N3206" s="177">
        <f>IFERROR(_xll.qlIndexFixing(ONIndex1M,I3206,TRUE,_xll.ohTrigger(RecalcTrigger,Trigger1M)),NA())</f>
        <v>1.8725266841016497E-2</v>
      </c>
      <c r="O3206" s="44">
        <f>IFERROR(_xll.qlIndexFixing(ONIndex3M,I3206,TRUE,_xll.ohTrigger(RecalcTrigger,Trigger3M)),NA())</f>
        <v>1.8959318302635975E-2</v>
      </c>
      <c r="P3206" s="44">
        <f>IFERROR(_xll.qlIndexFixing(ONIndex6M,I3206,TRUE,_xll.ohTrigger(RecalcTrigger,Trigger6M)),NA())</f>
        <v>1.9028620470320501E-2</v>
      </c>
      <c r="Q3206" s="178">
        <f>IFERROR(_xll.qlIndexFixing(ONIndex1Y,I3206,TRUE,_xll.ohTrigger(RecalcTrigger,Trigger1Y)),NA())</f>
        <v>1.9147378241399782E-2</v>
      </c>
    </row>
    <row r="3207" spans="2:17" x14ac:dyDescent="0.2">
      <c r="B3207" s="39" t="s">
        <v>42</v>
      </c>
      <c r="D3207" s="42">
        <f>_xll.qlCalendarAdvance(Calendar,$D3206,B3207,"f",FALSE)</f>
        <v>61976</v>
      </c>
      <c r="E3207" s="172">
        <f>_xll.qlInterestRateIndexValueDate(IndexON,D3207)</f>
        <v>61976</v>
      </c>
      <c r="F3207" s="188">
        <f>IFERROR(_xll.qlIndexFixing(IndexON,D3207,TRUE,_xll.ohTrigger(RecalcTrigger,TriggerON)),NA())</f>
        <v>1.8518045957971463E-2</v>
      </c>
      <c r="H3207" s="42">
        <f>_xll.qlCalendarAdvance(Calendar,$H3206,B3207,"f",FALSE)</f>
        <v>61976</v>
      </c>
      <c r="I3207" s="172">
        <f>_xll.qlInterestRateIndexValueDate(Index1M,$H3207)</f>
        <v>61976</v>
      </c>
      <c r="J3207" s="177">
        <f>IFERROR(_xll.qlIndexFixing(Index1M,$H3207,TRUE,_xll.ohTrigger(RecalcTrigger,Trigger1M)),NA())</f>
        <v>1.8758149725494715E-2</v>
      </c>
      <c r="K3207" s="44">
        <f>IFERROR(_xll.qlIndexFixing(Index3M,H3207,TRUE,_xll.ohTrigger(RecalcTrigger,Trigger3M)),NA())</f>
        <v>1.9041204270899885E-2</v>
      </c>
      <c r="L3207" s="44">
        <f>IFERROR(_xll.qlIndexFixing(Index6M,$H3207,TRUE,_xll.ohTrigger(RecalcTrigger,Trigger6M)),NA())</f>
        <v>1.9185521124970382E-2</v>
      </c>
      <c r="M3207" s="178">
        <f>IFERROR(_xll.qlIndexFixing(Index1Y,$H3207,TRUE,_xll.ohTrigger(RecalcTrigger,Trigger1Y)),NA())</f>
        <v>1.9460384985986678E-2</v>
      </c>
      <c r="N3207" s="177">
        <f>IFERROR(_xll.qlIndexFixing(ONIndex1M,I3207,TRUE,_xll.ohTrigger(RecalcTrigger,Trigger1M)),NA())</f>
        <v>1.8730876907284699E-2</v>
      </c>
      <c r="O3207" s="44">
        <f>IFERROR(_xll.qlIndexFixing(ONIndex3M,I3207,TRUE,_xll.ohTrigger(RecalcTrigger,Trigger3M)),NA())</f>
        <v>1.896440751541717E-2</v>
      </c>
      <c r="P3207" s="44">
        <f>IFERROR(_xll.qlIndexFixing(ONIndex6M,I3207,TRUE,_xll.ohTrigger(RecalcTrigger,Trigger6M)),NA())</f>
        <v>1.9033561679463462E-2</v>
      </c>
      <c r="Q3207" s="178">
        <f>IFERROR(_xll.qlIndexFixing(ONIndex1Y,I3207,TRUE,_xll.ohTrigger(RecalcTrigger,Trigger1Y)),NA())</f>
        <v>1.9152325790063873E-2</v>
      </c>
    </row>
    <row r="3208" spans="2:17" x14ac:dyDescent="0.2">
      <c r="B3208" s="39" t="s">
        <v>42</v>
      </c>
      <c r="D3208" s="42">
        <f>_xll.qlCalendarAdvance(Calendar,$D3207,B3208,"f",FALSE)</f>
        <v>61983</v>
      </c>
      <c r="E3208" s="172">
        <f>_xll.qlInterestRateIndexValueDate(IndexON,D3208)</f>
        <v>61983</v>
      </c>
      <c r="F3208" s="188">
        <f>IFERROR(_xll.qlIndexFixing(IndexON,D3208,TRUE,_xll.ohTrigger(RecalcTrigger,TriggerON)),NA())</f>
        <v>1.8523079928716157E-2</v>
      </c>
      <c r="H3208" s="42">
        <f>_xll.qlCalendarAdvance(Calendar,$H3207,B3208,"f",FALSE)</f>
        <v>61983</v>
      </c>
      <c r="I3208" s="172">
        <f>_xll.qlInterestRateIndexValueDate(Index1M,$H3208)</f>
        <v>61983</v>
      </c>
      <c r="J3208" s="177">
        <f>IFERROR(_xll.qlIndexFixing(Index1M,$H3208,TRUE,_xll.ohTrigger(RecalcTrigger,Trigger1M)),NA())</f>
        <v>1.8763713690617308E-2</v>
      </c>
      <c r="K3208" s="44">
        <f>IFERROR(_xll.qlIndexFixing(Index3M,H3208,TRUE,_xll.ohTrigger(RecalcTrigger,Trigger3M)),NA())</f>
        <v>1.9046201629224133E-2</v>
      </c>
      <c r="L3208" s="44">
        <f>IFERROR(_xll.qlIndexFixing(Index6M,$H3208,TRUE,_xll.ohTrigger(RecalcTrigger,Trigger6M)),NA())</f>
        <v>1.9190298453523925E-2</v>
      </c>
      <c r="M3208" s="178">
        <f>IFERROR(_xll.qlIndexFixing(Index1Y,$H3208,TRUE,_xll.ohTrigger(RecalcTrigger,Trigger1Y)),NA())</f>
        <v>1.9465013571069223E-2</v>
      </c>
      <c r="N3208" s="177">
        <f>IFERROR(_xll.qlIndexFixing(ONIndex1M,I3208,TRUE,_xll.ohTrigger(RecalcTrigger,Trigger1M)),NA())</f>
        <v>1.8736469877407291E-2</v>
      </c>
      <c r="O3208" s="44">
        <f>IFERROR(_xll.qlIndexFixing(ONIndex3M,I3208,TRUE,_xll.ohTrigger(RecalcTrigger,Trigger3M)),NA())</f>
        <v>1.8969481219019979E-2</v>
      </c>
      <c r="P3208" s="44">
        <f>IFERROR(_xll.qlIndexFixing(ONIndex6M,I3208,TRUE,_xll.ohTrigger(RecalcTrigger,Trigger6M)),NA())</f>
        <v>1.9038487830774775E-2</v>
      </c>
      <c r="Q3208" s="178">
        <f>IFERROR(_xll.qlIndexFixing(ONIndex1Y,I3208,TRUE,_xll.ohTrigger(RecalcTrigger,Trigger1Y)),NA())</f>
        <v>1.9157258261526255E-2</v>
      </c>
    </row>
    <row r="3209" spans="2:17" x14ac:dyDescent="0.2">
      <c r="B3209" s="39" t="s">
        <v>42</v>
      </c>
      <c r="D3209" s="42">
        <f>_xll.qlCalendarAdvance(Calendar,$D3208,B3209,"f",FALSE)</f>
        <v>61990</v>
      </c>
      <c r="E3209" s="172">
        <f>_xll.qlInterestRateIndexValueDate(IndexON,D3209)</f>
        <v>61990</v>
      </c>
      <c r="F3209" s="188">
        <f>IFERROR(_xll.qlIndexFixing(IndexON,D3209,TRUE,_xll.ohTrigger(RecalcTrigger,TriggerON)),NA())</f>
        <v>1.8528098511770841E-2</v>
      </c>
      <c r="H3209" s="42">
        <f>_xll.qlCalendarAdvance(Calendar,$H3208,B3209,"f",FALSE)</f>
        <v>61990</v>
      </c>
      <c r="I3209" s="172">
        <f>_xll.qlInterestRateIndexValueDate(Index1M,$H3209)</f>
        <v>61990</v>
      </c>
      <c r="J3209" s="177">
        <f>IFERROR(_xll.qlIndexFixing(Index1M,$H3209,TRUE,_xll.ohTrigger(RecalcTrigger,Trigger1M)),NA())</f>
        <v>1.8769260534781465E-2</v>
      </c>
      <c r="K3209" s="44">
        <f>IFERROR(_xll.qlIndexFixing(Index3M,H3209,TRUE,_xll.ohTrigger(RecalcTrigger,Trigger3M)),NA())</f>
        <v>1.9051183411755296E-2</v>
      </c>
      <c r="L3209" s="44">
        <f>IFERROR(_xll.qlIndexFixing(Index6M,$H3209,TRUE,_xll.ohTrigger(RecalcTrigger,Trigger6M)),NA())</f>
        <v>1.9195060592645464E-2</v>
      </c>
      <c r="M3209" s="178">
        <f>IFERROR(_xll.qlIndexFixing(Index1Y,$H3209,TRUE,_xll.ohTrigger(RecalcTrigger,Trigger1Y)),NA())</f>
        <v>1.9469626806997153E-2</v>
      </c>
      <c r="N3209" s="177">
        <f>IFERROR(_xll.qlIndexFixing(ONIndex1M,I3209,TRUE,_xll.ohTrigger(RecalcTrigger,Trigger1M)),NA())</f>
        <v>1.8742045751141134E-2</v>
      </c>
      <c r="O3209" s="44">
        <f>IFERROR(_xll.qlIndexFixing(ONIndex3M,I3209,TRUE,_xll.ohTrigger(RecalcTrigger,Trigger3M)),NA())</f>
        <v>1.8974539413606495E-2</v>
      </c>
      <c r="P3209" s="44">
        <f>IFERROR(_xll.qlIndexFixing(ONIndex6M,I3209,TRUE,_xll.ohTrigger(RecalcTrigger,Trigger6M)),NA())</f>
        <v>1.9043398924011301E-2</v>
      </c>
      <c r="Q3209" s="178">
        <f>IFERROR(_xll.qlIndexFixing(ONIndex1Y,I3209,TRUE,_xll.ohTrigger(RecalcTrigger,Trigger1Y)),NA())</f>
        <v>1.9162175655624836E-2</v>
      </c>
    </row>
    <row r="3210" spans="2:17" x14ac:dyDescent="0.2">
      <c r="B3210" s="39" t="s">
        <v>42</v>
      </c>
      <c r="D3210" s="42">
        <f>_xll.qlCalendarAdvance(Calendar,$D3209,B3210,"f",FALSE)</f>
        <v>61997</v>
      </c>
      <c r="E3210" s="172">
        <f>_xll.qlInterestRateIndexValueDate(IndexON,D3210)</f>
        <v>61997</v>
      </c>
      <c r="F3210" s="188">
        <f>IFERROR(_xll.qlIndexFixing(IndexON,D3210,TRUE,_xll.ohTrigger(RecalcTrigger,TriggerON)),NA())</f>
        <v>1.8533101707216559E-2</v>
      </c>
      <c r="H3210" s="42">
        <f>_xll.qlCalendarAdvance(Calendar,$H3209,B3210,"f",FALSE)</f>
        <v>61997</v>
      </c>
      <c r="I3210" s="172">
        <f>_xll.qlInterestRateIndexValueDate(Index1M,$H3210)</f>
        <v>61997</v>
      </c>
      <c r="J3210" s="177">
        <f>IFERROR(_xll.qlIndexFixing(Index1M,$H3210,TRUE,_xll.ohTrigger(RecalcTrigger,Trigger1M)),NA())</f>
        <v>1.8774790257964392E-2</v>
      </c>
      <c r="K3210" s="44">
        <f>IFERROR(_xll.qlIndexFixing(Index3M,H3210,TRUE,_xll.ohTrigger(RecalcTrigger,Trigger3M)),NA())</f>
        <v>1.9056998015457786E-2</v>
      </c>
      <c r="L3210" s="44">
        <f>IFERROR(_xll.qlIndexFixing(Index6M,$H3210,TRUE,_xll.ohTrigger(RecalcTrigger,Trigger6M)),NA())</f>
        <v>1.9199807542226197E-2</v>
      </c>
      <c r="M3210" s="178">
        <f>IFERROR(_xll.qlIndexFixing(Index1Y,$H3210,TRUE,_xll.ohTrigger(RecalcTrigger,Trigger1Y)),NA())</f>
        <v>1.9474224693562858E-2</v>
      </c>
      <c r="N3210" s="177">
        <f>IFERROR(_xll.qlIndexFixing(ONIndex1M,I3210,TRUE,_xll.ohTrigger(RecalcTrigger,Trigger1M)),NA())</f>
        <v>1.8747604528486228E-2</v>
      </c>
      <c r="O3210" s="44">
        <f>IFERROR(_xll.qlIndexFixing(ONIndex3M,I3210,TRUE,_xll.ohTrigger(RecalcTrigger,Trigger3M)),NA())</f>
        <v>1.8979582099095671E-2</v>
      </c>
      <c r="P3210" s="44">
        <f>IFERROR(_xll.qlIndexFixing(ONIndex6M,I3210,TRUE,_xll.ohTrigger(RecalcTrigger,Trigger6M)),NA())</f>
        <v>1.904829495917304E-2</v>
      </c>
      <c r="Q3210" s="178">
        <f>IFERROR(_xll.qlIndexFixing(ONIndex1Y,I3210,TRUE,_xll.ohTrigger(RecalcTrigger,Trigger1Y)),NA())</f>
        <v>1.9167077972359614E-2</v>
      </c>
    </row>
    <row r="3211" spans="2:17" x14ac:dyDescent="0.2">
      <c r="B3211" s="39" t="s">
        <v>42</v>
      </c>
      <c r="D3211" s="42">
        <f>_xll.qlCalendarAdvance(Calendar,$D3210,B3211,"f",FALSE)</f>
        <v>62004</v>
      </c>
      <c r="E3211" s="172">
        <f>_xll.qlInterestRateIndexValueDate(IndexON,D3211)</f>
        <v>62004</v>
      </c>
      <c r="F3211" s="188">
        <f>IFERROR(_xll.qlIndexFixing(IndexON,D3211,TRUE,_xll.ohTrigger(RecalcTrigger,TriggerON)),NA())</f>
        <v>1.8538089514972267E-2</v>
      </c>
      <c r="H3211" s="42">
        <f>_xll.qlCalendarAdvance(Calendar,$H3210,B3211,"f",FALSE)</f>
        <v>62004</v>
      </c>
      <c r="I3211" s="172">
        <f>_xll.qlInterestRateIndexValueDate(Index1M,$H3211)</f>
        <v>62004</v>
      </c>
      <c r="J3211" s="177">
        <f>IFERROR(_xll.qlIndexFixing(Index1M,$H3211,TRUE,_xll.ohTrigger(RecalcTrigger,Trigger1M)),NA())</f>
        <v>1.8780302860130632E-2</v>
      </c>
      <c r="K3211" s="44">
        <f>IFERROR(_xll.qlIndexFixing(Index3M,H3211,TRUE,_xll.ohTrigger(RecalcTrigger,Trigger3M)),NA())</f>
        <v>1.9061947791492149E-2</v>
      </c>
      <c r="L3211" s="44">
        <f>IFERROR(_xll.qlIndexFixing(Index6M,$H3211,TRUE,_xll.ohTrigger(RecalcTrigger,Trigger6M)),NA())</f>
        <v>1.9205375666827795E-2</v>
      </c>
      <c r="M3211" s="178">
        <f>IFERROR(_xll.qlIndexFixing(Index1Y,$H3211,TRUE,_xll.ohTrigger(RecalcTrigger,Trigger1Y)),NA())</f>
        <v>1.9478807230557837E-2</v>
      </c>
      <c r="N3211" s="177">
        <f>IFERROR(_xll.qlIndexFixing(ONIndex1M,I3211,TRUE,_xll.ohTrigger(RecalcTrigger,Trigger1M)),NA())</f>
        <v>1.8753146209442573E-2</v>
      </c>
      <c r="O3211" s="44">
        <f>IFERROR(_xll.qlIndexFixing(ONIndex3M,I3211,TRUE,_xll.ohTrigger(RecalcTrigger,Trigger3M)),NA())</f>
        <v>1.8984609275487507E-2</v>
      </c>
      <c r="P3211" s="44">
        <f>IFERROR(_xll.qlIndexFixing(ONIndex6M,I3211,TRUE,_xll.ohTrigger(RecalcTrigger,Trigger6M)),NA())</f>
        <v>1.9053175936259992E-2</v>
      </c>
      <c r="Q3211" s="178">
        <f>IFERROR(_xll.qlIndexFixing(ONIndex1Y,I3211,TRUE,_xll.ohTrigger(RecalcTrigger,Trigger1Y)),NA())</f>
        <v>1.9171965211568498E-2</v>
      </c>
    </row>
    <row r="3212" spans="2:17" x14ac:dyDescent="0.2">
      <c r="B3212" s="39" t="s">
        <v>42</v>
      </c>
      <c r="D3212" s="42">
        <f>_xll.qlCalendarAdvance(Calendar,$D3211,B3212,"f",FALSE)</f>
        <v>62011</v>
      </c>
      <c r="E3212" s="172">
        <f>_xll.qlInterestRateIndexValueDate(IndexON,D3212)</f>
        <v>62011</v>
      </c>
      <c r="F3212" s="188">
        <f>IFERROR(_xll.qlIndexFixing(IndexON,D3212,TRUE,_xll.ohTrigger(RecalcTrigger,TriggerON)),NA())</f>
        <v>1.8543061935200056E-2</v>
      </c>
      <c r="H3212" s="42">
        <f>_xll.qlCalendarAdvance(Calendar,$H3211,B3212,"f",FALSE)</f>
        <v>62011</v>
      </c>
      <c r="I3212" s="172">
        <f>_xll.qlInterestRateIndexValueDate(Index1M,$H3212)</f>
        <v>62011</v>
      </c>
      <c r="J3212" s="177">
        <f>IFERROR(_xll.qlIndexFixing(Index1M,$H3212,TRUE,_xll.ohTrigger(RecalcTrigger,Trigger1M)),NA())</f>
        <v>1.8785798341272586E-2</v>
      </c>
      <c r="K3212" s="44">
        <f>IFERROR(_xll.qlIndexFixing(Index3M,H3212,TRUE,_xll.ohTrigger(RecalcTrigger,Trigger3M)),NA())</f>
        <v>1.9066881990811024E-2</v>
      </c>
      <c r="L3212" s="44">
        <f>IFERROR(_xll.qlIndexFixing(Index6M,$H3212,TRUE,_xll.ohTrigger(RecalcTrigger,Trigger6M)),NA())</f>
        <v>1.9210091398985919E-2</v>
      </c>
      <c r="M3212" s="178">
        <f>IFERROR(_xll.qlIndexFixing(Index1Y,$H3212,TRUE,_xll.ohTrigger(RecalcTrigger,Trigger1Y)),NA())</f>
        <v>1.948337441777559E-2</v>
      </c>
      <c r="N3212" s="177">
        <f>IFERROR(_xll.qlIndexFixing(ONIndex1M,I3212,TRUE,_xll.ohTrigger(RecalcTrigger,Trigger1M)),NA())</f>
        <v>1.8758670794172261E-2</v>
      </c>
      <c r="O3212" s="44">
        <f>IFERROR(_xll.qlIndexFixing(ONIndex3M,I3212,TRUE,_xll.ohTrigger(RecalcTrigger,Trigger3M)),NA())</f>
        <v>1.8989620942944097E-2</v>
      </c>
      <c r="P3212" s="44">
        <f>IFERROR(_xll.qlIndexFixing(ONIndex6M,I3212,TRUE,_xll.ohTrigger(RecalcTrigger,Trigger6M)),NA())</f>
        <v>1.9058041855353203E-2</v>
      </c>
      <c r="Q3212" s="178">
        <f>IFERROR(_xll.qlIndexFixing(ONIndex1Y,I3212,TRUE,_xll.ohTrigger(RecalcTrigger,Trigger1Y)),NA())</f>
        <v>1.9176837373737765E-2</v>
      </c>
    </row>
    <row r="3213" spans="2:17" x14ac:dyDescent="0.2">
      <c r="B3213" s="39" t="s">
        <v>42</v>
      </c>
      <c r="D3213" s="42">
        <f>_xll.qlCalendarAdvance(Calendar,$D3212,B3213,"f",FALSE)</f>
        <v>62018</v>
      </c>
      <c r="E3213" s="172">
        <f>_xll.qlInterestRateIndexValueDate(IndexON,D3213)</f>
        <v>62018</v>
      </c>
      <c r="F3213" s="188">
        <f>IFERROR(_xll.qlIndexFixing(IndexON,D3213,TRUE,_xll.ohTrigger(RecalcTrigger,TriggerON)),NA())</f>
        <v>1.854801896781888E-2</v>
      </c>
      <c r="H3213" s="42">
        <f>_xll.qlCalendarAdvance(Calendar,$H3212,B3213,"f",FALSE)</f>
        <v>62018</v>
      </c>
      <c r="I3213" s="172">
        <f>_xll.qlInterestRateIndexValueDate(Index1M,$H3213)</f>
        <v>62018</v>
      </c>
      <c r="J3213" s="177">
        <f>IFERROR(_xll.qlIndexFixing(Index1M,$H3213,TRUE,_xll.ohTrigger(RecalcTrigger,Trigger1M)),NA())</f>
        <v>1.8791276701349731E-2</v>
      </c>
      <c r="K3213" s="44">
        <f>IFERROR(_xll.qlIndexFixing(Index3M,H3213,TRUE,_xll.ohTrigger(RecalcTrigger,Trigger3M)),NA())</f>
        <v>1.9071800613352747E-2</v>
      </c>
      <c r="L3213" s="44">
        <f>IFERROR(_xll.qlIndexFixing(Index6M,$H3213,TRUE,_xll.ohTrigger(RecalcTrigger,Trigger6M)),NA())</f>
        <v>1.9214791940543447E-2</v>
      </c>
      <c r="M3213" s="178">
        <f>IFERROR(_xll.qlIndexFixing(Index1Y,$H3213,TRUE,_xll.ohTrigger(RecalcTrigger,Trigger1Y)),NA())</f>
        <v>1.9487926255008725E-2</v>
      </c>
      <c r="N3213" s="177">
        <f>IFERROR(_xll.qlIndexFixing(ONIndex1M,I3213,TRUE,_xll.ohTrigger(RecalcTrigger,Trigger1M)),NA())</f>
        <v>1.87641782825132E-2</v>
      </c>
      <c r="O3213" s="44">
        <f>IFERROR(_xll.qlIndexFixing(ONIndex3M,I3213,TRUE,_xll.ohTrigger(RecalcTrigger,Trigger3M)),NA())</f>
        <v>1.8994617101141253E-2</v>
      </c>
      <c r="P3213" s="44">
        <f>IFERROR(_xll.qlIndexFixing(ONIndex6M,I3213,TRUE,_xll.ohTrigger(RecalcTrigger,Trigger6M)),NA())</f>
        <v>1.9062892716371627E-2</v>
      </c>
      <c r="Q3213" s="178">
        <f>IFERROR(_xll.qlIndexFixing(ONIndex1Y,I3213,TRUE,_xll.ohTrigger(RecalcTrigger,Trigger1Y)),NA())</f>
        <v>1.9181694458300091E-2</v>
      </c>
    </row>
    <row r="3214" spans="2:17" x14ac:dyDescent="0.2">
      <c r="B3214" s="39" t="s">
        <v>42</v>
      </c>
      <c r="D3214" s="42">
        <f>_xll.qlCalendarAdvance(Calendar,$D3213,B3214,"f",FALSE)</f>
        <v>62025</v>
      </c>
      <c r="E3214" s="172">
        <f>_xll.qlInterestRateIndexValueDate(IndexON,D3214)</f>
        <v>62025</v>
      </c>
      <c r="F3214" s="188">
        <f>IFERROR(_xll.qlIndexFixing(IndexON,D3214,TRUE,_xll.ohTrigger(RecalcTrigger,TriggerON)),NA())</f>
        <v>1.8552960612747693E-2</v>
      </c>
      <c r="H3214" s="42">
        <f>_xll.qlCalendarAdvance(Calendar,$H3213,B3214,"f",FALSE)</f>
        <v>62025</v>
      </c>
      <c r="I3214" s="172">
        <f>_xll.qlInterestRateIndexValueDate(Index1M,$H3214)</f>
        <v>62025</v>
      </c>
      <c r="J3214" s="177">
        <f>IFERROR(_xll.qlIndexFixing(Index1M,$H3214,TRUE,_xll.ohTrigger(RecalcTrigger,Trigger1M)),NA())</f>
        <v>1.8796737940344338E-2</v>
      </c>
      <c r="K3214" s="44">
        <f>IFERROR(_xll.qlIndexFixing(Index3M,H3214,TRUE,_xll.ohTrigger(RecalcTrigger,Trigger3M)),NA())</f>
        <v>1.9076703659062704E-2</v>
      </c>
      <c r="L3214" s="44">
        <f>IFERROR(_xll.qlIndexFixing(Index6M,$H3214,TRUE,_xll.ohTrigger(RecalcTrigger,Trigger6M)),NA())</f>
        <v>1.9219477291393505E-2</v>
      </c>
      <c r="M3214" s="178">
        <f>IFERROR(_xll.qlIndexFixing(Index1Y,$H3214,TRUE,_xll.ohTrigger(RecalcTrigger,Trigger1Y)),NA())</f>
        <v>1.9492462742052075E-2</v>
      </c>
      <c r="N3214" s="177">
        <f>IFERROR(_xll.qlIndexFixing(ONIndex1M,I3214,TRUE,_xll.ohTrigger(RecalcTrigger,Trigger1M)),NA())</f>
        <v>1.8769668674546436E-2</v>
      </c>
      <c r="O3214" s="44">
        <f>IFERROR(_xll.qlIndexFixing(ONIndex3M,I3214,TRUE,_xll.ohTrigger(RecalcTrigger,Trigger3M)),NA())</f>
        <v>1.8999597750322117E-2</v>
      </c>
      <c r="P3214" s="44">
        <f>IFERROR(_xll.qlIndexFixing(ONIndex6M,I3214,TRUE,_xll.ohTrigger(RecalcTrigger,Trigger6M)),NA())</f>
        <v>1.906772851939631E-2</v>
      </c>
      <c r="Q3214" s="178">
        <f>IFERROR(_xll.qlIndexFixing(ONIndex1Y,I3214,TRUE,_xll.ohTrigger(RecalcTrigger,Trigger1Y)),NA())</f>
        <v>1.9186536465498616E-2</v>
      </c>
    </row>
    <row r="3215" spans="2:17" x14ac:dyDescent="0.2">
      <c r="B3215" s="39" t="s">
        <v>42</v>
      </c>
      <c r="D3215" s="42">
        <f>_xll.qlCalendarAdvance(Calendar,$D3214,B3215,"f",FALSE)</f>
        <v>62032</v>
      </c>
      <c r="E3215" s="172">
        <f>_xll.qlInterestRateIndexValueDate(IndexON,D3215)</f>
        <v>62032</v>
      </c>
      <c r="F3215" s="188">
        <f>IFERROR(_xll.qlIndexFixing(IndexON,D3215,TRUE,_xll.ohTrigger(RecalcTrigger,TriggerON)),NA())</f>
        <v>1.8557886870148588E-2</v>
      </c>
      <c r="H3215" s="42">
        <f>_xll.qlCalendarAdvance(Calendar,$H3214,B3215,"f",FALSE)</f>
        <v>62032</v>
      </c>
      <c r="I3215" s="172">
        <f>_xll.qlInterestRateIndexValueDate(Index1M,$H3215)</f>
        <v>62032</v>
      </c>
      <c r="J3215" s="177">
        <f>IFERROR(_xll.qlIndexFixing(Index1M,$H3215,TRUE,_xll.ohTrigger(RecalcTrigger,Trigger1M)),NA())</f>
        <v>1.8799567789038806E-2</v>
      </c>
      <c r="K3215" s="44">
        <f>IFERROR(_xll.qlIndexFixing(Index3M,H3215,TRUE,_xll.ohTrigger(RecalcTrigger,Trigger3M)),NA())</f>
        <v>1.9081591127882748E-2</v>
      </c>
      <c r="L3215" s="44">
        <f>IFERROR(_xll.qlIndexFixing(Index6M,$H3215,TRUE,_xll.ohTrigger(RecalcTrigger,Trigger6M)),NA())</f>
        <v>1.9223314443320472E-2</v>
      </c>
      <c r="M3215" s="178">
        <f>IFERROR(_xll.qlIndexFixing(Index1Y,$H3215,TRUE,_xll.ohTrigger(RecalcTrigger,Trigger1Y)),NA())</f>
        <v>1.9496983878700469E-2</v>
      </c>
      <c r="N3215" s="177">
        <f>IFERROR(_xll.qlIndexFixing(ONIndex1M,I3215,TRUE,_xll.ohTrigger(RecalcTrigger,Trigger1M)),NA())</f>
        <v>1.8775141970271969E-2</v>
      </c>
      <c r="O3215" s="44">
        <f>IFERROR(_xll.qlIndexFixing(ONIndex3M,I3215,TRUE,_xll.ohTrigger(RecalcTrigger,Trigger3M)),NA())</f>
        <v>1.9004562890567733E-2</v>
      </c>
      <c r="P3215" s="44">
        <f>IFERROR(_xll.qlIndexFixing(ONIndex6M,I3215,TRUE,_xll.ohTrigger(RecalcTrigger,Trigger6M)),NA())</f>
        <v>1.9072549264346206E-2</v>
      </c>
      <c r="Q3215" s="178">
        <f>IFERROR(_xll.qlIndexFixing(ONIndex1Y,I3215,TRUE,_xll.ohTrigger(RecalcTrigger,Trigger1Y)),NA())</f>
        <v>1.9191363395333338E-2</v>
      </c>
    </row>
    <row r="3216" spans="2:17" x14ac:dyDescent="0.2">
      <c r="B3216" s="39" t="s">
        <v>42</v>
      </c>
      <c r="D3216" s="42">
        <f>_xll.qlCalendarAdvance(Calendar,$D3215,B3216,"f",FALSE)</f>
        <v>62039</v>
      </c>
      <c r="E3216" s="172">
        <f>_xll.qlInterestRateIndexValueDate(IndexON,D3216)</f>
        <v>62039</v>
      </c>
      <c r="F3216" s="188">
        <f>IFERROR(_xll.qlIndexFixing(IndexON,D3216,TRUE,_xll.ohTrigger(RecalcTrigger,TriggerON)),NA())</f>
        <v>1.8562797739940518E-2</v>
      </c>
      <c r="H3216" s="42">
        <f>_xll.qlCalendarAdvance(Calendar,$H3215,B3216,"f",FALSE)</f>
        <v>62039</v>
      </c>
      <c r="I3216" s="172">
        <f>_xll.qlInterestRateIndexValueDate(Index1M,$H3216)</f>
        <v>62039</v>
      </c>
      <c r="J3216" s="177">
        <f>IFERROR(_xll.qlIndexFixing(Index1M,$H3216,TRUE,_xll.ohTrigger(RecalcTrigger,Trigger1M)),NA())</f>
        <v>1.8807609054994762E-2</v>
      </c>
      <c r="K3216" s="44">
        <f>IFERROR(_xll.qlIndexFixing(Index3M,H3216,TRUE,_xll.ohTrigger(RecalcTrigger,Trigger3M)),NA())</f>
        <v>1.9086463019752978E-2</v>
      </c>
      <c r="L3216" s="44">
        <f>IFERROR(_xll.qlIndexFixing(Index6M,$H3216,TRUE,_xll.ohTrigger(RecalcTrigger,Trigger6M)),NA())</f>
        <v>1.9227970253441227E-2</v>
      </c>
      <c r="M3216" s="178">
        <f>IFERROR(_xll.qlIndexFixing(Index1Y,$H3216,TRUE,_xll.ohTrigger(RecalcTrigger,Trigger1Y)),NA())</f>
        <v>1.9501489664749627E-2</v>
      </c>
      <c r="N3216" s="177">
        <f>IFERROR(_xll.qlIndexFixing(ONIndex1M,I3216,TRUE,_xll.ohTrigger(RecalcTrigger,Trigger1M)),NA())</f>
        <v>1.8780598169689799E-2</v>
      </c>
      <c r="O3216" s="44">
        <f>IFERROR(_xll.qlIndexFixing(ONIndex3M,I3216,TRUE,_xll.ohTrigger(RecalcTrigger,Trigger3M)),NA())</f>
        <v>1.9009512521634964E-2</v>
      </c>
      <c r="P3216" s="44">
        <f>IFERROR(_xll.qlIndexFixing(ONIndex6M,I3216,TRUE,_xll.ohTrigger(RecalcTrigger,Trigger6M)),NA())</f>
        <v>1.9077354951302361E-2</v>
      </c>
      <c r="Q3216" s="178">
        <f>IFERROR(_xll.qlIndexFixing(ONIndex1Y,I3216,TRUE,_xll.ohTrigger(RecalcTrigger,Trigger1Y)),NA())</f>
        <v>1.9196175248047398E-2</v>
      </c>
    </row>
    <row r="3217" spans="2:17" x14ac:dyDescent="0.2">
      <c r="B3217" s="39" t="s">
        <v>42</v>
      </c>
      <c r="D3217" s="42">
        <f>_xll.qlCalendarAdvance(Calendar,$D3216,B3217,"f",FALSE)</f>
        <v>62046</v>
      </c>
      <c r="E3217" s="172">
        <f>_xll.qlInterestRateIndexValueDate(IndexON,D3217)</f>
        <v>62046</v>
      </c>
      <c r="F3217" s="188">
        <f>IFERROR(_xll.qlIndexFixing(IndexON,D3217,TRUE,_xll.ohTrigger(RecalcTrigger,TriggerON)),NA())</f>
        <v>1.8567693222042436E-2</v>
      </c>
      <c r="H3217" s="42">
        <f>_xll.qlCalendarAdvance(Calendar,$H3216,B3217,"f",FALSE)</f>
        <v>62046</v>
      </c>
      <c r="I3217" s="172">
        <f>_xll.qlInterestRateIndexValueDate(Index1M,$H3217)</f>
        <v>62046</v>
      </c>
      <c r="J3217" s="177">
        <f>IFERROR(_xll.qlIndexFixing(Index1M,$H3217,TRUE,_xll.ohTrigger(RecalcTrigger,Trigger1M)),NA())</f>
        <v>1.8813018930592326E-2</v>
      </c>
      <c r="K3217" s="44">
        <f>IFERROR(_xll.qlIndexFixing(Index3M,H3217,TRUE,_xll.ohTrigger(RecalcTrigger,Trigger3M)),NA())</f>
        <v>1.909131933462142E-2</v>
      </c>
      <c r="L3217" s="44">
        <f>IFERROR(_xll.qlIndexFixing(Index6M,$H3217,TRUE,_xll.ohTrigger(RecalcTrigger,Trigger6M)),NA())</f>
        <v>1.9232610873284144E-2</v>
      </c>
      <c r="M3217" s="178">
        <f>IFERROR(_xll.qlIndexFixing(Index1Y,$H3217,TRUE,_xll.ohTrigger(RecalcTrigger,Trigger1Y)),NA())</f>
        <v>1.9505980099995712E-2</v>
      </c>
      <c r="N3217" s="177">
        <f>IFERROR(_xll.qlIndexFixing(ONIndex1M,I3217,TRUE,_xll.ohTrigger(RecalcTrigger,Trigger1M)),NA())</f>
        <v>1.8786037272637834E-2</v>
      </c>
      <c r="O3217" s="44">
        <f>IFERROR(_xll.qlIndexFixing(ONIndex3M,I3217,TRUE,_xll.ohTrigger(RecalcTrigger,Trigger3M)),NA())</f>
        <v>1.9014446643604854E-2</v>
      </c>
      <c r="P3217" s="44">
        <f>IFERROR(_xll.qlIndexFixing(ONIndex6M,I3217,TRUE,_xll.ohTrigger(RecalcTrigger,Trigger6M)),NA())</f>
        <v>1.9082145580183729E-2</v>
      </c>
      <c r="Q3217" s="178">
        <f>IFERROR(_xll.qlIndexFixing(ONIndex1Y,I3217,TRUE,_xll.ohTrigger(RecalcTrigger,Trigger1Y)),NA())</f>
        <v>1.9200972023235563E-2</v>
      </c>
    </row>
    <row r="3218" spans="2:17" x14ac:dyDescent="0.2">
      <c r="B3218" s="39" t="s">
        <v>42</v>
      </c>
      <c r="D3218" s="42">
        <f>_xll.qlCalendarAdvance(Calendar,$D3217,B3218,"f",FALSE)</f>
        <v>62053</v>
      </c>
      <c r="E3218" s="172">
        <f>_xll.qlInterestRateIndexValueDate(IndexON,D3218)</f>
        <v>62053</v>
      </c>
      <c r="F3218" s="188">
        <f>IFERROR(_xll.qlIndexFixing(IndexON,D3218,TRUE,_xll.ohTrigger(RecalcTrigger,TriggerON)),NA())</f>
        <v>1.857257331653539E-2</v>
      </c>
      <c r="H3218" s="42">
        <f>_xll.qlCalendarAdvance(Calendar,$H3217,B3218,"f",FALSE)</f>
        <v>62053</v>
      </c>
      <c r="I3218" s="172">
        <f>_xll.qlInterestRateIndexValueDate(Index1M,$H3218)</f>
        <v>62053</v>
      </c>
      <c r="J3218" s="177">
        <f>IFERROR(_xll.qlIndexFixing(Index1M,$H3218,TRUE,_xll.ohTrigger(RecalcTrigger,Trigger1M)),NA())</f>
        <v>1.8818411685011111E-2</v>
      </c>
      <c r="K3218" s="44">
        <f>IFERROR(_xll.qlIndexFixing(Index3M,H3218,TRUE,_xll.ohTrigger(RecalcTrigger,Trigger3M)),NA())</f>
        <v>1.909616007242464E-2</v>
      </c>
      <c r="L3218" s="44">
        <f>IFERROR(_xll.qlIndexFixing(Index6M,$H3218,TRUE,_xll.ohTrigger(RecalcTrigger,Trigger6M)),NA())</f>
        <v>1.9237236302746236E-2</v>
      </c>
      <c r="M3218" s="178">
        <f>IFERROR(_xll.qlIndexFixing(Index1Y,$H3218,TRUE,_xll.ohTrigger(RecalcTrigger,Trigger1Y)),NA())</f>
        <v>1.9510455184235331E-2</v>
      </c>
      <c r="N3218" s="177">
        <f>IFERROR(_xll.qlIndexFixing(ONIndex1M,I3218,TRUE,_xll.ohTrigger(RecalcTrigger,Trigger1M)),NA())</f>
        <v>1.8791459279278167E-2</v>
      </c>
      <c r="O3218" s="44">
        <f>IFERROR(_xll.qlIndexFixing(ONIndex3M,I3218,TRUE,_xll.ohTrigger(RecalcTrigger,Trigger3M)),NA())</f>
        <v>1.9019365256558451E-2</v>
      </c>
      <c r="P3218" s="44">
        <f>IFERROR(_xll.qlIndexFixing(ONIndex6M,I3218,TRUE,_xll.ohTrigger(RecalcTrigger,Trigger6M)),NA())</f>
        <v>1.9086921150909264E-2</v>
      </c>
      <c r="Q3218" s="178">
        <f>IFERROR(_xll.qlIndexFixing(ONIndex1Y,I3218,TRUE,_xll.ohTrigger(RecalcTrigger,Trigger1Y)),NA())</f>
        <v>1.920575372097888E-2</v>
      </c>
    </row>
    <row r="3219" spans="2:17" x14ac:dyDescent="0.2">
      <c r="B3219" s="39" t="s">
        <v>42</v>
      </c>
      <c r="D3219" s="42">
        <f>_xll.qlCalendarAdvance(Calendar,$D3218,B3219,"f",FALSE)</f>
        <v>62060</v>
      </c>
      <c r="E3219" s="172">
        <f>_xll.qlInterestRateIndexValueDate(IndexON,D3219)</f>
        <v>62060</v>
      </c>
      <c r="F3219" s="188">
        <f>IFERROR(_xll.qlIndexFixing(IndexON,D3219,TRUE,_xll.ohTrigger(RecalcTrigger,TriggerON)),NA())</f>
        <v>1.8577438023500426E-2</v>
      </c>
      <c r="H3219" s="42">
        <f>_xll.qlCalendarAdvance(Calendar,$H3218,B3219,"f",FALSE)</f>
        <v>62060</v>
      </c>
      <c r="I3219" s="172">
        <f>_xll.qlInterestRateIndexValueDate(Index1M,$H3219)</f>
        <v>62060</v>
      </c>
      <c r="J3219" s="177">
        <f>IFERROR(_xll.qlIndexFixing(Index1M,$H3219,TRUE,_xll.ohTrigger(RecalcTrigger,Trigger1M)),NA())</f>
        <v>1.8823787318225788E-2</v>
      </c>
      <c r="K3219" s="44">
        <f>IFERROR(_xll.qlIndexFixing(Index3M,H3219,TRUE,_xll.ohTrigger(RecalcTrigger,Trigger3M)),NA())</f>
        <v>1.9100985233111552E-2</v>
      </c>
      <c r="L3219" s="44">
        <f>IFERROR(_xll.qlIndexFixing(Index6M,$H3219,TRUE,_xll.ohTrigger(RecalcTrigger,Trigger6M)),NA())</f>
        <v>1.9241846541724516E-2</v>
      </c>
      <c r="M3219" s="178">
        <f>IFERROR(_xll.qlIndexFixing(Index1Y,$H3219,TRUE,_xll.ohTrigger(RecalcTrigger,Trigger1Y)),NA())</f>
        <v>1.9514914917266646E-2</v>
      </c>
      <c r="N3219" s="177">
        <f>IFERROR(_xll.qlIndexFixing(ONIndex1M,I3219,TRUE,_xll.ohTrigger(RecalcTrigger,Trigger1M)),NA())</f>
        <v>1.8796864189772888E-2</v>
      </c>
      <c r="O3219" s="44">
        <f>IFERROR(_xll.qlIndexFixing(ONIndex3M,I3219,TRUE,_xll.ohTrigger(RecalcTrigger,Trigger3M)),NA())</f>
        <v>1.9024268360495755E-2</v>
      </c>
      <c r="P3219" s="44">
        <f>IFERROR(_xll.qlIndexFixing(ONIndex6M,I3219,TRUE,_xll.ohTrigger(RecalcTrigger,Trigger6M)),NA())</f>
        <v>1.9091681663803151E-2</v>
      </c>
      <c r="Q3219" s="178">
        <f>IFERROR(_xll.qlIndexFixing(ONIndex1Y,I3219,TRUE,_xll.ohTrigger(RecalcTrigger,Trigger1Y)),NA())</f>
        <v>1.9210520341520487E-2</v>
      </c>
    </row>
    <row r="3220" spans="2:17" x14ac:dyDescent="0.2">
      <c r="B3220" s="39" t="s">
        <v>42</v>
      </c>
      <c r="D3220" s="42">
        <f>_xll.qlCalendarAdvance(Calendar,$D3219,B3220,"f",FALSE)</f>
        <v>62067</v>
      </c>
      <c r="E3220" s="172">
        <f>_xll.qlInterestRateIndexValueDate(IndexON,D3220)</f>
        <v>62067</v>
      </c>
      <c r="F3220" s="188">
        <f>IFERROR(_xll.qlIndexFixing(IndexON,D3220,TRUE,_xll.ohTrigger(RecalcTrigger,TriggerON)),NA())</f>
        <v>1.8582287342694404E-2</v>
      </c>
      <c r="H3220" s="42">
        <f>_xll.qlCalendarAdvance(Calendar,$H3219,B3220,"f",FALSE)</f>
        <v>62067</v>
      </c>
      <c r="I3220" s="172">
        <f>_xll.qlInterestRateIndexValueDate(Index1M,$H3220)</f>
        <v>62067</v>
      </c>
      <c r="J3220" s="177">
        <f>IFERROR(_xll.qlIndexFixing(Index1M,$H3220,TRUE,_xll.ohTrigger(RecalcTrigger,Trigger1M)),NA())</f>
        <v>1.8829145830213563E-2</v>
      </c>
      <c r="K3220" s="44">
        <f>IFERROR(_xll.qlIndexFixing(Index3M,H3220,TRUE,_xll.ohTrigger(RecalcTrigger,Trigger3M)),NA())</f>
        <v>1.9104115131708524E-2</v>
      </c>
      <c r="L3220" s="44">
        <f>IFERROR(_xll.qlIndexFixing(Index6M,$H3220,TRUE,_xll.ohTrigger(RecalcTrigger,Trigger6M)),NA())</f>
        <v>1.9247270385769562E-2</v>
      </c>
      <c r="M3220" s="178">
        <f>IFERROR(_xll.qlIndexFixing(Index1Y,$H3220,TRUE,_xll.ohTrigger(RecalcTrigger,Trigger1Y)),NA())</f>
        <v>1.9519359298888039E-2</v>
      </c>
      <c r="N3220" s="177">
        <f>IFERROR(_xll.qlIndexFixing(ONIndex1M,I3220,TRUE,_xll.ohTrigger(RecalcTrigger,Trigger1M)),NA())</f>
        <v>1.8802252003716768E-2</v>
      </c>
      <c r="O3220" s="44">
        <f>IFERROR(_xll.qlIndexFixing(ONIndex3M,I3220,TRUE,_xll.ohTrigger(RecalcTrigger,Trigger3M)),NA())</f>
        <v>1.902915595509258E-2</v>
      </c>
      <c r="P3220" s="44">
        <f>IFERROR(_xll.qlIndexFixing(ONIndex6M,I3220,TRUE,_xll.ohTrigger(RecalcTrigger,Trigger6M)),NA())</f>
        <v>1.909642711862225E-2</v>
      </c>
      <c r="Q3220" s="178">
        <f>IFERROR(_xll.qlIndexFixing(ONIndex1Y,I3220,TRUE,_xll.ohTrigger(RecalcTrigger,Trigger1Y)),NA())</f>
        <v>1.9215271884617247E-2</v>
      </c>
    </row>
    <row r="3221" spans="2:17" x14ac:dyDescent="0.2">
      <c r="B3221" s="39" t="s">
        <v>42</v>
      </c>
      <c r="D3221" s="42">
        <f>_xll.qlCalendarAdvance(Calendar,$D3220,B3221,"f",FALSE)</f>
        <v>62074</v>
      </c>
      <c r="E3221" s="172">
        <f>_xll.qlInterestRateIndexValueDate(IndexON,D3221)</f>
        <v>62074</v>
      </c>
      <c r="F3221" s="188">
        <f>IFERROR(_xll.qlIndexFixing(IndexON,D3221,TRUE,_xll.ohTrigger(RecalcTrigger,TriggerON)),NA())</f>
        <v>1.8587121274360463E-2</v>
      </c>
      <c r="H3221" s="42">
        <f>_xll.qlCalendarAdvance(Calendar,$H3220,B3221,"f",FALSE)</f>
        <v>62074</v>
      </c>
      <c r="I3221" s="172">
        <f>_xll.qlInterestRateIndexValueDate(Index1M,$H3221)</f>
        <v>62074</v>
      </c>
      <c r="J3221" s="177">
        <f>IFERROR(_xll.qlIndexFixing(Index1M,$H3221,TRUE,_xll.ohTrigger(RecalcTrigger,Trigger1M)),NA())</f>
        <v>1.8834487220946577E-2</v>
      </c>
      <c r="K3221" s="44">
        <f>IFERROR(_xll.qlIndexFixing(Index3M,H3221,TRUE,_xll.ohTrigger(RecalcTrigger,Trigger3M)),NA())</f>
        <v>1.9108910862388431E-2</v>
      </c>
      <c r="L3221" s="44">
        <f>IFERROR(_xll.qlIndexFixing(Index6M,$H3221,TRUE,_xll.ohTrigger(RecalcTrigger,Trigger6M)),NA())</f>
        <v>1.9251849398738079E-2</v>
      </c>
      <c r="M3221" s="178">
        <f>IFERROR(_xll.qlIndexFixing(Index1Y,$H3221,TRUE,_xll.ohTrigger(RecalcTrigger,Trigger1Y)),NA())</f>
        <v>1.9523788328898339E-2</v>
      </c>
      <c r="N3221" s="177">
        <f>IFERROR(_xll.qlIndexFixing(ONIndex1M,I3221,TRUE,_xll.ohTrigger(RecalcTrigger,Trigger1M)),NA())</f>
        <v>1.8807622721433992E-2</v>
      </c>
      <c r="O3221" s="44">
        <f>IFERROR(_xll.qlIndexFixing(ONIndex3M,I3221,TRUE,_xll.ohTrigger(RecalcTrigger,Trigger3M)),NA())</f>
        <v>1.9034028040916251E-2</v>
      </c>
      <c r="P3221" s="44">
        <f>IFERROR(_xll.qlIndexFixing(ONIndex6M,I3221,TRUE,_xll.ohTrigger(RecalcTrigger,Trigger6M)),NA())</f>
        <v>1.9101157515366562E-2</v>
      </c>
      <c r="Q3221" s="178">
        <f>IFERROR(_xll.qlIndexFixing(ONIndex1Y,I3221,TRUE,_xll.ohTrigger(RecalcTrigger,Trigger1Y)),NA())</f>
        <v>1.9220008350350204E-2</v>
      </c>
    </row>
    <row r="3222" spans="2:17" x14ac:dyDescent="0.2">
      <c r="B3222" s="39" t="s">
        <v>42</v>
      </c>
      <c r="D3222" s="42">
        <f>_xll.qlCalendarAdvance(Calendar,$D3221,B3222,"f",FALSE)</f>
        <v>62081</v>
      </c>
      <c r="E3222" s="172">
        <f>_xll.qlInterestRateIndexValueDate(IndexON,D3222)</f>
        <v>62081</v>
      </c>
      <c r="F3222" s="188">
        <f>IFERROR(_xll.qlIndexFixing(IndexON,D3222,TRUE,_xll.ohTrigger(RecalcTrigger,TriggerON)),NA())</f>
        <v>1.8591939818336511E-2</v>
      </c>
      <c r="H3222" s="42">
        <f>_xll.qlCalendarAdvance(Calendar,$H3221,B3222,"f",FALSE)</f>
        <v>62081</v>
      </c>
      <c r="I3222" s="172">
        <f>_xll.qlInterestRateIndexValueDate(Index1M,$H3222)</f>
        <v>62081</v>
      </c>
      <c r="J3222" s="177">
        <f>IFERROR(_xll.qlIndexFixing(Index1M,$H3222,TRUE,_xll.ohTrigger(RecalcTrigger,Trigger1M)),NA())</f>
        <v>1.8839811490396971E-2</v>
      </c>
      <c r="K3222" s="44">
        <f>IFERROR(_xll.qlIndexFixing(Index3M,H3222,TRUE,_xll.ohTrigger(RecalcTrigger,Trigger3M)),NA())</f>
        <v>1.911369101728972E-2</v>
      </c>
      <c r="L3222" s="44">
        <f>IFERROR(_xll.qlIndexFixing(Index6M,$H3222,TRUE,_xll.ohTrigger(RecalcTrigger,Trigger6M)),NA())</f>
        <v>1.9256413220164616E-2</v>
      </c>
      <c r="M3222" s="178">
        <f>IFERROR(_xll.qlIndexFixing(Index1Y,$H3222,TRUE,_xll.ohTrigger(RecalcTrigger,Trigger1Y)),NA())</f>
        <v>1.9528202007097484E-2</v>
      </c>
      <c r="N3222" s="177">
        <f>IFERROR(_xll.qlIndexFixing(ONIndex1M,I3222,TRUE,_xll.ohTrigger(RecalcTrigger,Trigger1M)),NA())</f>
        <v>1.881297634268142E-2</v>
      </c>
      <c r="O3222" s="44">
        <f>IFERROR(_xll.qlIndexFixing(ONIndex3M,I3222,TRUE,_xll.ohTrigger(RecalcTrigger,Trigger3M)),NA())</f>
        <v>1.9038884617399443E-2</v>
      </c>
      <c r="P3222" s="44">
        <f>IFERROR(_xll.qlIndexFixing(ONIndex6M,I3222,TRUE,_xll.ohTrigger(RecalcTrigger,Trigger6M)),NA())</f>
        <v>1.9105872853955042E-2</v>
      </c>
      <c r="Q3222" s="178">
        <f>IFERROR(_xll.qlIndexFixing(ONIndex1Y,I3222,TRUE,_xll.ohTrigger(RecalcTrigger,Trigger1Y)),NA())</f>
        <v>1.9224729738638313E-2</v>
      </c>
    </row>
    <row r="3223" spans="2:17" x14ac:dyDescent="0.2">
      <c r="B3223" s="39" t="s">
        <v>42</v>
      </c>
      <c r="D3223" s="42">
        <f>_xll.qlCalendarAdvance(Calendar,$D3222,B3223,"f",FALSE)</f>
        <v>62089</v>
      </c>
      <c r="E3223" s="172">
        <f>_xll.qlInterestRateIndexValueDate(IndexON,D3223)</f>
        <v>62089</v>
      </c>
      <c r="F3223" s="188">
        <f>IFERROR(_xll.qlIndexFixing(IndexON,D3223,TRUE,_xll.ohTrigger(RecalcTrigger,TriggerON)),NA())</f>
        <v>1.8599060033516562E-2</v>
      </c>
      <c r="H3223" s="42">
        <f>_xll.qlCalendarAdvance(Calendar,$H3222,B3223,"f",FALSE)</f>
        <v>62089</v>
      </c>
      <c r="I3223" s="172">
        <f>_xll.qlInterestRateIndexValueDate(Index1M,$H3223)</f>
        <v>62089</v>
      </c>
      <c r="J3223" s="177">
        <f>IFERROR(_xll.qlIndexFixing(Index1M,$H3223,TRUE,_xll.ohTrigger(RecalcTrigger,Trigger1M)),NA())</f>
        <v>1.8845011748161857E-2</v>
      </c>
      <c r="K3223" s="44">
        <f>IFERROR(_xll.qlIndexFixing(Index3M,H3223,TRUE,_xll.ohTrigger(RecalcTrigger,Trigger3M)),NA())</f>
        <v>1.9119134979012718E-2</v>
      </c>
      <c r="L3223" s="44">
        <f>IFERROR(_xll.qlIndexFixing(Index6M,$H3223,TRUE,_xll.ohTrigger(RecalcTrigger,Trigger6M)),NA())</f>
        <v>1.9261610414061624E-2</v>
      </c>
      <c r="M3223" s="178">
        <f>IFERROR(_xll.qlIndexFixing(Index1Y,$H3223,TRUE,_xll.ohTrigger(RecalcTrigger,Trigger1Y)),NA())</f>
        <v>1.9534873737426295E-2</v>
      </c>
      <c r="N3223" s="177">
        <f>IFERROR(_xll.qlIndexFixing(ONIndex1M,I3223,TRUE,_xll.ohTrigger(RecalcTrigger,Trigger1M)),NA())</f>
        <v>1.8820804722432898E-2</v>
      </c>
      <c r="O3223" s="44">
        <f>IFERROR(_xll.qlIndexFixing(ONIndex3M,I3223,TRUE,_xll.ohTrigger(RecalcTrigger,Trigger3M)),NA())</f>
        <v>1.9046099653053931E-2</v>
      </c>
      <c r="P3223" s="44">
        <f>IFERROR(_xll.qlIndexFixing(ONIndex6M,I3223,TRUE,_xll.ohTrigger(RecalcTrigger,Trigger6M)),NA())</f>
        <v>1.9112913947757496E-2</v>
      </c>
      <c r="Q3223" s="178">
        <f>IFERROR(_xll.qlIndexFixing(ONIndex1Y,I3223,TRUE,_xll.ohTrigger(RecalcTrigger,Trigger1Y)),NA())</f>
        <v>1.9231791069021696E-2</v>
      </c>
    </row>
    <row r="3224" spans="2:17" x14ac:dyDescent="0.2">
      <c r="B3224" s="39" t="s">
        <v>42</v>
      </c>
      <c r="D3224" s="42">
        <f>_xll.qlCalendarAdvance(Calendar,$D3223,B3224,"f",FALSE)</f>
        <v>62096</v>
      </c>
      <c r="E3224" s="172">
        <f>_xll.qlInterestRateIndexValueDate(IndexON,D3224)</f>
        <v>62096</v>
      </c>
      <c r="F3224" s="188">
        <f>IFERROR(_xll.qlIndexFixing(IndexON,D3224,TRUE,_xll.ohTrigger(RecalcTrigger,TriggerON)),NA())</f>
        <v>1.8603843893385544E-2</v>
      </c>
      <c r="H3224" s="42">
        <f>_xll.qlCalendarAdvance(Calendar,$H3223,B3224,"f",FALSE)</f>
        <v>62096</v>
      </c>
      <c r="I3224" s="172">
        <f>_xll.qlInterestRateIndexValueDate(Index1M,$H3224)</f>
        <v>62096</v>
      </c>
      <c r="J3224" s="177">
        <f>IFERROR(_xll.qlIndexFixing(Index1M,$H3224,TRUE,_xll.ohTrigger(RecalcTrigger,Trigger1M)),NA())</f>
        <v>1.8850300279164692E-2</v>
      </c>
      <c r="K3224" s="44">
        <f>IFERROR(_xll.qlIndexFixing(Index3M,H3224,TRUE,_xll.ohTrigger(RecalcTrigger,Trigger3M)),NA())</f>
        <v>1.912388175706364E-2</v>
      </c>
      <c r="L3224" s="44">
        <f>IFERROR(_xll.qlIndexFixing(Index6M,$H3224,TRUE,_xll.ohTrigger(RecalcTrigger,Trigger6M)),NA())</f>
        <v>1.9265316390659551E-2</v>
      </c>
      <c r="M3224" s="178">
        <f>IFERROR(_xll.qlIndexFixing(Index1Y,$H3224,TRUE,_xll.ohTrigger(RecalcTrigger,Trigger1Y)),NA())</f>
        <v>1.9539252789159207E-2</v>
      </c>
      <c r="N3224" s="177">
        <f>IFERROR(_xll.qlIndexFixing(ONIndex1M,I3224,TRUE,_xll.ohTrigger(RecalcTrigger,Trigger1M)),NA())</f>
        <v>1.8826119814575607E-2</v>
      </c>
      <c r="O3224" s="44">
        <f>IFERROR(_xll.qlIndexFixing(ONIndex3M,I3224,TRUE,_xll.ohTrigger(RecalcTrigger,Trigger3M)),NA())</f>
        <v>1.9050921283596537E-2</v>
      </c>
      <c r="P3224" s="44">
        <f>IFERROR(_xll.qlIndexFixing(ONIndex6M,I3224,TRUE,_xll.ohTrigger(RecalcTrigger,Trigger6M)),NA())</f>
        <v>1.911759535831966E-2</v>
      </c>
      <c r="Q3224" s="178">
        <f>IFERROR(_xll.qlIndexFixing(ONIndex1Y,I3224,TRUE,_xll.ohTrigger(RecalcTrigger,Trigger1Y)),NA())</f>
        <v>1.9236478488841396E-2</v>
      </c>
    </row>
    <row r="3225" spans="2:17" x14ac:dyDescent="0.2">
      <c r="B3225" s="39" t="s">
        <v>42</v>
      </c>
      <c r="D3225" s="42">
        <f>_xll.qlCalendarAdvance(Calendar,$D3224,B3225,"f",FALSE)</f>
        <v>62103</v>
      </c>
      <c r="E3225" s="172">
        <f>_xll.qlInterestRateIndexValueDate(IndexON,D3225)</f>
        <v>62103</v>
      </c>
      <c r="F3225" s="188">
        <f>IFERROR(_xll.qlIndexFixing(IndexON,D3225,TRUE,_xll.ohTrigger(RecalcTrigger,TriggerON)),NA())</f>
        <v>1.8608612364186726E-2</v>
      </c>
      <c r="H3225" s="42">
        <f>_xll.qlCalendarAdvance(Calendar,$H3224,B3225,"f",FALSE)</f>
        <v>62103</v>
      </c>
      <c r="I3225" s="172">
        <f>_xll.qlInterestRateIndexValueDate(Index1M,$H3225)</f>
        <v>62103</v>
      </c>
      <c r="J3225" s="177">
        <f>IFERROR(_xll.qlIndexFixing(Index1M,$H3225,TRUE,_xll.ohTrigger(RecalcTrigger,Trigger1M)),NA())</f>
        <v>1.8855571689626989E-2</v>
      </c>
      <c r="K3225" s="44">
        <f>IFERROR(_xll.qlIndexFixing(Index3M,H3225,TRUE,_xll.ohTrigger(RecalcTrigger,Trigger3M)),NA())</f>
        <v>1.9128612959163942E-2</v>
      </c>
      <c r="L3225" s="44">
        <f>IFERROR(_xll.qlIndexFixing(Index6M,$H3225,TRUE,_xll.ohTrigger(RecalcTrigger,Trigger6M)),NA())</f>
        <v>1.9269833314408503E-2</v>
      </c>
      <c r="M3225" s="178">
        <f>IFERROR(_xll.qlIndexFixing(Index1Y,$H3225,TRUE,_xll.ohTrigger(RecalcTrigger,Trigger1Y)),NA())</f>
        <v>1.9543616486903007E-2</v>
      </c>
      <c r="N3225" s="177">
        <f>IFERROR(_xll.qlIndexFixing(ONIndex1M,I3225,TRUE,_xll.ohTrigger(RecalcTrigger,Trigger1M)),NA())</f>
        <v>1.8831417808789684E-2</v>
      </c>
      <c r="O3225" s="44">
        <f>IFERROR(_xll.qlIndexFixing(ONIndex3M,I3225,TRUE,_xll.ohTrigger(RecalcTrigger,Trigger3M)),NA())</f>
        <v>1.9055727403474908E-2</v>
      </c>
      <c r="P3225" s="44">
        <f>IFERROR(_xll.qlIndexFixing(ONIndex6M,I3225,TRUE,_xll.ohTrigger(RecalcTrigger,Trigger6M)),NA())</f>
        <v>1.9122261709348203E-2</v>
      </c>
      <c r="Q3225" s="178">
        <f>IFERROR(_xll.qlIndexFixing(ONIndex1Y,I3225,TRUE,_xll.ohTrigger(RecalcTrigger,Trigger1Y)),NA())</f>
        <v>1.9241150829757418E-2</v>
      </c>
    </row>
    <row r="3226" spans="2:17" x14ac:dyDescent="0.2">
      <c r="B3226" s="39" t="s">
        <v>42</v>
      </c>
      <c r="D3226" s="42">
        <f>_xll.qlCalendarAdvance(Calendar,$D3225,B3226,"f",FALSE)</f>
        <v>62110</v>
      </c>
      <c r="E3226" s="172">
        <f>_xll.qlInterestRateIndexValueDate(IndexON,D3226)</f>
        <v>62110</v>
      </c>
      <c r="F3226" s="188">
        <f>IFERROR(_xll.qlIndexFixing(IndexON,D3226,TRUE,_xll.ohTrigger(RecalcTrigger,TriggerON)),NA())</f>
        <v>1.8613365445893097E-2</v>
      </c>
      <c r="H3226" s="42">
        <f>_xll.qlCalendarAdvance(Calendar,$H3225,B3226,"f",FALSE)</f>
        <v>62110</v>
      </c>
      <c r="I3226" s="172">
        <f>_xll.qlInterestRateIndexValueDate(Index1M,$H3226)</f>
        <v>62110</v>
      </c>
      <c r="J3226" s="177">
        <f>IFERROR(_xll.qlIndexFixing(Index1M,$H3226,TRUE,_xll.ohTrigger(RecalcTrigger,Trigger1M)),NA())</f>
        <v>1.8860825979517371E-2</v>
      </c>
      <c r="K3226" s="44">
        <f>IFERROR(_xll.qlIndexFixing(Index3M,H3226,TRUE,_xll.ohTrigger(RecalcTrigger,Trigger3M)),NA())</f>
        <v>1.91333285852614E-2</v>
      </c>
      <c r="L3226" s="44">
        <f>IFERROR(_xll.qlIndexFixing(Index6M,$H3226,TRUE,_xll.ohTrigger(RecalcTrigger,Trigger6M)),NA())</f>
        <v>1.9274335046943782E-2</v>
      </c>
      <c r="M3226" s="178">
        <f>IFERROR(_xll.qlIndexFixing(Index1Y,$H3226,TRUE,_xll.ohTrigger(RecalcTrigger,Trigger1Y)),NA())</f>
        <v>1.954796483045872E-2</v>
      </c>
      <c r="N3226" s="177">
        <f>IFERROR(_xll.qlIndexFixing(ONIndex1M,I3226,TRUE,_xll.ohTrigger(RecalcTrigger,Trigger1M)),NA())</f>
        <v>1.8836698704967073E-2</v>
      </c>
      <c r="O3226" s="44">
        <f>IFERROR(_xll.qlIndexFixing(ONIndex3M,I3226,TRUE,_xll.ohTrigger(RecalcTrigger,Trigger3M)),NA())</f>
        <v>1.9060518012851139E-2</v>
      </c>
      <c r="P3226" s="44">
        <f>IFERROR(_xll.qlIndexFixing(ONIndex6M,I3226,TRUE,_xll.ohTrigger(RecalcTrigger,Trigger6M)),NA())</f>
        <v>1.912691300089716E-2</v>
      </c>
      <c r="Q3226" s="178">
        <f>IFERROR(_xll.qlIndexFixing(ONIndex1Y,I3226,TRUE,_xll.ohTrigger(RecalcTrigger,Trigger1Y)),NA())</f>
        <v>1.9245808091850801E-2</v>
      </c>
    </row>
    <row r="3227" spans="2:17" x14ac:dyDescent="0.2">
      <c r="B3227" s="39" t="s">
        <v>42</v>
      </c>
      <c r="D3227" s="42">
        <f>_xll.qlCalendarAdvance(Calendar,$D3226,B3227,"f",FALSE)</f>
        <v>62117</v>
      </c>
      <c r="E3227" s="172">
        <f>_xll.qlInterestRateIndexValueDate(IndexON,D3227)</f>
        <v>62117</v>
      </c>
      <c r="F3227" s="188">
        <f>IFERROR(_xll.qlIndexFixing(IndexON,D3227,TRUE,_xll.ohTrigger(RecalcTrigger,TriggerON)),NA())</f>
        <v>1.8618103138531666E-2</v>
      </c>
      <c r="H3227" s="42">
        <f>_xll.qlCalendarAdvance(Calendar,$H3226,B3227,"f",FALSE)</f>
        <v>62117</v>
      </c>
      <c r="I3227" s="172">
        <f>_xll.qlInterestRateIndexValueDate(Index1M,$H3227)</f>
        <v>62117</v>
      </c>
      <c r="J3227" s="177">
        <f>IFERROR(_xll.qlIndexFixing(Index1M,$H3227,TRUE,_xll.ohTrigger(RecalcTrigger,Trigger1M)),NA())</f>
        <v>1.886606314882015E-2</v>
      </c>
      <c r="K3227" s="44">
        <f>IFERROR(_xll.qlIndexFixing(Index3M,H3227,TRUE,_xll.ohTrigger(RecalcTrigger,Trigger3M)),NA())</f>
        <v>1.9138028635301983E-2</v>
      </c>
      <c r="L3227" s="44">
        <f>IFERROR(_xll.qlIndexFixing(Index6M,$H3227,TRUE,_xll.ohTrigger(RecalcTrigger,Trigger6M)),NA())</f>
        <v>1.9278821588162843E-2</v>
      </c>
      <c r="M3227" s="178">
        <f>IFERROR(_xll.qlIndexFixing(Index1Y,$H3227,TRUE,_xll.ohTrigger(RecalcTrigger,Trigger1Y)),NA())</f>
        <v>1.9552297819629586E-2</v>
      </c>
      <c r="N3227" s="177">
        <f>IFERROR(_xll.qlIndexFixing(ONIndex1M,I3227,TRUE,_xll.ohTrigger(RecalcTrigger,Trigger1M)),NA())</f>
        <v>1.8841962503242847E-2</v>
      </c>
      <c r="O3227" s="44">
        <f>IFERROR(_xll.qlIndexFixing(ONIndex3M,I3227,TRUE,_xll.ohTrigger(RecalcTrigger,Trigger3M)),NA())</f>
        <v>1.9065293111671194E-2</v>
      </c>
      <c r="P3227" s="44">
        <f>IFERROR(_xll.qlIndexFixing(ONIndex6M,I3227,TRUE,_xll.ohTrigger(RecalcTrigger,Trigger6M)),NA())</f>
        <v>1.9131549232858463E-2</v>
      </c>
      <c r="Q3227" s="178">
        <f>IFERROR(_xll.qlIndexFixing(ONIndex1Y,I3227,TRUE,_xll.ohTrigger(RecalcTrigger,Trigger1Y)),NA())</f>
        <v>1.9250450275094536E-2</v>
      </c>
    </row>
    <row r="3228" spans="2:17" x14ac:dyDescent="0.2">
      <c r="B3228" s="39" t="s">
        <v>42</v>
      </c>
      <c r="D3228" s="42">
        <f>_xll.qlCalendarAdvance(Calendar,$D3227,B3228,"f",FALSE)</f>
        <v>62124</v>
      </c>
      <c r="E3228" s="172">
        <f>_xll.qlInterestRateIndexValueDate(IndexON,D3228)</f>
        <v>62124</v>
      </c>
      <c r="F3228" s="188">
        <f>IFERROR(_xll.qlIndexFixing(IndexON,D3228,TRUE,_xll.ohTrigger(RecalcTrigger,TriggerON)),NA())</f>
        <v>1.8622825442075424E-2</v>
      </c>
      <c r="H3228" s="42">
        <f>_xll.qlCalendarAdvance(Calendar,$H3227,B3228,"f",FALSE)</f>
        <v>62124</v>
      </c>
      <c r="I3228" s="172">
        <f>_xll.qlInterestRateIndexValueDate(Index1M,$H3228)</f>
        <v>62124</v>
      </c>
      <c r="J3228" s="177">
        <f>IFERROR(_xll.qlIndexFixing(Index1M,$H3228,TRUE,_xll.ohTrigger(RecalcTrigger,Trigger1M)),NA())</f>
        <v>1.8868706134916671E-2</v>
      </c>
      <c r="K3228" s="44">
        <f>IFERROR(_xll.qlIndexFixing(Index3M,H3228,TRUE,_xll.ohTrigger(RecalcTrigger,Trigger3M)),NA())</f>
        <v>1.9141880228872522E-2</v>
      </c>
      <c r="L3228" s="44">
        <f>IFERROR(_xll.qlIndexFixing(Index6M,$H3228,TRUE,_xll.ohTrigger(RecalcTrigger,Trigger6M)),NA())</f>
        <v>1.9283292937966733E-2</v>
      </c>
      <c r="M3228" s="178">
        <f>IFERROR(_xll.qlIndexFixing(Index1Y,$H3228,TRUE,_xll.ohTrigger(RecalcTrigger,Trigger1Y)),NA())</f>
        <v>1.9554158876293429E-2</v>
      </c>
      <c r="N3228" s="177">
        <f>IFERROR(_xll.qlIndexFixing(ONIndex1M,I3228,TRUE,_xll.ohTrigger(RecalcTrigger,Trigger1M)),NA())</f>
        <v>1.8847209203535963E-2</v>
      </c>
      <c r="O3228" s="44">
        <f>IFERROR(_xll.qlIndexFixing(ONIndex3M,I3228,TRUE,_xll.ohTrigger(RecalcTrigger,Trigger3M)),NA())</f>
        <v>1.9070052699827016E-2</v>
      </c>
      <c r="P3228" s="44">
        <f>IFERROR(_xll.qlIndexFixing(ONIndex6M,I3228,TRUE,_xll.ohTrigger(RecalcTrigger,Trigger6M)),NA())</f>
        <v>1.9136170405421225E-2</v>
      </c>
      <c r="Q3228" s="178">
        <f>IFERROR(_xll.qlIndexFixing(ONIndex1Y,I3228,TRUE,_xll.ohTrigger(RecalcTrigger,Trigger1Y)),NA())</f>
        <v>1.925507737948862E-2</v>
      </c>
    </row>
    <row r="3229" spans="2:17" x14ac:dyDescent="0.2">
      <c r="B3229" s="39" t="s">
        <v>42</v>
      </c>
      <c r="D3229" s="42">
        <f>_xll.qlCalendarAdvance(Calendar,$D3228,B3229,"f",FALSE)</f>
        <v>62131</v>
      </c>
      <c r="E3229" s="172">
        <f>_xll.qlInterestRateIndexValueDate(IndexON,D3229)</f>
        <v>62131</v>
      </c>
      <c r="F3229" s="188">
        <f>IFERROR(_xll.qlIndexFixing(IndexON,D3229,TRUE,_xll.ohTrigger(RecalcTrigger,TriggerON)),NA())</f>
        <v>1.8627532356551384E-2</v>
      </c>
      <c r="H3229" s="42">
        <f>_xll.qlCalendarAdvance(Calendar,$H3228,B3229,"f",FALSE)</f>
        <v>62131</v>
      </c>
      <c r="I3229" s="172">
        <f>_xll.qlInterestRateIndexValueDate(Index1M,$H3229)</f>
        <v>62131</v>
      </c>
      <c r="J3229" s="177">
        <f>IFERROR(_xll.qlIndexFixing(Index1M,$H3229,TRUE,_xll.ohTrigger(RecalcTrigger,Trigger1M)),NA())</f>
        <v>1.8873911924754998E-2</v>
      </c>
      <c r="K3229" s="44">
        <f>IFERROR(_xll.qlIndexFixing(Index3M,H3229,TRUE,_xll.ohTrigger(RecalcTrigger,Trigger3M)),NA())</f>
        <v>1.9146549994859565E-2</v>
      </c>
      <c r="L3229" s="44">
        <f>IFERROR(_xll.qlIndexFixing(Index6M,$H3229,TRUE,_xll.ohTrigger(RecalcTrigger,Trigger6M)),NA())</f>
        <v>1.9287749096254251E-2</v>
      </c>
      <c r="M3229" s="178">
        <f>IFERROR(_xll.qlIndexFixing(Index1Y,$H3229,TRUE,_xll.ohTrigger(RecalcTrigger,Trigger1Y)),NA())</f>
        <v>1.9560917734028394E-2</v>
      </c>
      <c r="N3229" s="177">
        <f>IFERROR(_xll.qlIndexFixing(ONIndex1M,I3229,TRUE,_xll.ohTrigger(RecalcTrigger,Trigger1M)),NA())</f>
        <v>1.885243880590045E-2</v>
      </c>
      <c r="O3229" s="44">
        <f>IFERROR(_xll.qlIndexFixing(ONIndex3M,I3229,TRUE,_xll.ohTrigger(RecalcTrigger,Trigger3M)),NA())</f>
        <v>1.9074796777507712E-2</v>
      </c>
      <c r="P3229" s="44">
        <f>IFERROR(_xll.qlIndexFixing(ONIndex6M,I3229,TRUE,_xll.ohTrigger(RecalcTrigger,Trigger6M)),NA())</f>
        <v>1.9140776518369321E-2</v>
      </c>
      <c r="Q3229" s="178">
        <f>IFERROR(_xll.qlIndexFixing(ONIndex1Y,I3229,TRUE,_xll.ohTrigger(RecalcTrigger,Trigger1Y)),NA())</f>
        <v>1.9259689405087082E-2</v>
      </c>
    </row>
    <row r="3230" spans="2:17" x14ac:dyDescent="0.2">
      <c r="B3230" s="39" t="s">
        <v>42</v>
      </c>
      <c r="D3230" s="42">
        <f>_xll.qlCalendarAdvance(Calendar,$D3229,B3230,"f",FALSE)</f>
        <v>62138</v>
      </c>
      <c r="E3230" s="172">
        <f>_xll.qlInterestRateIndexValueDate(IndexON,D3230)</f>
        <v>62138</v>
      </c>
      <c r="F3230" s="188">
        <f>IFERROR(_xll.qlIndexFixing(IndexON,D3230,TRUE,_xll.ohTrigger(RecalcTrigger,TriggerON)),NA())</f>
        <v>1.8632223881959547E-2</v>
      </c>
      <c r="H3230" s="42">
        <f>_xll.qlCalendarAdvance(Calendar,$H3229,B3230,"f",FALSE)</f>
        <v>62138</v>
      </c>
      <c r="I3230" s="172">
        <f>_xll.qlInterestRateIndexValueDate(Index1M,$H3230)</f>
        <v>62138</v>
      </c>
      <c r="J3230" s="177">
        <f>IFERROR(_xll.qlIndexFixing(Index1M,$H3230,TRUE,_xll.ohTrigger(RecalcTrigger,Trigger1M)),NA())</f>
        <v>1.8879100596371292E-2</v>
      </c>
      <c r="K3230" s="44">
        <f>IFERROR(_xll.qlIndexFixing(Index3M,H3230,TRUE,_xll.ohTrigger(RecalcTrigger,Trigger3M)),NA())</f>
        <v>1.9151204185384203E-2</v>
      </c>
      <c r="L3230" s="44">
        <f>IFERROR(_xll.qlIndexFixing(Index6M,$H3230,TRUE,_xll.ohTrigger(RecalcTrigger,Trigger6M)),NA())</f>
        <v>1.9292190062926446E-2</v>
      </c>
      <c r="M3230" s="178">
        <f>IFERROR(_xll.qlIndexFixing(Index1Y,$H3230,TRUE,_xll.ohTrigger(RecalcTrigger,Trigger1Y)),NA())</f>
        <v>1.9565204658864136E-2</v>
      </c>
      <c r="N3230" s="177">
        <f>IFERROR(_xll.qlIndexFixing(ONIndex1M,I3230,TRUE,_xll.ohTrigger(RecalcTrigger,Trigger1M)),NA())</f>
        <v>1.8857651310282279E-2</v>
      </c>
      <c r="O3230" s="44">
        <f>IFERROR(_xll.qlIndexFixing(ONIndex3M,I3230,TRUE,_xll.ohTrigger(RecalcTrigger,Trigger3M)),NA())</f>
        <v>1.9079525344524177E-2</v>
      </c>
      <c r="P3230" s="44">
        <f>IFERROR(_xll.qlIndexFixing(ONIndex6M,I3230,TRUE,_xll.ohTrigger(RecalcTrigger,Trigger6M)),NA())</f>
        <v>1.914536757186484E-2</v>
      </c>
      <c r="Q3230" s="178">
        <f>IFERROR(_xll.qlIndexFixing(ONIndex1Y,I3230,TRUE,_xll.ohTrigger(RecalcTrigger,Trigger1Y)),NA())</f>
        <v>1.9264286351781866E-2</v>
      </c>
    </row>
    <row r="3231" spans="2:17" x14ac:dyDescent="0.2">
      <c r="B3231" s="39" t="s">
        <v>42</v>
      </c>
      <c r="D3231" s="42">
        <f>_xll.qlCalendarAdvance(Calendar,$D3230,B3231,"f",FALSE)</f>
        <v>62145</v>
      </c>
      <c r="E3231" s="172">
        <f>_xll.qlInterestRateIndexValueDate(IndexON,D3231)</f>
        <v>62145</v>
      </c>
      <c r="F3231" s="188">
        <f>IFERROR(_xll.qlIndexFixing(IndexON,D3231,TRUE,_xll.ohTrigger(RecalcTrigger,TriggerON)),NA())</f>
        <v>1.8636900018299912E-2</v>
      </c>
      <c r="H3231" s="42">
        <f>_xll.qlCalendarAdvance(Calendar,$H3230,B3231,"f",FALSE)</f>
        <v>62145</v>
      </c>
      <c r="I3231" s="172">
        <f>_xll.qlInterestRateIndexValueDate(Index1M,$H3231)</f>
        <v>62145</v>
      </c>
      <c r="J3231" s="177">
        <f>IFERROR(_xll.qlIndexFixing(Index1M,$H3231,TRUE,_xll.ohTrigger(RecalcTrigger,Trigger1M)),NA())</f>
        <v>1.8884272149745283E-2</v>
      </c>
      <c r="K3231" s="44">
        <f>IFERROR(_xll.qlIndexFixing(Index3M,H3231,TRUE,_xll.ohTrigger(RecalcTrigger,Trigger3M)),NA())</f>
        <v>1.9155842800398174E-2</v>
      </c>
      <c r="L3231" s="44">
        <f>IFERROR(_xll.qlIndexFixing(Index6M,$H3231,TRUE,_xll.ohTrigger(RecalcTrigger,Trigger6M)),NA())</f>
        <v>1.9296615837883013E-2</v>
      </c>
      <c r="M3231" s="178">
        <f>IFERROR(_xll.qlIndexFixing(Index1Y,$H3231,TRUE,_xll.ohTrigger(RecalcTrigger,Trigger1Y)),NA())</f>
        <v>1.9569476228531509E-2</v>
      </c>
      <c r="N3231" s="177">
        <f>IFERROR(_xll.qlIndexFixing(ONIndex1M,I3231,TRUE,_xll.ohTrigger(RecalcTrigger,Trigger1M)),NA())</f>
        <v>1.8862846716708462E-2</v>
      </c>
      <c r="O3231" s="44">
        <f>IFERROR(_xll.qlIndexFixing(ONIndex3M,I3231,TRUE,_xll.ohTrigger(RecalcTrigger,Trigger3M)),NA())</f>
        <v>1.9084238401011481E-2</v>
      </c>
      <c r="P3231" s="44">
        <f>IFERROR(_xll.qlIndexFixing(ONIndex6M,I3231,TRUE,_xll.ohTrigger(RecalcTrigger,Trigger6M)),NA())</f>
        <v>1.9149943565826742E-2</v>
      </c>
      <c r="Q3231" s="178">
        <f>IFERROR(_xll.qlIndexFixing(ONIndex1Y,I3231,TRUE,_xll.ohTrigger(RecalcTrigger,Trigger1Y)),NA())</f>
        <v>1.9268868219708045E-2</v>
      </c>
    </row>
    <row r="3232" spans="2:17" x14ac:dyDescent="0.2">
      <c r="B3232" s="39" t="s">
        <v>42</v>
      </c>
      <c r="D3232" s="42">
        <f>_xll.qlCalendarAdvance(Calendar,$D3231,B3232,"f",FALSE)</f>
        <v>62152</v>
      </c>
      <c r="E3232" s="172">
        <f>_xll.qlInterestRateIndexValueDate(IndexON,D3232)</f>
        <v>62152</v>
      </c>
      <c r="F3232" s="188">
        <f>IFERROR(_xll.qlIndexFixing(IndexON,D3232,TRUE,_xll.ohTrigger(RecalcTrigger,TriggerON)),NA())</f>
        <v>1.8641560765545465E-2</v>
      </c>
      <c r="H3232" s="42">
        <f>_xll.qlCalendarAdvance(Calendar,$H3231,B3232,"f",FALSE)</f>
        <v>62152</v>
      </c>
      <c r="I3232" s="172">
        <f>_xll.qlInterestRateIndexValueDate(Index1M,$H3232)</f>
        <v>62152</v>
      </c>
      <c r="J3232" s="177">
        <f>IFERROR(_xll.qlIndexFixing(Index1M,$H3232,TRUE,_xll.ohTrigger(RecalcTrigger,Trigger1M)),NA())</f>
        <v>1.8888571261209439E-2</v>
      </c>
      <c r="K3232" s="44">
        <f>IFERROR(_xll.qlIndexFixing(Index3M,H3232,TRUE,_xll.ohTrigger(RecalcTrigger,Trigger3M)),NA())</f>
        <v>1.9162124591502735E-2</v>
      </c>
      <c r="L3232" s="44">
        <f>IFERROR(_xll.qlIndexFixing(Index6M,$H3232,TRUE,_xll.ohTrigger(RecalcTrigger,Trigger6M)),NA())</f>
        <v>1.9301844908499653E-2</v>
      </c>
      <c r="M3232" s="178">
        <f>IFERROR(_xll.qlIndexFixing(Index1Y,$H3232,TRUE,_xll.ohTrigger(RecalcTrigger,Trigger1Y)),NA())</f>
        <v>1.9571286299342076E-2</v>
      </c>
      <c r="N3232" s="177">
        <f>IFERROR(_xll.qlIndexFixing(ONIndex1M,I3232,TRUE,_xll.ohTrigger(RecalcTrigger,Trigger1M)),NA())</f>
        <v>1.8868025025179001E-2</v>
      </c>
      <c r="O3232" s="44">
        <f>IFERROR(_xll.qlIndexFixing(ONIndex3M,I3232,TRUE,_xll.ohTrigger(RecalcTrigger,Trigger3M)),NA())</f>
        <v>1.9088935946915596E-2</v>
      </c>
      <c r="P3232" s="44">
        <f>IFERROR(_xll.qlIndexFixing(ONIndex6M,I3232,TRUE,_xll.ohTrigger(RecalcTrigger,Trigger6M)),NA())</f>
        <v>1.9154504500282037E-2</v>
      </c>
      <c r="Q3232" s="178">
        <f>IFERROR(_xll.qlIndexFixing(ONIndex1Y,I3232,TRUE,_xll.ohTrigger(RecalcTrigger,Trigger1Y)),NA())</f>
        <v>1.9273435008703526E-2</v>
      </c>
    </row>
    <row r="3233" spans="2:17" x14ac:dyDescent="0.2">
      <c r="B3233" s="39" t="s">
        <v>42</v>
      </c>
      <c r="D3233" s="42">
        <f>_xll.qlCalendarAdvance(Calendar,$D3232,B3233,"f",FALSE)</f>
        <v>62159</v>
      </c>
      <c r="E3233" s="172">
        <f>_xll.qlInterestRateIndexValueDate(IndexON,D3233)</f>
        <v>62159</v>
      </c>
      <c r="F3233" s="188">
        <f>IFERROR(_xll.qlIndexFixing(IndexON,D3233,TRUE,_xll.ohTrigger(RecalcTrigger,TriggerON)),NA())</f>
        <v>1.8646206123750234E-2</v>
      </c>
      <c r="H3233" s="42">
        <f>_xll.qlCalendarAdvance(Calendar,$H3232,B3233,"f",FALSE)</f>
        <v>62159</v>
      </c>
      <c r="I3233" s="172">
        <f>_xll.qlInterestRateIndexValueDate(Index1M,$H3233)</f>
        <v>62159</v>
      </c>
      <c r="J3233" s="177">
        <f>IFERROR(_xll.qlIndexFixing(Index1M,$H3233,TRUE,_xll.ohTrigger(RecalcTrigger,Trigger1M)),NA())</f>
        <v>1.8897126631000502E-2</v>
      </c>
      <c r="K3233" s="44">
        <f>IFERROR(_xll.qlIndexFixing(Index3M,H3233,TRUE,_xll.ohTrigger(RecalcTrigger,Trigger3M)),NA())</f>
        <v>1.9169215419235372E-2</v>
      </c>
      <c r="L3233" s="44">
        <f>IFERROR(_xll.qlIndexFixing(Index6M,$H3233,TRUE,_xll.ohTrigger(RecalcTrigger,Trigger6M)),NA())</f>
        <v>1.9308692028704156E-2</v>
      </c>
      <c r="M3233" s="178">
        <f>IFERROR(_xll.qlIndexFixing(Index1Y,$H3233,TRUE,_xll.ohTrigger(RecalcTrigger,Trigger1Y)),NA())</f>
        <v>1.957797330158292E-2</v>
      </c>
      <c r="N3233" s="177">
        <f>IFERROR(_xll.qlIndexFixing(ONIndex1M,I3233,TRUE,_xll.ohTrigger(RecalcTrigger,Trigger1M)),NA())</f>
        <v>1.8873186235639865E-2</v>
      </c>
      <c r="O3233" s="44">
        <f>IFERROR(_xll.qlIndexFixing(ONIndex3M,I3233,TRUE,_xll.ohTrigger(RecalcTrigger,Trigger3M)),NA())</f>
        <v>1.9093617982236525E-2</v>
      </c>
      <c r="P3233" s="44">
        <f>IFERROR(_xll.qlIndexFixing(ONIndex6M,I3233,TRUE,_xll.ohTrigger(RecalcTrigger,Trigger6M)),NA())</f>
        <v>1.9159050375203716E-2</v>
      </c>
      <c r="Q3233" s="178">
        <f>IFERROR(_xll.qlIndexFixing(ONIndex1Y,I3233,TRUE,_xll.ohTrigger(RecalcTrigger,Trigger1Y)),NA())</f>
        <v>1.9277986718930405E-2</v>
      </c>
    </row>
    <row r="3234" spans="2:17" x14ac:dyDescent="0.2">
      <c r="B3234" s="39" t="s">
        <v>42</v>
      </c>
      <c r="D3234" s="42">
        <f>_xll.qlCalendarAdvance(Calendar,$D3233,B3234,"f",FALSE)</f>
        <v>62166</v>
      </c>
      <c r="E3234" s="172">
        <f>_xll.qlInterestRateIndexValueDate(IndexON,D3234)</f>
        <v>62166</v>
      </c>
      <c r="F3234" s="188">
        <f>IFERROR(_xll.qlIndexFixing(IndexON,D3234,TRUE,_xll.ohTrigger(RecalcTrigger,TriggerON)),NA())</f>
        <v>1.8650836092833172E-2</v>
      </c>
      <c r="H3234" s="42">
        <f>_xll.qlCalendarAdvance(Calendar,$H3233,B3234,"f",FALSE)</f>
        <v>62166</v>
      </c>
      <c r="I3234" s="172">
        <f>_xll.qlInterestRateIndexValueDate(Index1M,$H3234)</f>
        <v>62166</v>
      </c>
      <c r="J3234" s="177">
        <f>IFERROR(_xll.qlIndexFixing(Index1M,$H3234,TRUE,_xll.ohTrigger(RecalcTrigger,Trigger1M)),NA())</f>
        <v>1.8902243955549559E-2</v>
      </c>
      <c r="K3234" s="44">
        <f>IFERROR(_xll.qlIndexFixing(Index3M,H3234,TRUE,_xll.ohTrigger(RecalcTrigger,Trigger3M)),NA())</f>
        <v>1.9173802946301742E-2</v>
      </c>
      <c r="L3234" s="44">
        <f>IFERROR(_xll.qlIndexFixing(Index6M,$H3234,TRUE,_xll.ohTrigger(RecalcTrigger,Trigger6M)),NA())</f>
        <v>1.9313068808929159E-2</v>
      </c>
      <c r="M3234" s="178">
        <f>IFERROR(_xll.qlIndexFixing(Index1Y,$H3234,TRUE,_xll.ohTrigger(RecalcTrigger,Trigger1Y)),NA())</f>
        <v>1.9582198804580505E-2</v>
      </c>
      <c r="N3234" s="177">
        <f>IFERROR(_xll.qlIndexFixing(ONIndex1M,I3234,TRUE,_xll.ohTrigger(RecalcTrigger,Trigger1M)),NA())</f>
        <v>1.8878330348172104E-2</v>
      </c>
      <c r="O3234" s="44">
        <f>IFERROR(_xll.qlIndexFixing(ONIndex3M,I3234,TRUE,_xll.ohTrigger(RecalcTrigger,Trigger3M)),NA())</f>
        <v>1.9098284506947248E-2</v>
      </c>
      <c r="P3234" s="44">
        <f>IFERROR(_xll.qlIndexFixing(ONIndex6M,I3234,TRUE,_xll.ohTrigger(RecalcTrigger,Trigger6M)),NA())</f>
        <v>1.9163581190618787E-2</v>
      </c>
      <c r="Q3234" s="178">
        <f>IFERROR(_xll.qlIndexFixing(ONIndex1Y,I3234,TRUE,_xll.ohTrigger(RecalcTrigger,Trigger1Y)),NA())</f>
        <v>1.9282523350226587E-2</v>
      </c>
    </row>
    <row r="3235" spans="2:17" x14ac:dyDescent="0.2">
      <c r="B3235" s="39" t="s">
        <v>42</v>
      </c>
      <c r="D3235" s="42">
        <f>_xll.qlCalendarAdvance(Calendar,$D3234,B3235,"f",FALSE)</f>
        <v>62173</v>
      </c>
      <c r="E3235" s="172">
        <f>_xll.qlInterestRateIndexValueDate(IndexON,D3235)</f>
        <v>62173</v>
      </c>
      <c r="F3235" s="188">
        <f>IFERROR(_xll.qlIndexFixing(IndexON,D3235,TRUE,_xll.ohTrigger(RecalcTrigger,TriggerON)),NA())</f>
        <v>1.8655450672848316E-2</v>
      </c>
      <c r="H3235" s="42">
        <f>_xll.qlCalendarAdvance(Calendar,$H3234,B3235,"f",FALSE)</f>
        <v>62173</v>
      </c>
      <c r="I3235" s="172">
        <f>_xll.qlInterestRateIndexValueDate(Index1M,$H3235)</f>
        <v>62173</v>
      </c>
      <c r="J3235" s="177">
        <f>IFERROR(_xll.qlIndexFixing(Index1M,$H3235,TRUE,_xll.ohTrigger(RecalcTrigger,Trigger1M)),NA())</f>
        <v>1.8907344159325389E-2</v>
      </c>
      <c r="K3235" s="44">
        <f>IFERROR(_xll.qlIndexFixing(Index3M,H3235,TRUE,_xll.ohTrigger(RecalcTrigger,Trigger3M)),NA())</f>
        <v>1.9178374893834654E-2</v>
      </c>
      <c r="L3235" s="44">
        <f>IFERROR(_xll.qlIndexFixing(Index6M,$H3235,TRUE,_xll.ohTrigger(RecalcTrigger,Trigger6M)),NA())</f>
        <v>1.9317430394023543E-2</v>
      </c>
      <c r="M3235" s="178">
        <f>IFERROR(_xll.qlIndexFixing(Index1Y,$H3235,TRUE,_xll.ohTrigger(RecalcTrigger,Trigger1Y)),NA())</f>
        <v>1.9586408951637459E-2</v>
      </c>
      <c r="N3235" s="177">
        <f>IFERROR(_xll.qlIndexFixing(ONIndex1M,I3235,TRUE,_xll.ohTrigger(RecalcTrigger,Trigger1M)),NA())</f>
        <v>1.8883457362721682E-2</v>
      </c>
      <c r="O3235" s="44">
        <f>IFERROR(_xll.qlIndexFixing(ONIndex3M,I3235,TRUE,_xll.ohTrigger(RecalcTrigger,Trigger3M)),NA())</f>
        <v>1.9102935521128815E-2</v>
      </c>
      <c r="P3235" s="44">
        <f>IFERROR(_xll.qlIndexFixing(ONIndex6M,I3235,TRUE,_xll.ohTrigger(RecalcTrigger,Trigger6M)),NA())</f>
        <v>1.9168096946500238E-2</v>
      </c>
      <c r="Q3235" s="178">
        <f>IFERROR(_xll.qlIndexFixing(ONIndex1Y,I3235,TRUE,_xll.ohTrigger(RecalcTrigger,Trigger1Y)),NA())</f>
        <v>1.9287044902700133E-2</v>
      </c>
    </row>
    <row r="3236" spans="2:17" x14ac:dyDescent="0.2">
      <c r="B3236" s="39" t="s">
        <v>42</v>
      </c>
      <c r="D3236" s="42">
        <f>_xll.qlCalendarAdvance(Calendar,$D3235,B3236,"f",FALSE)</f>
        <v>62184</v>
      </c>
      <c r="E3236" s="172">
        <f>_xll.qlInterestRateIndexValueDate(IndexON,D3236)</f>
        <v>62184</v>
      </c>
      <c r="F3236" s="188">
        <f>IFERROR(_xll.qlIndexFixing(IndexON,D3236,TRUE,_xll.ohTrigger(RecalcTrigger,TriggerON)),NA())</f>
        <v>1.8661062253898519E-2</v>
      </c>
      <c r="H3236" s="42">
        <f>_xll.qlCalendarAdvance(Calendar,$H3235,B3236,"f",FALSE)</f>
        <v>62184</v>
      </c>
      <c r="I3236" s="172">
        <f>_xll.qlInterestRateIndexValueDate(Index1M,$H3236)</f>
        <v>62184</v>
      </c>
      <c r="J3236" s="177">
        <f>IFERROR(_xll.qlIndexFixing(Index1M,$H3236,TRUE,_xll.ohTrigger(RecalcTrigger,Trigger1M)),NA())</f>
        <v>1.8914473418489806E-2</v>
      </c>
      <c r="K3236" s="44">
        <f>IFERROR(_xll.qlIndexFixing(Index3M,H3236,TRUE,_xll.ohTrigger(RecalcTrigger,Trigger3M)),NA())</f>
        <v>1.9183052155881765E-2</v>
      </c>
      <c r="L3236" s="44">
        <f>IFERROR(_xll.qlIndexFixing(Index6M,$H3236,TRUE,_xll.ohTrigger(RecalcTrigger,Trigger6M)),NA())</f>
        <v>1.9322624723615352E-2</v>
      </c>
      <c r="M3236" s="178">
        <f>IFERROR(_xll.qlIndexFixing(Index1Y,$H3236,TRUE,_xll.ohTrigger(RecalcTrigger,Trigger1Y)),NA())</f>
        <v>1.9591371144804803E-2</v>
      </c>
      <c r="N3236" s="177">
        <f>IFERROR(_xll.qlIndexFixing(ONIndex1M,I3236,TRUE,_xll.ohTrigger(RecalcTrigger,Trigger1M)),NA())</f>
        <v>1.8889774510053581E-2</v>
      </c>
      <c r="O3236" s="44">
        <f>IFERROR(_xll.qlIndexFixing(ONIndex3M,I3236,TRUE,_xll.ohTrigger(RecalcTrigger,Trigger3M)),NA())</f>
        <v>1.9108552634236053E-2</v>
      </c>
      <c r="P3236" s="44">
        <f>IFERROR(_xll.qlIndexFixing(ONIndex6M,I3236,TRUE,_xll.ohTrigger(RecalcTrigger,Trigger6M)),NA())</f>
        <v>1.9173514799356584E-2</v>
      </c>
      <c r="Q3236" s="178">
        <f>IFERROR(_xll.qlIndexFixing(ONIndex1Y,I3236,TRUE,_xll.ohTrigger(RecalcTrigger,Trigger1Y)),NA())</f>
        <v>1.929245846758687E-2</v>
      </c>
    </row>
    <row r="3237" spans="2:17" x14ac:dyDescent="0.2">
      <c r="B3237" s="39" t="s">
        <v>42</v>
      </c>
      <c r="D3237" s="42">
        <f>_xll.qlCalendarAdvance(Calendar,$D3236,B3237,"f",FALSE)</f>
        <v>62191</v>
      </c>
      <c r="E3237" s="172">
        <f>_xll.qlInterestRateIndexValueDate(IndexON,D3237)</f>
        <v>62191</v>
      </c>
      <c r="F3237" s="188">
        <f>IFERROR(_xll.qlIndexFixing(IndexON,D3237,TRUE,_xll.ohTrigger(RecalcTrigger,TriggerON)),NA())</f>
        <v>1.8665638992405587E-2</v>
      </c>
      <c r="H3237" s="42">
        <f>_xll.qlCalendarAdvance(Calendar,$H3236,B3237,"f",FALSE)</f>
        <v>62191</v>
      </c>
      <c r="I3237" s="172">
        <f>_xll.qlInterestRateIndexValueDate(Index1M,$H3237)</f>
        <v>62191</v>
      </c>
      <c r="J3237" s="177">
        <f>IFERROR(_xll.qlIndexFixing(Index1M,$H3237,TRUE,_xll.ohTrigger(RecalcTrigger,Trigger1M)),NA())</f>
        <v>1.8919530558342723E-2</v>
      </c>
      <c r="K3237" s="44">
        <f>IFERROR(_xll.qlIndexFixing(Index3M,H3237,TRUE,_xll.ohTrigger(RecalcTrigger,Trigger3M)),NA())</f>
        <v>1.9187586666627839E-2</v>
      </c>
      <c r="L3237" s="44">
        <f>IFERROR(_xll.qlIndexFixing(Index6M,$H3237,TRUE,_xll.ohTrigger(RecalcTrigger,Trigger6M)),NA())</f>
        <v>1.9326948950146118E-2</v>
      </c>
      <c r="M3237" s="178">
        <f>IFERROR(_xll.qlIndexFixing(Index1Y,$H3237,TRUE,_xll.ohTrigger(RecalcTrigger,Trigger1Y)),NA())</f>
        <v>1.9595543554496331E-2</v>
      </c>
      <c r="N3237" s="177">
        <f>IFERROR(_xll.qlIndexFixing(ONIndex1M,I3237,TRUE,_xll.ohTrigger(RecalcTrigger,Trigger1M)),NA())</f>
        <v>1.8894859474550829E-2</v>
      </c>
      <c r="O3237" s="44">
        <f>IFERROR(_xll.qlIndexFixing(ONIndex3M,I3237,TRUE,_xll.ohTrigger(RecalcTrigger,Trigger3M)),NA())</f>
        <v>1.9113165496691398E-2</v>
      </c>
      <c r="P3237" s="44">
        <f>IFERROR(_xll.qlIndexFixing(ONIndex6M,I3237,TRUE,_xll.ohTrigger(RecalcTrigger,Trigger6M)),NA())</f>
        <v>1.9177993511495517E-2</v>
      </c>
      <c r="Q3237" s="178">
        <f>IFERROR(_xll.qlIndexFixing(ONIndex1Y,I3237,TRUE,_xll.ohTrigger(RecalcTrigger,Trigger1Y)),NA())</f>
        <v>1.9296942925907112E-2</v>
      </c>
    </row>
    <row r="3238" spans="2:17" x14ac:dyDescent="0.2">
      <c r="B3238" s="39" t="s">
        <v>42</v>
      </c>
      <c r="D3238" s="42">
        <f>_xll.qlCalendarAdvance(Calendar,$D3237,B3238,"f",FALSE)</f>
        <v>62198</v>
      </c>
      <c r="E3238" s="172">
        <f>_xll.qlInterestRateIndexValueDate(IndexON,D3238)</f>
        <v>62198</v>
      </c>
      <c r="F3238" s="188">
        <f>IFERROR(_xll.qlIndexFixing(IndexON,D3238,TRUE,_xll.ohTrigger(RecalcTrigger,TriggerON)),NA())</f>
        <v>1.8670200343141596E-2</v>
      </c>
      <c r="H3238" s="42">
        <f>_xll.qlCalendarAdvance(Calendar,$H3237,B3238,"f",FALSE)</f>
        <v>62198</v>
      </c>
      <c r="I3238" s="172">
        <f>_xll.qlInterestRateIndexValueDate(Index1M,$H3238)</f>
        <v>62198</v>
      </c>
      <c r="J3238" s="177">
        <f>IFERROR(_xll.qlIndexFixing(Index1M,$H3238,TRUE,_xll.ohTrigger(RecalcTrigger,Trigger1M)),NA())</f>
        <v>1.8924570578168397E-2</v>
      </c>
      <c r="K3238" s="44">
        <f>IFERROR(_xll.qlIndexFixing(Index3M,H3238,TRUE,_xll.ohTrigger(RecalcTrigger,Trigger3M)),NA())</f>
        <v>1.9192105599936744E-2</v>
      </c>
      <c r="L3238" s="44">
        <f>IFERROR(_xll.qlIndexFixing(Index6M,$H3238,TRUE,_xll.ohTrigger(RecalcTrigger,Trigger6M)),NA())</f>
        <v>1.9331257982706528E-2</v>
      </c>
      <c r="M3238" s="178">
        <f>IFERROR(_xll.qlIndexFixing(Index1Y,$H3238,TRUE,_xll.ohTrigger(RecalcTrigger,Trigger1Y)),NA())</f>
        <v>1.9599700609132631E-2</v>
      </c>
      <c r="N3238" s="177">
        <f>IFERROR(_xll.qlIndexFixing(ONIndex1M,I3238,TRUE,_xll.ohTrigger(RecalcTrigger,Trigger1M)),NA())</f>
        <v>1.8899927342659328E-2</v>
      </c>
      <c r="O3238" s="44">
        <f>IFERROR(_xll.qlIndexFixing(ONIndex3M,I3238,TRUE,_xll.ohTrigger(RecalcTrigger,Trigger3M)),NA())</f>
        <v>1.9117762850049402E-2</v>
      </c>
      <c r="P3238" s="44">
        <f>IFERROR(_xll.qlIndexFixing(ONIndex6M,I3238,TRUE,_xll.ohTrigger(RecalcTrigger,Trigger6M)),NA())</f>
        <v>1.9182457165559663E-2</v>
      </c>
      <c r="Q3238" s="178">
        <f>IFERROR(_xll.qlIndexFixing(ONIndex1Y,I3238,TRUE,_xll.ohTrigger(RecalcTrigger,Trigger1Y)),NA())</f>
        <v>1.9301412306863552E-2</v>
      </c>
    </row>
    <row r="3239" spans="2:17" x14ac:dyDescent="0.2">
      <c r="B3239" s="39" t="s">
        <v>42</v>
      </c>
      <c r="D3239" s="42">
        <f>_xll.qlCalendarAdvance(Calendar,$D3238,B3239,"f",FALSE)</f>
        <v>62205</v>
      </c>
      <c r="E3239" s="172">
        <f>_xll.qlInterestRateIndexValueDate(IndexON,D3239)</f>
        <v>62205</v>
      </c>
      <c r="F3239" s="188">
        <f>IFERROR(_xll.qlIndexFixing(IndexON,D3239,TRUE,_xll.ohTrigger(RecalcTrigger,TriggerON)),NA())</f>
        <v>1.8674746306268641E-2</v>
      </c>
      <c r="H3239" s="42">
        <f>_xll.qlCalendarAdvance(Calendar,$H3238,B3239,"f",FALSE)</f>
        <v>62205</v>
      </c>
      <c r="I3239" s="172">
        <f>_xll.qlInterestRateIndexValueDate(Index1M,$H3239)</f>
        <v>62205</v>
      </c>
      <c r="J3239" s="177">
        <f>IFERROR(_xll.qlIndexFixing(Index1M,$H3239,TRUE,_xll.ohTrigger(RecalcTrigger,Trigger1M)),NA())</f>
        <v>1.8929593477942507E-2</v>
      </c>
      <c r="K3239" s="44">
        <f>IFERROR(_xll.qlIndexFixing(Index3M,H3239,TRUE,_xll.ohTrigger(RecalcTrigger,Trigger3M)),NA())</f>
        <v>1.9196608955758608E-2</v>
      </c>
      <c r="L3239" s="44">
        <f>IFERROR(_xll.qlIndexFixing(Index6M,$H3239,TRUE,_xll.ohTrigger(RecalcTrigger,Trigger6M)),NA())</f>
        <v>1.9335551821197821E-2</v>
      </c>
      <c r="M3239" s="178">
        <f>IFERROR(_xll.qlIndexFixing(Index1Y,$H3239,TRUE,_xll.ohTrigger(RecalcTrigger,Trigger1Y)),NA())</f>
        <v>1.960384230852541E-2</v>
      </c>
      <c r="N3239" s="177">
        <f>IFERROR(_xll.qlIndexFixing(ONIndex1M,I3239,TRUE,_xll.ohTrigger(RecalcTrigger,Trigger1M)),NA())</f>
        <v>1.8904978114379078E-2</v>
      </c>
      <c r="O3239" s="44">
        <f>IFERROR(_xll.qlIndexFixing(ONIndex3M,I3239,TRUE,_xll.ohTrigger(RecalcTrigger,Trigger3M)),NA())</f>
        <v>1.9122344694391114E-2</v>
      </c>
      <c r="P3239" s="44">
        <f>IFERROR(_xll.qlIndexFixing(ONIndex6M,I3239,TRUE,_xll.ohTrigger(RecalcTrigger,Trigger6M)),NA())</f>
        <v>1.9186905761549022E-2</v>
      </c>
      <c r="Q3239" s="178">
        <f>IFERROR(_xll.qlIndexFixing(ONIndex1Y,I3239,TRUE,_xll.ohTrigger(RecalcTrigger,Trigger1Y)),NA())</f>
        <v>1.9305866610294098E-2</v>
      </c>
    </row>
    <row r="3240" spans="2:17" x14ac:dyDescent="0.2">
      <c r="B3240" s="39" t="s">
        <v>42</v>
      </c>
      <c r="D3240" s="42">
        <f>_xll.qlCalendarAdvance(Calendar,$D3239,B3240,"f",FALSE)</f>
        <v>62212</v>
      </c>
      <c r="E3240" s="172">
        <f>_xll.qlInterestRateIndexValueDate(IndexON,D3240)</f>
        <v>62212</v>
      </c>
      <c r="F3240" s="188">
        <f>IFERROR(_xll.qlIndexFixing(IndexON,D3240,TRUE,_xll.ohTrigger(RecalcTrigger,TriggerON)),NA())</f>
        <v>1.8679276881867768E-2</v>
      </c>
      <c r="H3240" s="42">
        <f>_xll.qlCalendarAdvance(Calendar,$H3239,B3240,"f",FALSE)</f>
        <v>62212</v>
      </c>
      <c r="I3240" s="172">
        <f>_xll.qlInterestRateIndexValueDate(Index1M,$H3240)</f>
        <v>62212</v>
      </c>
      <c r="J3240" s="177">
        <f>IFERROR(_xll.qlIndexFixing(Index1M,$H3240,TRUE,_xll.ohTrigger(RecalcTrigger,Trigger1M)),NA())</f>
        <v>1.8934599257643441E-2</v>
      </c>
      <c r="K3240" s="44">
        <f>IFERROR(_xll.qlIndexFixing(Index3M,H3240,TRUE,_xll.ohTrigger(RecalcTrigger,Trigger3M)),NA())</f>
        <v>1.9201096734041776E-2</v>
      </c>
      <c r="L3240" s="44">
        <f>IFERROR(_xll.qlIndexFixing(Index6M,$H3240,TRUE,_xll.ohTrigger(RecalcTrigger,Trigger6M)),NA())</f>
        <v>1.9339830465523889E-2</v>
      </c>
      <c r="M3240" s="178">
        <f>IFERROR(_xll.qlIndexFixing(Index1Y,$H3240,TRUE,_xll.ohTrigger(RecalcTrigger,Trigger1Y)),NA())</f>
        <v>1.9607968652487928E-2</v>
      </c>
      <c r="N3240" s="177">
        <f>IFERROR(_xll.qlIndexFixing(ONIndex1M,I3240,TRUE,_xll.ohTrigger(RecalcTrigger,Trigger1M)),NA())</f>
        <v>1.8910011789872172E-2</v>
      </c>
      <c r="O3240" s="44">
        <f>IFERROR(_xll.qlIndexFixing(ONIndex3M,I3240,TRUE,_xll.ohTrigger(RecalcTrigger,Trigger3M)),NA())</f>
        <v>1.9126911029635485E-2</v>
      </c>
      <c r="P3240" s="44">
        <f>IFERROR(_xll.qlIndexFixing(ONIndex6M,I3240,TRUE,_xll.ohTrigger(RecalcTrigger,Trigger6M)),NA())</f>
        <v>1.9191339299625687E-2</v>
      </c>
      <c r="Q3240" s="178">
        <f>IFERROR(_xll.qlIndexFixing(ONIndex1Y,I3240,TRUE,_xll.ohTrigger(RecalcTrigger,Trigger1Y)),NA())</f>
        <v>1.9310305836522934E-2</v>
      </c>
    </row>
    <row r="3241" spans="2:17" x14ac:dyDescent="0.2">
      <c r="B3241" s="39" t="s">
        <v>42</v>
      </c>
      <c r="D3241" s="42">
        <f>_xll.qlCalendarAdvance(Calendar,$D3240,B3241,"f",FALSE)</f>
        <v>62219</v>
      </c>
      <c r="E3241" s="172">
        <f>_xll.qlInterestRateIndexValueDate(IndexON,D3241)</f>
        <v>62219</v>
      </c>
      <c r="F3241" s="188">
        <f>IFERROR(_xll.qlIndexFixing(IndexON,D3241,TRUE,_xll.ohTrigger(RecalcTrigger,TriggerON)),NA())</f>
        <v>1.8683792069776883E-2</v>
      </c>
      <c r="H3241" s="42">
        <f>_xll.qlCalendarAdvance(Calendar,$H3240,B3241,"f",FALSE)</f>
        <v>62219</v>
      </c>
      <c r="I3241" s="172">
        <f>_xll.qlInterestRateIndexValueDate(Index1M,$H3241)</f>
        <v>62219</v>
      </c>
      <c r="J3241" s="177">
        <f>IFERROR(_xll.qlIndexFixing(Index1M,$H3241,TRUE,_xll.ohTrigger(RecalcTrigger,Trigger1M)),NA())</f>
        <v>1.894043385975484E-2</v>
      </c>
      <c r="K3241" s="44">
        <f>IFERROR(_xll.qlIndexFixing(Index3M,H3241,TRUE,_xll.ohTrigger(RecalcTrigger,Trigger3M)),NA())</f>
        <v>1.9206389856898036E-2</v>
      </c>
      <c r="L3241" s="44">
        <f>IFERROR(_xll.qlIndexFixing(Index6M,$H3241,TRUE,_xll.ohTrigger(RecalcTrigger,Trigger6M)),NA())</f>
        <v>1.9344904091833641E-2</v>
      </c>
      <c r="M3241" s="178">
        <f>IFERROR(_xll.qlIndexFixing(Index1Y,$H3241,TRUE,_xll.ohTrigger(RecalcTrigger,Trigger1Y)),NA())</f>
        <v>1.9612079640832336E-2</v>
      </c>
      <c r="N3241" s="177">
        <f>IFERROR(_xll.qlIndexFixing(ONIndex1M,I3241,TRUE,_xll.ohTrigger(RecalcTrigger,Trigger1M)),NA())</f>
        <v>1.891502836889547E-2</v>
      </c>
      <c r="O3241" s="44">
        <f>IFERROR(_xll.qlIndexFixing(ONIndex3M,I3241,TRUE,_xll.ohTrigger(RecalcTrigger,Trigger3M)),NA())</f>
        <v>1.9131461855782517E-2</v>
      </c>
      <c r="P3241" s="44">
        <f>IFERROR(_xll.qlIndexFixing(ONIndex6M,I3241,TRUE,_xll.ohTrigger(RecalcTrigger,Trigger6M)),NA())</f>
        <v>1.9195757779546518E-2</v>
      </c>
      <c r="Q3241" s="178">
        <f>IFERROR(_xll.qlIndexFixing(ONIndex1Y,I3241,TRUE,_xll.ohTrigger(RecalcTrigger,Trigger1Y)),NA())</f>
        <v>1.9314729985225876E-2</v>
      </c>
    </row>
    <row r="3242" spans="2:17" x14ac:dyDescent="0.2">
      <c r="B3242" s="39" t="s">
        <v>42</v>
      </c>
      <c r="D3242" s="42">
        <f>_xll.qlCalendarAdvance(Calendar,$D3241,B3242,"f",FALSE)</f>
        <v>62226</v>
      </c>
      <c r="E3242" s="172">
        <f>_xll.qlInterestRateIndexValueDate(IndexON,D3242)</f>
        <v>62226</v>
      </c>
      <c r="F3242" s="188">
        <f>IFERROR(_xll.qlIndexFixing(IndexON,D3242,TRUE,_xll.ohTrigger(RecalcTrigger,TriggerON)),NA())</f>
        <v>1.8688291870077034E-2</v>
      </c>
      <c r="H3242" s="42">
        <f>_xll.qlCalendarAdvance(Calendar,$H3241,B3242,"f",FALSE)</f>
        <v>62226</v>
      </c>
      <c r="I3242" s="172">
        <f>_xll.qlInterestRateIndexValueDate(Index1M,$H3242)</f>
        <v>62226</v>
      </c>
      <c r="J3242" s="177">
        <f>IFERROR(_xll.qlIndexFixing(Index1M,$H3242,TRUE,_xll.ohTrigger(RecalcTrigger,Trigger1M)),NA())</f>
        <v>1.894540443413267E-2</v>
      </c>
      <c r="K3242" s="44">
        <f>IFERROR(_xll.qlIndexFixing(Index3M,H3242,TRUE,_xll.ohTrigger(RecalcTrigger,Trigger3M)),NA())</f>
        <v>1.921084560116848E-2</v>
      </c>
      <c r="L3242" s="44">
        <f>IFERROR(_xll.qlIndexFixing(Index6M,$H3242,TRUE,_xll.ohTrigger(RecalcTrigger,Trigger6M)),NA())</f>
        <v>1.9349151486250868E-2</v>
      </c>
      <c r="M3242" s="178">
        <f>IFERROR(_xll.qlIndexFixing(Index1Y,$H3242,TRUE,_xll.ohTrigger(RecalcTrigger,Trigger1Y)),NA())</f>
        <v>1.9616175273374115E-2</v>
      </c>
      <c r="N3242" s="177">
        <f>IFERROR(_xll.qlIndexFixing(ONIndex1M,I3242,TRUE,_xll.ohTrigger(RecalcTrigger,Trigger1M)),NA())</f>
        <v>1.8920027851611065E-2</v>
      </c>
      <c r="O3242" s="44">
        <f>IFERROR(_xll.qlIndexFixing(ONIndex3M,I3242,TRUE,_xll.ohTrigger(RecalcTrigger,Trigger3M)),NA())</f>
        <v>1.9135997172994301E-2</v>
      </c>
      <c r="P3242" s="44">
        <f>IFERROR(_xll.qlIndexFixing(ONIndex6M,I3242,TRUE,_xll.ohTrigger(RecalcTrigger,Trigger6M)),NA())</f>
        <v>1.9200161201392563E-2</v>
      </c>
      <c r="Q3242" s="178">
        <f>IFERROR(_xll.qlIndexFixing(ONIndex1Y,I3242,TRUE,_xll.ohTrigger(RecalcTrigger,Trigger1Y)),NA())</f>
        <v>1.9319139056565016E-2</v>
      </c>
    </row>
    <row r="3243" spans="2:17" x14ac:dyDescent="0.2">
      <c r="B3243" s="39" t="s">
        <v>42</v>
      </c>
      <c r="D3243" s="42">
        <f>_xll.qlCalendarAdvance(Calendar,$D3242,B3243,"f",FALSE)</f>
        <v>62233</v>
      </c>
      <c r="E3243" s="172">
        <f>_xll.qlInterestRateIndexValueDate(IndexON,D3243)</f>
        <v>62233</v>
      </c>
      <c r="F3243" s="188">
        <f>IFERROR(_xll.qlIndexFixing(IndexON,D3243,TRUE,_xll.ohTrigger(RecalcTrigger,TriggerON)),NA())</f>
        <v>1.8692776282687174E-2</v>
      </c>
      <c r="H3243" s="42">
        <f>_xll.qlCalendarAdvance(Calendar,$H3242,B3243,"f",FALSE)</f>
        <v>62233</v>
      </c>
      <c r="I3243" s="172">
        <f>_xll.qlInterestRateIndexValueDate(Index1M,$H3243)</f>
        <v>62233</v>
      </c>
      <c r="J3243" s="177">
        <f>IFERROR(_xll.qlIndexFixing(Index1M,$H3243,TRUE,_xll.ohTrigger(RecalcTrigger,Trigger1M)),NA())</f>
        <v>1.8950357887549039E-2</v>
      </c>
      <c r="K3243" s="44">
        <f>IFERROR(_xll.qlIndexFixing(Index3M,H3243,TRUE,_xll.ohTrigger(RecalcTrigger,Trigger3M)),NA())</f>
        <v>1.9215285766974777E-2</v>
      </c>
      <c r="L3243" s="44">
        <f>IFERROR(_xll.qlIndexFixing(Index6M,$H3243,TRUE,_xll.ohTrigger(RecalcTrigger,Trigger6M)),NA())</f>
        <v>1.9353383685452873E-2</v>
      </c>
      <c r="M3243" s="178">
        <f>IFERROR(_xll.qlIndexFixing(Index1Y,$H3243,TRUE,_xll.ohTrigger(RecalcTrigger,Trigger1Y)),NA())</f>
        <v>1.9620255549927412E-2</v>
      </c>
      <c r="N3243" s="177">
        <f>IFERROR(_xll.qlIndexFixing(ONIndex1M,I3243,TRUE,_xll.ohTrigger(RecalcTrigger,Trigger1M)),NA())</f>
        <v>1.8925010237937911E-2</v>
      </c>
      <c r="O3243" s="44">
        <f>IFERROR(_xll.qlIndexFixing(ONIndex3M,I3243,TRUE,_xll.ohTrigger(RecalcTrigger,Trigger3M)),NA())</f>
        <v>1.9140516980865607E-2</v>
      </c>
      <c r="P3243" s="44">
        <f>IFERROR(_xll.qlIndexFixing(ONIndex6M,I3243,TRUE,_xll.ohTrigger(RecalcTrigger,Trigger6M)),NA())</f>
        <v>1.9204549565244866E-2</v>
      </c>
      <c r="Q3243" s="178">
        <f>IFERROR(_xll.qlIndexFixing(ONIndex1Y,I3243,TRUE,_xll.ohTrigger(RecalcTrigger,Trigger1Y)),NA())</f>
        <v>1.93235330506214E-2</v>
      </c>
    </row>
    <row r="3244" spans="2:17" x14ac:dyDescent="0.2">
      <c r="B3244" s="39" t="s">
        <v>42</v>
      </c>
      <c r="D3244" s="42">
        <f>_xll.qlCalendarAdvance(Calendar,$D3243,B3244,"f",FALSE)</f>
        <v>62240</v>
      </c>
      <c r="E3244" s="172">
        <f>_xll.qlInterestRateIndexValueDate(IndexON,D3244)</f>
        <v>62240</v>
      </c>
      <c r="F3244" s="188">
        <f>IFERROR(_xll.qlIndexFixing(IndexON,D3244,TRUE,_xll.ohTrigger(RecalcTrigger,TriggerON)),NA())</f>
        <v>1.8697245307769395E-2</v>
      </c>
      <c r="H3244" s="42">
        <f>_xll.qlCalendarAdvance(Calendar,$H3243,B3244,"f",FALSE)</f>
        <v>62240</v>
      </c>
      <c r="I3244" s="172">
        <f>_xll.qlInterestRateIndexValueDate(Index1M,$H3244)</f>
        <v>62240</v>
      </c>
      <c r="J3244" s="177">
        <f>IFERROR(_xll.qlIndexFixing(Index1M,$H3244,TRUE,_xll.ohTrigger(RecalcTrigger,Trigger1M)),NA())</f>
        <v>1.8955294219990877E-2</v>
      </c>
      <c r="K3244" s="44">
        <f>IFERROR(_xll.qlIndexFixing(Index3M,H3244,TRUE,_xll.ohTrigger(RecalcTrigger,Trigger3M)),NA())</f>
        <v>1.9219710354265836E-2</v>
      </c>
      <c r="L3244" s="44">
        <f>IFERROR(_xll.qlIndexFixing(Index6M,$H3244,TRUE,_xll.ohTrigger(RecalcTrigger,Trigger6M)),NA())</f>
        <v>1.9357600689343189E-2</v>
      </c>
      <c r="M3244" s="178">
        <f>IFERROR(_xll.qlIndexFixing(Index1Y,$H3244,TRUE,_xll.ohTrigger(RecalcTrigger,Trigger1Y)),NA())</f>
        <v>1.9624320470308376E-2</v>
      </c>
      <c r="N3244" s="177">
        <f>IFERROR(_xll.qlIndexFixing(ONIndex1M,I3244,TRUE,_xll.ohTrigger(RecalcTrigger,Trigger1M)),NA())</f>
        <v>1.8929975527876008E-2</v>
      </c>
      <c r="O3244" s="44">
        <f>IFERROR(_xll.qlIndexFixing(ONIndex3M,I3244,TRUE,_xll.ohTrigger(RecalcTrigger,Trigger3M)),NA())</f>
        <v>1.9145021279801666E-2</v>
      </c>
      <c r="P3244" s="44">
        <f>IFERROR(_xll.qlIndexFixing(ONIndex6M,I3244,TRUE,_xll.ohTrigger(RecalcTrigger,Trigger6M)),NA())</f>
        <v>1.9208922870941336E-2</v>
      </c>
      <c r="Q3244" s="178">
        <f>IFERROR(_xll.qlIndexFixing(ONIndex1Y,I3244,TRUE,_xll.ohTrigger(RecalcTrigger,Trigger1Y)),NA())</f>
        <v>1.9327911967313982E-2</v>
      </c>
    </row>
    <row r="3245" spans="2:17" x14ac:dyDescent="0.2">
      <c r="B3245" s="39" t="s">
        <v>42</v>
      </c>
      <c r="D3245" s="42">
        <f>_xll.qlCalendarAdvance(Calendar,$D3244,B3245,"f",FALSE)</f>
        <v>62247</v>
      </c>
      <c r="E3245" s="172">
        <f>_xll.qlInterestRateIndexValueDate(IndexON,D3245)</f>
        <v>62247</v>
      </c>
      <c r="F3245" s="188">
        <f>IFERROR(_xll.qlIndexFixing(IndexON,D3245,TRUE,_xll.ohTrigger(RecalcTrigger,TriggerON)),NA())</f>
        <v>1.8701698945080558E-2</v>
      </c>
      <c r="H3245" s="42">
        <f>_xll.qlCalendarAdvance(Calendar,$H3244,B3245,"f",FALSE)</f>
        <v>62247</v>
      </c>
      <c r="I3245" s="172">
        <f>_xll.qlInterestRateIndexValueDate(Index1M,$H3245)</f>
        <v>62247</v>
      </c>
      <c r="J3245" s="177">
        <f>IFERROR(_xll.qlIndexFixing(Index1M,$H3245,TRUE,_xll.ohTrigger(RecalcTrigger,Trigger1M)),NA())</f>
        <v>1.8959371354329201E-2</v>
      </c>
      <c r="K3245" s="44">
        <f>IFERROR(_xll.qlIndexFixing(Index3M,H3245,TRUE,_xll.ohTrigger(RecalcTrigger,Trigger3M)),NA())</f>
        <v>1.9224119362990556E-2</v>
      </c>
      <c r="L3245" s="44">
        <f>IFERROR(_xll.qlIndexFixing(Index6M,$H3245,TRUE,_xll.ohTrigger(RecalcTrigger,Trigger6M)),NA())</f>
        <v>1.9360995771285701E-2</v>
      </c>
      <c r="M3245" s="178">
        <f>IFERROR(_xll.qlIndexFixing(Index1Y,$H3245,TRUE,_xll.ohTrigger(RecalcTrigger,Trigger1Y)),NA())</f>
        <v>1.9628370034332487E-2</v>
      </c>
      <c r="N3245" s="177">
        <f>IFERROR(_xll.qlIndexFixing(ONIndex1M,I3245,TRUE,_xll.ohTrigger(RecalcTrigger,Trigger1M)),NA())</f>
        <v>1.8934923721587449E-2</v>
      </c>
      <c r="O3245" s="44">
        <f>IFERROR(_xll.qlIndexFixing(ONIndex3M,I3245,TRUE,_xll.ohTrigger(RecalcTrigger,Trigger3M)),NA())</f>
        <v>1.9149510069640385E-2</v>
      </c>
      <c r="P3245" s="44">
        <f>IFERROR(_xll.qlIndexFixing(ONIndex6M,I3245,TRUE,_xll.ohTrigger(RecalcTrigger,Trigger6M)),NA())</f>
        <v>1.9213281118644066E-2</v>
      </c>
      <c r="Q3245" s="178">
        <f>IFERROR(_xll.qlIndexFixing(ONIndex1Y,I3245,TRUE,_xll.ohTrigger(RecalcTrigger,Trigger1Y)),NA())</f>
        <v>1.9332275806561716E-2</v>
      </c>
    </row>
    <row r="3246" spans="2:17" x14ac:dyDescent="0.2">
      <c r="B3246" s="39" t="s">
        <v>42</v>
      </c>
      <c r="D3246" s="42">
        <f>_xll.qlCalendarAdvance(Calendar,$D3245,B3246,"f",FALSE)</f>
        <v>62254</v>
      </c>
      <c r="E3246" s="172">
        <f>_xll.qlInterestRateIndexValueDate(IndexON,D3246)</f>
        <v>62254</v>
      </c>
      <c r="F3246" s="188">
        <f>IFERROR(_xll.qlIndexFixing(IndexON,D3246,TRUE,_xll.ohTrigger(RecalcTrigger,TriggerON)),NA())</f>
        <v>1.8706137194863803E-2</v>
      </c>
      <c r="H3246" s="42">
        <f>_xll.qlCalendarAdvance(Calendar,$H3245,B3246,"f",FALSE)</f>
        <v>62254</v>
      </c>
      <c r="I3246" s="172">
        <f>_xll.qlInterestRateIndexValueDate(Index1M,$H3246)</f>
        <v>62254</v>
      </c>
      <c r="J3246" s="177">
        <f>IFERROR(_xll.qlIndexFixing(Index1M,$H3246,TRUE,_xll.ohTrigger(RecalcTrigger,Trigger1M)),NA())</f>
        <v>1.8964274413156144E-2</v>
      </c>
      <c r="K3246" s="44">
        <f>IFERROR(_xll.qlIndexFixing(Index3M,H3246,TRUE,_xll.ohTrigger(RecalcTrigger,Trigger3M)),NA())</f>
        <v>1.9228512793094326E-2</v>
      </c>
      <c r="L3246" s="44">
        <f>IFERROR(_xll.qlIndexFixing(Index6M,$H3246,TRUE,_xll.ohTrigger(RecalcTrigger,Trigger6M)),NA())</f>
        <v>1.93651832485934E-2</v>
      </c>
      <c r="M3246" s="178">
        <f>IFERROR(_xll.qlIndexFixing(Index1Y,$H3246,TRUE,_xll.ohTrigger(RecalcTrigger,Trigger1Y)),NA())</f>
        <v>1.9632404241816781E-2</v>
      </c>
      <c r="N3246" s="177">
        <f>IFERROR(_xll.qlIndexFixing(ONIndex1M,I3246,TRUE,_xll.ohTrigger(RecalcTrigger,Trigger1M)),NA())</f>
        <v>1.8939854818991186E-2</v>
      </c>
      <c r="O3246" s="44">
        <f>IFERROR(_xll.qlIndexFixing(ONIndex3M,I3246,TRUE,_xll.ohTrigger(RecalcTrigger,Trigger3M)),NA())</f>
        <v>1.9153983350219672E-2</v>
      </c>
      <c r="P3246" s="44">
        <f>IFERROR(_xll.qlIndexFixing(ONIndex6M,I3246,TRUE,_xll.ohTrigger(RecalcTrigger,Trigger6M)),NA())</f>
        <v>1.9217624308272008E-2</v>
      </c>
      <c r="Q3246" s="178">
        <f>IFERROR(_xll.qlIndexFixing(ONIndex1Y,I3246,TRUE,_xll.ohTrigger(RecalcTrigger,Trigger1Y)),NA())</f>
        <v>1.9336624568364602E-2</v>
      </c>
    </row>
    <row r="3247" spans="2:17" x14ac:dyDescent="0.2">
      <c r="B3247" s="39" t="s">
        <v>42</v>
      </c>
      <c r="D3247" s="42">
        <f>_xll.qlCalendarAdvance(Calendar,$D3246,B3247,"f",FALSE)</f>
        <v>62261</v>
      </c>
      <c r="E3247" s="172">
        <f>_xll.qlInterestRateIndexValueDate(IndexON,D3247)</f>
        <v>62261</v>
      </c>
      <c r="F3247" s="188">
        <f>IFERROR(_xll.qlIndexFixing(IndexON,D3247,TRUE,_xll.ohTrigger(RecalcTrigger,TriggerON)),NA())</f>
        <v>1.8710560056957037E-2</v>
      </c>
      <c r="H3247" s="42">
        <f>_xll.qlCalendarAdvance(Calendar,$H3246,B3247,"f",FALSE)</f>
        <v>62261</v>
      </c>
      <c r="I3247" s="172">
        <f>_xll.qlInterestRateIndexValueDate(Index1M,$H3247)</f>
        <v>62261</v>
      </c>
      <c r="J3247" s="177">
        <f>IFERROR(_xll.qlIndexFixing(Index1M,$H3247,TRUE,_xll.ohTrigger(RecalcTrigger,Trigger1M)),NA())</f>
        <v>1.896916035176403E-2</v>
      </c>
      <c r="K3247" s="44">
        <f>IFERROR(_xll.qlIndexFixing(Index3M,H3247,TRUE,_xll.ohTrigger(RecalcTrigger,Trigger3M)),NA())</f>
        <v>1.9232890644528686E-2</v>
      </c>
      <c r="L3247" s="44">
        <f>IFERROR(_xll.qlIndexFixing(Index6M,$H3247,TRUE,_xll.ohTrigger(RecalcTrigger,Trigger6M)),NA())</f>
        <v>1.936935553106536E-2</v>
      </c>
      <c r="M3247" s="178">
        <f>IFERROR(_xll.qlIndexFixing(Index1Y,$H3247,TRUE,_xll.ohTrigger(RecalcTrigger,Trigger1Y)),NA())</f>
        <v>1.9636423092579181E-2</v>
      </c>
      <c r="N3247" s="177">
        <f>IFERROR(_xll.qlIndexFixing(ONIndex1M,I3247,TRUE,_xll.ohTrigger(RecalcTrigger,Trigger1M)),NA())</f>
        <v>1.8944768819763036E-2</v>
      </c>
      <c r="O3247" s="44">
        <f>IFERROR(_xll.qlIndexFixing(ONIndex3M,I3247,TRUE,_xll.ohTrigger(RecalcTrigger,Trigger3M)),NA())</f>
        <v>1.9158441121944758E-2</v>
      </c>
      <c r="P3247" s="44">
        <f>IFERROR(_xll.qlIndexFixing(ONIndex6M,I3247,TRUE,_xll.ohTrigger(RecalcTrigger,Trigger6M)),NA())</f>
        <v>1.9221952439744117E-2</v>
      </c>
      <c r="Q3247" s="178">
        <f>IFERROR(_xll.qlIndexFixing(ONIndex1Y,I3247,TRUE,_xll.ohTrigger(RecalcTrigger,Trigger1Y)),NA())</f>
        <v>1.9340958252884732E-2</v>
      </c>
    </row>
    <row r="3248" spans="2:17" x14ac:dyDescent="0.2">
      <c r="B3248" s="39" t="s">
        <v>42</v>
      </c>
      <c r="D3248" s="42">
        <f>_xll.qlCalendarAdvance(Calendar,$D3247,B3248,"f",FALSE)</f>
        <v>62268</v>
      </c>
      <c r="E3248" s="172">
        <f>_xll.qlInterestRateIndexValueDate(IndexON,D3248)</f>
        <v>62268</v>
      </c>
      <c r="F3248" s="188">
        <f>IFERROR(_xll.qlIndexFixing(IndexON,D3248,TRUE,_xll.ohTrigger(RecalcTrigger,TriggerON)),NA())</f>
        <v>1.8714967531441307E-2</v>
      </c>
      <c r="H3248" s="42">
        <f>_xll.qlCalendarAdvance(Calendar,$H3247,B3248,"f",FALSE)</f>
        <v>62268</v>
      </c>
      <c r="I3248" s="172">
        <f>_xll.qlInterestRateIndexValueDate(Index1M,$H3248)</f>
        <v>62268</v>
      </c>
      <c r="J3248" s="177">
        <f>IFERROR(_xll.qlIndexFixing(Index1M,$H3248,TRUE,_xll.ohTrigger(RecalcTrigger,Trigger1M)),NA())</f>
        <v>1.8974029170131246E-2</v>
      </c>
      <c r="K3248" s="44">
        <f>IFERROR(_xll.qlIndexFixing(Index3M,H3248,TRUE,_xll.ohTrigger(RecalcTrigger,Trigger3M)),NA())</f>
        <v>1.923725291724079E-2</v>
      </c>
      <c r="L3248" s="44">
        <f>IFERROR(_xll.qlIndexFixing(Index6M,$H3248,TRUE,_xll.ohTrigger(RecalcTrigger,Trigger6M)),NA())</f>
        <v>1.9373512618604153E-2</v>
      </c>
      <c r="M3248" s="178">
        <f>IFERROR(_xll.qlIndexFixing(Index1Y,$H3248,TRUE,_xll.ohTrigger(RecalcTrigger,Trigger1Y)),NA())</f>
        <v>1.9640426586437609E-2</v>
      </c>
      <c r="N3248" s="177">
        <f>IFERROR(_xll.qlIndexFixing(ONIndex1M,I3248,TRUE,_xll.ohTrigger(RecalcTrigger,Trigger1M)),NA())</f>
        <v>1.8949665724470321E-2</v>
      </c>
      <c r="O3248" s="44">
        <f>IFERROR(_xll.qlIndexFixing(ONIndex3M,I3248,TRUE,_xll.ohTrigger(RecalcTrigger,Trigger3M)),NA())</f>
        <v>1.9162883384410412E-2</v>
      </c>
      <c r="P3248" s="44">
        <f>IFERROR(_xll.qlIndexFixing(ONIndex6M,I3248,TRUE,_xll.ohTrigger(RecalcTrigger,Trigger6M)),NA())</f>
        <v>1.9226265513303531E-2</v>
      </c>
      <c r="Q3248" s="178">
        <f>IFERROR(_xll.qlIndexFixing(ONIndex1Y,I3248,TRUE,_xll.ohTrigger(RecalcTrigger,Trigger1Y)),NA())</f>
        <v>1.9345276860041061E-2</v>
      </c>
    </row>
    <row r="3249" spans="2:17" x14ac:dyDescent="0.2">
      <c r="B3249" s="39" t="s">
        <v>42</v>
      </c>
      <c r="D3249" s="42">
        <f>_xll.qlCalendarAdvance(Calendar,$D3248,B3249,"f",FALSE)</f>
        <v>62275</v>
      </c>
      <c r="E3249" s="172">
        <f>_xll.qlInterestRateIndexValueDate(IndexON,D3249)</f>
        <v>62275</v>
      </c>
      <c r="F3249" s="188">
        <f>IFERROR(_xll.qlIndexFixing(IndexON,D3249,TRUE,_xll.ohTrigger(RecalcTrigger,TriggerON)),NA())</f>
        <v>1.8719359618235565E-2</v>
      </c>
      <c r="H3249" s="42">
        <f>_xll.qlCalendarAdvance(Calendar,$H3248,B3249,"f",FALSE)</f>
        <v>62275</v>
      </c>
      <c r="I3249" s="172">
        <f>_xll.qlInterestRateIndexValueDate(Index1M,$H3249)</f>
        <v>62275</v>
      </c>
      <c r="J3249" s="177">
        <f>IFERROR(_xll.qlIndexFixing(Index1M,$H3249,TRUE,_xll.ohTrigger(RecalcTrigger,Trigger1M)),NA())</f>
        <v>1.8979719066761196E-2</v>
      </c>
      <c r="K3249" s="44">
        <f>IFERROR(_xll.qlIndexFixing(Index3M,H3249,TRUE,_xll.ohTrigger(RecalcTrigger,Trigger3M)),NA())</f>
        <v>1.9241599611180413E-2</v>
      </c>
      <c r="L3249" s="44">
        <f>IFERROR(_xll.qlIndexFixing(Index6M,$H3249,TRUE,_xll.ohTrigger(RecalcTrigger,Trigger6M)),NA())</f>
        <v>1.9379260985816132E-2</v>
      </c>
      <c r="M3249" s="178">
        <f>IFERROR(_xll.qlIndexFixing(Index1Y,$H3249,TRUE,_xll.ohTrigger(RecalcTrigger,Trigger1Y)),NA())</f>
        <v>1.9644414723211545E-2</v>
      </c>
      <c r="N3249" s="177">
        <f>IFERROR(_xll.qlIndexFixing(ONIndex1M,I3249,TRUE,_xll.ohTrigger(RecalcTrigger,Trigger1M)),NA())</f>
        <v>1.8954545532626765E-2</v>
      </c>
      <c r="O3249" s="44">
        <f>IFERROR(_xll.qlIndexFixing(ONIndex3M,I3249,TRUE,_xll.ohTrigger(RecalcTrigger,Trigger3M)),NA())</f>
        <v>1.9167310137940818E-2</v>
      </c>
      <c r="P3249" s="44">
        <f>IFERROR(_xll.qlIndexFixing(ONIndex6M,I3249,TRUE,_xll.ohTrigger(RecalcTrigger,Trigger6M)),NA())</f>
        <v>1.9230563528788158E-2</v>
      </c>
      <c r="Q3249" s="178">
        <f>IFERROR(_xll.qlIndexFixing(ONIndex1Y,I3249,TRUE,_xll.ohTrigger(RecalcTrigger,Trigger1Y)),NA())</f>
        <v>1.9349580389752541E-2</v>
      </c>
    </row>
    <row r="3250" spans="2:17" x14ac:dyDescent="0.2">
      <c r="B3250" s="39" t="s">
        <v>42</v>
      </c>
      <c r="D3250" s="42">
        <f>_xll.qlCalendarAdvance(Calendar,$D3249,B3250,"f",FALSE)</f>
        <v>62282</v>
      </c>
      <c r="E3250" s="172">
        <f>_xll.qlInterestRateIndexValueDate(IndexON,D3250)</f>
        <v>62282</v>
      </c>
      <c r="F3250" s="188">
        <f>IFERROR(_xll.qlIndexFixing(IndexON,D3250,TRUE,_xll.ohTrigger(RecalcTrigger,TriggerON)),NA())</f>
        <v>1.8723736317420858E-2</v>
      </c>
      <c r="H3250" s="42">
        <f>_xll.qlCalendarAdvance(Calendar,$H3249,B3250,"f",FALSE)</f>
        <v>62282</v>
      </c>
      <c r="I3250" s="172">
        <f>_xll.qlInterestRateIndexValueDate(Index1M,$H3250)</f>
        <v>62282</v>
      </c>
      <c r="J3250" s="177">
        <f>IFERROR(_xll.qlIndexFixing(Index1M,$H3250,TRUE,_xll.ohTrigger(RecalcTrigger,Trigger1M)),NA())</f>
        <v>1.8984552672880031E-2</v>
      </c>
      <c r="K3250" s="44">
        <f>IFERROR(_xll.qlIndexFixing(Index3M,H3250,TRUE,_xll.ohTrigger(RecalcTrigger,Trigger3M)),NA())</f>
        <v>1.9245930726295591E-2</v>
      </c>
      <c r="L3250" s="44">
        <f>IFERROR(_xll.qlIndexFixing(Index6M,$H3250,TRUE,_xll.ohTrigger(RecalcTrigger,Trigger6M)),NA())</f>
        <v>1.9382583605794559E-2</v>
      </c>
      <c r="M3250" s="178">
        <f>IFERROR(_xll.qlIndexFixing(Index1Y,$H3250,TRUE,_xll.ohTrigger(RecalcTrigger,Trigger1Y)),NA())</f>
        <v>1.9648387502720244E-2</v>
      </c>
      <c r="N3250" s="177">
        <f>IFERROR(_xll.qlIndexFixing(ONIndex1M,I3250,TRUE,_xll.ohTrigger(RecalcTrigger,Trigger1M)),NA())</f>
        <v>1.895940824439446E-2</v>
      </c>
      <c r="O3250" s="44">
        <f>IFERROR(_xll.qlIndexFixing(ONIndex3M,I3250,TRUE,_xll.ohTrigger(RecalcTrigger,Trigger3M)),NA())</f>
        <v>1.9171721382211793E-2</v>
      </c>
      <c r="P3250" s="44">
        <f>IFERROR(_xll.qlIndexFixing(ONIndex6M,I3250,TRUE,_xll.ohTrigger(RecalcTrigger,Trigger6M)),NA())</f>
        <v>1.9234846486197998E-2</v>
      </c>
      <c r="Q3250" s="178">
        <f>IFERROR(_xll.qlIndexFixing(ONIndex1Y,I3250,TRUE,_xll.ohTrigger(RecalcTrigger,Trigger1Y)),NA())</f>
        <v>1.9353868842100219E-2</v>
      </c>
    </row>
    <row r="3251" spans="2:17" x14ac:dyDescent="0.2">
      <c r="B3251" s="39" t="s">
        <v>42</v>
      </c>
      <c r="D3251" s="42">
        <f>_xll.qlCalendarAdvance(Calendar,$D3250,B3251,"f",FALSE)</f>
        <v>62289</v>
      </c>
      <c r="E3251" s="172">
        <f>_xll.qlInterestRateIndexValueDate(IndexON,D3251)</f>
        <v>62289</v>
      </c>
      <c r="F3251" s="188">
        <f>IFERROR(_xll.qlIndexFixing(IndexON,D3251,TRUE,_xll.ohTrigger(RecalcTrigger,TriggerON)),NA())</f>
        <v>1.872809762891614E-2</v>
      </c>
      <c r="H3251" s="42">
        <f>_xll.qlCalendarAdvance(Calendar,$H3250,B3251,"f",FALSE)</f>
        <v>62289</v>
      </c>
      <c r="I3251" s="172">
        <f>_xll.qlInterestRateIndexValueDate(Index1M,$H3251)</f>
        <v>62289</v>
      </c>
      <c r="J3251" s="177">
        <f>IFERROR(_xll.qlIndexFixing(Index1M,$H3251,TRUE,_xll.ohTrigger(RecalcTrigger,Trigger1M)),NA())</f>
        <v>1.8989369157872703E-2</v>
      </c>
      <c r="K3251" s="44">
        <f>IFERROR(_xll.qlIndexFixing(Index3M,H3251,TRUE,_xll.ohTrigger(RecalcTrigger,Trigger3M)),NA())</f>
        <v>1.9250246262536103E-2</v>
      </c>
      <c r="L3251" s="44">
        <f>IFERROR(_xll.qlIndexFixing(Index6M,$H3251,TRUE,_xll.ohTrigger(RecalcTrigger,Trigger6M)),NA())</f>
        <v>1.9386694239836463E-2</v>
      </c>
      <c r="M3251" s="178">
        <f>IFERROR(_xll.qlIndexFixing(Index1Y,$H3251,TRUE,_xll.ohTrigger(RecalcTrigger,Trigger1Y)),NA())</f>
        <v>1.9652344924784515E-2</v>
      </c>
      <c r="N3251" s="177">
        <f>IFERROR(_xll.qlIndexFixing(ONIndex1M,I3251,TRUE,_xll.ohTrigger(RecalcTrigger,Trigger1M)),NA())</f>
        <v>1.8964253859935498E-2</v>
      </c>
      <c r="O3251" s="44">
        <f>IFERROR(_xll.qlIndexFixing(ONIndex3M,I3251,TRUE,_xll.ohTrigger(RecalcTrigger,Trigger3M)),NA())</f>
        <v>1.9176117117466474E-2</v>
      </c>
      <c r="P3251" s="44">
        <f>IFERROR(_xll.qlIndexFixing(ONIndex6M,I3251,TRUE,_xll.ohTrigger(RecalcTrigger,Trigger6M)),NA())</f>
        <v>1.9239114385533052E-2</v>
      </c>
      <c r="Q3251" s="178">
        <f>IFERROR(_xll.qlIndexFixing(ONIndex1Y,I3251,TRUE,_xll.ohTrigger(RecalcTrigger,Trigger1Y)),NA())</f>
        <v>1.9358142217084096E-2</v>
      </c>
    </row>
    <row r="3252" spans="2:17" x14ac:dyDescent="0.2">
      <c r="B3252" s="39" t="s">
        <v>42</v>
      </c>
      <c r="D3252" s="42">
        <f>_xll.qlCalendarAdvance(Calendar,$D3251,B3252,"f",FALSE)</f>
        <v>62296</v>
      </c>
      <c r="E3252" s="172">
        <f>_xll.qlInterestRateIndexValueDate(IndexON,D3252)</f>
        <v>62296</v>
      </c>
      <c r="F3252" s="188">
        <f>IFERROR(_xll.qlIndexFixing(IndexON,D3252,TRUE,_xll.ohTrigger(RecalcTrigger,TriggerON)),NA())</f>
        <v>1.8732443552883504E-2</v>
      </c>
      <c r="H3252" s="42">
        <f>_xll.qlCalendarAdvance(Calendar,$H3251,B3252,"f",FALSE)</f>
        <v>62296</v>
      </c>
      <c r="I3252" s="172">
        <f>_xll.qlInterestRateIndexValueDate(Index1M,$H3252)</f>
        <v>62296</v>
      </c>
      <c r="J3252" s="177">
        <f>IFERROR(_xll.qlIndexFixing(Index1M,$H3252,TRUE,_xll.ohTrigger(RecalcTrigger,Trigger1M)),NA())</f>
        <v>1.8994168521710448E-2</v>
      </c>
      <c r="K3252" s="44">
        <f>IFERROR(_xll.qlIndexFixing(Index3M,H3252,TRUE,_xll.ohTrigger(RecalcTrigger,Trigger3M)),NA())</f>
        <v>1.9254546219850857E-2</v>
      </c>
      <c r="L3252" s="44">
        <f>IFERROR(_xll.qlIndexFixing(Index6M,$H3252,TRUE,_xll.ohTrigger(RecalcTrigger,Trigger6M)),NA())</f>
        <v>1.9390789677807309E-2</v>
      </c>
      <c r="M3252" s="178">
        <f>IFERROR(_xll.qlIndexFixing(Index1Y,$H3252,TRUE,_xll.ohTrigger(RecalcTrigger,Trigger1Y)),NA())</f>
        <v>1.9656286989224503E-2</v>
      </c>
      <c r="N3252" s="177">
        <f>IFERROR(_xll.qlIndexFixing(ONIndex1M,I3252,TRUE,_xll.ohTrigger(RecalcTrigger,Trigger1M)),NA())</f>
        <v>1.8969082379087787E-2</v>
      </c>
      <c r="O3252" s="44">
        <f>IFERROR(_xll.qlIndexFixing(ONIndex3M,I3252,TRUE,_xll.ohTrigger(RecalcTrigger,Trigger3M)),NA())</f>
        <v>1.9180497343623815E-2</v>
      </c>
      <c r="P3252" s="44">
        <f>IFERROR(_xll.qlIndexFixing(ONIndex6M,I3252,TRUE,_xll.ohTrigger(RecalcTrigger,Trigger6M)),NA())</f>
        <v>1.9243367226631225E-2</v>
      </c>
      <c r="Q3252" s="178">
        <f>IFERROR(_xll.qlIndexFixing(ONIndex1Y,I3252,TRUE,_xll.ohTrigger(RecalcTrigger,Trigger1Y)),NA())</f>
        <v>1.9362400514785216E-2</v>
      </c>
    </row>
    <row r="3253" spans="2:17" x14ac:dyDescent="0.2">
      <c r="B3253" s="39" t="s">
        <v>42</v>
      </c>
      <c r="D3253" s="42">
        <f>_xll.qlCalendarAdvance(Calendar,$D3252,B3253,"f",FALSE)</f>
        <v>62303</v>
      </c>
      <c r="E3253" s="172">
        <f>_xll.qlInterestRateIndexValueDate(IndexON,D3253)</f>
        <v>62303</v>
      </c>
      <c r="F3253" s="188">
        <f>IFERROR(_xll.qlIndexFixing(IndexON,D3253,TRUE,_xll.ohTrigger(RecalcTrigger,TriggerON)),NA())</f>
        <v>1.8736774089079811E-2</v>
      </c>
      <c r="H3253" s="42">
        <f>_xll.qlCalendarAdvance(Calendar,$H3252,B3253,"f",FALSE)</f>
        <v>62303</v>
      </c>
      <c r="I3253" s="172">
        <f>_xll.qlInterestRateIndexValueDate(Index1M,$H3253)</f>
        <v>62303</v>
      </c>
      <c r="J3253" s="177">
        <f>IFERROR(_xll.qlIndexFixing(Index1M,$H3253,TRUE,_xll.ohTrigger(RecalcTrigger,Trigger1M)),NA())</f>
        <v>1.8998950764382815E-2</v>
      </c>
      <c r="K3253" s="44">
        <f>IFERROR(_xll.qlIndexFixing(Index3M,H3253,TRUE,_xll.ohTrigger(RecalcTrigger,Trigger3M)),NA())</f>
        <v>1.9258830598190519E-2</v>
      </c>
      <c r="L3253" s="44">
        <f>IFERROR(_xll.qlIndexFixing(Index6M,$H3253,TRUE,_xll.ohTrigger(RecalcTrigger,Trigger6M)),NA())</f>
        <v>1.9394869919616364E-2</v>
      </c>
      <c r="M3253" s="178">
        <f>IFERROR(_xll.qlIndexFixing(Index1Y,$H3253,TRUE,_xll.ohTrigger(RecalcTrigger,Trigger1Y)),NA())</f>
        <v>1.9660213695862572E-2</v>
      </c>
      <c r="N3253" s="177">
        <f>IFERROR(_xll.qlIndexFixing(ONIndex1M,I3253,TRUE,_xll.ohTrigger(RecalcTrigger,Trigger1M)),NA())</f>
        <v>1.8973893801851327E-2</v>
      </c>
      <c r="O3253" s="44">
        <f>IFERROR(_xll.qlIndexFixing(ONIndex3M,I3253,TRUE,_xll.ohTrigger(RecalcTrigger,Trigger3M)),NA())</f>
        <v>1.9184862060683816E-2</v>
      </c>
      <c r="P3253" s="44">
        <f>IFERROR(_xll.qlIndexFixing(ONIndex6M,I3253,TRUE,_xll.ohTrigger(RecalcTrigger,Trigger6M)),NA())</f>
        <v>1.9247605010059843E-2</v>
      </c>
      <c r="Q3253" s="178">
        <f>IFERROR(_xll.qlIndexFixing(ONIndex1Y,I3253,TRUE,_xll.ohTrigger(RecalcTrigger,Trigger1Y)),NA())</f>
        <v>1.9366643734879396E-2</v>
      </c>
    </row>
    <row r="3254" spans="2:17" x14ac:dyDescent="0.2">
      <c r="B3254" s="39" t="s">
        <v>42</v>
      </c>
      <c r="D3254" s="42">
        <f>_xll.qlCalendarAdvance(Calendar,$D3253,B3254,"f",FALSE)</f>
        <v>62310</v>
      </c>
      <c r="E3254" s="172">
        <f>_xll.qlInterestRateIndexValueDate(IndexON,D3254)</f>
        <v>62310</v>
      </c>
      <c r="F3254" s="188">
        <f>IFERROR(_xll.qlIndexFixing(IndexON,D3254,TRUE,_xll.ohTrigger(RecalcTrigger,TriggerON)),NA())</f>
        <v>1.8741089237748199E-2</v>
      </c>
      <c r="H3254" s="42">
        <f>_xll.qlCalendarAdvance(Calendar,$H3253,B3254,"f",FALSE)</f>
        <v>62310</v>
      </c>
      <c r="I3254" s="172">
        <f>_xll.qlInterestRateIndexValueDate(Index1M,$H3254)</f>
        <v>62310</v>
      </c>
      <c r="J3254" s="177">
        <f>IFERROR(_xll.qlIndexFixing(Index1M,$H3254,TRUE,_xll.ohTrigger(RecalcTrigger,Trigger1M)),NA())</f>
        <v>1.9003715885861038E-2</v>
      </c>
      <c r="K3254" s="44">
        <f>IFERROR(_xll.qlIndexFixing(Index3M,H3254,TRUE,_xll.ohTrigger(RecalcTrigger,Trigger3M)),NA())</f>
        <v>1.9263099397503997E-2</v>
      </c>
      <c r="L3254" s="44">
        <f>IFERROR(_xll.qlIndexFixing(Index6M,$H3254,TRUE,_xll.ohTrigger(RecalcTrigger,Trigger6M)),NA())</f>
        <v>1.9398934965168486E-2</v>
      </c>
      <c r="M3254" s="178">
        <f>IFERROR(_xll.qlIndexFixing(Index1Y,$H3254,TRUE,_xll.ohTrigger(RecalcTrigger,Trigger1Y)),NA())</f>
        <v>1.9664125044521974E-2</v>
      </c>
      <c r="N3254" s="177">
        <f>IFERROR(_xll.qlIndexFixing(ONIndex1M,I3254,TRUE,_xll.ohTrigger(RecalcTrigger,Trigger1M)),NA())</f>
        <v>1.8978688128145071E-2</v>
      </c>
      <c r="O3254" s="44">
        <f>IFERROR(_xll.qlIndexFixing(ONIndex3M,I3254,TRUE,_xll.ohTrigger(RecalcTrigger,Trigger3M)),NA())</f>
        <v>1.9189211268646478E-2</v>
      </c>
      <c r="P3254" s="44">
        <f>IFERROR(_xll.qlIndexFixing(ONIndex6M,I3254,TRUE,_xll.ohTrigger(RecalcTrigger,Trigger6M)),NA())</f>
        <v>1.9251827735008442E-2</v>
      </c>
      <c r="Q3254" s="178">
        <f>IFERROR(_xll.qlIndexFixing(ONIndex1Y,I3254,TRUE,_xll.ohTrigger(RecalcTrigger,Trigger1Y)),NA())</f>
        <v>1.9370871877771867E-2</v>
      </c>
    </row>
    <row r="3255" spans="2:17" x14ac:dyDescent="0.2">
      <c r="B3255" s="39" t="s">
        <v>42</v>
      </c>
      <c r="D3255" s="42">
        <f>_xll.qlCalendarAdvance(Calendar,$D3254,B3255,"f",FALSE)</f>
        <v>62317</v>
      </c>
      <c r="E3255" s="172">
        <f>_xll.qlInterestRateIndexValueDate(IndexON,D3255)</f>
        <v>62317</v>
      </c>
      <c r="F3255" s="188">
        <f>IFERROR(_xll.qlIndexFixing(IndexON,D3255,TRUE,_xll.ohTrigger(RecalcTrigger,TriggerON)),NA())</f>
        <v>1.8745388998726575E-2</v>
      </c>
      <c r="H3255" s="42">
        <f>_xll.qlCalendarAdvance(Calendar,$H3254,B3255,"f",FALSE)</f>
        <v>62317</v>
      </c>
      <c r="I3255" s="172">
        <f>_xll.qlInterestRateIndexValueDate(Index1M,$H3255)</f>
        <v>62317</v>
      </c>
      <c r="J3255" s="177">
        <f>IFERROR(_xll.qlIndexFixing(Index1M,$H3255,TRUE,_xll.ohTrigger(RecalcTrigger,Trigger1M)),NA())</f>
        <v>1.9008463886134665E-2</v>
      </c>
      <c r="K3255" s="44">
        <f>IFERROR(_xll.qlIndexFixing(Index3M,H3255,TRUE,_xll.ohTrigger(RecalcTrigger,Trigger3M)),NA())</f>
        <v>1.9267352617741079E-2</v>
      </c>
      <c r="L3255" s="44">
        <f>IFERROR(_xll.qlIndexFixing(Index6M,$H3255,TRUE,_xll.ohTrigger(RecalcTrigger,Trigger6M)),NA())</f>
        <v>1.9402984814372495E-2</v>
      </c>
      <c r="M3255" s="178">
        <f>IFERROR(_xll.qlIndexFixing(Index1Y,$H3255,TRUE,_xll.ohTrigger(RecalcTrigger,Trigger1Y)),NA())</f>
        <v>1.9668021035024408E-2</v>
      </c>
      <c r="N3255" s="177">
        <f>IFERROR(_xll.qlIndexFixing(ONIndex1M,I3255,TRUE,_xll.ohTrigger(RecalcTrigger,Trigger1M)),NA())</f>
        <v>1.8983465358293206E-2</v>
      </c>
      <c r="O3255" s="44">
        <f>IFERROR(_xll.qlIndexFixing(ONIndex3M,I3255,TRUE,_xll.ohTrigger(RecalcTrigger,Trigger3M)),NA())</f>
        <v>1.91935449675118E-2</v>
      </c>
      <c r="P3255" s="44">
        <f>IFERROR(_xll.qlIndexFixing(ONIndex6M,I3255,TRUE,_xll.ohTrigger(RecalcTrigger,Trigger6M)),NA())</f>
        <v>1.9256035402125393E-2</v>
      </c>
      <c r="Q3255" s="178">
        <f>IFERROR(_xll.qlIndexFixing(ONIndex1Y,I3255,TRUE,_xll.ohTrigger(RecalcTrigger,Trigger1Y)),NA())</f>
        <v>1.9375084943138443E-2</v>
      </c>
    </row>
    <row r="3256" spans="2:17" x14ac:dyDescent="0.2">
      <c r="B3256" s="39" t="s">
        <v>42</v>
      </c>
      <c r="D3256" s="42">
        <f>_xll.qlCalendarAdvance(Calendar,$D3255,B3256,"f",FALSE)</f>
        <v>62324</v>
      </c>
      <c r="E3256" s="172">
        <f>_xll.qlInterestRateIndexValueDate(IndexON,D3256)</f>
        <v>62324</v>
      </c>
      <c r="F3256" s="188">
        <f>IFERROR(_xll.qlIndexFixing(IndexON,D3256,TRUE,_xll.ohTrigger(RecalcTrigger,TriggerON)),NA())</f>
        <v>1.8749673372177034E-2</v>
      </c>
      <c r="H3256" s="42">
        <f>_xll.qlCalendarAdvance(Calendar,$H3255,B3256,"f",FALSE)</f>
        <v>62324</v>
      </c>
      <c r="I3256" s="172">
        <f>_xll.qlInterestRateIndexValueDate(Index1M,$H3256)</f>
        <v>62324</v>
      </c>
      <c r="J3256" s="177">
        <f>IFERROR(_xll.qlIndexFixing(Index1M,$H3256,TRUE,_xll.ohTrigger(RecalcTrigger,Trigger1M)),NA())</f>
        <v>1.9013194765169709E-2</v>
      </c>
      <c r="K3256" s="44">
        <f>IFERROR(_xll.qlIndexFixing(Index3M,H3256,TRUE,_xll.ohTrigger(RecalcTrigger,Trigger3M)),NA())</f>
        <v>1.9271590258851546E-2</v>
      </c>
      <c r="L3256" s="44">
        <f>IFERROR(_xll.qlIndexFixing(Index6M,$H3256,TRUE,_xll.ohTrigger(RecalcTrigger,Trigger6M)),NA())</f>
        <v>1.9407019467135897E-2</v>
      </c>
      <c r="M3256" s="178">
        <f>IFERROR(_xll.qlIndexFixing(Index1Y,$H3256,TRUE,_xll.ohTrigger(RecalcTrigger,Trigger1Y)),NA())</f>
        <v>1.9671901667194236E-2</v>
      </c>
      <c r="N3256" s="177">
        <f>IFERROR(_xll.qlIndexFixing(ONIndex1M,I3256,TRUE,_xll.ohTrigger(RecalcTrigger,Trigger1M)),NA())</f>
        <v>1.8988225491971544E-2</v>
      </c>
      <c r="O3256" s="44">
        <f>IFERROR(_xll.qlIndexFixing(ONIndex3M,I3256,TRUE,_xll.ohTrigger(RecalcTrigger,Trigger3M)),NA())</f>
        <v>1.9197863157279782E-2</v>
      </c>
      <c r="P3256" s="44">
        <f>IFERROR(_xll.qlIndexFixing(ONIndex6M,I3256,TRUE,_xll.ohTrigger(RecalcTrigger,Trigger6M)),NA())</f>
        <v>1.9260228011167557E-2</v>
      </c>
      <c r="Q3256" s="178">
        <f>IFERROR(_xll.qlIndexFixing(ONIndex1Y,I3256,TRUE,_xll.ohTrigger(RecalcTrigger,Trigger1Y)),NA())</f>
        <v>1.9379282931141217E-2</v>
      </c>
    </row>
    <row r="3257" spans="2:17" x14ac:dyDescent="0.2">
      <c r="B3257" s="39" t="s">
        <v>42</v>
      </c>
      <c r="D3257" s="42">
        <f>_xll.qlCalendarAdvance(Calendar,$D3256,B3257,"f",FALSE)</f>
        <v>62331</v>
      </c>
      <c r="E3257" s="172">
        <f>_xll.qlInterestRateIndexValueDate(IndexON,D3257)</f>
        <v>62331</v>
      </c>
      <c r="F3257" s="188">
        <f>IFERROR(_xll.qlIndexFixing(IndexON,D3257,TRUE,_xll.ohTrigger(RecalcTrigger,TriggerON)),NA())</f>
        <v>1.8753942357775388E-2</v>
      </c>
      <c r="H3257" s="42">
        <f>_xll.qlCalendarAdvance(Calendar,$H3256,B3257,"f",FALSE)</f>
        <v>62331</v>
      </c>
      <c r="I3257" s="172">
        <f>_xll.qlInterestRateIndexValueDate(Index1M,$H3257)</f>
        <v>62331</v>
      </c>
      <c r="J3257" s="177">
        <f>IFERROR(_xll.qlIndexFixing(Index1M,$H3257,TRUE,_xll.ohTrigger(RecalcTrigger,Trigger1M)),NA())</f>
        <v>1.9017908522950482E-2</v>
      </c>
      <c r="K3257" s="44">
        <f>IFERROR(_xll.qlIndexFixing(Index3M,H3257,TRUE,_xll.ohTrigger(RecalcTrigger,Trigger3M)),NA())</f>
        <v>1.927581232078783E-2</v>
      </c>
      <c r="L3257" s="44">
        <f>IFERROR(_xll.qlIndexFixing(Index6M,$H3257,TRUE,_xll.ohTrigger(RecalcTrigger,Trigger6M)),NA())</f>
        <v>1.9411038923365747E-2</v>
      </c>
      <c r="M3257" s="178">
        <f>IFERROR(_xll.qlIndexFixing(Index1Y,$H3257,TRUE,_xll.ohTrigger(RecalcTrigger,Trigger1Y)),NA())</f>
        <v>1.9675766940856487E-2</v>
      </c>
      <c r="N3257" s="177">
        <f>IFERROR(_xll.qlIndexFixing(ONIndex1M,I3257,TRUE,_xll.ohTrigger(RecalcTrigger,Trigger1M)),NA())</f>
        <v>1.8992968529180088E-2</v>
      </c>
      <c r="O3257" s="44">
        <f>IFERROR(_xll.qlIndexFixing(ONIndex3M,I3257,TRUE,_xll.ohTrigger(RecalcTrigger,Trigger3M)),NA())</f>
        <v>1.9202165837950425E-2</v>
      </c>
      <c r="P3257" s="44">
        <f>IFERROR(_xll.qlIndexFixing(ONIndex6M,I3257,TRUE,_xll.ohTrigger(RecalcTrigger,Trigger6M)),NA())</f>
        <v>1.9264405562053888E-2</v>
      </c>
      <c r="Q3257" s="178">
        <f>IFERROR(_xll.qlIndexFixing(ONIndex1Y,I3257,TRUE,_xll.ohTrigger(RecalcTrigger,Trigger1Y)),NA())</f>
        <v>1.9383465841861236E-2</v>
      </c>
    </row>
    <row r="3258" spans="2:17" x14ac:dyDescent="0.2">
      <c r="B3258" s="39" t="s">
        <v>42</v>
      </c>
      <c r="D3258" s="42">
        <f>_xll.qlCalendarAdvance(Calendar,$D3257,B3258,"f",FALSE)</f>
        <v>62338</v>
      </c>
      <c r="E3258" s="172">
        <f>_xll.qlInterestRateIndexValueDate(IndexON,D3258)</f>
        <v>62338</v>
      </c>
      <c r="F3258" s="188">
        <f>IFERROR(_xll.qlIndexFixing(IndexON,D3258,TRUE,_xll.ohTrigger(RecalcTrigger,TriggerON)),NA())</f>
        <v>1.8758195955764778E-2</v>
      </c>
      <c r="H3258" s="42">
        <f>_xll.qlCalendarAdvance(Calendar,$H3257,B3258,"f",FALSE)</f>
        <v>62338</v>
      </c>
      <c r="I3258" s="172">
        <f>_xll.qlInterestRateIndexValueDate(Index1M,$H3258)</f>
        <v>62338</v>
      </c>
      <c r="J3258" s="177">
        <f>IFERROR(_xll.qlIndexFixing(Index1M,$H3258,TRUE,_xll.ohTrigger(RecalcTrigger,Trigger1M)),NA())</f>
        <v>1.9021775736190093E-2</v>
      </c>
      <c r="K3258" s="44">
        <f>IFERROR(_xll.qlIndexFixing(Index3M,H3258,TRUE,_xll.ohTrigger(RecalcTrigger,Trigger3M)),NA())</f>
        <v>1.9279212925296826E-2</v>
      </c>
      <c r="L3258" s="44">
        <f>IFERROR(_xll.qlIndexFixing(Index6M,$H3258,TRUE,_xll.ohTrigger(RecalcTrigger,Trigger6M)),NA())</f>
        <v>1.9412656724339877E-2</v>
      </c>
      <c r="M3258" s="178">
        <f>IFERROR(_xll.qlIndexFixing(Index1Y,$H3258,TRUE,_xll.ohTrigger(RecalcTrigger,Trigger1Y)),NA())</f>
        <v>1.9679616855835969E-2</v>
      </c>
      <c r="N3258" s="177">
        <f>IFERROR(_xll.qlIndexFixing(ONIndex1M,I3258,TRUE,_xll.ohTrigger(RecalcTrigger,Trigger1M)),NA())</f>
        <v>1.8997694470161974E-2</v>
      </c>
      <c r="O3258" s="44">
        <f>IFERROR(_xll.qlIndexFixing(ONIndex3M,I3258,TRUE,_xll.ohTrigger(RecalcTrigger,Trigger3M)),NA())</f>
        <v>1.9206453009523727E-2</v>
      </c>
      <c r="P3258" s="44">
        <f>IFERROR(_xll.qlIndexFixing(ONIndex6M,I3258,TRUE,_xll.ohTrigger(RecalcTrigger,Trigger6M)),NA())</f>
        <v>1.9268568054865431E-2</v>
      </c>
      <c r="Q3258" s="178">
        <f>IFERROR(_xll.qlIndexFixing(ONIndex1Y,I3258,TRUE,_xll.ohTrigger(RecalcTrigger,Trigger1Y)),NA())</f>
        <v>1.9387633675217453E-2</v>
      </c>
    </row>
    <row r="3259" spans="2:17" x14ac:dyDescent="0.2">
      <c r="B3259" s="39" t="s">
        <v>42</v>
      </c>
      <c r="D3259" s="42">
        <f>_xll.qlCalendarAdvance(Calendar,$D3258,B3259,"f",FALSE)</f>
        <v>62345</v>
      </c>
      <c r="E3259" s="172">
        <f>_xll.qlInterestRateIndexValueDate(IndexON,D3259)</f>
        <v>62345</v>
      </c>
      <c r="F3259" s="188">
        <f>IFERROR(_xll.qlIndexFixing(IndexON,D3259,TRUE,_xll.ohTrigger(RecalcTrigger,TriggerON)),NA())</f>
        <v>1.8762434166307296E-2</v>
      </c>
      <c r="H3259" s="42">
        <f>_xll.qlCalendarAdvance(Calendar,$H3258,B3259,"f",FALSE)</f>
        <v>62345</v>
      </c>
      <c r="I3259" s="172">
        <f>_xll.qlInterestRateIndexValueDate(Index1M,$H3259)</f>
        <v>62345</v>
      </c>
      <c r="J3259" s="177">
        <f>IFERROR(_xll.qlIndexFixing(Index1M,$H3259,TRUE,_xll.ohTrigger(RecalcTrigger,Trigger1M)),NA())</f>
        <v>1.9026456230591592E-2</v>
      </c>
      <c r="K3259" s="44">
        <f>IFERROR(_xll.qlIndexFixing(Index3M,H3259,TRUE,_xll.ohTrigger(RecalcTrigger,Trigger3M)),NA())</f>
        <v>1.9283404720634331E-2</v>
      </c>
      <c r="L3259" s="44">
        <f>IFERROR(_xll.qlIndexFixing(Index6M,$H3259,TRUE,_xll.ohTrigger(RecalcTrigger,Trigger6M)),NA())</f>
        <v>1.9416648409739223E-2</v>
      </c>
      <c r="M3259" s="178">
        <f>IFERROR(_xll.qlIndexFixing(Index1Y,$H3259,TRUE,_xll.ohTrigger(RecalcTrigger,Trigger1Y)),NA())</f>
        <v>1.9683451411958819E-2</v>
      </c>
      <c r="N3259" s="177">
        <f>IFERROR(_xll.qlIndexFixing(ONIndex1M,I3259,TRUE,_xll.ohTrigger(RecalcTrigger,Trigger1M)),NA())</f>
        <v>1.9002403314674066E-2</v>
      </c>
      <c r="O3259" s="44">
        <f>IFERROR(_xll.qlIndexFixing(ONIndex3M,I3259,TRUE,_xll.ohTrigger(RecalcTrigger,Trigger3M)),NA())</f>
        <v>1.921072467199969E-2</v>
      </c>
      <c r="P3259" s="44">
        <f>IFERROR(_xll.qlIndexFixing(ONIndex6M,I3259,TRUE,_xll.ohTrigger(RecalcTrigger,Trigger6M)),NA())</f>
        <v>1.9272715489764281E-2</v>
      </c>
      <c r="Q3259" s="178">
        <f>IFERROR(_xll.qlIndexFixing(ONIndex1Y,I3259,TRUE,_xll.ohTrigger(RecalcTrigger,Trigger1Y)),NA())</f>
        <v>1.9391786431128821E-2</v>
      </c>
    </row>
    <row r="3260" spans="2:17" x14ac:dyDescent="0.2">
      <c r="B3260" s="39" t="s">
        <v>42</v>
      </c>
      <c r="D3260" s="42">
        <f>_xll.qlCalendarAdvance(Calendar,$D3259,B3260,"f",FALSE)</f>
        <v>62352</v>
      </c>
      <c r="E3260" s="172">
        <f>_xll.qlInterestRateIndexValueDate(IndexON,D3260)</f>
        <v>62352</v>
      </c>
      <c r="F3260" s="188">
        <f>IFERROR(_xll.qlIndexFixing(IndexON,D3260,TRUE,_xll.ohTrigger(RecalcTrigger,TriggerON)),NA())</f>
        <v>1.876665698899771E-2</v>
      </c>
      <c r="H3260" s="42">
        <f>_xll.qlCalendarAdvance(Calendar,$H3259,B3260,"f",FALSE)</f>
        <v>62352</v>
      </c>
      <c r="I3260" s="172">
        <f>_xll.qlInterestRateIndexValueDate(Index1M,$H3260)</f>
        <v>62352</v>
      </c>
      <c r="J3260" s="177">
        <f>IFERROR(_xll.qlIndexFixing(Index1M,$H3260,TRUE,_xll.ohTrigger(RecalcTrigger,Trigger1M)),NA())</f>
        <v>1.9031119604514684E-2</v>
      </c>
      <c r="K3260" s="44">
        <f>IFERROR(_xll.qlIndexFixing(Index3M,H3260,TRUE,_xll.ohTrigger(RecalcTrigger,Trigger3M)),NA())</f>
        <v>1.9287580937424959E-2</v>
      </c>
      <c r="L3260" s="44">
        <f>IFERROR(_xll.qlIndexFixing(Index6M,$H3260,TRUE,_xll.ohTrigger(RecalcTrigger,Trigger6M)),NA())</f>
        <v>1.9420624900636025E-2</v>
      </c>
      <c r="M3260" s="178">
        <f>IFERROR(_xll.qlIndexFixing(Index1Y,$H3260,TRUE,_xll.ohTrigger(RecalcTrigger,Trigger1Y)),NA())</f>
        <v>1.9687270609051177E-2</v>
      </c>
      <c r="N3260" s="177">
        <f>IFERROR(_xll.qlIndexFixing(ONIndex1M,I3260,TRUE,_xll.ohTrigger(RecalcTrigger,Trigger1M)),NA())</f>
        <v>1.9007095062878454E-2</v>
      </c>
      <c r="O3260" s="44">
        <f>IFERROR(_xll.qlIndexFixing(ONIndex3M,I3260,TRUE,_xll.ohTrigger(RecalcTrigger,Trigger3M)),NA())</f>
        <v>1.921498082545936E-2</v>
      </c>
      <c r="P3260" s="44">
        <f>IFERROR(_xll.qlIndexFixing(ONIndex6M,I3260,TRUE,_xll.ohTrigger(RecalcTrigger,Trigger6M)),NA())</f>
        <v>1.9276847866588342E-2</v>
      </c>
      <c r="Q3260" s="178">
        <f>IFERROR(_xll.qlIndexFixing(ONIndex1Y,I3260,TRUE,_xll.ohTrigger(RecalcTrigger,Trigger1Y)),NA())</f>
        <v>1.9395924109676388E-2</v>
      </c>
    </row>
    <row r="3261" spans="2:17" x14ac:dyDescent="0.2">
      <c r="B3261" s="39" t="s">
        <v>42</v>
      </c>
      <c r="D3261" s="42">
        <f>_xll.qlCalendarAdvance(Calendar,$D3260,B3261,"f",FALSE)</f>
        <v>62359</v>
      </c>
      <c r="E3261" s="172">
        <f>_xll.qlInterestRateIndexValueDate(IndexON,D3261)</f>
        <v>62359</v>
      </c>
      <c r="F3261" s="188">
        <f>IFERROR(_xll.qlIndexFixing(IndexON,D3261,TRUE,_xll.ohTrigger(RecalcTrigger,TriggerON)),NA())</f>
        <v>1.8770864424160205E-2</v>
      </c>
      <c r="H3261" s="42">
        <f>_xll.qlCalendarAdvance(Calendar,$H3260,B3261,"f",FALSE)</f>
        <v>62359</v>
      </c>
      <c r="I3261" s="172">
        <f>_xll.qlInterestRateIndexValueDate(Index1M,$H3261)</f>
        <v>62359</v>
      </c>
      <c r="J3261" s="177">
        <f>IFERROR(_xll.qlIndexFixing(Index1M,$H3261,TRUE,_xll.ohTrigger(RecalcTrigger,Trigger1M)),NA())</f>
        <v>1.9035765857932357E-2</v>
      </c>
      <c r="K3261" s="44">
        <f>IFERROR(_xll.qlIndexFixing(Index3M,H3261,TRUE,_xll.ohTrigger(RecalcTrigger,Trigger3M)),NA())</f>
        <v>1.9291741575618835E-2</v>
      </c>
      <c r="L3261" s="44">
        <f>IFERROR(_xll.qlIndexFixing(Index6M,$H3261,TRUE,_xll.ohTrigger(RecalcTrigger,Trigger6M)),NA())</f>
        <v>1.9424586196940728E-2</v>
      </c>
      <c r="M3261" s="178">
        <f>IFERROR(_xll.qlIndexFixing(Index1Y,$H3261,TRUE,_xll.ohTrigger(RecalcTrigger,Trigger1Y)),NA())</f>
        <v>1.9691074446940515E-2</v>
      </c>
      <c r="N3261" s="177">
        <f>IFERROR(_xll.qlIndexFixing(ONIndex1M,I3261,TRUE,_xll.ohTrigger(RecalcTrigger,Trigger1M)),NA())</f>
        <v>1.9011769714694093E-2</v>
      </c>
      <c r="O3261" s="44">
        <f>IFERROR(_xll.qlIndexFixing(ONIndex3M,I3261,TRUE,_xll.ohTrigger(RecalcTrigger,Trigger3M)),NA())</f>
        <v>1.9219221469740644E-2</v>
      </c>
      <c r="P3261" s="44">
        <f>IFERROR(_xll.qlIndexFixing(ONIndex6M,I3261,TRUE,_xll.ohTrigger(RecalcTrigger,Trigger6M)),NA())</f>
        <v>1.9280965185175525E-2</v>
      </c>
      <c r="Q3261" s="178">
        <f>IFERROR(_xll.qlIndexFixing(ONIndex1Y,I3261,TRUE,_xll.ohTrigger(RecalcTrigger,Trigger1Y)),NA())</f>
        <v>1.940004671069806E-2</v>
      </c>
    </row>
    <row r="3262" spans="2:17" x14ac:dyDescent="0.2">
      <c r="B3262" s="39" t="s">
        <v>42</v>
      </c>
      <c r="D3262" s="42">
        <f>_xll.qlCalendarAdvance(Calendar,$D3261,B3262,"f",FALSE)</f>
        <v>62366</v>
      </c>
      <c r="E3262" s="172">
        <f>_xll.qlInterestRateIndexValueDate(IndexON,D3262)</f>
        <v>62366</v>
      </c>
      <c r="F3262" s="188">
        <f>IFERROR(_xll.qlIndexFixing(IndexON,D3262,TRUE,_xll.ohTrigger(RecalcTrigger,TriggerON)),NA())</f>
        <v>1.877505647163269E-2</v>
      </c>
      <c r="H3262" s="42">
        <f>_xll.qlCalendarAdvance(Calendar,$H3261,B3262,"f",FALSE)</f>
        <v>62366</v>
      </c>
      <c r="I3262" s="172">
        <f>_xll.qlInterestRateIndexValueDate(Index1M,$H3262)</f>
        <v>62366</v>
      </c>
      <c r="J3262" s="177">
        <f>IFERROR(_xll.qlIndexFixing(Index1M,$H3262,TRUE,_xll.ohTrigger(RecalcTrigger,Trigger1M)),NA())</f>
        <v>1.9041220492365764E-2</v>
      </c>
      <c r="K3262" s="44">
        <f>IFERROR(_xll.qlIndexFixing(Index3M,H3262,TRUE,_xll.ohTrigger(RecalcTrigger,Trigger3M)),NA())</f>
        <v>1.9296688941105214E-2</v>
      </c>
      <c r="L3262" s="44">
        <f>IFERROR(_xll.qlIndexFixing(Index6M,$H3262,TRUE,_xll.ohTrigger(RecalcTrigger,Trigger6M)),NA())</f>
        <v>1.9429324339359389E-2</v>
      </c>
      <c r="M3262" s="178">
        <f>IFERROR(_xll.qlIndexFixing(Index1Y,$H3262,TRUE,_xll.ohTrigger(RecalcTrigger,Trigger1Y)),NA())</f>
        <v>1.9694862925455636E-2</v>
      </c>
      <c r="N3262" s="177">
        <f>IFERROR(_xll.qlIndexFixing(ONIndex1M,I3262,TRUE,_xll.ohTrigger(RecalcTrigger,Trigger1M)),NA())</f>
        <v>1.9016427270283076E-2</v>
      </c>
      <c r="O3262" s="44">
        <f>IFERROR(_xll.qlIndexFixing(ONIndex3M,I3262,TRUE,_xll.ohTrigger(RecalcTrigger,Trigger3M)),NA())</f>
        <v>1.9223446604924588E-2</v>
      </c>
      <c r="P3262" s="44">
        <f>IFERROR(_xll.qlIndexFixing(ONIndex6M,I3262,TRUE,_xll.ohTrigger(RecalcTrigger,Trigger6M)),NA())</f>
        <v>1.9285067445768966E-2</v>
      </c>
      <c r="Q3262" s="178">
        <f>IFERROR(_xll.qlIndexFixing(ONIndex1Y,I3262,TRUE,_xll.ohTrigger(RecalcTrigger,Trigger1Y)),NA())</f>
        <v>1.9404154234518023E-2</v>
      </c>
    </row>
    <row r="3263" spans="2:17" x14ac:dyDescent="0.2">
      <c r="B3263" s="39" t="s">
        <v>42</v>
      </c>
      <c r="D3263" s="42">
        <f>_xll.qlCalendarAdvance(Calendar,$D3262,B3263,"f",FALSE)</f>
        <v>62373</v>
      </c>
      <c r="E3263" s="172">
        <f>_xll.qlInterestRateIndexValueDate(IndexON,D3263)</f>
        <v>62373</v>
      </c>
      <c r="F3263" s="188">
        <f>IFERROR(_xll.qlIndexFixing(IndexON,D3263,TRUE,_xll.ohTrigger(RecalcTrigger,TriggerON)),NA())</f>
        <v>1.8779233131496209E-2</v>
      </c>
      <c r="H3263" s="42">
        <f>_xll.qlCalendarAdvance(Calendar,$H3262,B3263,"f",FALSE)</f>
        <v>62373</v>
      </c>
      <c r="I3263" s="172">
        <f>_xll.qlInterestRateIndexValueDate(Index1M,$H3263)</f>
        <v>62373</v>
      </c>
      <c r="J3263" s="177">
        <f>IFERROR(_xll.qlIndexFixing(Index1M,$H3263,TRUE,_xll.ohTrigger(RecalcTrigger,Trigger1M)),NA())</f>
        <v>1.9045831522205219E-2</v>
      </c>
      <c r="K3263" s="44">
        <f>IFERROR(_xll.qlIndexFixing(Index3M,H3263,TRUE,_xll.ohTrigger(RecalcTrigger,Trigger3M)),NA())</f>
        <v>1.9300817526953371E-2</v>
      </c>
      <c r="L3263" s="44">
        <f>IFERROR(_xll.qlIndexFixing(Index6M,$H3263,TRUE,_xll.ohTrigger(RecalcTrigger,Trigger6M)),NA())</f>
        <v>1.9433254369070167E-2</v>
      </c>
      <c r="M3263" s="178">
        <f>IFERROR(_xll.qlIndexFixing(Index1Y,$H3263,TRUE,_xll.ohTrigger(RecalcTrigger,Trigger1Y)),NA())</f>
        <v>1.9698636044424012E-2</v>
      </c>
      <c r="N3263" s="177">
        <f>IFERROR(_xll.qlIndexFixing(ONIndex1M,I3263,TRUE,_xll.ohTrigger(RecalcTrigger,Trigger1M)),NA())</f>
        <v>1.9021067729321217E-2</v>
      </c>
      <c r="O3263" s="44">
        <f>IFERROR(_xll.qlIndexFixing(ONIndex3M,I3263,TRUE,_xll.ohTrigger(RecalcTrigger,Trigger3M)),NA())</f>
        <v>1.9227656231011192E-2</v>
      </c>
      <c r="P3263" s="44">
        <f>IFERROR(_xll.qlIndexFixing(ONIndex6M,I3263,TRUE,_xll.ohTrigger(RecalcTrigger,Trigger6M)),NA())</f>
        <v>1.9289154648368667E-2</v>
      </c>
      <c r="Q3263" s="178">
        <f>IFERROR(_xll.qlIndexFixing(ONIndex1Y,I3263,TRUE,_xll.ohTrigger(RecalcTrigger,Trigger1Y)),NA())</f>
        <v>1.9408246680812091E-2</v>
      </c>
    </row>
    <row r="3264" spans="2:17" x14ac:dyDescent="0.2">
      <c r="B3264" s="39" t="s">
        <v>42</v>
      </c>
      <c r="D3264" s="42">
        <f>_xll.qlCalendarAdvance(Calendar,$D3263,B3264,"f",FALSE)</f>
        <v>62380</v>
      </c>
      <c r="E3264" s="172">
        <f>_xll.qlInterestRateIndexValueDate(IndexON,D3264)</f>
        <v>62380</v>
      </c>
      <c r="F3264" s="188">
        <f>IFERROR(_xll.qlIndexFixing(IndexON,D3264,TRUE,_xll.ohTrigger(RecalcTrigger,TriggerON)),NA())</f>
        <v>1.8783394403669718E-2</v>
      </c>
      <c r="H3264" s="42">
        <f>_xll.qlCalendarAdvance(Calendar,$H3263,B3264,"f",FALSE)</f>
        <v>62380</v>
      </c>
      <c r="I3264" s="172">
        <f>_xll.qlInterestRateIndexValueDate(Index1M,$H3264)</f>
        <v>62380</v>
      </c>
      <c r="J3264" s="177">
        <f>IFERROR(_xll.qlIndexFixing(Index1M,$H3264,TRUE,_xll.ohTrigger(RecalcTrigger,Trigger1M)),NA())</f>
        <v>1.9050425430649231E-2</v>
      </c>
      <c r="K3264" s="44">
        <f>IFERROR(_xll.qlIndexFixing(Index3M,H3264,TRUE,_xll.ohTrigger(RecalcTrigger,Trigger3M)),NA())</f>
        <v>1.9304930533283783E-2</v>
      </c>
      <c r="L3264" s="44">
        <f>IFERROR(_xll.qlIndexFixing(Index6M,$H3264,TRUE,_xll.ohTrigger(RecalcTrigger,Trigger6M)),NA())</f>
        <v>1.9437169203155035E-2</v>
      </c>
      <c r="M3264" s="178">
        <f>IFERROR(_xll.qlIndexFixing(Index1Y,$H3264,TRUE,_xll.ohTrigger(RecalcTrigger,Trigger1Y)),NA())</f>
        <v>1.9702393803675999E-2</v>
      </c>
      <c r="N3264" s="177">
        <f>IFERROR(_xll.qlIndexFixing(ONIndex1M,I3264,TRUE,_xll.ohTrigger(RecalcTrigger,Trigger1M)),NA())</f>
        <v>1.9025691092132702E-2</v>
      </c>
      <c r="O3264" s="44">
        <f>IFERROR(_xll.qlIndexFixing(ONIndex3M,I3264,TRUE,_xll.ohTrigger(RecalcTrigger,Trigger3M)),NA())</f>
        <v>1.9231850348000457E-2</v>
      </c>
      <c r="P3264" s="44">
        <f>IFERROR(_xll.qlIndexFixing(ONIndex6M,I3264,TRUE,_xll.ohTrigger(RecalcTrigger,Trigger6M)),NA())</f>
        <v>1.9293226792812534E-2</v>
      </c>
      <c r="Q3264" s="178">
        <f>IFERROR(_xll.qlIndexFixing(ONIndex1Y,I3264,TRUE,_xll.ohTrigger(RecalcTrigger,Trigger1Y)),NA())</f>
        <v>1.9412324049823404E-2</v>
      </c>
    </row>
    <row r="3265" spans="2:17" x14ac:dyDescent="0.2">
      <c r="B3265" s="39" t="s">
        <v>42</v>
      </c>
      <c r="D3265" s="42">
        <f>_xll.qlCalendarAdvance(Calendar,$D3264,B3265,"f",FALSE)</f>
        <v>62387</v>
      </c>
      <c r="E3265" s="172">
        <f>_xll.qlInterestRateIndexValueDate(IndexON,D3265)</f>
        <v>62387</v>
      </c>
      <c r="F3265" s="188">
        <f>IFERROR(_xll.qlIndexFixing(IndexON,D3265,TRUE,_xll.ohTrigger(RecalcTrigger,TriggerON)),NA())</f>
        <v>1.8787540288153215E-2</v>
      </c>
      <c r="H3265" s="42">
        <f>_xll.qlCalendarAdvance(Calendar,$H3264,B3265,"f",FALSE)</f>
        <v>62387</v>
      </c>
      <c r="I3265" s="172">
        <f>_xll.qlInterestRateIndexValueDate(Index1M,$H3265)</f>
        <v>62387</v>
      </c>
      <c r="J3265" s="177">
        <f>IFERROR(_xll.qlIndexFixing(Index1M,$H3265,TRUE,_xll.ohTrigger(RecalcTrigger,Trigger1M)),NA())</f>
        <v>1.9055002217676874E-2</v>
      </c>
      <c r="K3265" s="44">
        <f>IFERROR(_xll.qlIndexFixing(Index3M,H3265,TRUE,_xll.ohTrigger(RecalcTrigger,Trigger3M)),NA())</f>
        <v>1.9309027960047114E-2</v>
      </c>
      <c r="L3265" s="44">
        <f>IFERROR(_xll.qlIndexFixing(Index6M,$H3265,TRUE,_xll.ohTrigger(RecalcTrigger,Trigger6M)),NA())</f>
        <v>1.9441068841524481E-2</v>
      </c>
      <c r="M3265" s="178">
        <f>IFERROR(_xll.qlIndexFixing(Index1Y,$H3265,TRUE,_xll.ohTrigger(RecalcTrigger,Trigger1Y)),NA())</f>
        <v>1.9706136203041069E-2</v>
      </c>
      <c r="N3265" s="177">
        <f>IFERROR(_xll.qlIndexFixing(ONIndex1M,I3265,TRUE,_xll.ohTrigger(RecalcTrigger,Trigger1M)),NA())</f>
        <v>1.9030297358393344E-2</v>
      </c>
      <c r="O3265" s="44">
        <f>IFERROR(_xll.qlIndexFixing(ONIndex3M,I3265,TRUE,_xll.ohTrigger(RecalcTrigger,Trigger3M)),NA())</f>
        <v>1.9236028955730289E-2</v>
      </c>
      <c r="P3265" s="44">
        <f>IFERROR(_xll.qlIndexFixing(ONIndex6M,I3265,TRUE,_xll.ohTrigger(RecalcTrigger,Trigger6M)),NA())</f>
        <v>1.9297283879181615E-2</v>
      </c>
      <c r="Q3265" s="178">
        <f>IFERROR(_xll.qlIndexFixing(ONIndex1Y,I3265,TRUE,_xll.ohTrigger(RecalcTrigger,Trigger1Y)),NA())</f>
        <v>1.9416386341389869E-2</v>
      </c>
    </row>
    <row r="3266" spans="2:17" x14ac:dyDescent="0.2">
      <c r="B3266" s="39" t="s">
        <v>42</v>
      </c>
      <c r="D3266" s="42">
        <f>_xll.qlCalendarAdvance(Calendar,$D3265,B3266,"f",FALSE)</f>
        <v>62394</v>
      </c>
      <c r="E3266" s="172">
        <f>_xll.qlInterestRateIndexValueDate(IndexON,D3266)</f>
        <v>62394</v>
      </c>
      <c r="F3266" s="188">
        <f>IFERROR(_xll.qlIndexFixing(IndexON,D3266,TRUE,_xll.ohTrigger(RecalcTrigger,TriggerON)),NA())</f>
        <v>1.8791670785027748E-2</v>
      </c>
      <c r="H3266" s="42">
        <f>_xll.qlCalendarAdvance(Calendar,$H3265,B3266,"f",FALSE)</f>
        <v>62394</v>
      </c>
      <c r="I3266" s="172">
        <f>_xll.qlInterestRateIndexValueDate(Index1M,$H3266)</f>
        <v>62394</v>
      </c>
      <c r="J3266" s="177">
        <f>IFERROR(_xll.qlIndexFixing(Index1M,$H3266,TRUE,_xll.ohTrigger(RecalcTrigger,Trigger1M)),NA())</f>
        <v>1.9059561883272472E-2</v>
      </c>
      <c r="K3266" s="44">
        <f>IFERROR(_xll.qlIndexFixing(Index3M,H3266,TRUE,_xll.ohTrigger(RecalcTrigger,Trigger3M)),NA())</f>
        <v>1.9313109807195791E-2</v>
      </c>
      <c r="L3266" s="44">
        <f>IFERROR(_xll.qlIndexFixing(Index6M,$H3266,TRUE,_xll.ohTrigger(RecalcTrigger,Trigger6M)),NA())</f>
        <v>1.9444953284091678E-2</v>
      </c>
      <c r="M3266" s="178">
        <f>IFERROR(_xll.qlIndexFixing(Index1Y,$H3266,TRUE,_xll.ohTrigger(RecalcTrigger,Trigger1Y)),NA())</f>
        <v>1.9709863242350467E-2</v>
      </c>
      <c r="N3266" s="177">
        <f>IFERROR(_xll.qlIndexFixing(ONIndex1M,I3266,TRUE,_xll.ohTrigger(RecalcTrigger,Trigger1M)),NA())</f>
        <v>1.9034886528427331E-2</v>
      </c>
      <c r="O3266" s="44">
        <f>IFERROR(_xll.qlIndexFixing(ONIndex3M,I3266,TRUE,_xll.ohTrigger(RecalcTrigger,Trigger3M)),NA())</f>
        <v>1.924019205460592E-2</v>
      </c>
      <c r="P3266" s="44">
        <f>IFERROR(_xll.qlIndexFixing(ONIndex6M,I3266,TRUE,_xll.ohTrigger(RecalcTrigger,Trigger6M)),NA())</f>
        <v>1.9301325907475908E-2</v>
      </c>
      <c r="Q3266" s="178">
        <f>IFERROR(_xll.qlIndexFixing(ONIndex1Y,I3266,TRUE,_xll.ohTrigger(RecalcTrigger,Trigger1Y)),NA())</f>
        <v>1.9420433555592531E-2</v>
      </c>
    </row>
    <row r="3267" spans="2:17" x14ac:dyDescent="0.2">
      <c r="B3267" s="39" t="s">
        <v>42</v>
      </c>
      <c r="D3267" s="42">
        <f>_xll.qlCalendarAdvance(Calendar,$D3266,B3267,"f",FALSE)</f>
        <v>62401</v>
      </c>
      <c r="E3267" s="172">
        <f>_xll.qlInterestRateIndexValueDate(IndexON,D3267)</f>
        <v>62401</v>
      </c>
      <c r="F3267" s="188">
        <f>IFERROR(_xll.qlIndexFixing(IndexON,D3267,TRUE,_xll.ohTrigger(RecalcTrigger,TriggerON)),NA())</f>
        <v>1.8795785894293315E-2</v>
      </c>
      <c r="H3267" s="42">
        <f>_xll.qlCalendarAdvance(Calendar,$H3266,B3267,"f",FALSE)</f>
        <v>62401</v>
      </c>
      <c r="I3267" s="172">
        <f>_xll.qlInterestRateIndexValueDate(Index1M,$H3267)</f>
        <v>62401</v>
      </c>
      <c r="J3267" s="177">
        <f>IFERROR(_xll.qlIndexFixing(Index1M,$H3267,TRUE,_xll.ohTrigger(RecalcTrigger,Trigger1M)),NA())</f>
        <v>1.9063283846857404E-2</v>
      </c>
      <c r="K3267" s="44">
        <f>IFERROR(_xll.qlIndexFixing(Index3M,H3267,TRUE,_xll.ohTrigger(RecalcTrigger,Trigger3M)),NA())</f>
        <v>1.9317176074682248E-2</v>
      </c>
      <c r="L3267" s="44">
        <f>IFERROR(_xll.qlIndexFixing(Index6M,$H3267,TRUE,_xll.ohTrigger(RecalcTrigger,Trigger6M)),NA())</f>
        <v>1.9448822530769336E-2</v>
      </c>
      <c r="M3267" s="178">
        <f>IFERROR(_xll.qlIndexFixing(Index1Y,$H3267,TRUE,_xll.ohTrigger(RecalcTrigger,Trigger1Y)),NA())</f>
        <v>1.9713574921435439E-2</v>
      </c>
      <c r="N3267" s="177">
        <f>IFERROR(_xll.qlIndexFixing(ONIndex1M,I3267,TRUE,_xll.ohTrigger(RecalcTrigger,Trigger1M)),NA())</f>
        <v>1.9039458602153614E-2</v>
      </c>
      <c r="O3267" s="44">
        <f>IFERROR(_xll.qlIndexFixing(ONIndex3M,I3267,TRUE,_xll.ohTrigger(RecalcTrigger,Trigger3M)),NA())</f>
        <v>1.9244339644303166E-2</v>
      </c>
      <c r="P3267" s="44">
        <f>IFERROR(_xll.qlIndexFixing(ONIndex6M,I3267,TRUE,_xll.ohTrigger(RecalcTrigger,Trigger6M)),NA())</f>
        <v>1.930535287777646E-2</v>
      </c>
      <c r="Q3267" s="178">
        <f>IFERROR(_xll.qlIndexFixing(ONIndex1Y,I3267,TRUE,_xll.ohTrigger(RecalcTrigger,Trigger1Y)),NA())</f>
        <v>1.9424465692512438E-2</v>
      </c>
    </row>
    <row r="3268" spans="2:17" x14ac:dyDescent="0.2">
      <c r="B3268" s="39" t="s">
        <v>42</v>
      </c>
      <c r="D3268" s="42">
        <f>_xll.qlCalendarAdvance(Calendar,$D3267,B3268,"f",FALSE)</f>
        <v>62408</v>
      </c>
      <c r="E3268" s="172">
        <f>_xll.qlInterestRateIndexValueDate(IndexON,D3268)</f>
        <v>62408</v>
      </c>
      <c r="F3268" s="188">
        <f>IFERROR(_xll.qlIndexFixing(IndexON,D3268,TRUE,_xll.ohTrigger(RecalcTrigger,TriggerON)),NA())</f>
        <v>1.8799885615868872E-2</v>
      </c>
      <c r="H3268" s="42">
        <f>_xll.qlCalendarAdvance(Calendar,$H3267,B3268,"f",FALSE)</f>
        <v>62408</v>
      </c>
      <c r="I3268" s="172">
        <f>_xll.qlInterestRateIndexValueDate(Index1M,$H3268)</f>
        <v>62408</v>
      </c>
      <c r="J3268" s="177">
        <f>IFERROR(_xll.qlIndexFixing(Index1M,$H3268,TRUE,_xll.ohTrigger(RecalcTrigger,Trigger1M)),NA())</f>
        <v>1.9067810256226541E-2</v>
      </c>
      <c r="K3268" s="44">
        <f>IFERROR(_xll.qlIndexFixing(Index3M,H3268,TRUE,_xll.ohTrigger(RecalcTrigger,Trigger3M)),NA())</f>
        <v>1.9321226762458031E-2</v>
      </c>
      <c r="L3268" s="44">
        <f>IFERROR(_xll.qlIndexFixing(Index6M,$H3268,TRUE,_xll.ohTrigger(RecalcTrigger,Trigger6M)),NA())</f>
        <v>1.9451889815098659E-2</v>
      </c>
      <c r="M3268" s="178">
        <f>IFERROR(_xll.qlIndexFixing(Index1Y,$H3268,TRUE,_xll.ohTrigger(RecalcTrigger,Trigger1Y)),NA())</f>
        <v>1.9717271240127898E-2</v>
      </c>
      <c r="N3268" s="177">
        <f>IFERROR(_xll.qlIndexFixing(ONIndex1M,I3268,TRUE,_xll.ohTrigger(RecalcTrigger,Trigger1M)),NA())</f>
        <v>1.9044013579329055E-2</v>
      </c>
      <c r="O3268" s="44">
        <f>IFERROR(_xll.qlIndexFixing(ONIndex3M,I3268,TRUE,_xll.ohTrigger(RecalcTrigger,Trigger3M)),NA())</f>
        <v>1.9248471724822025E-2</v>
      </c>
      <c r="P3268" s="44">
        <f>IFERROR(_xll.qlIndexFixing(ONIndex6M,I3268,TRUE,_xll.ohTrigger(RecalcTrigger,Trigger6M)),NA())</f>
        <v>1.930936478992118E-2</v>
      </c>
      <c r="Q3268" s="178">
        <f>IFERROR(_xll.qlIndexFixing(ONIndex1Y,I3268,TRUE,_xll.ohTrigger(RecalcTrigger,Trigger1Y)),NA())</f>
        <v>1.9428482751825404E-2</v>
      </c>
    </row>
    <row r="3269" spans="2:17" x14ac:dyDescent="0.2">
      <c r="B3269" s="39" t="s">
        <v>42</v>
      </c>
      <c r="D3269" s="42">
        <f>_xll.qlCalendarAdvance(Calendar,$D3268,B3269,"f",FALSE)</f>
        <v>62415</v>
      </c>
      <c r="E3269" s="172">
        <f>_xll.qlInterestRateIndexValueDate(IndexON,D3269)</f>
        <v>62415</v>
      </c>
      <c r="F3269" s="188">
        <f>IFERROR(_xll.qlIndexFixing(IndexON,D3269,TRUE,_xll.ohTrigger(RecalcTrigger,TriggerON)),NA())</f>
        <v>1.8803969949754418E-2</v>
      </c>
      <c r="H3269" s="42">
        <f>_xll.qlCalendarAdvance(Calendar,$H3268,B3269,"f",FALSE)</f>
        <v>62415</v>
      </c>
      <c r="I3269" s="172">
        <f>_xll.qlInterestRateIndexValueDate(Index1M,$H3269)</f>
        <v>62415</v>
      </c>
      <c r="J3269" s="177">
        <f>IFERROR(_xll.qlIndexFixing(Index1M,$H3269,TRUE,_xll.ohTrigger(RecalcTrigger,Trigger1M)),NA())</f>
        <v>1.9072319544947074E-2</v>
      </c>
      <c r="K3269" s="44">
        <f>IFERROR(_xll.qlIndexFixing(Index3M,H3269,TRUE,_xll.ohTrigger(RecalcTrigger,Trigger3M)),NA())</f>
        <v>1.9325261870476451E-2</v>
      </c>
      <c r="L3269" s="44">
        <f>IFERROR(_xll.qlIndexFixing(Index6M,$H3269,TRUE,_xll.ohTrigger(RecalcTrigger,Trigger6M)),NA())</f>
        <v>1.9455729551504881E-2</v>
      </c>
      <c r="M3269" s="178">
        <f>IFERROR(_xll.qlIndexFixing(Index1Y,$H3269,TRUE,_xll.ohTrigger(RecalcTrigger,Trigger1Y)),NA())</f>
        <v>1.972095219826131E-2</v>
      </c>
      <c r="N3269" s="177">
        <f>IFERROR(_xll.qlIndexFixing(ONIndex1M,I3269,TRUE,_xll.ohTrigger(RecalcTrigger,Trigger1M)),NA())</f>
        <v>1.9048551460196794E-2</v>
      </c>
      <c r="O3269" s="44">
        <f>IFERROR(_xll.qlIndexFixing(ONIndex3M,I3269,TRUE,_xll.ohTrigger(RecalcTrigger,Trigger3M)),NA())</f>
        <v>1.9252588296243545E-2</v>
      </c>
      <c r="P3269" s="44">
        <f>IFERROR(_xll.qlIndexFixing(ONIndex6M,I3269,TRUE,_xll.ohTrigger(RecalcTrigger,Trigger6M)),NA())</f>
        <v>1.9313361643991112E-2</v>
      </c>
      <c r="Q3269" s="178">
        <f>IFERROR(_xll.qlIndexFixing(ONIndex1Y,I3269,TRUE,_xll.ohTrigger(RecalcTrigger,Trigger1Y)),NA())</f>
        <v>1.9432484733855615E-2</v>
      </c>
    </row>
    <row r="3270" spans="2:17" x14ac:dyDescent="0.2">
      <c r="B3270" s="39" t="s">
        <v>42</v>
      </c>
      <c r="D3270" s="42">
        <f>_xll.qlCalendarAdvance(Calendar,$D3269,B3270,"f",FALSE)</f>
        <v>62422</v>
      </c>
      <c r="E3270" s="172">
        <f>_xll.qlInterestRateIndexValueDate(IndexON,D3270)</f>
        <v>62422</v>
      </c>
      <c r="F3270" s="188">
        <f>IFERROR(_xll.qlIndexFixing(IndexON,D3270,TRUE,_xll.ohTrigger(RecalcTrigger,TriggerON)),NA())</f>
        <v>1.8808038896030999E-2</v>
      </c>
      <c r="H3270" s="42">
        <f>_xll.qlCalendarAdvance(Calendar,$H3269,B3270,"f",FALSE)</f>
        <v>62422</v>
      </c>
      <c r="I3270" s="172">
        <f>_xll.qlInterestRateIndexValueDate(Index1M,$H3270)</f>
        <v>62422</v>
      </c>
      <c r="J3270" s="177">
        <f>IFERROR(_xll.qlIndexFixing(Index1M,$H3270,TRUE,_xll.ohTrigger(RecalcTrigger,Trigger1M)),NA())</f>
        <v>1.9080081789952599E-2</v>
      </c>
      <c r="K3270" s="44">
        <f>IFERROR(_xll.qlIndexFixing(Index3M,H3270,TRUE,_xll.ohTrigger(RecalcTrigger,Trigger3M)),NA())</f>
        <v>1.9329281398689935E-2</v>
      </c>
      <c r="L3270" s="44">
        <f>IFERROR(_xll.qlIndexFixing(Index6M,$H3270,TRUE,_xll.ohTrigger(RecalcTrigger,Trigger6M)),NA())</f>
        <v>1.946033909459275E-2</v>
      </c>
      <c r="M3270" s="178">
        <f>IFERROR(_xll.qlIndexFixing(Index1Y,$H3270,TRUE,_xll.ohTrigger(RecalcTrigger,Trigger1Y)),NA())</f>
        <v>1.9724617795668475E-2</v>
      </c>
      <c r="N3270" s="177">
        <f>IFERROR(_xll.qlIndexFixing(ONIndex1M,I3270,TRUE,_xll.ohTrigger(RecalcTrigger,Trigger1M)),NA())</f>
        <v>1.9053072244675784E-2</v>
      </c>
      <c r="O3270" s="44">
        <f>IFERROR(_xll.qlIndexFixing(ONIndex3M,I3270,TRUE,_xll.ohTrigger(RecalcTrigger,Trigger3M)),NA())</f>
        <v>1.9256689358648771E-2</v>
      </c>
      <c r="P3270" s="44">
        <f>IFERROR(_xll.qlIndexFixing(ONIndex6M,I3270,TRUE,_xll.ohTrigger(RecalcTrigger,Trigger6M)),NA())</f>
        <v>1.9317343440067303E-2</v>
      </c>
      <c r="Q3270" s="178">
        <f>IFERROR(_xll.qlIndexFixing(ONIndex1Y,I3270,TRUE,_xll.ohTrigger(RecalcTrigger,Trigger1Y)),NA())</f>
        <v>1.9436471638440977E-2</v>
      </c>
    </row>
    <row r="3271" spans="2:17" x14ac:dyDescent="0.2">
      <c r="B3271" s="39" t="s">
        <v>42</v>
      </c>
      <c r="D3271" s="42">
        <f>_xll.qlCalendarAdvance(Calendar,$D3270,B3271,"f",FALSE)</f>
        <v>62429</v>
      </c>
      <c r="E3271" s="172">
        <f>_xll.qlInterestRateIndexValueDate(IndexON,D3271)</f>
        <v>62429</v>
      </c>
      <c r="F3271" s="188">
        <f>IFERROR(_xll.qlIndexFixing(IndexON,D3271,TRUE,_xll.ohTrigger(RecalcTrigger,TriggerON)),NA())</f>
        <v>1.8812092454779661E-2</v>
      </c>
      <c r="H3271" s="42">
        <f>_xll.qlCalendarAdvance(Calendar,$H3270,B3271,"f",FALSE)</f>
        <v>62429</v>
      </c>
      <c r="I3271" s="172">
        <f>_xll.qlInterestRateIndexValueDate(Index1M,$H3271)</f>
        <v>62429</v>
      </c>
      <c r="J3271" s="177">
        <f>IFERROR(_xll.qlIndexFixing(Index1M,$H3271,TRUE,_xll.ohTrigger(RecalcTrigger,Trigger1M)),NA())</f>
        <v>1.9082103389032441E-2</v>
      </c>
      <c r="K3271" s="44">
        <f>IFERROR(_xll.qlIndexFixing(Index3M,H3271,TRUE,_xll.ohTrigger(RecalcTrigger,Trigger3M)),NA())</f>
        <v>1.9331696843490221E-2</v>
      </c>
      <c r="L3271" s="44">
        <f>IFERROR(_xll.qlIndexFixing(Index6M,$H3271,TRUE,_xll.ohTrigger(RecalcTrigger,Trigger6M)),NA())</f>
        <v>1.9464147556843472E-2</v>
      </c>
      <c r="M3271" s="178">
        <f>IFERROR(_xll.qlIndexFixing(Index1Y,$H3271,TRUE,_xll.ohTrigger(RecalcTrigger,Trigger1Y)),NA())</f>
        <v>1.9728268032184415E-2</v>
      </c>
      <c r="N3271" s="177">
        <f>IFERROR(_xll.qlIndexFixing(ONIndex1M,I3271,TRUE,_xll.ohTrigger(RecalcTrigger,Trigger1M)),NA())</f>
        <v>1.9057575932847071E-2</v>
      </c>
      <c r="O3271" s="44">
        <f>IFERROR(_xll.qlIndexFixing(ONIndex3M,I3271,TRUE,_xll.ohTrigger(RecalcTrigger,Trigger3M)),NA())</f>
        <v>1.926077491211875E-2</v>
      </c>
      <c r="P3271" s="44">
        <f>IFERROR(_xll.qlIndexFixing(ONIndex6M,I3271,TRUE,_xll.ohTrigger(RecalcTrigger,Trigger6M)),NA())</f>
        <v>1.9321310178068707E-2</v>
      </c>
      <c r="Q3271" s="178">
        <f>IFERROR(_xll.qlIndexFixing(ONIndex1Y,I3271,TRUE,_xll.ohTrigger(RecalcTrigger,Trigger1Y)),NA())</f>
        <v>1.9440443465662538E-2</v>
      </c>
    </row>
    <row r="3272" spans="2:17" x14ac:dyDescent="0.2">
      <c r="B3272" s="39" t="s">
        <v>42</v>
      </c>
      <c r="D3272" s="42">
        <f>_xll.qlCalendarAdvance(Calendar,$D3271,B3272,"f",FALSE)</f>
        <v>62436</v>
      </c>
      <c r="E3272" s="172">
        <f>_xll.qlInterestRateIndexValueDate(IndexON,D3272)</f>
        <v>62436</v>
      </c>
      <c r="F3272" s="188">
        <f>IFERROR(_xll.qlIndexFixing(IndexON,D3272,TRUE,_xll.ohTrigger(RecalcTrigger,TriggerON)),NA())</f>
        <v>1.8816130625757266E-2</v>
      </c>
      <c r="H3272" s="42">
        <f>_xll.qlCalendarAdvance(Calendar,$H3271,B3272,"f",FALSE)</f>
        <v>62436</v>
      </c>
      <c r="I3272" s="172">
        <f>_xll.qlInterestRateIndexValueDate(Index1M,$H3272)</f>
        <v>62436</v>
      </c>
      <c r="J3272" s="177">
        <f>IFERROR(_xll.qlIndexFixing(Index1M,$H3272,TRUE,_xll.ohTrigger(RecalcTrigger,Trigger1M)),NA())</f>
        <v>1.9086560325601746E-2</v>
      </c>
      <c r="K3272" s="44">
        <f>IFERROR(_xll.qlIndexFixing(Index3M,H3272,TRUE,_xll.ohTrigger(RecalcTrigger,Trigger3M)),NA())</f>
        <v>1.9335687015930966E-2</v>
      </c>
      <c r="L3272" s="44">
        <f>IFERROR(_xll.qlIndexFixing(Index6M,$H3272,TRUE,_xll.ohTrigger(RecalcTrigger,Trigger6M)),NA())</f>
        <v>1.9467940822770487E-2</v>
      </c>
      <c r="M3272" s="178">
        <f>IFERROR(_xll.qlIndexFixing(Index1Y,$H3272,TRUE,_xll.ohTrigger(RecalcTrigger,Trigger1Y)),NA())</f>
        <v>1.9731902907643928E-2</v>
      </c>
      <c r="N3272" s="177">
        <f>IFERROR(_xll.qlIndexFixing(ONIndex1M,I3272,TRUE,_xll.ohTrigger(RecalcTrigger,Trigger1M)),NA())</f>
        <v>1.9062062524548562E-2</v>
      </c>
      <c r="O3272" s="44">
        <f>IFERROR(_xll.qlIndexFixing(ONIndex3M,I3272,TRUE,_xll.ohTrigger(RecalcTrigger,Trigger3M)),NA())</f>
        <v>1.9264844956086158E-2</v>
      </c>
      <c r="P3272" s="44">
        <f>IFERROR(_xll.qlIndexFixing(ONIndex6M,I3272,TRUE,_xll.ohTrigger(RecalcTrigger,Trigger6M)),NA())</f>
        <v>1.9325261857914278E-2</v>
      </c>
      <c r="Q3272" s="178">
        <f>IFERROR(_xll.qlIndexFixing(ONIndex1Y,I3272,TRUE,_xll.ohTrigger(RecalcTrigger,Trigger1Y)),NA())</f>
        <v>1.9444400215520297E-2</v>
      </c>
    </row>
    <row r="3273" spans="2:17" x14ac:dyDescent="0.2">
      <c r="B3273" s="39" t="s">
        <v>42</v>
      </c>
      <c r="D3273" s="42">
        <f>_xll.qlCalendarAdvance(Calendar,$D3272,B3273,"f",FALSE)</f>
        <v>62443</v>
      </c>
      <c r="E3273" s="172">
        <f>_xll.qlInterestRateIndexValueDate(IndexON,D3273)</f>
        <v>62443</v>
      </c>
      <c r="F3273" s="188">
        <f>IFERROR(_xll.qlIndexFixing(IndexON,D3273,TRUE,_xll.ohTrigger(RecalcTrigger,TriggerON)),NA())</f>
        <v>1.8820153409125906E-2</v>
      </c>
      <c r="H3273" s="42">
        <f>_xll.qlCalendarAdvance(Calendar,$H3272,B3273,"f",FALSE)</f>
        <v>62443</v>
      </c>
      <c r="I3273" s="172">
        <f>_xll.qlInterestRateIndexValueDate(Index1M,$H3273)</f>
        <v>62443</v>
      </c>
      <c r="J3273" s="177">
        <f>IFERROR(_xll.qlIndexFixing(Index1M,$H3273,TRUE,_xll.ohTrigger(RecalcTrigger,Trigger1M)),NA())</f>
        <v>1.9091000140603054E-2</v>
      </c>
      <c r="K3273" s="44">
        <f>IFERROR(_xll.qlIndexFixing(Index3M,H3273,TRUE,_xll.ohTrigger(RecalcTrigger,Trigger3M)),NA())</f>
        <v>1.9339661609993307E-2</v>
      </c>
      <c r="L3273" s="44">
        <f>IFERROR(_xll.qlIndexFixing(Index6M,$H3273,TRUE,_xll.ohTrigger(RecalcTrigger,Trigger6M)),NA())</f>
        <v>1.9471718892291406E-2</v>
      </c>
      <c r="M3273" s="178">
        <f>IFERROR(_xll.qlIndexFixing(Index1Y,$H3273,TRUE,_xll.ohTrigger(RecalcTrigger,Trigger1Y)),NA())</f>
        <v>1.9735522421881813E-2</v>
      </c>
      <c r="N3273" s="177">
        <f>IFERROR(_xll.qlIndexFixing(ONIndex1M,I3273,TRUE,_xll.ohTrigger(RecalcTrigger,Trigger1M)),NA())</f>
        <v>1.906653201994235E-2</v>
      </c>
      <c r="O3273" s="44">
        <f>IFERROR(_xll.qlIndexFixing(ONIndex3M,I3273,TRUE,_xll.ohTrigger(RecalcTrigger,Trigger3M)),NA())</f>
        <v>1.9268899491199365E-2</v>
      </c>
      <c r="P3273" s="44">
        <f>IFERROR(_xll.qlIndexFixing(ONIndex6M,I3273,TRUE,_xll.ohTrigger(RecalcTrigger,Trigger6M)),NA())</f>
        <v>1.9329198479847154E-2</v>
      </c>
      <c r="Q3273" s="178">
        <f>IFERROR(_xll.qlIndexFixing(ONIndex1Y,I3273,TRUE,_xll.ohTrigger(RecalcTrigger,Trigger1Y)),NA())</f>
        <v>1.9448341887933207E-2</v>
      </c>
    </row>
    <row r="3274" spans="2:17" x14ac:dyDescent="0.2">
      <c r="B3274" s="39" t="s">
        <v>42</v>
      </c>
      <c r="D3274" s="42">
        <f>_xll.qlCalendarAdvance(Calendar,$D3273,B3274,"f",FALSE)</f>
        <v>62450</v>
      </c>
      <c r="E3274" s="172">
        <f>_xll.qlInterestRateIndexValueDate(IndexON,D3274)</f>
        <v>62450</v>
      </c>
      <c r="F3274" s="188">
        <f>IFERROR(_xll.qlIndexFixing(IndexON,D3274,TRUE,_xll.ohTrigger(RecalcTrigger,TriggerON)),NA())</f>
        <v>1.8824160804804535E-2</v>
      </c>
      <c r="H3274" s="42">
        <f>_xll.qlCalendarAdvance(Calendar,$H3273,B3274,"f",FALSE)</f>
        <v>62450</v>
      </c>
      <c r="I3274" s="172">
        <f>_xll.qlInterestRateIndexValueDate(Index1M,$H3274)</f>
        <v>62450</v>
      </c>
      <c r="J3274" s="177">
        <f>IFERROR(_xll.qlIndexFixing(Index1M,$H3274,TRUE,_xll.ohTrigger(RecalcTrigger,Trigger1M)),NA())</f>
        <v>1.9095422834007607E-2</v>
      </c>
      <c r="K3274" s="44">
        <f>IFERROR(_xll.qlIndexFixing(Index3M,H3274,TRUE,_xll.ohTrigger(RecalcTrigger,Trigger3M)),NA())</f>
        <v>1.9343620625628617E-2</v>
      </c>
      <c r="L3274" s="44">
        <f>IFERROR(_xll.qlIndexFixing(Index6M,$H3274,TRUE,_xll.ohTrigger(RecalcTrigger,Trigger6M)),NA())</f>
        <v>1.9475481765318506E-2</v>
      </c>
      <c r="M3274" s="178">
        <f>IFERROR(_xll.qlIndexFixing(Index1Y,$H3274,TRUE,_xll.ohTrigger(RecalcTrigger,Trigger1Y)),NA())</f>
        <v>1.9739126574735755E-2</v>
      </c>
      <c r="N3274" s="177">
        <f>IFERROR(_xll.qlIndexFixing(ONIndex1M,I3274,TRUE,_xll.ohTrigger(RecalcTrigger,Trigger1M)),NA())</f>
        <v>1.907098441894739E-2</v>
      </c>
      <c r="O3274" s="44">
        <f>IFERROR(_xll.qlIndexFixing(ONIndex3M,I3274,TRUE,_xll.ohTrigger(RecalcTrigger,Trigger3M)),NA())</f>
        <v>1.9272938517134186E-2</v>
      </c>
      <c r="P3274" s="44">
        <f>IFERROR(_xll.qlIndexFixing(ONIndex6M,I3274,TRUE,_xll.ohTrigger(RecalcTrigger,Trigger6M)),NA())</f>
        <v>1.9333120043462104E-2</v>
      </c>
      <c r="Q3274" s="178">
        <f>IFERROR(_xll.qlIndexFixing(ONIndex1Y,I3274,TRUE,_xll.ohTrigger(RecalcTrigger,Trigger1Y)),NA())</f>
        <v>1.9452268483063362E-2</v>
      </c>
    </row>
    <row r="3275" spans="2:17" x14ac:dyDescent="0.2">
      <c r="B3275" s="39" t="s">
        <v>42</v>
      </c>
      <c r="D3275" s="42">
        <f>_xll.qlCalendarAdvance(Calendar,$D3274,B3275,"f",FALSE)</f>
        <v>62457</v>
      </c>
      <c r="E3275" s="172">
        <f>_xll.qlInterestRateIndexValueDate(IndexON,D3275)</f>
        <v>62457</v>
      </c>
      <c r="F3275" s="188">
        <f>IFERROR(_xll.qlIndexFixing(IndexON,D3275,TRUE,_xll.ohTrigger(RecalcTrigger,TriggerON)),NA())</f>
        <v>1.8828152812874199E-2</v>
      </c>
      <c r="H3275" s="42">
        <f>_xll.qlCalendarAdvance(Calendar,$H3274,B3275,"f",FALSE)</f>
        <v>62457</v>
      </c>
      <c r="I3275" s="172">
        <f>_xll.qlInterestRateIndexValueDate(Index1M,$H3275)</f>
        <v>62457</v>
      </c>
      <c r="J3275" s="177">
        <f>IFERROR(_xll.qlIndexFixing(Index1M,$H3275,TRUE,_xll.ohTrigger(RecalcTrigger,Trigger1M)),NA())</f>
        <v>1.9099828405802328E-2</v>
      </c>
      <c r="K3275" s="44">
        <f>IFERROR(_xll.qlIndexFixing(Index3M,H3275,TRUE,_xll.ohTrigger(RecalcTrigger,Trigger3M)),NA())</f>
        <v>1.9347564062796377E-2</v>
      </c>
      <c r="L3275" s="44">
        <f>IFERROR(_xll.qlIndexFixing(Index6M,$H3275,TRUE,_xll.ohTrigger(RecalcTrigger,Trigger6M)),NA())</f>
        <v>1.9479229441769406E-2</v>
      </c>
      <c r="M3275" s="178">
        <f>IFERROR(_xll.qlIndexFixing(Index1Y,$H3275,TRUE,_xll.ohTrigger(RecalcTrigger,Trigger1Y)),NA())</f>
        <v>1.9742715366041663E-2</v>
      </c>
      <c r="N3275" s="177">
        <f>IFERROR(_xll.qlIndexFixing(ONIndex1M,I3275,TRUE,_xll.ohTrigger(RecalcTrigger,Trigger1M)),NA())</f>
        <v>1.9075419721482634E-2</v>
      </c>
      <c r="O3275" s="44">
        <f>IFERROR(_xll.qlIndexFixing(ONIndex3M,I3275,TRUE,_xll.ohTrigger(RecalcTrigger,Trigger3M)),NA())</f>
        <v>1.9276962033971667E-2</v>
      </c>
      <c r="P3275" s="44">
        <f>IFERROR(_xll.qlIndexFixing(ONIndex6M,I3275,TRUE,_xll.ohTrigger(RecalcTrigger,Trigger6M)),NA())</f>
        <v>1.933702654916436E-2</v>
      </c>
      <c r="Q3275" s="178">
        <f>IFERROR(_xll.qlIndexFixing(ONIndex1Y,I3275,TRUE,_xll.ohTrigger(RecalcTrigger,Trigger1Y)),NA())</f>
        <v>1.9456180000667622E-2</v>
      </c>
    </row>
    <row r="3276" spans="2:17" x14ac:dyDescent="0.2">
      <c r="B3276" s="39" t="s">
        <v>42</v>
      </c>
      <c r="D3276" s="42">
        <f>_xll.qlCalendarAdvance(Calendar,$D3275,B3276,"f",FALSE)</f>
        <v>62464</v>
      </c>
      <c r="E3276" s="172">
        <f>_xll.qlInterestRateIndexValueDate(IndexON,D3276)</f>
        <v>62464</v>
      </c>
      <c r="F3276" s="188">
        <f>IFERROR(_xll.qlIndexFixing(IndexON,D3276,TRUE,_xll.ohTrigger(RecalcTrigger,TriggerON)),NA())</f>
        <v>1.8832129433172806E-2</v>
      </c>
      <c r="H3276" s="42">
        <f>_xll.qlCalendarAdvance(Calendar,$H3275,B3276,"f",FALSE)</f>
        <v>62464</v>
      </c>
      <c r="I3276" s="172">
        <f>_xll.qlInterestRateIndexValueDate(Index1M,$H3276)</f>
        <v>62464</v>
      </c>
      <c r="J3276" s="177">
        <f>IFERROR(_xll.qlIndexFixing(Index1M,$H3276,TRUE,_xll.ohTrigger(RecalcTrigger,Trigger1M)),NA())</f>
        <v>1.9104216855971533E-2</v>
      </c>
      <c r="K3276" s="44">
        <f>IFERROR(_xll.qlIndexFixing(Index3M,H3276,TRUE,_xll.ohTrigger(RecalcTrigger,Trigger3M)),NA())</f>
        <v>1.9351491921449755E-2</v>
      </c>
      <c r="L3276" s="44">
        <f>IFERROR(_xll.qlIndexFixing(Index6M,$H3276,TRUE,_xll.ohTrigger(RecalcTrigger,Trigger6M)),NA())</f>
        <v>1.9482182230996212E-2</v>
      </c>
      <c r="M3276" s="178">
        <f>IFERROR(_xll.qlIndexFixing(Index1Y,$H3276,TRUE,_xll.ohTrigger(RecalcTrigger,Trigger1Y)),NA())</f>
        <v>1.9746288795637668E-2</v>
      </c>
      <c r="N3276" s="177">
        <f>IFERROR(_xll.qlIndexFixing(ONIndex1M,I3276,TRUE,_xll.ohTrigger(RecalcTrigger,Trigger1M)),NA())</f>
        <v>1.9079837927791221E-2</v>
      </c>
      <c r="O3276" s="44">
        <f>IFERROR(_xll.qlIndexFixing(ONIndex3M,I3276,TRUE,_xll.ohTrigger(RecalcTrigger,Trigger3M)),NA())</f>
        <v>1.9280970041630763E-2</v>
      </c>
      <c r="P3276" s="44">
        <f>IFERROR(_xll.qlIndexFixing(ONIndex6M,I3276,TRUE,_xll.ohTrigger(RecalcTrigger,Trigger6M)),NA())</f>
        <v>1.9340917996710782E-2</v>
      </c>
      <c r="Q3276" s="178">
        <f>IFERROR(_xll.qlIndexFixing(ONIndex1Y,I3276,TRUE,_xll.ohTrigger(RecalcTrigger,Trigger1Y)),NA())</f>
        <v>1.9460076440908081E-2</v>
      </c>
    </row>
    <row r="3277" spans="2:17" x14ac:dyDescent="0.2">
      <c r="B3277" s="39" t="s">
        <v>42</v>
      </c>
      <c r="D3277" s="42">
        <f>_xll.qlCalendarAdvance(Calendar,$D3276,B3277,"f",FALSE)</f>
        <v>62471</v>
      </c>
      <c r="E3277" s="172">
        <f>_xll.qlInterestRateIndexValueDate(IndexON,D3277)</f>
        <v>62471</v>
      </c>
      <c r="F3277" s="188">
        <f>IFERROR(_xll.qlIndexFixing(IndexON,D3277,TRUE,_xll.ohTrigger(RecalcTrigger,TriggerON)),NA())</f>
        <v>1.8836090665943495E-2</v>
      </c>
      <c r="H3277" s="42">
        <f>_xll.qlCalendarAdvance(Calendar,$H3276,B3277,"f",FALSE)</f>
        <v>62471</v>
      </c>
      <c r="I3277" s="172">
        <f>_xll.qlInterestRateIndexValueDate(Index1M,$H3277)</f>
        <v>62471</v>
      </c>
      <c r="J3277" s="177">
        <f>IFERROR(_xll.qlIndexFixing(Index1M,$H3277,TRUE,_xll.ohTrigger(RecalcTrigger,Trigger1M)),NA())</f>
        <v>1.9108588184486467E-2</v>
      </c>
      <c r="K3277" s="44">
        <f>IFERROR(_xll.qlIndexFixing(Index3M,H3277,TRUE,_xll.ohTrigger(RecalcTrigger,Trigger3M)),NA())</f>
        <v>1.9355404201541929E-2</v>
      </c>
      <c r="L3277" s="44">
        <f>IFERROR(_xll.qlIndexFixing(Index6M,$H3277,TRUE,_xll.ohTrigger(RecalcTrigger,Trigger6M)),NA())</f>
        <v>1.9485900401999968E-2</v>
      </c>
      <c r="M3277" s="178">
        <f>IFERROR(_xll.qlIndexFixing(Index1Y,$H3277,TRUE,_xll.ohTrigger(RecalcTrigger,Trigger1Y)),NA())</f>
        <v>1.9749846863362341E-2</v>
      </c>
      <c r="N3277" s="177">
        <f>IFERROR(_xll.qlIndexFixing(ONIndex1M,I3277,TRUE,_xll.ohTrigger(RecalcTrigger,Trigger1M)),NA())</f>
        <v>1.9084239037630013E-2</v>
      </c>
      <c r="O3277" s="44">
        <f>IFERROR(_xll.qlIndexFixing(ONIndex3M,I3277,TRUE,_xll.ohTrigger(RecalcTrigger,Trigger3M)),NA())</f>
        <v>1.9284962540354611E-2</v>
      </c>
      <c r="P3277" s="44">
        <f>IFERROR(_xll.qlIndexFixing(ONIndex6M,I3277,TRUE,_xll.ohTrigger(RecalcTrigger,Trigger6M)),NA())</f>
        <v>1.934479438634451E-2</v>
      </c>
      <c r="Q3277" s="178">
        <f>IFERROR(_xll.qlIndexFixing(ONIndex1Y,I3277,TRUE,_xll.ohTrigger(RecalcTrigger,Trigger1Y)),NA())</f>
        <v>1.9463957803865783E-2</v>
      </c>
    </row>
    <row r="3278" spans="2:17" x14ac:dyDescent="0.2">
      <c r="B3278" s="39" t="s">
        <v>42</v>
      </c>
      <c r="D3278" s="42">
        <f>_xll.qlCalendarAdvance(Calendar,$D3277,B3278,"f",FALSE)</f>
        <v>62478</v>
      </c>
      <c r="E3278" s="172">
        <f>_xll.qlInterestRateIndexValueDate(IndexON,D3278)</f>
        <v>62478</v>
      </c>
      <c r="F3278" s="188">
        <f>IFERROR(_xll.qlIndexFixing(IndexON,D3278,TRUE,_xll.ohTrigger(RecalcTrigger,TriggerON)),NA())</f>
        <v>1.8840036511024172E-2</v>
      </c>
      <c r="H3278" s="42">
        <f>_xll.qlCalendarAdvance(Calendar,$H3277,B3278,"f",FALSE)</f>
        <v>62478</v>
      </c>
      <c r="I3278" s="172">
        <f>_xll.qlInterestRateIndexValueDate(Index1M,$H3278)</f>
        <v>62478</v>
      </c>
      <c r="J3278" s="177">
        <f>IFERROR(_xll.qlIndexFixing(Index1M,$H3278,TRUE,_xll.ohTrigger(RecalcTrigger,Trigger1M)),NA())</f>
        <v>1.9112942391336669E-2</v>
      </c>
      <c r="K3278" s="44">
        <f>IFERROR(_xll.qlIndexFixing(Index3M,H3278,TRUE,_xll.ohTrigger(RecalcTrigger,Trigger3M)),NA())</f>
        <v>1.9360088853797346E-2</v>
      </c>
      <c r="L3278" s="44">
        <f>IFERROR(_xll.qlIndexFixing(Index6M,$H3278,TRUE,_xll.ohTrigger(RecalcTrigger,Trigger6M)),NA())</f>
        <v>1.9489603376950555E-2</v>
      </c>
      <c r="M3278" s="178">
        <f>IFERROR(_xll.qlIndexFixing(Index1Y,$H3278,TRUE,_xll.ohTrigger(RecalcTrigger,Trigger1Y)),NA())</f>
        <v>1.9753389569054702E-2</v>
      </c>
      <c r="N3278" s="177">
        <f>IFERROR(_xll.qlIndexFixing(ONIndex1M,I3278,TRUE,_xll.ohTrigger(RecalcTrigger,Trigger1M)),NA())</f>
        <v>1.9088623051242148E-2</v>
      </c>
      <c r="O3278" s="44">
        <f>IFERROR(_xll.qlIndexFixing(ONIndex3M,I3278,TRUE,_xll.ohTrigger(RecalcTrigger,Trigger3M)),NA())</f>
        <v>1.9288939529900073E-2</v>
      </c>
      <c r="P3278" s="44">
        <f>IFERROR(_xll.qlIndexFixing(ONIndex6M,I3278,TRUE,_xll.ohTrigger(RecalcTrigger,Trigger6M)),NA())</f>
        <v>1.9348655717741359E-2</v>
      </c>
      <c r="Q3278" s="178">
        <f>IFERROR(_xll.qlIndexFixing(ONIndex1Y,I3278,TRUE,_xll.ohTrigger(RecalcTrigger,Trigger1Y)),NA())</f>
        <v>1.9467824089297592E-2</v>
      </c>
    </row>
    <row r="3279" spans="2:17" x14ac:dyDescent="0.2">
      <c r="B3279" s="39" t="s">
        <v>42</v>
      </c>
      <c r="D3279" s="42">
        <f>_xll.qlCalendarAdvance(Calendar,$D3278,B3279,"f",FALSE)</f>
        <v>62485</v>
      </c>
      <c r="E3279" s="172">
        <f>_xll.qlInterestRateIndexValueDate(IndexON,D3279)</f>
        <v>62485</v>
      </c>
      <c r="F3279" s="188">
        <f>IFERROR(_xll.qlIndexFixing(IndexON,D3279,TRUE,_xll.ohTrigger(RecalcTrigger,TriggerON)),NA())</f>
        <v>1.8843966968333792E-2</v>
      </c>
      <c r="H3279" s="42">
        <f>_xll.qlCalendarAdvance(Calendar,$H3278,B3279,"f",FALSE)</f>
        <v>62485</v>
      </c>
      <c r="I3279" s="172">
        <f>_xll.qlInterestRateIndexValueDate(Index1M,$H3279)</f>
        <v>62485</v>
      </c>
      <c r="J3279" s="177">
        <f>IFERROR(_xll.qlIndexFixing(Index1M,$H3279,TRUE,_xll.ohTrigger(RecalcTrigger,Trigger1M)),NA())</f>
        <v>1.9117279476495996E-2</v>
      </c>
      <c r="K3279" s="44">
        <f>IFERROR(_xll.qlIndexFixing(Index3M,H3279,TRUE,_xll.ohTrigger(RecalcTrigger,Trigger3M)),NA())</f>
        <v>1.9363182025865254E-2</v>
      </c>
      <c r="L3279" s="44">
        <f>IFERROR(_xll.qlIndexFixing(Index6M,$H3279,TRUE,_xll.ohTrigger(RecalcTrigger,Trigger6M)),NA())</f>
        <v>1.9493291155764689E-2</v>
      </c>
      <c r="M3279" s="178">
        <f>IFERROR(_xll.qlIndexFixing(Index1Y,$H3279,TRUE,_xll.ohTrigger(RecalcTrigger,Trigger1Y)),NA())</f>
        <v>1.9756916912554212E-2</v>
      </c>
      <c r="N3279" s="177">
        <f>IFERROR(_xll.qlIndexFixing(ONIndex1M,I3279,TRUE,_xll.ohTrigger(RecalcTrigger,Trigger1M)),NA())</f>
        <v>1.9092989968303442E-2</v>
      </c>
      <c r="O3279" s="44">
        <f>IFERROR(_xll.qlIndexFixing(ONIndex3M,I3279,TRUE,_xll.ohTrigger(RecalcTrigger,Trigger3M)),NA())</f>
        <v>1.9292901010267149E-2</v>
      </c>
      <c r="P3279" s="44">
        <f>IFERROR(_xll.qlIndexFixing(ONIndex6M,I3279,TRUE,_xll.ohTrigger(RecalcTrigger,Trigger6M)),NA())</f>
        <v>1.9352501991144466E-2</v>
      </c>
      <c r="Q3279" s="178">
        <f>IFERROR(_xll.qlIndexFixing(ONIndex1Y,I3279,TRUE,_xll.ohTrigger(RecalcTrigger,Trigger1Y)),NA())</f>
        <v>1.9471675297365598E-2</v>
      </c>
    </row>
    <row r="3280" spans="2:17" x14ac:dyDescent="0.2">
      <c r="B3280" s="39" t="s">
        <v>42</v>
      </c>
      <c r="D3280" s="42">
        <f>_xll.qlCalendarAdvance(Calendar,$D3279,B3280,"f",FALSE)</f>
        <v>62492</v>
      </c>
      <c r="E3280" s="172">
        <f>_xll.qlInterestRateIndexValueDate(IndexON,D3280)</f>
        <v>62492</v>
      </c>
      <c r="F3280" s="188">
        <f>IFERROR(_xll.qlIndexFixing(IndexON,D3280,TRUE,_xll.ohTrigger(RecalcTrigger,TriggerON)),NA())</f>
        <v>1.884788203819654E-2</v>
      </c>
      <c r="H3280" s="42">
        <f>_xll.qlCalendarAdvance(Calendar,$H3279,B3280,"f",FALSE)</f>
        <v>62492</v>
      </c>
      <c r="I3280" s="172">
        <f>_xll.qlInterestRateIndexValueDate(Index1M,$H3280)</f>
        <v>62492</v>
      </c>
      <c r="J3280" s="177">
        <f>IFERROR(_xll.qlIndexFixing(Index1M,$H3280,TRUE,_xll.ohTrigger(RecalcTrigger,Trigger1M)),NA())</f>
        <v>1.9119176176294408E-2</v>
      </c>
      <c r="K3280" s="44">
        <f>IFERROR(_xll.qlIndexFixing(Index3M,H3280,TRUE,_xll.ohTrigger(RecalcTrigger,Trigger3M)),NA())</f>
        <v>1.9367833705122961E-2</v>
      </c>
      <c r="L3280" s="44">
        <f>IFERROR(_xll.qlIndexFixing(Index6M,$H3280,TRUE,_xll.ohTrigger(RecalcTrigger,Trigger6M)),NA())</f>
        <v>1.9496963738359081E-2</v>
      </c>
      <c r="M3280" s="178">
        <f>IFERROR(_xll.qlIndexFixing(Index1Y,$H3280,TRUE,_xll.ohTrigger(RecalcTrigger,Trigger1Y)),NA())</f>
        <v>1.9760428893702109E-2</v>
      </c>
      <c r="N3280" s="177">
        <f>IFERROR(_xll.qlIndexFixing(ONIndex1M,I3280,TRUE,_xll.ohTrigger(RecalcTrigger,Trigger1M)),NA())</f>
        <v>1.909733978889494E-2</v>
      </c>
      <c r="O3280" s="44">
        <f>IFERROR(_xll.qlIndexFixing(ONIndex3M,I3280,TRUE,_xll.ohTrigger(RecalcTrigger,Trigger3M)),NA())</f>
        <v>1.9296846981617932E-2</v>
      </c>
      <c r="P3280" s="44">
        <f>IFERROR(_xll.qlIndexFixing(ONIndex6M,I3280,TRUE,_xll.ohTrigger(RecalcTrigger,Trigger6M)),NA())</f>
        <v>1.9356333206310694E-2</v>
      </c>
      <c r="Q3280" s="178">
        <f>IFERROR(_xll.qlIndexFixing(ONIndex1Y,I3280,TRUE,_xll.ohTrigger(RecalcTrigger,Trigger1Y)),NA())</f>
        <v>1.9475511428069803E-2</v>
      </c>
    </row>
    <row r="3281" spans="2:17" x14ac:dyDescent="0.2">
      <c r="B3281" s="39" t="s">
        <v>42</v>
      </c>
      <c r="D3281" s="42">
        <f>_xll.qlCalendarAdvance(Calendar,$D3280,B3281,"f",FALSE)</f>
        <v>62499</v>
      </c>
      <c r="E3281" s="172">
        <f>_xll.qlInterestRateIndexValueDate(IndexON,D3281)</f>
        <v>62499</v>
      </c>
      <c r="F3281" s="188">
        <f>IFERROR(_xll.qlIndexFixing(IndexON,D3281,TRUE,_xll.ohTrigger(RecalcTrigger,TriggerON)),NA())</f>
        <v>1.8851781720369276E-2</v>
      </c>
      <c r="H3281" s="42">
        <f>_xll.qlCalendarAdvance(Calendar,$H3280,B3281,"f",FALSE)</f>
        <v>62499</v>
      </c>
      <c r="I3281" s="172">
        <f>_xll.qlInterestRateIndexValueDate(Index1M,$H3281)</f>
        <v>62499</v>
      </c>
      <c r="J3281" s="177">
        <f>IFERROR(_xll.qlIndexFixing(Index1M,$H3281,TRUE,_xll.ohTrigger(RecalcTrigger,Trigger1M)),NA())</f>
        <v>1.91234820107045E-2</v>
      </c>
      <c r="K3281" s="44">
        <f>IFERROR(_xll.qlIndexFixing(Index3M,H3281,TRUE,_xll.ohTrigger(RecalcTrigger,Trigger3M)),NA())</f>
        <v>1.9370897535411546E-2</v>
      </c>
      <c r="L3281" s="44">
        <f>IFERROR(_xll.qlIndexFixing(Index6M,$H3281,TRUE,_xll.ohTrigger(RecalcTrigger,Trigger6M)),NA())</f>
        <v>1.9500621124652687E-2</v>
      </c>
      <c r="M3281" s="178">
        <f>IFERROR(_xll.qlIndexFixing(Index1Y,$H3281,TRUE,_xll.ohTrigger(RecalcTrigger,Trigger1Y)),NA())</f>
        <v>1.9763925512338965E-2</v>
      </c>
      <c r="N3281" s="177">
        <f>IFERROR(_xll.qlIndexFixing(ONIndex1M,I3281,TRUE,_xll.ohTrigger(RecalcTrigger,Trigger1M)),NA())</f>
        <v>1.9101672513421875E-2</v>
      </c>
      <c r="O3281" s="44">
        <f>IFERROR(_xll.qlIndexFixing(ONIndex3M,I3281,TRUE,_xll.ohTrigger(RecalcTrigger,Trigger3M)),NA())</f>
        <v>1.9300777443790329E-2</v>
      </c>
      <c r="P3281" s="44">
        <f>IFERROR(_xll.qlIndexFixing(ONIndex6M,I3281,TRUE,_xll.ohTrigger(RecalcTrigger,Trigger6M)),NA())</f>
        <v>1.9360149363645274E-2</v>
      </c>
      <c r="Q3281" s="178">
        <f>IFERROR(_xll.qlIndexFixing(ONIndex1Y,I3281,TRUE,_xll.ohTrigger(RecalcTrigger,Trigger1Y)),NA())</f>
        <v>1.9479332481410205E-2</v>
      </c>
    </row>
    <row r="3282" spans="2:17" x14ac:dyDescent="0.2">
      <c r="B3282" s="39" t="s">
        <v>42</v>
      </c>
      <c r="D3282" s="42">
        <f>_xll.qlCalendarAdvance(Calendar,$D3281,B3282,"f",FALSE)</f>
        <v>62506</v>
      </c>
      <c r="E3282" s="172">
        <f>_xll.qlInterestRateIndexValueDate(IndexON,D3282)</f>
        <v>62506</v>
      </c>
      <c r="F3282" s="188">
        <f>IFERROR(_xll.qlIndexFixing(IndexON,D3282,TRUE,_xll.ohTrigger(RecalcTrigger,TriggerON)),NA())</f>
        <v>1.8855666014770955E-2</v>
      </c>
      <c r="H3282" s="42">
        <f>_xll.qlCalendarAdvance(Calendar,$H3281,B3282,"f",FALSE)</f>
        <v>62506</v>
      </c>
      <c r="I3282" s="172">
        <f>_xll.qlInterestRateIndexValueDate(Index1M,$H3282)</f>
        <v>62506</v>
      </c>
      <c r="J3282" s="177">
        <f>IFERROR(_xll.qlIndexFixing(Index1M,$H3282,TRUE,_xll.ohTrigger(RecalcTrigger,Trigger1M)),NA())</f>
        <v>1.9127770725908422E-2</v>
      </c>
      <c r="K3282" s="44">
        <f>IFERROR(_xll.qlIndexFixing(Index3M,H3282,TRUE,_xll.ohTrigger(RecalcTrigger,Trigger3M)),NA())</f>
        <v>1.9374731922031308E-2</v>
      </c>
      <c r="L3282" s="44">
        <f>IFERROR(_xll.qlIndexFixing(Index6M,$H3282,TRUE,_xll.ohTrigger(RecalcTrigger,Trigger6M)),NA())</f>
        <v>1.9504263314562668E-2</v>
      </c>
      <c r="M3282" s="178">
        <f>IFERROR(_xll.qlIndexFixing(Index1Y,$H3282,TRUE,_xll.ohTrigger(RecalcTrigger,Trigger1Y)),NA())</f>
        <v>1.9767406768306683E-2</v>
      </c>
      <c r="N3282" s="177">
        <f>IFERROR(_xll.qlIndexFixing(ONIndex1M,I3282,TRUE,_xll.ohTrigger(RecalcTrigger,Trigger1M)),NA())</f>
        <v>1.9105988141397967E-2</v>
      </c>
      <c r="O3282" s="44">
        <f>IFERROR(_xll.qlIndexFixing(ONIndex3M,I3282,TRUE,_xll.ohTrigger(RecalcTrigger,Trigger3M)),NA())</f>
        <v>1.9304692396865386E-2</v>
      </c>
      <c r="P3282" s="44">
        <f>IFERROR(_xll.qlIndexFixing(ONIndex6M,I3282,TRUE,_xll.ohTrigger(RecalcTrigger,Trigger6M)),NA())</f>
        <v>1.936395046282402E-2</v>
      </c>
      <c r="Q3282" s="178">
        <f>IFERROR(_xll.qlIndexFixing(ONIndex1Y,I3282,TRUE,_xll.ohTrigger(RecalcTrigger,Trigger1Y)),NA())</f>
        <v>1.948313845730576E-2</v>
      </c>
    </row>
    <row r="3283" spans="2:17" x14ac:dyDescent="0.2">
      <c r="B3283" s="39" t="s">
        <v>42</v>
      </c>
      <c r="D3283" s="42">
        <f>_xll.qlCalendarAdvance(Calendar,$D3282,B3283,"f",FALSE)</f>
        <v>62513</v>
      </c>
      <c r="E3283" s="172">
        <f>_xll.qlInterestRateIndexValueDate(IndexON,D3283)</f>
        <v>62513</v>
      </c>
      <c r="F3283" s="188">
        <f>IFERROR(_xll.qlIndexFixing(IndexON,D3283,TRUE,_xll.ohTrigger(RecalcTrigger,TriggerON)),NA())</f>
        <v>1.8859534921482624E-2</v>
      </c>
      <c r="H3283" s="42">
        <f>_xll.qlCalendarAdvance(Calendar,$H3282,B3283,"f",FALSE)</f>
        <v>62513</v>
      </c>
      <c r="I3283" s="172">
        <f>_xll.qlInterestRateIndexValueDate(Index1M,$H3283)</f>
        <v>62513</v>
      </c>
      <c r="J3283" s="177">
        <f>IFERROR(_xll.qlIndexFixing(Index1M,$H3283,TRUE,_xll.ohTrigger(RecalcTrigger,Trigger1M)),NA())</f>
        <v>1.9132042321885912E-2</v>
      </c>
      <c r="K3283" s="44">
        <f>IFERROR(_xll.qlIndexFixing(Index3M,H3283,TRUE,_xll.ohTrigger(RecalcTrigger,Trigger3M)),NA())</f>
        <v>1.9379334135557102E-2</v>
      </c>
      <c r="L3283" s="44">
        <f>IFERROR(_xll.qlIndexFixing(Index6M,$H3283,TRUE,_xll.ohTrigger(RecalcTrigger,Trigger6M)),NA())</f>
        <v>1.950789030800798E-2</v>
      </c>
      <c r="M3283" s="178">
        <f>IFERROR(_xll.qlIndexFixing(Index1Y,$H3283,TRUE,_xll.ohTrigger(RecalcTrigger,Trigger1Y)),NA())</f>
        <v>1.977087266144828E-2</v>
      </c>
      <c r="N3283" s="177">
        <f>IFERROR(_xll.qlIndexFixing(ONIndex1M,I3283,TRUE,_xll.ohTrigger(RecalcTrigger,Trigger1M)),NA())</f>
        <v>1.9110286672904264E-2</v>
      </c>
      <c r="O3283" s="44">
        <f>IFERROR(_xll.qlIndexFixing(ONIndex3M,I3283,TRUE,_xll.ohTrigger(RecalcTrigger,Trigger3M)),NA())</f>
        <v>1.9308591840762057E-2</v>
      </c>
      <c r="P3283" s="44">
        <f>IFERROR(_xll.qlIndexFixing(ONIndex6M,I3283,TRUE,_xll.ohTrigger(RecalcTrigger,Trigger6M)),NA())</f>
        <v>1.9367736503765887E-2</v>
      </c>
      <c r="Q3283" s="178">
        <f>IFERROR(_xll.qlIndexFixing(ONIndex1Y,I3283,TRUE,_xll.ohTrigger(RecalcTrigger,Trigger1Y)),NA())</f>
        <v>1.948692935567542E-2</v>
      </c>
    </row>
    <row r="3284" spans="2:17" x14ac:dyDescent="0.2">
      <c r="B3284" s="39" t="s">
        <v>42</v>
      </c>
      <c r="D3284" s="42">
        <f>_xll.qlCalendarAdvance(Calendar,$D3283,B3284,"f",FALSE)</f>
        <v>62520</v>
      </c>
      <c r="E3284" s="172">
        <f>_xll.qlInterestRateIndexValueDate(IndexON,D3284)</f>
        <v>62520</v>
      </c>
      <c r="F3284" s="188">
        <f>IFERROR(_xll.qlIndexFixing(IndexON,D3284,TRUE,_xll.ohTrigger(RecalcTrigger,TriggerON)),NA())</f>
        <v>1.8863388440666373E-2</v>
      </c>
      <c r="H3284" s="42">
        <f>_xll.qlCalendarAdvance(Calendar,$H3283,B3284,"f",FALSE)</f>
        <v>62520</v>
      </c>
      <c r="I3284" s="172">
        <f>_xll.qlInterestRateIndexValueDate(Index1M,$H3284)</f>
        <v>62520</v>
      </c>
      <c r="J3284" s="177">
        <f>IFERROR(_xll.qlIndexFixing(Index1M,$H3284,TRUE,_xll.ohTrigger(RecalcTrigger,Trigger1M)),NA())</f>
        <v>1.9138708076336036E-2</v>
      </c>
      <c r="K3284" s="44">
        <f>IFERROR(_xll.qlIndexFixing(Index3M,H3284,TRUE,_xll.ohTrigger(RecalcTrigger,Trigger3M)),NA())</f>
        <v>1.9383918888095458E-2</v>
      </c>
      <c r="L3284" s="44">
        <f>IFERROR(_xll.qlIndexFixing(Index6M,$H3284,TRUE,_xll.ohTrigger(RecalcTrigger,Trigger6M)),NA())</f>
        <v>1.9513819626078673E-2</v>
      </c>
      <c r="M3284" s="178">
        <f>IFERROR(_xll.qlIndexFixing(Index1Y,$H3284,TRUE,_xll.ohTrigger(RecalcTrigger,Trigger1Y)),NA())</f>
        <v>1.9775091688370026E-2</v>
      </c>
      <c r="N3284" s="177">
        <f>IFERROR(_xll.qlIndexFixing(ONIndex1M,I3284,TRUE,_xll.ohTrigger(RecalcTrigger,Trigger1M)),NA())</f>
        <v>1.9114568108102858E-2</v>
      </c>
      <c r="O3284" s="44">
        <f>IFERROR(_xll.qlIndexFixing(ONIndex3M,I3284,TRUE,_xll.ohTrigger(RecalcTrigger,Trigger3M)),NA())</f>
        <v>1.9312475775723481E-2</v>
      </c>
      <c r="P3284" s="44">
        <f>IFERROR(_xll.qlIndexFixing(ONIndex6M,I3284,TRUE,_xll.ohTrigger(RecalcTrigger,Trigger6M)),NA())</f>
        <v>1.9371507486795059E-2</v>
      </c>
      <c r="Q3284" s="178">
        <f>IFERROR(_xll.qlIndexFixing(ONIndex1Y,I3284,TRUE,_xll.ohTrigger(RecalcTrigger,Trigger1Y)),NA())</f>
        <v>1.949070517684337E-2</v>
      </c>
    </row>
    <row r="3285" spans="2:17" x14ac:dyDescent="0.2">
      <c r="B3285" s="39" t="s">
        <v>42</v>
      </c>
      <c r="D3285" s="42">
        <f>_xll.qlCalendarAdvance(Calendar,$D3284,B3285,"f",FALSE)</f>
        <v>62527</v>
      </c>
      <c r="E3285" s="172">
        <f>_xll.qlInterestRateIndexValueDate(IndexON,D3285)</f>
        <v>62527</v>
      </c>
      <c r="F3285" s="188">
        <f>IFERROR(_xll.qlIndexFixing(IndexON,D3285,TRUE,_xll.ohTrigger(RecalcTrigger,TriggerON)),NA())</f>
        <v>1.8867226572241158E-2</v>
      </c>
      <c r="H3285" s="42">
        <f>_xll.qlCalendarAdvance(Calendar,$H3284,B3285,"f",FALSE)</f>
        <v>62527</v>
      </c>
      <c r="I3285" s="172">
        <f>_xll.qlInterestRateIndexValueDate(Index1M,$H3285)</f>
        <v>62527</v>
      </c>
      <c r="J3285" s="177">
        <f>IFERROR(_xll.qlIndexFixing(Index1M,$H3285,TRUE,_xll.ohTrigger(RecalcTrigger,Trigger1M)),NA())</f>
        <v>1.914294243097887E-2</v>
      </c>
      <c r="K3285" s="44">
        <f>IFERROR(_xll.qlIndexFixing(Index3M,H3285,TRUE,_xll.ohTrigger(RecalcTrigger,Trigger3M)),NA())</f>
        <v>1.938770471368062E-2</v>
      </c>
      <c r="L3285" s="44">
        <f>IFERROR(_xll.qlIndexFixing(Index6M,$H3285,TRUE,_xll.ohTrigger(RecalcTrigger,Trigger6M)),NA())</f>
        <v>1.9517413543505308E-2</v>
      </c>
      <c r="M3285" s="178">
        <f>IFERROR(_xll.qlIndexFixing(Index1Y,$H3285,TRUE,_xll.ohTrigger(RecalcTrigger,Trigger1Y)),NA())</f>
        <v>1.9778525942236478E-2</v>
      </c>
      <c r="N3285" s="177">
        <f>IFERROR(_xll.qlIndexFixing(ONIndex1M,I3285,TRUE,_xll.ohTrigger(RecalcTrigger,Trigger1M)),NA())</f>
        <v>1.9118832446912704E-2</v>
      </c>
      <c r="O3285" s="44">
        <f>IFERROR(_xll.qlIndexFixing(ONIndex3M,I3285,TRUE,_xll.ohTrigger(RecalcTrigger,Trigger3M)),NA())</f>
        <v>1.9316344201425473E-2</v>
      </c>
      <c r="P3285" s="44">
        <f>IFERROR(_xll.qlIndexFixing(ONIndex6M,I3285,TRUE,_xll.ohTrigger(RecalcTrigger,Trigger6M)),NA())</f>
        <v>1.9375263411749444E-2</v>
      </c>
      <c r="Q3285" s="178">
        <f>IFERROR(_xll.qlIndexFixing(ONIndex1Y,I3285,TRUE,_xll.ohTrigger(RecalcTrigger,Trigger1Y)),NA())</f>
        <v>1.9494465920647519E-2</v>
      </c>
    </row>
    <row r="3286" spans="2:17" x14ac:dyDescent="0.2">
      <c r="B3286" s="39" t="s">
        <v>42</v>
      </c>
      <c r="D3286" s="42">
        <f>_xll.qlCalendarAdvance(Calendar,$D3285,B3286,"f",FALSE)</f>
        <v>62534</v>
      </c>
      <c r="E3286" s="172">
        <f>_xll.qlInterestRateIndexValueDate(IndexON,D3286)</f>
        <v>62534</v>
      </c>
      <c r="F3286" s="188">
        <f>IFERROR(_xll.qlIndexFixing(IndexON,D3286,TRUE,_xll.ohTrigger(RecalcTrigger,TriggerON)),NA())</f>
        <v>1.8871049315963839E-2</v>
      </c>
      <c r="H3286" s="42">
        <f>_xll.qlCalendarAdvance(Calendar,$H3285,B3286,"f",FALSE)</f>
        <v>62534</v>
      </c>
      <c r="I3286" s="172">
        <f>_xll.qlInterestRateIndexValueDate(Index1M,$H3286)</f>
        <v>62534</v>
      </c>
      <c r="J3286" s="177">
        <f>IFERROR(_xll.qlIndexFixing(Index1M,$H3286,TRUE,_xll.ohTrigger(RecalcTrigger,Trigger1M)),NA())</f>
        <v>1.9150365744444921E-2</v>
      </c>
      <c r="K3286" s="44">
        <f>IFERROR(_xll.qlIndexFixing(Index3M,H3286,TRUE,_xll.ohTrigger(RecalcTrigger,Trigger3M)),NA())</f>
        <v>1.9391474958727905E-2</v>
      </c>
      <c r="L3286" s="44">
        <f>IFERROR(_xll.qlIndexFixing(Index6M,$H3286,TRUE,_xll.ohTrigger(RecalcTrigger,Trigger6M)),NA())</f>
        <v>1.952099226188508E-2</v>
      </c>
      <c r="M3286" s="178">
        <f>IFERROR(_xll.qlIndexFixing(Index1Y,$H3286,TRUE,_xll.ohTrigger(RecalcTrigger,Trigger1Y)),NA())</f>
        <v>1.9781944832004475E-2</v>
      </c>
      <c r="N3286" s="177">
        <f>IFERROR(_xll.qlIndexFixing(ONIndex1M,I3286,TRUE,_xll.ohTrigger(RecalcTrigger,Trigger1M)),NA())</f>
        <v>1.91230796893338E-2</v>
      </c>
      <c r="O3286" s="44">
        <f>IFERROR(_xll.qlIndexFixing(ONIndex3M,I3286,TRUE,_xll.ohTrigger(RecalcTrigger,Trigger3M)),NA())</f>
        <v>1.9320197118111171E-2</v>
      </c>
      <c r="P3286" s="44">
        <f>IFERROR(_xll.qlIndexFixing(ONIndex6M,I3286,TRUE,_xll.ohTrigger(RecalcTrigger,Trigger6M)),NA())</f>
        <v>1.9379004278466949E-2</v>
      </c>
      <c r="Q3286" s="178">
        <f>IFERROR(_xll.qlIndexFixing(ONIndex1Y,I3286,TRUE,_xll.ohTrigger(RecalcTrigger,Trigger1Y)),NA())</f>
        <v>1.9498211586844727E-2</v>
      </c>
    </row>
    <row r="3287" spans="2:17" x14ac:dyDescent="0.2">
      <c r="B3287" s="39" t="s">
        <v>42</v>
      </c>
      <c r="D3287" s="42">
        <f>_xll.qlCalendarAdvance(Calendar,$D3286,B3287,"f",FALSE)</f>
        <v>62541</v>
      </c>
      <c r="E3287" s="172">
        <f>_xll.qlInterestRateIndexValueDate(IndexON,D3287)</f>
        <v>62541</v>
      </c>
      <c r="F3287" s="188">
        <f>IFERROR(_xll.qlIndexFixing(IndexON,D3287,TRUE,_xll.ohTrigger(RecalcTrigger,TriggerON)),NA())</f>
        <v>1.8874856672158602E-2</v>
      </c>
      <c r="H3287" s="42">
        <f>_xll.qlCalendarAdvance(Calendar,$H3286,B3287,"f",FALSE)</f>
        <v>62541</v>
      </c>
      <c r="I3287" s="172">
        <f>_xll.qlInterestRateIndexValueDate(Index1M,$H3287)</f>
        <v>62541</v>
      </c>
      <c r="J3287" s="177">
        <f>IFERROR(_xll.qlIndexFixing(Index1M,$H3287,TRUE,_xll.ohTrigger(RecalcTrigger,Trigger1M)),NA())</f>
        <v>1.915135977479452E-2</v>
      </c>
      <c r="K3287" s="44">
        <f>IFERROR(_xll.qlIndexFixing(Index3M,H3287,TRUE,_xll.ohTrigger(RecalcTrigger,Trigger3M)),NA())</f>
        <v>1.9395229623195034E-2</v>
      </c>
      <c r="L3287" s="44">
        <f>IFERROR(_xll.qlIndexFixing(Index6M,$H3287,TRUE,_xll.ohTrigger(RecalcTrigger,Trigger6M)),NA())</f>
        <v>1.9524555781137824E-2</v>
      </c>
      <c r="M3287" s="178">
        <f>IFERROR(_xll.qlIndexFixing(Index1Y,$H3287,TRUE,_xll.ohTrigger(RecalcTrigger,Trigger1Y)),NA())</f>
        <v>1.9785348357519227E-2</v>
      </c>
      <c r="N3287" s="177">
        <f>IFERROR(_xll.qlIndexFixing(ONIndex1M,I3287,TRUE,_xll.ohTrigger(RecalcTrigger,Trigger1M)),NA())</f>
        <v>1.9127309835366146E-2</v>
      </c>
      <c r="O3287" s="44">
        <f>IFERROR(_xll.qlIndexFixing(ONIndex3M,I3287,TRUE,_xll.ohTrigger(RecalcTrigger,Trigger3M)),NA())</f>
        <v>1.9324034525618483E-2</v>
      </c>
      <c r="P3287" s="44">
        <f>IFERROR(_xll.qlIndexFixing(ONIndex6M,I3287,TRUE,_xll.ohTrigger(RecalcTrigger,Trigger6M)),NA())</f>
        <v>1.938273008727176E-2</v>
      </c>
      <c r="Q3287" s="178">
        <f>IFERROR(_xll.qlIndexFixing(ONIndex1Y,I3287,TRUE,_xll.ohTrigger(RecalcTrigger,Trigger1Y)),NA())</f>
        <v>1.9501942175678133E-2</v>
      </c>
    </row>
    <row r="3288" spans="2:17" x14ac:dyDescent="0.2">
      <c r="B3288" s="39" t="s">
        <v>42</v>
      </c>
      <c r="D3288" s="42">
        <f>_xll.qlCalendarAdvance(Calendar,$D3287,B3288,"f",FALSE)</f>
        <v>62548</v>
      </c>
      <c r="E3288" s="172">
        <f>_xll.qlInterestRateIndexValueDate(IndexON,D3288)</f>
        <v>62548</v>
      </c>
      <c r="F3288" s="188">
        <f>IFERROR(_xll.qlIndexFixing(IndexON,D3288,TRUE,_xll.ohTrigger(RecalcTrigger,TriggerON)),NA())</f>
        <v>1.8878648640663354E-2</v>
      </c>
      <c r="H3288" s="42">
        <f>_xll.qlCalendarAdvance(Calendar,$H3287,B3288,"f",FALSE)</f>
        <v>62548</v>
      </c>
      <c r="I3288" s="172">
        <f>_xll.qlInterestRateIndexValueDate(Index1M,$H3288)</f>
        <v>62548</v>
      </c>
      <c r="J3288" s="177">
        <f>IFERROR(_xll.qlIndexFixing(Index1M,$H3288,TRUE,_xll.ohTrigger(RecalcTrigger,Trigger1M)),NA())</f>
        <v>1.9154743081316632E-2</v>
      </c>
      <c r="K3288" s="44">
        <f>IFERROR(_xll.qlIndexFixing(Index3M,H3288,TRUE,_xll.ohTrigger(RecalcTrigger,Trigger3M)),NA())</f>
        <v>1.9398189925840702E-2</v>
      </c>
      <c r="L3288" s="44">
        <f>IFERROR(_xll.qlIndexFixing(Index6M,$H3288,TRUE,_xll.ohTrigger(RecalcTrigger,Trigger6M)),NA())</f>
        <v>1.9527335234402813E-2</v>
      </c>
      <c r="M3288" s="178">
        <f>IFERROR(_xll.qlIndexFixing(Index1Y,$H3288,TRUE,_xll.ohTrigger(RecalcTrigger,Trigger1Y)),NA())</f>
        <v>1.9788736518626837E-2</v>
      </c>
      <c r="N3288" s="177">
        <f>IFERROR(_xll.qlIndexFixing(ONIndex1M,I3288,TRUE,_xll.ohTrigger(RecalcTrigger,Trigger1M)),NA())</f>
        <v>1.9131522885171837E-2</v>
      </c>
      <c r="O3288" s="44">
        <f>IFERROR(_xll.qlIndexFixing(ONIndex3M,I3288,TRUE,_xll.ohTrigger(RecalcTrigger,Trigger3M)),NA())</f>
        <v>1.9327856424028456E-2</v>
      </c>
      <c r="P3288" s="44">
        <f>IFERROR(_xll.qlIndexFixing(ONIndex6M,I3288,TRUE,_xll.ohTrigger(RecalcTrigger,Trigger6M)),NA())</f>
        <v>1.9386440838001784E-2</v>
      </c>
      <c r="Q3288" s="178">
        <f>IFERROR(_xll.qlIndexFixing(ONIndex1Y,I3288,TRUE,_xll.ohTrigger(RecalcTrigger,Trigger1Y)),NA())</f>
        <v>1.9505657687228783E-2</v>
      </c>
    </row>
    <row r="3289" spans="2:17" x14ac:dyDescent="0.2">
      <c r="B3289" s="39" t="s">
        <v>42</v>
      </c>
      <c r="D3289" s="42">
        <f>_xll.qlCalendarAdvance(Calendar,$D3288,B3289,"f",FALSE)</f>
        <v>62555</v>
      </c>
      <c r="E3289" s="172">
        <f>_xll.qlInterestRateIndexValueDate(IndexON,D3289)</f>
        <v>62555</v>
      </c>
      <c r="F3289" s="188">
        <f>IFERROR(_xll.qlIndexFixing(IndexON,D3289,TRUE,_xll.ohTrigger(RecalcTrigger,TriggerON)),NA())</f>
        <v>1.888242522155914E-2</v>
      </c>
      <c r="H3289" s="42">
        <f>_xll.qlCalendarAdvance(Calendar,$H3288,B3289,"f",FALSE)</f>
        <v>62555</v>
      </c>
      <c r="I3289" s="172">
        <f>_xll.qlInterestRateIndexValueDate(Index1M,$H3289)</f>
        <v>62555</v>
      </c>
      <c r="J3289" s="177">
        <f>IFERROR(_xll.qlIndexFixing(Index1M,$H3289,TRUE,_xll.ohTrigger(RecalcTrigger,Trigger1M)),NA())</f>
        <v>1.9158909953042518E-2</v>
      </c>
      <c r="K3289" s="44">
        <f>IFERROR(_xll.qlIndexFixing(Index3M,H3289,TRUE,_xll.ohTrigger(RecalcTrigger,Trigger3M)),NA())</f>
        <v>1.9401914344438175E-2</v>
      </c>
      <c r="L3289" s="44">
        <f>IFERROR(_xll.qlIndexFixing(Index6M,$H3289,TRUE,_xll.ohTrigger(RecalcTrigger,Trigger6M)),NA())</f>
        <v>1.9530869252661162E-2</v>
      </c>
      <c r="M3289" s="178">
        <f>IFERROR(_xll.qlIndexFixing(Index1Y,$H3289,TRUE,_xll.ohTrigger(RecalcTrigger,Trigger1Y)),NA())</f>
        <v>1.9792109315172966E-2</v>
      </c>
      <c r="N3289" s="177">
        <f>IFERROR(_xll.qlIndexFixing(ONIndex1M,I3289,TRUE,_xll.ohTrigger(RecalcTrigger,Trigger1M)),NA())</f>
        <v>1.9135718838507731E-2</v>
      </c>
      <c r="O3289" s="44">
        <f>IFERROR(_xll.qlIndexFixing(ONIndex3M,I3289,TRUE,_xll.ohTrigger(RecalcTrigger,Trigger3M)),NA())</f>
        <v>1.9331662813422135E-2</v>
      </c>
      <c r="P3289" s="44">
        <f>IFERROR(_xll.qlIndexFixing(ONIndex6M,I3289,TRUE,_xll.ohTrigger(RecalcTrigger,Trigger6M)),NA())</f>
        <v>1.9390136530575974E-2</v>
      </c>
      <c r="Q3289" s="178">
        <f>IFERROR(_xll.qlIndexFixing(ONIndex1Y,I3289,TRUE,_xll.ohTrigger(RecalcTrigger,Trigger1Y)),NA())</f>
        <v>1.9509358121334586E-2</v>
      </c>
    </row>
    <row r="3290" spans="2:17" x14ac:dyDescent="0.2">
      <c r="B3290" s="39" t="s">
        <v>42</v>
      </c>
      <c r="D3290" s="42">
        <f>_xll.qlCalendarAdvance(Calendar,$D3289,B3290,"f",FALSE)</f>
        <v>62562</v>
      </c>
      <c r="E3290" s="172">
        <f>_xll.qlInterestRateIndexValueDate(IndexON,D3290)</f>
        <v>62562</v>
      </c>
      <c r="F3290" s="188">
        <f>IFERROR(_xll.qlIndexFixing(IndexON,D3290,TRUE,_xll.ohTrigger(RecalcTrigger,TriggerON)),NA())</f>
        <v>1.888618641468387E-2</v>
      </c>
      <c r="H3290" s="42">
        <f>_xll.qlCalendarAdvance(Calendar,$H3289,B3290,"f",FALSE)</f>
        <v>62562</v>
      </c>
      <c r="I3290" s="172">
        <f>_xll.qlInterestRateIndexValueDate(Index1M,$H3290)</f>
        <v>62562</v>
      </c>
      <c r="J3290" s="177">
        <f>IFERROR(_xll.qlIndexFixing(Index1M,$H3290,TRUE,_xll.ohTrigger(RecalcTrigger,Trigger1M)),NA())</f>
        <v>1.9163059703725376E-2</v>
      </c>
      <c r="K3290" s="44">
        <f>IFERROR(_xll.qlIndexFixing(Index3M,H3290,TRUE,_xll.ohTrigger(RecalcTrigger,Trigger3M)),NA())</f>
        <v>1.9405623183112765E-2</v>
      </c>
      <c r="L3290" s="44">
        <f>IFERROR(_xll.qlIndexFixing(Index6M,$H3290,TRUE,_xll.ohTrigger(RecalcTrigger,Trigger6M)),NA())</f>
        <v>1.9534388072329958E-2</v>
      </c>
      <c r="M3290" s="178">
        <f>IFERROR(_xll.qlIndexFixing(Index1Y,$H3290,TRUE,_xll.ohTrigger(RecalcTrigger,Trigger1Y)),NA())</f>
        <v>1.9795466747004817E-2</v>
      </c>
      <c r="N3290" s="177">
        <f>IFERROR(_xll.qlIndexFixing(ONIndex1M,I3290,TRUE,_xll.ohTrigger(RecalcTrigger,Trigger1M)),NA())</f>
        <v>1.9139897695292785E-2</v>
      </c>
      <c r="O3290" s="44">
        <f>IFERROR(_xll.qlIndexFixing(ONIndex3M,I3290,TRUE,_xll.ohTrigger(RecalcTrigger,Trigger3M)),NA())</f>
        <v>1.9335453693556381E-2</v>
      </c>
      <c r="P3290" s="44">
        <f>IFERROR(_xll.qlIndexFixing(ONIndex6M,I3290,TRUE,_xll.ohTrigger(RecalcTrigger,Trigger6M)),NA())</f>
        <v>1.9393817164994331E-2</v>
      </c>
      <c r="Q3290" s="178">
        <f>IFERROR(_xll.qlIndexFixing(ONIndex1Y,I3290,TRUE,_xll.ohTrigger(RecalcTrigger,Trigger1Y)),NA())</f>
        <v>1.951304347799554E-2</v>
      </c>
    </row>
    <row r="3291" spans="2:17" x14ac:dyDescent="0.2">
      <c r="B3291" s="39" t="s">
        <v>42</v>
      </c>
      <c r="D3291" s="42">
        <f>_xll.qlCalendarAdvance(Calendar,$D3290,B3291,"f",FALSE)</f>
        <v>62569</v>
      </c>
      <c r="E3291" s="172">
        <f>_xll.qlInterestRateIndexValueDate(IndexON,D3291)</f>
        <v>62569</v>
      </c>
      <c r="F3291" s="188">
        <f>IFERROR(_xll.qlIndexFixing(IndexON,D3291,TRUE,_xll.ohTrigger(RecalcTrigger,TriggerON)),NA())</f>
        <v>1.8889932220280681E-2</v>
      </c>
      <c r="H3291" s="42">
        <f>_xll.qlCalendarAdvance(Calendar,$H3290,B3291,"f",FALSE)</f>
        <v>62569</v>
      </c>
      <c r="I3291" s="172">
        <f>_xll.qlInterestRateIndexValueDate(Index1M,$H3291)</f>
        <v>62569</v>
      </c>
      <c r="J3291" s="177">
        <f>IFERROR(_xll.qlIndexFixing(Index1M,$H3291,TRUE,_xll.ohTrigger(RecalcTrigger,Trigger1M)),NA())</f>
        <v>1.9167192333354399E-2</v>
      </c>
      <c r="K3291" s="44">
        <f>IFERROR(_xll.qlIndexFixing(Index3M,H3291,TRUE,_xll.ohTrigger(RecalcTrigger,Trigger3M)),NA())</f>
        <v>1.9409316441824392E-2</v>
      </c>
      <c r="L3291" s="44">
        <f>IFERROR(_xll.qlIndexFixing(Index6M,$H3291,TRUE,_xll.ohTrigger(RecalcTrigger,Trigger6M)),NA())</f>
        <v>1.9537891693331259E-2</v>
      </c>
      <c r="M3291" s="178">
        <f>IFERROR(_xll.qlIndexFixing(Index1Y,$H3291,TRUE,_xll.ohTrigger(RecalcTrigger,Trigger1Y)),NA())</f>
        <v>1.9798808813970482E-2</v>
      </c>
      <c r="N3291" s="177">
        <f>IFERROR(_xll.qlIndexFixing(ONIndex1M,I3291,TRUE,_xll.ohTrigger(RecalcTrigger,Trigger1M)),NA())</f>
        <v>1.9144059455851181E-2</v>
      </c>
      <c r="O3291" s="44">
        <f>IFERROR(_xll.qlIndexFixing(ONIndex3M,I3291,TRUE,_xll.ohTrigger(RecalcTrigger,Trigger3M)),NA())</f>
        <v>1.9339229064593288E-2</v>
      </c>
      <c r="P3291" s="44">
        <f>IFERROR(_xll.qlIndexFixing(ONIndex6M,I3291,TRUE,_xll.ohTrigger(RecalcTrigger,Trigger6M)),NA())</f>
        <v>1.9397482741418948E-2</v>
      </c>
      <c r="Q3291" s="178">
        <f>IFERROR(_xll.qlIndexFixing(ONIndex1Y,I3291,TRUE,_xll.ohTrigger(RecalcTrigger,Trigger1Y)),NA())</f>
        <v>1.9516713757373738E-2</v>
      </c>
    </row>
    <row r="3292" spans="2:17" x14ac:dyDescent="0.2">
      <c r="B3292" s="39" t="s">
        <v>42</v>
      </c>
      <c r="D3292" s="42">
        <f>_xll.qlCalendarAdvance(Calendar,$D3291,B3292,"f",FALSE)</f>
        <v>62576</v>
      </c>
      <c r="E3292" s="172">
        <f>_xll.qlInterestRateIndexValueDate(IndexON,D3292)</f>
        <v>62576</v>
      </c>
      <c r="F3292" s="188">
        <f>IFERROR(_xll.qlIndexFixing(IndexON,D3292,TRUE,_xll.ohTrigger(RecalcTrigger,TriggerON)),NA())</f>
        <v>1.8893662638187481E-2</v>
      </c>
      <c r="H3292" s="42">
        <f>_xll.qlCalendarAdvance(Calendar,$H3291,B3292,"f",FALSE)</f>
        <v>62576</v>
      </c>
      <c r="I3292" s="172">
        <f>_xll.qlInterestRateIndexValueDate(Index1M,$H3292)</f>
        <v>62576</v>
      </c>
      <c r="J3292" s="177">
        <f>IFERROR(_xll.qlIndexFixing(Index1M,$H3292,TRUE,_xll.ohTrigger(RecalcTrigger,Trigger1M)),NA())</f>
        <v>1.9171307841910679E-2</v>
      </c>
      <c r="K3292" s="44">
        <f>IFERROR(_xll.qlIndexFixing(Index3M,H3292,TRUE,_xll.ohTrigger(RecalcTrigger,Trigger3M)),NA())</f>
        <v>1.9412994120527639E-2</v>
      </c>
      <c r="L3292" s="44">
        <f>IFERROR(_xll.qlIndexFixing(Index6M,$H3292,TRUE,_xll.ohTrigger(RecalcTrigger,Trigger6M)),NA())</f>
        <v>1.95413801155849E-2</v>
      </c>
      <c r="M3292" s="178">
        <f>IFERROR(_xll.qlIndexFixing(Index1Y,$H3292,TRUE,_xll.ohTrigger(RecalcTrigger,Trigger1Y)),NA())</f>
        <v>1.9802135515918286E-2</v>
      </c>
      <c r="N3292" s="177">
        <f>IFERROR(_xll.qlIndexFixing(ONIndex1M,I3292,TRUE,_xll.ohTrigger(RecalcTrigger,Trigger1M)),NA())</f>
        <v>1.9148204119939782E-2</v>
      </c>
      <c r="O3292" s="44">
        <f>IFERROR(_xll.qlIndexFixing(ONIndex3M,I3292,TRUE,_xll.ohTrigger(RecalcTrigger,Trigger3M)),NA())</f>
        <v>1.9342988926694948E-2</v>
      </c>
      <c r="P3292" s="44">
        <f>IFERROR(_xll.qlIndexFixing(ONIndex6M,I3292,TRUE,_xll.ohTrigger(RecalcTrigger,Trigger6M)),NA())</f>
        <v>1.9401133259849823E-2</v>
      </c>
      <c r="Q3292" s="178">
        <f>IFERROR(_xll.qlIndexFixing(ONIndex1Y,I3292,TRUE,_xll.ohTrigger(RecalcTrigger,Trigger1Y)),NA())</f>
        <v>1.9520368959388135E-2</v>
      </c>
    </row>
    <row r="3293" spans="2:17" x14ac:dyDescent="0.2">
      <c r="B3293" s="39" t="s">
        <v>42</v>
      </c>
      <c r="D3293" s="42">
        <f>_xll.qlCalendarAdvance(Calendar,$D3292,B3293,"f",FALSE)</f>
        <v>62583</v>
      </c>
      <c r="E3293" s="172">
        <f>_xll.qlInterestRateIndexValueDate(IndexON,D3293)</f>
        <v>62583</v>
      </c>
      <c r="F3293" s="188">
        <f>IFERROR(_xll.qlIndexFixing(IndexON,D3293,TRUE,_xll.ohTrigger(RecalcTrigger,TriggerON)),NA())</f>
        <v>1.8897377668404269E-2</v>
      </c>
      <c r="H3293" s="42">
        <f>_xll.qlCalendarAdvance(Calendar,$H3292,B3293,"f",FALSE)</f>
        <v>62583</v>
      </c>
      <c r="I3293" s="172">
        <f>_xll.qlInterestRateIndexValueDate(Index1M,$H3293)</f>
        <v>62583</v>
      </c>
      <c r="J3293" s="177">
        <f>IFERROR(_xll.qlIndexFixing(Index1M,$H3293,TRUE,_xll.ohTrigger(RecalcTrigger,Trigger1M)),NA())</f>
        <v>1.9176200881155864E-2</v>
      </c>
      <c r="K3293" s="44">
        <f>IFERROR(_xll.qlIndexFixing(Index3M,H3293,TRUE,_xll.ohTrigger(RecalcTrigger,Trigger3M)),NA())</f>
        <v>1.9417430415332844E-2</v>
      </c>
      <c r="L3293" s="44">
        <f>IFERROR(_xll.qlIndexFixing(Index6M,$H3293,TRUE,_xll.ohTrigger(RecalcTrigger,Trigger6M)),NA())</f>
        <v>1.9545617710455113E-2</v>
      </c>
      <c r="M3293" s="178">
        <f>IFERROR(_xll.qlIndexFixing(Index1Y,$H3293,TRUE,_xll.ohTrigger(RecalcTrigger,Trigger1Y)),NA())</f>
        <v>1.9805446852697417E-2</v>
      </c>
      <c r="N3293" s="177">
        <f>IFERROR(_xll.qlIndexFixing(ONIndex1M,I3293,TRUE,_xll.ohTrigger(RecalcTrigger,Trigger1M)),NA())</f>
        <v>1.9152331687720681E-2</v>
      </c>
      <c r="O3293" s="44">
        <f>IFERROR(_xll.qlIndexFixing(ONIndex3M,I3293,TRUE,_xll.ohTrigger(RecalcTrigger,Trigger3M)),NA())</f>
        <v>1.934673327945613E-2</v>
      </c>
      <c r="P3293" s="44">
        <f>IFERROR(_xll.qlIndexFixing(ONIndex6M,I3293,TRUE,_xll.ohTrigger(RecalcTrigger,Trigger6M)),NA())</f>
        <v>1.9404768720043819E-2</v>
      </c>
      <c r="Q3293" s="178">
        <f>IFERROR(_xll.qlIndexFixing(ONIndex1Y,I3293,TRUE,_xll.ohTrigger(RecalcTrigger,Trigger1Y)),NA())</f>
        <v>1.952400908379559E-2</v>
      </c>
    </row>
    <row r="3294" spans="2:17" x14ac:dyDescent="0.2">
      <c r="B3294" s="39" t="s">
        <v>42</v>
      </c>
      <c r="D3294" s="42">
        <f>_xll.qlCalendarAdvance(Calendar,$D3293,B3294,"f",FALSE)</f>
        <v>62590</v>
      </c>
      <c r="E3294" s="172">
        <f>_xll.qlInterestRateIndexValueDate(IndexON,D3294)</f>
        <v>62590</v>
      </c>
      <c r="F3294" s="188">
        <f>IFERROR(_xll.qlIndexFixing(IndexON,D3294,TRUE,_xll.ohTrigger(RecalcTrigger,TriggerON)),NA())</f>
        <v>1.8901077310850001E-2</v>
      </c>
      <c r="H3294" s="42">
        <f>_xll.qlCalendarAdvance(Calendar,$H3293,B3294,"f",FALSE)</f>
        <v>62590</v>
      </c>
      <c r="I3294" s="172">
        <f>_xll.qlInterestRateIndexValueDate(Index1M,$H3294)</f>
        <v>62590</v>
      </c>
      <c r="J3294" s="177">
        <f>IFERROR(_xll.qlIndexFixing(Index1M,$H3294,TRUE,_xll.ohTrigger(RecalcTrigger,Trigger1M)),NA())</f>
        <v>1.9180281138782115E-2</v>
      </c>
      <c r="K3294" s="44">
        <f>IFERROR(_xll.qlIndexFixing(Index3M,H3294,TRUE,_xll.ohTrigger(RecalcTrigger,Trigger3M)),NA())</f>
        <v>1.9421076014505545E-2</v>
      </c>
      <c r="L3294" s="44">
        <f>IFERROR(_xll.qlIndexFixing(Index6M,$H3294,TRUE,_xll.ohTrigger(RecalcTrigger,Trigger6M)),NA())</f>
        <v>1.9549074833562566E-2</v>
      </c>
      <c r="M3294" s="178">
        <f>IFERROR(_xll.qlIndexFixing(Index1Y,$H3294,TRUE,_xll.ohTrigger(RecalcTrigger,Trigger1Y)),NA())</f>
        <v>1.9808742824157084E-2</v>
      </c>
      <c r="N3294" s="177">
        <f>IFERROR(_xll.qlIndexFixing(ONIndex1M,I3294,TRUE,_xll.ohTrigger(RecalcTrigger,Trigger1M)),NA())</f>
        <v>1.9156442159031783E-2</v>
      </c>
      <c r="O3294" s="44">
        <f>IFERROR(_xll.qlIndexFixing(ONIndex3M,I3294,TRUE,_xll.ohTrigger(RecalcTrigger,Trigger3M)),NA())</f>
        <v>1.9350462123038925E-2</v>
      </c>
      <c r="P3294" s="44">
        <f>IFERROR(_xll.qlIndexFixing(ONIndex6M,I3294,TRUE,_xll.ohTrigger(RecalcTrigger,Trigger6M)),NA())</f>
        <v>1.9408389122081982E-2</v>
      </c>
      <c r="Q3294" s="178">
        <f>IFERROR(_xll.qlIndexFixing(ONIndex1Y,I3294,TRUE,_xll.ohTrigger(RecalcTrigger,Trigger1Y)),NA())</f>
        <v>1.9527634130758198E-2</v>
      </c>
    </row>
    <row r="3295" spans="2:17" x14ac:dyDescent="0.2">
      <c r="B3295" s="39" t="s">
        <v>42</v>
      </c>
      <c r="D3295" s="42">
        <f>_xll.qlCalendarAdvance(Calendar,$D3294,B3295,"f",FALSE)</f>
        <v>62597</v>
      </c>
      <c r="E3295" s="172">
        <f>_xll.qlInterestRateIndexValueDate(IndexON,D3295)</f>
        <v>62597</v>
      </c>
      <c r="F3295" s="188">
        <f>IFERROR(_xll.qlIndexFixing(IndexON,D3295,TRUE,_xll.ohTrigger(RecalcTrigger,TriggerON)),NA())</f>
        <v>1.8904761565767814E-2</v>
      </c>
      <c r="H3295" s="42">
        <f>_xll.qlCalendarAdvance(Calendar,$H3294,B3295,"f",FALSE)</f>
        <v>62597</v>
      </c>
      <c r="I3295" s="172">
        <f>_xll.qlInterestRateIndexValueDate(Index1M,$H3295)</f>
        <v>62597</v>
      </c>
      <c r="J3295" s="177">
        <f>IFERROR(_xll.qlIndexFixing(Index1M,$H3295,TRUE,_xll.ohTrigger(RecalcTrigger,Trigger1M)),NA())</f>
        <v>1.9184344274429908E-2</v>
      </c>
      <c r="K3295" s="44">
        <f>IFERROR(_xll.qlIndexFixing(Index3M,H3295,TRUE,_xll.ohTrigger(RecalcTrigger,Trigger3M)),NA())</f>
        <v>1.9424706032750993E-2</v>
      </c>
      <c r="L3295" s="44">
        <f>IFERROR(_xll.qlIndexFixing(Index6M,$H3295,TRUE,_xll.ohTrigger(RecalcTrigger,Trigger6M)),NA())</f>
        <v>1.9552516756902109E-2</v>
      </c>
      <c r="M3295" s="178">
        <f>IFERROR(_xll.qlIndexFixing(Index1Y,$H3295,TRUE,_xll.ohTrigger(RecalcTrigger,Trigger1Y)),NA())</f>
        <v>1.9812023430148921E-2</v>
      </c>
      <c r="N3295" s="177">
        <f>IFERROR(_xll.qlIndexFixing(ONIndex1M,I3295,TRUE,_xll.ohTrigger(RecalcTrigger,Trigger1M)),NA())</f>
        <v>1.9160535534035184E-2</v>
      </c>
      <c r="O3295" s="44">
        <f>IFERROR(_xll.qlIndexFixing(ONIndex3M,I3295,TRUE,_xll.ohTrigger(RecalcTrigger,Trigger3M)),NA())</f>
        <v>1.935417545776752E-2</v>
      </c>
      <c r="P3295" s="44">
        <f>IFERROR(_xll.qlIndexFixing(ONIndex6M,I3295,TRUE,_xll.ohTrigger(RecalcTrigger,Trigger6M)),NA())</f>
        <v>1.9411994466288496E-2</v>
      </c>
      <c r="Q3295" s="178">
        <f>IFERROR(_xll.qlIndexFixing(ONIndex1Y,I3295,TRUE,_xll.ohTrigger(RecalcTrigger,Trigger1Y)),NA())</f>
        <v>1.9531244100519096E-2</v>
      </c>
    </row>
    <row r="3296" spans="2:17" x14ac:dyDescent="0.2">
      <c r="B3296" s="39" t="s">
        <v>42</v>
      </c>
      <c r="D3296" s="42">
        <f>_xll.qlCalendarAdvance(Calendar,$D3295,B3296,"f",FALSE)</f>
        <v>62604</v>
      </c>
      <c r="E3296" s="172">
        <f>_xll.qlInterestRateIndexValueDate(IndexON,D3296)</f>
        <v>62604</v>
      </c>
      <c r="F3296" s="188">
        <f>IFERROR(_xll.qlIndexFixing(IndexON,D3296,TRUE,_xll.ohTrigger(RecalcTrigger,TriggerON)),NA())</f>
        <v>1.8908430433076662E-2</v>
      </c>
      <c r="H3296" s="42">
        <f>_xll.qlCalendarAdvance(Calendar,$H3295,B3296,"f",FALSE)</f>
        <v>62604</v>
      </c>
      <c r="I3296" s="172">
        <f>_xll.qlInterestRateIndexValueDate(Index1M,$H3296)</f>
        <v>62604</v>
      </c>
      <c r="J3296" s="177">
        <f>IFERROR(_xll.qlIndexFixing(Index1M,$H3296,TRUE,_xll.ohTrigger(RecalcTrigger,Trigger1M)),NA())</f>
        <v>1.9188390288080941E-2</v>
      </c>
      <c r="K3296" s="44">
        <f>IFERROR(_xll.qlIndexFixing(Index3M,H3296,TRUE,_xll.ohTrigger(RecalcTrigger,Trigger3M)),NA())</f>
        <v>1.9428320470026909E-2</v>
      </c>
      <c r="L3296" s="44">
        <f>IFERROR(_xll.qlIndexFixing(Index6M,$H3296,TRUE,_xll.ohTrigger(RecalcTrigger,Trigger6M)),NA())</f>
        <v>1.955594348039754E-2</v>
      </c>
      <c r="M3296" s="178">
        <f>IFERROR(_xll.qlIndexFixing(Index1Y,$H3296,TRUE,_xll.ohTrigger(RecalcTrigger,Trigger1Y)),NA())</f>
        <v>1.981528867052346E-2</v>
      </c>
      <c r="N3296" s="177">
        <f>IFERROR(_xll.qlIndexFixing(ONIndex1M,I3296,TRUE,_xll.ohTrigger(RecalcTrigger,Trigger1M)),NA())</f>
        <v>1.9164611812487742E-2</v>
      </c>
      <c r="O3296" s="44">
        <f>IFERROR(_xll.qlIndexFixing(ONIndex3M,I3296,TRUE,_xll.ohTrigger(RecalcTrigger,Trigger3M)),NA())</f>
        <v>1.9357873283236682E-2</v>
      </c>
      <c r="P3296" s="44">
        <f>IFERROR(_xll.qlIndexFixing(ONIndex6M,I3296,TRUE,_xll.ohTrigger(RecalcTrigger,Trigger6M)),NA())</f>
        <v>1.941558475225813E-2</v>
      </c>
      <c r="Q3296" s="178">
        <f>IFERROR(_xll.qlIndexFixing(ONIndex1Y,I3296,TRUE,_xll.ohTrigger(RecalcTrigger,Trigger1Y)),NA())</f>
        <v>1.9534838992835146E-2</v>
      </c>
    </row>
    <row r="3297" spans="2:17" x14ac:dyDescent="0.2">
      <c r="B3297" s="39" t="s">
        <v>42</v>
      </c>
      <c r="D3297" s="42">
        <f>_xll.qlCalendarAdvance(Calendar,$D3296,B3297,"f",FALSE)</f>
        <v>62611</v>
      </c>
      <c r="E3297" s="172">
        <f>_xll.qlInterestRateIndexValueDate(IndexON,D3297)</f>
        <v>62611</v>
      </c>
      <c r="F3297" s="188">
        <f>IFERROR(_xll.qlIndexFixing(IndexON,D3297,TRUE,_xll.ohTrigger(RecalcTrigger,TriggerON)),NA())</f>
        <v>1.8912083912533406E-2</v>
      </c>
      <c r="H3297" s="42">
        <f>_xll.qlCalendarAdvance(Calendar,$H3296,B3297,"f",FALSE)</f>
        <v>62611</v>
      </c>
      <c r="I3297" s="172">
        <f>_xll.qlInterestRateIndexValueDate(Index1M,$H3297)</f>
        <v>62611</v>
      </c>
      <c r="J3297" s="177">
        <f>IFERROR(_xll.qlIndexFixing(Index1M,$H3297,TRUE,_xll.ohTrigger(RecalcTrigger,Trigger1M)),NA())</f>
        <v>1.9191628567976848E-2</v>
      </c>
      <c r="K3297" s="44">
        <f>IFERROR(_xll.qlIndexFixing(Index3M,H3297,TRUE,_xll.ohTrigger(RecalcTrigger,Trigger3M)),NA())</f>
        <v>1.9431919326287482E-2</v>
      </c>
      <c r="L3297" s="44">
        <f>IFERROR(_xll.qlIndexFixing(Index6M,$H3297,TRUE,_xll.ohTrigger(RecalcTrigger,Trigger6M)),NA())</f>
        <v>1.9558594242883993E-2</v>
      </c>
      <c r="M3297" s="178">
        <f>IFERROR(_xll.qlIndexFixing(Index1Y,$H3297,TRUE,_xll.ohTrigger(RecalcTrigger,Trigger1Y)),NA())</f>
        <v>1.9818538545132998E-2</v>
      </c>
      <c r="N3297" s="177">
        <f>IFERROR(_xll.qlIndexFixing(ONIndex1M,I3297,TRUE,_xll.ohTrigger(RecalcTrigger,Trigger1M)),NA())</f>
        <v>1.9168670994713644E-2</v>
      </c>
      <c r="O3297" s="44">
        <f>IFERROR(_xll.qlIndexFixing(ONIndex3M,I3297,TRUE,_xll.ohTrigger(RecalcTrigger,Trigger3M)),NA())</f>
        <v>1.9361555599608504E-2</v>
      </c>
      <c r="P3297" s="44">
        <f>IFERROR(_xll.qlIndexFixing(ONIndex6M,I3297,TRUE,_xll.ohTrigger(RecalcTrigger,Trigger6M)),NA())</f>
        <v>1.9419159980071932E-2</v>
      </c>
      <c r="Q3297" s="178">
        <f>IFERROR(_xll.qlIndexFixing(ONIndex1Y,I3297,TRUE,_xll.ohTrigger(RecalcTrigger,Trigger1Y)),NA())</f>
        <v>1.9538418807706348E-2</v>
      </c>
    </row>
    <row r="3298" spans="2:17" x14ac:dyDescent="0.2">
      <c r="B3298" s="39" t="s">
        <v>42</v>
      </c>
      <c r="D3298" s="42">
        <f>_xll.qlCalendarAdvance(Calendar,$D3297,B3298,"f",FALSE)</f>
        <v>62618</v>
      </c>
      <c r="E3298" s="172">
        <f>_xll.qlInterestRateIndexValueDate(IndexON,D3298)</f>
        <v>62618</v>
      </c>
      <c r="F3298" s="188">
        <f>IFERROR(_xll.qlIndexFixing(IndexON,D3298,TRUE,_xll.ohTrigger(RecalcTrigger,TriggerON)),NA())</f>
        <v>1.8915722004381186E-2</v>
      </c>
      <c r="H3298" s="42">
        <f>_xll.qlCalendarAdvance(Calendar,$H3297,B3298,"f",FALSE)</f>
        <v>62618</v>
      </c>
      <c r="I3298" s="172">
        <f>_xll.qlInterestRateIndexValueDate(Index1M,$H3298)</f>
        <v>62618</v>
      </c>
      <c r="J3298" s="177">
        <f>IFERROR(_xll.qlIndexFixing(Index1M,$H3298,TRUE,_xll.ohTrigger(RecalcTrigger,Trigger1M)),NA())</f>
        <v>1.9195641349723847E-2</v>
      </c>
      <c r="K3298" s="44">
        <f>IFERROR(_xll.qlIndexFixing(Index3M,H3298,TRUE,_xll.ohTrigger(RecalcTrigger,Trigger3M)),NA())</f>
        <v>1.9435502601493071E-2</v>
      </c>
      <c r="L3298" s="44">
        <f>IFERROR(_xll.qlIndexFixing(Index6M,$H3298,TRUE,_xll.ohTrigger(RecalcTrigger,Trigger6M)),NA())</f>
        <v>1.9561991471005961E-2</v>
      </c>
      <c r="M3298" s="178">
        <f>IFERROR(_xll.qlIndexFixing(Index1Y,$H3298,TRUE,_xll.ohTrigger(RecalcTrigger,Trigger1Y)),NA())</f>
        <v>1.9821773053830063E-2</v>
      </c>
      <c r="N3298" s="177">
        <f>IFERROR(_xll.qlIndexFixing(ONIndex1M,I3298,TRUE,_xll.ohTrigger(RecalcTrigger,Trigger1M)),NA())</f>
        <v>1.9172713080550796E-2</v>
      </c>
      <c r="O3298" s="44">
        <f>IFERROR(_xll.qlIndexFixing(ONIndex3M,I3298,TRUE,_xll.ohTrigger(RecalcTrigger,Trigger3M)),NA())</f>
        <v>1.9365222406964033E-2</v>
      </c>
      <c r="P3298" s="44">
        <f>IFERROR(_xll.qlIndexFixing(ONIndex6M,I3298,TRUE,_xll.ohTrigger(RecalcTrigger,Trigger6M)),NA())</f>
        <v>1.9422720149973038E-2</v>
      </c>
      <c r="Q3298" s="178">
        <f>IFERROR(_xll.qlIndexFixing(ONIndex1Y,I3298,TRUE,_xll.ohTrigger(RecalcTrigger,Trigger1Y)),NA())</f>
        <v>1.9541983545132702E-2</v>
      </c>
    </row>
    <row r="3299" spans="2:17" x14ac:dyDescent="0.2">
      <c r="B3299" s="39" t="s">
        <v>42</v>
      </c>
      <c r="D3299" s="42">
        <f>_xll.qlCalendarAdvance(Calendar,$D3298,B3299,"f",FALSE)</f>
        <v>62625</v>
      </c>
      <c r="E3299" s="172">
        <f>_xll.qlInterestRateIndexValueDate(IndexON,D3299)</f>
        <v>62625</v>
      </c>
      <c r="F3299" s="188">
        <f>IFERROR(_xll.qlIndexFixing(IndexON,D3299,TRUE,_xll.ohTrigger(RecalcTrigger,TriggerON)),NA())</f>
        <v>1.8919344708701047E-2</v>
      </c>
      <c r="H3299" s="42">
        <f>_xll.qlCalendarAdvance(Calendar,$H3298,B3299,"f",FALSE)</f>
        <v>62625</v>
      </c>
      <c r="I3299" s="172">
        <f>_xll.qlInterestRateIndexValueDate(Index1M,$H3299)</f>
        <v>62625</v>
      </c>
      <c r="J3299" s="177">
        <f>IFERROR(_xll.qlIndexFixing(Index1M,$H3299,TRUE,_xll.ohTrigger(RecalcTrigger,Trigger1M)),NA())</f>
        <v>1.9199637010281934E-2</v>
      </c>
      <c r="K3299" s="44">
        <f>IFERROR(_xll.qlIndexFixing(Index3M,H3299,TRUE,_xll.ohTrigger(RecalcTrigger,Trigger3M)),NA())</f>
        <v>1.9439070295601386E-2</v>
      </c>
      <c r="L3299" s="44">
        <f>IFERROR(_xll.qlIndexFixing(Index6M,$H3299,TRUE,_xll.ohTrigger(RecalcTrigger,Trigger6M)),NA())</f>
        <v>1.9565373499832873E-2</v>
      </c>
      <c r="M3299" s="178">
        <f>IFERROR(_xll.qlIndexFixing(Index1Y,$H3299,TRUE,_xll.ohTrigger(RecalcTrigger,Trigger1Y)),NA())</f>
        <v>1.9824992196467613E-2</v>
      </c>
      <c r="N3299" s="177">
        <f>IFERROR(_xll.qlIndexFixing(ONIndex1M,I3299,TRUE,_xll.ohTrigger(RecalcTrigger,Trigger1M)),NA())</f>
        <v>1.91767380699992E-2</v>
      </c>
      <c r="O3299" s="44">
        <f>IFERROR(_xll.qlIndexFixing(ONIndex3M,I3299,TRUE,_xll.ohTrigger(RecalcTrigger,Trigger3M)),NA())</f>
        <v>1.9368873705141176E-2</v>
      </c>
      <c r="P3299" s="44">
        <f>IFERROR(_xll.qlIndexFixing(ONIndex6M,I3299,TRUE,_xll.ohTrigger(RecalcTrigger,Trigger6M)),NA())</f>
        <v>1.9426265261799358E-2</v>
      </c>
      <c r="Q3299" s="178">
        <f>IFERROR(_xll.qlIndexFixing(ONIndex1Y,I3299,TRUE,_xll.ohTrigger(RecalcTrigger,Trigger1Y)),NA())</f>
        <v>1.9545533205195254E-2</v>
      </c>
    </row>
    <row r="3300" spans="2:17" x14ac:dyDescent="0.2">
      <c r="B3300" s="39" t="s">
        <v>42</v>
      </c>
      <c r="D3300" s="42">
        <f>_xll.qlCalendarAdvance(Calendar,$D3299,B3300,"f",FALSE)</f>
        <v>62632</v>
      </c>
      <c r="E3300" s="172">
        <f>_xll.qlInterestRateIndexValueDate(IndexON,D3300)</f>
        <v>62632</v>
      </c>
      <c r="F3300" s="188">
        <f>IFERROR(_xll.qlIndexFixing(IndexON,D3300,TRUE,_xll.ohTrigger(RecalcTrigger,TriggerON)),NA())</f>
        <v>1.8922952025330897E-2</v>
      </c>
      <c r="H3300" s="42">
        <f>_xll.qlCalendarAdvance(Calendar,$H3299,B3300,"f",FALSE)</f>
        <v>62632</v>
      </c>
      <c r="I3300" s="172">
        <f>_xll.qlInterestRateIndexValueDate(Index1M,$H3300)</f>
        <v>62632</v>
      </c>
      <c r="J3300" s="177">
        <f>IFERROR(_xll.qlIndexFixing(Index1M,$H3300,TRUE,_xll.ohTrigger(RecalcTrigger,Trigger1M)),NA())</f>
        <v>1.9203615549629498E-2</v>
      </c>
      <c r="K3300" s="44">
        <f>IFERROR(_xll.qlIndexFixing(Index3M,H3300,TRUE,_xll.ohTrigger(RecalcTrigger,Trigger3M)),NA())</f>
        <v>1.944262240857015E-2</v>
      </c>
      <c r="L3300" s="44">
        <f>IFERROR(_xll.qlIndexFixing(Index6M,$H3300,TRUE,_xll.ohTrigger(RecalcTrigger,Trigger6M)),NA())</f>
        <v>1.9568740329289888E-2</v>
      </c>
      <c r="M3300" s="178">
        <f>IFERROR(_xll.qlIndexFixing(Index1Y,$H3300,TRUE,_xll.ohTrigger(RecalcTrigger,Trigger1Y)),NA())</f>
        <v>1.9828195972900607E-2</v>
      </c>
      <c r="N3300" s="177">
        <f>IFERROR(_xll.qlIndexFixing(ONIndex1M,I3300,TRUE,_xll.ohTrigger(RecalcTrigger,Trigger1M)),NA())</f>
        <v>1.9180745962977808E-2</v>
      </c>
      <c r="O3300" s="44">
        <f>IFERROR(_xll.qlIndexFixing(ONIndex3M,I3300,TRUE,_xll.ohTrigger(RecalcTrigger,Trigger3M)),NA())</f>
        <v>1.9372509494139933E-2</v>
      </c>
      <c r="P3300" s="44">
        <f>IFERROR(_xll.qlIndexFixing(ONIndex6M,I3300,TRUE,_xll.ohTrigger(RecalcTrigger,Trigger6M)),NA())</f>
        <v>1.9429795315469844E-2</v>
      </c>
      <c r="Q3300" s="178">
        <f>IFERROR(_xll.qlIndexFixing(ONIndex1Y,I3300,TRUE,_xll.ohTrigger(RecalcTrigger,Trigger1Y)),NA())</f>
        <v>1.9549067787894003E-2</v>
      </c>
    </row>
    <row r="3301" spans="2:17" x14ac:dyDescent="0.2">
      <c r="B3301" s="39" t="s">
        <v>42</v>
      </c>
      <c r="D3301" s="42">
        <f>_xll.qlCalendarAdvance(Calendar,$D3300,B3301,"f",FALSE)</f>
        <v>62639</v>
      </c>
      <c r="E3301" s="172">
        <f>_xll.qlInterestRateIndexValueDate(IndexON,D3301)</f>
        <v>62639</v>
      </c>
      <c r="F3301" s="188">
        <f>IFERROR(_xll.qlIndexFixing(IndexON,D3301,TRUE,_xll.ohTrigger(RecalcTrigger,TriggerON)),NA())</f>
        <v>1.8926543954108643E-2</v>
      </c>
      <c r="H3301" s="42">
        <f>_xll.qlCalendarAdvance(Calendar,$H3300,B3301,"f",FALSE)</f>
        <v>62639</v>
      </c>
      <c r="I3301" s="172">
        <f>_xll.qlInterestRateIndexValueDate(Index1M,$H3301)</f>
        <v>62639</v>
      </c>
      <c r="J3301" s="177">
        <f>IFERROR(_xll.qlIndexFixing(Index1M,$H3301,TRUE,_xll.ohTrigger(RecalcTrigger,Trigger1M)),NA())</f>
        <v>1.9208363525738958E-2</v>
      </c>
      <c r="K3301" s="44">
        <f>IFERROR(_xll.qlIndexFixing(Index3M,H3301,TRUE,_xll.ohTrigger(RecalcTrigger,Trigger3M)),NA())</f>
        <v>1.9446158940357075E-2</v>
      </c>
      <c r="L3301" s="44">
        <f>IFERROR(_xll.qlIndexFixing(Index6M,$H3301,TRUE,_xll.ohTrigger(RecalcTrigger,Trigger6M)),NA())</f>
        <v>1.9572849097473279E-2</v>
      </c>
      <c r="M3301" s="178">
        <f>IFERROR(_xll.qlIndexFixing(Index1Y,$H3301,TRUE,_xll.ohTrigger(RecalcTrigger,Trigger1Y)),NA())</f>
        <v>1.9831384382982459E-2</v>
      </c>
      <c r="N3301" s="177">
        <f>IFERROR(_xll.qlIndexFixing(ONIndex1M,I3301,TRUE,_xll.ohTrigger(RecalcTrigger,Trigger1M)),NA())</f>
        <v>1.9184736759567667E-2</v>
      </c>
      <c r="O3301" s="44">
        <f>IFERROR(_xll.qlIndexFixing(ONIndex3M,I3301,TRUE,_xll.ohTrigger(RecalcTrigger,Trigger3M)),NA())</f>
        <v>1.9376129774041351E-2</v>
      </c>
      <c r="P3301" s="44">
        <f>IFERROR(_xll.qlIndexFixing(ONIndex6M,I3301,TRUE,_xll.ohTrigger(RecalcTrigger,Trigger6M)),NA())</f>
        <v>1.9433310311065544E-2</v>
      </c>
      <c r="Q3301" s="178">
        <f>IFERROR(_xll.qlIndexFixing(ONIndex1Y,I3301,TRUE,_xll.ohTrigger(RecalcTrigger,Trigger1Y)),NA())</f>
        <v>1.9552587293147905E-2</v>
      </c>
    </row>
    <row r="3302" spans="2:17" x14ac:dyDescent="0.2">
      <c r="B3302" s="39" t="s">
        <v>42</v>
      </c>
      <c r="D3302" s="42">
        <f>_xll.qlCalendarAdvance(Calendar,$D3301,B3302,"f",FALSE)</f>
        <v>62646</v>
      </c>
      <c r="E3302" s="172">
        <f>_xll.qlInterestRateIndexValueDate(IndexON,D3302)</f>
        <v>62646</v>
      </c>
      <c r="F3302" s="188">
        <f>IFERROR(_xll.qlIndexFixing(IndexON,D3302,TRUE,_xll.ohTrigger(RecalcTrigger,TriggerON)),NA())</f>
        <v>1.8930120495520564E-2</v>
      </c>
      <c r="H3302" s="42">
        <f>_xll.qlCalendarAdvance(Calendar,$H3301,B3302,"f",FALSE)</f>
        <v>62646</v>
      </c>
      <c r="I3302" s="172">
        <f>_xll.qlInterestRateIndexValueDate(Index1M,$H3302)</f>
        <v>62646</v>
      </c>
      <c r="J3302" s="177">
        <f>IFERROR(_xll.qlIndexFixing(Index1M,$H3302,TRUE,_xll.ohTrigger(RecalcTrigger,Trigger1M)),NA())</f>
        <v>1.9212306807030347E-2</v>
      </c>
      <c r="K3302" s="44">
        <f>IFERROR(_xll.qlIndexFixing(Index3M,H3302,TRUE,_xll.ohTrigger(RecalcTrigger,Trigger3M)),NA())</f>
        <v>1.9449679890920755E-2</v>
      </c>
      <c r="L3302" s="44">
        <f>IFERROR(_xll.qlIndexFixing(Index6M,$H3302,TRUE,_xll.ohTrigger(RecalcTrigger,Trigger6M)),NA())</f>
        <v>1.9576184620269454E-2</v>
      </c>
      <c r="M3302" s="178">
        <f>IFERROR(_xll.qlIndexFixing(Index1Y,$H3302,TRUE,_xll.ohTrigger(RecalcTrigger,Trigger1Y)),NA())</f>
        <v>1.9834557426569675E-2</v>
      </c>
      <c r="N3302" s="177">
        <f>IFERROR(_xll.qlIndexFixing(ONIndex1M,I3302,TRUE,_xll.ohTrigger(RecalcTrigger,Trigger1M)),NA())</f>
        <v>1.9188710459930869E-2</v>
      </c>
      <c r="O3302" s="44">
        <f>IFERROR(_xll.qlIndexFixing(ONIndex3M,I3302,TRUE,_xll.ohTrigger(RecalcTrigger,Trigger3M)),NA())</f>
        <v>1.9379734544764382E-2</v>
      </c>
      <c r="P3302" s="44">
        <f>IFERROR(_xll.qlIndexFixing(ONIndex6M,I3302,TRUE,_xll.ohTrigger(RecalcTrigger,Trigger6M)),NA())</f>
        <v>1.943681024850541E-2</v>
      </c>
      <c r="Q3302" s="178">
        <f>IFERROR(_xll.qlIndexFixing(ONIndex1Y,I3302,TRUE,_xll.ohTrigger(RecalcTrigger,Trigger1Y)),NA())</f>
        <v>1.9556091720956958E-2</v>
      </c>
    </row>
    <row r="3303" spans="2:17" x14ac:dyDescent="0.2">
      <c r="B3303" s="39" t="s">
        <v>42</v>
      </c>
      <c r="D3303" s="42">
        <f>_xll.qlCalendarAdvance(Calendar,$D3302,B3303,"f",FALSE)</f>
        <v>62653</v>
      </c>
      <c r="E3303" s="172">
        <f>_xll.qlInterestRateIndexValueDate(IndexON,D3303)</f>
        <v>62653</v>
      </c>
      <c r="F3303" s="188">
        <f>IFERROR(_xll.qlIndexFixing(IndexON,D3303,TRUE,_xll.ohTrigger(RecalcTrigger,TriggerON)),NA())</f>
        <v>1.8933681648999334E-2</v>
      </c>
      <c r="H3303" s="42">
        <f>_xll.qlCalendarAdvance(Calendar,$H3302,B3303,"f",FALSE)</f>
        <v>62653</v>
      </c>
      <c r="I3303" s="172">
        <f>_xll.qlInterestRateIndexValueDate(Index1M,$H3303)</f>
        <v>62653</v>
      </c>
      <c r="J3303" s="177">
        <f>IFERROR(_xll.qlIndexFixing(Index1M,$H3303,TRUE,_xll.ohTrigger(RecalcTrigger,Trigger1M)),NA())</f>
        <v>1.9216232966202101E-2</v>
      </c>
      <c r="K3303" s="44">
        <f>IFERROR(_xll.qlIndexFixing(Index3M,H3303,TRUE,_xll.ohTrigger(RecalcTrigger,Trigger3M)),NA())</f>
        <v>1.9453185260221547E-2</v>
      </c>
      <c r="L3303" s="44">
        <f>IFERROR(_xll.qlIndexFixing(Index6M,$H3303,TRUE,_xll.ohTrigger(RecalcTrigger,Trigger6M)),NA())</f>
        <v>1.9579504942682378E-2</v>
      </c>
      <c r="M3303" s="178">
        <f>IFERROR(_xll.qlIndexFixing(Index1Y,$H3303,TRUE,_xll.ohTrigger(RecalcTrigger,Trigger1Y)),NA())</f>
        <v>1.9837715103517874E-2</v>
      </c>
      <c r="N3303" s="177">
        <f>IFERROR(_xll.qlIndexFixing(ONIndex1M,I3303,TRUE,_xll.ohTrigger(RecalcTrigger,Trigger1M)),NA())</f>
        <v>1.9192667063662183E-2</v>
      </c>
      <c r="O3303" s="44">
        <f>IFERROR(_xll.qlIndexFixing(ONIndex3M,I3303,TRUE,_xll.ohTrigger(RecalcTrigger,Trigger3M)),NA())</f>
        <v>1.938332380647112E-2</v>
      </c>
      <c r="P3303" s="44">
        <f>IFERROR(_xll.qlIndexFixing(ONIndex6M,I3303,TRUE,_xll.ohTrigger(RecalcTrigger,Trigger6M)),NA())</f>
        <v>1.9440295127951535E-2</v>
      </c>
      <c r="Q3303" s="178">
        <f>IFERROR(_xll.qlIndexFixing(ONIndex1Y,I3303,TRUE,_xll.ohTrigger(RecalcTrigger,Trigger1Y)),NA())</f>
        <v>1.9559581071564303E-2</v>
      </c>
    </row>
    <row r="3304" spans="2:17" x14ac:dyDescent="0.2">
      <c r="B3304" s="39" t="s">
        <v>42</v>
      </c>
      <c r="D3304" s="42">
        <f>_xll.qlCalendarAdvance(Calendar,$D3303,B3304,"f",FALSE)</f>
        <v>62660</v>
      </c>
      <c r="E3304" s="172">
        <f>_xll.qlInterestRateIndexValueDate(IndexON,D3304)</f>
        <v>62660</v>
      </c>
      <c r="F3304" s="188">
        <f>IFERROR(_xll.qlIndexFixing(IndexON,D3304,TRUE,_xll.ohTrigger(RecalcTrigger,TriggerON)),NA())</f>
        <v>1.8937227414950186E-2</v>
      </c>
      <c r="H3304" s="42">
        <f>_xll.qlCalendarAdvance(Calendar,$H3303,B3304,"f",FALSE)</f>
        <v>62660</v>
      </c>
      <c r="I3304" s="172">
        <f>_xll.qlInterestRateIndexValueDate(Index1M,$H3304)</f>
        <v>62660</v>
      </c>
      <c r="J3304" s="177">
        <f>IFERROR(_xll.qlIndexFixing(Index1M,$H3304,TRUE,_xll.ohTrigger(RecalcTrigger,Trigger1M)),NA())</f>
        <v>1.922014200323853E-2</v>
      </c>
      <c r="K3304" s="44">
        <f>IFERROR(_xll.qlIndexFixing(Index3M,H3304,TRUE,_xll.ohTrigger(RecalcTrigger,Trigger3M)),NA())</f>
        <v>1.9456675048218051E-2</v>
      </c>
      <c r="L3304" s="44">
        <f>IFERROR(_xll.qlIndexFixing(Index6M,$H3304,TRUE,_xll.ohTrigger(RecalcTrigger,Trigger6M)),NA())</f>
        <v>1.9582810064634096E-2</v>
      </c>
      <c r="M3304" s="178">
        <f>IFERROR(_xll.qlIndexFixing(Index1Y,$H3304,TRUE,_xll.ohTrigger(RecalcTrigger,Trigger1Y)),NA())</f>
        <v>1.9840857413684011E-2</v>
      </c>
      <c r="N3304" s="177">
        <f>IFERROR(_xll.qlIndexFixing(ONIndex1M,I3304,TRUE,_xll.ohTrigger(RecalcTrigger,Trigger1M)),NA())</f>
        <v>1.9196606571085795E-2</v>
      </c>
      <c r="O3304" s="44">
        <f>IFERROR(_xll.qlIndexFixing(ONIndex3M,I3304,TRUE,_xll.ohTrigger(RecalcTrigger,Trigger3M)),NA())</f>
        <v>1.9386897558999472E-2</v>
      </c>
      <c r="P3304" s="44">
        <f>IFERROR(_xll.qlIndexFixing(ONIndex6M,I3304,TRUE,_xll.ohTrigger(RecalcTrigger,Trigger6M)),NA())</f>
        <v>1.9443764949079734E-2</v>
      </c>
      <c r="Q3304" s="178">
        <f>IFERROR(_xll.qlIndexFixing(ONIndex1Y,I3304,TRUE,_xll.ohTrigger(RecalcTrigger,Trigger1Y)),NA())</f>
        <v>1.956305534448366E-2</v>
      </c>
    </row>
    <row r="3305" spans="2:17" x14ac:dyDescent="0.2">
      <c r="B3305" s="39" t="s">
        <v>42</v>
      </c>
      <c r="D3305" s="42">
        <f>_xll.qlCalendarAdvance(Calendar,$D3304,B3305,"f",FALSE)</f>
        <v>62667</v>
      </c>
      <c r="E3305" s="172">
        <f>_xll.qlInterestRateIndexValueDate(IndexON,D3305)</f>
        <v>62667</v>
      </c>
      <c r="F3305" s="188">
        <f>IFERROR(_xll.qlIndexFixing(IndexON,D3305,TRUE,_xll.ohTrigger(RecalcTrigger,TriggerON)),NA())</f>
        <v>1.8940757793129981E-2</v>
      </c>
      <c r="H3305" s="42">
        <f>_xll.qlCalendarAdvance(Calendar,$H3304,B3305,"f",FALSE)</f>
        <v>62667</v>
      </c>
      <c r="I3305" s="172">
        <f>_xll.qlInterestRateIndexValueDate(Index1M,$H3305)</f>
        <v>62667</v>
      </c>
      <c r="J3305" s="177">
        <f>IFERROR(_xll.qlIndexFixing(Index1M,$H3305,TRUE,_xll.ohTrigger(RecalcTrigger,Trigger1M)),NA())</f>
        <v>1.9224033918118725E-2</v>
      </c>
      <c r="K3305" s="44">
        <f>IFERROR(_xll.qlIndexFixing(Index3M,H3305,TRUE,_xll.ohTrigger(RecalcTrigger,Trigger3M)),NA())</f>
        <v>1.9460149254868858E-2</v>
      </c>
      <c r="L3305" s="44">
        <f>IFERROR(_xll.qlIndexFixing(Index6M,$H3305,TRUE,_xll.ohTrigger(RecalcTrigger,Trigger6M)),NA())</f>
        <v>1.9586099986051923E-2</v>
      </c>
      <c r="M3305" s="178">
        <f>IFERROR(_xll.qlIndexFixing(Index1Y,$H3305,TRUE,_xll.ohTrigger(RecalcTrigger,Trigger1Y)),NA())</f>
        <v>1.9843984356925696E-2</v>
      </c>
      <c r="N3305" s="177">
        <f>IFERROR(_xll.qlIndexFixing(ONIndex1M,I3305,TRUE,_xll.ohTrigger(RecalcTrigger,Trigger1M)),NA())</f>
        <v>1.9200528982039611E-2</v>
      </c>
      <c r="O3305" s="44">
        <f>IFERROR(_xll.qlIndexFixing(ONIndex3M,I3305,TRUE,_xll.ohTrigger(RecalcTrigger,Trigger3M)),NA())</f>
        <v>1.9390455802430484E-2</v>
      </c>
      <c r="P3305" s="44">
        <f>IFERROR(_xll.qlIndexFixing(ONIndex6M,I3305,TRUE,_xll.ohTrigger(RecalcTrigger,Trigger6M)),NA())</f>
        <v>1.9447219712295238E-2</v>
      </c>
      <c r="Q3305" s="178">
        <f>IFERROR(_xll.qlIndexFixing(ONIndex1Y,I3305,TRUE,_xll.ohTrigger(RecalcTrigger,Trigger1Y)),NA())</f>
        <v>1.9566514540120261E-2</v>
      </c>
    </row>
    <row r="3306" spans="2:17" x14ac:dyDescent="0.2">
      <c r="B3306" s="39" t="s">
        <v>42</v>
      </c>
      <c r="D3306" s="42">
        <f>_xll.qlCalendarAdvance(Calendar,$D3305,B3306,"f",FALSE)</f>
        <v>62674</v>
      </c>
      <c r="E3306" s="172">
        <f>_xll.qlInterestRateIndexValueDate(IndexON,D3306)</f>
        <v>62674</v>
      </c>
      <c r="F3306" s="188">
        <f>IFERROR(_xll.qlIndexFixing(IndexON,D3306,TRUE,_xll.ohTrigger(RecalcTrigger,TriggerON)),NA())</f>
        <v>1.8944272783781857E-2</v>
      </c>
      <c r="H3306" s="42">
        <f>_xll.qlCalendarAdvance(Calendar,$H3305,B3306,"f",FALSE)</f>
        <v>62674</v>
      </c>
      <c r="I3306" s="172">
        <f>_xll.qlInterestRateIndexValueDate(Index1M,$H3306)</f>
        <v>62674</v>
      </c>
      <c r="J3306" s="177">
        <f>IFERROR(_xll.qlIndexFixing(Index1M,$H3306,TRUE,_xll.ohTrigger(RecalcTrigger,Trigger1M)),NA())</f>
        <v>1.9227908710829605E-2</v>
      </c>
      <c r="K3306" s="44">
        <f>IFERROR(_xll.qlIndexFixing(Index3M,H3306,TRUE,_xll.ohTrigger(RecalcTrigger,Trigger3M)),NA())</f>
        <v>1.9463607880131687E-2</v>
      </c>
      <c r="L3306" s="44">
        <f>IFERROR(_xll.qlIndexFixing(Index6M,$H3306,TRUE,_xll.ohTrigger(RecalcTrigger,Trigger6M)),NA())</f>
        <v>1.9589374706859224E-2</v>
      </c>
      <c r="M3306" s="178">
        <f>IFERROR(_xll.qlIndexFixing(Index1Y,$H3306,TRUE,_xll.ohTrigger(RecalcTrigger,Trigger1Y)),NA())</f>
        <v>1.9847095933101438E-2</v>
      </c>
      <c r="N3306" s="177">
        <f>IFERROR(_xll.qlIndexFixing(ONIndex1M,I3306,TRUE,_xll.ohTrigger(RecalcTrigger,Trigger1M)),NA())</f>
        <v>1.920443429676677E-2</v>
      </c>
      <c r="O3306" s="44">
        <f>IFERROR(_xll.qlIndexFixing(ONIndex3M,I3306,TRUE,_xll.ohTrigger(RecalcTrigger,Trigger3M)),NA())</f>
        <v>1.9393998536845203E-2</v>
      </c>
      <c r="P3306" s="44">
        <f>IFERROR(_xll.qlIndexFixing(ONIndex6M,I3306,TRUE,_xll.ohTrigger(RecalcTrigger,Trigger6M)),NA())</f>
        <v>1.9450659417517002E-2</v>
      </c>
      <c r="Q3306" s="178">
        <f>IFERROR(_xll.qlIndexFixing(ONIndex1Y,I3306,TRUE,_xll.ohTrigger(RecalcTrigger,Trigger1Y)),NA())</f>
        <v>1.9569958658393061E-2</v>
      </c>
    </row>
    <row r="3307" spans="2:17" x14ac:dyDescent="0.2">
      <c r="B3307" s="39" t="s">
        <v>42</v>
      </c>
      <c r="D3307" s="42">
        <f>_xll.qlCalendarAdvance(Calendar,$D3306,B3307,"f",FALSE)</f>
        <v>62681</v>
      </c>
      <c r="E3307" s="172">
        <f>_xll.qlInterestRateIndexValueDate(IndexON,D3307)</f>
        <v>62681</v>
      </c>
      <c r="F3307" s="188">
        <f>IFERROR(_xll.qlIndexFixing(IndexON,D3307,TRUE,_xll.ohTrigger(RecalcTrigger,TriggerON)),NA())</f>
        <v>1.8947772386581629E-2</v>
      </c>
      <c r="H3307" s="42">
        <f>_xll.qlCalendarAdvance(Calendar,$H3306,B3307,"f",FALSE)</f>
        <v>62681</v>
      </c>
      <c r="I3307" s="172">
        <f>_xll.qlInterestRateIndexValueDate(Index1M,$H3307)</f>
        <v>62681</v>
      </c>
      <c r="J3307" s="177">
        <f>IFERROR(_xll.qlIndexFixing(Index1M,$H3307,TRUE,_xll.ohTrigger(RecalcTrigger,Trigger1M)),NA())</f>
        <v>1.9231766381352881E-2</v>
      </c>
      <c r="K3307" s="44">
        <f>IFERROR(_xll.qlIndexFixing(Index3M,H3307,TRUE,_xll.ohTrigger(RecalcTrigger,Trigger3M)),NA())</f>
        <v>1.9467050923967777E-2</v>
      </c>
      <c r="L3307" s="44">
        <f>IFERROR(_xll.qlIndexFixing(Index6M,$H3307,TRUE,_xll.ohTrigger(RecalcTrigger,Trigger6M)),NA())</f>
        <v>1.9592634226982437E-2</v>
      </c>
      <c r="M3307" s="178">
        <f>IFERROR(_xll.qlIndexFixing(Index1Y,$H3307,TRUE,_xll.ohTrigger(RecalcTrigger,Trigger1Y)),NA())</f>
        <v>1.985019214206929E-2</v>
      </c>
      <c r="N3307" s="177">
        <f>IFERROR(_xll.qlIndexFixing(ONIndex1M,I3307,TRUE,_xll.ohTrigger(RecalcTrigger,Trigger1M)),NA())</f>
        <v>1.9208322515105181E-2</v>
      </c>
      <c r="O3307" s="44">
        <f>IFERROR(_xll.qlIndexFixing(ONIndex3M,I3307,TRUE,_xll.ohTrigger(RecalcTrigger,Trigger3M)),NA())</f>
        <v>1.9397525762000489E-2</v>
      </c>
      <c r="P3307" s="44">
        <f>IFERROR(_xll.qlIndexFixing(ONIndex6M,I3307,TRUE,_xll.ohTrigger(RecalcTrigger,Trigger6M)),NA())</f>
        <v>1.9454084064663979E-2</v>
      </c>
      <c r="Q3307" s="178">
        <f>IFERROR(_xll.qlIndexFixing(ONIndex1Y,I3307,TRUE,_xll.ohTrigger(RecalcTrigger,Trigger1Y)),NA())</f>
        <v>1.9573387699221012E-2</v>
      </c>
    </row>
    <row r="3308" spans="2:17" x14ac:dyDescent="0.2">
      <c r="B3308" s="39" t="s">
        <v>42</v>
      </c>
      <c r="D3308" s="42">
        <f>_xll.qlCalendarAdvance(Calendar,$D3307,B3308,"f",FALSE)</f>
        <v>62688</v>
      </c>
      <c r="E3308" s="172">
        <f>_xll.qlInterestRateIndexValueDate(IndexON,D3308)</f>
        <v>62688</v>
      </c>
      <c r="F3308" s="188">
        <f>IFERROR(_xll.qlIndexFixing(IndexON,D3308,TRUE,_xll.ohTrigger(RecalcTrigger,TriggerON)),NA())</f>
        <v>1.8951256601772437E-2</v>
      </c>
      <c r="H3308" s="42">
        <f>_xll.qlCalendarAdvance(Calendar,$H3307,B3308,"f",FALSE)</f>
        <v>62688</v>
      </c>
      <c r="I3308" s="172">
        <f>_xll.qlInterestRateIndexValueDate(Index1M,$H3308)</f>
        <v>62688</v>
      </c>
      <c r="J3308" s="177">
        <f>IFERROR(_xll.qlIndexFixing(Index1M,$H3308,TRUE,_xll.ohTrigger(RecalcTrigger,Trigger1M)),NA())</f>
        <v>1.9235606929667626E-2</v>
      </c>
      <c r="K3308" s="44">
        <f>IFERROR(_xll.qlIndexFixing(Index3M,H3308,TRUE,_xll.ohTrigger(RecalcTrigger,Trigger3M)),NA())</f>
        <v>1.9470478386334839E-2</v>
      </c>
      <c r="L3308" s="44">
        <f>IFERROR(_xll.qlIndexFixing(Index6M,$H3308,TRUE,_xll.ohTrigger(RecalcTrigger,Trigger6M)),NA())</f>
        <v>1.9595878546345803E-2</v>
      </c>
      <c r="M3308" s="178">
        <f>IFERROR(_xll.qlIndexFixing(Index1Y,$H3308,TRUE,_xll.ohTrigger(RecalcTrigger,Trigger1Y)),NA())</f>
        <v>1.9853272983689305E-2</v>
      </c>
      <c r="N3308" s="177">
        <f>IFERROR(_xll.qlIndexFixing(ONIndex1M,I3308,TRUE,_xll.ohTrigger(RecalcTrigger,Trigger1M)),NA())</f>
        <v>1.9212193636973796E-2</v>
      </c>
      <c r="O3308" s="44">
        <f>IFERROR(_xll.qlIndexFixing(ONIndex3M,I3308,TRUE,_xll.ohTrigger(RecalcTrigger,Trigger3M)),NA())</f>
        <v>1.940103747797739E-2</v>
      </c>
      <c r="P3308" s="44">
        <f>IFERROR(_xll.qlIndexFixing(ONIndex6M,I3308,TRUE,_xll.ohTrigger(RecalcTrigger,Trigger6M)),NA())</f>
        <v>1.945749365349303E-2</v>
      </c>
      <c r="Q3308" s="178">
        <f>IFERROR(_xll.qlIndexFixing(ONIndex1Y,I3308,TRUE,_xll.ohTrigger(RecalcTrigger,Trigger1Y)),NA())</f>
        <v>1.9576801662523069E-2</v>
      </c>
    </row>
    <row r="3309" spans="2:17" x14ac:dyDescent="0.2">
      <c r="B3309" s="39" t="s">
        <v>42</v>
      </c>
      <c r="D3309" s="42">
        <f>_xll.qlCalendarAdvance(Calendar,$D3308,B3309,"f",FALSE)</f>
        <v>62695</v>
      </c>
      <c r="E3309" s="172">
        <f>_xll.qlInterestRateIndexValueDate(IndexON,D3309)</f>
        <v>62695</v>
      </c>
      <c r="F3309" s="188">
        <f>IFERROR(_xll.qlIndexFixing(IndexON,D3309,TRUE,_xll.ohTrigger(RecalcTrigger,TriggerON)),NA())</f>
        <v>1.8954725429435326E-2</v>
      </c>
      <c r="H3309" s="42">
        <f>_xll.qlCalendarAdvance(Calendar,$H3308,B3309,"f",FALSE)</f>
        <v>62695</v>
      </c>
      <c r="I3309" s="172">
        <f>_xll.qlInterestRateIndexValueDate(Index1M,$H3309)</f>
        <v>62695</v>
      </c>
      <c r="J3309" s="177">
        <f>IFERROR(_xll.qlIndexFixing(Index1M,$H3309,TRUE,_xll.ohTrigger(RecalcTrigger,Trigger1M)),NA())</f>
        <v>1.9239430355763389E-2</v>
      </c>
      <c r="K3309" s="44">
        <f>IFERROR(_xll.qlIndexFixing(Index3M,H3309,TRUE,_xll.ohTrigger(RecalcTrigger,Trigger3M)),NA())</f>
        <v>1.9473890267195877E-2</v>
      </c>
      <c r="L3309" s="44">
        <f>IFERROR(_xll.qlIndexFixing(Index6M,$H3309,TRUE,_xll.ohTrigger(RecalcTrigger,Trigger6M)),NA())</f>
        <v>1.9599107664877526E-2</v>
      </c>
      <c r="M3309" s="178">
        <f>IFERROR(_xll.qlIndexFixing(Index1Y,$H3309,TRUE,_xll.ohTrigger(RecalcTrigger,Trigger1Y)),NA())</f>
        <v>1.9856338457821754E-2</v>
      </c>
      <c r="N3309" s="177">
        <f>IFERROR(_xll.qlIndexFixing(ONIndex1M,I3309,TRUE,_xll.ohTrigger(RecalcTrigger,Trigger1M)),NA())</f>
        <v>1.9216047662291569E-2</v>
      </c>
      <c r="O3309" s="44">
        <f>IFERROR(_xll.qlIndexFixing(ONIndex3M,I3309,TRUE,_xll.ohTrigger(RecalcTrigger,Trigger3M)),NA())</f>
        <v>1.9404533684937997E-2</v>
      </c>
      <c r="P3309" s="44">
        <f>IFERROR(_xll.qlIndexFixing(ONIndex6M,I3309,TRUE,_xll.ohTrigger(RecalcTrigger,Trigger6M)),NA())</f>
        <v>1.9460888184409386E-2</v>
      </c>
      <c r="Q3309" s="178">
        <f>IFERROR(_xll.qlIndexFixing(ONIndex1Y,I3309,TRUE,_xll.ohTrigger(RecalcTrigger,Trigger1Y)),NA())</f>
        <v>1.9580200548623417E-2</v>
      </c>
    </row>
    <row r="3310" spans="2:17" x14ac:dyDescent="0.2">
      <c r="B3310" s="39" t="s">
        <v>42</v>
      </c>
      <c r="D3310" s="42">
        <f>_xll.qlCalendarAdvance(Calendar,$D3309,B3310,"f",FALSE)</f>
        <v>62702</v>
      </c>
      <c r="E3310" s="172">
        <f>_xll.qlInterestRateIndexValueDate(IndexON,D3310)</f>
        <v>62702</v>
      </c>
      <c r="F3310" s="188">
        <f>IFERROR(_xll.qlIndexFixing(IndexON,D3310,TRUE,_xll.ohTrigger(RecalcTrigger,TriggerON)),NA())</f>
        <v>1.8958178869408204E-2</v>
      </c>
      <c r="H3310" s="42">
        <f>_xll.qlCalendarAdvance(Calendar,$H3309,B3310,"f",FALSE)</f>
        <v>62702</v>
      </c>
      <c r="I3310" s="172">
        <f>_xll.qlInterestRateIndexValueDate(Index1M,$H3310)</f>
        <v>62702</v>
      </c>
      <c r="J3310" s="177">
        <f>IFERROR(_xll.qlIndexFixing(Index1M,$H3310,TRUE,_xll.ohTrigger(RecalcTrigger,Trigger1M)),NA())</f>
        <v>1.9242459272860356E-2</v>
      </c>
      <c r="K3310" s="44">
        <f>IFERROR(_xll.qlIndexFixing(Index3M,H3310,TRUE,_xll.ohTrigger(RecalcTrigger,Trigger3M)),NA())</f>
        <v>1.9476528108220384E-2</v>
      </c>
      <c r="L3310" s="44">
        <f>IFERROR(_xll.qlIndexFixing(Index6M,$H3310,TRUE,_xll.ohTrigger(RecalcTrigger,Trigger6M)),NA())</f>
        <v>1.9600823640588457E-2</v>
      </c>
      <c r="M3310" s="178">
        <f>IFERROR(_xll.qlIndexFixing(Index1Y,$H3310,TRUE,_xll.ohTrigger(RecalcTrigger,Trigger1Y)),NA())</f>
        <v>1.985938856432802E-2</v>
      </c>
      <c r="N3310" s="177">
        <f>IFERROR(_xll.qlIndexFixing(ONIndex1M,I3310,TRUE,_xll.ohTrigger(RecalcTrigger,Trigger1M)),NA())</f>
        <v>1.9219884591463732E-2</v>
      </c>
      <c r="O3310" s="44">
        <f>IFERROR(_xll.qlIndexFixing(ONIndex3M,I3310,TRUE,_xll.ohTrigger(RecalcTrigger,Trigger3M)),NA())</f>
        <v>1.9408014382801264E-2</v>
      </c>
      <c r="P3310" s="44">
        <f>IFERROR(_xll.qlIndexFixing(ONIndex6M,I3310,TRUE,_xll.ohTrigger(RecalcTrigger,Trigger6M)),NA())</f>
        <v>1.9464267657169909E-2</v>
      </c>
      <c r="Q3310" s="178">
        <f>IFERROR(_xll.qlIndexFixing(ONIndex1Y,I3310,TRUE,_xll.ohTrigger(RecalcTrigger,Trigger1Y)),NA())</f>
        <v>1.9583584357116823E-2</v>
      </c>
    </row>
    <row r="3311" spans="2:17" x14ac:dyDescent="0.2">
      <c r="B3311" s="39" t="s">
        <v>42</v>
      </c>
      <c r="D3311" s="42">
        <f>_xll.qlCalendarAdvance(Calendar,$D3310,B3311,"f",FALSE)</f>
        <v>62709</v>
      </c>
      <c r="E3311" s="172">
        <f>_xll.qlInterestRateIndexValueDate(IndexON,D3311)</f>
        <v>62709</v>
      </c>
      <c r="F3311" s="188">
        <f>IFERROR(_xll.qlIndexFixing(IndexON,D3311,TRUE,_xll.ohTrigger(RecalcTrigger,TriggerON)),NA())</f>
        <v>1.8961616921528979E-2</v>
      </c>
      <c r="H3311" s="42">
        <f>_xll.qlCalendarAdvance(Calendar,$H3310,B3311,"f",FALSE)</f>
        <v>62709</v>
      </c>
      <c r="I3311" s="172">
        <f>_xll.qlInterestRateIndexValueDate(Index1M,$H3311)</f>
        <v>62709</v>
      </c>
      <c r="J3311" s="177">
        <f>IFERROR(_xll.qlIndexFixing(Index1M,$H3311,TRUE,_xll.ohTrigger(RecalcTrigger,Trigger1M)),NA())</f>
        <v>1.9246249477798037E-2</v>
      </c>
      <c r="K3311" s="44">
        <f>IFERROR(_xll.qlIndexFixing(Index3M,H3311,TRUE,_xll.ohTrigger(RecalcTrigger,Trigger3M)),NA())</f>
        <v>1.9479909758889517E-2</v>
      </c>
      <c r="L3311" s="44">
        <f>IFERROR(_xll.qlIndexFixing(Index6M,$H3311,TRUE,_xll.ohTrigger(RecalcTrigger,Trigger6M)),NA())</f>
        <v>1.9604024186700916E-2</v>
      </c>
      <c r="M3311" s="178">
        <f>IFERROR(_xll.qlIndexFixing(Index1Y,$H3311,TRUE,_xll.ohTrigger(RecalcTrigger,Trigger1Y)),NA())</f>
        <v>1.9862423303069258E-2</v>
      </c>
      <c r="N3311" s="177">
        <f>IFERROR(_xll.qlIndexFixing(ONIndex1M,I3311,TRUE,_xll.ohTrigger(RecalcTrigger,Trigger1M)),NA())</f>
        <v>1.9223704424166099E-2</v>
      </c>
      <c r="O3311" s="44">
        <f>IFERROR(_xll.qlIndexFixing(ONIndex3M,I3311,TRUE,_xll.ohTrigger(RecalcTrigger,Trigger3M)),NA())</f>
        <v>1.9411479571405099E-2</v>
      </c>
      <c r="P3311" s="44">
        <f>IFERROR(_xll.qlIndexFixing(ONIndex6M,I3311,TRUE,_xll.ohTrigger(RecalcTrigger,Trigger6M)),NA())</f>
        <v>1.9467632071855645E-2</v>
      </c>
      <c r="Q3311" s="178">
        <f>IFERROR(_xll.qlIndexFixing(ONIndex1Y,I3311,TRUE,_xll.ohTrigger(RecalcTrigger,Trigger1Y)),NA())</f>
        <v>1.9586953088408521E-2</v>
      </c>
    </row>
    <row r="3312" spans="2:17" x14ac:dyDescent="0.2">
      <c r="B3312" s="39" t="s">
        <v>42</v>
      </c>
      <c r="D3312" s="42">
        <f>_xll.qlCalendarAdvance(Calendar,$D3311,B3312,"f",FALSE)</f>
        <v>62716</v>
      </c>
      <c r="E3312" s="172">
        <f>_xll.qlInterestRateIndexValueDate(IndexON,D3312)</f>
        <v>62716</v>
      </c>
      <c r="F3312" s="188">
        <f>IFERROR(_xll.qlIndexFixing(IndexON,D3312,TRUE,_xll.ohTrigger(RecalcTrigger,TriggerON)),NA())</f>
        <v>1.8965039586121835E-2</v>
      </c>
      <c r="H3312" s="42">
        <f>_xll.qlCalendarAdvance(Calendar,$H3311,B3312,"f",FALSE)</f>
        <v>62716</v>
      </c>
      <c r="I3312" s="172">
        <f>_xll.qlInterestRateIndexValueDate(Index1M,$H3312)</f>
        <v>62716</v>
      </c>
      <c r="J3312" s="177">
        <f>IFERROR(_xll.qlIndexFixing(Index1M,$H3312,TRUE,_xll.ohTrigger(RecalcTrigger,Trigger1M)),NA())</f>
        <v>1.925002256132528E-2</v>
      </c>
      <c r="K3312" s="44">
        <f>IFERROR(_xll.qlIndexFixing(Index3M,H3312,TRUE,_xll.ohTrigger(RecalcTrigger,Trigger3M)),NA())</f>
        <v>1.9483275828732681E-2</v>
      </c>
      <c r="L3312" s="44">
        <f>IFERROR(_xll.qlIndexFixing(Index6M,$H3312,TRUE,_xll.ohTrigger(RecalcTrigger,Trigger6M)),NA())</f>
        <v>1.9607209533341326E-2</v>
      </c>
      <c r="M3312" s="178">
        <f>IFERROR(_xll.qlIndexFixing(Index1Y,$H3312,TRUE,_xll.ohTrigger(RecalcTrigger,Trigger1Y)),NA())</f>
        <v>1.9865442673907736E-2</v>
      </c>
      <c r="N3312" s="177">
        <f>IFERROR(_xll.qlIndexFixing(ONIndex1M,I3312,TRUE,_xll.ohTrigger(RecalcTrigger,Trigger1M)),NA())</f>
        <v>1.9227507160317625E-2</v>
      </c>
      <c r="O3312" s="44">
        <f>IFERROR(_xll.qlIndexFixing(ONIndex3M,I3312,TRUE,_xll.ohTrigger(RecalcTrigger,Trigger3M)),NA())</f>
        <v>1.9414929250992641E-2</v>
      </c>
      <c r="P3312" s="44">
        <f>IFERROR(_xll.qlIndexFixing(ONIndex6M,I3312,TRUE,_xll.ohTrigger(RecalcTrigger,Trigger6M)),NA())</f>
        <v>1.9470981428385548E-2</v>
      </c>
      <c r="Q3312" s="178">
        <f>IFERROR(_xll.qlIndexFixing(ONIndex1Y,I3312,TRUE,_xll.ohTrigger(RecalcTrigger,Trigger1Y)),NA())</f>
        <v>1.9590306742093277E-2</v>
      </c>
    </row>
    <row r="3313" spans="2:17" x14ac:dyDescent="0.2">
      <c r="B3313" s="39" t="s">
        <v>42</v>
      </c>
      <c r="D3313" s="42">
        <f>_xll.qlCalendarAdvance(Calendar,$D3312,B3313,"f",FALSE)</f>
        <v>62723</v>
      </c>
      <c r="E3313" s="172">
        <f>_xll.qlInterestRateIndexValueDate(IndexON,D3313)</f>
        <v>62723</v>
      </c>
      <c r="F3313" s="188">
        <f>IFERROR(_xll.qlIndexFixing(IndexON,D3313,TRUE,_xll.ohTrigger(RecalcTrigger,TriggerON)),NA())</f>
        <v>1.8968446863105726E-2</v>
      </c>
      <c r="H3313" s="42">
        <f>_xll.qlCalendarAdvance(Calendar,$H3312,B3313,"f",FALSE)</f>
        <v>62723</v>
      </c>
      <c r="I3313" s="172">
        <f>_xll.qlInterestRateIndexValueDate(Index1M,$H3313)</f>
        <v>62723</v>
      </c>
      <c r="J3313" s="177">
        <f>IFERROR(_xll.qlIndexFixing(Index1M,$H3313,TRUE,_xll.ohTrigger(RecalcTrigger,Trigger1M)),NA())</f>
        <v>1.9253778523433983E-2</v>
      </c>
      <c r="K3313" s="44">
        <f>IFERROR(_xll.qlIndexFixing(Index3M,H3313,TRUE,_xll.ohTrigger(RecalcTrigger,Trigger3M)),NA())</f>
        <v>1.9486626317710684E-2</v>
      </c>
      <c r="L3313" s="44">
        <f>IFERROR(_xll.qlIndexFixing(Index6M,$H3313,TRUE,_xll.ohTrigger(RecalcTrigger,Trigger6M)),NA())</f>
        <v>1.9610379680437995E-2</v>
      </c>
      <c r="M3313" s="178">
        <f>IFERROR(_xll.qlIndexFixing(Index1Y,$H3313,TRUE,_xll.ohTrigger(RecalcTrigger,Trigger1Y)),NA())</f>
        <v>1.986844667670749E-2</v>
      </c>
      <c r="N3313" s="177">
        <f>IFERROR(_xll.qlIndexFixing(ONIndex1M,I3313,TRUE,_xll.ohTrigger(RecalcTrigger,Trigger1M)),NA())</f>
        <v>1.9231292800242494E-2</v>
      </c>
      <c r="O3313" s="44">
        <f>IFERROR(_xll.qlIndexFixing(ONIndex3M,I3313,TRUE,_xll.ohTrigger(RecalcTrigger,Trigger3M)),NA())</f>
        <v>1.9418363421401796E-2</v>
      </c>
      <c r="P3313" s="44">
        <f>IFERROR(_xll.qlIndexFixing(ONIndex6M,I3313,TRUE,_xll.ohTrigger(RecalcTrigger,Trigger6M)),NA())</f>
        <v>1.9474315727002756E-2</v>
      </c>
      <c r="Q3313" s="178">
        <f>IFERROR(_xll.qlIndexFixing(ONIndex1Y,I3313,TRUE,_xll.ohTrigger(RecalcTrigger,Trigger1Y)),NA())</f>
        <v>1.9593645318414232E-2</v>
      </c>
    </row>
    <row r="3314" spans="2:17" x14ac:dyDescent="0.2">
      <c r="B3314" s="39" t="s">
        <v>42</v>
      </c>
      <c r="D3314" s="42">
        <f>_xll.qlCalendarAdvance(Calendar,$D3313,B3314,"f",FALSE)</f>
        <v>62730</v>
      </c>
      <c r="E3314" s="172">
        <f>_xll.qlInterestRateIndexValueDate(IndexON,D3314)</f>
        <v>62730</v>
      </c>
      <c r="F3314" s="188">
        <f>IFERROR(_xll.qlIndexFixing(IndexON,D3314,TRUE,_xll.ohTrigger(RecalcTrigger,TriggerON)),NA())</f>
        <v>1.8971838752237513E-2</v>
      </c>
      <c r="H3314" s="42">
        <f>_xll.qlCalendarAdvance(Calendar,$H3313,B3314,"f",FALSE)</f>
        <v>62730</v>
      </c>
      <c r="I3314" s="172">
        <f>_xll.qlInterestRateIndexValueDate(Index1M,$H3314)</f>
        <v>62730</v>
      </c>
      <c r="J3314" s="177">
        <f>IFERROR(_xll.qlIndexFixing(Index1M,$H3314,TRUE,_xll.ohTrigger(RecalcTrigger,Trigger1M)),NA())</f>
        <v>1.9257517364107933E-2</v>
      </c>
      <c r="K3314" s="44">
        <f>IFERROR(_xll.qlIndexFixing(Index3M,H3314,TRUE,_xll.ohTrigger(RecalcTrigger,Trigger3M)),NA())</f>
        <v>1.9489961225785238E-2</v>
      </c>
      <c r="L3314" s="44">
        <f>IFERROR(_xll.qlIndexFixing(Index6M,$H3314,TRUE,_xll.ohTrigger(RecalcTrigger,Trigger6M)),NA())</f>
        <v>1.9613534627918337E-2</v>
      </c>
      <c r="M3314" s="178">
        <f>IFERROR(_xll.qlIndexFixing(Index1Y,$H3314,TRUE,_xll.ohTrigger(RecalcTrigger,Trigger1Y)),NA())</f>
        <v>1.9871435311331228E-2</v>
      </c>
      <c r="N3314" s="177">
        <f>IFERROR(_xll.qlIndexFixing(ONIndex1M,I3314,TRUE,_xll.ohTrigger(RecalcTrigger,Trigger1M)),NA())</f>
        <v>1.9235061343859661E-2</v>
      </c>
      <c r="O3314" s="44">
        <f>IFERROR(_xll.qlIndexFixing(ONIndex3M,I3314,TRUE,_xll.ohTrigger(RecalcTrigger,Trigger3M)),NA())</f>
        <v>1.9421782082794659E-2</v>
      </c>
      <c r="P3314" s="44">
        <f>IFERROR(_xll.qlIndexFixing(ONIndex6M,I3314,TRUE,_xll.ohTrigger(RecalcTrigger,Trigger6M)),NA())</f>
        <v>1.9477634967383084E-2</v>
      </c>
      <c r="Q3314" s="178">
        <f>IFERROR(_xll.qlIndexFixing(ONIndex1Y,I3314,TRUE,_xll.ohTrigger(RecalcTrigger,Trigger1Y)),NA())</f>
        <v>1.9596968817452431E-2</v>
      </c>
    </row>
    <row r="3315" spans="2:17" x14ac:dyDescent="0.2">
      <c r="B3315" s="39" t="s">
        <v>42</v>
      </c>
      <c r="D3315" s="42">
        <f>_xll.qlCalendarAdvance(Calendar,$D3314,B3315,"f",FALSE)</f>
        <v>62737</v>
      </c>
      <c r="E3315" s="172">
        <f>_xll.qlInterestRateIndexValueDate(IndexON,D3315)</f>
        <v>62737</v>
      </c>
      <c r="F3315" s="188">
        <f>IFERROR(_xll.qlIndexFixing(IndexON,D3315,TRUE,_xll.ohTrigger(RecalcTrigger,TriggerON)),NA())</f>
        <v>1.8975215253841382E-2</v>
      </c>
      <c r="H3315" s="42">
        <f>_xll.qlCalendarAdvance(Calendar,$H3314,B3315,"f",FALSE)</f>
        <v>62737</v>
      </c>
      <c r="I3315" s="172">
        <f>_xll.qlInterestRateIndexValueDate(Index1M,$H3315)</f>
        <v>62737</v>
      </c>
      <c r="J3315" s="177">
        <f>IFERROR(_xll.qlIndexFixing(Index1M,$H3315,TRUE,_xll.ohTrigger(RecalcTrigger,Trigger1M)),NA())</f>
        <v>1.9262011344764157E-2</v>
      </c>
      <c r="K3315" s="44">
        <f>IFERROR(_xll.qlIndexFixing(Index3M,H3315,TRUE,_xll.ohTrigger(RecalcTrigger,Trigger3M)),NA())</f>
        <v>1.9494034338468042E-2</v>
      </c>
      <c r="L3315" s="44">
        <f>IFERROR(_xll.qlIndexFixing(Index6M,$H3315,TRUE,_xll.ohTrigger(RecalcTrigger,Trigger6M)),NA())</f>
        <v>1.9617418795722916E-2</v>
      </c>
      <c r="M3315" s="178">
        <f>IFERROR(_xll.qlIndexFixing(Index1Y,$H3315,TRUE,_xll.ohTrigger(RecalcTrigger,Trigger1Y)),NA())</f>
        <v>1.9874408577644095E-2</v>
      </c>
      <c r="N3315" s="177">
        <f>IFERROR(_xll.qlIndexFixing(ONIndex1M,I3315,TRUE,_xll.ohTrigger(RecalcTrigger,Trigger1M)),NA())</f>
        <v>1.9238812790844939E-2</v>
      </c>
      <c r="O3315" s="44">
        <f>IFERROR(_xll.qlIndexFixing(ONIndex3M,I3315,TRUE,_xll.ohTrigger(RecalcTrigger,Trigger3M)),NA())</f>
        <v>1.9425185234928088E-2</v>
      </c>
      <c r="P3315" s="44">
        <f>IFERROR(_xll.qlIndexFixing(ONIndex6M,I3315,TRUE,_xll.ohTrigger(RecalcTrigger,Trigger6M)),NA())</f>
        <v>1.9480939149607579E-2</v>
      </c>
      <c r="Q3315" s="178">
        <f>IFERROR(_xll.qlIndexFixing(ONIndex1Y,I3315,TRUE,_xll.ohTrigger(RecalcTrigger,Trigger1Y)),NA())</f>
        <v>1.9600277239045782E-2</v>
      </c>
    </row>
    <row r="3316" spans="2:17" x14ac:dyDescent="0.2">
      <c r="B3316" s="39" t="s">
        <v>42</v>
      </c>
      <c r="D3316" s="42">
        <f>_xll.qlCalendarAdvance(Calendar,$D3315,B3316,"f",FALSE)</f>
        <v>62744</v>
      </c>
      <c r="E3316" s="172">
        <f>_xll.qlInterestRateIndexValueDate(IndexON,D3316)</f>
        <v>62744</v>
      </c>
      <c r="F3316" s="188">
        <f>IFERROR(_xll.qlIndexFixing(IndexON,D3316,TRUE,_xll.ohTrigger(RecalcTrigger,TriggerON)),NA())</f>
        <v>1.8978576367593147E-2</v>
      </c>
      <c r="H3316" s="42">
        <f>_xll.qlCalendarAdvance(Calendar,$H3315,B3316,"f",FALSE)</f>
        <v>62744</v>
      </c>
      <c r="I3316" s="172">
        <f>_xll.qlInterestRateIndexValueDate(Index1M,$H3316)</f>
        <v>62744</v>
      </c>
      <c r="J3316" s="177">
        <f>IFERROR(_xll.qlIndexFixing(Index1M,$H3316,TRUE,_xll.ohTrigger(RecalcTrigger,Trigger1M)),NA())</f>
        <v>1.9265714914843378E-2</v>
      </c>
      <c r="K3316" s="44">
        <f>IFERROR(_xll.qlIndexFixing(Index3M,H3316,TRUE,_xll.ohTrigger(RecalcTrigger,Trigger3M)),NA())</f>
        <v>1.9497337147663708E-2</v>
      </c>
      <c r="L3316" s="44">
        <f>IFERROR(_xll.qlIndexFixing(Index6M,$H3316,TRUE,_xll.ohTrigger(RecalcTrigger,Trigger6M)),NA())</f>
        <v>1.962054242512545E-2</v>
      </c>
      <c r="M3316" s="178">
        <f>IFERROR(_xll.qlIndexFixing(Index1Y,$H3316,TRUE,_xll.ohTrigger(RecalcTrigger,Trigger1Y)),NA())</f>
        <v>1.9877366475510569E-2</v>
      </c>
      <c r="N3316" s="177">
        <f>IFERROR(_xll.qlIndexFixing(ONIndex1M,I3316,TRUE,_xll.ohTrigger(RecalcTrigger,Trigger1M)),NA())</f>
        <v>1.9242547141522515E-2</v>
      </c>
      <c r="O3316" s="44">
        <f>IFERROR(_xll.qlIndexFixing(ONIndex3M,I3316,TRUE,_xll.ohTrigger(RecalcTrigger,Trigger3M)),NA())</f>
        <v>1.9428572877964179E-2</v>
      </c>
      <c r="P3316" s="44">
        <f>IFERROR(_xll.qlIndexFixing(ONIndex6M,I3316,TRUE,_xll.ohTrigger(RecalcTrigger,Trigger6M)),NA())</f>
        <v>1.9484228273838333E-2</v>
      </c>
      <c r="Q3316" s="178">
        <f>IFERROR(_xll.qlIndexFixing(ONIndex1Y,I3316,TRUE,_xll.ohTrigger(RecalcTrigger,Trigger1Y)),NA())</f>
        <v>1.9603570583113239E-2</v>
      </c>
    </row>
    <row r="3317" spans="2:17" x14ac:dyDescent="0.2">
      <c r="B3317" s="39" t="s">
        <v>42</v>
      </c>
      <c r="D3317" s="42">
        <f>_xll.qlCalendarAdvance(Calendar,$D3316,B3317,"f",FALSE)</f>
        <v>62751</v>
      </c>
      <c r="E3317" s="172">
        <f>_xll.qlInterestRateIndexValueDate(IndexON,D3317)</f>
        <v>62751</v>
      </c>
      <c r="F3317" s="188">
        <f>IFERROR(_xll.qlIndexFixing(IndexON,D3317,TRUE,_xll.ohTrigger(RecalcTrigger,TriggerON)),NA())</f>
        <v>1.8981922093979087E-2</v>
      </c>
      <c r="H3317" s="42">
        <f>_xll.qlCalendarAdvance(Calendar,$H3316,B3317,"f",FALSE)</f>
        <v>62751</v>
      </c>
      <c r="I3317" s="172">
        <f>_xll.qlInterestRateIndexValueDate(Index1M,$H3317)</f>
        <v>62751</v>
      </c>
      <c r="J3317" s="177">
        <f>IFERROR(_xll.qlIndexFixing(Index1M,$H3317,TRUE,_xll.ohTrigger(RecalcTrigger,Trigger1M)),NA())</f>
        <v>1.9269401362575506E-2</v>
      </c>
      <c r="K3317" s="44">
        <f>IFERROR(_xll.qlIndexFixing(Index3M,H3317,TRUE,_xll.ohTrigger(RecalcTrigger,Trigger3M)),NA())</f>
        <v>1.9500624375036215E-2</v>
      </c>
      <c r="L3317" s="44">
        <f>IFERROR(_xll.qlIndexFixing(Index6M,$H3317,TRUE,_xll.ohTrigger(RecalcTrigger,Trigger6M)),NA())</f>
        <v>1.9623650853908291E-2</v>
      </c>
      <c r="M3317" s="178">
        <f>IFERROR(_xll.qlIndexFixing(Index1Y,$H3317,TRUE,_xll.ohTrigger(RecalcTrigger,Trigger1Y)),NA())</f>
        <v>1.9880309004797571E-2</v>
      </c>
      <c r="N3317" s="177">
        <f>IFERROR(_xll.qlIndexFixing(ONIndex1M,I3317,TRUE,_xll.ohTrigger(RecalcTrigger,Trigger1M)),NA())</f>
        <v>1.9246264395892387E-2</v>
      </c>
      <c r="O3317" s="44">
        <f>IFERROR(_xll.qlIndexFixing(ONIndex3M,I3317,TRUE,_xll.ohTrigger(RecalcTrigger,Trigger3M)),NA())</f>
        <v>1.9431945012065022E-2</v>
      </c>
      <c r="P3317" s="44">
        <f>IFERROR(_xll.qlIndexFixing(ONIndex6M,I3317,TRUE,_xll.ohTrigger(RecalcTrigger,Trigger6M)),NA())</f>
        <v>1.9487502339913254E-2</v>
      </c>
      <c r="Q3317" s="178">
        <f>IFERROR(_xll.qlIndexFixing(ONIndex1Y,I3317,TRUE,_xll.ohTrigger(RecalcTrigger,Trigger1Y)),NA())</f>
        <v>1.9606848849816894E-2</v>
      </c>
    </row>
    <row r="3318" spans="2:17" x14ac:dyDescent="0.2">
      <c r="B3318" s="39" t="s">
        <v>42</v>
      </c>
      <c r="D3318" s="42">
        <f>_xll.qlCalendarAdvance(Calendar,$D3317,B3318,"f",FALSE)</f>
        <v>62758</v>
      </c>
      <c r="E3318" s="172">
        <f>_xll.qlInterestRateIndexValueDate(IndexON,D3318)</f>
        <v>62758</v>
      </c>
      <c r="F3318" s="188">
        <f>IFERROR(_xll.qlIndexFixing(IndexON,D3318,TRUE,_xll.ohTrigger(RecalcTrigger,TriggerON)),NA())</f>
        <v>1.8985252432512922E-2</v>
      </c>
      <c r="H3318" s="42">
        <f>_xll.qlCalendarAdvance(Calendar,$H3317,B3318,"f",FALSE)</f>
        <v>62758</v>
      </c>
      <c r="I3318" s="172">
        <f>_xll.qlInterestRateIndexValueDate(Index1M,$H3318)</f>
        <v>62758</v>
      </c>
      <c r="J3318" s="177">
        <f>IFERROR(_xll.qlIndexFixing(Index1M,$H3318,TRUE,_xll.ohTrigger(RecalcTrigger,Trigger1M)),NA())</f>
        <v>1.927307068793702E-2</v>
      </c>
      <c r="K3318" s="44">
        <f>IFERROR(_xll.qlIndexFixing(Index3M,H3318,TRUE,_xll.ohTrigger(RecalcTrigger,Trigger3M)),NA())</f>
        <v>1.9503896020549437E-2</v>
      </c>
      <c r="L3318" s="44">
        <f>IFERROR(_xll.qlIndexFixing(Index6M,$H3318,TRUE,_xll.ohTrigger(RecalcTrigger,Trigger6M)),NA())</f>
        <v>1.9626744082002351E-2</v>
      </c>
      <c r="M3318" s="178">
        <f>IFERROR(_xll.qlIndexFixing(Index1Y,$H3318,TRUE,_xll.ohTrigger(RecalcTrigger,Trigger1Y)),NA())</f>
        <v>1.9883236165371129E-2</v>
      </c>
      <c r="N3318" s="177">
        <f>IFERROR(_xll.qlIndexFixing(ONIndex1M,I3318,TRUE,_xll.ohTrigger(RecalcTrigger,Trigger1M)),NA())</f>
        <v>1.9249964553711418E-2</v>
      </c>
      <c r="O3318" s="44">
        <f>IFERROR(_xll.qlIndexFixing(ONIndex3M,I3318,TRUE,_xll.ohTrigger(RecalcTrigger,Trigger3M)),NA())</f>
        <v>1.9435301636906432E-2</v>
      </c>
      <c r="P3318" s="44">
        <f>IFERROR(_xll.qlIndexFixing(ONIndex6M,I3318,TRUE,_xll.ohTrigger(RecalcTrigger,Trigger6M)),NA())</f>
        <v>1.949076134807548E-2</v>
      </c>
      <c r="Q3318" s="178">
        <f>IFERROR(_xll.qlIndexFixing(ONIndex1Y,I3318,TRUE,_xll.ohTrigger(RecalcTrigger,Trigger1Y)),NA())</f>
        <v>1.9610112039156746E-2</v>
      </c>
    </row>
    <row r="3319" spans="2:17" x14ac:dyDescent="0.2">
      <c r="B3319" s="39" t="s">
        <v>42</v>
      </c>
      <c r="D3319" s="42">
        <f>_xll.qlCalendarAdvance(Calendar,$D3318,B3319,"f",FALSE)</f>
        <v>62765</v>
      </c>
      <c r="E3319" s="172">
        <f>_xll.qlInterestRateIndexValueDate(IndexON,D3319)</f>
        <v>62765</v>
      </c>
      <c r="F3319" s="188">
        <f>IFERROR(_xll.qlIndexFixing(IndexON,D3319,TRUE,_xll.ohTrigger(RecalcTrigger,TriggerON)),NA())</f>
        <v>1.8988567383194654E-2</v>
      </c>
      <c r="H3319" s="42">
        <f>_xll.qlCalendarAdvance(Calendar,$H3318,B3319,"f",FALSE)</f>
        <v>62765</v>
      </c>
      <c r="I3319" s="172">
        <f>_xll.qlInterestRateIndexValueDate(Index1M,$H3319)</f>
        <v>62765</v>
      </c>
      <c r="J3319" s="177">
        <f>IFERROR(_xll.qlIndexFixing(Index1M,$H3319,TRUE,_xll.ohTrigger(RecalcTrigger,Trigger1M)),NA())</f>
        <v>1.9275954745324252E-2</v>
      </c>
      <c r="K3319" s="44">
        <f>IFERROR(_xll.qlIndexFixing(Index3M,H3319,TRUE,_xll.ohTrigger(RecalcTrigger,Trigger3M)),NA())</f>
        <v>1.9507152084161095E-2</v>
      </c>
      <c r="L3319" s="44">
        <f>IFERROR(_xll.qlIndexFixing(Index6M,$H3319,TRUE,_xll.ohTrigger(RecalcTrigger,Trigger6M)),NA())</f>
        <v>1.9629081368615693E-2</v>
      </c>
      <c r="M3319" s="178">
        <f>IFERROR(_xll.qlIndexFixing(Index1Y,$H3319,TRUE,_xll.ohTrigger(RecalcTrigger,Trigger1Y)),NA())</f>
        <v>1.9886147957097932E-2</v>
      </c>
      <c r="N3319" s="177">
        <f>IFERROR(_xll.qlIndexFixing(ONIndex1M,I3319,TRUE,_xll.ohTrigger(RecalcTrigger,Trigger1M)),NA())</f>
        <v>1.92536476151417E-2</v>
      </c>
      <c r="O3319" s="44">
        <f>IFERROR(_xll.qlIndexFixing(ONIndex3M,I3319,TRUE,_xll.ohTrigger(RecalcTrigger,Trigger3M)),NA())</f>
        <v>1.9438642752569457E-2</v>
      </c>
      <c r="P3319" s="44">
        <f>IFERROR(_xll.qlIndexFixing(ONIndex6M,I3319,TRUE,_xll.ohTrigger(RecalcTrigger,Trigger6M)),NA())</f>
        <v>1.9494005297919781E-2</v>
      </c>
      <c r="Q3319" s="178">
        <f>IFERROR(_xll.qlIndexFixing(ONIndex1Y,I3319,TRUE,_xll.ohTrigger(RecalcTrigger,Trigger1Y)),NA())</f>
        <v>1.9613360150970705E-2</v>
      </c>
    </row>
    <row r="3320" spans="2:17" x14ac:dyDescent="0.2">
      <c r="B3320" s="39" t="s">
        <v>42</v>
      </c>
      <c r="D3320" s="42">
        <f>_xll.qlCalendarAdvance(Calendar,$D3319,B3320,"f",FALSE)</f>
        <v>62772</v>
      </c>
      <c r="E3320" s="172">
        <f>_xll.qlInterestRateIndexValueDate(IndexON,D3320)</f>
        <v>62772</v>
      </c>
      <c r="F3320" s="188">
        <f>IFERROR(_xll.qlIndexFixing(IndexON,D3320,TRUE,_xll.ohTrigger(RecalcTrigger,TriggerON)),NA())</f>
        <v>1.8991866946429514E-2</v>
      </c>
      <c r="H3320" s="42">
        <f>_xll.qlCalendarAdvance(Calendar,$H3319,B3320,"f",FALSE)</f>
        <v>62772</v>
      </c>
      <c r="I3320" s="172">
        <f>_xll.qlInterestRateIndexValueDate(Index1M,$H3320)</f>
        <v>62772</v>
      </c>
      <c r="J3320" s="177">
        <f>IFERROR(_xll.qlIndexFixing(Index1M,$H3320,TRUE,_xll.ohTrigger(RecalcTrigger,Trigger1M)),NA())</f>
        <v>1.9279590857030387E-2</v>
      </c>
      <c r="K3320" s="44">
        <f>IFERROR(_xll.qlIndexFixing(Index3M,H3320,TRUE,_xll.ohTrigger(RecalcTrigger,Trigger3M)),NA())</f>
        <v>1.9510392565835064E-2</v>
      </c>
      <c r="L3320" s="44">
        <f>IFERROR(_xll.qlIndexFixing(Index6M,$H3320,TRUE,_xll.ohTrigger(RecalcTrigger,Trigger6M)),NA())</f>
        <v>1.9632145116923648E-2</v>
      </c>
      <c r="M3320" s="178">
        <f>IFERROR(_xll.qlIndexFixing(Index1Y,$H3320,TRUE,_xll.ohTrigger(RecalcTrigger,Trigger1Y)),NA())</f>
        <v>1.9889044379847117E-2</v>
      </c>
      <c r="N3320" s="177">
        <f>IFERROR(_xll.qlIndexFixing(ONIndex1M,I3320,TRUE,_xll.ohTrigger(RecalcTrigger,Trigger1M)),NA())</f>
        <v>1.9257313580183233E-2</v>
      </c>
      <c r="O3320" s="44">
        <f>IFERROR(_xll.qlIndexFixing(ONIndex3M,I3320,TRUE,_xll.ohTrigger(RecalcTrigger,Trigger3M)),NA())</f>
        <v>1.9441968359054096E-2</v>
      </c>
      <c r="P3320" s="44">
        <f>IFERROR(_xll.qlIndexFixing(ONIndex6M,I3320,TRUE,_xll.ohTrigger(RecalcTrigger,Trigger6M)),NA())</f>
        <v>1.9497234189851387E-2</v>
      </c>
      <c r="Q3320" s="178">
        <f>IFERROR(_xll.qlIndexFixing(ONIndex1Y,I3320,TRUE,_xll.ohTrigger(RecalcTrigger,Trigger1Y)),NA())</f>
        <v>1.9616593185501907E-2</v>
      </c>
    </row>
    <row r="3321" spans="2:17" x14ac:dyDescent="0.2">
      <c r="B3321" s="39" t="s">
        <v>42</v>
      </c>
      <c r="D3321" s="42">
        <f>_xll.qlCalendarAdvance(Calendar,$D3320,B3321,"f",FALSE)</f>
        <v>62779</v>
      </c>
      <c r="E3321" s="172">
        <f>_xll.qlInterestRateIndexValueDate(IndexON,D3321)</f>
        <v>62779</v>
      </c>
      <c r="F3321" s="188">
        <f>IFERROR(_xll.qlIndexFixing(IndexON,D3321,TRUE,_xll.ohTrigger(RecalcTrigger,TriggerON)),NA())</f>
        <v>1.8995151122055409E-2</v>
      </c>
      <c r="H3321" s="42">
        <f>_xll.qlCalendarAdvance(Calendar,$H3320,B3321,"f",FALSE)</f>
        <v>62779</v>
      </c>
      <c r="I3321" s="172">
        <f>_xll.qlInterestRateIndexValueDate(Index1M,$H3321)</f>
        <v>62779</v>
      </c>
      <c r="J3321" s="177">
        <f>IFERROR(_xll.qlIndexFixing(Index1M,$H3321,TRUE,_xll.ohTrigger(RecalcTrigger,Trigger1M)),NA())</f>
        <v>1.9283209847196413E-2</v>
      </c>
      <c r="K3321" s="44">
        <f>IFERROR(_xll.qlIndexFixing(Index3M,H3321,TRUE,_xll.ohTrigger(RecalcTrigger,Trigger3M)),NA())</f>
        <v>1.9513617465533473E-2</v>
      </c>
      <c r="L3321" s="44">
        <f>IFERROR(_xll.qlIndexFixing(Index6M,$H3321,TRUE,_xll.ohTrigger(RecalcTrigger,Trigger6M)),NA())</f>
        <v>1.9635193665126331E-2</v>
      </c>
      <c r="M3321" s="178">
        <f>IFERROR(_xll.qlIndexFixing(Index1Y,$H3321,TRUE,_xll.ohTrigger(RecalcTrigger,Trigger1Y)),NA())</f>
        <v>1.9891925433486262E-2</v>
      </c>
      <c r="N3321" s="177">
        <f>IFERROR(_xll.qlIndexFixing(ONIndex1M,I3321,TRUE,_xll.ohTrigger(RecalcTrigger,Trigger1M)),NA())</f>
        <v>1.9260962448917063E-2</v>
      </c>
      <c r="O3321" s="44">
        <f>IFERROR(_xll.qlIndexFixing(ONIndex3M,I3321,TRUE,_xll.ohTrigger(RecalcTrigger,Trigger3M)),NA())</f>
        <v>1.9445278456441395E-2</v>
      </c>
      <c r="P3321" s="44">
        <f>IFERROR(_xll.qlIndexFixing(ONIndex6M,I3321,TRUE,_xll.ohTrigger(RecalcTrigger,Trigger6M)),NA())</f>
        <v>1.9500448023627159E-2</v>
      </c>
      <c r="Q3321" s="178">
        <f>IFERROR(_xll.qlIndexFixing(ONIndex1Y,I3321,TRUE,_xll.ohTrigger(RecalcTrigger,Trigger1Y)),NA())</f>
        <v>1.9619811142588262E-2</v>
      </c>
    </row>
    <row r="3322" spans="2:17" x14ac:dyDescent="0.2">
      <c r="B3322" s="39" t="s">
        <v>42</v>
      </c>
      <c r="D3322" s="42">
        <f>_xll.qlCalendarAdvance(Calendar,$D3321,B3322,"f",FALSE)</f>
        <v>62786</v>
      </c>
      <c r="E3322" s="172">
        <f>_xll.qlInterestRateIndexValueDate(IndexON,D3322)</f>
        <v>62786</v>
      </c>
      <c r="F3322" s="188">
        <f>IFERROR(_xll.qlIndexFixing(IndexON,D3322,TRUE,_xll.ohTrigger(RecalcTrigger,TriggerON)),NA())</f>
        <v>1.8998419909748154E-2</v>
      </c>
      <c r="H3322" s="42">
        <f>_xll.qlCalendarAdvance(Calendar,$H3321,B3322,"f",FALSE)</f>
        <v>62786</v>
      </c>
      <c r="I3322" s="172">
        <f>_xll.qlInterestRateIndexValueDate(Index1M,$H3322)</f>
        <v>62786</v>
      </c>
      <c r="J3322" s="177">
        <f>IFERROR(_xll.qlIndexFixing(Index1M,$H3322,TRUE,_xll.ohTrigger(RecalcTrigger,Trigger1M)),NA())</f>
        <v>1.9286811715792607E-2</v>
      </c>
      <c r="K3322" s="44">
        <f>IFERROR(_xll.qlIndexFixing(Index3M,H3322,TRUE,_xll.ohTrigger(RecalcTrigger,Trigger3M)),NA())</f>
        <v>1.9516826783219317E-2</v>
      </c>
      <c r="L3322" s="44">
        <f>IFERROR(_xll.qlIndexFixing(Index6M,$H3322,TRUE,_xll.ohTrigger(RecalcTrigger,Trigger6M)),NA())</f>
        <v>1.9638227013153819E-2</v>
      </c>
      <c r="M3322" s="178">
        <f>IFERROR(_xll.qlIndexFixing(Index1Y,$H3322,TRUE,_xll.ohTrigger(RecalcTrigger,Trigger1Y)),NA())</f>
        <v>1.9894791117885158E-2</v>
      </c>
      <c r="N3322" s="177">
        <f>IFERROR(_xll.qlIndexFixing(ONIndex1M,I3322,TRUE,_xll.ohTrigger(RecalcTrigger,Trigger1M)),NA())</f>
        <v>1.9264594221100051E-2</v>
      </c>
      <c r="O3322" s="44">
        <f>IFERROR(_xll.qlIndexFixing(ONIndex3M,I3322,TRUE,_xll.ohTrigger(RecalcTrigger,Trigger3M)),NA())</f>
        <v>1.9448573044812401E-2</v>
      </c>
      <c r="P3322" s="44">
        <f>IFERROR(_xll.qlIndexFixing(ONIndex6M,I3322,TRUE,_xll.ohTrigger(RecalcTrigger,Trigger6M)),NA())</f>
        <v>1.9503646799166052E-2</v>
      </c>
      <c r="Q3322" s="178">
        <f>IFERROR(_xll.qlIndexFixing(ONIndex1Y,I3322,TRUE,_xll.ohTrigger(RecalcTrigger,Trigger1Y)),NA())</f>
        <v>1.9623014022148721E-2</v>
      </c>
    </row>
    <row r="3323" spans="2:17" x14ac:dyDescent="0.2">
      <c r="B3323" s="39" t="s">
        <v>42</v>
      </c>
      <c r="D3323" s="42">
        <f>_xll.qlCalendarAdvance(Calendar,$D3322,B3323,"f",FALSE)</f>
        <v>62793</v>
      </c>
      <c r="E3323" s="172">
        <f>_xll.qlInterestRateIndexValueDate(IndexON,D3323)</f>
        <v>62793</v>
      </c>
      <c r="F3323" s="188">
        <f>IFERROR(_xll.qlIndexFixing(IndexON,D3323,TRUE,_xll.ohTrigger(RecalcTrigger,TriggerON)),NA())</f>
        <v>1.9001673309994027E-2</v>
      </c>
      <c r="H3323" s="42">
        <f>_xll.qlCalendarAdvance(Calendar,$H3322,B3323,"f",FALSE)</f>
        <v>62793</v>
      </c>
      <c r="I3323" s="172">
        <f>_xll.qlInterestRateIndexValueDate(Index1M,$H3323)</f>
        <v>62793</v>
      </c>
      <c r="J3323" s="177">
        <f>IFERROR(_xll.qlIndexFixing(Index1M,$H3323,TRUE,_xll.ohTrigger(RecalcTrigger,Trigger1M)),NA())</f>
        <v>1.9293452096147932E-2</v>
      </c>
      <c r="K3323" s="44">
        <f>IFERROR(_xll.qlIndexFixing(Index3M,H3323,TRUE,_xll.ohTrigger(RecalcTrigger,Trigger3M)),NA())</f>
        <v>1.951927425146047E-2</v>
      </c>
      <c r="L3323" s="44">
        <f>IFERROR(_xll.qlIndexFixing(Index6M,$H3323,TRUE,_xll.ohTrigger(RecalcTrigger,Trigger6M)),NA())</f>
        <v>1.9641982209683384E-2</v>
      </c>
      <c r="M3323" s="178">
        <f>IFERROR(_xll.qlIndexFixing(Index1Y,$H3323,TRUE,_xll.ohTrigger(RecalcTrigger,Trigger1Y)),NA())</f>
        <v>1.9897641432914049E-2</v>
      </c>
      <c r="N3323" s="177">
        <f>IFERROR(_xll.qlIndexFixing(ONIndex1M,I3323,TRUE,_xll.ohTrigger(RecalcTrigger,Trigger1M)),NA())</f>
        <v>1.9268208896975336E-2</v>
      </c>
      <c r="O3323" s="44">
        <f>IFERROR(_xll.qlIndexFixing(ONIndex3M,I3323,TRUE,_xll.ohTrigger(RecalcTrigger,Trigger3M)),NA())</f>
        <v>1.945185212400502E-2</v>
      </c>
      <c r="P3323" s="44">
        <f>IFERROR(_xll.qlIndexFixing(ONIndex6M,I3323,TRUE,_xll.ohTrigger(RecalcTrigger,Trigger6M)),NA())</f>
        <v>1.9506830516711204E-2</v>
      </c>
      <c r="Q3323" s="178">
        <f>IFERROR(_xll.qlIndexFixing(ONIndex1Y,I3323,TRUE,_xll.ohTrigger(RecalcTrigger,Trigger1Y)),NA())</f>
        <v>1.962620182434538E-2</v>
      </c>
    </row>
    <row r="3324" spans="2:17" x14ac:dyDescent="0.2">
      <c r="B3324" s="39" t="s">
        <v>42</v>
      </c>
      <c r="D3324" s="42">
        <f>_xll.qlCalendarAdvance(Calendar,$D3323,B3324,"f",FALSE)</f>
        <v>62800</v>
      </c>
      <c r="E3324" s="172">
        <f>_xll.qlInterestRateIndexValueDate(IndexON,D3324)</f>
        <v>62800</v>
      </c>
      <c r="F3324" s="188">
        <f>IFERROR(_xll.qlIndexFixing(IndexON,D3324,TRUE,_xll.ohTrigger(RecalcTrigger,TriggerON)),NA())</f>
        <v>1.9004911322549889E-2</v>
      </c>
      <c r="H3324" s="42">
        <f>_xll.qlCalendarAdvance(Calendar,$H3323,B3324,"f",FALSE)</f>
        <v>62800</v>
      </c>
      <c r="I3324" s="172">
        <f>_xll.qlInterestRateIndexValueDate(Index1M,$H3324)</f>
        <v>62800</v>
      </c>
      <c r="J3324" s="177">
        <f>IFERROR(_xll.qlIndexFixing(Index1M,$H3324,TRUE,_xll.ohTrigger(RecalcTrigger,Trigger1M)),NA())</f>
        <v>1.9294727069473432E-2</v>
      </c>
      <c r="K3324" s="44">
        <f>IFERROR(_xll.qlIndexFixing(Index3M,H3324,TRUE,_xll.ohTrigger(RecalcTrigger,Trigger3M)),NA())</f>
        <v>1.9522453348399513E-2</v>
      </c>
      <c r="L3324" s="44">
        <f>IFERROR(_xll.qlIndexFixing(Index6M,$H3324,TRUE,_xll.ohTrigger(RecalcTrigger,Trigger6M)),NA())</f>
        <v>1.964498423217971E-2</v>
      </c>
      <c r="M3324" s="178">
        <f>IFERROR(_xll.qlIndexFixing(Index1Y,$H3324,TRUE,_xll.ohTrigger(RecalcTrigger,Trigger1Y)),NA())</f>
        <v>1.9900476378443388E-2</v>
      </c>
      <c r="N3324" s="177">
        <f>IFERROR(_xll.qlIndexFixing(ONIndex1M,I3324,TRUE,_xll.ohTrigger(RecalcTrigger,Trigger1M)),NA())</f>
        <v>1.9271806476461872E-2</v>
      </c>
      <c r="O3324" s="44">
        <f>IFERROR(_xll.qlIndexFixing(ONIndex3M,I3324,TRUE,_xll.ohTrigger(RecalcTrigger,Trigger3M)),NA())</f>
        <v>1.94551156941003E-2</v>
      </c>
      <c r="P3324" s="44">
        <f>IFERROR(_xll.qlIndexFixing(ONIndex6M,I3324,TRUE,_xll.ohTrigger(RecalcTrigger,Trigger6M)),NA())</f>
        <v>1.9509999176343662E-2</v>
      </c>
      <c r="Q3324" s="178">
        <f>IFERROR(_xll.qlIndexFixing(ONIndex1Y,I3324,TRUE,_xll.ohTrigger(RecalcTrigger,Trigger1Y)),NA())</f>
        <v>1.9629374549178236E-2</v>
      </c>
    </row>
    <row r="3325" spans="2:17" x14ac:dyDescent="0.2">
      <c r="B3325" s="39" t="s">
        <v>42</v>
      </c>
      <c r="D3325" s="42">
        <f>_xll.qlCalendarAdvance(Calendar,$D3324,B3325,"f",FALSE)</f>
        <v>62807</v>
      </c>
      <c r="E3325" s="172">
        <f>_xll.qlInterestRateIndexValueDate(IndexON,D3325)</f>
        <v>62807</v>
      </c>
      <c r="F3325" s="188">
        <f>IFERROR(_xll.qlIndexFixing(IndexON,D3325,TRUE,_xll.ohTrigger(RecalcTrigger,TriggerON)),NA())</f>
        <v>1.9008133947334693E-2</v>
      </c>
      <c r="H3325" s="42">
        <f>_xll.qlCalendarAdvance(Calendar,$H3324,B3325,"f",FALSE)</f>
        <v>62807</v>
      </c>
      <c r="I3325" s="172">
        <f>_xll.qlInterestRateIndexValueDate(Index1M,$H3325)</f>
        <v>62807</v>
      </c>
      <c r="J3325" s="177">
        <f>IFERROR(_xll.qlIndexFixing(Index1M,$H3325,TRUE,_xll.ohTrigger(RecalcTrigger,Trigger1M)),NA())</f>
        <v>1.9298276537811857E-2</v>
      </c>
      <c r="K3325" s="44">
        <f>IFERROR(_xll.qlIndexFixing(Index3M,H3325,TRUE,_xll.ohTrigger(RecalcTrigger,Trigger3M)),NA())</f>
        <v>1.9525616864018294E-2</v>
      </c>
      <c r="L3325" s="44">
        <f>IFERROR(_xll.qlIndexFixing(Index6M,$H3325,TRUE,_xll.ohTrigger(RecalcTrigger,Trigger6M)),NA())</f>
        <v>1.9647971053503192E-2</v>
      </c>
      <c r="M3325" s="178">
        <f>IFERROR(_xll.qlIndexFixing(Index1Y,$H3325,TRUE,_xll.ohTrigger(RecalcTrigger,Trigger1Y)),NA())</f>
        <v>1.9903295954344966E-2</v>
      </c>
      <c r="N3325" s="177">
        <f>IFERROR(_xll.qlIndexFixing(ONIndex1M,I3325,TRUE,_xll.ohTrigger(RecalcTrigger,Trigger1M)),NA())</f>
        <v>1.9275386959478613E-2</v>
      </c>
      <c r="O3325" s="44">
        <f>IFERROR(_xll.qlIndexFixing(ONIndex3M,I3325,TRUE,_xll.ohTrigger(RecalcTrigger,Trigger3M)),NA())</f>
        <v>1.9458363754936148E-2</v>
      </c>
      <c r="P3325" s="44">
        <f>IFERROR(_xll.qlIndexFixing(ONIndex6M,I3325,TRUE,_xll.ohTrigger(RecalcTrigger,Trigger6M)),NA())</f>
        <v>1.951315277773924E-2</v>
      </c>
      <c r="Q3325" s="178">
        <f>IFERROR(_xll.qlIndexFixing(ONIndex1Y,I3325,TRUE,_xll.ohTrigger(RecalcTrigger,Trigger1Y)),NA())</f>
        <v>1.9632532196566244E-2</v>
      </c>
    </row>
    <row r="3326" spans="2:17" x14ac:dyDescent="0.2">
      <c r="B3326" s="39" t="s">
        <v>42</v>
      </c>
      <c r="D3326" s="42">
        <f>_xll.qlCalendarAdvance(Calendar,$D3325,B3326,"f",FALSE)</f>
        <v>62814</v>
      </c>
      <c r="E3326" s="172">
        <f>_xll.qlInterestRateIndexValueDate(IndexON,D3326)</f>
        <v>62814</v>
      </c>
      <c r="F3326" s="188">
        <f>IFERROR(_xll.qlIndexFixing(IndexON,D3326,TRUE,_xll.ohTrigger(RecalcTrigger,TriggerON)),NA())</f>
        <v>1.901134118434844E-2</v>
      </c>
      <c r="H3326" s="42">
        <f>_xll.qlCalendarAdvance(Calendar,$H3325,B3326,"f",FALSE)</f>
        <v>62814</v>
      </c>
      <c r="I3326" s="172">
        <f>_xll.qlInterestRateIndexValueDate(Index1M,$H3326)</f>
        <v>62814</v>
      </c>
      <c r="J3326" s="177">
        <f>IFERROR(_xll.qlIndexFixing(Index1M,$H3326,TRUE,_xll.ohTrigger(RecalcTrigger,Trigger1M)),NA())</f>
        <v>1.9301808883654171E-2</v>
      </c>
      <c r="K3326" s="44">
        <f>IFERROR(_xll.qlIndexFixing(Index3M,H3326,TRUE,_xll.ohTrigger(RecalcTrigger,Trigger3M)),NA())</f>
        <v>1.9528764798280297E-2</v>
      </c>
      <c r="L3326" s="44">
        <f>IFERROR(_xll.qlIndexFixing(Index6M,$H3326,TRUE,_xll.ohTrigger(RecalcTrigger,Trigger6M)),NA())</f>
        <v>1.9650942673585626E-2</v>
      </c>
      <c r="M3326" s="178">
        <f>IFERROR(_xll.qlIndexFixing(Index1Y,$H3326,TRUE,_xll.ohTrigger(RecalcTrigger,Trigger1Y)),NA())</f>
        <v>1.9906100160490568E-2</v>
      </c>
      <c r="N3326" s="177">
        <f>IFERROR(_xll.qlIndexFixing(ONIndex1M,I3326,TRUE,_xll.ohTrigger(RecalcTrigger,Trigger1M)),NA())</f>
        <v>1.9278950346106605E-2</v>
      </c>
      <c r="O3326" s="44">
        <f>IFERROR(_xll.qlIndexFixing(ONIndex3M,I3326,TRUE,_xll.ohTrigger(RecalcTrigger,Trigger3M)),NA())</f>
        <v>1.9461596306674656E-2</v>
      </c>
      <c r="P3326" s="44">
        <f>IFERROR(_xll.qlIndexFixing(ONIndex6M,I3326,TRUE,_xll.ohTrigger(RecalcTrigger,Trigger6M)),NA())</f>
        <v>1.9516291320816892E-2</v>
      </c>
      <c r="Q3326" s="178">
        <f>IFERROR(_xll.qlIndexFixing(ONIndex1Y,I3326,TRUE,_xll.ohTrigger(RecalcTrigger,Trigger1Y)),NA())</f>
        <v>1.9635674766509403E-2</v>
      </c>
    </row>
    <row r="3327" spans="2:17" x14ac:dyDescent="0.2">
      <c r="B3327" s="39" t="s">
        <v>42</v>
      </c>
      <c r="D3327" s="42">
        <f>_xll.qlCalendarAdvance(Calendar,$D3326,B3327,"f",FALSE)</f>
        <v>62821</v>
      </c>
      <c r="E3327" s="172">
        <f>_xll.qlInterestRateIndexValueDate(IndexON,D3327)</f>
        <v>62821</v>
      </c>
      <c r="F3327" s="188">
        <f>IFERROR(_xll.qlIndexFixing(IndexON,D3327,TRUE,_xll.ohTrigger(RecalcTrigger,TriggerON)),NA())</f>
        <v>1.9014533033915315E-2</v>
      </c>
      <c r="H3327" s="42">
        <f>_xll.qlCalendarAdvance(Calendar,$H3326,B3327,"f",FALSE)</f>
        <v>62821</v>
      </c>
      <c r="I3327" s="172">
        <f>_xll.qlInterestRateIndexValueDate(Index1M,$H3327)</f>
        <v>62821</v>
      </c>
      <c r="J3327" s="177">
        <f>IFERROR(_xll.qlIndexFixing(Index1M,$H3327,TRUE,_xll.ohTrigger(RecalcTrigger,Trigger1M)),NA())</f>
        <v>1.9305324106987303E-2</v>
      </c>
      <c r="K3327" s="44">
        <f>IFERROR(_xll.qlIndexFixing(Index3M,H3327,TRUE,_xll.ohTrigger(RecalcTrigger,Trigger3M)),NA())</f>
        <v>1.9531897151150786E-2</v>
      </c>
      <c r="L3327" s="44">
        <f>IFERROR(_xll.qlIndexFixing(Index6M,$H3327,TRUE,_xll.ohTrigger(RecalcTrigger,Trigger6M)),NA())</f>
        <v>1.9653899092361461E-2</v>
      </c>
      <c r="M3327" s="178">
        <f>IFERROR(_xll.qlIndexFixing(Index1Y,$H3327,TRUE,_xll.ohTrigger(RecalcTrigger,Trigger1Y)),NA())</f>
        <v>1.9908888996753089E-2</v>
      </c>
      <c r="N3327" s="177">
        <f>IFERROR(_xll.qlIndexFixing(ONIndex1M,I3327,TRUE,_xll.ohTrigger(RecalcTrigger,Trigger1M)),NA())</f>
        <v>1.9282496636345847E-2</v>
      </c>
      <c r="O3327" s="44">
        <f>IFERROR(_xll.qlIndexFixing(ONIndex3M,I3327,TRUE,_xll.ohTrigger(RecalcTrigger,Trigger3M)),NA())</f>
        <v>1.946481334939687E-2</v>
      </c>
      <c r="P3327" s="44">
        <f>IFERROR(_xll.qlIndexFixing(ONIndex6M,I3327,TRUE,_xll.ohTrigger(RecalcTrigger,Trigger6M)),NA())</f>
        <v>1.951941480598185E-2</v>
      </c>
      <c r="Q3327" s="178">
        <f>IFERROR(_xll.qlIndexFixing(ONIndex1Y,I3327,TRUE,_xll.ohTrigger(RecalcTrigger,Trigger1Y)),NA())</f>
        <v>1.9638802259088761E-2</v>
      </c>
    </row>
    <row r="3328" spans="2:17" x14ac:dyDescent="0.2">
      <c r="B3328" s="39" t="s">
        <v>42</v>
      </c>
      <c r="D3328" s="42">
        <f>_xll.qlCalendarAdvance(Calendar,$D3327,B3328,"f",FALSE)</f>
        <v>62828</v>
      </c>
      <c r="E3328" s="172">
        <f>_xll.qlInterestRateIndexValueDate(IndexON,D3328)</f>
        <v>62828</v>
      </c>
      <c r="F3328" s="188">
        <f>IFERROR(_xll.qlIndexFixing(IndexON,D3328,TRUE,_xll.ohTrigger(RecalcTrigger,TriggerON)),NA())</f>
        <v>1.9017709495792179E-2</v>
      </c>
      <c r="H3328" s="42">
        <f>_xll.qlCalendarAdvance(Calendar,$H3327,B3328,"f",FALSE)</f>
        <v>62828</v>
      </c>
      <c r="I3328" s="172">
        <f>_xll.qlInterestRateIndexValueDate(Index1M,$H3328)</f>
        <v>62828</v>
      </c>
      <c r="J3328" s="177">
        <f>IFERROR(_xll.qlIndexFixing(Index1M,$H3328,TRUE,_xll.ohTrigger(RecalcTrigger,Trigger1M)),NA())</f>
        <v>1.9308822207792956E-2</v>
      </c>
      <c r="K3328" s="44">
        <f>IFERROR(_xll.qlIndexFixing(Index3M,H3328,TRUE,_xll.ohTrigger(RecalcTrigger,Trigger3M)),NA())</f>
        <v>1.9535013922592357E-2</v>
      </c>
      <c r="L3328" s="44">
        <f>IFERROR(_xll.qlIndexFixing(Index6M,$H3328,TRUE,_xll.ohTrigger(RecalcTrigger,Trigger6M)),NA())</f>
        <v>1.9656107893859978E-2</v>
      </c>
      <c r="M3328" s="178">
        <f>IFERROR(_xll.qlIndexFixing(Index1Y,$H3328,TRUE,_xll.ohTrigger(RecalcTrigger,Trigger1Y)),NA())</f>
        <v>1.991166246300631E-2</v>
      </c>
      <c r="N3328" s="177">
        <f>IFERROR(_xll.qlIndexFixing(ONIndex1M,I3328,TRUE,_xll.ohTrigger(RecalcTrigger,Trigger1M)),NA())</f>
        <v>1.9286025830277387E-2</v>
      </c>
      <c r="O3328" s="44">
        <f>IFERROR(_xll.qlIndexFixing(ONIndex3M,I3328,TRUE,_xll.ohTrigger(RecalcTrigger,Trigger3M)),NA())</f>
        <v>1.9468014882940698E-2</v>
      </c>
      <c r="P3328" s="44">
        <f>IFERROR(_xll.qlIndexFixing(ONIndex6M,I3328,TRUE,_xll.ohTrigger(RecalcTrigger,Trigger6M)),NA())</f>
        <v>1.952252323307202E-2</v>
      </c>
      <c r="Q3328" s="178">
        <f>IFERROR(_xll.qlIndexFixing(ONIndex1Y,I3328,TRUE,_xll.ohTrigger(RecalcTrigger,Trigger1Y)),NA())</f>
        <v>1.9641914674223271E-2</v>
      </c>
    </row>
    <row r="3329" spans="2:17" x14ac:dyDescent="0.2">
      <c r="B3329" s="39" t="s">
        <v>42</v>
      </c>
      <c r="D3329" s="42">
        <f>_xll.qlCalendarAdvance(Calendar,$D3328,B3329,"f",FALSE)</f>
        <v>62835</v>
      </c>
      <c r="E3329" s="172">
        <f>_xll.qlInterestRateIndexValueDate(IndexON,D3329)</f>
        <v>62835</v>
      </c>
      <c r="F3329" s="188">
        <f>IFERROR(_xll.qlIndexFixing(IndexON,D3329,TRUE,_xll.ohTrigger(RecalcTrigger,TriggerON)),NA())</f>
        <v>1.9020870569816939E-2</v>
      </c>
      <c r="H3329" s="42">
        <f>_xll.qlCalendarAdvance(Calendar,$H3328,B3329,"f",FALSE)</f>
        <v>62835</v>
      </c>
      <c r="I3329" s="172">
        <f>_xll.qlInterestRateIndexValueDate(Index1M,$H3329)</f>
        <v>62835</v>
      </c>
      <c r="J3329" s="177">
        <f>IFERROR(_xll.qlIndexFixing(Index1M,$H3329,TRUE,_xll.ohTrigger(RecalcTrigger,Trigger1M)),NA())</f>
        <v>1.9312303186065898E-2</v>
      </c>
      <c r="K3329" s="44">
        <f>IFERROR(_xll.qlIndexFixing(Index3M,H3329,TRUE,_xll.ohTrigger(RecalcTrigger,Trigger3M)),NA())</f>
        <v>1.9538115112569386E-2</v>
      </c>
      <c r="L3329" s="44">
        <f>IFERROR(_xll.qlIndexFixing(Index6M,$H3329,TRUE,_xll.ohTrigger(RecalcTrigger,Trigger6M)),NA())</f>
        <v>1.9659034838774805E-2</v>
      </c>
      <c r="M3329" s="178">
        <f>IFERROR(_xll.qlIndexFixing(Index1Y,$H3329,TRUE,_xll.ohTrigger(RecalcTrigger,Trigger1Y)),NA())</f>
        <v>1.9914420559124457E-2</v>
      </c>
      <c r="N3329" s="177">
        <f>IFERROR(_xll.qlIndexFixing(ONIndex1M,I3329,TRUE,_xll.ohTrigger(RecalcTrigger,Trigger1M)),NA())</f>
        <v>1.9289537927658085E-2</v>
      </c>
      <c r="O3329" s="44">
        <f>IFERROR(_xll.qlIndexFixing(ONIndex3M,I3329,TRUE,_xll.ohTrigger(RecalcTrigger,Trigger3M)),NA())</f>
        <v>1.9471200907387187E-2</v>
      </c>
      <c r="P3329" s="44">
        <f>IFERROR(_xll.qlIndexFixing(ONIndex6M,I3329,TRUE,_xll.ohTrigger(RecalcTrigger,Trigger6M)),NA())</f>
        <v>1.9525616602087403E-2</v>
      </c>
      <c r="Q3329" s="178">
        <f>IFERROR(_xll.qlIndexFixing(ONIndex1Y,I3329,TRUE,_xll.ohTrigger(RecalcTrigger,Trigger1Y)),NA())</f>
        <v>1.9645012011993979E-2</v>
      </c>
    </row>
    <row r="3330" spans="2:17" x14ac:dyDescent="0.2">
      <c r="B3330" s="39" t="s">
        <v>42</v>
      </c>
      <c r="D3330" s="42">
        <f>_xll.qlCalendarAdvance(Calendar,$D3329,B3330,"f",FALSE)</f>
        <v>62842</v>
      </c>
      <c r="E3330" s="172">
        <f>_xll.qlInterestRateIndexValueDate(IndexON,D3330)</f>
        <v>62842</v>
      </c>
      <c r="F3330" s="188">
        <f>IFERROR(_xll.qlIndexFixing(IndexON,D3330,TRUE,_xll.ohTrigger(RecalcTrigger,TriggerON)),NA())</f>
        <v>1.9024016256232734E-2</v>
      </c>
      <c r="H3330" s="42">
        <f>_xll.qlCalendarAdvance(Calendar,$H3329,B3330,"f",FALSE)</f>
        <v>62842</v>
      </c>
      <c r="I3330" s="172">
        <f>_xll.qlInterestRateIndexValueDate(Index1M,$H3330)</f>
        <v>62842</v>
      </c>
      <c r="J3330" s="177">
        <f>IFERROR(_xll.qlIndexFixing(Index1M,$H3330,TRUE,_xll.ohTrigger(RecalcTrigger,Trigger1M)),NA())</f>
        <v>1.9315767041774755E-2</v>
      </c>
      <c r="K3330" s="44">
        <f>IFERROR(_xll.qlIndexFixing(Index3M,H3330,TRUE,_xll.ohTrigger(RecalcTrigger,Trigger3M)),NA())</f>
        <v>1.9541200721044462E-2</v>
      </c>
      <c r="L3330" s="44">
        <f>IFERROR(_xll.qlIndexFixing(Index6M,$H3330,TRUE,_xll.ohTrigger(RecalcTrigger,Trigger6M)),NA())</f>
        <v>1.9661946582977399E-2</v>
      </c>
      <c r="M3330" s="178">
        <f>IFERROR(_xll.qlIndexFixing(Index1Y,$H3330,TRUE,_xll.ohTrigger(RecalcTrigger,Trigger1Y)),NA())</f>
        <v>1.9917163284981748E-2</v>
      </c>
      <c r="N3330" s="177">
        <f>IFERROR(_xll.qlIndexFixing(ONIndex1M,I3330,TRUE,_xll.ohTrigger(RecalcTrigger,Trigger1M)),NA())</f>
        <v>1.9293032928650033E-2</v>
      </c>
      <c r="O3330" s="44">
        <f>IFERROR(_xll.qlIndexFixing(ONIndex3M,I3330,TRUE,_xll.ohTrigger(RecalcTrigger,Trigger3M)),NA())</f>
        <v>1.9474371422574244E-2</v>
      </c>
      <c r="P3330" s="44">
        <f>IFERROR(_xll.qlIndexFixing(ONIndex6M,I3330,TRUE,_xll.ohTrigger(RecalcTrigger,Trigger6M)),NA())</f>
        <v>1.9528694912946953E-2</v>
      </c>
      <c r="Q3330" s="178">
        <f>IFERROR(_xll.qlIndexFixing(ONIndex1Y,I3330,TRUE,_xll.ohTrigger(RecalcTrigger,Trigger1Y)),NA())</f>
        <v>1.9648094272238792E-2</v>
      </c>
    </row>
    <row r="3331" spans="2:17" x14ac:dyDescent="0.2">
      <c r="B3331" s="39" t="s">
        <v>42</v>
      </c>
      <c r="D3331" s="42">
        <f>_xll.qlCalendarAdvance(Calendar,$D3330,B3331,"f",FALSE)</f>
        <v>62849</v>
      </c>
      <c r="E3331" s="172">
        <f>_xll.qlInterestRateIndexValueDate(IndexON,D3331)</f>
        <v>62849</v>
      </c>
      <c r="F3331" s="188">
        <f>IFERROR(_xll.qlIndexFixing(IndexON,D3331,TRUE,_xll.ohTrigger(RecalcTrigger,TriggerON)),NA())</f>
        <v>1.9027146555039565E-2</v>
      </c>
      <c r="H3331" s="42">
        <f>_xll.qlCalendarAdvance(Calendar,$H3330,B3331,"f",FALSE)</f>
        <v>62849</v>
      </c>
      <c r="I3331" s="172">
        <f>_xll.qlInterestRateIndexValueDate(Index1M,$H3331)</f>
        <v>62849</v>
      </c>
      <c r="J3331" s="177">
        <f>IFERROR(_xll.qlIndexFixing(Index1M,$H3331,TRUE,_xll.ohTrigger(RecalcTrigger,Trigger1M)),NA())</f>
        <v>1.9319213774916917E-2</v>
      </c>
      <c r="K3331" s="44">
        <f>IFERROR(_xll.qlIndexFixing(Index3M,H3331,TRUE,_xll.ohTrigger(RecalcTrigger,Trigger3M)),NA())</f>
        <v>1.9544270747982859E-2</v>
      </c>
      <c r="L3331" s="44">
        <f>IFERROR(_xll.qlIndexFixing(Index6M,$H3331,TRUE,_xll.ohTrigger(RecalcTrigger,Trigger6M)),NA())</f>
        <v>1.9664843126403632E-2</v>
      </c>
      <c r="M3331" s="178">
        <f>IFERROR(_xll.qlIndexFixing(Index1Y,$H3331,TRUE,_xll.ohTrigger(RecalcTrigger,Trigger1Y)),NA())</f>
        <v>1.9919890640454845E-2</v>
      </c>
      <c r="N3331" s="177">
        <f>IFERROR(_xll.qlIndexFixing(ONIndex1M,I3331,TRUE,_xll.ohTrigger(RecalcTrigger,Trigger1M)),NA())</f>
        <v>1.9296510833253233E-2</v>
      </c>
      <c r="O3331" s="44">
        <f>IFERROR(_xll.qlIndexFixing(ONIndex3M,I3331,TRUE,_xll.ohTrigger(RecalcTrigger,Trigger3M)),NA())</f>
        <v>1.9477526428826053E-2</v>
      </c>
      <c r="P3331" s="44">
        <f>IFERROR(_xll.qlIndexFixing(ONIndex6M,I3331,TRUE,_xll.ohTrigger(RecalcTrigger,Trigger6M)),NA())</f>
        <v>1.9531758165812763E-2</v>
      </c>
      <c r="Q3331" s="178">
        <f>IFERROR(_xll.qlIndexFixing(ONIndex1Y,I3331,TRUE,_xll.ohTrigger(RecalcTrigger,Trigger1Y)),NA())</f>
        <v>1.965116145520085E-2</v>
      </c>
    </row>
    <row r="3332" spans="2:17" x14ac:dyDescent="0.2">
      <c r="B3332" s="39" t="s">
        <v>42</v>
      </c>
      <c r="D3332" s="42">
        <f>_xll.qlCalendarAdvance(Calendar,$D3331,B3332,"f",FALSE)</f>
        <v>62856</v>
      </c>
      <c r="E3332" s="172">
        <f>_xll.qlInterestRateIndexValueDate(IndexON,D3332)</f>
        <v>62856</v>
      </c>
      <c r="F3332" s="188">
        <f>IFERROR(_xll.qlIndexFixing(IndexON,D3332,TRUE,_xll.ohTrigger(RecalcTrigger,TriggerON)),NA())</f>
        <v>1.9030261466075338E-2</v>
      </c>
      <c r="H3332" s="42">
        <f>_xll.qlCalendarAdvance(Calendar,$H3331,B3332,"f",FALSE)</f>
        <v>62856</v>
      </c>
      <c r="I3332" s="172">
        <f>_xll.qlInterestRateIndexValueDate(Index1M,$H3332)</f>
        <v>62856</v>
      </c>
      <c r="J3332" s="177">
        <f>IFERROR(_xll.qlIndexFixing(Index1M,$H3332,TRUE,_xll.ohTrigger(RecalcTrigger,Trigger1M)),NA())</f>
        <v>1.9321133966864915E-2</v>
      </c>
      <c r="K3332" s="44">
        <f>IFERROR(_xll.qlIndexFixing(Index3M,H3332,TRUE,_xll.ohTrigger(RecalcTrigger,Trigger3M)),NA())</f>
        <v>1.9547325193348942E-2</v>
      </c>
      <c r="L3332" s="44">
        <f>IFERROR(_xll.qlIndexFixing(Index6M,$H3332,TRUE,_xll.ohTrigger(RecalcTrigger,Trigger6M)),NA())</f>
        <v>1.9667724468987603E-2</v>
      </c>
      <c r="M3332" s="178">
        <f>IFERROR(_xll.qlIndexFixing(Index1Y,$H3332,TRUE,_xll.ohTrigger(RecalcTrigger,Trigger1Y)),NA())</f>
        <v>1.9922602625419301E-2</v>
      </c>
      <c r="N3332" s="177">
        <f>IFERROR(_xll.qlIndexFixing(ONIndex1M,I3332,TRUE,_xll.ohTrigger(RecalcTrigger,Trigger1M)),NA())</f>
        <v>1.9299971641467684E-2</v>
      </c>
      <c r="O3332" s="44">
        <f>IFERROR(_xll.qlIndexFixing(ONIndex3M,I3332,TRUE,_xll.ohTrigger(RecalcTrigger,Trigger3M)),NA())</f>
        <v>1.948066592581843E-2</v>
      </c>
      <c r="P3332" s="44">
        <f>IFERROR(_xll.qlIndexFixing(ONIndex6M,I3332,TRUE,_xll.ohTrigger(RecalcTrigger,Trigger6M)),NA())</f>
        <v>1.9534806360360646E-2</v>
      </c>
      <c r="Q3332" s="178">
        <f>IFERROR(_xll.qlIndexFixing(ONIndex1Y,I3332,TRUE,_xll.ohTrigger(RecalcTrigger,Trigger1Y)),NA())</f>
        <v>1.9654213560637013E-2</v>
      </c>
    </row>
    <row r="3333" spans="2:17" x14ac:dyDescent="0.2">
      <c r="B3333" s="39" t="s">
        <v>42</v>
      </c>
      <c r="D3333" s="42">
        <f>_xll.qlCalendarAdvance(Calendar,$D3332,B3333,"f",FALSE)</f>
        <v>62863</v>
      </c>
      <c r="E3333" s="172">
        <f>_xll.qlInterestRateIndexValueDate(IndexON,D3333)</f>
        <v>62863</v>
      </c>
      <c r="F3333" s="188">
        <f>IFERROR(_xll.qlIndexFixing(IndexON,D3333,TRUE,_xll.ohTrigger(RecalcTrigger,TriggerON)),NA())</f>
        <v>1.9033360989502146E-2</v>
      </c>
      <c r="H3333" s="42">
        <f>_xll.qlCalendarAdvance(Calendar,$H3332,B3333,"f",FALSE)</f>
        <v>62863</v>
      </c>
      <c r="I3333" s="172">
        <f>_xll.qlInterestRateIndexValueDate(Index1M,$H3333)</f>
        <v>62863</v>
      </c>
      <c r="J3333" s="177">
        <f>IFERROR(_xll.qlIndexFixing(Index1M,$H3333,TRUE,_xll.ohTrigger(RecalcTrigger,Trigger1M)),NA())</f>
        <v>1.9324548539635004E-2</v>
      </c>
      <c r="K3333" s="44">
        <f>IFERROR(_xll.qlIndexFixing(Index3M,H3333,TRUE,_xll.ohTrigger(RecalcTrigger,Trigger3M)),NA())</f>
        <v>1.9549627195499318E-2</v>
      </c>
      <c r="L3333" s="44">
        <f>IFERROR(_xll.qlIndexFixing(Index6M,$H3333,TRUE,_xll.ohTrigger(RecalcTrigger,Trigger6M)),NA())</f>
        <v>1.9670590610664743E-2</v>
      </c>
      <c r="M3333" s="178">
        <f>IFERROR(_xll.qlIndexFixing(Index1Y,$H3333,TRUE,_xll.ohTrigger(RecalcTrigger,Trigger1Y)),NA())</f>
        <v>1.9925299239752881E-2</v>
      </c>
      <c r="N3333" s="177">
        <f>IFERROR(_xll.qlIndexFixing(ONIndex1M,I3333,TRUE,_xll.ohTrigger(RecalcTrigger,Trigger1M)),NA())</f>
        <v>1.9303415353131292E-2</v>
      </c>
      <c r="O3333" s="44">
        <f>IFERROR(_xll.qlIndexFixing(ONIndex3M,I3333,TRUE,_xll.ohTrigger(RecalcTrigger,Trigger3M)),NA())</f>
        <v>1.9483789913632421E-2</v>
      </c>
      <c r="P3333" s="44">
        <f>IFERROR(_xll.qlIndexFixing(ONIndex6M,I3333,TRUE,_xll.ohTrigger(RecalcTrigger,Trigger6M)),NA())</f>
        <v>1.9537839497076881E-2</v>
      </c>
      <c r="Q3333" s="178">
        <f>IFERROR(_xll.qlIndexFixing(ONIndex1Y,I3333,TRUE,_xll.ohTrigger(RecalcTrigger,Trigger1Y)),NA())</f>
        <v>1.9657250588709374E-2</v>
      </c>
    </row>
    <row r="3334" spans="2:17" x14ac:dyDescent="0.2">
      <c r="B3334" s="39" t="s">
        <v>42</v>
      </c>
      <c r="D3334" s="42">
        <f>_xll.qlCalendarAdvance(Calendar,$D3333,B3334,"f",FALSE)</f>
        <v>62870</v>
      </c>
      <c r="E3334" s="172">
        <f>_xll.qlInterestRateIndexValueDate(IndexON,D3334)</f>
        <v>62870</v>
      </c>
      <c r="F3334" s="188">
        <f>IFERROR(_xll.qlIndexFixing(IndexON,D3334,TRUE,_xll.ohTrigger(RecalcTrigger,TriggerON)),NA())</f>
        <v>1.9036445125238943E-2</v>
      </c>
      <c r="H3334" s="42">
        <f>_xll.qlCalendarAdvance(Calendar,$H3333,B3334,"f",FALSE)</f>
        <v>62870</v>
      </c>
      <c r="I3334" s="172">
        <f>_xll.qlInterestRateIndexValueDate(Index1M,$H3334)</f>
        <v>62870</v>
      </c>
      <c r="J3334" s="177">
        <f>IFERROR(_xll.qlIndexFixing(Index1M,$H3334,TRUE,_xll.ohTrigger(RecalcTrigger,Trigger1M)),NA())</f>
        <v>1.9327945991540366E-2</v>
      </c>
      <c r="K3334" s="44">
        <f>IFERROR(_xll.qlIndexFixing(Index3M,H3334,TRUE,_xll.ohTrigger(RecalcTrigger,Trigger3M)),NA())</f>
        <v>1.9552651428985338E-2</v>
      </c>
      <c r="L3334" s="44">
        <f>IFERROR(_xll.qlIndexFixing(Index6M,$H3334,TRUE,_xll.ohTrigger(RecalcTrigger,Trigger6M)),NA())</f>
        <v>1.9673441551370921E-2</v>
      </c>
      <c r="M3334" s="178">
        <f>IFERROR(_xll.qlIndexFixing(Index1Y,$H3334,TRUE,_xll.ohTrigger(RecalcTrigger,Trigger1Y)),NA())</f>
        <v>1.9927980483332684E-2</v>
      </c>
      <c r="N3334" s="177">
        <f>IFERROR(_xll.qlIndexFixing(ONIndex1M,I3334,TRUE,_xll.ohTrigger(RecalcTrigger,Trigger1M)),NA())</f>
        <v>1.9306841968568245E-2</v>
      </c>
      <c r="O3334" s="44">
        <f>IFERROR(_xll.qlIndexFixing(ONIndex3M,I3334,TRUE,_xll.ohTrigger(RecalcTrigger,Trigger3M)),NA())</f>
        <v>1.9486898392349072E-2</v>
      </c>
      <c r="P3334" s="44">
        <f>IFERROR(_xll.qlIndexFixing(ONIndex6M,I3334,TRUE,_xll.ohTrigger(RecalcTrigger,Trigger6M)),NA())</f>
        <v>1.954085757547519E-2</v>
      </c>
      <c r="Q3334" s="178">
        <f>IFERROR(_xll.qlIndexFixing(ONIndex1Y,I3334,TRUE,_xll.ohTrigger(RecalcTrigger,Trigger1Y)),NA())</f>
        <v>1.9660272539417933E-2</v>
      </c>
    </row>
    <row r="3335" spans="2:17" x14ac:dyDescent="0.2">
      <c r="B3335" s="39" t="s">
        <v>42</v>
      </c>
      <c r="D3335" s="42">
        <f>_xll.qlCalendarAdvance(Calendar,$D3334,B3335,"f",FALSE)</f>
        <v>62877</v>
      </c>
      <c r="E3335" s="172">
        <f>_xll.qlInterestRateIndexValueDate(IndexON,D3335)</f>
        <v>62877</v>
      </c>
      <c r="F3335" s="188">
        <f>IFERROR(_xll.qlIndexFixing(IndexON,D3335,TRUE,_xll.ohTrigger(RecalcTrigger,TriggerON)),NA())</f>
        <v>1.9039513873285729E-2</v>
      </c>
      <c r="H3335" s="42">
        <f>_xll.qlCalendarAdvance(Calendar,$H3334,B3335,"f",FALSE)</f>
        <v>62877</v>
      </c>
      <c r="I3335" s="172">
        <f>_xll.qlInterestRateIndexValueDate(Index1M,$H3335)</f>
        <v>62877</v>
      </c>
      <c r="J3335" s="177">
        <f>IFERROR(_xll.qlIndexFixing(Index1M,$H3335,TRUE,_xll.ohTrigger(RecalcTrigger,Trigger1M)),NA())</f>
        <v>1.9331326322567031E-2</v>
      </c>
      <c r="K3335" s="44">
        <f>IFERROR(_xll.qlIndexFixing(Index3M,H3335,TRUE,_xll.ohTrigger(RecalcTrigger,Trigger3M)),NA())</f>
        <v>1.9555660081601232E-2</v>
      </c>
      <c r="L3335" s="44">
        <f>IFERROR(_xll.qlIndexFixing(Index6M,$H3335,TRUE,_xll.ohTrigger(RecalcTrigger,Trigger6M)),NA())</f>
        <v>1.9676277291041128E-2</v>
      </c>
      <c r="M3335" s="178">
        <f>IFERROR(_xll.qlIndexFixing(Index1Y,$H3335,TRUE,_xll.ohTrigger(RecalcTrigger,Trigger1Y)),NA())</f>
        <v>1.9930646356037147E-2</v>
      </c>
      <c r="N3335" s="177">
        <f>IFERROR(_xll.qlIndexFixing(ONIndex1M,I3335,TRUE,_xll.ohTrigger(RecalcTrigger,Trigger1M)),NA())</f>
        <v>1.9310251487616448E-2</v>
      </c>
      <c r="O3335" s="44">
        <f>IFERROR(_xll.qlIndexFixing(ONIndex3M,I3335,TRUE,_xll.ohTrigger(RecalcTrigger,Trigger3M)),NA())</f>
        <v>1.948999136204943E-2</v>
      </c>
      <c r="P3335" s="44">
        <f>IFERROR(_xll.qlIndexFixing(ONIndex6M,I3335,TRUE,_xll.ohTrigger(RecalcTrigger,Trigger6M)),NA())</f>
        <v>1.9543860595960805E-2</v>
      </c>
      <c r="Q3335" s="178">
        <f>IFERROR(_xll.qlIndexFixing(ONIndex1Y,I3335,TRUE,_xll.ohTrigger(RecalcTrigger,Trigger1Y)),NA())</f>
        <v>1.9663279412681645E-2</v>
      </c>
    </row>
    <row r="3336" spans="2:17" x14ac:dyDescent="0.2">
      <c r="B3336" s="39" t="s">
        <v>42</v>
      </c>
      <c r="D3336" s="42">
        <f>_xll.qlCalendarAdvance(Calendar,$D3335,B3336,"f",FALSE)</f>
        <v>62884</v>
      </c>
      <c r="E3336" s="172">
        <f>_xll.qlInterestRateIndexValueDate(IndexON,D3336)</f>
        <v>62884</v>
      </c>
      <c r="F3336" s="188">
        <f>IFERROR(_xll.qlIndexFixing(IndexON,D3336,TRUE,_xll.ohTrigger(RecalcTrigger,TriggerON)),NA())</f>
        <v>1.9042567233642504E-2</v>
      </c>
      <c r="H3336" s="42">
        <f>_xll.qlCalendarAdvance(Calendar,$H3335,B3336,"f",FALSE)</f>
        <v>62884</v>
      </c>
      <c r="I3336" s="172">
        <f>_xll.qlInterestRateIndexValueDate(Index1M,$H3336)</f>
        <v>62884</v>
      </c>
      <c r="J3336" s="177">
        <f>IFERROR(_xll.qlIndexFixing(Index1M,$H3336,TRUE,_xll.ohTrigger(RecalcTrigger,Trigger1M)),NA())</f>
        <v>1.9336190601541625E-2</v>
      </c>
      <c r="K3336" s="44">
        <f>IFERROR(_xll.qlIndexFixing(Index3M,H3336,TRUE,_xll.ohTrigger(RecalcTrigger,Trigger3M)),NA())</f>
        <v>1.956012109863333E-2</v>
      </c>
      <c r="L3336" s="44">
        <f>IFERROR(_xll.qlIndexFixing(Index6M,$H3336,TRUE,_xll.ohTrigger(RecalcTrigger,Trigger6M)),NA())</f>
        <v>1.9680547690055457E-2</v>
      </c>
      <c r="M3336" s="178">
        <f>IFERROR(_xll.qlIndexFixing(Index1Y,$H3336,TRUE,_xll.ohTrigger(RecalcTrigger,Trigger1Y)),NA())</f>
        <v>1.993257691863648E-2</v>
      </c>
      <c r="N3336" s="177">
        <f>IFERROR(_xll.qlIndexFixing(ONIndex1M,I3336,TRUE,_xll.ohTrigger(RecalcTrigger,Trigger1M)),NA())</f>
        <v>1.9313643910275902E-2</v>
      </c>
      <c r="O3336" s="44">
        <f>IFERROR(_xll.qlIndexFixing(ONIndex3M,I3336,TRUE,_xll.ohTrigger(RecalcTrigger,Trigger3M)),NA())</f>
        <v>1.9493068822490356E-2</v>
      </c>
      <c r="P3336" s="44">
        <f>IFERROR(_xll.qlIndexFixing(ONIndex6M,I3336,TRUE,_xll.ohTrigger(RecalcTrigger,Trigger6M)),NA())</f>
        <v>1.954684855820954E-2</v>
      </c>
      <c r="Q3336" s="178">
        <f>IFERROR(_xll.qlIndexFixing(ONIndex1Y,I3336,TRUE,_xll.ohTrigger(RecalcTrigger,Trigger1Y)),NA())</f>
        <v>1.9666271208419461E-2</v>
      </c>
    </row>
    <row r="3337" spans="2:17" x14ac:dyDescent="0.2">
      <c r="B3337" s="39" t="s">
        <v>42</v>
      </c>
      <c r="D3337" s="42">
        <f>_xll.qlCalendarAdvance(Calendar,$D3336,B3337,"f",FALSE)</f>
        <v>62891</v>
      </c>
      <c r="E3337" s="172">
        <f>_xll.qlInterestRateIndexValueDate(IndexON,D3337)</f>
        <v>62891</v>
      </c>
      <c r="F3337" s="188">
        <f>IFERROR(_xll.qlIndexFixing(IndexON,D3337,TRUE,_xll.ohTrigger(RecalcTrigger,TriggerON)),NA())</f>
        <v>1.9045605206309268E-2</v>
      </c>
      <c r="H3337" s="42">
        <f>_xll.qlCalendarAdvance(Calendar,$H3336,B3337,"f",FALSE)</f>
        <v>62891</v>
      </c>
      <c r="I3337" s="172">
        <f>_xll.qlInterestRateIndexValueDate(Index1M,$H3337)</f>
        <v>62891</v>
      </c>
      <c r="J3337" s="177">
        <f>IFERROR(_xll.qlIndexFixing(Index1M,$H3337,TRUE,_xll.ohTrigger(RecalcTrigger,Trigger1M)),NA())</f>
        <v>1.9342531673545067E-2</v>
      </c>
      <c r="K3337" s="44">
        <f>IFERROR(_xll.qlIndexFixing(Index3M,H3337,TRUE,_xll.ohTrigger(RecalcTrigger,Trigger3M)),NA())</f>
        <v>1.956309668169871E-2</v>
      </c>
      <c r="L3337" s="44">
        <f>IFERROR(_xll.qlIndexFixing(Index6M,$H3337,TRUE,_xll.ohTrigger(RecalcTrigger,Trigger6M)),NA())</f>
        <v>1.9683351156687401E-2</v>
      </c>
      <c r="M3337" s="178">
        <f>IFERROR(_xll.qlIndexFixing(Index1Y,$H3337,TRUE,_xll.ohTrigger(RecalcTrigger,Trigger1Y)),NA())</f>
        <v>1.9935213004641072E-2</v>
      </c>
      <c r="N3337" s="177">
        <f>IFERROR(_xll.qlIndexFixing(ONIndex1M,I3337,TRUE,_xll.ohTrigger(RecalcTrigger,Trigger1M)),NA())</f>
        <v>1.9317019236222421E-2</v>
      </c>
      <c r="O3337" s="44">
        <f>IFERROR(_xll.qlIndexFixing(ONIndex3M,I3337,TRUE,_xll.ohTrigger(RecalcTrigger,Trigger3M)),NA())</f>
        <v>1.9496130773671849E-2</v>
      </c>
      <c r="P3337" s="44">
        <f>IFERROR(_xll.qlIndexFixing(ONIndex6M,I3337,TRUE,_xll.ohTrigger(RecalcTrigger,Trigger6M)),NA())</f>
        <v>1.9549821462383488E-2</v>
      </c>
      <c r="Q3337" s="178">
        <f>IFERROR(_xll.qlIndexFixing(ONIndex1Y,I3337,TRUE,_xll.ohTrigger(RecalcTrigger,Trigger1Y)),NA())</f>
        <v>1.966924792671243E-2</v>
      </c>
    </row>
    <row r="3338" spans="2:17" x14ac:dyDescent="0.2">
      <c r="B3338" s="39" t="s">
        <v>42</v>
      </c>
      <c r="D3338" s="42">
        <f>_xll.qlCalendarAdvance(Calendar,$D3337,B3338,"f",FALSE)</f>
        <v>62898</v>
      </c>
      <c r="E3338" s="172">
        <f>_xll.qlInterestRateIndexValueDate(IndexON,D3338)</f>
        <v>62898</v>
      </c>
      <c r="F3338" s="188">
        <f>IFERROR(_xll.qlIndexFixing(IndexON,D3338,TRUE,_xll.ohTrigger(RecalcTrigger,TriggerON)),NA())</f>
        <v>1.9048627791367068E-2</v>
      </c>
      <c r="H3338" s="42">
        <f>_xll.qlCalendarAdvance(Calendar,$H3337,B3338,"f",FALSE)</f>
        <v>62898</v>
      </c>
      <c r="I3338" s="172">
        <f>_xll.qlInterestRateIndexValueDate(Index1M,$H3338)</f>
        <v>62898</v>
      </c>
      <c r="J3338" s="177">
        <f>IFERROR(_xll.qlIndexFixing(Index1M,$H3338,TRUE,_xll.ohTrigger(RecalcTrigger,Trigger1M)),NA())</f>
        <v>1.9342861473674554E-2</v>
      </c>
      <c r="K3338" s="44">
        <f>IFERROR(_xll.qlIndexFixing(Index3M,H3338,TRUE,_xll.ohTrigger(RecalcTrigger,Trigger3M)),NA())</f>
        <v>1.9566056682171869E-2</v>
      </c>
      <c r="L3338" s="44">
        <f>IFERROR(_xll.qlIndexFixing(Index6M,$H3338,TRUE,_xll.ohTrigger(RecalcTrigger,Trigger6M)),NA())</f>
        <v>1.9686139420494138E-2</v>
      </c>
      <c r="M3338" s="178">
        <f>IFERROR(_xll.qlIndexFixing(Index1Y,$H3338,TRUE,_xll.ohTrigger(RecalcTrigger,Trigger1Y)),NA())</f>
        <v>1.9937833720230946E-2</v>
      </c>
      <c r="N3338" s="177">
        <f>IFERROR(_xll.qlIndexFixing(ONIndex1M,I3338,TRUE,_xll.ohTrigger(RecalcTrigger,Trigger1M)),NA())</f>
        <v>1.9320377466023331E-2</v>
      </c>
      <c r="O3338" s="44">
        <f>IFERROR(_xll.qlIndexFixing(ONIndex3M,I3338,TRUE,_xll.ohTrigger(RecalcTrigger,Trigger3M)),NA())</f>
        <v>1.9499177215999142E-2</v>
      </c>
      <c r="P3338" s="44">
        <f>IFERROR(_xll.qlIndexFixing(ONIndex6M,I3338,TRUE,_xll.ohTrigger(RecalcTrigger,Trigger6M)),NA())</f>
        <v>1.9552779308401602E-2</v>
      </c>
      <c r="Q3338" s="178">
        <f>IFERROR(_xll.qlIndexFixing(ONIndex1Y,I3338,TRUE,_xll.ohTrigger(RecalcTrigger,Trigger1Y)),NA())</f>
        <v>1.9672209567884735E-2</v>
      </c>
    </row>
    <row r="3339" spans="2:17" x14ac:dyDescent="0.2">
      <c r="B3339" s="39" t="s">
        <v>42</v>
      </c>
      <c r="D3339" s="42">
        <f>_xll.qlCalendarAdvance(Calendar,$D3338,B3339,"f",FALSE)</f>
        <v>62905</v>
      </c>
      <c r="E3339" s="172">
        <f>_xll.qlInterestRateIndexValueDate(IndexON,D3339)</f>
        <v>62905</v>
      </c>
      <c r="F3339" s="188">
        <f>IFERROR(_xll.qlIndexFixing(IndexON,D3339,TRUE,_xll.ohTrigger(RecalcTrigger,TriggerON)),NA())</f>
        <v>1.9051634988653809E-2</v>
      </c>
      <c r="H3339" s="42">
        <f>_xll.qlCalendarAdvance(Calendar,$H3338,B3339,"f",FALSE)</f>
        <v>62905</v>
      </c>
      <c r="I3339" s="172">
        <f>_xll.qlInterestRateIndexValueDate(Index1M,$H3339)</f>
        <v>62905</v>
      </c>
      <c r="J3339" s="177">
        <f>IFERROR(_xll.qlIndexFixing(Index1M,$H3339,TRUE,_xll.ohTrigger(RecalcTrigger,Trigger1M)),NA())</f>
        <v>1.9346171225715806E-2</v>
      </c>
      <c r="K3339" s="44">
        <f>IFERROR(_xll.qlIndexFixing(Index3M,H3339,TRUE,_xll.ohTrigger(RecalcTrigger,Trigger3M)),NA())</f>
        <v>1.9569001100015807E-2</v>
      </c>
      <c r="L3339" s="44">
        <f>IFERROR(_xll.qlIndexFixing(Index6M,$H3339,TRUE,_xll.ohTrigger(RecalcTrigger,Trigger6M)),NA())</f>
        <v>1.9688912481414002E-2</v>
      </c>
      <c r="M3339" s="178">
        <f>IFERROR(_xll.qlIndexFixing(Index1Y,$H3339,TRUE,_xll.ohTrigger(RecalcTrigger,Trigger1Y)),NA())</f>
        <v>1.9940439065287086E-2</v>
      </c>
      <c r="N3339" s="177">
        <f>IFERROR(_xll.qlIndexFixing(ONIndex1M,I3339,TRUE,_xll.ohTrigger(RecalcTrigger,Trigger1M)),NA())</f>
        <v>1.9323718599435491E-2</v>
      </c>
      <c r="O3339" s="44">
        <f>IFERROR(_xll.qlIndexFixing(ONIndex3M,I3339,TRUE,_xll.ohTrigger(RecalcTrigger,Trigger3M)),NA())</f>
        <v>1.9502208149067002E-2</v>
      </c>
      <c r="P3339" s="44">
        <f>IFERROR(_xll.qlIndexFixing(ONIndex6M,I3339,TRUE,_xll.ohTrigger(RecalcTrigger,Trigger6M)),NA())</f>
        <v>1.9555722096425976E-2</v>
      </c>
      <c r="Q3339" s="178">
        <f>IFERROR(_xll.qlIndexFixing(ONIndex1Y,I3339,TRUE,_xll.ohTrigger(RecalcTrigger,Trigger1Y)),NA())</f>
        <v>1.9675156131206961E-2</v>
      </c>
    </row>
    <row r="3340" spans="2:17" x14ac:dyDescent="0.2">
      <c r="B3340" s="39" t="s">
        <v>42</v>
      </c>
      <c r="D3340" s="42">
        <f>_xll.qlCalendarAdvance(Calendar,$D3339,B3340,"f",FALSE)</f>
        <v>62912</v>
      </c>
      <c r="E3340" s="172">
        <f>_xll.qlInterestRateIndexValueDate(IndexON,D3340)</f>
        <v>62912</v>
      </c>
      <c r="F3340" s="188">
        <f>IFERROR(_xll.qlIndexFixing(IndexON,D3340,TRUE,_xll.ohTrigger(RecalcTrigger,TriggerON)),NA())</f>
        <v>1.9054626798412633E-2</v>
      </c>
      <c r="H3340" s="42">
        <f>_xll.qlCalendarAdvance(Calendar,$H3339,B3340,"f",FALSE)</f>
        <v>62912</v>
      </c>
      <c r="I3340" s="172">
        <f>_xll.qlInterestRateIndexValueDate(Index1M,$H3340)</f>
        <v>62912</v>
      </c>
      <c r="J3340" s="177">
        <f>IFERROR(_xll.qlIndexFixing(Index1M,$H3340,TRUE,_xll.ohTrigger(RecalcTrigger,Trigger1M)),NA())</f>
        <v>1.9349463855057029E-2</v>
      </c>
      <c r="K3340" s="44">
        <f>IFERROR(_xll.qlIndexFixing(Index3M,H3340,TRUE,_xll.ohTrigger(RecalcTrigger,Trigger3M)),NA())</f>
        <v>1.9571929935197931E-2</v>
      </c>
      <c r="L3340" s="44">
        <f>IFERROR(_xll.qlIndexFixing(Index6M,$H3340,TRUE,_xll.ohTrigger(RecalcTrigger,Trigger6M)),NA())</f>
        <v>1.9691670339382687E-2</v>
      </c>
      <c r="M3340" s="178">
        <f>IFERROR(_xll.qlIndexFixing(Index1Y,$H3340,TRUE,_xll.ohTrigger(RecalcTrigger,Trigger1Y)),NA())</f>
        <v>1.9943029039692473E-2</v>
      </c>
      <c r="N3340" s="177">
        <f>IFERROR(_xll.qlIndexFixing(ONIndex1M,I3340,TRUE,_xll.ohTrigger(RecalcTrigger,Trigger1M)),NA())</f>
        <v>1.932704263629681E-2</v>
      </c>
      <c r="O3340" s="44">
        <f>IFERROR(_xll.qlIndexFixing(ONIndex3M,I3340,TRUE,_xll.ohTrigger(RecalcTrigger,Trigger3M)),NA())</f>
        <v>1.9505223573037522E-2</v>
      </c>
      <c r="P3340" s="44">
        <f>IFERROR(_xll.qlIndexFixing(ONIndex6M,I3340,TRUE,_xll.ohTrigger(RecalcTrigger,Trigger6M)),NA())</f>
        <v>1.9558649826375563E-2</v>
      </c>
      <c r="Q3340" s="178">
        <f>IFERROR(_xll.qlIndexFixing(ONIndex1Y,I3340,TRUE,_xll.ohTrigger(RecalcTrigger,Trigger1Y)),NA())</f>
        <v>1.9678087617408524E-2</v>
      </c>
    </row>
    <row r="3341" spans="2:17" x14ac:dyDescent="0.2">
      <c r="B3341" s="39" t="s">
        <v>42</v>
      </c>
      <c r="D3341" s="42">
        <f>_xll.qlCalendarAdvance(Calendar,$D3340,B3341,"f",FALSE)</f>
        <v>62919</v>
      </c>
      <c r="E3341" s="172">
        <f>_xll.qlInterestRateIndexValueDate(IndexON,D3341)</f>
        <v>62919</v>
      </c>
      <c r="F3341" s="188">
        <f>IFERROR(_xll.qlIndexFixing(IndexON,D3341,TRUE,_xll.ohTrigger(RecalcTrigger,TriggerON)),NA())</f>
        <v>1.9057603220238306E-2</v>
      </c>
      <c r="H3341" s="42">
        <f>_xll.qlCalendarAdvance(Calendar,$H3340,B3341,"f",FALSE)</f>
        <v>62919</v>
      </c>
      <c r="I3341" s="172">
        <f>_xll.qlInterestRateIndexValueDate(Index1M,$H3341)</f>
        <v>62919</v>
      </c>
      <c r="J3341" s="177">
        <f>IFERROR(_xll.qlIndexFixing(Index1M,$H3341,TRUE,_xll.ohTrigger(RecalcTrigger,Trigger1M)),NA())</f>
        <v>1.9351994102449997E-2</v>
      </c>
      <c r="K3341" s="44">
        <f>IFERROR(_xll.qlIndexFixing(Index3M,H3341,TRUE,_xll.ohTrigger(RecalcTrigger,Trigger3M)),NA())</f>
        <v>1.9574114025097258E-2</v>
      </c>
      <c r="L3341" s="44">
        <f>IFERROR(_xll.qlIndexFixing(Index6M,$H3341,TRUE,_xll.ohTrigger(RecalcTrigger,Trigger6M)),NA())</f>
        <v>1.9693692781035988E-2</v>
      </c>
      <c r="M3341" s="178">
        <f>IFERROR(_xll.qlIndexFixing(Index1Y,$H3341,TRUE,_xll.ohTrigger(RecalcTrigger,Trigger1Y)),NA())</f>
        <v>1.9945603643329868E-2</v>
      </c>
      <c r="N3341" s="177">
        <f>IFERROR(_xll.qlIndexFixing(ONIndex1M,I3341,TRUE,_xll.ohTrigger(RecalcTrigger,Trigger1M)),NA())</f>
        <v>1.9330349576769379E-2</v>
      </c>
      <c r="O3341" s="44">
        <f>IFERROR(_xll.qlIndexFixing(ONIndex3M,I3341,TRUE,_xll.ohTrigger(RecalcTrigger,Trigger3M)),NA())</f>
        <v>1.950822348774861E-2</v>
      </c>
      <c r="P3341" s="44">
        <f>IFERROR(_xll.qlIndexFixing(ONIndex6M,I3341,TRUE,_xll.ohTrigger(RecalcTrigger,Trigger6M)),NA())</f>
        <v>1.956156249808827E-2</v>
      </c>
      <c r="Q3341" s="178">
        <f>IFERROR(_xll.qlIndexFixing(ONIndex1Y,I3341,TRUE,_xll.ohTrigger(RecalcTrigger,Trigger1Y)),NA())</f>
        <v>1.9681004026084192E-2</v>
      </c>
    </row>
    <row r="3342" spans="2:17" x14ac:dyDescent="0.2">
      <c r="B3342" s="39" t="s">
        <v>42</v>
      </c>
      <c r="D3342" s="42">
        <f>_xll.qlCalendarAdvance(Calendar,$D3341,B3342,"f",FALSE)</f>
        <v>62926</v>
      </c>
      <c r="E3342" s="172">
        <f>_xll.qlInterestRateIndexValueDate(IndexON,D3342)</f>
        <v>62926</v>
      </c>
      <c r="F3342" s="188">
        <f>IFERROR(_xll.qlIndexFixing(IndexON,D3342,TRUE,_xll.ohTrigger(RecalcTrigger,TriggerON)),NA())</f>
        <v>1.9060564254617107E-2</v>
      </c>
      <c r="H3342" s="42">
        <f>_xll.qlCalendarAdvance(Calendar,$H3341,B3342,"f",FALSE)</f>
        <v>62926</v>
      </c>
      <c r="I3342" s="172">
        <f>_xll.qlInterestRateIndexValueDate(Index1M,$H3342)</f>
        <v>62926</v>
      </c>
      <c r="J3342" s="177">
        <f>IFERROR(_xll.qlIndexFixing(Index1M,$H3342,TRUE,_xll.ohTrigger(RecalcTrigger,Trigger1M)),NA())</f>
        <v>1.9355253536696836E-2</v>
      </c>
      <c r="K3342" s="44">
        <f>IFERROR(_xll.qlIndexFixing(Index3M,H3342,TRUE,_xll.ohTrigger(RecalcTrigger,Trigger3M)),NA())</f>
        <v>1.9577012652820084E-2</v>
      </c>
      <c r="L3342" s="44">
        <f>IFERROR(_xll.qlIndexFixing(Index6M,$H3342,TRUE,_xll.ohTrigger(RecalcTrigger,Trigger6M)),NA())</f>
        <v>1.9696421172353627E-2</v>
      </c>
      <c r="M3342" s="178">
        <f>IFERROR(_xll.qlIndexFixing(Index1Y,$H3342,TRUE,_xll.ohTrigger(RecalcTrigger,Trigger1Y)),NA())</f>
        <v>1.9948162876082476E-2</v>
      </c>
      <c r="N3342" s="177">
        <f>IFERROR(_xll.qlIndexFixing(ONIndex1M,I3342,TRUE,_xll.ohTrigger(RecalcTrigger,Trigger1M)),NA())</f>
        <v>1.9333639420853199E-2</v>
      </c>
      <c r="O3342" s="44">
        <f>IFERROR(_xll.qlIndexFixing(ONIndex3M,I3342,TRUE,_xll.ohTrigger(RecalcTrigger,Trigger3M)),NA())</f>
        <v>1.9511207893362359E-2</v>
      </c>
      <c r="P3342" s="44">
        <f>IFERROR(_xll.qlIndexFixing(ONIndex6M,I3342,TRUE,_xll.ohTrigger(RecalcTrigger,Trigger6M)),NA())</f>
        <v>1.9564460111807236E-2</v>
      </c>
      <c r="Q3342" s="178">
        <f>IFERROR(_xll.qlIndexFixing(ONIndex1Y,I3342,TRUE,_xll.ohTrigger(RecalcTrigger,Trigger1Y)),NA())</f>
        <v>1.9683905357396059E-2</v>
      </c>
    </row>
    <row r="3343" spans="2:17" x14ac:dyDescent="0.2">
      <c r="B3343" s="39" t="s">
        <v>42</v>
      </c>
      <c r="D3343" s="42">
        <f>_xll.qlCalendarAdvance(Calendar,$D3342,B3343,"f",FALSE)</f>
        <v>62933</v>
      </c>
      <c r="E3343" s="172">
        <f>_xll.qlInterestRateIndexValueDate(IndexON,D3343)</f>
        <v>62933</v>
      </c>
      <c r="F3343" s="188">
        <f>IFERROR(_xll.qlIndexFixing(IndexON,D3343,TRUE,_xll.ohTrigger(RecalcTrigger,TriggerON)),NA())</f>
        <v>1.9063509901224851E-2</v>
      </c>
      <c r="H3343" s="42">
        <f>_xll.qlCalendarAdvance(Calendar,$H3342,B3343,"f",FALSE)</f>
        <v>62933</v>
      </c>
      <c r="I3343" s="172">
        <f>_xll.qlInterestRateIndexValueDate(Index1M,$H3343)</f>
        <v>62933</v>
      </c>
      <c r="J3343" s="177">
        <f>IFERROR(_xll.qlIndexFixing(Index1M,$H3343,TRUE,_xll.ohTrigger(RecalcTrigger,Trigger1M)),NA())</f>
        <v>1.9358495849079376E-2</v>
      </c>
      <c r="K3343" s="44">
        <f>IFERROR(_xll.qlIndexFixing(Index3M,H3343,TRUE,_xll.ohTrigger(RecalcTrigger,Trigger3M)),NA())</f>
        <v>1.9579895698590311E-2</v>
      </c>
      <c r="L3343" s="44">
        <f>IFERROR(_xll.qlIndexFixing(Index6M,$H3343,TRUE,_xll.ohTrigger(RecalcTrigger,Trigger6M)),NA())</f>
        <v>1.9699134361334102E-2</v>
      </c>
      <c r="M3343" s="178">
        <f>IFERROR(_xll.qlIndexFixing(Index1Y,$H3343,TRUE,_xll.ohTrigger(RecalcTrigger,Trigger1Y)),NA())</f>
        <v>1.9950706737834611E-2</v>
      </c>
      <c r="N3343" s="177">
        <f>IFERROR(_xll.qlIndexFixing(ONIndex1M,I3343,TRUE,_xll.ohTrigger(RecalcTrigger,Trigger1M)),NA())</f>
        <v>1.933691216854827E-2</v>
      </c>
      <c r="O3343" s="44">
        <f>IFERROR(_xll.qlIndexFixing(ONIndex3M,I3343,TRUE,_xll.ohTrigger(RecalcTrigger,Trigger3M)),NA())</f>
        <v>1.9514176789878768E-2</v>
      </c>
      <c r="P3343" s="44">
        <f>IFERROR(_xll.qlIndexFixing(ONIndex6M,I3343,TRUE,_xll.ohTrigger(RecalcTrigger,Trigger6M)),NA())</f>
        <v>1.9567342667451415E-2</v>
      </c>
      <c r="Q3343" s="178">
        <f>IFERROR(_xll.qlIndexFixing(ONIndex1Y,I3343,TRUE,_xll.ohTrigger(RecalcTrigger,Trigger1Y)),NA())</f>
        <v>1.9686791611182031E-2</v>
      </c>
    </row>
    <row r="3344" spans="2:17" x14ac:dyDescent="0.2">
      <c r="B3344" s="39" t="s">
        <v>42</v>
      </c>
      <c r="D3344" s="42">
        <f>_xll.qlCalendarAdvance(Calendar,$D3343,B3344,"f",FALSE)</f>
        <v>62940</v>
      </c>
      <c r="E3344" s="172">
        <f>_xll.qlInterestRateIndexValueDate(IndexON,D3344)</f>
        <v>62940</v>
      </c>
      <c r="F3344" s="188">
        <f>IFERROR(_xll.qlIndexFixing(IndexON,D3344,TRUE,_xll.ohTrigger(RecalcTrigger,TriggerON)),NA())</f>
        <v>1.9066440160061537E-2</v>
      </c>
      <c r="H3344" s="42">
        <f>_xll.qlCalendarAdvance(Calendar,$H3343,B3344,"f",FALSE)</f>
        <v>62940</v>
      </c>
      <c r="I3344" s="172">
        <f>_xll.qlInterestRateIndexValueDate(Index1M,$H3344)</f>
        <v>62940</v>
      </c>
      <c r="J3344" s="177">
        <f>IFERROR(_xll.qlIndexFixing(Index1M,$H3344,TRUE,_xll.ohTrigger(RecalcTrigger,Trigger1M)),NA())</f>
        <v>1.9361721039581413E-2</v>
      </c>
      <c r="K3344" s="44">
        <f>IFERROR(_xll.qlIndexFixing(Index3M,H3344,TRUE,_xll.ohTrigger(RecalcTrigger,Trigger3M)),NA())</f>
        <v>1.9582763162375873E-2</v>
      </c>
      <c r="L3344" s="44">
        <f>IFERROR(_xll.qlIndexFixing(Index6M,$H3344,TRUE,_xll.ohTrigger(RecalcTrigger,Trigger6M)),NA())</f>
        <v>1.9701832347914963E-2</v>
      </c>
      <c r="M3344" s="178">
        <f>IFERROR(_xll.qlIndexFixing(Index1Y,$H3344,TRUE,_xll.ohTrigger(RecalcTrigger,Trigger1Y)),NA())</f>
        <v>1.9953235228471256E-2</v>
      </c>
      <c r="N3344" s="177">
        <f>IFERROR(_xll.qlIndexFixing(ONIndex1M,I3344,TRUE,_xll.ohTrigger(RecalcTrigger,Trigger1M)),NA())</f>
        <v>1.9340167819854592E-2</v>
      </c>
      <c r="O3344" s="44">
        <f>IFERROR(_xll.qlIndexFixing(ONIndex3M,I3344,TRUE,_xll.ohTrigger(RecalcTrigger,Trigger3M)),NA())</f>
        <v>1.9517130177378883E-2</v>
      </c>
      <c r="P3344" s="44">
        <f>IFERROR(_xll.qlIndexFixing(ONIndex6M,I3344,TRUE,_xll.ohTrigger(RecalcTrigger,Trigger6M)),NA())</f>
        <v>1.9570210164777668E-2</v>
      </c>
      <c r="Q3344" s="178">
        <f>IFERROR(_xll.qlIndexFixing(ONIndex1Y,I3344,TRUE,_xll.ohTrigger(RecalcTrigger,Trigger1Y)),NA())</f>
        <v>1.9689662787523154E-2</v>
      </c>
    </row>
    <row r="3345" spans="2:17" x14ac:dyDescent="0.2">
      <c r="B3345" s="39" t="s">
        <v>42</v>
      </c>
      <c r="D3345" s="42">
        <f>_xll.qlCalendarAdvance(Calendar,$D3344,B3345,"f",FALSE)</f>
        <v>62947</v>
      </c>
      <c r="E3345" s="172">
        <f>_xll.qlInterestRateIndexValueDate(IndexON,D3345)</f>
        <v>62947</v>
      </c>
      <c r="F3345" s="188">
        <f>IFERROR(_xll.qlIndexFixing(IndexON,D3345,TRUE,_xll.ohTrigger(RecalcTrigger,TriggerON)),NA())</f>
        <v>1.9069355031208213E-2</v>
      </c>
      <c r="H3345" s="42">
        <f>_xll.qlCalendarAdvance(Calendar,$H3344,B3345,"f",FALSE)</f>
        <v>62947</v>
      </c>
      <c r="I3345" s="172">
        <f>_xll.qlInterestRateIndexValueDate(Index1M,$H3345)</f>
        <v>62947</v>
      </c>
      <c r="J3345" s="177">
        <f>IFERROR(_xll.qlIndexFixing(Index1M,$H3345,TRUE,_xll.ohTrigger(RecalcTrigger,Trigger1M)),NA())</f>
        <v>1.9365670160703174E-2</v>
      </c>
      <c r="K3345" s="44">
        <f>IFERROR(_xll.qlIndexFixing(Index3M,H3345,TRUE,_xll.ohTrigger(RecalcTrigger,Trigger3M)),NA())</f>
        <v>1.958634036996033E-2</v>
      </c>
      <c r="L3345" s="44">
        <f>IFERROR(_xll.qlIndexFixing(Index6M,$H3345,TRUE,_xll.ohTrigger(RecalcTrigger,Trigger6M)),NA())</f>
        <v>1.9705231582774114E-2</v>
      </c>
      <c r="M3345" s="178">
        <f>IFERROR(_xll.qlIndexFixing(Index1Y,$H3345,TRUE,_xll.ohTrigger(RecalcTrigger,Trigger1Y)),NA())</f>
        <v>1.9955748347878499E-2</v>
      </c>
      <c r="N3345" s="177">
        <f>IFERROR(_xll.qlIndexFixing(ONIndex1M,I3345,TRUE,_xll.ohTrigger(RecalcTrigger,Trigger1M)),NA())</f>
        <v>1.9343406374610073E-2</v>
      </c>
      <c r="O3345" s="44">
        <f>IFERROR(_xll.qlIndexFixing(ONIndex3M,I3345,TRUE,_xll.ohTrigger(RecalcTrigger,Trigger3M)),NA())</f>
        <v>1.9520068055619566E-2</v>
      </c>
      <c r="P3345" s="44">
        <f>IFERROR(_xll.qlIndexFixing(ONIndex6M,I3345,TRUE,_xll.ohTrigger(RecalcTrigger,Trigger6M)),NA())</f>
        <v>1.9573062604110181E-2</v>
      </c>
      <c r="Q3345" s="178">
        <f>IFERROR(_xll.qlIndexFixing(ONIndex1Y,I3345,TRUE,_xll.ohTrigger(RecalcTrigger,Trigger1Y)),NA())</f>
        <v>1.9692518886581523E-2</v>
      </c>
    </row>
    <row r="3346" spans="2:17" x14ac:dyDescent="0.2">
      <c r="B3346" s="39" t="s">
        <v>42</v>
      </c>
      <c r="D3346" s="42">
        <f>_xll.qlCalendarAdvance(Calendar,$D3345,B3346,"f",FALSE)</f>
        <v>62954</v>
      </c>
      <c r="E3346" s="172">
        <f>_xll.qlInterestRateIndexValueDate(IndexON,D3346)</f>
        <v>62954</v>
      </c>
      <c r="F3346" s="188">
        <f>IFERROR(_xll.qlIndexFixing(IndexON,D3346,TRUE,_xll.ohTrigger(RecalcTrigger,TriggerON)),NA())</f>
        <v>1.907225451482697E-2</v>
      </c>
      <c r="H3346" s="42">
        <f>_xll.qlCalendarAdvance(Calendar,$H3345,B3346,"f",FALSE)</f>
        <v>62954</v>
      </c>
      <c r="I3346" s="172">
        <f>_xll.qlInterestRateIndexValueDate(Index1M,$H3346)</f>
        <v>62954</v>
      </c>
      <c r="J3346" s="177">
        <f>IFERROR(_xll.qlIndexFixing(Index1M,$H3346,TRUE,_xll.ohTrigger(RecalcTrigger,Trigger1M)),NA())</f>
        <v>1.9368860053522632E-2</v>
      </c>
      <c r="K3346" s="44">
        <f>IFERROR(_xll.qlIndexFixing(Index3M,H3346,TRUE,_xll.ohTrigger(RecalcTrigger,Trigger3M)),NA())</f>
        <v>1.958917570844743E-2</v>
      </c>
      <c r="L3346" s="44">
        <f>IFERROR(_xll.qlIndexFixing(Index6M,$H3346,TRUE,_xll.ohTrigger(RecalcTrigger,Trigger6M)),NA())</f>
        <v>1.9707898221730608E-2</v>
      </c>
      <c r="M3346" s="178">
        <f>IFERROR(_xll.qlIndexFixing(Index1Y,$H3346,TRUE,_xll.ohTrigger(RecalcTrigger,Trigger1Y)),NA())</f>
        <v>1.9958246095942433E-2</v>
      </c>
      <c r="N3346" s="177">
        <f>IFERROR(_xll.qlIndexFixing(ONIndex1M,I3346,TRUE,_xll.ohTrigger(RecalcTrigger,Trigger1M)),NA())</f>
        <v>1.934662783305785E-2</v>
      </c>
      <c r="O3346" s="44">
        <f>IFERROR(_xll.qlIndexFixing(ONIndex3M,I3346,TRUE,_xll.ohTrigger(RecalcTrigger,Trigger3M)),NA())</f>
        <v>1.9522990424681863E-2</v>
      </c>
      <c r="P3346" s="44">
        <f>IFERROR(_xll.qlIndexFixing(ONIndex6M,I3346,TRUE,_xll.ohTrigger(RecalcTrigger,Trigger6M)),NA())</f>
        <v>1.9575899985448952E-2</v>
      </c>
      <c r="Q3346" s="178">
        <f>IFERROR(_xll.qlIndexFixing(ONIndex1Y,I3346,TRUE,_xll.ohTrigger(RecalcTrigger,Trigger1Y)),NA())</f>
        <v>1.9695359908195043E-2</v>
      </c>
    </row>
    <row r="3347" spans="2:17" x14ac:dyDescent="0.2">
      <c r="B3347" s="39" t="s">
        <v>42</v>
      </c>
      <c r="D3347" s="42">
        <f>_xll.qlCalendarAdvance(Calendar,$D3346,B3347,"f",FALSE)</f>
        <v>62961</v>
      </c>
      <c r="E3347" s="172">
        <f>_xll.qlInterestRateIndexValueDate(IndexON,D3347)</f>
        <v>62961</v>
      </c>
      <c r="F3347" s="188">
        <f>IFERROR(_xll.qlIndexFixing(IndexON,D3347,TRUE,_xll.ohTrigger(RecalcTrigger,TriggerON)),NA())</f>
        <v>1.9075138610755715E-2</v>
      </c>
      <c r="H3347" s="42">
        <f>_xll.qlCalendarAdvance(Calendar,$H3346,B3347,"f",FALSE)</f>
        <v>62961</v>
      </c>
      <c r="I3347" s="172">
        <f>_xll.qlInterestRateIndexValueDate(Index1M,$H3347)</f>
        <v>62961</v>
      </c>
      <c r="J3347" s="177">
        <f>IFERROR(_xll.qlIndexFixing(Index1M,$H3347,TRUE,_xll.ohTrigger(RecalcTrigger,Trigger1M)),NA())</f>
        <v>1.9372032823542711E-2</v>
      </c>
      <c r="K3347" s="44">
        <f>IFERROR(_xll.qlIndexFixing(Index3M,H3347,TRUE,_xll.ohTrigger(RecalcTrigger,Trigger3M)),NA())</f>
        <v>1.9591995464036623E-2</v>
      </c>
      <c r="L3347" s="44">
        <f>IFERROR(_xll.qlIndexFixing(Index6M,$H3347,TRUE,_xll.ohTrigger(RecalcTrigger,Trigger6M)),NA())</f>
        <v>1.9710549657303379E-2</v>
      </c>
      <c r="M3347" s="178">
        <f>IFERROR(_xll.qlIndexFixing(Index1Y,$H3347,TRUE,_xll.ohTrigger(RecalcTrigger,Trigger1Y)),NA())</f>
        <v>1.9960728472549372E-2</v>
      </c>
      <c r="N3347" s="177">
        <f>IFERROR(_xll.qlIndexFixing(ONIndex1M,I3347,TRUE,_xll.ohTrigger(RecalcTrigger,Trigger1M)),NA())</f>
        <v>1.9349832195197925E-2</v>
      </c>
      <c r="O3347" s="44">
        <f>IFERROR(_xll.qlIndexFixing(ONIndex3M,I3347,TRUE,_xll.ohTrigger(RecalcTrigger,Trigger3M)),NA())</f>
        <v>1.952589728464682E-2</v>
      </c>
      <c r="P3347" s="44">
        <f>IFERROR(_xll.qlIndexFixing(ONIndex6M,I3347,TRUE,_xll.ohTrigger(RecalcTrigger,Trigger6M)),NA())</f>
        <v>1.9578722308550844E-2</v>
      </c>
      <c r="Q3347" s="178">
        <f>IFERROR(_xll.qlIndexFixing(ONIndex1Y,I3347,TRUE,_xll.ohTrigger(RecalcTrigger,Trigger1Y)),NA())</f>
        <v>1.9698185852444761E-2</v>
      </c>
    </row>
    <row r="3348" spans="2:17" x14ac:dyDescent="0.2">
      <c r="B3348" s="39" t="s">
        <v>42</v>
      </c>
      <c r="D3348" s="42">
        <f>_xll.qlCalendarAdvance(Calendar,$D3347,B3348,"f",FALSE)</f>
        <v>62968</v>
      </c>
      <c r="E3348" s="172">
        <f>_xll.qlInterestRateIndexValueDate(IndexON,D3348)</f>
        <v>62968</v>
      </c>
      <c r="F3348" s="188">
        <f>IFERROR(_xll.qlIndexFixing(IndexON,D3348,TRUE,_xll.ohTrigger(RecalcTrigger,TriggerON)),NA())</f>
        <v>1.9078007318913404E-2</v>
      </c>
      <c r="H3348" s="42">
        <f>_xll.qlCalendarAdvance(Calendar,$H3347,B3348,"f",FALSE)</f>
        <v>62968</v>
      </c>
      <c r="I3348" s="172">
        <f>_xll.qlInterestRateIndexValueDate(Index1M,$H3348)</f>
        <v>62968</v>
      </c>
      <c r="J3348" s="177">
        <f>IFERROR(_xll.qlIndexFixing(Index1M,$H3348,TRUE,_xll.ohTrigger(RecalcTrigger,Trigger1M)),NA())</f>
        <v>1.9375188470747724E-2</v>
      </c>
      <c r="K3348" s="44">
        <f>IFERROR(_xll.qlIndexFixing(Index3M,H3348,TRUE,_xll.ohTrigger(RecalcTrigger,Trigger3M)),NA())</f>
        <v>1.9594799636690908E-2</v>
      </c>
      <c r="L3348" s="44">
        <f>IFERROR(_xll.qlIndexFixing(Index6M,$H3348,TRUE,_xll.ohTrigger(RecalcTrigger,Trigger6M)),NA())</f>
        <v>1.9713185889432966E-2</v>
      </c>
      <c r="M3348" s="178">
        <f>IFERROR(_xll.qlIndexFixing(Index1Y,$H3348,TRUE,_xll.ohTrigger(RecalcTrigger,Trigger1Y)),NA())</f>
        <v>1.9963195477588291E-2</v>
      </c>
      <c r="N3348" s="177">
        <f>IFERROR(_xll.qlIndexFixing(ONIndex1M,I3348,TRUE,_xll.ohTrigger(RecalcTrigger,Trigger1M)),NA())</f>
        <v>1.9353019460706111E-2</v>
      </c>
      <c r="O3348" s="44">
        <f>IFERROR(_xll.qlIndexFixing(ONIndex3M,I3348,TRUE,_xll.ohTrigger(RecalcTrigger,Trigger3M)),NA())</f>
        <v>1.9528788635352345E-2</v>
      </c>
      <c r="P3348" s="44">
        <f>IFERROR(_xll.qlIndexFixing(ONIndex6M,I3348,TRUE,_xll.ohTrigger(RecalcTrigger,Trigger6M)),NA())</f>
        <v>1.9581529573577949E-2</v>
      </c>
      <c r="Q3348" s="178">
        <f>IFERROR(_xll.qlIndexFixing(ONIndex1Y,I3348,TRUE,_xll.ohTrigger(RecalcTrigger,Trigger1Y)),NA())</f>
        <v>1.9700996719006492E-2</v>
      </c>
    </row>
    <row r="3349" spans="2:17" x14ac:dyDescent="0.2">
      <c r="B3349" s="39" t="s">
        <v>42</v>
      </c>
      <c r="D3349" s="42">
        <f>_xll.qlCalendarAdvance(Calendar,$D3348,B3349,"f",FALSE)</f>
        <v>62975</v>
      </c>
      <c r="E3349" s="172">
        <f>_xll.qlInterestRateIndexValueDate(IndexON,D3349)</f>
        <v>62975</v>
      </c>
      <c r="F3349" s="188">
        <f>IFERROR(_xll.qlIndexFixing(IndexON,D3349,TRUE,_xll.ohTrigger(RecalcTrigger,TriggerON)),NA())</f>
        <v>1.9080860639462127E-2</v>
      </c>
      <c r="H3349" s="42">
        <f>_xll.qlCalendarAdvance(Calendar,$H3348,B3349,"f",FALSE)</f>
        <v>62975</v>
      </c>
      <c r="I3349" s="172">
        <f>_xll.qlInterestRateIndexValueDate(Index1M,$H3349)</f>
        <v>62975</v>
      </c>
      <c r="J3349" s="177">
        <f>IFERROR(_xll.qlIndexFixing(Index1M,$H3349,TRUE,_xll.ohTrigger(RecalcTrigger,Trigger1M)),NA())</f>
        <v>1.9377590163411229E-2</v>
      </c>
      <c r="K3349" s="44">
        <f>IFERROR(_xll.qlIndexFixing(Index3M,H3349,TRUE,_xll.ohTrigger(RecalcTrigger,Trigger3M)),NA())</f>
        <v>1.9597588226381215E-2</v>
      </c>
      <c r="L3349" s="44">
        <f>IFERROR(_xll.qlIndexFixing(Index6M,$H3349,TRUE,_xll.ohTrigger(RecalcTrigger,Trigger6M)),NA())</f>
        <v>1.9715094242708137E-2</v>
      </c>
      <c r="M3349" s="178">
        <f>IFERROR(_xll.qlIndexFixing(Index1Y,$H3349,TRUE,_xll.ohTrigger(RecalcTrigger,Trigger1Y)),NA())</f>
        <v>1.9965647110946838E-2</v>
      </c>
      <c r="N3349" s="177">
        <f>IFERROR(_xll.qlIndexFixing(ONIndex1M,I3349,TRUE,_xll.ohTrigger(RecalcTrigger,Trigger1M)),NA())</f>
        <v>1.9356189630068688E-2</v>
      </c>
      <c r="O3349" s="44">
        <f>IFERROR(_xll.qlIndexFixing(ONIndex3M,I3349,TRUE,_xll.ohTrigger(RecalcTrigger,Trigger3M)),NA())</f>
        <v>1.953166447720367E-2</v>
      </c>
      <c r="P3349" s="44">
        <f>IFERROR(_xll.qlIndexFixing(ONIndex6M,I3349,TRUE,_xll.ohTrigger(RecalcTrigger,Trigger6M)),NA())</f>
        <v>1.9584321780611313E-2</v>
      </c>
      <c r="Q3349" s="178">
        <f>IFERROR(_xll.qlIndexFixing(ONIndex1Y,I3349,TRUE,_xll.ohTrigger(RecalcTrigger,Trigger1Y)),NA())</f>
        <v>1.9703792508366513E-2</v>
      </c>
    </row>
    <row r="3350" spans="2:17" x14ac:dyDescent="0.2">
      <c r="B3350" s="39" t="s">
        <v>42</v>
      </c>
      <c r="D3350" s="42">
        <f>_xll.qlCalendarAdvance(Calendar,$D3349,B3350,"f",FALSE)</f>
        <v>62982</v>
      </c>
      <c r="E3350" s="172">
        <f>_xll.qlInterestRateIndexValueDate(IndexON,D3350)</f>
        <v>62982</v>
      </c>
      <c r="F3350" s="188">
        <f>IFERROR(_xll.qlIndexFixing(IndexON,D3350,TRUE,_xll.ohTrigger(RecalcTrigger,TriggerON)),NA())</f>
        <v>1.908369857232084E-2</v>
      </c>
      <c r="H3350" s="42">
        <f>_xll.qlCalendarAdvance(Calendar,$H3349,B3350,"f",FALSE)</f>
        <v>62982</v>
      </c>
      <c r="I3350" s="172">
        <f>_xll.qlInterestRateIndexValueDate(Index1M,$H3350)</f>
        <v>62982</v>
      </c>
      <c r="J3350" s="177">
        <f>IFERROR(_xll.qlIndexFixing(Index1M,$H3350,TRUE,_xll.ohTrigger(RecalcTrigger,Trigger1M)),NA())</f>
        <v>1.9380712622349271E-2</v>
      </c>
      <c r="K3350" s="44">
        <f>IFERROR(_xll.qlIndexFixing(Index3M,H3350,TRUE,_xll.ohTrigger(RecalcTrigger,Trigger3M)),NA())</f>
        <v>1.9600361233073189E-2</v>
      </c>
      <c r="L3350" s="44">
        <f>IFERROR(_xll.qlIndexFixing(Index6M,$H3350,TRUE,_xll.ohTrigger(RecalcTrigger,Trigger6M)),NA())</f>
        <v>1.971770101362337E-2</v>
      </c>
      <c r="M3350" s="178">
        <f>IFERROR(_xll.qlIndexFixing(Index1Y,$H3350,TRUE,_xll.ohTrigger(RecalcTrigger,Trigger1Y)),NA())</f>
        <v>1.9968083372514212E-2</v>
      </c>
      <c r="N3350" s="177">
        <f>IFERROR(_xll.qlIndexFixing(ONIndex1M,I3350,TRUE,_xll.ohTrigger(RecalcTrigger,Trigger1M)),NA())</f>
        <v>1.9359342702799376E-2</v>
      </c>
      <c r="O3350" s="44">
        <f>IFERROR(_xll.qlIndexFixing(ONIndex3M,I3350,TRUE,_xll.ohTrigger(RecalcTrigger,Trigger3M)),NA())</f>
        <v>1.9534524809714515E-2</v>
      </c>
      <c r="P3350" s="44">
        <f>IFERROR(_xll.qlIndexFixing(ONIndex6M,I3350,TRUE,_xll.ohTrigger(RecalcTrigger,Trigger6M)),NA())</f>
        <v>1.9587098929407798E-2</v>
      </c>
      <c r="Q3350" s="178">
        <f>IFERROR(_xll.qlIndexFixing(ONIndex1Y,I3350,TRUE,_xll.ohTrigger(RecalcTrigger,Trigger1Y)),NA())</f>
        <v>1.9706573220281687E-2</v>
      </c>
    </row>
    <row r="3351" spans="2:17" x14ac:dyDescent="0.2">
      <c r="B3351" s="39" t="s">
        <v>42</v>
      </c>
      <c r="D3351" s="42">
        <f>_xll.qlCalendarAdvance(Calendar,$D3350,B3351,"f",FALSE)</f>
        <v>62989</v>
      </c>
      <c r="E3351" s="172">
        <f>_xll.qlInterestRateIndexValueDate(IndexON,D3351)</f>
        <v>62989</v>
      </c>
      <c r="F3351" s="188">
        <f>IFERROR(_xll.qlIndexFixing(IndexON,D3351,TRUE,_xll.ohTrigger(RecalcTrigger,TriggerON)),NA())</f>
        <v>1.9086521117327448E-2</v>
      </c>
      <c r="H3351" s="42">
        <f>_xll.qlCalendarAdvance(Calendar,$H3350,B3351,"f",FALSE)</f>
        <v>62989</v>
      </c>
      <c r="I3351" s="172">
        <f>_xll.qlInterestRateIndexValueDate(Index1M,$H3351)</f>
        <v>62989</v>
      </c>
      <c r="J3351" s="177">
        <f>IFERROR(_xll.qlIndexFixing(Index1M,$H3351,TRUE,_xll.ohTrigger(RecalcTrigger,Trigger1M)),NA())</f>
        <v>1.9383817959309546E-2</v>
      </c>
      <c r="K3351" s="44">
        <f>IFERROR(_xll.qlIndexFixing(Index3M,H3351,TRUE,_xll.ohTrigger(RecalcTrigger,Trigger3M)),NA())</f>
        <v>1.9603118656732477E-2</v>
      </c>
      <c r="L3351" s="44">
        <f>IFERROR(_xll.qlIndexFixing(Index6M,$H3351,TRUE,_xll.ohTrigger(RecalcTrigger,Trigger6M)),NA())</f>
        <v>1.9720292581719145E-2</v>
      </c>
      <c r="M3351" s="178">
        <f>IFERROR(_xll.qlIndexFixing(Index1Y,$H3351,TRUE,_xll.ohTrigger(RecalcTrigger,Trigger1Y)),NA())</f>
        <v>1.9970504262180722E-2</v>
      </c>
      <c r="N3351" s="177">
        <f>IFERROR(_xll.qlIndexFixing(ONIndex1M,I3351,TRUE,_xll.ohTrigger(RecalcTrigger,Trigger1M)),NA())</f>
        <v>1.9362478679060269E-2</v>
      </c>
      <c r="O3351" s="44">
        <f>IFERROR(_xll.qlIndexFixing(ONIndex3M,I3351,TRUE,_xll.ohTrigger(RecalcTrigger,Trigger3M)),NA())</f>
        <v>1.9537369633128021E-2</v>
      </c>
      <c r="P3351" s="44">
        <f>IFERROR(_xll.qlIndexFixing(ONIndex6M,I3351,TRUE,_xll.ohTrigger(RecalcTrigger,Trigger6M)),NA())</f>
        <v>1.9589861020048449E-2</v>
      </c>
      <c r="Q3351" s="178">
        <f>IFERROR(_xll.qlIndexFixing(ONIndex1Y,I3351,TRUE,_xll.ohTrigger(RecalcTrigger,Trigger1Y)),NA())</f>
        <v>1.9709338854752012E-2</v>
      </c>
    </row>
    <row r="3352" spans="2:17" x14ac:dyDescent="0.2">
      <c r="B3352" s="39" t="s">
        <v>42</v>
      </c>
      <c r="D3352" s="42">
        <f>_xll.qlCalendarAdvance(Calendar,$D3351,B3352,"f",FALSE)</f>
        <v>62996</v>
      </c>
      <c r="E3352" s="172">
        <f>_xll.qlInterestRateIndexValueDate(IndexON,D3352)</f>
        <v>62996</v>
      </c>
      <c r="F3352" s="188">
        <f>IFERROR(_xll.qlIndexFixing(IndexON,D3352,TRUE,_xll.ohTrigger(RecalcTrigger,TriggerON)),NA())</f>
        <v>1.9089328274806139E-2</v>
      </c>
      <c r="H3352" s="42">
        <f>_xll.qlCalendarAdvance(Calendar,$H3351,B3352,"f",FALSE)</f>
        <v>62996</v>
      </c>
      <c r="I3352" s="172">
        <f>_xll.qlInterestRateIndexValueDate(Index1M,$H3352)</f>
        <v>62996</v>
      </c>
      <c r="J3352" s="177">
        <f>IFERROR(_xll.qlIndexFixing(Index1M,$H3352,TRUE,_xll.ohTrigger(RecalcTrigger,Trigger1M)),NA())</f>
        <v>1.938690617428666E-2</v>
      </c>
      <c r="K3352" s="44">
        <f>IFERROR(_xll.qlIndexFixing(Index3M,H3352,TRUE,_xll.ohTrigger(RecalcTrigger,Trigger3M)),NA())</f>
        <v>1.9605860497329999E-2</v>
      </c>
      <c r="L3352" s="44">
        <f>IFERROR(_xll.qlIndexFixing(Index6M,$H3352,TRUE,_xll.ohTrigger(RecalcTrigger,Trigger6M)),NA())</f>
        <v>1.9722868946937446E-2</v>
      </c>
      <c r="M3352" s="178">
        <f>IFERROR(_xll.qlIndexFixing(Index1Y,$H3352,TRUE,_xll.ohTrigger(RecalcTrigger,Trigger1Y)),NA())</f>
        <v>1.9972909779836234E-2</v>
      </c>
      <c r="N3352" s="177">
        <f>IFERROR(_xll.qlIndexFixing(ONIndex1M,I3352,TRUE,_xll.ohTrigger(RecalcTrigger,Trigger1M)),NA())</f>
        <v>1.9365597558932413E-2</v>
      </c>
      <c r="O3352" s="44">
        <f>IFERROR(_xll.qlIndexFixing(ONIndex3M,I3352,TRUE,_xll.ohTrigger(RecalcTrigger,Trigger3M)),NA())</f>
        <v>1.9540198947363141E-2</v>
      </c>
      <c r="P3352" s="44">
        <f>IFERROR(_xll.qlIndexFixing(ONIndex6M,I3352,TRUE,_xll.ohTrigger(RecalcTrigger,Trigger6M)),NA())</f>
        <v>1.9592608052695359E-2</v>
      </c>
      <c r="Q3352" s="178">
        <f>IFERROR(_xll.qlIndexFixing(ONIndex1Y,I3352,TRUE,_xll.ohTrigger(RecalcTrigger,Trigger1Y)),NA())</f>
        <v>1.9712089411696443E-2</v>
      </c>
    </row>
    <row r="3353" spans="2:17" x14ac:dyDescent="0.2">
      <c r="B3353" s="39" t="s">
        <v>42</v>
      </c>
      <c r="D3353" s="42">
        <f>_xll.qlCalendarAdvance(Calendar,$D3352,B3353,"f",FALSE)</f>
        <v>63003</v>
      </c>
      <c r="E3353" s="172">
        <f>_xll.qlInterestRateIndexValueDate(IndexON,D3353)</f>
        <v>63003</v>
      </c>
      <c r="F3353" s="188">
        <f>IFERROR(_xll.qlIndexFixing(IndexON,D3353,TRUE,_xll.ohTrigger(RecalcTrigger,TriggerON)),NA())</f>
        <v>1.9092120044513772E-2</v>
      </c>
      <c r="H3353" s="42">
        <f>_xll.qlCalendarAdvance(Calendar,$H3352,B3353,"f",FALSE)</f>
        <v>63003</v>
      </c>
      <c r="I3353" s="172">
        <f>_xll.qlInterestRateIndexValueDate(Index1M,$H3353)</f>
        <v>63003</v>
      </c>
      <c r="J3353" s="177">
        <f>IFERROR(_xll.qlIndexFixing(Index1M,$H3353,TRUE,_xll.ohTrigger(RecalcTrigger,Trigger1M)),NA())</f>
        <v>1.9389977267264401E-2</v>
      </c>
      <c r="K3353" s="44">
        <f>IFERROR(_xll.qlIndexFixing(Index3M,H3353,TRUE,_xll.ohTrigger(RecalcTrigger,Trigger3M)),NA())</f>
        <v>1.9608586754831403E-2</v>
      </c>
      <c r="L3353" s="44">
        <f>IFERROR(_xll.qlIndexFixing(Index6M,$H3353,TRUE,_xll.ohTrigger(RecalcTrigger,Trigger6M)),NA())</f>
        <v>1.972543010921848E-2</v>
      </c>
      <c r="M3353" s="178">
        <f>IFERROR(_xll.qlIndexFixing(Index1Y,$H3353,TRUE,_xll.ohTrigger(RecalcTrigger,Trigger1Y)),NA())</f>
        <v>1.997529992537217E-2</v>
      </c>
      <c r="N3353" s="177">
        <f>IFERROR(_xll.qlIndexFixing(ONIndex1M,I3353,TRUE,_xll.ohTrigger(RecalcTrigger,Trigger1M)),NA())</f>
        <v>1.93686993425779E-2</v>
      </c>
      <c r="O3353" s="44">
        <f>IFERROR(_xll.qlIndexFixing(ONIndex3M,I3353,TRUE,_xll.ohTrigger(RecalcTrigger,Trigger3M)),NA())</f>
        <v>1.9543012752500921E-2</v>
      </c>
      <c r="P3353" s="44">
        <f>IFERROR(_xll.qlIndexFixing(ONIndex6M,I3353,TRUE,_xll.ohTrigger(RecalcTrigger,Trigger6M)),NA())</f>
        <v>1.9595340027267483E-2</v>
      </c>
      <c r="Q3353" s="178">
        <f>IFERROR(_xll.qlIndexFixing(ONIndex1Y,I3353,TRUE,_xll.ohTrigger(RecalcTrigger,Trigger1Y)),NA())</f>
        <v>1.9714824891358118E-2</v>
      </c>
    </row>
    <row r="3354" spans="2:17" x14ac:dyDescent="0.2">
      <c r="B3354" s="39" t="s">
        <v>42</v>
      </c>
      <c r="D3354" s="42">
        <f>_xll.qlCalendarAdvance(Calendar,$D3353,B3354,"f",FALSE)</f>
        <v>63010</v>
      </c>
      <c r="E3354" s="172">
        <f>_xll.qlInterestRateIndexValueDate(IndexON,D3354)</f>
        <v>63010</v>
      </c>
      <c r="F3354" s="188">
        <f>IFERROR(_xll.qlIndexFixing(IndexON,D3354,TRUE,_xll.ohTrigger(RecalcTrigger,TriggerON)),NA())</f>
        <v>1.909489642661244E-2</v>
      </c>
      <c r="H3354" s="42">
        <f>_xll.qlCalendarAdvance(Calendar,$H3353,B3354,"f",FALSE)</f>
        <v>63010</v>
      </c>
      <c r="I3354" s="172">
        <f>_xll.qlInterestRateIndexValueDate(Index1M,$H3354)</f>
        <v>63010</v>
      </c>
      <c r="J3354" s="177">
        <f>IFERROR(_xll.qlIndexFixing(Index1M,$H3354,TRUE,_xll.ohTrigger(RecalcTrigger,Trigger1M)),NA())</f>
        <v>1.9393762774077113E-2</v>
      </c>
      <c r="K3354" s="44">
        <f>IFERROR(_xll.qlIndexFixing(Index3M,H3354,TRUE,_xll.ohTrigger(RecalcTrigger,Trigger3M)),NA())</f>
        <v>1.9611297429206739E-2</v>
      </c>
      <c r="L3354" s="44">
        <f>IFERROR(_xll.qlIndexFixing(Index6M,$H3354,TRUE,_xll.ohTrigger(RecalcTrigger,Trigger6M)),NA())</f>
        <v>1.9728684006555166E-2</v>
      </c>
      <c r="M3354" s="178">
        <f>IFERROR(_xll.qlIndexFixing(Index1Y,$H3354,TRUE,_xll.ohTrigger(RecalcTrigger,Trigger1Y)),NA())</f>
        <v>1.9977674698680614E-2</v>
      </c>
      <c r="N3354" s="177">
        <f>IFERROR(_xll.qlIndexFixing(ONIndex1M,I3354,TRUE,_xll.ohTrigger(RecalcTrigger,Trigger1M)),NA())</f>
        <v>1.9371784029672545E-2</v>
      </c>
      <c r="O3354" s="44">
        <f>IFERROR(_xll.qlIndexFixing(ONIndex3M,I3354,TRUE,_xll.ohTrigger(RecalcTrigger,Trigger3M)),NA())</f>
        <v>1.9545811048541362E-2</v>
      </c>
      <c r="P3354" s="44">
        <f>IFERROR(_xll.qlIndexFixing(ONIndex6M,I3354,TRUE,_xll.ohTrigger(RecalcTrigger,Trigger6M)),NA())</f>
        <v>1.9598056943602726E-2</v>
      </c>
      <c r="Q3354" s="178">
        <f>IFERROR(_xll.qlIndexFixing(ONIndex1Y,I3354,TRUE,_xll.ohTrigger(RecalcTrigger,Trigger1Y)),NA())</f>
        <v>1.9717545293493899E-2</v>
      </c>
    </row>
    <row r="3355" spans="2:17" x14ac:dyDescent="0.2">
      <c r="B3355" s="39" t="s">
        <v>42</v>
      </c>
      <c r="D3355" s="42">
        <f>_xll.qlCalendarAdvance(Calendar,$D3354,B3355,"f",FALSE)</f>
        <v>63017</v>
      </c>
      <c r="E3355" s="172">
        <f>_xll.qlInterestRateIndexValueDate(IndexON,D3355)</f>
        <v>63017</v>
      </c>
      <c r="F3355" s="188">
        <f>IFERROR(_xll.qlIndexFixing(IndexON,D3355,TRUE,_xll.ohTrigger(RecalcTrigger,TriggerON)),NA())</f>
        <v>1.9097657421021097E-2</v>
      </c>
      <c r="H3355" s="42">
        <f>_xll.qlCalendarAdvance(Calendar,$H3354,B3355,"f",FALSE)</f>
        <v>63017</v>
      </c>
      <c r="I3355" s="172">
        <f>_xll.qlInterestRateIndexValueDate(Index1M,$H3355)</f>
        <v>63017</v>
      </c>
      <c r="J3355" s="177">
        <f>IFERROR(_xll.qlIndexFixing(Index1M,$H3355,TRUE,_xll.ohTrigger(RecalcTrigger,Trigger1M)),NA())</f>
        <v>1.9396798561187124E-2</v>
      </c>
      <c r="K3355" s="44">
        <f>IFERROR(_xll.qlIndexFixing(Index3M,H3355,TRUE,_xll.ohTrigger(RecalcTrigger,Trigger3M)),NA())</f>
        <v>1.9613992520422532E-2</v>
      </c>
      <c r="L3355" s="44">
        <f>IFERROR(_xll.qlIndexFixing(Index6M,$H3355,TRUE,_xll.ohTrigger(RecalcTrigger,Trigger6M)),NA())</f>
        <v>1.9731213812917491E-2</v>
      </c>
      <c r="M3355" s="178">
        <f>IFERROR(_xll.qlIndexFixing(Index1Y,$H3355,TRUE,_xll.ohTrigger(RecalcTrigger,Trigger1Y)),NA())</f>
        <v>1.9980034099654098E-2</v>
      </c>
      <c r="N3355" s="177">
        <f>IFERROR(_xll.qlIndexFixing(ONIndex1M,I3355,TRUE,_xll.ohTrigger(RecalcTrigger,Trigger1M)),NA())</f>
        <v>1.9374851620216349E-2</v>
      </c>
      <c r="O3355" s="44">
        <f>IFERROR(_xll.qlIndexFixing(ONIndex3M,I3355,TRUE,_xll.ohTrigger(RecalcTrigger,Trigger3M)),NA())</f>
        <v>1.954859383532237E-2</v>
      </c>
      <c r="P3355" s="44">
        <f>IFERROR(_xll.qlIndexFixing(ONIndex6M,I3355,TRUE,_xll.ohTrigger(RecalcTrigger,Trigger6M)),NA())</f>
        <v>1.9600758801863183E-2</v>
      </c>
      <c r="Q3355" s="178">
        <f>IFERROR(_xll.qlIndexFixing(ONIndex1Y,I3355,TRUE,_xll.ohTrigger(RecalcTrigger,Trigger1Y)),NA())</f>
        <v>1.9720250618184831E-2</v>
      </c>
    </row>
    <row r="3356" spans="2:17" x14ac:dyDescent="0.2">
      <c r="B3356" s="39" t="s">
        <v>42</v>
      </c>
      <c r="D3356" s="42">
        <f>_xll.qlCalendarAdvance(Calendar,$D3355,B3356,"f",FALSE)</f>
        <v>63024</v>
      </c>
      <c r="E3356" s="172">
        <f>_xll.qlInterestRateIndexValueDate(IndexON,D3356)</f>
        <v>63024</v>
      </c>
      <c r="F3356" s="188">
        <f>IFERROR(_xll.qlIndexFixing(IndexON,D3356,TRUE,_xll.ohTrigger(RecalcTrigger,TriggerON)),NA())</f>
        <v>1.9100403027739743E-2</v>
      </c>
      <c r="H3356" s="42">
        <f>_xll.qlCalendarAdvance(Calendar,$H3355,B3356,"f",FALSE)</f>
        <v>63024</v>
      </c>
      <c r="I3356" s="172">
        <f>_xll.qlInterestRateIndexValueDate(Index1M,$H3356)</f>
        <v>63024</v>
      </c>
      <c r="J3356" s="177">
        <f>IFERROR(_xll.qlIndexFixing(Index1M,$H3356,TRUE,_xll.ohTrigger(RecalcTrigger,Trigger1M)),NA())</f>
        <v>1.9399817225380107E-2</v>
      </c>
      <c r="K3356" s="44">
        <f>IFERROR(_xll.qlIndexFixing(Index3M,H3356,TRUE,_xll.ohTrigger(RecalcTrigger,Trigger3M)),NA())</f>
        <v>1.9616672028447062E-2</v>
      </c>
      <c r="L3356" s="44">
        <f>IFERROR(_xll.qlIndexFixing(Index6M,$H3356,TRUE,_xll.ohTrigger(RecalcTrigger,Trigger6M)),NA())</f>
        <v>1.9733728415365769E-2</v>
      </c>
      <c r="M3356" s="178">
        <f>IFERROR(_xll.qlIndexFixing(Index1Y,$H3356,TRUE,_xll.ohTrigger(RecalcTrigger,Trigger1Y)),NA())</f>
        <v>1.9982378128185596E-2</v>
      </c>
      <c r="N3356" s="177">
        <f>IFERROR(_xll.qlIndexFixing(ONIndex1M,I3356,TRUE,_xll.ohTrigger(RecalcTrigger,Trigger1M)),NA())</f>
        <v>1.9377902114614542E-2</v>
      </c>
      <c r="O3356" s="44">
        <f>IFERROR(_xll.qlIndexFixing(ONIndex3M,I3356,TRUE,_xll.ohTrigger(RecalcTrigger,Trigger3M)),NA())</f>
        <v>1.9551361113087085E-2</v>
      </c>
      <c r="P3356" s="44">
        <f>IFERROR(_xll.qlIndexFixing(ONIndex6M,I3356,TRUE,_xll.ohTrigger(RecalcTrigger,Trigger6M)),NA())</f>
        <v>1.9603445602210945E-2</v>
      </c>
      <c r="Q3356" s="178">
        <f>IFERROR(_xll.qlIndexFixing(ONIndex1Y,I3356,TRUE,_xll.ohTrigger(RecalcTrigger,Trigger1Y)),NA())</f>
        <v>1.9722940865674055E-2</v>
      </c>
    </row>
    <row r="3357" spans="2:17" x14ac:dyDescent="0.2">
      <c r="B3357" s="39" t="s">
        <v>42</v>
      </c>
      <c r="D3357" s="42">
        <f>_xll.qlCalendarAdvance(Calendar,$D3356,B3357,"f",FALSE)</f>
        <v>63031</v>
      </c>
      <c r="E3357" s="172">
        <f>_xll.qlInterestRateIndexValueDate(IndexON,D3357)</f>
        <v>63031</v>
      </c>
      <c r="F3357" s="188">
        <f>IFERROR(_xll.qlIndexFixing(IndexON,D3357,TRUE,_xll.ohTrigger(RecalcTrigger,TriggerON)),NA())</f>
        <v>1.9103133246687332E-2</v>
      </c>
      <c r="H3357" s="42">
        <f>_xll.qlCalendarAdvance(Calendar,$H3356,B3357,"f",FALSE)</f>
        <v>63031</v>
      </c>
      <c r="I3357" s="172">
        <f>_xll.qlInterestRateIndexValueDate(Index1M,$H3357)</f>
        <v>63031</v>
      </c>
      <c r="J3357" s="177">
        <f>IFERROR(_xll.qlIndexFixing(Index1M,$H3357,TRUE,_xll.ohTrigger(RecalcTrigger,Trigger1M)),NA())</f>
        <v>1.9402818766632534E-2</v>
      </c>
      <c r="K3357" s="44">
        <f>IFERROR(_xll.qlIndexFixing(Index3M,H3357,TRUE,_xll.ohTrigger(RecalcTrigger,Trigger3M)),NA())</f>
        <v>1.9619335953249502E-2</v>
      </c>
      <c r="L3357" s="44">
        <f>IFERROR(_xll.qlIndexFixing(Index6M,$H3357,TRUE,_xll.ohTrigger(RecalcTrigger,Trigger6M)),NA())</f>
        <v>1.9736227813843179E-2</v>
      </c>
      <c r="M3357" s="178">
        <f>IFERROR(_xll.qlIndexFixing(Index1Y,$H3357,TRUE,_xll.ohTrigger(RecalcTrigger,Trigger1Y)),NA())</f>
        <v>1.9984706784169859E-2</v>
      </c>
      <c r="N3357" s="177">
        <f>IFERROR(_xll.qlIndexFixing(ONIndex1M,I3357,TRUE,_xll.ohTrigger(RecalcTrigger,Trigger1M)),NA())</f>
        <v>1.9380935512461894E-2</v>
      </c>
      <c r="O3357" s="44">
        <f>IFERROR(_xll.qlIndexFixing(ONIndex3M,I3357,TRUE,_xll.ohTrigger(RecalcTrigger,Trigger3M)),NA())</f>
        <v>1.9554112881673413E-2</v>
      </c>
      <c r="P3357" s="44">
        <f>IFERROR(_xll.qlIndexFixing(ONIndex6M,I3357,TRUE,_xll.ohTrigger(RecalcTrigger,Trigger6M)),NA())</f>
        <v>1.9606117344321827E-2</v>
      </c>
      <c r="Q3357" s="178">
        <f>IFERROR(_xll.qlIndexFixing(ONIndex1Y,I3357,TRUE,_xll.ohTrigger(RecalcTrigger,Trigger1Y)),NA())</f>
        <v>1.9725616035475291E-2</v>
      </c>
    </row>
    <row r="3358" spans="2:17" x14ac:dyDescent="0.2">
      <c r="B3358" s="39" t="s">
        <v>42</v>
      </c>
      <c r="D3358" s="42">
        <f>_xll.qlCalendarAdvance(Calendar,$D3357,B3358,"f",FALSE)</f>
        <v>63038</v>
      </c>
      <c r="E3358" s="172">
        <f>_xll.qlInterestRateIndexValueDate(IndexON,D3358)</f>
        <v>63038</v>
      </c>
      <c r="F3358" s="188">
        <f>IFERROR(_xll.qlIndexFixing(IndexON,D3358,TRUE,_xll.ohTrigger(RecalcTrigger,TriggerON)),NA())</f>
        <v>1.9105848078025955E-2</v>
      </c>
      <c r="H3358" s="42">
        <f>_xll.qlCalendarAdvance(Calendar,$H3357,B3358,"f",FALSE)</f>
        <v>63038</v>
      </c>
      <c r="I3358" s="172">
        <f>_xll.qlInterestRateIndexValueDate(Index1M,$H3358)</f>
        <v>63038</v>
      </c>
      <c r="J3358" s="177">
        <f>IFERROR(_xll.qlIndexFixing(Index1M,$H3358,TRUE,_xll.ohTrigger(RecalcTrigger,Trigger1M)),NA())</f>
        <v>1.9405803184936562E-2</v>
      </c>
      <c r="K3358" s="44">
        <f>IFERROR(_xll.qlIndexFixing(Index3M,H3358,TRUE,_xll.ohTrigger(RecalcTrigger,Trigger3M)),NA())</f>
        <v>1.9621984294799895E-2</v>
      </c>
      <c r="L3358" s="44">
        <f>IFERROR(_xll.qlIndexFixing(Index6M,$H3358,TRUE,_xll.ohTrigger(RecalcTrigger,Trigger6M)),NA())</f>
        <v>1.9738712008291585E-2</v>
      </c>
      <c r="M3358" s="178">
        <f>IFERROR(_xll.qlIndexFixing(Index1Y,$H3358,TRUE,_xll.ohTrigger(RecalcTrigger,Trigger1Y)),NA())</f>
        <v>1.9987020067500971E-2</v>
      </c>
      <c r="N3358" s="177">
        <f>IFERROR(_xll.qlIndexFixing(ONIndex1M,I3358,TRUE,_xll.ohTrigger(RecalcTrigger,Trigger1M)),NA())</f>
        <v>1.9383951813920497E-2</v>
      </c>
      <c r="O3358" s="44">
        <f>IFERROR(_xll.qlIndexFixing(ONIndex3M,I3358,TRUE,_xll.ohTrigger(RecalcTrigger,Trigger3M)),NA())</f>
        <v>1.9556849141162402E-2</v>
      </c>
      <c r="P3358" s="44">
        <f>IFERROR(_xll.qlIndexFixing(ONIndex6M,I3358,TRUE,_xll.ohTrigger(RecalcTrigger,Trigger6M)),NA())</f>
        <v>1.960877402819583E-2</v>
      </c>
      <c r="Q3358" s="178">
        <f>IFERROR(_xll.qlIndexFixing(ONIndex1Y,I3358,TRUE,_xll.ohTrigger(RecalcTrigger,Trigger1Y)),NA())</f>
        <v>1.9728276127993771E-2</v>
      </c>
    </row>
    <row r="3359" spans="2:17" x14ac:dyDescent="0.2">
      <c r="B3359" s="39" t="s">
        <v>42</v>
      </c>
      <c r="D3359" s="42">
        <f>_xll.qlCalendarAdvance(Calendar,$D3358,B3359,"f",FALSE)</f>
        <v>63045</v>
      </c>
      <c r="E3359" s="172">
        <f>_xll.qlInterestRateIndexValueDate(IndexON,D3359)</f>
        <v>63045</v>
      </c>
      <c r="F3359" s="188">
        <f>IFERROR(_xll.qlIndexFixing(IndexON,D3359,TRUE,_xll.ohTrigger(RecalcTrigger,TriggerON)),NA())</f>
        <v>1.9108547521674568E-2</v>
      </c>
      <c r="H3359" s="42">
        <f>_xll.qlCalendarAdvance(Calendar,$H3358,B3359,"f",FALSE)</f>
        <v>63045</v>
      </c>
      <c r="I3359" s="172">
        <f>_xll.qlInterestRateIndexValueDate(Index1M,$H3359)</f>
        <v>63045</v>
      </c>
      <c r="J3359" s="177">
        <f>IFERROR(_xll.qlIndexFixing(Index1M,$H3359,TRUE,_xll.ohTrigger(RecalcTrigger,Trigger1M)),NA())</f>
        <v>1.9408770480276505E-2</v>
      </c>
      <c r="K3359" s="44">
        <f>IFERROR(_xll.qlIndexFixing(Index3M,H3359,TRUE,_xll.ohTrigger(RecalcTrigger,Trigger3M)),NA())</f>
        <v>1.9624617053064772E-2</v>
      </c>
      <c r="L3359" s="44">
        <f>IFERROR(_xll.qlIndexFixing(Index6M,$H3359,TRUE,_xll.ohTrigger(RecalcTrigger,Trigger6M)),NA())</f>
        <v>1.9741180998655478E-2</v>
      </c>
      <c r="M3359" s="178">
        <f>IFERROR(_xll.qlIndexFixing(Index1Y,$H3359,TRUE,_xll.ohTrigger(RecalcTrigger,Trigger1Y)),NA())</f>
        <v>1.998931797807435E-2</v>
      </c>
      <c r="N3359" s="177">
        <f>IFERROR(_xll.qlIndexFixing(ONIndex1M,I3359,TRUE,_xll.ohTrigger(RecalcTrigger,Trigger1M)),NA())</f>
        <v>1.9386951018747212E-2</v>
      </c>
      <c r="O3359" s="44">
        <f>IFERROR(_xll.qlIndexFixing(ONIndex3M,I3359,TRUE,_xll.ohTrigger(RecalcTrigger,Trigger3M)),NA())</f>
        <v>1.9559569891310913E-2</v>
      </c>
      <c r="P3359" s="44">
        <f>IFERROR(_xll.qlIndexFixing(ONIndex6M,I3359,TRUE,_xll.ohTrigger(RecalcTrigger,Trigger6M)),NA())</f>
        <v>1.9611415653995046E-2</v>
      </c>
      <c r="Q3359" s="178">
        <f>IFERROR(_xll.qlIndexFixing(ONIndex1Y,I3359,TRUE,_xll.ohTrigger(RecalcTrigger,Trigger1Y)),NA())</f>
        <v>1.9730921142986357E-2</v>
      </c>
    </row>
    <row r="3360" spans="2:17" x14ac:dyDescent="0.2">
      <c r="B3360" s="39" t="s">
        <v>42</v>
      </c>
      <c r="D3360" s="42">
        <f>_xll.qlCalendarAdvance(Calendar,$D3359,B3360,"f",FALSE)</f>
        <v>63052</v>
      </c>
      <c r="E3360" s="172">
        <f>_xll.qlInterestRateIndexValueDate(IndexON,D3360)</f>
        <v>63052</v>
      </c>
      <c r="F3360" s="188">
        <f>IFERROR(_xll.qlIndexFixing(IndexON,D3360,TRUE,_xll.ohTrigger(RecalcTrigger,TriggerON)),NA())</f>
        <v>1.911123157763317E-2</v>
      </c>
      <c r="H3360" s="42">
        <f>_xll.qlCalendarAdvance(Calendar,$H3359,B3360,"f",FALSE)</f>
        <v>63052</v>
      </c>
      <c r="I3360" s="172">
        <f>_xll.qlInterestRateIndexValueDate(Index1M,$H3360)</f>
        <v>63052</v>
      </c>
      <c r="J3360" s="177">
        <f>IFERROR(_xll.qlIndexFixing(Index1M,$H3360,TRUE,_xll.ohTrigger(RecalcTrigger,Trigger1M)),NA())</f>
        <v>1.9411720652636671E-2</v>
      </c>
      <c r="K3360" s="44">
        <f>IFERROR(_xll.qlIndexFixing(Index3M,H3360,TRUE,_xll.ohTrigger(RecalcTrigger,Trigger3M)),NA())</f>
        <v>1.9627234228014177E-2</v>
      </c>
      <c r="L3360" s="44">
        <f>IFERROR(_xll.qlIndexFixing(Index6M,$H3360,TRUE,_xll.ohTrigger(RecalcTrigger,Trigger6M)),NA())</f>
        <v>1.9743634784877607E-2</v>
      </c>
      <c r="M3360" s="178">
        <f>IFERROR(_xll.qlIndexFixing(Index1Y,$H3360,TRUE,_xll.ohTrigger(RecalcTrigger,Trigger1Y)),NA())</f>
        <v>1.9991600515786301E-2</v>
      </c>
      <c r="N3360" s="177">
        <f>IFERROR(_xll.qlIndexFixing(ONIndex1M,I3360,TRUE,_xll.ohTrigger(RecalcTrigger,Trigger1M)),NA())</f>
        <v>1.9389933127428316E-2</v>
      </c>
      <c r="O3360" s="44">
        <f>IFERROR(_xll.qlIndexFixing(ONIndex3M,I3360,TRUE,_xll.ohTrigger(RecalcTrigger,Trigger3M)),NA())</f>
        <v>1.9562275132605222E-2</v>
      </c>
      <c r="P3360" s="44">
        <f>IFERROR(_xll.qlIndexFixing(ONIndex6M,I3360,TRUE,_xll.ohTrigger(RecalcTrigger,Trigger6M)),NA())</f>
        <v>1.9614042221881567E-2</v>
      </c>
      <c r="Q3360" s="178">
        <f>IFERROR(_xll.qlIndexFixing(ONIndex1Y,I3360,TRUE,_xll.ohTrigger(RecalcTrigger,Trigger1Y)),NA())</f>
        <v>1.9733551080615142E-2</v>
      </c>
    </row>
    <row r="3361" spans="2:17" x14ac:dyDescent="0.2">
      <c r="B3361" s="39" t="s">
        <v>42</v>
      </c>
      <c r="D3361" s="42">
        <f>_xll.qlCalendarAdvance(Calendar,$D3360,B3361,"f",FALSE)</f>
        <v>63059</v>
      </c>
      <c r="E3361" s="172">
        <f>_xll.qlInterestRateIndexValueDate(IndexON,D3361)</f>
        <v>63059</v>
      </c>
      <c r="F3361" s="188">
        <f>IFERROR(_xll.qlIndexFixing(IndexON,D3361,TRUE,_xll.ohTrigger(RecalcTrigger,TriggerON)),NA())</f>
        <v>1.911390024590176E-2</v>
      </c>
      <c r="H3361" s="42">
        <f>_xll.qlCalendarAdvance(Calendar,$H3360,B3361,"f",FALSE)</f>
        <v>63059</v>
      </c>
      <c r="I3361" s="172">
        <f>_xll.qlInterestRateIndexValueDate(Index1M,$H3361)</f>
        <v>63059</v>
      </c>
      <c r="J3361" s="177">
        <f>IFERROR(_xll.qlIndexFixing(Index1M,$H3361,TRUE,_xll.ohTrigger(RecalcTrigger,Trigger1M)),NA())</f>
        <v>1.9414653702011841E-2</v>
      </c>
      <c r="K3361" s="44">
        <f>IFERROR(_xll.qlIndexFixing(Index3M,H3361,TRUE,_xll.ohTrigger(RecalcTrigger,Trigger3M)),NA())</f>
        <v>1.9629835819619038E-2</v>
      </c>
      <c r="L3361" s="44">
        <f>IFERROR(_xll.qlIndexFixing(Index6M,$H3361,TRUE,_xll.ohTrigger(RecalcTrigger,Trigger6M)),NA())</f>
        <v>1.9746073366903351E-2</v>
      </c>
      <c r="M3361" s="178">
        <f>IFERROR(_xll.qlIndexFixing(Index1Y,$H3361,TRUE,_xll.ohTrigger(RecalcTrigger,Trigger1Y)),NA())</f>
        <v>1.999386768053335E-2</v>
      </c>
      <c r="N3361" s="177">
        <f>IFERROR(_xll.qlIndexFixing(ONIndex1M,I3361,TRUE,_xll.ohTrigger(RecalcTrigger,Trigger1M)),NA())</f>
        <v>1.9392898139558579E-2</v>
      </c>
      <c r="O3361" s="44">
        <f>IFERROR(_xll.qlIndexFixing(ONIndex3M,I3361,TRUE,_xll.ohTrigger(RecalcTrigger,Trigger3M)),NA())</f>
        <v>1.9564964864559053E-2</v>
      </c>
      <c r="P3361" s="44">
        <f>IFERROR(_xll.qlIndexFixing(ONIndex6M,I3361,TRUE,_xll.ohTrigger(RecalcTrigger,Trigger6M)),NA())</f>
        <v>1.9616653731531208E-2</v>
      </c>
      <c r="Q3361" s="178">
        <f>IFERROR(_xll.qlIndexFixing(ONIndex1Y,I3361,TRUE,_xll.ohTrigger(RecalcTrigger,Trigger1Y)),NA())</f>
        <v>1.9736165940799077E-2</v>
      </c>
    </row>
    <row r="3362" spans="2:17" x14ac:dyDescent="0.2">
      <c r="B3362" s="39" t="s">
        <v>42</v>
      </c>
      <c r="D3362" s="42">
        <f>_xll.qlCalendarAdvance(Calendar,$D3361,B3362,"f",FALSE)</f>
        <v>63066</v>
      </c>
      <c r="E3362" s="172">
        <f>_xll.qlInterestRateIndexValueDate(IndexON,D3362)</f>
        <v>63066</v>
      </c>
      <c r="F3362" s="188">
        <f>IFERROR(_xll.qlIndexFixing(IndexON,D3362,TRUE,_xll.ohTrigger(RecalcTrigger,TriggerON)),NA())</f>
        <v>1.9116553526399294E-2</v>
      </c>
      <c r="H3362" s="42">
        <f>_xll.qlCalendarAdvance(Calendar,$H3361,B3362,"f",FALSE)</f>
        <v>63066</v>
      </c>
      <c r="I3362" s="172">
        <f>_xll.qlInterestRateIndexValueDate(Index1M,$H3362)</f>
        <v>63066</v>
      </c>
      <c r="J3362" s="177">
        <f>IFERROR(_xll.qlIndexFixing(Index1M,$H3362,TRUE,_xll.ohTrigger(RecalcTrigger,Trigger1M)),NA())</f>
        <v>1.9417569628388934E-2</v>
      </c>
      <c r="K3362" s="44">
        <f>IFERROR(_xll.qlIndexFixing(Index3M,H3362,TRUE,_xll.ohTrigger(RecalcTrigger,Trigger3M)),NA())</f>
        <v>1.9632421827846764E-2</v>
      </c>
      <c r="L3362" s="44">
        <f>IFERROR(_xll.qlIndexFixing(Index6M,$H3362,TRUE,_xll.ohTrigger(RecalcTrigger,Trigger6M)),NA())</f>
        <v>1.9747096045389542E-2</v>
      </c>
      <c r="M3362" s="178">
        <f>IFERROR(_xll.qlIndexFixing(Index1Y,$H3362,TRUE,_xll.ohTrigger(RecalcTrigger,Trigger1Y)),NA())</f>
        <v>1.9996119472212914E-2</v>
      </c>
      <c r="N3362" s="177">
        <f>IFERROR(_xll.qlIndexFixing(ONIndex1M,I3362,TRUE,_xll.ohTrigger(RecalcTrigger,Trigger1M)),NA())</f>
        <v>1.9395846055300092E-2</v>
      </c>
      <c r="O3362" s="44">
        <f>IFERROR(_xll.qlIndexFixing(ONIndex3M,I3362,TRUE,_xll.ohTrigger(RecalcTrigger,Trigger3M)),NA())</f>
        <v>1.9567639087415545E-2</v>
      </c>
      <c r="P3362" s="44">
        <f>IFERROR(_xll.qlIndexFixing(ONIndex6M,I3362,TRUE,_xll.ohTrigger(RecalcTrigger,Trigger6M)),NA())</f>
        <v>1.9619250183025017E-2</v>
      </c>
      <c r="Q3362" s="178">
        <f>IFERROR(_xll.qlIndexFixing(ONIndex1Y,I3362,TRUE,_xll.ohTrigger(RecalcTrigger,Trigger1Y)),NA())</f>
        <v>1.9738765723538165E-2</v>
      </c>
    </row>
    <row r="3363" spans="2:17" x14ac:dyDescent="0.2">
      <c r="B3363" s="39" t="s">
        <v>42</v>
      </c>
      <c r="D3363" s="42">
        <f>_xll.qlCalendarAdvance(Calendar,$D3362,B3363,"f",FALSE)</f>
        <v>63073</v>
      </c>
      <c r="E3363" s="172">
        <f>_xll.qlInterestRateIndexValueDate(IndexON,D3363)</f>
        <v>63073</v>
      </c>
      <c r="F3363" s="188">
        <f>IFERROR(_xll.qlIndexFixing(IndexON,D3363,TRUE,_xll.ohTrigger(RecalcTrigger,TriggerON)),NA())</f>
        <v>1.9119191419287862E-2</v>
      </c>
      <c r="H3363" s="42">
        <f>_xll.qlCalendarAdvance(Calendar,$H3362,B3363,"f",FALSE)</f>
        <v>63073</v>
      </c>
      <c r="I3363" s="172">
        <f>_xll.qlInterestRateIndexValueDate(Index1M,$H3363)</f>
        <v>63073</v>
      </c>
      <c r="J3363" s="177">
        <f>IFERROR(_xll.qlIndexFixing(Index1M,$H3363,TRUE,_xll.ohTrigger(RecalcTrigger,Trigger1M)),NA())</f>
        <v>1.9419746484215294E-2</v>
      </c>
      <c r="K3363" s="44">
        <f>IFERROR(_xll.qlIndexFixing(Index3M,H3363,TRUE,_xll.ohTrigger(RecalcTrigger,Trigger3M)),NA())</f>
        <v>1.9634284353862615E-2</v>
      </c>
      <c r="L3363" s="44">
        <f>IFERROR(_xll.qlIndexFixing(Index6M,$H3363,TRUE,_xll.ohTrigger(RecalcTrigger,Trigger6M)),NA())</f>
        <v>1.974880663851131E-2</v>
      </c>
      <c r="M3363" s="178">
        <f>IFERROR(_xll.qlIndexFixing(Index1Y,$H3363,TRUE,_xll.ohTrigger(RecalcTrigger,Trigger1Y)),NA())</f>
        <v>1.9998355890723518E-2</v>
      </c>
      <c r="N3363" s="177">
        <f>IFERROR(_xll.qlIndexFixing(ONIndex1M,I3363,TRUE,_xll.ohTrigger(RecalcTrigger,Trigger1M)),NA())</f>
        <v>1.939877687457181E-2</v>
      </c>
      <c r="O3363" s="44">
        <f>IFERROR(_xll.qlIndexFixing(ONIndex3M,I3363,TRUE,_xll.ohTrigger(RecalcTrigger,Trigger3M)),NA())</f>
        <v>1.957029780109365E-2</v>
      </c>
      <c r="P3363" s="44">
        <f>IFERROR(_xll.qlIndexFixing(ONIndex6M,I3363,TRUE,_xll.ohTrigger(RecalcTrigger,Trigger6M)),NA())</f>
        <v>1.9621831576444038E-2</v>
      </c>
      <c r="Q3363" s="178">
        <f>IFERROR(_xll.qlIndexFixing(ONIndex1Y,I3363,TRUE,_xll.ohTrigger(RecalcTrigger,Trigger1Y)),NA())</f>
        <v>1.9741350428832405E-2</v>
      </c>
    </row>
    <row r="3364" spans="2:17" x14ac:dyDescent="0.2">
      <c r="B3364" s="39" t="s">
        <v>42</v>
      </c>
      <c r="D3364" s="42">
        <f>_xll.qlCalendarAdvance(Calendar,$D3363,B3364,"f",FALSE)</f>
        <v>63080</v>
      </c>
      <c r="E3364" s="172">
        <f>_xll.qlInterestRateIndexValueDate(IndexON,D3364)</f>
        <v>63080</v>
      </c>
      <c r="F3364" s="188">
        <f>IFERROR(_xll.qlIndexFixing(IndexON,D3364,TRUE,_xll.ohTrigger(RecalcTrigger,TriggerON)),NA())</f>
        <v>1.9121813924567466E-2</v>
      </c>
      <c r="H3364" s="42">
        <f>_xll.qlCalendarAdvance(Calendar,$H3363,B3364,"f",FALSE)</f>
        <v>63080</v>
      </c>
      <c r="I3364" s="172">
        <f>_xll.qlInterestRateIndexValueDate(Index1M,$H3364)</f>
        <v>63080</v>
      </c>
      <c r="J3364" s="177">
        <f>IFERROR(_xll.qlIndexFixing(Index1M,$H3364,TRUE,_xll.ohTrigger(RecalcTrigger,Trigger1M)),NA())</f>
        <v>1.9422629234354338E-2</v>
      </c>
      <c r="K3364" s="44">
        <f>IFERROR(_xll.qlIndexFixing(Index3M,H3364,TRUE,_xll.ohTrigger(RecalcTrigger,Trigger3M)),NA())</f>
        <v>1.9636840171189746E-2</v>
      </c>
      <c r="L3364" s="44">
        <f>IFERROR(_xll.qlIndexFixing(Index6M,$H3364,TRUE,_xll.ohTrigger(RecalcTrigger,Trigger6M)),NA())</f>
        <v>1.9751202478660933E-2</v>
      </c>
      <c r="M3364" s="178">
        <f>IFERROR(_xll.qlIndexFixing(Index1Y,$H3364,TRUE,_xll.ohTrigger(RecalcTrigger,Trigger1Y)),NA())</f>
        <v>2.0000576935964132E-2</v>
      </c>
      <c r="N3364" s="177">
        <f>IFERROR(_xll.qlIndexFixing(ONIndex1M,I3364,TRUE,_xll.ohTrigger(RecalcTrigger,Trigger1M)),NA())</f>
        <v>1.9401690597616872E-2</v>
      </c>
      <c r="O3364" s="44">
        <f>IFERROR(_xll.qlIndexFixing(ONIndex3M,I3364,TRUE,_xll.ohTrigger(RecalcTrigger,Trigger3M)),NA())</f>
        <v>1.9572941005593369E-2</v>
      </c>
      <c r="P3364" s="44">
        <f>IFERROR(_xll.qlIndexFixing(ONIndex6M,I3364,TRUE,_xll.ohTrigger(RecalcTrigger,Trigger6M)),NA())</f>
        <v>1.9624397911869318E-2</v>
      </c>
      <c r="Q3364" s="178">
        <f>IFERROR(_xll.qlIndexFixing(ONIndex1Y,I3364,TRUE,_xll.ohTrigger(RecalcTrigger,Trigger1Y)),NA())</f>
        <v>1.9743920056843889E-2</v>
      </c>
    </row>
    <row r="3365" spans="2:17" x14ac:dyDescent="0.2">
      <c r="B3365" s="39" t="s">
        <v>42</v>
      </c>
      <c r="D3365" s="42">
        <f>_xll.qlCalendarAdvance(Calendar,$D3364,B3365,"f",FALSE)</f>
        <v>63087</v>
      </c>
      <c r="E3365" s="172">
        <f>_xll.qlInterestRateIndexValueDate(IndexON,D3365)</f>
        <v>63087</v>
      </c>
      <c r="F3365" s="188">
        <f>IFERROR(_xll.qlIndexFixing(IndexON,D3365,TRUE,_xll.ohTrigger(RecalcTrigger,TriggerON)),NA())</f>
        <v>1.9124421042076012E-2</v>
      </c>
      <c r="H3365" s="42">
        <f>_xll.qlCalendarAdvance(Calendar,$H3364,B3365,"f",FALSE)</f>
        <v>63087</v>
      </c>
      <c r="I3365" s="172">
        <f>_xll.qlInterestRateIndexValueDate(Index1M,$H3365)</f>
        <v>63087</v>
      </c>
      <c r="J3365" s="177">
        <f>IFERROR(_xll.qlIndexFixing(Index1M,$H3365,TRUE,_xll.ohTrigger(RecalcTrigger,Trigger1M)),NA())</f>
        <v>1.9425494862342723E-2</v>
      </c>
      <c r="K3365" s="44">
        <f>IFERROR(_xll.qlIndexFixing(Index3M,H3365,TRUE,_xll.ohTrigger(RecalcTrigger,Trigger3M)),NA())</f>
        <v>1.9639380405871369E-2</v>
      </c>
      <c r="L3365" s="44">
        <f>IFERROR(_xll.qlIndexFixing(Index6M,$H3365,TRUE,_xll.ohTrigger(RecalcTrigger,Trigger6M)),NA())</f>
        <v>1.9753583116814143E-2</v>
      </c>
      <c r="M3365" s="178">
        <f>IFERROR(_xll.qlIndexFixing(Index1Y,$H3365,TRUE,_xll.ohTrigger(RecalcTrigger,Trigger1Y)),NA())</f>
        <v>2.000278260783328E-2</v>
      </c>
      <c r="N3365" s="177">
        <f>IFERROR(_xll.qlIndexFixing(ONIndex1M,I3365,TRUE,_xll.ohTrigger(RecalcTrigger,Trigger1M)),NA())</f>
        <v>1.9404587224030045E-2</v>
      </c>
      <c r="O3365" s="44">
        <f>IFERROR(_xll.qlIndexFixing(ONIndex3M,I3365,TRUE,_xll.ohTrigger(RecalcTrigger,Trigger3M)),NA())</f>
        <v>1.9575568701076795E-2</v>
      </c>
      <c r="P3365" s="44">
        <f>IFERROR(_xll.qlIndexFixing(ONIndex6M,I3365,TRUE,_xll.ohTrigger(RecalcTrigger,Trigger6M)),NA())</f>
        <v>1.9626949189057719E-2</v>
      </c>
      <c r="Q3365" s="178">
        <f>IFERROR(_xll.qlIndexFixing(ONIndex1Y,I3365,TRUE,_xll.ohTrigger(RecalcTrigger,Trigger1Y)),NA())</f>
        <v>1.9746474607248432E-2</v>
      </c>
    </row>
    <row r="3366" spans="2:17" x14ac:dyDescent="0.2">
      <c r="B3366" s="39" t="s">
        <v>42</v>
      </c>
      <c r="D3366" s="42">
        <f>_xll.qlCalendarAdvance(Calendar,$D3365,B3366,"f",FALSE)</f>
        <v>63094</v>
      </c>
      <c r="E3366" s="172">
        <f>_xll.qlInterestRateIndexValueDate(IndexON,D3366)</f>
        <v>63094</v>
      </c>
      <c r="F3366" s="188">
        <f>IFERROR(_xll.qlIndexFixing(IndexON,D3366,TRUE,_xll.ohTrigger(RecalcTrigger,TriggerON)),NA())</f>
        <v>1.9127012771894547E-2</v>
      </c>
      <c r="H3366" s="42">
        <f>_xll.qlCalendarAdvance(Calendar,$H3365,B3366,"f",FALSE)</f>
        <v>63094</v>
      </c>
      <c r="I3366" s="172">
        <f>_xll.qlInterestRateIndexValueDate(Index1M,$H3366)</f>
        <v>63094</v>
      </c>
      <c r="J3366" s="177">
        <f>IFERROR(_xll.qlIndexFixing(Index1M,$H3366,TRUE,_xll.ohTrigger(RecalcTrigger,Trigger1M)),NA())</f>
        <v>1.9428343368166939E-2</v>
      </c>
      <c r="K3366" s="44">
        <f>IFERROR(_xll.qlIndexFixing(Index3M,H3366,TRUE,_xll.ohTrigger(RecalcTrigger,Trigger3M)),NA())</f>
        <v>1.964261002638814E-2</v>
      </c>
      <c r="L3366" s="44">
        <f>IFERROR(_xll.qlIndexFixing(Index6M,$H3366,TRUE,_xll.ohTrigger(RecalcTrigger,Trigger6M)),NA())</f>
        <v>1.9756645172644152E-2</v>
      </c>
      <c r="M3366" s="178">
        <f>IFERROR(_xll.qlIndexFixing(Index1Y,$H3366,TRUE,_xll.ohTrigger(RecalcTrigger,Trigger1Y)),NA())</f>
        <v>2.0004972906232377E-2</v>
      </c>
      <c r="N3366" s="177">
        <f>IFERROR(_xll.qlIndexFixing(ONIndex1M,I3366,TRUE,_xll.ohTrigger(RecalcTrigger,Trigger1M)),NA())</f>
        <v>1.9407466753973424E-2</v>
      </c>
      <c r="O3366" s="44">
        <f>IFERROR(_xll.qlIndexFixing(ONIndex3M,I3366,TRUE,_xll.ohTrigger(RecalcTrigger,Trigger3M)),NA())</f>
        <v>1.9578180887381835E-2</v>
      </c>
      <c r="P3366" s="44">
        <f>IFERROR(_xll.qlIndexFixing(ONIndex6M,I3366,TRUE,_xll.ohTrigger(RecalcTrigger,Trigger6M)),NA())</f>
        <v>1.9629485408090286E-2</v>
      </c>
      <c r="Q3366" s="178">
        <f>IFERROR(_xll.qlIndexFixing(ONIndex1Y,I3366,TRUE,_xll.ohTrigger(RecalcTrigger,Trigger1Y)),NA())</f>
        <v>1.9749014080289173E-2</v>
      </c>
    </row>
    <row r="3367" spans="2:17" x14ac:dyDescent="0.2">
      <c r="B3367" s="39" t="s">
        <v>42</v>
      </c>
      <c r="D3367" s="42">
        <f>_xll.qlCalendarAdvance(Calendar,$D3366,B3367,"f",FALSE)</f>
        <v>63101</v>
      </c>
      <c r="E3367" s="172">
        <f>_xll.qlInterestRateIndexValueDate(IndexON,D3367)</f>
        <v>63101</v>
      </c>
      <c r="F3367" s="188">
        <f>IFERROR(_xll.qlIndexFixing(IndexON,D3367,TRUE,_xll.ohTrigger(RecalcTrigger,TriggerON)),NA())</f>
        <v>1.9129589113942025E-2</v>
      </c>
      <c r="H3367" s="42">
        <f>_xll.qlCalendarAdvance(Calendar,$H3366,B3367,"f",FALSE)</f>
        <v>63101</v>
      </c>
      <c r="I3367" s="172">
        <f>_xll.qlInterestRateIndexValueDate(Index1M,$H3367)</f>
        <v>63101</v>
      </c>
      <c r="J3367" s="177">
        <f>IFERROR(_xll.qlIndexFixing(Index1M,$H3367,TRUE,_xll.ohTrigger(RecalcTrigger,Trigger1M)),NA())</f>
        <v>1.9431892414796117E-2</v>
      </c>
      <c r="K3367" s="44">
        <f>IFERROR(_xll.qlIndexFixing(Index3M,H3367,TRUE,_xll.ohTrigger(RecalcTrigger,Trigger3M)),NA())</f>
        <v>1.9645118117281781E-2</v>
      </c>
      <c r="L3367" s="44">
        <f>IFERROR(_xll.qlIndexFixing(Index6M,$H3367,TRUE,_xll.ohTrigger(RecalcTrigger,Trigger6M)),NA())</f>
        <v>1.9758994447317369E-2</v>
      </c>
      <c r="M3367" s="178">
        <f>IFERROR(_xll.qlIndexFixing(Index1Y,$H3367,TRUE,_xll.ohTrigger(RecalcTrigger,Trigger1Y)),NA())</f>
        <v>2.0007147831061944E-2</v>
      </c>
      <c r="N3367" s="177">
        <f>IFERROR(_xll.qlIndexFixing(ONIndex1M,I3367,TRUE,_xll.ohTrigger(RecalcTrigger,Trigger1M)),NA())</f>
        <v>1.9410329187609099E-2</v>
      </c>
      <c r="O3367" s="44">
        <f>IFERROR(_xll.qlIndexFixing(ONIndex3M,I3367,TRUE,_xll.ohTrigger(RecalcTrigger,Trigger3M)),NA())</f>
        <v>1.9580777564508489E-2</v>
      </c>
      <c r="P3367" s="44">
        <f>IFERROR(_xll.qlIndexFixing(ONIndex6M,I3367,TRUE,_xll.ohTrigger(RecalcTrigger,Trigger6M)),NA())</f>
        <v>1.9632006569210159E-2</v>
      </c>
      <c r="Q3367" s="178">
        <f>IFERROR(_xll.qlIndexFixing(ONIndex1Y,I3367,TRUE,_xll.ohTrigger(RecalcTrigger,Trigger1Y)),NA())</f>
        <v>1.9751538475885067E-2</v>
      </c>
    </row>
    <row r="3368" spans="2:17" x14ac:dyDescent="0.2">
      <c r="B3368" s="39" t="s">
        <v>42</v>
      </c>
      <c r="D3368" s="42">
        <f>_xll.qlCalendarAdvance(Calendar,$D3367,B3368,"f",FALSE)</f>
        <v>63108</v>
      </c>
      <c r="E3368" s="172">
        <f>_xll.qlInterestRateIndexValueDate(IndexON,D3368)</f>
        <v>63108</v>
      </c>
      <c r="F3368" s="188">
        <f>IFERROR(_xll.qlIndexFixing(IndexON,D3368,TRUE,_xll.ohTrigger(RecalcTrigger,TriggerON)),NA())</f>
        <v>1.9132150068380538E-2</v>
      </c>
      <c r="H3368" s="42">
        <f>_xll.qlCalendarAdvance(Calendar,$H3367,B3368,"f",FALSE)</f>
        <v>63108</v>
      </c>
      <c r="I3368" s="172">
        <f>_xll.qlInterestRateIndexValueDate(Index1M,$H3368)</f>
        <v>63108</v>
      </c>
      <c r="J3368" s="177">
        <f>IFERROR(_xll.qlIndexFixing(Index1M,$H3368,TRUE,_xll.ohTrigger(RecalcTrigger,Trigger1M)),NA())</f>
        <v>1.9434705602899803E-2</v>
      </c>
      <c r="K3368" s="44">
        <f>IFERROR(_xll.qlIndexFixing(Index3M,H3368,TRUE,_xll.ohTrigger(RecalcTrigger,Trigger3M)),NA())</f>
        <v>1.9647610624620337E-2</v>
      </c>
      <c r="L3368" s="44">
        <f>IFERROR(_xll.qlIndexFixing(Index6M,$H3368,TRUE,_xll.ohTrigger(RecalcTrigger,Trigger6M)),NA())</f>
        <v>1.9761328519027312E-2</v>
      </c>
      <c r="M3368" s="178">
        <f>IFERROR(_xll.qlIndexFixing(Index1Y,$H3368,TRUE,_xll.ohTrigger(RecalcTrigger,Trigger1Y)),NA())</f>
        <v>2.0009307382223396E-2</v>
      </c>
      <c r="N3368" s="177">
        <f>IFERROR(_xll.qlIndexFixing(ONIndex1M,I3368,TRUE,_xll.ohTrigger(RecalcTrigger,Trigger1M)),NA())</f>
        <v>1.9413174524856025E-2</v>
      </c>
      <c r="O3368" s="44">
        <f>IFERROR(_xll.qlIndexFixing(ONIndex3M,I3368,TRUE,_xll.ohTrigger(RecalcTrigger,Trigger3M)),NA())</f>
        <v>1.9583358732537803E-2</v>
      </c>
      <c r="P3368" s="44">
        <f>IFERROR(_xll.qlIndexFixing(ONIndex6M,I3368,TRUE,_xll.ohTrigger(RecalcTrigger,Trigger6M)),NA())</f>
        <v>1.9634512672012105E-2</v>
      </c>
      <c r="Q3368" s="178">
        <f>IFERROR(_xll.qlIndexFixing(ONIndex1Y,I3368,TRUE,_xll.ohTrigger(RecalcTrigger,Trigger1Y)),NA())</f>
        <v>1.9754047794036111E-2</v>
      </c>
    </row>
    <row r="3369" spans="2:17" x14ac:dyDescent="0.2">
      <c r="B3369" s="39" t="s">
        <v>42</v>
      </c>
      <c r="D3369" s="42">
        <f>_xll.qlCalendarAdvance(Calendar,$D3368,B3369,"f",FALSE)</f>
        <v>63115</v>
      </c>
      <c r="E3369" s="172">
        <f>_xll.qlInterestRateIndexValueDate(IndexON,D3369)</f>
        <v>63115</v>
      </c>
      <c r="F3369" s="188">
        <f>IFERROR(_xll.qlIndexFixing(IndexON,D3369,TRUE,_xll.ohTrigger(RecalcTrigger,TriggerON)),NA())</f>
        <v>1.913469563512904E-2</v>
      </c>
      <c r="H3369" s="42">
        <f>_xll.qlCalendarAdvance(Calendar,$H3368,B3369,"f",FALSE)</f>
        <v>63115</v>
      </c>
      <c r="I3369" s="172">
        <f>_xll.qlInterestRateIndexValueDate(Index1M,$H3369)</f>
        <v>63115</v>
      </c>
      <c r="J3369" s="177">
        <f>IFERROR(_xll.qlIndexFixing(Index1M,$H3369,TRUE,_xll.ohTrigger(RecalcTrigger,Trigger1M)),NA())</f>
        <v>1.9437501667908683E-2</v>
      </c>
      <c r="K3369" s="44">
        <f>IFERROR(_xll.qlIndexFixing(Index3M,H3369,TRUE,_xll.ohTrigger(RecalcTrigger,Trigger3M)),NA())</f>
        <v>1.9650087548372976E-2</v>
      </c>
      <c r="L3369" s="44">
        <f>IFERROR(_xll.qlIndexFixing(Index6M,$H3369,TRUE,_xll.ohTrigger(RecalcTrigger,Trigger6M)),NA())</f>
        <v>1.9763647387722773E-2</v>
      </c>
      <c r="M3369" s="178">
        <f>IFERROR(_xll.qlIndexFixing(Index1Y,$H3369,TRUE,_xll.ohTrigger(RecalcTrigger,Trigger1Y)),NA())</f>
        <v>2.0011451559619475E-2</v>
      </c>
      <c r="N3369" s="177">
        <f>IFERROR(_xll.qlIndexFixing(ONIndex1M,I3369,TRUE,_xll.ohTrigger(RecalcTrigger,Trigger1M)),NA())</f>
        <v>1.9416002765633156E-2</v>
      </c>
      <c r="O3369" s="44">
        <f>IFERROR(_xll.qlIndexFixing(ONIndex3M,I3369,TRUE,_xll.ohTrigger(RecalcTrigger,Trigger3M)),NA())</f>
        <v>1.9585924391307685E-2</v>
      </c>
      <c r="P3369" s="44">
        <f>IFERROR(_xll.qlIndexFixing(ONIndex6M,I3369,TRUE,_xll.ohTrigger(RecalcTrigger,Trigger6M)),NA())</f>
        <v>1.9637003716739265E-2</v>
      </c>
      <c r="Q3369" s="178">
        <f>IFERROR(_xll.qlIndexFixing(ONIndex1Y,I3369,TRUE,_xll.ohTrigger(RecalcTrigger,Trigger1Y)),NA())</f>
        <v>1.9756542034661262E-2</v>
      </c>
    </row>
    <row r="3370" spans="2:17" x14ac:dyDescent="0.2">
      <c r="B3370" s="39" t="s">
        <v>42</v>
      </c>
      <c r="D3370" s="42">
        <f>_xll.qlCalendarAdvance(Calendar,$D3369,B3370,"f",FALSE)</f>
        <v>63122</v>
      </c>
      <c r="E3370" s="172">
        <f>_xll.qlInterestRateIndexValueDate(IndexON,D3370)</f>
        <v>63122</v>
      </c>
      <c r="F3370" s="188">
        <f>IFERROR(_xll.qlIndexFixing(IndexON,D3370,TRUE,_xll.ohTrigger(RecalcTrigger,TriggerON)),NA())</f>
        <v>1.9137225814187531E-2</v>
      </c>
      <c r="H3370" s="42">
        <f>_xll.qlCalendarAdvance(Calendar,$H3369,B3370,"f",FALSE)</f>
        <v>63122</v>
      </c>
      <c r="I3370" s="172">
        <f>_xll.qlInterestRateIndexValueDate(Index1M,$H3370)</f>
        <v>63122</v>
      </c>
      <c r="J3370" s="177">
        <f>IFERROR(_xll.qlIndexFixing(Index1M,$H3370,TRUE,_xll.ohTrigger(RecalcTrigger,Trigger1M)),NA())</f>
        <v>1.9440280609822756E-2</v>
      </c>
      <c r="K3370" s="44">
        <f>IFERROR(_xll.qlIndexFixing(Index3M,H3370,TRUE,_xll.ohTrigger(RecalcTrigger,Trigger3M)),NA())</f>
        <v>1.9652548888513265E-2</v>
      </c>
      <c r="L3370" s="44">
        <f>IFERROR(_xll.qlIndexFixing(Index6M,$H3370,TRUE,_xll.ohTrigger(RecalcTrigger,Trigger6M)),NA())</f>
        <v>1.9765951053350762E-2</v>
      </c>
      <c r="M3370" s="178">
        <f>IFERROR(_xll.qlIndexFixing(Index1Y,$H3370,TRUE,_xll.ohTrigger(RecalcTrigger,Trigger1Y)),NA())</f>
        <v>2.0013580363153149E-2</v>
      </c>
      <c r="N3370" s="177">
        <f>IFERROR(_xll.qlIndexFixing(ONIndex1M,I3370,TRUE,_xll.ohTrigger(RecalcTrigger,Trigger1M)),NA())</f>
        <v>1.9418813909940491E-2</v>
      </c>
      <c r="O3370" s="44">
        <f>IFERROR(_xll.qlIndexFixing(ONIndex3M,I3370,TRUE,_xll.ohTrigger(RecalcTrigger,Trigger3M)),NA())</f>
        <v>1.9588474540980227E-2</v>
      </c>
      <c r="P3370" s="44">
        <f>IFERROR(_xll.qlIndexFixing(ONIndex6M,I3370,TRUE,_xll.ohTrigger(RecalcTrigger,Trigger6M)),NA())</f>
        <v>1.9639479703391638E-2</v>
      </c>
      <c r="Q3370" s="178">
        <f>IFERROR(_xll.qlIndexFixing(ONIndex1Y,I3370,TRUE,_xll.ohTrigger(RecalcTrigger,Trigger1Y)),NA())</f>
        <v>1.9759021198084703E-2</v>
      </c>
    </row>
    <row r="3371" spans="2:17" x14ac:dyDescent="0.2">
      <c r="B3371" s="39" t="s">
        <v>42</v>
      </c>
      <c r="D3371" s="42">
        <f>_xll.qlCalendarAdvance(Calendar,$D3370,B3371,"f",FALSE)</f>
        <v>63129</v>
      </c>
      <c r="E3371" s="172">
        <f>_xll.qlInterestRateIndexValueDate(IndexON,D3371)</f>
        <v>63129</v>
      </c>
      <c r="F3371" s="188">
        <f>IFERROR(_xll.qlIndexFixing(IndexON,D3371,TRUE,_xll.ohTrigger(RecalcTrigger,TriggerON)),NA())</f>
        <v>1.913974060555601E-2</v>
      </c>
      <c r="H3371" s="42">
        <f>_xll.qlCalendarAdvance(Calendar,$H3370,B3371,"f",FALSE)</f>
        <v>63129</v>
      </c>
      <c r="I3371" s="172">
        <f>_xll.qlInterestRateIndexValueDate(Index1M,$H3371)</f>
        <v>63129</v>
      </c>
      <c r="J3371" s="177">
        <f>IFERROR(_xll.qlIndexFixing(Index1M,$H3371,TRUE,_xll.ohTrigger(RecalcTrigger,Trigger1M)),NA())</f>
        <v>1.9442329064433772E-2</v>
      </c>
      <c r="K3371" s="44">
        <f>IFERROR(_xll.qlIndexFixing(Index3M,H3371,TRUE,_xll.ohTrigger(RecalcTrigger,Trigger3M)),NA())</f>
        <v>1.9654994645010374E-2</v>
      </c>
      <c r="L3371" s="44">
        <f>IFERROR(_xll.qlIndexFixing(Index6M,$H3371,TRUE,_xll.ohTrigger(RecalcTrigger,Trigger6M)),NA())</f>
        <v>1.9768239515859619E-2</v>
      </c>
      <c r="M3371" s="178">
        <f>IFERROR(_xll.qlIndexFixing(Index1Y,$H3371,TRUE,_xll.ohTrigger(RecalcTrigger,Trigger1Y)),NA())</f>
        <v>2.0015693792727385E-2</v>
      </c>
      <c r="N3371" s="177">
        <f>IFERROR(_xll.qlIndexFixing(ONIndex1M,I3371,TRUE,_xll.ohTrigger(RecalcTrigger,Trigger1M)),NA())</f>
        <v>1.9421607957859077E-2</v>
      </c>
      <c r="O3371" s="44">
        <f>IFERROR(_xll.qlIndexFixing(ONIndex3M,I3371,TRUE,_xll.ohTrigger(RecalcTrigger,Trigger3M)),NA())</f>
        <v>1.9591009181636476E-2</v>
      </c>
      <c r="P3371" s="44">
        <f>IFERROR(_xll.qlIndexFixing(ONIndex6M,I3371,TRUE,_xll.ohTrigger(RecalcTrigger,Trigger6M)),NA())</f>
        <v>1.964194063205027E-2</v>
      </c>
      <c r="Q3371" s="178">
        <f>IFERROR(_xll.qlIndexFixing(ONIndex1Y,I3371,TRUE,_xll.ohTrigger(RecalcTrigger,Trigger1Y)),NA())</f>
        <v>1.976148528398225E-2</v>
      </c>
    </row>
    <row r="3372" spans="2:17" x14ac:dyDescent="0.2">
      <c r="B3372" s="39" t="s">
        <v>42</v>
      </c>
      <c r="D3372" s="42">
        <f>_xll.qlCalendarAdvance(Calendar,$D3371,B3372,"f",FALSE)</f>
        <v>63136</v>
      </c>
      <c r="E3372" s="172">
        <f>_xll.qlInterestRateIndexValueDate(IndexON,D3372)</f>
        <v>63136</v>
      </c>
      <c r="F3372" s="188">
        <f>IFERROR(_xll.qlIndexFixing(IndexON,D3372,TRUE,_xll.ohTrigger(RecalcTrigger,TriggerON)),NA())</f>
        <v>1.9142240009234479E-2</v>
      </c>
      <c r="H3372" s="42">
        <f>_xll.qlCalendarAdvance(Calendar,$H3371,B3372,"f",FALSE)</f>
        <v>63136</v>
      </c>
      <c r="I3372" s="172">
        <f>_xll.qlInterestRateIndexValueDate(Index1M,$H3372)</f>
        <v>63136</v>
      </c>
      <c r="J3372" s="177">
        <f>IFERROR(_xll.qlIndexFixing(Index1M,$H3372,TRUE,_xll.ohTrigger(RecalcTrigger,Trigger1M)),NA())</f>
        <v>1.9445074837032544E-2</v>
      </c>
      <c r="K3372" s="44">
        <f>IFERROR(_xll.qlIndexFixing(Index3M,H3372,TRUE,_xll.ohTrigger(RecalcTrigger,Trigger3M)),NA())</f>
        <v>1.9657424817835233E-2</v>
      </c>
      <c r="L3372" s="44">
        <f>IFERROR(_xll.qlIndexFixing(Index6M,$H3372,TRUE,_xll.ohTrigger(RecalcTrigger,Trigger6M)),NA())</f>
        <v>1.9769821923567969E-2</v>
      </c>
      <c r="M3372" s="178">
        <f>IFERROR(_xll.qlIndexFixing(Index1Y,$H3372,TRUE,_xll.ohTrigger(RecalcTrigger,Trigger1Y)),NA())</f>
        <v>2.0017791848248034E-2</v>
      </c>
      <c r="N3372" s="177">
        <f>IFERROR(_xll.qlIndexFixing(ONIndex1M,I3372,TRUE,_xll.ohTrigger(RecalcTrigger,Trigger1M)),NA())</f>
        <v>1.9424384909388914E-2</v>
      </c>
      <c r="O3372" s="44">
        <f>IFERROR(_xll.qlIndexFixing(ONIndex3M,I3372,TRUE,_xll.ohTrigger(RecalcTrigger,Trigger3M)),NA())</f>
        <v>1.9593528312952246E-2</v>
      </c>
      <c r="P3372" s="44">
        <f>IFERROR(_xll.qlIndexFixing(ONIndex6M,I3372,TRUE,_xll.ohTrigger(RecalcTrigger,Trigger6M)),NA())</f>
        <v>1.9644386502390976E-2</v>
      </c>
      <c r="Q3372" s="178">
        <f>IFERROR(_xll.qlIndexFixing(ONIndex1Y,I3372,TRUE,_xll.ohTrigger(RecalcTrigger,Trigger1Y)),NA())</f>
        <v>1.9763934292515994E-2</v>
      </c>
    </row>
    <row r="3373" spans="2:17" x14ac:dyDescent="0.2">
      <c r="B3373" s="39" t="s">
        <v>42</v>
      </c>
      <c r="D3373" s="42">
        <f>_xll.qlCalendarAdvance(Calendar,$D3372,B3373,"f",FALSE)</f>
        <v>63143</v>
      </c>
      <c r="E3373" s="172">
        <f>_xll.qlInterestRateIndexValueDate(IndexON,D3373)</f>
        <v>63143</v>
      </c>
      <c r="F3373" s="188">
        <f>IFERROR(_xll.qlIndexFixing(IndexON,D3373,TRUE,_xll.ohTrigger(RecalcTrigger,TriggerON)),NA())</f>
        <v>1.914472402514189E-2</v>
      </c>
      <c r="H3373" s="42">
        <f>_xll.qlCalendarAdvance(Calendar,$H3372,B3373,"f",FALSE)</f>
        <v>63143</v>
      </c>
      <c r="I3373" s="172">
        <f>_xll.qlInterestRateIndexValueDate(Index1M,$H3373)</f>
        <v>63143</v>
      </c>
      <c r="J3373" s="177">
        <f>IFERROR(_xll.qlIndexFixing(Index1M,$H3373,TRUE,_xll.ohTrigger(RecalcTrigger,Trigger1M)),NA())</f>
        <v>1.9447803487383397E-2</v>
      </c>
      <c r="K3373" s="44">
        <f>IFERROR(_xll.qlIndexFixing(Index3M,H3373,TRUE,_xll.ohTrigger(RecalcTrigger,Trigger3M)),NA())</f>
        <v>1.9659839406959652E-2</v>
      </c>
      <c r="L3373" s="44">
        <f>IFERROR(_xll.qlIndexFixing(Index6M,$H3373,TRUE,_xll.ohTrigger(RecalcTrigger,Trigger6M)),NA())</f>
        <v>1.9772080943863408E-2</v>
      </c>
      <c r="M3373" s="178">
        <f>IFERROR(_xll.qlIndexFixing(Index1Y,$H3373,TRUE,_xll.ohTrigger(RecalcTrigger,Trigger1Y)),NA())</f>
        <v>2.0019874529618731E-2</v>
      </c>
      <c r="N3373" s="177">
        <f>IFERROR(_xll.qlIndexFixing(ONIndex1M,I3373,TRUE,_xll.ohTrigger(RecalcTrigger,Trigger1M)),NA())</f>
        <v>1.9427144764448956E-2</v>
      </c>
      <c r="O3373" s="44">
        <f>IFERROR(_xll.qlIndexFixing(ONIndex3M,I3373,TRUE,_xll.ohTrigger(RecalcTrigger,Trigger3M)),NA())</f>
        <v>1.9596031935170677E-2</v>
      </c>
      <c r="P3373" s="44">
        <f>IFERROR(_xll.qlIndexFixing(ONIndex6M,I3373,TRUE,_xll.ohTrigger(RecalcTrigger,Trigger6M)),NA())</f>
        <v>1.9646817314656895E-2</v>
      </c>
      <c r="Q3373" s="178">
        <f>IFERROR(_xll.qlIndexFixing(ONIndex1Y,I3373,TRUE,_xll.ohTrigger(RecalcTrigger,Trigger1Y)),NA())</f>
        <v>1.9766368223442798E-2</v>
      </c>
    </row>
    <row r="3374" spans="2:17" x14ac:dyDescent="0.2">
      <c r="B3374" s="39" t="s">
        <v>42</v>
      </c>
      <c r="D3374" s="42">
        <f>_xll.qlCalendarAdvance(Calendar,$D3373,B3374,"f",FALSE)</f>
        <v>63150</v>
      </c>
      <c r="E3374" s="172">
        <f>_xll.qlInterestRateIndexValueDate(IndexON,D3374)</f>
        <v>63150</v>
      </c>
      <c r="F3374" s="188">
        <f>IFERROR(_xll.qlIndexFixing(IndexON,D3374,TRUE,_xll.ohTrigger(RecalcTrigger,TriggerON)),NA())</f>
        <v>1.9147192653440337E-2</v>
      </c>
      <c r="H3374" s="42">
        <f>_xll.qlCalendarAdvance(Calendar,$H3373,B3374,"f",FALSE)</f>
        <v>63150</v>
      </c>
      <c r="I3374" s="172">
        <f>_xll.qlInterestRateIndexValueDate(Index1M,$H3374)</f>
        <v>63150</v>
      </c>
      <c r="J3374" s="177">
        <f>IFERROR(_xll.qlIndexFixing(Index1M,$H3374,TRUE,_xll.ohTrigger(RecalcTrigger,Trigger1M)),NA())</f>
        <v>1.9450515015483637E-2</v>
      </c>
      <c r="K3374" s="44">
        <f>IFERROR(_xll.qlIndexFixing(Index3M,H3374,TRUE,_xll.ohTrigger(RecalcTrigger,Trigger3M)),NA())</f>
        <v>1.9662238412357199E-2</v>
      </c>
      <c r="L3374" s="44">
        <f>IFERROR(_xll.qlIndexFixing(Index6M,$H3374,TRUE,_xll.ohTrigger(RecalcTrigger,Trigger6M)),NA())</f>
        <v>1.9774324761695414E-2</v>
      </c>
      <c r="M3374" s="178">
        <f>IFERROR(_xll.qlIndexFixing(Index1Y,$H3374,TRUE,_xll.ohTrigger(RecalcTrigger,Trigger1Y)),NA())</f>
        <v>2.0021941836746215E-2</v>
      </c>
      <c r="N3374" s="177">
        <f>IFERROR(_xll.qlIndexFixing(ONIndex1M,I3374,TRUE,_xll.ohTrigger(RecalcTrigger,Trigger1M)),NA())</f>
        <v>1.9429887523120248E-2</v>
      </c>
      <c r="O3374" s="44">
        <f>IFERROR(_xll.qlIndexFixing(ONIndex3M,I3374,TRUE,_xll.ohTrigger(RecalcTrigger,Trigger3M)),NA())</f>
        <v>1.9598520048291768E-2</v>
      </c>
      <c r="P3374" s="44">
        <f>IFERROR(_xll.qlIndexFixing(ONIndex6M,I3374,TRUE,_xll.ohTrigger(RecalcTrigger,Trigger6M)),NA())</f>
        <v>1.9649233068929073E-2</v>
      </c>
      <c r="Q3374" s="178">
        <f>IFERROR(_xll.qlIndexFixing(ONIndex1Y,I3374,TRUE,_xll.ohTrigger(RecalcTrigger,Trigger1Y)),NA())</f>
        <v>1.9768787077086847E-2</v>
      </c>
    </row>
    <row r="3375" spans="2:17" x14ac:dyDescent="0.2">
      <c r="B3375" s="39" t="s">
        <v>42</v>
      </c>
      <c r="D3375" s="42">
        <f>_xll.qlCalendarAdvance(Calendar,$D3374,B3375,"f",FALSE)</f>
        <v>63157</v>
      </c>
      <c r="E3375" s="172">
        <f>_xll.qlInterestRateIndexValueDate(IndexON,D3375)</f>
        <v>63157</v>
      </c>
      <c r="F3375" s="188">
        <f>IFERROR(_xll.qlIndexFixing(IndexON,D3375,TRUE,_xll.ohTrigger(RecalcTrigger,TriggerON)),NA())</f>
        <v>1.9149645894048772E-2</v>
      </c>
      <c r="H3375" s="42">
        <f>_xll.qlCalendarAdvance(Calendar,$H3374,B3375,"f",FALSE)</f>
        <v>63157</v>
      </c>
      <c r="I3375" s="172">
        <f>_xll.qlInterestRateIndexValueDate(Index1M,$H3375)</f>
        <v>63157</v>
      </c>
      <c r="J3375" s="177">
        <f>IFERROR(_xll.qlIndexFixing(Index1M,$H3375,TRUE,_xll.ohTrigger(RecalcTrigger,Trigger1M)),NA())</f>
        <v>1.9453209421314344E-2</v>
      </c>
      <c r="K3375" s="44">
        <f>IFERROR(_xll.qlIndexFixing(Index3M,H3375,TRUE,_xll.ohTrigger(RecalcTrigger,Trigger3M)),NA())</f>
        <v>1.9663925700758228E-2</v>
      </c>
      <c r="L3375" s="44">
        <f>IFERROR(_xll.qlIndexFixing(Index6M,$H3375,TRUE,_xll.ohTrigger(RecalcTrigger,Trigger6M)),NA())</f>
        <v>1.9777241333675977E-2</v>
      </c>
      <c r="M3375" s="178">
        <f>IFERROR(_xll.qlIndexFixing(Index1Y,$H3375,TRUE,_xll.ohTrigger(RecalcTrigger,Trigger1Y)),NA())</f>
        <v>2.0023993769536341E-2</v>
      </c>
      <c r="N3375" s="177">
        <f>IFERROR(_xll.qlIndexFixing(ONIndex1M,I3375,TRUE,_xll.ohTrigger(RecalcTrigger,Trigger1M)),NA())</f>
        <v>1.9432613185321745E-2</v>
      </c>
      <c r="O3375" s="44">
        <f>IFERROR(_xll.qlIndexFixing(ONIndex3M,I3375,TRUE,_xll.ohTrigger(RecalcTrigger,Trigger3M)),NA())</f>
        <v>1.9600992652396565E-2</v>
      </c>
      <c r="P3375" s="44">
        <f>IFERROR(_xll.qlIndexFixing(ONIndex6M,I3375,TRUE,_xll.ohTrigger(RecalcTrigger,Trigger6M)),NA())</f>
        <v>1.9651633765045418E-2</v>
      </c>
      <c r="Q3375" s="178">
        <f>IFERROR(_xll.qlIndexFixing(ONIndex1Y,I3375,TRUE,_xll.ohTrigger(RecalcTrigger,Trigger1Y)),NA())</f>
        <v>1.9771190853205001E-2</v>
      </c>
    </row>
    <row r="3376" spans="2:17" x14ac:dyDescent="0.2">
      <c r="B3376" s="39" t="s">
        <v>42</v>
      </c>
      <c r="D3376" s="42">
        <f>_xll.qlCalendarAdvance(Calendar,$D3375,B3376,"f",FALSE)</f>
        <v>63164</v>
      </c>
      <c r="E3376" s="172">
        <f>_xll.qlInterestRateIndexValueDate(IndexON,D3376)</f>
        <v>63164</v>
      </c>
      <c r="F3376" s="188">
        <f>IFERROR(_xll.qlIndexFixing(IndexON,D3376,TRUE,_xll.ohTrigger(RecalcTrigger,TriggerON)),NA())</f>
        <v>1.9152083746967197E-2</v>
      </c>
      <c r="H3376" s="42">
        <f>_xll.qlCalendarAdvance(Calendar,$H3375,B3376,"f",FALSE)</f>
        <v>63164</v>
      </c>
      <c r="I3376" s="172">
        <f>_xll.qlInterestRateIndexValueDate(Index1M,$H3376)</f>
        <v>63164</v>
      </c>
      <c r="J3376" s="177">
        <f>IFERROR(_xll.qlIndexFixing(Index1M,$H3376,TRUE,_xll.ohTrigger(RecalcTrigger,Trigger1M)),NA())</f>
        <v>1.9456594675503203E-2</v>
      </c>
      <c r="K3376" s="44">
        <f>IFERROR(_xll.qlIndexFixing(Index3M,H3376,TRUE,_xll.ohTrigger(RecalcTrigger,Trigger3M)),NA())</f>
        <v>1.9665599307822672E-2</v>
      </c>
      <c r="L3376" s="44">
        <f>IFERROR(_xll.qlIndexFixing(Index6M,$H3376,TRUE,_xll.ohTrigger(RecalcTrigger,Trigger6M)),NA())</f>
        <v>1.9779453779822362E-2</v>
      </c>
      <c r="M3376" s="178">
        <f>IFERROR(_xll.qlIndexFixing(Index1Y,$H3376,TRUE,_xll.ohTrigger(RecalcTrigger,Trigger1Y)),NA())</f>
        <v>2.0026030327897182E-2</v>
      </c>
      <c r="N3376" s="177">
        <f>IFERROR(_xll.qlIndexFixing(ONIndex1M,I3376,TRUE,_xll.ohTrigger(RecalcTrigger,Trigger1M)),NA())</f>
        <v>1.9435321751134493E-2</v>
      </c>
      <c r="O3376" s="44">
        <f>IFERROR(_xll.qlIndexFixing(ONIndex3M,I3376,TRUE,_xll.ohTrigger(RecalcTrigger,Trigger3M)),NA())</f>
        <v>1.9603449747079837E-2</v>
      </c>
      <c r="P3376" s="44">
        <f>IFERROR(_xll.qlIndexFixing(ONIndex6M,I3376,TRUE,_xll.ohTrigger(RecalcTrigger,Trigger6M)),NA())</f>
        <v>1.9654019403005929E-2</v>
      </c>
      <c r="Q3376" s="178">
        <f>IFERROR(_xll.qlIndexFixing(ONIndex1Y,I3376,TRUE,_xll.ohTrigger(RecalcTrigger,Trigger1Y)),NA())</f>
        <v>1.9773579551959353E-2</v>
      </c>
    </row>
    <row r="3377" spans="2:17" x14ac:dyDescent="0.2">
      <c r="B3377" s="39" t="s">
        <v>42</v>
      </c>
      <c r="D3377" s="42">
        <f>_xll.qlCalendarAdvance(Calendar,$D3376,B3377,"f",FALSE)</f>
        <v>63171</v>
      </c>
      <c r="E3377" s="172">
        <f>_xll.qlInterestRateIndexValueDate(IndexON,D3377)</f>
        <v>63171</v>
      </c>
      <c r="F3377" s="188">
        <f>IFERROR(_xll.qlIndexFixing(IndexON,D3377,TRUE,_xll.ohTrigger(RecalcTrigger,TriggerON)),NA())</f>
        <v>1.9154506212033517E-2</v>
      </c>
      <c r="H3377" s="42">
        <f>_xll.qlCalendarAdvance(Calendar,$H3376,B3377,"f",FALSE)</f>
        <v>63171</v>
      </c>
      <c r="I3377" s="172">
        <f>_xll.qlInterestRateIndexValueDate(Index1M,$H3377)</f>
        <v>63171</v>
      </c>
      <c r="J3377" s="177">
        <f>IFERROR(_xll.qlIndexFixing(Index1M,$H3377,TRUE,_xll.ohTrigger(RecalcTrigger,Trigger1M)),NA())</f>
        <v>1.945925375537455E-2</v>
      </c>
      <c r="K3377" s="44">
        <f>IFERROR(_xll.qlIndexFixing(Index3M,H3377,TRUE,_xll.ohTrigger(RecalcTrigger,Trigger3M)),NA())</f>
        <v>1.9667953535030938E-2</v>
      </c>
      <c r="L3377" s="44">
        <f>IFERROR(_xll.qlIndexFixing(Index6M,$H3377,TRUE,_xll.ohTrigger(RecalcTrigger,Trigger6M)),NA())</f>
        <v>1.9781651022545029E-2</v>
      </c>
      <c r="M3377" s="178">
        <f>IFERROR(_xll.qlIndexFixing(Index1Y,$H3377,TRUE,_xll.ohTrigger(RecalcTrigger,Trigger1Y)),NA())</f>
        <v>2.0028051511735923E-2</v>
      </c>
      <c r="N3377" s="177">
        <f>IFERROR(_xll.qlIndexFixing(ONIndex1M,I3377,TRUE,_xll.ohTrigger(RecalcTrigger,Trigger1M)),NA())</f>
        <v>1.9438013220477446E-2</v>
      </c>
      <c r="O3377" s="44">
        <f>IFERROR(_xll.qlIndexFixing(ONIndex3M,I3377,TRUE,_xll.ohTrigger(RecalcTrigger,Trigger3M)),NA())</f>
        <v>1.9605891332827863E-2</v>
      </c>
      <c r="P3377" s="44">
        <f>IFERROR(_xll.qlIndexFixing(ONIndex6M,I3377,TRUE,_xll.ohTrigger(RecalcTrigger,Trigger6M)),NA())</f>
        <v>1.9656389982810607E-2</v>
      </c>
      <c r="Q3377" s="178">
        <f>IFERROR(_xll.qlIndexFixing(ONIndex1Y,I3377,TRUE,_xll.ohTrigger(RecalcTrigger,Trigger1Y)),NA())</f>
        <v>1.977595317318781E-2</v>
      </c>
    </row>
    <row r="3378" spans="2:17" x14ac:dyDescent="0.2">
      <c r="B3378" s="39" t="s">
        <v>42</v>
      </c>
      <c r="D3378" s="42">
        <f>_xll.qlCalendarAdvance(Calendar,$D3377,B3378,"f",FALSE)</f>
        <v>63178</v>
      </c>
      <c r="E3378" s="172">
        <f>_xll.qlInterestRateIndexValueDate(IndexON,D3378)</f>
        <v>63178</v>
      </c>
      <c r="F3378" s="188">
        <f>IFERROR(_xll.qlIndexFixing(IndexON,D3378,TRUE,_xll.ohTrigger(RecalcTrigger,TriggerON)),NA())</f>
        <v>1.9156913289652966E-2</v>
      </c>
      <c r="H3378" s="42">
        <f>_xll.qlCalendarAdvance(Calendar,$H3377,B3378,"f",FALSE)</f>
        <v>63178</v>
      </c>
      <c r="I3378" s="172">
        <f>_xll.qlInterestRateIndexValueDate(Index1M,$H3378)</f>
        <v>63178</v>
      </c>
      <c r="J3378" s="177">
        <f>IFERROR(_xll.qlIndexFixing(Index1M,$H3378,TRUE,_xll.ohTrigger(RecalcTrigger,Trigger1M)),NA())</f>
        <v>1.9461895712046512E-2</v>
      </c>
      <c r="K3378" s="44">
        <f>IFERROR(_xll.qlIndexFixing(Index3M,H3378,TRUE,_xll.ohTrigger(RecalcTrigger,Trigger3M)),NA())</f>
        <v>1.9670292180048923E-2</v>
      </c>
      <c r="L3378" s="44">
        <f>IFERROR(_xll.qlIndexFixing(Index6M,$H3378,TRUE,_xll.ohTrigger(RecalcTrigger,Trigger6M)),NA())</f>
        <v>1.9783833061794542E-2</v>
      </c>
      <c r="M3378" s="178">
        <f>IFERROR(_xll.qlIndexFixing(Index1Y,$H3378,TRUE,_xll.ohTrigger(RecalcTrigger,Trigger1Y)),NA())</f>
        <v>2.0030057320961303E-2</v>
      </c>
      <c r="N3378" s="177">
        <f>IFERROR(_xll.qlIndexFixing(ONIndex1M,I3378,TRUE,_xll.ohTrigger(RecalcTrigger,Trigger1M)),NA())</f>
        <v>1.9440687593431649E-2</v>
      </c>
      <c r="O3378" s="44">
        <f>IFERROR(_xll.qlIndexFixing(ONIndex3M,I3378,TRUE,_xll.ohTrigger(RecalcTrigger,Trigger3M)),NA())</f>
        <v>1.9608317409316456E-2</v>
      </c>
      <c r="P3378" s="44">
        <f>IFERROR(_xll.qlIndexFixing(ONIndex6M,I3378,TRUE,_xll.ohTrigger(RecalcTrigger,Trigger6M)),NA())</f>
        <v>1.9658745504540498E-2</v>
      </c>
      <c r="Q3378" s="178">
        <f>IFERROR(_xll.qlIndexFixing(ONIndex1Y,I3378,TRUE,_xll.ohTrigger(RecalcTrigger,Trigger1Y)),NA())</f>
        <v>1.9778311717052466E-2</v>
      </c>
    </row>
    <row r="3379" spans="2:17" x14ac:dyDescent="0.2">
      <c r="B3379" s="39" t="s">
        <v>42</v>
      </c>
      <c r="D3379" s="42">
        <f>_xll.qlCalendarAdvance(Calendar,$D3378,B3379,"f",FALSE)</f>
        <v>63186</v>
      </c>
      <c r="E3379" s="172">
        <f>_xll.qlInterestRateIndexValueDate(IndexON,D3379)</f>
        <v>63186</v>
      </c>
      <c r="F3379" s="188">
        <f>IFERROR(_xll.qlIndexFixing(IndexON,D3379,TRUE,_xll.ohTrigger(RecalcTrigger,TriggerON)),NA())</f>
        <v>1.9159645393250768E-2</v>
      </c>
      <c r="H3379" s="42">
        <f>_xll.qlCalendarAdvance(Calendar,$H3378,B3379,"f",FALSE)</f>
        <v>63186</v>
      </c>
      <c r="I3379" s="172">
        <f>_xll.qlInterestRateIndexValueDate(Index1M,$H3379)</f>
        <v>63186</v>
      </c>
      <c r="J3379" s="177">
        <f>IFERROR(_xll.qlIndexFixing(Index1M,$H3379,TRUE,_xll.ohTrigger(RecalcTrigger,Trigger1M)),NA())</f>
        <v>1.9466303027091434E-2</v>
      </c>
      <c r="K3379" s="44">
        <f>IFERROR(_xll.qlIndexFixing(Index3M,H3379,TRUE,_xll.ohTrigger(RecalcTrigger,Trigger3M)),NA())</f>
        <v>1.9672945836943397E-2</v>
      </c>
      <c r="L3379" s="44">
        <f>IFERROR(_xll.qlIndexFixing(Index6M,$H3379,TRUE,_xll.ohTrigger(RecalcTrigger,Trigger6M)),NA())</f>
        <v>1.9786308204376619E-2</v>
      </c>
      <c r="M3379" s="178">
        <f>IFERROR(_xll.qlIndexFixing(Index1Y,$H3379,TRUE,_xll.ohTrigger(RecalcTrigger,Trigger1Y)),NA())</f>
        <v>2.0032330848188451E-2</v>
      </c>
      <c r="N3379" s="177">
        <f>IFERROR(_xll.qlIndexFixing(ONIndex1M,I3379,TRUE,_xll.ohTrigger(RecalcTrigger,Trigger1M)),NA())</f>
        <v>1.9443723085190712E-2</v>
      </c>
      <c r="O3379" s="44">
        <f>IFERROR(_xll.qlIndexFixing(ONIndex3M,I3379,TRUE,_xll.ohTrigger(RecalcTrigger,Trigger3M)),NA())</f>
        <v>1.9611071077384468E-2</v>
      </c>
      <c r="P3379" s="44">
        <f>IFERROR(_xll.qlIndexFixing(ONIndex6M,I3379,TRUE,_xll.ohTrigger(RecalcTrigger,Trigger6M)),NA())</f>
        <v>1.96614190908595E-2</v>
      </c>
      <c r="Q3379" s="178">
        <f>IFERROR(_xll.qlIndexFixing(ONIndex1Y,I3379,TRUE,_xll.ohTrigger(RecalcTrigger,Trigger1Y)),NA())</f>
        <v>1.978098873349321E-2</v>
      </c>
    </row>
    <row r="3380" spans="2:17" x14ac:dyDescent="0.2">
      <c r="B3380" s="39" t="s">
        <v>42</v>
      </c>
      <c r="D3380" s="42">
        <f>_xll.qlCalendarAdvance(Calendar,$D3379,B3380,"f",FALSE)</f>
        <v>63193</v>
      </c>
      <c r="E3380" s="172">
        <f>_xll.qlInterestRateIndexValueDate(IndexON,D3380)</f>
        <v>63193</v>
      </c>
      <c r="F3380" s="188">
        <f>IFERROR(_xll.qlIndexFixing(IndexON,D3380,TRUE,_xll.ohTrigger(RecalcTrigger,TriggerON)),NA())</f>
        <v>1.9162019497190874E-2</v>
      </c>
      <c r="H3380" s="42">
        <f>_xll.qlCalendarAdvance(Calendar,$H3379,B3380,"f",FALSE)</f>
        <v>63193</v>
      </c>
      <c r="I3380" s="172">
        <f>_xll.qlInterestRateIndexValueDate(Index1M,$H3380)</f>
        <v>63193</v>
      </c>
      <c r="J3380" s="177">
        <f>IFERROR(_xll.qlIndexFixing(Index1M,$H3380,TRUE,_xll.ohTrigger(RecalcTrigger,Trigger1M)),NA())</f>
        <v>1.9468906122405687E-2</v>
      </c>
      <c r="K3380" s="44">
        <f>IFERROR(_xll.qlIndexFixing(Index3M,H3380,TRUE,_xll.ohTrigger(RecalcTrigger,Trigger3M)),NA())</f>
        <v>1.9675251091461919E-2</v>
      </c>
      <c r="L3380" s="44">
        <f>IFERROR(_xll.qlIndexFixing(Index6M,$H3380,TRUE,_xll.ohTrigger(RecalcTrigger,Trigger6M)),NA())</f>
        <v>1.9787774687692255E-2</v>
      </c>
      <c r="M3380" s="178">
        <f>IFERROR(_xll.qlIndexFixing(Index1Y,$H3380,TRUE,_xll.ohTrigger(RecalcTrigger,Trigger1Y)),NA())</f>
        <v>2.0034303711509382E-2</v>
      </c>
      <c r="N3380" s="177">
        <f>IFERROR(_xll.qlIndexFixing(ONIndex1M,I3380,TRUE,_xll.ohTrigger(RecalcTrigger,Trigger1M)),NA())</f>
        <v>1.9446360822956699E-2</v>
      </c>
      <c r="O3380" s="44">
        <f>IFERROR(_xll.qlIndexFixing(ONIndex3M,I3380,TRUE,_xll.ohTrigger(RecalcTrigger,Trigger3M)),NA())</f>
        <v>1.9613463920035157E-2</v>
      </c>
      <c r="P3380" s="44">
        <f>IFERROR(_xll.qlIndexFixing(ONIndex6M,I3380,TRUE,_xll.ohTrigger(RecalcTrigger,Trigger6M)),NA())</f>
        <v>1.9663742345309432E-2</v>
      </c>
      <c r="Q3380" s="178">
        <f>IFERROR(_xll.qlIndexFixing(ONIndex1Y,I3380,TRUE,_xll.ohTrigger(RecalcTrigger,Trigger1Y)),NA())</f>
        <v>1.9783314968582211E-2</v>
      </c>
    </row>
    <row r="3381" spans="2:17" x14ac:dyDescent="0.2">
      <c r="B3381" s="39" t="s">
        <v>42</v>
      </c>
      <c r="D3381" s="42">
        <f>_xll.qlCalendarAdvance(Calendar,$D3380,B3381,"f",FALSE)</f>
        <v>63200</v>
      </c>
      <c r="E3381" s="172">
        <f>_xll.qlInterestRateIndexValueDate(IndexON,D3381)</f>
        <v>63200</v>
      </c>
      <c r="F3381" s="188">
        <f>IFERROR(_xll.qlIndexFixing(IndexON,D3381,TRUE,_xll.ohTrigger(RecalcTrigger,TriggerON)),NA())</f>
        <v>1.9164378213359923E-2</v>
      </c>
      <c r="H3381" s="42">
        <f>_xll.qlCalendarAdvance(Calendar,$H3380,B3381,"f",FALSE)</f>
        <v>63200</v>
      </c>
      <c r="I3381" s="172">
        <f>_xll.qlInterestRateIndexValueDate(Index1M,$H3381)</f>
        <v>63200</v>
      </c>
      <c r="J3381" s="177">
        <f>IFERROR(_xll.qlIndexFixing(Index1M,$H3381,TRUE,_xll.ohTrigger(RecalcTrigger,Trigger1M)),NA())</f>
        <v>1.9471492092702204E-2</v>
      </c>
      <c r="K3381" s="44">
        <f>IFERROR(_xll.qlIndexFixing(Index3M,H3381,TRUE,_xll.ohTrigger(RecalcTrigger,Trigger3M)),NA())</f>
        <v>1.9677540763707313E-2</v>
      </c>
      <c r="L3381" s="44">
        <f>IFERROR(_xll.qlIndexFixing(Index6M,$H3381,TRUE,_xll.ohTrigger(RecalcTrigger,Trigger6M)),NA())</f>
        <v>1.9789909915057757E-2</v>
      </c>
      <c r="M3381" s="178">
        <f>IFERROR(_xll.qlIndexFixing(Index1Y,$H3381,TRUE,_xll.ohTrigger(RecalcTrigger,Trigger1Y)),NA())</f>
        <v>2.0036261199934291E-2</v>
      </c>
      <c r="N3381" s="177">
        <f>IFERROR(_xll.qlIndexFixing(ONIndex1M,I3381,TRUE,_xll.ohTrigger(RecalcTrigger,Trigger1M)),NA())</f>
        <v>1.9448981464171844E-2</v>
      </c>
      <c r="O3381" s="44">
        <f>IFERROR(_xll.qlIndexFixing(ONIndex3M,I3381,TRUE,_xll.ohTrigger(RecalcTrigger,Trigger3M)),NA())</f>
        <v>1.9615841253588506E-2</v>
      </c>
      <c r="P3381" s="44">
        <f>IFERROR(_xll.qlIndexFixing(ONIndex6M,I3381,TRUE,_xll.ohTrigger(RecalcTrigger,Trigger6M)),NA())</f>
        <v>1.9666050541522484E-2</v>
      </c>
      <c r="Q3381" s="178">
        <f>IFERROR(_xll.qlIndexFixing(ONIndex1Y,I3381,TRUE,_xll.ohTrigger(RecalcTrigger,Trigger1Y)),NA())</f>
        <v>1.9785626126226363E-2</v>
      </c>
    </row>
    <row r="3382" spans="2:17" x14ac:dyDescent="0.2">
      <c r="B3382" s="39" t="s">
        <v>42</v>
      </c>
      <c r="D3382" s="42">
        <f>_xll.qlCalendarAdvance(Calendar,$D3381,B3382,"f",FALSE)</f>
        <v>63207</v>
      </c>
      <c r="E3382" s="172">
        <f>_xll.qlInterestRateIndexValueDate(IndexON,D3382)</f>
        <v>63207</v>
      </c>
      <c r="F3382" s="188">
        <f>IFERROR(_xll.qlIndexFixing(IndexON,D3382,TRUE,_xll.ohTrigger(RecalcTrigger,TriggerON)),NA())</f>
        <v>1.9166721541757914E-2</v>
      </c>
      <c r="H3382" s="42">
        <f>_xll.qlCalendarAdvance(Calendar,$H3381,B3382,"f",FALSE)</f>
        <v>63207</v>
      </c>
      <c r="I3382" s="172">
        <f>_xll.qlInterestRateIndexValueDate(Index1M,$H3382)</f>
        <v>63207</v>
      </c>
      <c r="J3382" s="177">
        <f>IFERROR(_xll.qlIndexFixing(Index1M,$H3382,TRUE,_xll.ohTrigger(RecalcTrigger,Trigger1M)),NA())</f>
        <v>1.9474060937966251E-2</v>
      </c>
      <c r="K3382" s="44">
        <f>IFERROR(_xll.qlIndexFixing(Index3M,H3382,TRUE,_xll.ohTrigger(RecalcTrigger,Trigger3M)),NA())</f>
        <v>1.9679814853651667E-2</v>
      </c>
      <c r="L3382" s="44">
        <f>IFERROR(_xll.qlIndexFixing(Index6M,$H3382,TRUE,_xll.ohTrigger(RecalcTrigger,Trigger6M)),NA())</f>
        <v>1.9792029939560411E-2</v>
      </c>
      <c r="M3382" s="178">
        <f>IFERROR(_xll.qlIndexFixing(Index1Y,$H3382,TRUE,_xll.ohTrigger(RecalcTrigger,Trigger1Y)),NA())</f>
        <v>2.0038203313374803E-2</v>
      </c>
      <c r="N3382" s="177">
        <f>IFERROR(_xll.qlIndexFixing(ONIndex1M,I3382,TRUE,_xll.ohTrigger(RecalcTrigger,Trigger1M)),NA())</f>
        <v>1.945158500899824E-2</v>
      </c>
      <c r="O3382" s="44">
        <f>IFERROR(_xll.qlIndexFixing(ONIndex3M,I3382,TRUE,_xll.ohTrigger(RecalcTrigger,Trigger3M)),NA())</f>
        <v>1.9618203077801377E-2</v>
      </c>
      <c r="P3382" s="44">
        <f>IFERROR(_xll.qlIndexFixing(ONIndex6M,I3382,TRUE,_xll.ohTrigger(RecalcTrigger,Trigger6M)),NA())</f>
        <v>1.9668343679660749E-2</v>
      </c>
      <c r="Q3382" s="178">
        <f>IFERROR(_xll.qlIndexFixing(ONIndex1Y,I3382,TRUE,_xll.ohTrigger(RecalcTrigger,Trigger1Y)),NA())</f>
        <v>1.9787922206425668E-2</v>
      </c>
    </row>
    <row r="3383" spans="2:17" x14ac:dyDescent="0.2">
      <c r="B3383" s="39" t="s">
        <v>42</v>
      </c>
      <c r="D3383" s="42">
        <f>_xll.qlCalendarAdvance(Calendar,$D3382,B3383,"f",FALSE)</f>
        <v>63214</v>
      </c>
      <c r="E3383" s="172">
        <f>_xll.qlInterestRateIndexValueDate(IndexON,D3383)</f>
        <v>63214</v>
      </c>
      <c r="F3383" s="188">
        <f>IFERROR(_xll.qlIndexFixing(IndexON,D3383,TRUE,_xll.ohTrigger(RecalcTrigger,TriggerON)),NA())</f>
        <v>1.9169049482627987E-2</v>
      </c>
      <c r="H3383" s="42">
        <f>_xll.qlCalendarAdvance(Calendar,$H3382,B3383,"f",FALSE)</f>
        <v>63214</v>
      </c>
      <c r="I3383" s="172">
        <f>_xll.qlInterestRateIndexValueDate(Index1M,$H3383)</f>
        <v>63214</v>
      </c>
      <c r="J3383" s="177">
        <f>IFERROR(_xll.qlIndexFixing(Index1M,$H3383,TRUE,_xll.ohTrigger(RecalcTrigger,Trigger1M)),NA())</f>
        <v>1.9476612658180639E-2</v>
      </c>
      <c r="K3383" s="44">
        <f>IFERROR(_xll.qlIndexFixing(Index3M,H3383,TRUE,_xll.ohTrigger(RecalcTrigger,Trigger3M)),NA())</f>
        <v>1.9682073361268867E-2</v>
      </c>
      <c r="L3383" s="44">
        <f>IFERROR(_xll.qlIndexFixing(Index6M,$H3383,TRUE,_xll.ohTrigger(RecalcTrigger,Trigger6M)),NA())</f>
        <v>1.9794134761153201E-2</v>
      </c>
      <c r="M3383" s="178">
        <f>IFERROR(_xll.qlIndexFixing(Index1Y,$H3383,TRUE,_xll.ohTrigger(RecalcTrigger,Trigger1Y)),NA())</f>
        <v>2.0040130051742544E-2</v>
      </c>
      <c r="N3383" s="177">
        <f>IFERROR(_xll.qlIndexFixing(ONIndex1M,I3383,TRUE,_xll.ohTrigger(RecalcTrigger,Trigger1M)),NA())</f>
        <v>1.945417145759798E-2</v>
      </c>
      <c r="O3383" s="44">
        <f>IFERROR(_xll.qlIndexFixing(ONIndex3M,I3383,TRUE,_xll.ohTrigger(RecalcTrigger,Trigger3M)),NA())</f>
        <v>1.9620549392997955E-2</v>
      </c>
      <c r="P3383" s="44">
        <f>IFERROR(_xll.qlIndexFixing(ONIndex6M,I3383,TRUE,_xll.ohTrigger(RecalcTrigger,Trigger6M)),NA())</f>
        <v>1.9670621759643181E-2</v>
      </c>
      <c r="Q3383" s="178">
        <f>IFERROR(_xll.qlIndexFixing(ONIndex1Y,I3383,TRUE,_xll.ohTrigger(RecalcTrigger,Trigger1Y)),NA())</f>
        <v>1.9790203209180124E-2</v>
      </c>
    </row>
    <row r="3384" spans="2:17" x14ac:dyDescent="0.2">
      <c r="B3384" s="39" t="s">
        <v>42</v>
      </c>
      <c r="D3384" s="42">
        <f>_xll.qlCalendarAdvance(Calendar,$D3383,B3384,"f",FALSE)</f>
        <v>63221</v>
      </c>
      <c r="E3384" s="172">
        <f>_xll.qlInterestRateIndexValueDate(IndexON,D3384)</f>
        <v>63221</v>
      </c>
      <c r="F3384" s="188">
        <f>IFERROR(_xll.qlIndexFixing(IndexON,D3384,TRUE,_xll.ohTrigger(RecalcTrigger,TriggerON)),NA())</f>
        <v>1.9171362035727002E-2</v>
      </c>
      <c r="H3384" s="42">
        <f>_xll.qlCalendarAdvance(Calendar,$H3383,B3384,"f",FALSE)</f>
        <v>63221</v>
      </c>
      <c r="I3384" s="172">
        <f>_xll.qlInterestRateIndexValueDate(Index1M,$H3384)</f>
        <v>63221</v>
      </c>
      <c r="J3384" s="177">
        <f>IFERROR(_xll.qlIndexFixing(Index1M,$H3384,TRUE,_xll.ohTrigger(RecalcTrigger,Trigger1M)),NA())</f>
        <v>1.9475651558232634E-2</v>
      </c>
      <c r="K3384" s="44">
        <f>IFERROR(_xll.qlIndexFixing(Index3M,H3384,TRUE,_xll.ohTrigger(RecalcTrigger,Trigger3M)),NA())</f>
        <v>1.9684316286533689E-2</v>
      </c>
      <c r="L3384" s="44">
        <f>IFERROR(_xll.qlIndexFixing(Index6M,$H3384,TRUE,_xll.ohTrigger(RecalcTrigger,Trigger6M)),NA())</f>
        <v>1.9796224379788216E-2</v>
      </c>
      <c r="M3384" s="178">
        <f>IFERROR(_xll.qlIndexFixing(Index1Y,$H3384,TRUE,_xll.ohTrigger(RecalcTrigger,Trigger1Y)),NA())</f>
        <v>2.0042041414950695E-2</v>
      </c>
      <c r="N3384" s="177">
        <f>IFERROR(_xll.qlIndexFixing(ONIndex1M,I3384,TRUE,_xll.ohTrigger(RecalcTrigger,Trigger1M)),NA())</f>
        <v>1.9456740809484785E-2</v>
      </c>
      <c r="O3384" s="44">
        <f>IFERROR(_xll.qlIndexFixing(ONIndex3M,I3384,TRUE,_xll.ohTrigger(RecalcTrigger,Trigger3M)),NA())</f>
        <v>1.9622880199097192E-2</v>
      </c>
      <c r="P3384" s="44">
        <f>IFERROR(_xll.qlIndexFixing(ONIndex6M,I3384,TRUE,_xll.ohTrigger(RecalcTrigger,Trigger6M)),NA())</f>
        <v>1.9672884781550826E-2</v>
      </c>
      <c r="Q3384" s="178">
        <f>IFERROR(_xll.qlIndexFixing(ONIndex1Y,I3384,TRUE,_xll.ohTrigger(RecalcTrigger,Trigger1Y)),NA())</f>
        <v>1.9792469134408686E-2</v>
      </c>
    </row>
    <row r="3385" spans="2:17" x14ac:dyDescent="0.2">
      <c r="B3385" s="39" t="s">
        <v>42</v>
      </c>
      <c r="D3385" s="42">
        <f>_xll.qlCalendarAdvance(Calendar,$D3384,B3385,"f",FALSE)</f>
        <v>63228</v>
      </c>
      <c r="E3385" s="172">
        <f>_xll.qlInterestRateIndexValueDate(IndexON,D3385)</f>
        <v>63228</v>
      </c>
      <c r="F3385" s="188">
        <f>IFERROR(_xll.qlIndexFixing(IndexON,D3385,TRUE,_xll.ohTrigger(RecalcTrigger,TriggerON)),NA())</f>
        <v>1.9173659200973914E-2</v>
      </c>
      <c r="H3385" s="42">
        <f>_xll.qlCalendarAdvance(Calendar,$H3384,B3385,"f",FALSE)</f>
        <v>63228</v>
      </c>
      <c r="I3385" s="172">
        <f>_xll.qlInterestRateIndexValueDate(Index1M,$H3385)</f>
        <v>63228</v>
      </c>
      <c r="J3385" s="177">
        <f>IFERROR(_xll.qlIndexFixing(Index1M,$H3385,TRUE,_xll.ohTrigger(RecalcTrigger,Trigger1M)),NA())</f>
        <v>1.9478174471706244E-2</v>
      </c>
      <c r="K3385" s="44">
        <f>IFERROR(_xll.qlIndexFixing(Index3M,H3385,TRUE,_xll.ohTrigger(RecalcTrigger,Trigger3M)),NA())</f>
        <v>1.9685857393025388E-2</v>
      </c>
      <c r="L3385" s="44">
        <f>IFERROR(_xll.qlIndexFixing(Index6M,$H3385,TRUE,_xll.ohTrigger(RecalcTrigger,Trigger6M)),NA())</f>
        <v>1.9798298795418438E-2</v>
      </c>
      <c r="M3385" s="178">
        <f>IFERROR(_xll.qlIndexFixing(Index1Y,$H3385,TRUE,_xll.ohTrigger(RecalcTrigger,Trigger1Y)),NA())</f>
        <v>2.0043937402913103E-2</v>
      </c>
      <c r="N3385" s="177">
        <f>IFERROR(_xll.qlIndexFixing(ONIndex1M,I3385,TRUE,_xll.ohTrigger(RecalcTrigger,Trigger1M)),NA())</f>
        <v>1.9459293065144934E-2</v>
      </c>
      <c r="O3385" s="44">
        <f>IFERROR(_xll.qlIndexFixing(ONIndex3M,I3385,TRUE,_xll.ohTrigger(RecalcTrigger,Trigger3M)),NA())</f>
        <v>1.9625195495774905E-2</v>
      </c>
      <c r="P3385" s="44">
        <f>IFERROR(_xll.qlIndexFixing(ONIndex6M,I3385,TRUE,_xll.ohTrigger(RecalcTrigger,Trigger6M)),NA())</f>
        <v>1.9675132745302637E-2</v>
      </c>
      <c r="Q3385" s="178">
        <f>IFERROR(_xll.qlIndexFixing(ONIndex1Y,I3385,TRUE,_xll.ohTrigger(RecalcTrigger,Trigger1Y)),NA())</f>
        <v>1.9794719982354492E-2</v>
      </c>
    </row>
    <row r="3386" spans="2:17" x14ac:dyDescent="0.2">
      <c r="B3386" s="39" t="s">
        <v>42</v>
      </c>
      <c r="D3386" s="42">
        <f>_xll.qlCalendarAdvance(Calendar,$D3385,B3386,"f",FALSE)</f>
        <v>63235</v>
      </c>
      <c r="E3386" s="172">
        <f>_xll.qlInterestRateIndexValueDate(IndexON,D3386)</f>
        <v>63235</v>
      </c>
      <c r="F3386" s="188">
        <f>IFERROR(_xll.qlIndexFixing(IndexON,D3386,TRUE,_xll.ohTrigger(RecalcTrigger,TriggerON)),NA())</f>
        <v>1.9175940978854999E-2</v>
      </c>
      <c r="H3386" s="42">
        <f>_xll.qlCalendarAdvance(Calendar,$H3385,B3386,"f",FALSE)</f>
        <v>63235</v>
      </c>
      <c r="I3386" s="172">
        <f>_xll.qlInterestRateIndexValueDate(Index1M,$H3386)</f>
        <v>63235</v>
      </c>
      <c r="J3386" s="177">
        <f>IFERROR(_xll.qlIndexFixing(Index1M,$H3386,TRUE,_xll.ohTrigger(RecalcTrigger,Trigger1M)),NA())</f>
        <v>1.9480680264575636E-2</v>
      </c>
      <c r="K3386" s="44">
        <f>IFERROR(_xll.qlIndexFixing(Index3M,H3386,TRUE,_xll.ohTrigger(RecalcTrigger,Trigger3M)),NA())</f>
        <v>1.9688070147473539E-2</v>
      </c>
      <c r="L3386" s="44">
        <f>IFERROR(_xll.qlIndexFixing(Index6M,$H3386,TRUE,_xll.ohTrigger(RecalcTrigger,Trigger6M)),NA())</f>
        <v>1.9800358007998644E-2</v>
      </c>
      <c r="M3386" s="178">
        <f>IFERROR(_xll.qlIndexFixing(Index1Y,$H3386,TRUE,_xll.ohTrigger(RecalcTrigger,Trigger1Y)),NA())</f>
        <v>2.0045818015543615E-2</v>
      </c>
      <c r="N3386" s="177">
        <f>IFERROR(_xll.qlIndexFixing(ONIndex1M,I3386,TRUE,_xll.ohTrigger(RecalcTrigger,Trigger1M)),NA())</f>
        <v>1.9461828224173194E-2</v>
      </c>
      <c r="O3386" s="44">
        <f>IFERROR(_xll.qlIndexFixing(ONIndex3M,I3386,TRUE,_xll.ohTrigger(RecalcTrigger,Trigger3M)),NA())</f>
        <v>1.9627495283598417E-2</v>
      </c>
      <c r="P3386" s="44">
        <f>IFERROR(_xll.qlIndexFixing(ONIndex6M,I3386,TRUE,_xll.ohTrigger(RecalcTrigger,Trigger6M)),NA())</f>
        <v>1.9677365650979661E-2</v>
      </c>
      <c r="Q3386" s="178">
        <f>IFERROR(_xll.qlIndexFixing(ONIndex1Y,I3386,TRUE,_xll.ohTrigger(RecalcTrigger,Trigger1Y)),NA())</f>
        <v>1.979695575285545E-2</v>
      </c>
    </row>
    <row r="3387" spans="2:17" x14ac:dyDescent="0.2">
      <c r="B3387" s="39" t="s">
        <v>42</v>
      </c>
      <c r="D3387" s="42">
        <f>_xll.qlCalendarAdvance(Calendar,$D3386,B3387,"f",FALSE)</f>
        <v>63242</v>
      </c>
      <c r="E3387" s="172">
        <f>_xll.qlInterestRateIndexValueDate(IndexON,D3387)</f>
        <v>63242</v>
      </c>
      <c r="F3387" s="188">
        <f>IFERROR(_xll.qlIndexFixing(IndexON,D3387,TRUE,_xll.ohTrigger(RecalcTrigger,TriggerON)),NA())</f>
        <v>1.9178207368802935E-2</v>
      </c>
      <c r="H3387" s="42">
        <f>_xll.qlCalendarAdvance(Calendar,$H3386,B3387,"f",FALSE)</f>
        <v>63242</v>
      </c>
      <c r="I3387" s="172">
        <f>_xll.qlInterestRateIndexValueDate(Index1M,$H3387)</f>
        <v>63242</v>
      </c>
      <c r="J3387" s="177">
        <f>IFERROR(_xll.qlIndexFixing(Index1M,$H3387,TRUE,_xll.ohTrigger(RecalcTrigger,Trigger1M)),NA())</f>
        <v>1.9483168936840805E-2</v>
      </c>
      <c r="K3387" s="44">
        <f>IFERROR(_xll.qlIndexFixing(Index3M,H3387,TRUE,_xll.ohTrigger(RecalcTrigger,Trigger3M)),NA())</f>
        <v>1.9690267320318887E-2</v>
      </c>
      <c r="L3387" s="44">
        <f>IFERROR(_xll.qlIndexFixing(Index6M,$H3387,TRUE,_xll.ohTrigger(RecalcTrigger,Trigger6M)),NA())</f>
        <v>1.9802402017482266E-2</v>
      </c>
      <c r="M3387" s="178">
        <f>IFERROR(_xll.qlIndexFixing(Index1Y,$H3387,TRUE,_xll.ohTrigger(RecalcTrigger,Trigger1Y)),NA())</f>
        <v>2.0047683252757409E-2</v>
      </c>
      <c r="N3387" s="177">
        <f>IFERROR(_xll.qlIndexFixing(ONIndex1M,I3387,TRUE,_xll.ohTrigger(RecalcTrigger,Trigger1M)),NA())</f>
        <v>1.9464346286974799E-2</v>
      </c>
      <c r="O3387" s="44">
        <f>IFERROR(_xll.qlIndexFixing(ONIndex3M,I3387,TRUE,_xll.ohTrigger(RecalcTrigger,Trigger3M)),NA())</f>
        <v>1.9629779562162497E-2</v>
      </c>
      <c r="P3387" s="44">
        <f>IFERROR(_xll.qlIndexFixing(ONIndex6M,I3387,TRUE,_xll.ohTrigger(RecalcTrigger,Trigger6M)),NA())</f>
        <v>1.9679583498500852E-2</v>
      </c>
      <c r="Q3387" s="178">
        <f>IFERROR(_xll.qlIndexFixing(ONIndex1Y,I3387,TRUE,_xll.ohTrigger(RecalcTrigger,Trigger1Y)),NA())</f>
        <v>1.9799176445830513E-2</v>
      </c>
    </row>
    <row r="3388" spans="2:17" x14ac:dyDescent="0.2">
      <c r="B3388" s="39" t="s">
        <v>42</v>
      </c>
      <c r="D3388" s="42">
        <f>_xll.qlCalendarAdvance(Calendar,$D3387,B3388,"f",FALSE)</f>
        <v>63249</v>
      </c>
      <c r="E3388" s="172">
        <f>_xll.qlInterestRateIndexValueDate(IndexON,D3388)</f>
        <v>63249</v>
      </c>
      <c r="F3388" s="188">
        <f>IFERROR(_xll.qlIndexFixing(IndexON,D3388,TRUE,_xll.ohTrigger(RecalcTrigger,TriggerON)),NA())</f>
        <v>1.9180458371141906E-2</v>
      </c>
      <c r="H3388" s="42">
        <f>_xll.qlCalendarAdvance(Calendar,$H3387,B3388,"f",FALSE)</f>
        <v>63249</v>
      </c>
      <c r="I3388" s="172">
        <f>_xll.qlInterestRateIndexValueDate(Index1M,$H3388)</f>
        <v>63249</v>
      </c>
      <c r="J3388" s="177">
        <f>IFERROR(_xll.qlIndexFixing(Index1M,$H3388,TRUE,_xll.ohTrigger(RecalcTrigger,Trigger1M)),NA())</f>
        <v>1.9489114383168735E-2</v>
      </c>
      <c r="K3388" s="44">
        <f>IFERROR(_xll.qlIndexFixing(Index3M,H3388,TRUE,_xll.ohTrigger(RecalcTrigger,Trigger3M)),NA())</f>
        <v>1.9694498456038319E-2</v>
      </c>
      <c r="L3388" s="44">
        <f>IFERROR(_xll.qlIndexFixing(Index6M,$H3388,TRUE,_xll.ohTrigger(RecalcTrigger,Trigger6M)),NA())</f>
        <v>1.9806456180456986E-2</v>
      </c>
      <c r="M3388" s="178">
        <f>IFERROR(_xll.qlIndexFixing(Index1Y,$H3388,TRUE,_xll.ohTrigger(RecalcTrigger,Trigger1Y)),NA())</f>
        <v>2.0049533114470108E-2</v>
      </c>
      <c r="N3388" s="177">
        <f>IFERROR(_xll.qlIndexFixing(ONIndex1M,I3388,TRUE,_xll.ohTrigger(RecalcTrigger,Trigger1M)),NA())</f>
        <v>1.9466847253225561E-2</v>
      </c>
      <c r="O3388" s="44">
        <f>IFERROR(_xll.qlIndexFixing(ONIndex3M,I3388,TRUE,_xll.ohTrigger(RecalcTrigger,Trigger3M)),NA())</f>
        <v>1.9632048331629237E-2</v>
      </c>
      <c r="P3388" s="44">
        <f>IFERROR(_xll.qlIndexFixing(ONIndex6M,I3388,TRUE,_xll.ohTrigger(RecalcTrigger,Trigger6M)),NA())</f>
        <v>1.9681786287947256E-2</v>
      </c>
      <c r="Q3388" s="178">
        <f>IFERROR(_xll.qlIndexFixing(ONIndex1Y,I3388,TRUE,_xll.ohTrigger(RecalcTrigger,Trigger1Y)),NA())</f>
        <v>1.9801382061522821E-2</v>
      </c>
    </row>
    <row r="3389" spans="2:17" x14ac:dyDescent="0.2">
      <c r="B3389" s="39" t="s">
        <v>42</v>
      </c>
      <c r="D3389" s="42">
        <f>_xll.qlCalendarAdvance(Calendar,$D3388,B3389,"f",FALSE)</f>
        <v>63256</v>
      </c>
      <c r="E3389" s="172">
        <f>_xll.qlInterestRateIndexValueDate(IndexON,D3389)</f>
        <v>63256</v>
      </c>
      <c r="F3389" s="188">
        <f>IFERROR(_xll.qlIndexFixing(IndexON,D3389,TRUE,_xll.ohTrigger(RecalcTrigger,TriggerON)),NA())</f>
        <v>1.918269398570982E-2</v>
      </c>
      <c r="H3389" s="42">
        <f>_xll.qlCalendarAdvance(Calendar,$H3388,B3389,"f",FALSE)</f>
        <v>63256</v>
      </c>
      <c r="I3389" s="172">
        <f>_xll.qlInterestRateIndexValueDate(Index1M,$H3389)</f>
        <v>63256</v>
      </c>
      <c r="J3389" s="177">
        <f>IFERROR(_xll.qlIndexFixing(Index1M,$H3389,TRUE,_xll.ohTrigger(RecalcTrigger,Trigger1M)),NA())</f>
        <v>1.9491563352866576E-2</v>
      </c>
      <c r="K3389" s="44">
        <f>IFERROR(_xll.qlIndexFixing(Index3M,H3389,TRUE,_xll.ohTrigger(RecalcTrigger,Trigger3M)),NA())</f>
        <v>1.9696661475930261E-2</v>
      </c>
      <c r="L3389" s="44">
        <f>IFERROR(_xll.qlIndexFixing(Index6M,$H3389,TRUE,_xll.ohTrigger(RecalcTrigger,Trigger6M)),NA())</f>
        <v>1.9808466851452669E-2</v>
      </c>
      <c r="M3389" s="178">
        <f>IFERROR(_xll.qlIndexFixing(Index1Y,$H3389,TRUE,_xll.ohTrigger(RecalcTrigger,Trigger1Y)),NA())</f>
        <v>2.0051367600597558E-2</v>
      </c>
      <c r="N3389" s="177">
        <f>IFERROR(_xll.qlIndexFixing(ONIndex1M,I3389,TRUE,_xll.ohTrigger(RecalcTrigger,Trigger1M)),NA())</f>
        <v>1.9469331123087574E-2</v>
      </c>
      <c r="O3389" s="44">
        <f>IFERROR(_xll.qlIndexFixing(ONIndex3M,I3389,TRUE,_xll.ohTrigger(RecalcTrigger,Trigger3M)),NA())</f>
        <v>1.9634301591836545E-2</v>
      </c>
      <c r="P3389" s="44">
        <f>IFERROR(_xll.qlIndexFixing(ONIndex6M,I3389,TRUE,_xll.ohTrigger(RecalcTrigger,Trigger6M)),NA())</f>
        <v>1.9683974019318873E-2</v>
      </c>
      <c r="Q3389" s="178">
        <f>IFERROR(_xll.qlIndexFixing(ONIndex1Y,I3389,TRUE,_xll.ohTrigger(RecalcTrigger,Trigger1Y)),NA())</f>
        <v>1.9803572599527142E-2</v>
      </c>
    </row>
    <row r="3390" spans="2:17" x14ac:dyDescent="0.2">
      <c r="B3390" s="39" t="s">
        <v>42</v>
      </c>
      <c r="D3390" s="42">
        <f>_xll.qlCalendarAdvance(Calendar,$D3389,B3390,"f",FALSE)</f>
        <v>63263</v>
      </c>
      <c r="E3390" s="172">
        <f>_xll.qlInterestRateIndexValueDate(IndexON,D3390)</f>
        <v>63263</v>
      </c>
      <c r="F3390" s="188">
        <f>IFERROR(_xll.qlIndexFixing(IndexON,D3390,TRUE,_xll.ohTrigger(RecalcTrigger,TriggerON)),NA())</f>
        <v>1.9184914212587723E-2</v>
      </c>
      <c r="H3390" s="42">
        <f>_xll.qlCalendarAdvance(Calendar,$H3389,B3390,"f",FALSE)</f>
        <v>63263</v>
      </c>
      <c r="I3390" s="172">
        <f>_xll.qlInterestRateIndexValueDate(Index1M,$H3390)</f>
        <v>63263</v>
      </c>
      <c r="J3390" s="177">
        <f>IFERROR(_xll.qlIndexFixing(Index1M,$H3390,TRUE,_xll.ohTrigger(RecalcTrigger,Trigger1M)),NA())</f>
        <v>1.9493995197438621E-2</v>
      </c>
      <c r="K3390" s="44">
        <f>IFERROR(_xll.qlIndexFixing(Index3M,H3390,TRUE,_xll.ohTrigger(RecalcTrigger,Trigger3M)),NA())</f>
        <v>1.9698808911662796E-2</v>
      </c>
      <c r="L3390" s="44">
        <f>IFERROR(_xll.qlIndexFixing(Index6M,$H3390,TRUE,_xll.ohTrigger(RecalcTrigger,Trigger6M)),NA())</f>
        <v>1.9810462316775516E-2</v>
      </c>
      <c r="M3390" s="178">
        <f>IFERROR(_xll.qlIndexFixing(Index1Y,$H3390,TRUE,_xll.ohTrigger(RecalcTrigger,Trigger1Y)),NA())</f>
        <v>2.0053186711057602E-2</v>
      </c>
      <c r="N3390" s="177">
        <f>IFERROR(_xll.qlIndexFixing(ONIndex1M,I3390,TRUE,_xll.ohTrigger(RecalcTrigger,Trigger1M)),NA())</f>
        <v>1.9471797896560838E-2</v>
      </c>
      <c r="O3390" s="44">
        <f>IFERROR(_xll.qlIndexFixing(ONIndex3M,I3390,TRUE,_xll.ohTrigger(RecalcTrigger,Trigger3M)),NA())</f>
        <v>1.9636539343027559E-2</v>
      </c>
      <c r="P3390" s="44">
        <f>IFERROR(_xll.qlIndexFixing(ONIndex6M,I3390,TRUE,_xll.ohTrigger(RecalcTrigger,Trigger6M)),NA())</f>
        <v>1.968614669245361E-2</v>
      </c>
      <c r="Q3390" s="178">
        <f>IFERROR(_xll.qlIndexFixing(ONIndex1Y,I3390,TRUE,_xll.ohTrigger(RecalcTrigger,Trigger1Y)),NA())</f>
        <v>1.9805748060329753E-2</v>
      </c>
    </row>
    <row r="3391" spans="2:17" x14ac:dyDescent="0.2">
      <c r="B3391" s="39" t="s">
        <v>42</v>
      </c>
      <c r="D3391" s="42">
        <f>_xll.qlCalendarAdvance(Calendar,$D3390,B3391,"f",FALSE)</f>
        <v>63270</v>
      </c>
      <c r="E3391" s="172">
        <f>_xll.qlInterestRateIndexValueDate(IndexON,D3391)</f>
        <v>63270</v>
      </c>
      <c r="F3391" s="188">
        <f>IFERROR(_xll.qlIndexFixing(IndexON,D3391,TRUE,_xll.ohTrigger(RecalcTrigger,TriggerON)),NA())</f>
        <v>1.9187119051775614E-2</v>
      </c>
      <c r="H3391" s="42">
        <f>_xll.qlCalendarAdvance(Calendar,$H3390,B3391,"f",FALSE)</f>
        <v>63270</v>
      </c>
      <c r="I3391" s="172">
        <f>_xll.qlInterestRateIndexValueDate(Index1M,$H3391)</f>
        <v>63270</v>
      </c>
      <c r="J3391" s="177">
        <f>IFERROR(_xll.qlIndexFixing(Index1M,$H3391,TRUE,_xll.ohTrigger(RecalcTrigger,Trigger1M)),NA())</f>
        <v>1.9496409916870135E-2</v>
      </c>
      <c r="K3391" s="44">
        <f>IFERROR(_xll.qlIndexFixing(Index3M,H3391,TRUE,_xll.ohTrigger(RecalcTrigger,Trigger3M)),NA())</f>
        <v>1.9700940763208608E-2</v>
      </c>
      <c r="L3391" s="44">
        <f>IFERROR(_xll.qlIndexFixing(Index6M,$H3391,TRUE,_xll.ohTrigger(RecalcTrigger,Trigger6M)),NA())</f>
        <v>1.9812442576379714E-2</v>
      </c>
      <c r="M3391" s="178">
        <f>IFERROR(_xll.qlIndexFixing(Index1Y,$H3391,TRUE,_xll.ohTrigger(RecalcTrigger,Trigger1Y)),NA())</f>
        <v>2.0054990445767418E-2</v>
      </c>
      <c r="N3391" s="177">
        <f>IFERROR(_xll.qlIndexFixing(ONIndex1M,I3391,TRUE,_xll.ohTrigger(RecalcTrigger,Trigger1M)),NA())</f>
        <v>1.9474247573483261E-2</v>
      </c>
      <c r="O3391" s="44">
        <f>IFERROR(_xll.qlIndexFixing(ONIndex3M,I3391,TRUE,_xll.ohTrigger(RecalcTrigger,Trigger3M)),NA())</f>
        <v>1.9638761585040188E-2</v>
      </c>
      <c r="P3391" s="44">
        <f>IFERROR(_xll.qlIndexFixing(ONIndex6M,I3391,TRUE,_xll.ohTrigger(RecalcTrigger,Trigger6M)),NA())</f>
        <v>1.968830430751356E-2</v>
      </c>
      <c r="Q3391" s="178">
        <f>IFERROR(_xll.qlIndexFixing(ONIndex1Y,I3391,TRUE,_xll.ohTrigger(RecalcTrigger,Trigger1Y)),NA())</f>
        <v>1.9807908443525424E-2</v>
      </c>
    </row>
    <row r="3392" spans="2:17" x14ac:dyDescent="0.2">
      <c r="B3392" s="39" t="s">
        <v>42</v>
      </c>
      <c r="D3392" s="42">
        <f>_xll.qlCalendarAdvance(Calendar,$D3391,B3392,"f",FALSE)</f>
        <v>63277</v>
      </c>
      <c r="E3392" s="172">
        <f>_xll.qlInterestRateIndexValueDate(IndexON,D3392)</f>
        <v>63277</v>
      </c>
      <c r="F3392" s="188">
        <f>IFERROR(_xll.qlIndexFixing(IndexON,D3392,TRUE,_xll.ohTrigger(RecalcTrigger,TriggerON)),NA())</f>
        <v>1.9189308503435587E-2</v>
      </c>
      <c r="H3392" s="42">
        <f>_xll.qlCalendarAdvance(Calendar,$H3391,B3392,"f",FALSE)</f>
        <v>63277</v>
      </c>
      <c r="I3392" s="172">
        <f>_xll.qlInterestRateIndexValueDate(Index1M,$H3392)</f>
        <v>63277</v>
      </c>
      <c r="J3392" s="177">
        <f>IFERROR(_xll.qlIndexFixing(Index1M,$H3392,TRUE,_xll.ohTrigger(RecalcTrigger,Trigger1M)),NA())</f>
        <v>1.9496736537145492E-2</v>
      </c>
      <c r="K3392" s="44">
        <f>IFERROR(_xll.qlIndexFixing(Index3M,H3392,TRUE,_xll.ohTrigger(RecalcTrigger,Trigger3M)),NA())</f>
        <v>1.970305703054568E-2</v>
      </c>
      <c r="L3392" s="44">
        <f>IFERROR(_xll.qlIndexFixing(Index6M,$H3392,TRUE,_xll.ohTrigger(RecalcTrigger,Trigger6M)),NA())</f>
        <v>1.98144076302199E-2</v>
      </c>
      <c r="M3392" s="178">
        <f>IFERROR(_xll.qlIndexFixing(Index1Y,$H3392,TRUE,_xll.ohTrigger(RecalcTrigger,Trigger1Y)),NA())</f>
        <v>2.0056778804645736E-2</v>
      </c>
      <c r="N3392" s="177">
        <f>IFERROR(_xll.qlIndexFixing(ONIndex1M,I3392,TRUE,_xll.ohTrigger(RecalcTrigger,Trigger1M)),NA())</f>
        <v>1.9476680154097981E-2</v>
      </c>
      <c r="O3392" s="44">
        <f>IFERROR(_xll.qlIndexFixing(ONIndex3M,I3392,TRUE,_xll.ohTrigger(RecalcTrigger,Trigger3M)),NA())</f>
        <v>1.9640968317793384E-2</v>
      </c>
      <c r="P3392" s="44">
        <f>IFERROR(_xll.qlIndexFixing(ONIndex6M,I3392,TRUE,_xll.ohTrigger(RecalcTrigger,Trigger6M)),NA())</f>
        <v>1.9690446864498723E-2</v>
      </c>
      <c r="Q3392" s="178">
        <f>IFERROR(_xll.qlIndexFixing(ONIndex1Y,I3392,TRUE,_xll.ohTrigger(RecalcTrigger,Trigger1Y)),NA())</f>
        <v>1.9810053749357293E-2</v>
      </c>
    </row>
    <row r="3393" spans="2:17" x14ac:dyDescent="0.2">
      <c r="B3393" s="39" t="s">
        <v>42</v>
      </c>
      <c r="D3393" s="42">
        <f>_xll.qlCalendarAdvance(Calendar,$D3392,B3393,"f",FALSE)</f>
        <v>63284</v>
      </c>
      <c r="E3393" s="172">
        <f>_xll.qlInterestRateIndexValueDate(IndexON,D3393)</f>
        <v>63284</v>
      </c>
      <c r="F3393" s="188">
        <f>IFERROR(_xll.qlIndexFixing(IndexON,D3393,TRUE,_xll.ohTrigger(RecalcTrigger,TriggerON)),NA())</f>
        <v>1.9191482567081364E-2</v>
      </c>
      <c r="H3393" s="42">
        <f>_xll.qlCalendarAdvance(Calendar,$H3392,B3393,"f",FALSE)</f>
        <v>63284</v>
      </c>
      <c r="I3393" s="172">
        <f>_xll.qlInterestRateIndexValueDate(Index1M,$H3393)</f>
        <v>63284</v>
      </c>
      <c r="J3393" s="177">
        <f>IFERROR(_xll.qlIndexFixing(Index1M,$H3393,TRUE,_xll.ohTrigger(RecalcTrigger,Trigger1M)),NA())</f>
        <v>1.949912029420553E-2</v>
      </c>
      <c r="K3393" s="44">
        <f>IFERROR(_xll.qlIndexFixing(Index3M,H3393,TRUE,_xll.ohTrigger(RecalcTrigger,Trigger3M)),NA())</f>
        <v>1.9704479594304561E-2</v>
      </c>
      <c r="L3393" s="44">
        <f>IFERROR(_xll.qlIndexFixing(Index6M,$H3393,TRUE,_xll.ohTrigger(RecalcTrigger,Trigger6M)),NA())</f>
        <v>1.981568732406205E-2</v>
      </c>
      <c r="M3393" s="178">
        <f>IFERROR(_xll.qlIndexFixing(Index1Y,$H3393,TRUE,_xll.ohTrigger(RecalcTrigger,Trigger1Y)),NA())</f>
        <v>2.0058551787611512E-2</v>
      </c>
      <c r="N3393" s="177">
        <f>IFERROR(_xll.qlIndexFixing(ONIndex1M,I3393,TRUE,_xll.ohTrigger(RecalcTrigger,Trigger1M)),NA())</f>
        <v>1.9479095638242905E-2</v>
      </c>
      <c r="O3393" s="44">
        <f>IFERROR(_xll.qlIndexFixing(ONIndex3M,I3393,TRUE,_xll.ohTrigger(RecalcTrigger,Trigger3M)),NA())</f>
        <v>1.964315954144924E-2</v>
      </c>
      <c r="P3393" s="44">
        <f>IFERROR(_xll.qlIndexFixing(ONIndex6M,I3393,TRUE,_xll.ohTrigger(RecalcTrigger,Trigger6M)),NA())</f>
        <v>1.9692574363247006E-2</v>
      </c>
      <c r="Q3393" s="178">
        <f>IFERROR(_xll.qlIndexFixing(ONIndex1Y,I3393,TRUE,_xll.ohTrigger(RecalcTrigger,Trigger1Y)),NA())</f>
        <v>1.9812183977663267E-2</v>
      </c>
    </row>
    <row r="3394" spans="2:17" x14ac:dyDescent="0.2">
      <c r="B3394" s="39" t="s">
        <v>42</v>
      </c>
      <c r="D3394" s="42">
        <f>_xll.qlCalendarAdvance(Calendar,$D3393,B3394,"f",FALSE)</f>
        <v>63291</v>
      </c>
      <c r="E3394" s="172">
        <f>_xll.qlInterestRateIndexValueDate(IndexON,D3394)</f>
        <v>63291</v>
      </c>
      <c r="F3394" s="188">
        <f>IFERROR(_xll.qlIndexFixing(IndexON,D3394,TRUE,_xll.ohTrigger(RecalcTrigger,TriggerON)),NA())</f>
        <v>1.9193641243280268E-2</v>
      </c>
      <c r="H3394" s="42">
        <f>_xll.qlCalendarAdvance(Calendar,$H3393,B3394,"f",FALSE)</f>
        <v>63291</v>
      </c>
      <c r="I3394" s="172">
        <f>_xll.qlInterestRateIndexValueDate(Index1M,$H3394)</f>
        <v>63291</v>
      </c>
      <c r="J3394" s="177">
        <f>IFERROR(_xll.qlIndexFixing(Index1M,$H3394,TRUE,_xll.ohTrigger(RecalcTrigger,Trigger1M)),NA())</f>
        <v>1.9501486928796129E-2</v>
      </c>
      <c r="K3394" s="44">
        <f>IFERROR(_xll.qlIndexFixing(Index3M,H3394,TRUE,_xll.ohTrigger(RecalcTrigger,Trigger3M)),NA())</f>
        <v>1.9706565693959788E-2</v>
      </c>
      <c r="L3394" s="44">
        <f>IFERROR(_xll.qlIndexFixing(Index6M,$H3394,TRUE,_xll.ohTrigger(RecalcTrigger,Trigger6M)),NA())</f>
        <v>1.9817622947805674E-2</v>
      </c>
      <c r="M3394" s="178">
        <f>IFERROR(_xll.qlIndexFixing(Index1Y,$H3394,TRUE,_xll.ohTrigger(RecalcTrigger,Trigger1Y)),NA())</f>
        <v>2.0060309394584142E-2</v>
      </c>
      <c r="N3394" s="177">
        <f>IFERROR(_xll.qlIndexFixing(ONIndex1M,I3394,TRUE,_xll.ohTrigger(RecalcTrigger,Trigger1M)),NA())</f>
        <v>1.9481494025836987E-2</v>
      </c>
      <c r="O3394" s="44">
        <f>IFERROR(_xll.qlIndexFixing(ONIndex3M,I3394,TRUE,_xll.ohTrigger(RecalcTrigger,Trigger3M)),NA())</f>
        <v>1.9645335256007757E-2</v>
      </c>
      <c r="P3394" s="44">
        <f>IFERROR(_xll.qlIndexFixing(ONIndex6M,I3394,TRUE,_xll.ohTrigger(RecalcTrigger,Trigger6M)),NA())</f>
        <v>1.9694686803920503E-2</v>
      </c>
      <c r="Q3394" s="178">
        <f>IFERROR(_xll.qlIndexFixing(ONIndex1Y,I3394,TRUE,_xll.ohTrigger(RecalcTrigger,Trigger1Y)),NA())</f>
        <v>1.9814299128686486E-2</v>
      </c>
    </row>
    <row r="3395" spans="2:17" x14ac:dyDescent="0.2">
      <c r="B3395" s="39" t="s">
        <v>42</v>
      </c>
      <c r="D3395" s="42">
        <f>_xll.qlCalendarAdvance(Calendar,$D3394,B3395,"f",FALSE)</f>
        <v>63298</v>
      </c>
      <c r="E3395" s="172">
        <f>_xll.qlInterestRateIndexValueDate(IndexON,D3395)</f>
        <v>63298</v>
      </c>
      <c r="F3395" s="188">
        <f>IFERROR(_xll.qlIndexFixing(IndexON,D3395,TRUE,_xll.ohTrigger(RecalcTrigger,TriggerON)),NA())</f>
        <v>1.9195784531627069E-2</v>
      </c>
      <c r="H3395" s="42">
        <f>_xll.qlCalendarAdvance(Calendar,$H3394,B3395,"f",FALSE)</f>
        <v>63298</v>
      </c>
      <c r="I3395" s="172">
        <f>_xll.qlInterestRateIndexValueDate(Index1M,$H3395)</f>
        <v>63298</v>
      </c>
      <c r="J3395" s="177">
        <f>IFERROR(_xll.qlIndexFixing(Index1M,$H3395,TRUE,_xll.ohTrigger(RecalcTrigger,Trigger1M)),NA())</f>
        <v>1.9503836440909177E-2</v>
      </c>
      <c r="K3395" s="44">
        <f>IFERROR(_xll.qlIndexFixing(Index3M,H3395,TRUE,_xll.ohTrigger(RecalcTrigger,Trigger3M)),NA())</f>
        <v>1.9708636210159051E-2</v>
      </c>
      <c r="L3395" s="44">
        <f>IFERROR(_xll.qlIndexFixing(Index6M,$H3395,TRUE,_xll.ohTrigger(RecalcTrigger,Trigger6M)),NA())</f>
        <v>1.9819543366467188E-2</v>
      </c>
      <c r="M3395" s="178">
        <f>IFERROR(_xll.qlIndexFixing(Index1Y,$H3395,TRUE,_xll.ohTrigger(RecalcTrigger,Trigger1Y)),NA())</f>
        <v>2.0062051625485022E-2</v>
      </c>
      <c r="N3395" s="177">
        <f>IFERROR(_xll.qlIndexFixing(ONIndex1M,I3395,TRUE,_xll.ohTrigger(RecalcTrigger,Trigger1M)),NA())</f>
        <v>1.9483875317204413E-2</v>
      </c>
      <c r="O3395" s="44">
        <f>IFERROR(_xll.qlIndexFixing(ONIndex3M,I3395,TRUE,_xll.ohTrigger(RecalcTrigger,Trigger3M)),NA())</f>
        <v>1.9647495461306841E-2</v>
      </c>
      <c r="P3395" s="44">
        <f>IFERROR(_xll.qlIndexFixing(ONIndex6M,I3395,TRUE,_xll.ohTrigger(RecalcTrigger,Trigger6M)),NA())</f>
        <v>1.9696784186681304E-2</v>
      </c>
      <c r="Q3395" s="178">
        <f>IFERROR(_xll.qlIndexFixing(ONIndex1Y,I3395,TRUE,_xll.ohTrigger(RecalcTrigger,Trigger1Y)),NA())</f>
        <v>1.9816399202264856E-2</v>
      </c>
    </row>
    <row r="3396" spans="2:17" x14ac:dyDescent="0.2">
      <c r="B3396" s="39" t="s">
        <v>42</v>
      </c>
      <c r="D3396" s="42">
        <f>_xll.qlCalendarAdvance(Calendar,$D3395,B3396,"f",FALSE)</f>
        <v>63305</v>
      </c>
      <c r="E3396" s="172">
        <f>_xll.qlInterestRateIndexValueDate(IndexON,D3396)</f>
        <v>63305</v>
      </c>
      <c r="F3396" s="188">
        <f>IFERROR(_xll.qlIndexFixing(IndexON,D3396,TRUE,_xll.ohTrigger(RecalcTrigger,TriggerON)),NA())</f>
        <v>1.9197912432364905E-2</v>
      </c>
      <c r="H3396" s="42">
        <f>_xll.qlCalendarAdvance(Calendar,$H3395,B3396,"f",FALSE)</f>
        <v>63305</v>
      </c>
      <c r="I3396" s="172">
        <f>_xll.qlInterestRateIndexValueDate(Index1M,$H3396)</f>
        <v>63305</v>
      </c>
      <c r="J3396" s="177">
        <f>IFERROR(_xll.qlIndexFixing(Index1M,$H3396,TRUE,_xll.ohTrigger(RecalcTrigger,Trigger1M)),NA())</f>
        <v>1.9506168830523068E-2</v>
      </c>
      <c r="K3396" s="44">
        <f>IFERROR(_xll.qlIndexFixing(Index3M,H3396,TRUE,_xll.ohTrigger(RecalcTrigger,Trigger3M)),NA())</f>
        <v>1.971069114287919E-2</v>
      </c>
      <c r="L3396" s="44">
        <f>IFERROR(_xll.qlIndexFixing(Index6M,$H3396,TRUE,_xll.ohTrigger(RecalcTrigger,Trigger6M)),NA())</f>
        <v>1.982144858000319E-2</v>
      </c>
      <c r="M3396" s="178">
        <f>IFERROR(_xll.qlIndexFixing(Index1Y,$H3396,TRUE,_xll.ohTrigger(RecalcTrigger,Trigger1Y)),NA())</f>
        <v>2.0063778480234884E-2</v>
      </c>
      <c r="N3396" s="177">
        <f>IFERROR(_xll.qlIndexFixing(ONIndex1M,I3396,TRUE,_xll.ohTrigger(RecalcTrigger,Trigger1M)),NA())</f>
        <v>1.9486239511858905E-2</v>
      </c>
      <c r="O3396" s="44">
        <f>IFERROR(_xll.qlIndexFixing(ONIndex3M,I3396,TRUE,_xll.ohTrigger(RecalcTrigger,Trigger3M)),NA())</f>
        <v>1.9649640157427539E-2</v>
      </c>
      <c r="P3396" s="44">
        <f>IFERROR(_xll.qlIndexFixing(ONIndex6M,I3396,TRUE,_xll.ohTrigger(RecalcTrigger,Trigger6M)),NA())</f>
        <v>1.969886651112418E-2</v>
      </c>
      <c r="Q3396" s="178">
        <f>IFERROR(_xll.qlIndexFixing(ONIndex1Y,I3396,TRUE,_xll.ohTrigger(RecalcTrigger,Trigger1Y)),NA())</f>
        <v>1.9818484198236286E-2</v>
      </c>
    </row>
    <row r="3397" spans="2:17" x14ac:dyDescent="0.2">
      <c r="B3397" s="39" t="s">
        <v>42</v>
      </c>
      <c r="D3397" s="42">
        <f>_xll.qlCalendarAdvance(Calendar,$D3396,B3397,"f",FALSE)</f>
        <v>63312</v>
      </c>
      <c r="E3397" s="172">
        <f>_xll.qlInterestRateIndexValueDate(IndexON,D3397)</f>
        <v>63312</v>
      </c>
      <c r="F3397" s="188">
        <f>IFERROR(_xll.qlIndexFixing(IndexON,D3397,TRUE,_xll.ohTrigger(RecalcTrigger,TriggerON)),NA())</f>
        <v>1.9200024945331684E-2</v>
      </c>
      <c r="H3397" s="42">
        <f>_xll.qlCalendarAdvance(Calendar,$H3396,B3397,"f",FALSE)</f>
        <v>63312</v>
      </c>
      <c r="I3397" s="172">
        <f>_xll.qlInterestRateIndexValueDate(Index1M,$H3397)</f>
        <v>63312</v>
      </c>
      <c r="J3397" s="177">
        <f>IFERROR(_xll.qlIndexFixing(Index1M,$H3397,TRUE,_xll.ohTrigger(RecalcTrigger,Trigger1M)),NA())</f>
        <v>1.9510538604955472E-2</v>
      </c>
      <c r="K3397" s="44">
        <f>IFERROR(_xll.qlIndexFixing(Index3M,H3397,TRUE,_xll.ohTrigger(RecalcTrigger,Trigger3M)),NA())</f>
        <v>1.9713404603212799E-2</v>
      </c>
      <c r="L3397" s="44">
        <f>IFERROR(_xll.qlIndexFixing(Index6M,$H3397,TRUE,_xll.ohTrigger(RecalcTrigger,Trigger6M)),NA())</f>
        <v>1.9824004811411028E-2</v>
      </c>
      <c r="M3397" s="178">
        <f>IFERROR(_xll.qlIndexFixing(Index1Y,$H3397,TRUE,_xll.ohTrigger(RecalcTrigger,Trigger1Y)),NA())</f>
        <v>2.0065489958755567E-2</v>
      </c>
      <c r="N3397" s="177">
        <f>IFERROR(_xll.qlIndexFixing(ONIndex1M,I3397,TRUE,_xll.ohTrigger(RecalcTrigger,Trigger1M)),NA())</f>
        <v>1.948858661028674E-2</v>
      </c>
      <c r="O3397" s="44">
        <f>IFERROR(_xll.qlIndexFixing(ONIndex3M,I3397,TRUE,_xll.ohTrigger(RecalcTrigger,Trigger3M)),NA())</f>
        <v>1.9651769344450898E-2</v>
      </c>
      <c r="P3397" s="44">
        <f>IFERROR(_xll.qlIndexFixing(ONIndex6M,I3397,TRUE,_xll.ohTrigger(RecalcTrigger,Trigger6M)),NA())</f>
        <v>1.9700933777411223E-2</v>
      </c>
      <c r="Q3397" s="178">
        <f>IFERROR(_xll.qlIndexFixing(ONIndex1Y,I3397,TRUE,_xll.ohTrigger(RecalcTrigger,Trigger1Y)),NA())</f>
        <v>1.982055411692496E-2</v>
      </c>
    </row>
    <row r="3398" spans="2:17" x14ac:dyDescent="0.2">
      <c r="B3398" s="39" t="s">
        <v>42</v>
      </c>
      <c r="D3398" s="42">
        <f>_xll.qlCalendarAdvance(Calendar,$D3397,B3398,"f",FALSE)</f>
        <v>63319</v>
      </c>
      <c r="E3398" s="172">
        <f>_xll.qlInterestRateIndexValueDate(IndexON,D3398)</f>
        <v>63319</v>
      </c>
      <c r="F3398" s="188">
        <f>IFERROR(_xll.qlIndexFixing(IndexON,D3398,TRUE,_xll.ohTrigger(RecalcTrigger,TriggerON)),NA())</f>
        <v>1.9202122070770544E-2</v>
      </c>
      <c r="H3398" s="42">
        <f>_xll.qlCalendarAdvance(Calendar,$H3397,B3398,"f",FALSE)</f>
        <v>63319</v>
      </c>
      <c r="I3398" s="172">
        <f>_xll.qlInterestRateIndexValueDate(Index1M,$H3398)</f>
        <v>63319</v>
      </c>
      <c r="J3398" s="177">
        <f>IFERROR(_xll.qlIndexFixing(Index1M,$H3398,TRUE,_xll.ohTrigger(RecalcTrigger,Trigger1M)),NA())</f>
        <v>1.9512833448115923E-2</v>
      </c>
      <c r="K3398" s="44">
        <f>IFERROR(_xll.qlIndexFixing(Index3M,H3398,TRUE,_xll.ohTrigger(RecalcTrigger,Trigger3M)),NA())</f>
        <v>1.9715427364773257E-2</v>
      </c>
      <c r="L3398" s="44">
        <f>IFERROR(_xll.qlIndexFixing(Index6M,$H3398,TRUE,_xll.ohTrigger(RecalcTrigger,Trigger6M)),NA())</f>
        <v>1.9825878629742139E-2</v>
      </c>
      <c r="M3398" s="178">
        <f>IFERROR(_xll.qlIndexFixing(Index1Y,$H3398,TRUE,_xll.ohTrigger(RecalcTrigger,Trigger1Y)),NA())</f>
        <v>2.0067186060969577E-2</v>
      </c>
      <c r="N3398" s="177">
        <f>IFERROR(_xll.qlIndexFixing(ONIndex1M,I3398,TRUE,_xll.ohTrigger(RecalcTrigger,Trigger1M)),NA())</f>
        <v>1.9490916612325826E-2</v>
      </c>
      <c r="O3398" s="44">
        <f>IFERROR(_xll.qlIndexFixing(ONIndex3M,I3398,TRUE,_xll.ohTrigger(RecalcTrigger,Trigger3M)),NA())</f>
        <v>1.9653883022457963E-2</v>
      </c>
      <c r="P3398" s="44">
        <f>IFERROR(_xll.qlIndexFixing(ONIndex6M,I3398,TRUE,_xll.ohTrigger(RecalcTrigger,Trigger6M)),NA())</f>
        <v>1.970298598578557E-2</v>
      </c>
      <c r="Q3398" s="178">
        <f>IFERROR(_xll.qlIndexFixing(ONIndex1Y,I3398,TRUE,_xll.ohTrigger(RecalcTrigger,Trigger1Y)),NA())</f>
        <v>1.982260895808774E-2</v>
      </c>
    </row>
    <row r="3399" spans="2:17" x14ac:dyDescent="0.2">
      <c r="B3399" s="39" t="s">
        <v>42</v>
      </c>
      <c r="D3399" s="42">
        <f>_xll.qlCalendarAdvance(Calendar,$D3398,B3399,"f",FALSE)</f>
        <v>63326</v>
      </c>
      <c r="E3399" s="172">
        <f>_xll.qlInterestRateIndexValueDate(IndexON,D3399)</f>
        <v>63326</v>
      </c>
      <c r="F3399" s="188">
        <f>IFERROR(_xll.qlIndexFixing(IndexON,D3399,TRUE,_xll.ohTrigger(RecalcTrigger,TriggerON)),NA())</f>
        <v>1.9204203808357301E-2</v>
      </c>
      <c r="H3399" s="42">
        <f>_xll.qlCalendarAdvance(Calendar,$H3398,B3399,"f",FALSE)</f>
        <v>63326</v>
      </c>
      <c r="I3399" s="172">
        <f>_xll.qlInterestRateIndexValueDate(Index1M,$H3399)</f>
        <v>63326</v>
      </c>
      <c r="J3399" s="177">
        <f>IFERROR(_xll.qlIndexFixing(Index1M,$H3399,TRUE,_xll.ohTrigger(RecalcTrigger,Trigger1M)),NA())</f>
        <v>1.9515111166049884E-2</v>
      </c>
      <c r="K3399" s="44">
        <f>IFERROR(_xll.qlIndexFixing(Index3M,H3399,TRUE,_xll.ohTrigger(RecalcTrigger,Trigger3M)),NA())</f>
        <v>1.9717434541954074E-2</v>
      </c>
      <c r="L3399" s="44">
        <f>IFERROR(_xll.qlIndexFixing(Index6M,$H3399,TRUE,_xll.ohTrigger(RecalcTrigger,Trigger6M)),NA())</f>
        <v>1.9827737242002225E-2</v>
      </c>
      <c r="M3399" s="178">
        <f>IFERROR(_xll.qlIndexFixing(Index1Y,$H3399,TRUE,_xll.ohTrigger(RecalcTrigger,Trigger1Y)),NA())</f>
        <v>2.0068866786800532E-2</v>
      </c>
      <c r="N3399" s="177">
        <f>IFERROR(_xll.qlIndexFixing(ONIndex1M,I3399,TRUE,_xll.ohTrigger(RecalcTrigger,Trigger1M)),NA())</f>
        <v>1.9493229517733024E-2</v>
      </c>
      <c r="O3399" s="44">
        <f>IFERROR(_xll.qlIndexFixing(ONIndex3M,I3399,TRUE,_xll.ohTrigger(RecalcTrigger,Trigger3M)),NA())</f>
        <v>1.965598119112455E-2</v>
      </c>
      <c r="P3399" s="44">
        <f>IFERROR(_xll.qlIndexFixing(ONIndex6M,I3399,TRUE,_xll.ohTrigger(RecalcTrigger,Trigger6M)),NA())</f>
        <v>1.9705023135760946E-2</v>
      </c>
      <c r="Q3399" s="178">
        <f>IFERROR(_xll.qlIndexFixing(ONIndex1Y,I3399,TRUE,_xll.ohTrigger(RecalcTrigger,Trigger1Y)),NA())</f>
        <v>1.9824648721967764E-2</v>
      </c>
    </row>
    <row r="3400" spans="2:17" x14ac:dyDescent="0.2">
      <c r="B3400" s="39" t="s">
        <v>42</v>
      </c>
      <c r="D3400" s="42">
        <f>_xll.qlCalendarAdvance(Calendar,$D3399,B3400,"f",FALSE)</f>
        <v>63333</v>
      </c>
      <c r="E3400" s="172">
        <f>_xll.qlInterestRateIndexValueDate(IndexON,D3400)</f>
        <v>63333</v>
      </c>
      <c r="F3400" s="188">
        <f>IFERROR(_xll.qlIndexFixing(IndexON,D3400,TRUE,_xll.ohTrigger(RecalcTrigger,TriggerON)),NA())</f>
        <v>1.9206270158173E-2</v>
      </c>
      <c r="H3400" s="42">
        <f>_xll.qlCalendarAdvance(Calendar,$H3399,B3400,"f",FALSE)</f>
        <v>63333</v>
      </c>
      <c r="I3400" s="172">
        <f>_xll.qlInterestRateIndexValueDate(Index1M,$H3400)</f>
        <v>63333</v>
      </c>
      <c r="J3400" s="177">
        <f>IFERROR(_xll.qlIndexFixing(Index1M,$H3400,TRUE,_xll.ohTrigger(RecalcTrigger,Trigger1M)),NA())</f>
        <v>1.9517371758747529E-2</v>
      </c>
      <c r="K3400" s="44">
        <f>IFERROR(_xll.qlIndexFixing(Index3M,H3400,TRUE,_xll.ohTrigger(RecalcTrigger,Trigger3M)),NA())</f>
        <v>1.9719426134729698E-2</v>
      </c>
      <c r="L3400" s="44">
        <f>IFERROR(_xll.qlIndexFixing(Index6M,$H3400,TRUE,_xll.ohTrigger(RecalcTrigger,Trigger6M)),NA())</f>
        <v>1.9829580648150769E-2</v>
      </c>
      <c r="M3400" s="178">
        <f>IFERROR(_xll.qlIndexFixing(Index1Y,$H3400,TRUE,_xll.ohTrigger(RecalcTrigger,Trigger1Y)),NA())</f>
        <v>2.007053213617227E-2</v>
      </c>
      <c r="N3400" s="177">
        <f>IFERROR(_xll.qlIndexFixing(ONIndex1M,I3400,TRUE,_xll.ohTrigger(RecalcTrigger,Trigger1M)),NA())</f>
        <v>1.9495525326832519E-2</v>
      </c>
      <c r="O3400" s="44">
        <f>IFERROR(_xll.qlIndexFixing(ONIndex3M,I3400,TRUE,_xll.ohTrigger(RecalcTrigger,Trigger3M)),NA())</f>
        <v>1.9658063850693797E-2</v>
      </c>
      <c r="P3400" s="44">
        <f>IFERROR(_xll.qlIndexFixing(ONIndex6M,I3400,TRUE,_xll.ohTrigger(RecalcTrigger,Trigger6M)),NA())</f>
        <v>1.9707045227742581E-2</v>
      </c>
      <c r="Q3400" s="178">
        <f>IFERROR(_xll.qlIndexFixing(ONIndex1Y,I3400,TRUE,_xll.ohTrigger(RecalcTrigger,Trigger1Y)),NA())</f>
        <v>1.9826673408159801E-2</v>
      </c>
    </row>
    <row r="3401" spans="2:17" x14ac:dyDescent="0.2">
      <c r="B3401" s="39" t="s">
        <v>42</v>
      </c>
      <c r="D3401" s="42">
        <f>_xll.qlCalendarAdvance(Calendar,$D3400,B3401,"f",FALSE)</f>
        <v>63340</v>
      </c>
      <c r="E3401" s="172">
        <f>_xll.qlInterestRateIndexValueDate(IndexON,D3401)</f>
        <v>63340</v>
      </c>
      <c r="F3401" s="188">
        <f>IFERROR(_xll.qlIndexFixing(IndexON,D3401,TRUE,_xll.ohTrigger(RecalcTrigger,TriggerON)),NA())</f>
        <v>1.9208321120541827E-2</v>
      </c>
      <c r="H3401" s="42">
        <f>_xll.qlCalendarAdvance(Calendar,$H3400,B3401,"f",FALSE)</f>
        <v>63340</v>
      </c>
      <c r="I3401" s="172">
        <f>_xll.qlInterestRateIndexValueDate(Index1M,$H3401)</f>
        <v>63340</v>
      </c>
      <c r="J3401" s="177">
        <f>IFERROR(_xll.qlIndexFixing(Index1M,$H3401,TRUE,_xll.ohTrigger(RecalcTrigger,Trigger1M)),NA())</f>
        <v>1.9517573940861992E-2</v>
      </c>
      <c r="K3401" s="44">
        <f>IFERROR(_xll.qlIndexFixing(Index3M,H3401,TRUE,_xll.ohTrigger(RecalcTrigger,Trigger3M)),NA())</f>
        <v>1.972140214307987E-2</v>
      </c>
      <c r="L3401" s="44">
        <f>IFERROR(_xll.qlIndexFixing(Index6M,$H3401,TRUE,_xll.ohTrigger(RecalcTrigger,Trigger6M)),NA())</f>
        <v>1.9830746569293387E-2</v>
      </c>
      <c r="M3401" s="178">
        <f>IFERROR(_xll.qlIndexFixing(Index1Y,$H3401,TRUE,_xll.ohTrigger(RecalcTrigger,Trigger1Y)),NA())</f>
        <v>2.0072182109009296E-2</v>
      </c>
      <c r="N3401" s="177">
        <f>IFERROR(_xll.qlIndexFixing(ONIndex1M,I3401,TRUE,_xll.ohTrigger(RecalcTrigger,Trigger1M)),NA())</f>
        <v>1.9497804039462219E-2</v>
      </c>
      <c r="O3401" s="44">
        <f>IFERROR(_xll.qlIndexFixing(ONIndex3M,I3401,TRUE,_xll.ohTrigger(RecalcTrigger,Trigger3M)),NA())</f>
        <v>1.966013100124675E-2</v>
      </c>
      <c r="P3401" s="44">
        <f>IFERROR(_xll.qlIndexFixing(ONIndex6M,I3401,TRUE,_xll.ohTrigger(RecalcTrigger,Trigger6M)),NA())</f>
        <v>1.9709052261649429E-2</v>
      </c>
      <c r="Q3401" s="178">
        <f>IFERROR(_xll.qlIndexFixing(ONIndex1Y,I3401,TRUE,_xll.ohTrigger(RecalcTrigger,Trigger1Y)),NA())</f>
        <v>1.9828683017069082E-2</v>
      </c>
    </row>
    <row r="3402" spans="2:17" x14ac:dyDescent="0.2">
      <c r="B3402" s="39" t="s">
        <v>42</v>
      </c>
      <c r="D3402" s="42">
        <f>_xll.qlCalendarAdvance(Calendar,$D3401,B3402,"f",FALSE)</f>
        <v>63347</v>
      </c>
      <c r="E3402" s="172">
        <f>_xll.qlInterestRateIndexValueDate(IndexON,D3402)</f>
        <v>63347</v>
      </c>
      <c r="F3402" s="188">
        <f>IFERROR(_xll.qlIndexFixing(IndexON,D3402,TRUE,_xll.ohTrigger(RecalcTrigger,TriggerON)),NA())</f>
        <v>1.921035669505855E-2</v>
      </c>
      <c r="H3402" s="42">
        <f>_xll.qlCalendarAdvance(Calendar,$H3401,B3402,"f",FALSE)</f>
        <v>63347</v>
      </c>
      <c r="I3402" s="172">
        <f>_xll.qlInterestRateIndexValueDate(Index1M,$H3402)</f>
        <v>63347</v>
      </c>
      <c r="J3402" s="177">
        <f>IFERROR(_xll.qlIndexFixing(Index1M,$H3402,TRUE,_xll.ohTrigger(RecalcTrigger,Trigger1M)),NA())</f>
        <v>1.9519803595321537E-2</v>
      </c>
      <c r="K3402" s="44">
        <f>IFERROR(_xll.qlIndexFixing(Index3M,H3402,TRUE,_xll.ohTrigger(RecalcTrigger,Trigger3M)),NA())</f>
        <v>1.9723362566979041E-2</v>
      </c>
      <c r="L3402" s="44">
        <f>IFERROR(_xll.qlIndexFixing(Index6M,$H3402,TRUE,_xll.ohTrigger(RecalcTrigger,Trigger6M)),NA())</f>
        <v>1.9832560551179039E-2</v>
      </c>
      <c r="M3402" s="178">
        <f>IFERROR(_xll.qlIndexFixing(Index1Y,$H3402,TRUE,_xll.ohTrigger(RecalcTrigger,Trigger1Y)),NA())</f>
        <v>2.0073816705237002E-2</v>
      </c>
      <c r="N3402" s="177">
        <f>IFERROR(_xll.qlIndexFixing(ONIndex1M,I3402,TRUE,_xll.ohTrigger(RecalcTrigger,Trigger1M)),NA())</f>
        <v>1.9500065655703169E-2</v>
      </c>
      <c r="O3402" s="44">
        <f>IFERROR(_xll.qlIndexFixing(ONIndex3M,I3402,TRUE,_xll.ohTrigger(RecalcTrigger,Trigger3M)),NA())</f>
        <v>1.9662182642459225E-2</v>
      </c>
      <c r="P3402" s="44">
        <f>IFERROR(_xll.qlIndexFixing(ONIndex6M,I3402,TRUE,_xll.ohTrigger(RecalcTrigger,Trigger6M)),NA())</f>
        <v>1.971104423748149E-2</v>
      </c>
      <c r="Q3402" s="178">
        <f>IFERROR(_xll.qlIndexFixing(ONIndex1Y,I3402,TRUE,_xll.ohTrigger(RecalcTrigger,Trigger1Y)),NA())</f>
        <v>1.9830677548452469E-2</v>
      </c>
    </row>
    <row r="3403" spans="2:17" x14ac:dyDescent="0.2">
      <c r="B3403" s="39" t="s">
        <v>42</v>
      </c>
      <c r="D3403" s="42">
        <f>_xll.qlCalendarAdvance(Calendar,$D3402,B3403,"f",FALSE)</f>
        <v>63354</v>
      </c>
      <c r="E3403" s="172">
        <f>_xll.qlInterestRateIndexValueDate(IndexON,D3403)</f>
        <v>63354</v>
      </c>
      <c r="F3403" s="188">
        <f>IFERROR(_xll.qlIndexFixing(IndexON,D3403,TRUE,_xll.ohTrigger(RecalcTrigger,TriggerON)),NA())</f>
        <v>1.9212376881804216E-2</v>
      </c>
      <c r="H3403" s="42">
        <f>_xll.qlCalendarAdvance(Calendar,$H3402,B3403,"f",FALSE)</f>
        <v>63354</v>
      </c>
      <c r="I3403" s="172">
        <f>_xll.qlInterestRateIndexValueDate(Index1M,$H3403)</f>
        <v>63354</v>
      </c>
      <c r="J3403" s="177">
        <f>IFERROR(_xll.qlIndexFixing(Index1M,$H3403,TRUE,_xll.ohTrigger(RecalcTrigger,Trigger1M)),NA())</f>
        <v>1.9522016127211682E-2</v>
      </c>
      <c r="K3403" s="44">
        <f>IFERROR(_xll.qlIndexFixing(Index3M,H3403,TRUE,_xll.ohTrigger(RecalcTrigger,Trigger3M)),NA())</f>
        <v>1.9725307406405188E-2</v>
      </c>
      <c r="L3403" s="44">
        <f>IFERROR(_xll.qlIndexFixing(Index6M,$H3403,TRUE,_xll.ohTrigger(RecalcTrigger,Trigger6M)),NA())</f>
        <v>1.9834359327644227E-2</v>
      </c>
      <c r="M3403" s="178">
        <f>IFERROR(_xll.qlIndexFixing(Index1Y,$H3403,TRUE,_xll.ohTrigger(RecalcTrigger,Trigger1Y)),NA())</f>
        <v>2.0075435924781893E-2</v>
      </c>
      <c r="N3403" s="177">
        <f>IFERROR(_xll.qlIndexFixing(ONIndex1M,I3403,TRUE,_xll.ohTrigger(RecalcTrigger,Trigger1M)),NA())</f>
        <v>1.9502310175393278E-2</v>
      </c>
      <c r="O3403" s="44">
        <f>IFERROR(_xll.qlIndexFixing(ONIndex3M,I3403,TRUE,_xll.ohTrigger(RecalcTrigger,Trigger3M)),NA())</f>
        <v>1.966421877457436E-2</v>
      </c>
      <c r="P3403" s="44">
        <f>IFERROR(_xll.qlIndexFixing(ONIndex6M,I3403,TRUE,_xll.ohTrigger(RecalcTrigger,Trigger6M)),NA())</f>
        <v>1.9713021155076671E-2</v>
      </c>
      <c r="Q3403" s="178">
        <f>IFERROR(_xll.qlIndexFixing(ONIndex1Y,I3403,TRUE,_xll.ohTrigger(RecalcTrigger,Trigger1Y)),NA())</f>
        <v>1.9832657002472054E-2</v>
      </c>
    </row>
    <row r="3404" spans="2:17" x14ac:dyDescent="0.2">
      <c r="B3404" s="39" t="s">
        <v>42</v>
      </c>
      <c r="D3404" s="42">
        <f>_xll.qlCalendarAdvance(Calendar,$D3403,B3404,"f",FALSE)</f>
        <v>63361</v>
      </c>
      <c r="E3404" s="172">
        <f>_xll.qlInterestRateIndexValueDate(IndexON,D3404)</f>
        <v>63361</v>
      </c>
      <c r="F3404" s="188">
        <f>IFERROR(_xll.qlIndexFixing(IndexON,D3404,TRUE,_xll.ohTrigger(RecalcTrigger,TriggerON)),NA())</f>
        <v>1.9214381680859871E-2</v>
      </c>
      <c r="H3404" s="42">
        <f>_xll.qlCalendarAdvance(Calendar,$H3403,B3404,"f",FALSE)</f>
        <v>63361</v>
      </c>
      <c r="I3404" s="172">
        <f>_xll.qlInterestRateIndexValueDate(Index1M,$H3404)</f>
        <v>63361</v>
      </c>
      <c r="J3404" s="177">
        <f>IFERROR(_xll.qlIndexFixing(Index1M,$H3404,TRUE,_xll.ohTrigger(RecalcTrigger,Trigger1M)),NA())</f>
        <v>1.9524211536537828E-2</v>
      </c>
      <c r="K3404" s="44">
        <f>IFERROR(_xll.qlIndexFixing(Index3M,H3404,TRUE,_xll.ohTrigger(RecalcTrigger,Trigger3M)),NA())</f>
        <v>1.9727236661336287E-2</v>
      </c>
      <c r="L3404" s="44">
        <f>IFERROR(_xll.qlIndexFixing(Index6M,$H3404,TRUE,_xll.ohTrigger(RecalcTrigger,Trigger6M)),NA())</f>
        <v>1.9836142898649083E-2</v>
      </c>
      <c r="M3404" s="178">
        <f>IFERROR(_xll.qlIndexFixing(Index1Y,$H3404,TRUE,_xll.ohTrigger(RecalcTrigger,Trigger1Y)),NA())</f>
        <v>2.007703976757047E-2</v>
      </c>
      <c r="N3404" s="177">
        <f>IFERROR(_xll.qlIndexFixing(ONIndex1M,I3404,TRUE,_xll.ohTrigger(RecalcTrigger,Trigger1M)),NA())</f>
        <v>1.9504537598775684E-2</v>
      </c>
      <c r="O3404" s="44">
        <f>IFERROR(_xll.qlIndexFixing(ONIndex3M,I3404,TRUE,_xll.ohTrigger(RecalcTrigger,Trigger3M)),NA())</f>
        <v>1.9666239397430063E-2</v>
      </c>
      <c r="P3404" s="44">
        <f>IFERROR(_xll.qlIndexFixing(ONIndex6M,I3404,TRUE,_xll.ohTrigger(RecalcTrigger,Trigger6M)),NA())</f>
        <v>1.9714983014516019E-2</v>
      </c>
      <c r="Q3404" s="178">
        <f>IFERROR(_xll.qlIndexFixing(ONIndex1Y,I3404,TRUE,_xll.ohTrigger(RecalcTrigger,Trigger1Y)),NA())</f>
        <v>1.9834621378965744E-2</v>
      </c>
    </row>
    <row r="3405" spans="2:17" x14ac:dyDescent="0.2">
      <c r="B3405" s="39" t="s">
        <v>42</v>
      </c>
      <c r="D3405" s="42">
        <f>_xll.qlCalendarAdvance(Calendar,$D3404,B3405,"f",FALSE)</f>
        <v>63368</v>
      </c>
      <c r="E3405" s="172">
        <f>_xll.qlInterestRateIndexValueDate(IndexON,D3405)</f>
        <v>63368</v>
      </c>
      <c r="F3405" s="188">
        <f>IFERROR(_xll.qlIndexFixing(IndexON,D3405,TRUE,_xll.ohTrigger(RecalcTrigger,TriggerON)),NA())</f>
        <v>1.9216371092387607E-2</v>
      </c>
      <c r="H3405" s="42">
        <f>_xll.qlCalendarAdvance(Calendar,$H3404,B3405,"f",FALSE)</f>
        <v>63368</v>
      </c>
      <c r="I3405" s="172">
        <f>_xll.qlInterestRateIndexValueDate(Index1M,$H3405)</f>
        <v>63368</v>
      </c>
      <c r="J3405" s="177">
        <f>IFERROR(_xll.qlIndexFixing(Index1M,$H3405,TRUE,_xll.ohTrigger(RecalcTrigger,Trigger1M)),NA())</f>
        <v>1.952638982328107E-2</v>
      </c>
      <c r="K3405" s="44">
        <f>IFERROR(_xll.qlIndexFixing(Index3M,H3405,TRUE,_xll.ohTrigger(RecalcTrigger,Trigger3M)),NA())</f>
        <v>1.9729150331746794E-2</v>
      </c>
      <c r="L3405" s="44">
        <f>IFERROR(_xll.qlIndexFixing(Index6M,$H3405,TRUE,_xll.ohTrigger(RecalcTrigger,Trigger6M)),NA())</f>
        <v>1.9837911264150212E-2</v>
      </c>
      <c r="M3405" s="178">
        <f>IFERROR(_xll.qlIndexFixing(Index1Y,$H3405,TRUE,_xll.ohTrigger(RecalcTrigger,Trigger1Y)),NA())</f>
        <v>2.0078628233530349E-2</v>
      </c>
      <c r="N3405" s="177">
        <f>IFERROR(_xll.qlIndexFixing(ONIndex1M,I3405,TRUE,_xll.ohTrigger(RecalcTrigger,Trigger1M)),NA())</f>
        <v>1.9506747925607248E-2</v>
      </c>
      <c r="O3405" s="44">
        <f>IFERROR(_xll.qlIndexFixing(ONIndex3M,I3405,TRUE,_xll.ohTrigger(RecalcTrigger,Trigger3M)),NA())</f>
        <v>1.9668244511269473E-2</v>
      </c>
      <c r="P3405" s="44">
        <f>IFERROR(_xll.qlIndexFixing(ONIndex6M,I3405,TRUE,_xll.ohTrigger(RecalcTrigger,Trigger6M)),NA())</f>
        <v>1.9716929815961626E-2</v>
      </c>
      <c r="Q3405" s="178">
        <f>IFERROR(_xll.qlIndexFixing(ONIndex1Y,I3405,TRUE,_xll.ohTrigger(RecalcTrigger,Trigger1Y)),NA())</f>
        <v>1.9836570678257726E-2</v>
      </c>
    </row>
    <row r="3406" spans="2:17" x14ac:dyDescent="0.2">
      <c r="B3406" s="39" t="s">
        <v>42</v>
      </c>
      <c r="D3406" s="42">
        <f>_xll.qlCalendarAdvance(Calendar,$D3405,B3406,"f",FALSE)</f>
        <v>63375</v>
      </c>
      <c r="E3406" s="172">
        <f>_xll.qlInterestRateIndexValueDate(IndexON,D3406)</f>
        <v>63375</v>
      </c>
      <c r="F3406" s="188">
        <f>IFERROR(_xll.qlIndexFixing(IndexON,D3406,TRUE,_xll.ohTrigger(RecalcTrigger,TriggerON)),NA())</f>
        <v>1.921834511606324E-2</v>
      </c>
      <c r="H3406" s="42">
        <f>_xll.qlCalendarAdvance(Calendar,$H3405,B3406,"f",FALSE)</f>
        <v>63375</v>
      </c>
      <c r="I3406" s="172">
        <f>_xll.qlInterestRateIndexValueDate(Index1M,$H3406)</f>
        <v>63375</v>
      </c>
      <c r="J3406" s="177">
        <f>IFERROR(_xll.qlIndexFixing(Index1M,$H3406,TRUE,_xll.ohTrigger(RecalcTrigger,Trigger1M)),NA())</f>
        <v>1.9530575684401051E-2</v>
      </c>
      <c r="K3406" s="44">
        <f>IFERROR(_xll.qlIndexFixing(Index3M,H3406,TRUE,_xll.ohTrigger(RecalcTrigger,Trigger3M)),NA())</f>
        <v>1.9731048417617324E-2</v>
      </c>
      <c r="L3406" s="44">
        <f>IFERROR(_xll.qlIndexFixing(Index6M,$H3406,TRUE,_xll.ohTrigger(RecalcTrigger,Trigger6M)),NA())</f>
        <v>1.9840321754362889E-2</v>
      </c>
      <c r="M3406" s="178">
        <f>IFERROR(_xll.qlIndexFixing(Index1Y,$H3406,TRUE,_xll.ohTrigger(RecalcTrigger,Trigger1Y)),NA())</f>
        <v>2.0080201322589142E-2</v>
      </c>
      <c r="N3406" s="177">
        <f>IFERROR(_xll.qlIndexFixing(ONIndex1M,I3406,TRUE,_xll.ohTrigger(RecalcTrigger,Trigger1M)),NA())</f>
        <v>1.950894115613111E-2</v>
      </c>
      <c r="O3406" s="44">
        <f>IFERROR(_xll.qlIndexFixing(ONIndex3M,I3406,TRUE,_xll.ohTrigger(RecalcTrigger,Trigger3M)),NA())</f>
        <v>1.9670234115930496E-2</v>
      </c>
      <c r="P3406" s="44">
        <f>IFERROR(_xll.qlIndexFixing(ONIndex6M,I3406,TRUE,_xll.ohTrigger(RecalcTrigger,Trigger6M)),NA())</f>
        <v>1.9718861559251399E-2</v>
      </c>
      <c r="Q3406" s="178">
        <f>IFERROR(_xll.qlIndexFixing(ONIndex1Y,I3406,TRUE,_xll.ohTrigger(RecalcTrigger,Trigger1Y)),NA())</f>
        <v>1.983850489986172E-2</v>
      </c>
    </row>
    <row r="3407" spans="2:17" x14ac:dyDescent="0.2">
      <c r="B3407" s="39" t="s">
        <v>42</v>
      </c>
      <c r="D3407" s="42">
        <f>_xll.qlCalendarAdvance(Calendar,$D3406,B3407,"f",FALSE)</f>
        <v>63382</v>
      </c>
      <c r="E3407" s="172">
        <f>_xll.qlInterestRateIndexValueDate(IndexON,D3407)</f>
        <v>63382</v>
      </c>
      <c r="F3407" s="188">
        <f>IFERROR(_xll.qlIndexFixing(IndexON,D3407,TRUE,_xll.ohTrigger(RecalcTrigger,TriggerON)),NA())</f>
        <v>1.9220303752048862E-2</v>
      </c>
      <c r="H3407" s="42">
        <f>_xll.qlCalendarAdvance(Calendar,$H3406,B3407,"f",FALSE)</f>
        <v>63382</v>
      </c>
      <c r="I3407" s="172">
        <f>_xll.qlInterestRateIndexValueDate(Index1M,$H3407)</f>
        <v>63382</v>
      </c>
      <c r="J3407" s="177">
        <f>IFERROR(_xll.qlIndexFixing(Index1M,$H3407,TRUE,_xll.ohTrigger(RecalcTrigger,Trigger1M)),NA())</f>
        <v>1.9532716400159616E-2</v>
      </c>
      <c r="K3407" s="44">
        <f>IFERROR(_xll.qlIndexFixing(Index3M,H3407,TRUE,_xll.ohTrigger(RecalcTrigger,Trigger3M)),NA())</f>
        <v>1.9732930918924092E-2</v>
      </c>
      <c r="L3407" s="44">
        <f>IFERROR(_xll.qlIndexFixing(Index6M,$H3407,TRUE,_xll.ohTrigger(RecalcTrigger,Trigger6M)),NA())</f>
        <v>1.9842058716570861E-2</v>
      </c>
      <c r="M3407" s="178">
        <f>IFERROR(_xll.qlIndexFixing(Index1Y,$H3407,TRUE,_xll.ohTrigger(RecalcTrigger,Trigger1Y)),NA())</f>
        <v>2.0081759034676017E-2</v>
      </c>
      <c r="N3407" s="177">
        <f>IFERROR(_xll.qlIndexFixing(ONIndex1M,I3407,TRUE,_xll.ohTrigger(RecalcTrigger,Trigger1M)),NA())</f>
        <v>1.951111729010413E-2</v>
      </c>
      <c r="O3407" s="44">
        <f>IFERROR(_xll.qlIndexFixing(ONIndex3M,I3407,TRUE,_xll.ohTrigger(RecalcTrigger,Trigger3M)),NA())</f>
        <v>1.9672208211413134E-2</v>
      </c>
      <c r="P3407" s="44">
        <f>IFERROR(_xll.qlIndexFixing(ONIndex6M,I3407,TRUE,_xll.ohTrigger(RecalcTrigger,Trigger6M)),NA())</f>
        <v>1.9720778244304293E-2</v>
      </c>
      <c r="Q3407" s="178">
        <f>IFERROR(_xll.qlIndexFixing(ONIndex1Y,I3407,TRUE,_xll.ohTrigger(RecalcTrigger,Trigger1Y)),NA())</f>
        <v>1.9840424044020866E-2</v>
      </c>
    </row>
    <row r="3408" spans="2:17" x14ac:dyDescent="0.2">
      <c r="B3408" s="39" t="s">
        <v>42</v>
      </c>
      <c r="D3408" s="42">
        <f>_xll.qlCalendarAdvance(Calendar,$D3407,B3408,"f",FALSE)</f>
        <v>63389</v>
      </c>
      <c r="E3408" s="172">
        <f>_xll.qlInterestRateIndexValueDate(IndexON,D3408)</f>
        <v>63389</v>
      </c>
      <c r="F3408" s="188">
        <f>IFERROR(_xll.qlIndexFixing(IndexON,D3408,TRUE,_xll.ohTrigger(RecalcTrigger,TriggerON)),NA())</f>
        <v>1.9222247000344472E-2</v>
      </c>
      <c r="H3408" s="42">
        <f>_xll.qlCalendarAdvance(Calendar,$H3407,B3408,"f",FALSE)</f>
        <v>63389</v>
      </c>
      <c r="I3408" s="172">
        <f>_xll.qlInterestRateIndexValueDate(Index1M,$H3408)</f>
        <v>63389</v>
      </c>
      <c r="J3408" s="177">
        <f>IFERROR(_xll.qlIndexFixing(Index1M,$H3408,TRUE,_xll.ohTrigger(RecalcTrigger,Trigger1M)),NA())</f>
        <v>1.9534839990603275E-2</v>
      </c>
      <c r="K3408" s="44">
        <f>IFERROR(_xll.qlIndexFixing(Index3M,H3408,TRUE,_xll.ohTrigger(RecalcTrigger,Trigger3M)),NA())</f>
        <v>1.9734797835645079E-2</v>
      </c>
      <c r="L3408" s="44">
        <f>IFERROR(_xll.qlIndexFixing(Index6M,$H3408,TRUE,_xll.ohTrigger(RecalcTrigger,Trigger6M)),NA())</f>
        <v>1.9843780472341341E-2</v>
      </c>
      <c r="M3408" s="178">
        <f>IFERROR(_xll.qlIndexFixing(Index1Y,$H3408,TRUE,_xll.ohTrigger(RecalcTrigger,Trigger1Y)),NA())</f>
        <v>2.0083301369720807E-2</v>
      </c>
      <c r="N3408" s="177">
        <f>IFERROR(_xll.qlIndexFixing(ONIndex1M,I3408,TRUE,_xll.ohTrigger(RecalcTrigger,Trigger1M)),NA())</f>
        <v>1.9513276327769447E-2</v>
      </c>
      <c r="O3408" s="44">
        <f>IFERROR(_xll.qlIndexFixing(ONIndex3M,I3408,TRUE,_xll.ohTrigger(RecalcTrigger,Trigger3M)),NA())</f>
        <v>1.9674166797717385E-2</v>
      </c>
      <c r="P3408" s="44">
        <f>IFERROR(_xll.qlIndexFixing(ONIndex6M,I3408,TRUE,_xll.ohTrigger(RecalcTrigger,Trigger6M)),NA())</f>
        <v>1.9722679871444493E-2</v>
      </c>
      <c r="Q3408" s="178">
        <f>IFERROR(_xll.qlIndexFixing(ONIndex1Y,I3408,TRUE,_xll.ohTrigger(RecalcTrigger,Trigger1Y)),NA())</f>
        <v>1.9842328110897256E-2</v>
      </c>
    </row>
    <row r="3409" spans="2:17" x14ac:dyDescent="0.2">
      <c r="B3409" s="39" t="s">
        <v>42</v>
      </c>
      <c r="D3409" s="42">
        <f>_xll.qlCalendarAdvance(Calendar,$D3408,B3409,"f",FALSE)</f>
        <v>63396</v>
      </c>
      <c r="E3409" s="172">
        <f>_xll.qlInterestRateIndexValueDate(IndexON,D3409)</f>
        <v>63396</v>
      </c>
      <c r="F3409" s="188">
        <f>IFERROR(_xll.qlIndexFixing(IndexON,D3409,TRUE,_xll.ohTrigger(RecalcTrigger,TriggerON)),NA())</f>
        <v>1.9224174861031118E-2</v>
      </c>
      <c r="H3409" s="42">
        <f>_xll.qlCalendarAdvance(Calendar,$H3408,B3409,"f",FALSE)</f>
        <v>63396</v>
      </c>
      <c r="I3409" s="172">
        <f>_xll.qlInterestRateIndexValueDate(Index1M,$H3409)</f>
        <v>63396</v>
      </c>
      <c r="J3409" s="177">
        <f>IFERROR(_xll.qlIndexFixing(Index1M,$H3409,TRUE,_xll.ohTrigger(RecalcTrigger,Trigger1M)),NA())</f>
        <v>1.9537617862325218E-2</v>
      </c>
      <c r="K3409" s="44">
        <f>IFERROR(_xll.qlIndexFixing(Index3M,H3409,TRUE,_xll.ohTrigger(RecalcTrigger,Trigger3M)),NA())</f>
        <v>1.9736649167758261E-2</v>
      </c>
      <c r="L3409" s="44">
        <f>IFERROR(_xll.qlIndexFixing(Index6M,$H3409,TRUE,_xll.ohTrigger(RecalcTrigger,Trigger6M)),NA())</f>
        <v>1.9845487021634689E-2</v>
      </c>
      <c r="M3409" s="178">
        <f>IFERROR(_xll.qlIndexFixing(Index1Y,$H3409,TRUE,_xll.ohTrigger(RecalcTrigger,Trigger1Y)),NA())</f>
        <v>2.0084828327653348E-2</v>
      </c>
      <c r="N3409" s="177">
        <f>IFERROR(_xll.qlIndexFixing(ONIndex1M,I3409,TRUE,_xll.ohTrigger(RecalcTrigger,Trigger1M)),NA())</f>
        <v>1.9515418268802875E-2</v>
      </c>
      <c r="O3409" s="44">
        <f>IFERROR(_xll.qlIndexFixing(ONIndex3M,I3409,TRUE,_xll.ohTrigger(RecalcTrigger,Trigger3M)),NA())</f>
        <v>1.9676109874924297E-2</v>
      </c>
      <c r="P3409" s="44">
        <f>IFERROR(_xll.qlIndexFixing(ONIndex6M,I3409,TRUE,_xll.ohTrigger(RecalcTrigger,Trigger6M)),NA())</f>
        <v>1.9724566440347813E-2</v>
      </c>
      <c r="Q3409" s="178">
        <f>IFERROR(_xll.qlIndexFixing(ONIndex1Y,I3409,TRUE,_xll.ohTrigger(RecalcTrigger,Trigger1Y)),NA())</f>
        <v>1.9844217100247752E-2</v>
      </c>
    </row>
    <row r="3410" spans="2:17" x14ac:dyDescent="0.2">
      <c r="B3410" s="39" t="s">
        <v>42</v>
      </c>
      <c r="D3410" s="42">
        <f>_xll.qlCalendarAdvance(Calendar,$D3409,B3410,"f",FALSE)</f>
        <v>63403</v>
      </c>
      <c r="E3410" s="172">
        <f>_xll.qlInterestRateIndexValueDate(IndexON,D3410)</f>
        <v>63403</v>
      </c>
      <c r="F3410" s="188">
        <f>IFERROR(_xll.qlIndexFixing(IndexON,D3410,TRUE,_xll.ohTrigger(RecalcTrigger,TriggerON)),NA())</f>
        <v>1.9226087333946706E-2</v>
      </c>
      <c r="H3410" s="42">
        <f>_xll.qlCalendarAdvance(Calendar,$H3409,B3410,"f",FALSE)</f>
        <v>63403</v>
      </c>
      <c r="I3410" s="172">
        <f>_xll.qlInterestRateIndexValueDate(Index1M,$H3410)</f>
        <v>63403</v>
      </c>
      <c r="J3410" s="177">
        <f>IFERROR(_xll.qlIndexFixing(Index1M,$H3410,TRUE,_xll.ohTrigger(RecalcTrigger,Trigger1M)),NA())</f>
        <v>1.9539035795491856E-2</v>
      </c>
      <c r="K3410" s="44">
        <f>IFERROR(_xll.qlIndexFixing(Index3M,H3410,TRUE,_xll.ohTrigger(RecalcTrigger,Trigger3M)),NA())</f>
        <v>1.9738484915245134E-2</v>
      </c>
      <c r="L3410" s="44">
        <f>IFERROR(_xll.qlIndexFixing(Index6M,$H3410,TRUE,_xll.ohTrigger(RecalcTrigger,Trigger6M)),NA())</f>
        <v>1.9847178364411699E-2</v>
      </c>
      <c r="M3410" s="178">
        <f>IFERROR(_xll.qlIndexFixing(Index1Y,$H3410,TRUE,_xll.ohTrigger(RecalcTrigger,Trigger1Y)),NA())</f>
        <v>2.0086339908405026E-2</v>
      </c>
      <c r="N3410" s="177">
        <f>IFERROR(_xll.qlIndexFixing(ONIndex1M,I3410,TRUE,_xll.ohTrigger(RecalcTrigger,Trigger1M)),NA())</f>
        <v>1.9517543113447555E-2</v>
      </c>
      <c r="O3410" s="44">
        <f>IFERROR(_xll.qlIndexFixing(ONIndex3M,I3410,TRUE,_xll.ohTrigger(RecalcTrigger,Trigger3M)),NA())</f>
        <v>1.9678037442871776E-2</v>
      </c>
      <c r="P3410" s="44">
        <f>IFERROR(_xll.qlIndexFixing(ONIndex6M,I3410,TRUE,_xll.ohTrigger(RecalcTrigger,Trigger6M)),NA())</f>
        <v>1.9726437951095299E-2</v>
      </c>
      <c r="Q3410" s="178">
        <f>IFERROR(_xll.qlIndexFixing(ONIndex1Y,I3410,TRUE,_xll.ohTrigger(RecalcTrigger,Trigger1Y)),NA())</f>
        <v>1.98460910121534E-2</v>
      </c>
    </row>
    <row r="3411" spans="2:17" x14ac:dyDescent="0.2">
      <c r="B3411" s="39" t="s">
        <v>42</v>
      </c>
      <c r="D3411" s="42">
        <f>_xll.qlCalendarAdvance(Calendar,$D3410,B3411,"f",FALSE)</f>
        <v>63410</v>
      </c>
      <c r="E3411" s="172">
        <f>_xll.qlInterestRateIndexValueDate(IndexON,D3411)</f>
        <v>63410</v>
      </c>
      <c r="F3411" s="188">
        <f>IFERROR(_xll.qlIndexFixing(IndexON,D3411,TRUE,_xll.ohTrigger(RecalcTrigger,TriggerON)),NA())</f>
        <v>1.9227984419091237E-2</v>
      </c>
      <c r="H3411" s="42">
        <f>_xll.qlCalendarAdvance(Calendar,$H3410,B3411,"f",FALSE)</f>
        <v>63410</v>
      </c>
      <c r="I3411" s="172">
        <f>_xll.qlInterestRateIndexValueDate(Index1M,$H3411)</f>
        <v>63410</v>
      </c>
      <c r="J3411" s="177">
        <f>IFERROR(_xll.qlIndexFixing(Index1M,$H3411,TRUE,_xll.ohTrigger(RecalcTrigger,Trigger1M)),NA())</f>
        <v>1.954110800992204E-2</v>
      </c>
      <c r="K3411" s="44">
        <f>IFERROR(_xll.qlIndexFixing(Index3M,H3411,TRUE,_xll.ohTrigger(RecalcTrigger,Trigger3M)),NA())</f>
        <v>1.974030507808015E-2</v>
      </c>
      <c r="L3411" s="44">
        <f>IFERROR(_xll.qlIndexFixing(Index6M,$H3411,TRUE,_xll.ohTrigger(RecalcTrigger,Trigger6M)),NA())</f>
        <v>1.984885450063361E-2</v>
      </c>
      <c r="M3411" s="178">
        <f>IFERROR(_xll.qlIndexFixing(Index1Y,$H3411,TRUE,_xll.ohTrigger(RecalcTrigger,Trigger1Y)),NA())</f>
        <v>2.0087836111907009E-2</v>
      </c>
      <c r="N3411" s="177">
        <f>IFERROR(_xll.qlIndexFixing(ONIndex1M,I3411,TRUE,_xll.ohTrigger(RecalcTrigger,Trigger1M)),NA())</f>
        <v>1.9519650861703486E-2</v>
      </c>
      <c r="O3411" s="44">
        <f>IFERROR(_xll.qlIndexFixing(ONIndex3M,I3411,TRUE,_xll.ohTrigger(RecalcTrigger,Trigger3M)),NA())</f>
        <v>1.9679949501721916E-2</v>
      </c>
      <c r="P3411" s="44">
        <f>IFERROR(_xll.qlIndexFixing(ONIndex6M,I3411,TRUE,_xll.ohTrigger(RecalcTrigger,Trigger6M)),NA())</f>
        <v>1.9728294403605906E-2</v>
      </c>
      <c r="Q3411" s="178">
        <f>IFERROR(_xll.qlIndexFixing(ONIndex1Y,I3411,TRUE,_xll.ohTrigger(RecalcTrigger,Trigger1Y)),NA())</f>
        <v>1.9847949846533153E-2</v>
      </c>
    </row>
    <row r="3412" spans="2:17" x14ac:dyDescent="0.2">
      <c r="B3412" s="39" t="s">
        <v>42</v>
      </c>
      <c r="D3412" s="42">
        <f>_xll.qlCalendarAdvance(Calendar,$D3411,B3412,"f",FALSE)</f>
        <v>63417</v>
      </c>
      <c r="E3412" s="172">
        <f>_xll.qlInterestRateIndexValueDate(IndexON,D3412)</f>
        <v>63417</v>
      </c>
      <c r="F3412" s="188">
        <f>IFERROR(_xll.qlIndexFixing(IndexON,D3412,TRUE,_xll.ohTrigger(RecalcTrigger,TriggerON)),NA())</f>
        <v>1.9229866116545757E-2</v>
      </c>
      <c r="H3412" s="42">
        <f>_xll.qlCalendarAdvance(Calendar,$H3411,B3412,"f",FALSE)</f>
        <v>63417</v>
      </c>
      <c r="I3412" s="172">
        <f>_xll.qlInterestRateIndexValueDate(Index1M,$H3412)</f>
        <v>63417</v>
      </c>
      <c r="J3412" s="177">
        <f>IFERROR(_xll.qlIndexFixing(Index1M,$H3412,TRUE,_xll.ohTrigger(RecalcTrigger,Trigger1M)),NA())</f>
        <v>1.9543163098998024E-2</v>
      </c>
      <c r="K3412" s="44">
        <f>IFERROR(_xll.qlIndexFixing(Index3M,H3412,TRUE,_xll.ohTrigger(RecalcTrigger,Trigger3M)),NA())</f>
        <v>1.9742109656243054E-2</v>
      </c>
      <c r="L3412" s="44">
        <f>IFERROR(_xll.qlIndexFixing(Index6M,$H3412,TRUE,_xll.ohTrigger(RecalcTrigger,Trigger6M)),NA())</f>
        <v>1.9850515430262106E-2</v>
      </c>
      <c r="M3412" s="178">
        <f>IFERROR(_xll.qlIndexFixing(Index1Y,$H3412,TRUE,_xll.ohTrigger(RecalcTrigger,Trigger1Y)),NA())</f>
        <v>2.0089316938091795E-2</v>
      </c>
      <c r="N3412" s="177">
        <f>IFERROR(_xll.qlIndexFixing(ONIndex1M,I3412,TRUE,_xll.ohTrigger(RecalcTrigger,Trigger1M)),NA())</f>
        <v>1.952174151373276E-2</v>
      </c>
      <c r="O3412" s="44">
        <f>IFERROR(_xll.qlIndexFixing(ONIndex3M,I3412,TRUE,_xll.ohTrigger(RecalcTrigger,Trigger3M)),NA())</f>
        <v>1.9681846051474716E-2</v>
      </c>
      <c r="P3412" s="44">
        <f>IFERROR(_xll.qlIndexFixing(ONIndex6M,I3412,TRUE,_xll.ohTrigger(RecalcTrigger,Trigger6M)),NA())</f>
        <v>1.9730135798284865E-2</v>
      </c>
      <c r="Q3412" s="178">
        <f>IFERROR(_xll.qlIndexFixing(ONIndex1Y,I3412,TRUE,_xll.ohTrigger(RecalcTrigger,Trigger1Y)),NA())</f>
        <v>1.9849793603549104E-2</v>
      </c>
    </row>
    <row r="3413" spans="2:17" x14ac:dyDescent="0.2">
      <c r="B3413" s="39" t="s">
        <v>42</v>
      </c>
      <c r="D3413" s="42">
        <f>_xll.qlCalendarAdvance(Calendar,$D3412,B3413,"f",FALSE)</f>
        <v>63424</v>
      </c>
      <c r="E3413" s="172">
        <f>_xll.qlInterestRateIndexValueDate(IndexON,D3413)</f>
        <v>63424</v>
      </c>
      <c r="F3413" s="188">
        <f>IFERROR(_xll.qlIndexFixing(IndexON,D3413,TRUE,_xll.ohTrigger(RecalcTrigger,TriggerON)),NA())</f>
        <v>1.9231732426391313E-2</v>
      </c>
      <c r="H3413" s="42">
        <f>_xll.qlCalendarAdvance(Calendar,$H3412,B3413,"f",FALSE)</f>
        <v>63424</v>
      </c>
      <c r="I3413" s="172">
        <f>_xll.qlInterestRateIndexValueDate(Index1M,$H3413)</f>
        <v>63424</v>
      </c>
      <c r="J3413" s="177">
        <f>IFERROR(_xll.qlIndexFixing(Index1M,$H3413,TRUE,_xll.ohTrigger(RecalcTrigger,Trigger1M)),NA())</f>
        <v>1.9545201062702619E-2</v>
      </c>
      <c r="K3413" s="44">
        <f>IFERROR(_xll.qlIndexFixing(Index3M,H3413,TRUE,_xll.ohTrigger(RecalcTrigger,Trigger3M)),NA())</f>
        <v>1.97438986497127E-2</v>
      </c>
      <c r="L3413" s="44">
        <f>IFERROR(_xll.qlIndexFixing(Index6M,$H3413,TRUE,_xll.ohTrigger(RecalcTrigger,Trigger6M)),NA())</f>
        <v>1.9852161153261504E-2</v>
      </c>
      <c r="M3413" s="178">
        <f>IFERROR(_xll.qlIndexFixing(Index1Y,$H3413,TRUE,_xll.ohTrigger(RecalcTrigger,Trigger1Y)),NA())</f>
        <v>2.0090782386892325E-2</v>
      </c>
      <c r="N3413" s="177">
        <f>IFERROR(_xll.qlIndexFixing(ONIndex1M,I3413,TRUE,_xll.ohTrigger(RecalcTrigger,Trigger1M)),NA())</f>
        <v>1.95238150690491E-2</v>
      </c>
      <c r="O3413" s="44">
        <f>IFERROR(_xll.qlIndexFixing(ONIndex3M,I3413,TRUE,_xll.ohTrigger(RecalcTrigger,Trigger3M)),NA())</f>
        <v>1.9683727091968084E-2</v>
      </c>
      <c r="P3413" s="44">
        <f>IFERROR(_xll.qlIndexFixing(ONIndex6M,I3413,TRUE,_xll.ohTrigger(RecalcTrigger,Trigger6M)),NA())</f>
        <v>1.9731962134645897E-2</v>
      </c>
      <c r="Q3413" s="178">
        <f>IFERROR(_xll.qlIndexFixing(ONIndex1Y,I3413,TRUE,_xll.ohTrigger(RecalcTrigger,Trigger1Y)),NA())</f>
        <v>1.9851622283120207E-2</v>
      </c>
    </row>
    <row r="3414" spans="2:17" x14ac:dyDescent="0.2">
      <c r="B3414" s="39" t="s">
        <v>42</v>
      </c>
      <c r="D3414" s="42">
        <f>_xll.qlCalendarAdvance(Calendar,$D3413,B3414,"f",FALSE)</f>
        <v>63431</v>
      </c>
      <c r="E3414" s="172">
        <f>_xll.qlInterestRateIndexValueDate(IndexON,D3414)</f>
        <v>63431</v>
      </c>
      <c r="F3414" s="188">
        <f>IFERROR(_xll.qlIndexFixing(IndexON,D3414,TRUE,_xll.ohTrigger(RecalcTrigger,TriggerON)),NA())</f>
        <v>1.9233583348384764E-2</v>
      </c>
      <c r="H3414" s="42">
        <f>_xll.qlCalendarAdvance(Calendar,$H3413,B3414,"f",FALSE)</f>
        <v>63431</v>
      </c>
      <c r="I3414" s="172">
        <f>_xll.qlInterestRateIndexValueDate(Index1M,$H3414)</f>
        <v>63431</v>
      </c>
      <c r="J3414" s="177">
        <f>IFERROR(_xll.qlIndexFixing(Index1M,$H3414,TRUE,_xll.ohTrigger(RecalcTrigger,Trigger1M)),NA())</f>
        <v>1.9545223886458889E-2</v>
      </c>
      <c r="K3414" s="44">
        <f>IFERROR(_xll.qlIndexFixing(Index3M,H3414,TRUE,_xll.ohTrigger(RecalcTrigger,Trigger3M)),NA())</f>
        <v>1.9745672058467945E-2</v>
      </c>
      <c r="L3414" s="44">
        <f>IFERROR(_xll.qlIndexFixing(Index6M,$H3414,TRUE,_xll.ohTrigger(RecalcTrigger,Trigger6M)),NA())</f>
        <v>1.9852492857619777E-2</v>
      </c>
      <c r="M3414" s="178">
        <f>IFERROR(_xll.qlIndexFixing(Index1Y,$H3414,TRUE,_xll.ohTrigger(RecalcTrigger,Trigger1Y)),NA())</f>
        <v>2.0092232458242654E-2</v>
      </c>
      <c r="N3414" s="177">
        <f>IFERROR(_xll.qlIndexFixing(ONIndex1M,I3414,TRUE,_xll.ohTrigger(RecalcTrigger,Trigger1M)),NA())</f>
        <v>1.9525871527895644E-2</v>
      </c>
      <c r="O3414" s="44">
        <f>IFERROR(_xll.qlIndexFixing(ONIndex3M,I3414,TRUE,_xll.ohTrigger(RecalcTrigger,Trigger3M)),NA())</f>
        <v>1.9685592623364112E-2</v>
      </c>
      <c r="P3414" s="44">
        <f>IFERROR(_xll.qlIndexFixing(ONIndex6M,I3414,TRUE,_xll.ohTrigger(RecalcTrigger,Trigger6M)),NA())</f>
        <v>1.9733773412932143E-2</v>
      </c>
      <c r="Q3414" s="178">
        <f>IFERROR(_xll.qlIndexFixing(ONIndex1Y,I3414,TRUE,_xll.ohTrigger(RecalcTrigger,Trigger1Y)),NA())</f>
        <v>1.9853435885246462E-2</v>
      </c>
    </row>
    <row r="3415" spans="2:17" x14ac:dyDescent="0.2">
      <c r="B3415" s="39" t="s">
        <v>42</v>
      </c>
      <c r="D3415" s="42">
        <f>_xll.qlCalendarAdvance(Calendar,$D3414,B3415,"f",FALSE)</f>
        <v>63438</v>
      </c>
      <c r="E3415" s="172">
        <f>_xll.qlInterestRateIndexValueDate(IndexON,D3415)</f>
        <v>63438</v>
      </c>
      <c r="F3415" s="188">
        <f>IFERROR(_xll.qlIndexFixing(IndexON,D3415,TRUE,_xll.ohTrigger(RecalcTrigger,TriggerON)),NA())</f>
        <v>1.9235418882850297E-2</v>
      </c>
      <c r="H3415" s="42">
        <f>_xll.qlCalendarAdvance(Calendar,$H3414,B3415,"f",FALSE)</f>
        <v>63438</v>
      </c>
      <c r="I3415" s="172">
        <f>_xll.qlInterestRateIndexValueDate(Index1M,$H3415)</f>
        <v>63438</v>
      </c>
      <c r="J3415" s="177">
        <f>IFERROR(_xll.qlIndexFixing(Index1M,$H3415,TRUE,_xll.ohTrigger(RecalcTrigger,Trigger1M)),NA())</f>
        <v>1.9547230946924603E-2</v>
      </c>
      <c r="K3415" s="44">
        <f>IFERROR(_xll.qlIndexFixing(Index3M,H3415,TRUE,_xll.ohTrigger(RecalcTrigger,Trigger3M)),NA())</f>
        <v>1.97467739729572E-2</v>
      </c>
      <c r="L3415" s="44">
        <f>IFERROR(_xll.qlIndexFixing(Index6M,$H3415,TRUE,_xll.ohTrigger(RecalcTrigger,Trigger6M)),NA())</f>
        <v>1.9853461649123889E-2</v>
      </c>
      <c r="M3415" s="178">
        <f>IFERROR(_xll.qlIndexFixing(Index1Y,$H3415,TRUE,_xll.ohTrigger(RecalcTrigger,Trigger1Y)),NA())</f>
        <v>2.0093667152076833E-2</v>
      </c>
      <c r="N3415" s="177">
        <f>IFERROR(_xll.qlIndexFixing(ONIndex1M,I3415,TRUE,_xll.ohTrigger(RecalcTrigger,Trigger1M)),NA())</f>
        <v>1.9527910890434486E-2</v>
      </c>
      <c r="O3415" s="44">
        <f>IFERROR(_xll.qlIndexFixing(ONIndex3M,I3415,TRUE,_xll.ohTrigger(RecalcTrigger,Trigger3M)),NA())</f>
        <v>1.96874426456628E-2</v>
      </c>
      <c r="P3415" s="44">
        <f>IFERROR(_xll.qlIndexFixing(ONIndex6M,I3415,TRUE,_xll.ohTrigger(RecalcTrigger,Trigger6M)),NA())</f>
        <v>1.9735569632981509E-2</v>
      </c>
      <c r="Q3415" s="178">
        <f>IFERROR(_xll.qlIndexFixing(ONIndex1Y,I3415,TRUE,_xll.ohTrigger(RecalcTrigger,Trigger1Y)),NA())</f>
        <v>1.9855234409927869E-2</v>
      </c>
    </row>
    <row r="3416" spans="2:17" x14ac:dyDescent="0.2">
      <c r="B3416" s="39" t="s">
        <v>42</v>
      </c>
      <c r="D3416" s="42">
        <f>_xll.qlCalendarAdvance(Calendar,$D3415,B3416,"f",FALSE)</f>
        <v>63445</v>
      </c>
      <c r="E3416" s="172">
        <f>_xll.qlInterestRateIndexValueDate(IndexON,D3416)</f>
        <v>63445</v>
      </c>
      <c r="F3416" s="188">
        <f>IFERROR(_xll.qlIndexFixing(IndexON,D3416,TRUE,_xll.ohTrigger(RecalcTrigger,TriggerON)),NA())</f>
        <v>1.9237239029544773E-2</v>
      </c>
      <c r="H3416" s="42">
        <f>_xll.qlCalendarAdvance(Calendar,$H3415,B3416,"f",FALSE)</f>
        <v>63445</v>
      </c>
      <c r="I3416" s="172">
        <f>_xll.qlInterestRateIndexValueDate(Index1M,$H3416)</f>
        <v>63445</v>
      </c>
      <c r="J3416" s="177">
        <f>IFERROR(_xll.qlIndexFixing(Index1M,$H3416,TRUE,_xll.ohTrigger(RecalcTrigger,Trigger1M)),NA())</f>
        <v>1.9549220884715557E-2</v>
      </c>
      <c r="K3416" s="44">
        <f>IFERROR(_xll.qlIndexFixing(Index3M,H3416,TRUE,_xll.ohTrigger(RecalcTrigger,Trigger3M)),NA())</f>
        <v>1.9748517231333643E-2</v>
      </c>
      <c r="L3416" s="44">
        <f>IFERROR(_xll.qlIndexFixing(Index6M,$H3416,TRUE,_xll.ohTrigger(RecalcTrigger,Trigger6M)),NA())</f>
        <v>1.9855064750264891E-2</v>
      </c>
      <c r="M3416" s="178">
        <f>IFERROR(_xll.qlIndexFixing(Index1Y,$H3416,TRUE,_xll.ohTrigger(RecalcTrigger,Trigger1Y)),NA())</f>
        <v>2.0095086468330248E-2</v>
      </c>
      <c r="N3416" s="177">
        <f>IFERROR(_xll.qlIndexFixing(ONIndex1M,I3416,TRUE,_xll.ohTrigger(RecalcTrigger,Trigger1M)),NA())</f>
        <v>1.9529933156584578E-2</v>
      </c>
      <c r="O3416" s="44">
        <f>IFERROR(_xll.qlIndexFixing(ONIndex3M,I3416,TRUE,_xll.ohTrigger(RecalcTrigger,Trigger3M)),NA())</f>
        <v>1.968927715862101E-2</v>
      </c>
      <c r="P3416" s="44">
        <f>IFERROR(_xll.qlIndexFixing(ONIndex6M,I3416,TRUE,_xll.ohTrigger(RecalcTrigger,Trigger6M)),NA())</f>
        <v>1.9737350795199227E-2</v>
      </c>
      <c r="Q3416" s="178">
        <f>IFERROR(_xll.qlIndexFixing(ONIndex1Y,I3416,TRUE,_xll.ohTrigger(RecalcTrigger,Trigger1Y)),NA())</f>
        <v>1.9857017857164427E-2</v>
      </c>
    </row>
    <row r="3417" spans="2:17" x14ac:dyDescent="0.2">
      <c r="B3417" s="39" t="s">
        <v>42</v>
      </c>
      <c r="D3417" s="42">
        <f>_xll.qlCalendarAdvance(Calendar,$D3416,B3417,"f",FALSE)</f>
        <v>63452</v>
      </c>
      <c r="E3417" s="172">
        <f>_xll.qlInterestRateIndexValueDate(IndexON,D3417)</f>
        <v>63452</v>
      </c>
      <c r="F3417" s="188">
        <f>IFERROR(_xll.qlIndexFixing(IndexON,D3417,TRUE,_xll.ohTrigger(RecalcTrigger,TriggerON)),NA())</f>
        <v>1.9239043788468191E-2</v>
      </c>
      <c r="H3417" s="42">
        <f>_xll.qlCalendarAdvance(Calendar,$H3416,B3417,"f",FALSE)</f>
        <v>63452</v>
      </c>
      <c r="I3417" s="172">
        <f>_xll.qlInterestRateIndexValueDate(Index1M,$H3417)</f>
        <v>63452</v>
      </c>
      <c r="J3417" s="177">
        <f>IFERROR(_xll.qlIndexFixing(Index1M,$H3417,TRUE,_xll.ohTrigger(RecalcTrigger,Trigger1M)),NA())</f>
        <v>1.9551193699820946E-2</v>
      </c>
      <c r="K3417" s="44">
        <f>IFERROR(_xll.qlIndexFixing(Index3M,H3417,TRUE,_xll.ohTrigger(RecalcTrigger,Trigger3M)),NA())</f>
        <v>1.9750244905769623E-2</v>
      </c>
      <c r="L3417" s="44">
        <f>IFERROR(_xll.qlIndexFixing(Index6M,$H3417,TRUE,_xll.ohTrigger(RecalcTrigger,Trigger6M)),NA())</f>
        <v>1.9856652647082418E-2</v>
      </c>
      <c r="M3417" s="178">
        <f>IFERROR(_xll.qlIndexFixing(Index1Y,$H3417,TRUE,_xll.ohTrigger(RecalcTrigger,Trigger1Y)),NA())</f>
        <v>2.0096490406938505E-2</v>
      </c>
      <c r="N3417" s="177">
        <f>IFERROR(_xll.qlIndexFixing(ONIndex1M,I3417,TRUE,_xll.ohTrigger(RecalcTrigger,Trigger1M)),NA())</f>
        <v>1.9531938326102782E-2</v>
      </c>
      <c r="O3417" s="44">
        <f>IFERROR(_xll.qlIndexFixing(ONIndex3M,I3417,TRUE,_xll.ohTrigger(RecalcTrigger,Trigger3M)),NA())</f>
        <v>1.9691096162643973E-2</v>
      </c>
      <c r="P3417" s="44">
        <f>IFERROR(_xll.qlIndexFixing(ONIndex6M,I3417,TRUE,_xll.ohTrigger(RecalcTrigger,Trigger6M)),NA())</f>
        <v>1.9739116899017972E-2</v>
      </c>
      <c r="Q3417" s="178">
        <f>IFERROR(_xll.qlIndexFixing(ONIndex1Y,I3417,TRUE,_xll.ohTrigger(RecalcTrigger,Trigger1Y)),NA())</f>
        <v>1.9858786226956138E-2</v>
      </c>
    </row>
    <row r="3418" spans="2:17" x14ac:dyDescent="0.2">
      <c r="B3418" s="39" t="s">
        <v>42</v>
      </c>
      <c r="D3418" s="42">
        <f>_xll.qlCalendarAdvance(Calendar,$D3417,B3418,"f",FALSE)</f>
        <v>63459</v>
      </c>
      <c r="E3418" s="172">
        <f>_xll.qlInterestRateIndexValueDate(IndexON,D3418)</f>
        <v>63459</v>
      </c>
      <c r="F3418" s="188">
        <f>IFERROR(_xll.qlIndexFixing(IndexON,D3418,TRUE,_xll.ohTrigger(RecalcTrigger,TriggerON)),NA())</f>
        <v>1.9240833159701598E-2</v>
      </c>
      <c r="H3418" s="42">
        <f>_xll.qlCalendarAdvance(Calendar,$H3417,B3418,"f",FALSE)</f>
        <v>63459</v>
      </c>
      <c r="I3418" s="172">
        <f>_xll.qlInterestRateIndexValueDate(Index1M,$H3418)</f>
        <v>63459</v>
      </c>
      <c r="J3418" s="177">
        <f>IFERROR(_xll.qlIndexFixing(Index1M,$H3418,TRUE,_xll.ohTrigger(RecalcTrigger,Trigger1M)),NA())</f>
        <v>1.9553149392232665E-2</v>
      </c>
      <c r="K3418" s="44">
        <f>IFERROR(_xll.qlIndexFixing(Index3M,H3418,TRUE,_xll.ohTrigger(RecalcTrigger,Trigger3M)),NA())</f>
        <v>1.9751956996241982E-2</v>
      </c>
      <c r="L3418" s="44">
        <f>IFERROR(_xll.qlIndexFixing(Index6M,$H3418,TRUE,_xll.ohTrigger(RecalcTrigger,Trigger6M)),NA())</f>
        <v>1.9858225339541544E-2</v>
      </c>
      <c r="M3418" s="178">
        <f>IFERROR(_xll.qlIndexFixing(Index1Y,$H3418,TRUE,_xll.ohTrigger(RecalcTrigger,Trigger1Y)),NA())</f>
        <v>2.0097878967838101E-2</v>
      </c>
      <c r="N3418" s="177">
        <f>IFERROR(_xll.qlIndexFixing(ONIndex1M,I3418,TRUE,_xll.ohTrigger(RecalcTrigger,Trigger1M)),NA())</f>
        <v>1.9533926399232238E-2</v>
      </c>
      <c r="O3418" s="44">
        <f>IFERROR(_xll.qlIndexFixing(ONIndex3M,I3418,TRUE,_xll.ohTrigger(RecalcTrigger,Trigger3M)),NA())</f>
        <v>1.9692899657245411E-2</v>
      </c>
      <c r="P3418" s="44">
        <f>IFERROR(_xll.qlIndexFixing(ONIndex6M,I3418,TRUE,_xll.ohTrigger(RecalcTrigger,Trigger6M)),NA())</f>
        <v>1.9740867944842977E-2</v>
      </c>
      <c r="Q3418" s="178">
        <f>IFERROR(_xll.qlIndexFixing(ONIndex1Y,I3418,TRUE,_xll.ohTrigger(RecalcTrigger,Trigger1Y)),NA())</f>
        <v>1.9860539519303E-2</v>
      </c>
    </row>
    <row r="3419" spans="2:17" x14ac:dyDescent="0.2">
      <c r="B3419" s="39" t="s">
        <v>42</v>
      </c>
      <c r="D3419" s="42">
        <f>_xll.qlCalendarAdvance(Calendar,$D3418,B3419,"f",FALSE)</f>
        <v>63466</v>
      </c>
      <c r="E3419" s="172">
        <f>_xll.qlInterestRateIndexValueDate(IndexON,D3419)</f>
        <v>63466</v>
      </c>
      <c r="F3419" s="188">
        <f>IFERROR(_xll.qlIndexFixing(IndexON,D3419,TRUE,_xll.ohTrigger(RecalcTrigger,TriggerON)),NA())</f>
        <v>1.924260714332604E-2</v>
      </c>
      <c r="H3419" s="42">
        <f>_xll.qlCalendarAdvance(Calendar,$H3418,B3419,"f",FALSE)</f>
        <v>63466</v>
      </c>
      <c r="I3419" s="172">
        <f>_xll.qlInterestRateIndexValueDate(Index1M,$H3419)</f>
        <v>63466</v>
      </c>
      <c r="J3419" s="177">
        <f>IFERROR(_xll.qlIndexFixing(Index1M,$H3419,TRUE,_xll.ohTrigger(RecalcTrigger,Trigger1M)),NA())</f>
        <v>1.9557069211745406E-2</v>
      </c>
      <c r="K3419" s="44">
        <f>IFERROR(_xll.qlIndexFixing(Index3M,H3419,TRUE,_xll.ohTrigger(RecalcTrigger,Trigger3M)),NA())</f>
        <v>1.9754305330814594E-2</v>
      </c>
      <c r="L3419" s="44">
        <f>IFERROR(_xll.qlIndexFixing(Index6M,$H3419,TRUE,_xll.ohTrigger(RecalcTrigger,Trigger6M)),NA())</f>
        <v>1.9860427340900943E-2</v>
      </c>
      <c r="M3419" s="178">
        <f>IFERROR(_xll.qlIndexFixing(Index1Y,$H3419,TRUE,_xll.ohTrigger(RecalcTrigger,Trigger1Y)),NA())</f>
        <v>2.009925215096664E-2</v>
      </c>
      <c r="N3419" s="177">
        <f>IFERROR(_xll.qlIndexFixing(ONIndex1M,I3419,TRUE,_xll.ohTrigger(RecalcTrigger,Trigger1M)),NA())</f>
        <v>1.953589737605399E-2</v>
      </c>
      <c r="O3419" s="44">
        <f>IFERROR(_xll.qlIndexFixing(ONIndex3M,I3419,TRUE,_xll.ohTrigger(RecalcTrigger,Trigger3M)),NA())</f>
        <v>1.9694687642830555E-2</v>
      </c>
      <c r="P3419" s="44">
        <f>IFERROR(_xll.qlIndexFixing(ONIndex6M,I3419,TRUE,_xll.ohTrigger(RecalcTrigger,Trigger6M)),NA())</f>
        <v>1.9742603932512148E-2</v>
      </c>
      <c r="Q3419" s="178">
        <f>IFERROR(_xll.qlIndexFixing(ONIndex1Y,I3419,TRUE,_xll.ohTrigger(RecalcTrigger,Trigger1Y)),NA())</f>
        <v>1.986227773428606E-2</v>
      </c>
    </row>
    <row r="3420" spans="2:17" x14ac:dyDescent="0.2">
      <c r="B3420" s="39" t="s">
        <v>42</v>
      </c>
      <c r="D3420" s="42">
        <f>_xll.qlCalendarAdvance(Calendar,$D3419,B3420,"f",FALSE)</f>
        <v>63473</v>
      </c>
      <c r="E3420" s="172">
        <f>_xll.qlInterestRateIndexValueDate(IndexON,D3420)</f>
        <v>63473</v>
      </c>
      <c r="F3420" s="188">
        <f>IFERROR(_xll.qlIndexFixing(IndexON,D3420,TRUE,_xll.ohTrigger(RecalcTrigger,TriggerON)),NA())</f>
        <v>1.9244365739098379E-2</v>
      </c>
      <c r="H3420" s="42">
        <f>_xll.qlCalendarAdvance(Calendar,$H3419,B3420,"f",FALSE)</f>
        <v>63473</v>
      </c>
      <c r="I3420" s="172">
        <f>_xll.qlInterestRateIndexValueDate(Index1M,$H3420)</f>
        <v>63473</v>
      </c>
      <c r="J3420" s="177">
        <f>IFERROR(_xll.qlIndexFixing(Index1M,$H3420,TRUE,_xll.ohTrigger(RecalcTrigger,Trigger1M)),NA())</f>
        <v>1.955898729762923E-2</v>
      </c>
      <c r="K3420" s="44">
        <f>IFERROR(_xll.qlIndexFixing(Index3M,H3420,TRUE,_xll.ohTrigger(RecalcTrigger,Trigger3M)),NA())</f>
        <v>1.9755985230856182E-2</v>
      </c>
      <c r="L3420" s="44">
        <f>IFERROR(_xll.qlIndexFixing(Index6M,$H3420,TRUE,_xll.ohTrigger(RecalcTrigger,Trigger6M)),NA())</f>
        <v>1.9861968621957354E-2</v>
      </c>
      <c r="M3420" s="178">
        <f>IFERROR(_xll.qlIndexFixing(Index1Y,$H3420,TRUE,_xll.ohTrigger(RecalcTrigger,Trigger1Y)),NA())</f>
        <v>2.0100609956261284E-2</v>
      </c>
      <c r="N3420" s="177">
        <f>IFERROR(_xll.qlIndexFixing(ONIndex1M,I3420,TRUE,_xll.ohTrigger(RecalcTrigger,Trigger1M)),NA())</f>
        <v>1.9537851256324901E-2</v>
      </c>
      <c r="O3420" s="44">
        <f>IFERROR(_xll.qlIndexFixing(ONIndex3M,I3420,TRUE,_xll.ohTrigger(RecalcTrigger,Trigger3M)),NA())</f>
        <v>1.969646011931836E-2</v>
      </c>
      <c r="P3420" s="44">
        <f>IFERROR(_xll.qlIndexFixing(ONIndex6M,I3420,TRUE,_xll.ohTrigger(RecalcTrigger,Trigger6M)),NA())</f>
        <v>1.9744324862025486E-2</v>
      </c>
      <c r="Q3420" s="178">
        <f>IFERROR(_xll.qlIndexFixing(ONIndex1Y,I3420,TRUE,_xll.ohTrigger(RecalcTrigger,Trigger1Y)),NA())</f>
        <v>1.9864000871743226E-2</v>
      </c>
    </row>
    <row r="3421" spans="2:17" x14ac:dyDescent="0.2">
      <c r="B3421" s="39" t="s">
        <v>42</v>
      </c>
      <c r="D3421" s="42">
        <f>_xll.qlCalendarAdvance(Calendar,$D3420,B3421,"f",FALSE)</f>
        <v>63480</v>
      </c>
      <c r="E3421" s="172">
        <f>_xll.qlInterestRateIndexValueDate(IndexON,D3421)</f>
        <v>63480</v>
      </c>
      <c r="F3421" s="188">
        <f>IFERROR(_xll.qlIndexFixing(IndexON,D3421,TRUE,_xll.ohTrigger(RecalcTrigger,TriggerON)),NA())</f>
        <v>1.9246108947261753E-2</v>
      </c>
      <c r="H3421" s="42">
        <f>_xll.qlCalendarAdvance(Calendar,$H3420,B3421,"f",FALSE)</f>
        <v>63480</v>
      </c>
      <c r="I3421" s="172">
        <f>_xll.qlInterestRateIndexValueDate(Index1M,$H3421)</f>
        <v>63480</v>
      </c>
      <c r="J3421" s="177">
        <f>IFERROR(_xll.qlIndexFixing(Index1M,$H3421,TRUE,_xll.ohTrigger(RecalcTrigger,Trigger1M)),NA())</f>
        <v>1.9560888258077811E-2</v>
      </c>
      <c r="K3421" s="44">
        <f>IFERROR(_xll.qlIndexFixing(Index3M,H3421,TRUE,_xll.ohTrigger(RecalcTrigger,Trigger3M)),NA())</f>
        <v>1.9757649546042415E-2</v>
      </c>
      <c r="L3421" s="44">
        <f>IFERROR(_xll.qlIndexFixing(Index6M,$H3421,TRUE,_xll.ohTrigger(RecalcTrigger,Trigger6M)),NA())</f>
        <v>1.986349469773132E-2</v>
      </c>
      <c r="M3421" s="178">
        <f>IFERROR(_xll.qlIndexFixing(Index1Y,$H3421,TRUE,_xll.ohTrigger(RecalcTrigger,Trigger1Y)),NA())</f>
        <v>2.010195238366097E-2</v>
      </c>
      <c r="N3421" s="177">
        <f>IFERROR(_xll.qlIndexFixing(ONIndex1M,I3421,TRUE,_xll.ohTrigger(RecalcTrigger,Trigger1M)),NA())</f>
        <v>1.953978804004497E-2</v>
      </c>
      <c r="O3421" s="44">
        <f>IFERROR(_xll.qlIndexFixing(ONIndex3M,I3421,TRUE,_xll.ohTrigger(RecalcTrigger,Trigger3M)),NA())</f>
        <v>1.9698217086546732E-2</v>
      </c>
      <c r="P3421" s="44">
        <f>IFERROR(_xll.qlIndexFixing(ONIndex6M,I3421,TRUE,_xll.ohTrigger(RecalcTrigger,Trigger6M)),NA())</f>
        <v>1.9746030733382991E-2</v>
      </c>
      <c r="Q3421" s="178">
        <f>IFERROR(_xll.qlIndexFixing(ONIndex1Y,I3421,TRUE,_xll.ohTrigger(RecalcTrigger,Trigger1Y)),NA())</f>
        <v>1.9865708931593451E-2</v>
      </c>
    </row>
    <row r="3422" spans="2:17" x14ac:dyDescent="0.2">
      <c r="B3422" s="39" t="s">
        <v>42</v>
      </c>
      <c r="D3422" s="42">
        <f>_xll.qlCalendarAdvance(Calendar,$D3421,B3422,"f",FALSE)</f>
        <v>63487</v>
      </c>
      <c r="E3422" s="172">
        <f>_xll.qlInterestRateIndexValueDate(IndexON,D3422)</f>
        <v>63487</v>
      </c>
      <c r="F3422" s="188">
        <f>IFERROR(_xll.qlIndexFixing(IndexON,D3422,TRUE,_xll.ohTrigger(RecalcTrigger,TriggerON)),NA())</f>
        <v>1.924783676765407E-2</v>
      </c>
      <c r="H3422" s="42">
        <f>_xll.qlCalendarAdvance(Calendar,$H3421,B3422,"f",FALSE)</f>
        <v>63487</v>
      </c>
      <c r="I3422" s="172">
        <f>_xll.qlInterestRateIndexValueDate(Index1M,$H3422)</f>
        <v>63487</v>
      </c>
      <c r="J3422" s="177">
        <f>IFERROR(_xll.qlIndexFixing(Index1M,$H3422,TRUE,_xll.ohTrigger(RecalcTrigger,Trigger1M)),NA())</f>
        <v>1.9562772093076414E-2</v>
      </c>
      <c r="K3422" s="44">
        <f>IFERROR(_xll.qlIndexFixing(Index3M,H3422,TRUE,_xll.ohTrigger(RecalcTrigger,Trigger3M)),NA())</f>
        <v>1.9759298276352158E-2</v>
      </c>
      <c r="L3422" s="44">
        <f>IFERROR(_xll.qlIndexFixing(Index6M,$H3422,TRUE,_xll.ohTrigger(RecalcTrigger,Trigger6M)),NA())</f>
        <v>1.9865005568189893E-2</v>
      </c>
      <c r="M3422" s="178">
        <f>IFERROR(_xll.qlIndexFixing(Index1Y,$H3422,TRUE,_xll.ohTrigger(RecalcTrigger,Trigger1Y)),NA())</f>
        <v>2.0103279433105303E-2</v>
      </c>
      <c r="N3422" s="177">
        <f>IFERROR(_xll.qlIndexFixing(ONIndex1M,I3422,TRUE,_xll.ohTrigger(RecalcTrigger,Trigger1M)),NA())</f>
        <v>1.9541707727538382E-2</v>
      </c>
      <c r="O3422" s="44">
        <f>IFERROR(_xll.qlIndexFixing(ONIndex3M,I3422,TRUE,_xll.ohTrigger(RecalcTrigger,Trigger3M)),NA())</f>
        <v>1.9699958544596718E-2</v>
      </c>
      <c r="P3422" s="44">
        <f>IFERROR(_xll.qlIndexFixing(ONIndex6M,I3422,TRUE,_xll.ohTrigger(RecalcTrigger,Trigger6M)),NA())</f>
        <v>1.9747721546746755E-2</v>
      </c>
      <c r="Q3422" s="178">
        <f>IFERROR(_xll.qlIndexFixing(ONIndex1Y,I3422,TRUE,_xll.ohTrigger(RecalcTrigger,Trigger1Y)),NA())</f>
        <v>1.986740191416092E-2</v>
      </c>
    </row>
    <row r="3423" spans="2:17" x14ac:dyDescent="0.2">
      <c r="B3423" s="39" t="s">
        <v>42</v>
      </c>
      <c r="D3423" s="42">
        <f>_xll.qlCalendarAdvance(Calendar,$D3422,B3423,"f",FALSE)</f>
        <v>63494</v>
      </c>
      <c r="E3423" s="172">
        <f>_xll.qlInterestRateIndexValueDate(IndexON,D3423)</f>
        <v>63494</v>
      </c>
      <c r="F3423" s="188">
        <f>IFERROR(_xll.qlIndexFixing(IndexON,D3423,TRUE,_xll.ohTrigger(RecalcTrigger,TriggerON)),NA())</f>
        <v>1.9249549200599514E-2</v>
      </c>
      <c r="H3423" s="42">
        <f>_xll.qlCalendarAdvance(Calendar,$H3422,B3423,"f",FALSE)</f>
        <v>63494</v>
      </c>
      <c r="I3423" s="172">
        <f>_xll.qlInterestRateIndexValueDate(Index1M,$H3423)</f>
        <v>63494</v>
      </c>
      <c r="J3423" s="177">
        <f>IFERROR(_xll.qlIndexFixing(Index1M,$H3423,TRUE,_xll.ohTrigger(RecalcTrigger,Trigger1M)),NA())</f>
        <v>1.9562671013624154E-2</v>
      </c>
      <c r="K3423" s="44">
        <f>IFERROR(_xll.qlIndexFixing(Index3M,H3423,TRUE,_xll.ohTrigger(RecalcTrigger,Trigger3M)),NA())</f>
        <v>1.9760931421766905E-2</v>
      </c>
      <c r="L3423" s="44">
        <f>IFERROR(_xll.qlIndexFixing(Index6M,$H3423,TRUE,_xll.ohTrigger(RecalcTrigger,Trigger6M)),NA())</f>
        <v>1.9865860735251786E-2</v>
      </c>
      <c r="M3423" s="178">
        <f>IFERROR(_xll.qlIndexFixing(Index1Y,$H3423,TRUE,_xll.ohTrigger(RecalcTrigger,Trigger1Y)),NA())</f>
        <v>2.0104591104534109E-2</v>
      </c>
      <c r="N3423" s="177">
        <f>IFERROR(_xll.qlIndexFixing(ONIndex1M,I3423,TRUE,_xll.ohTrigger(RecalcTrigger,Trigger1M)),NA())</f>
        <v>1.9543610318561999E-2</v>
      </c>
      <c r="O3423" s="44">
        <f>IFERROR(_xll.qlIndexFixing(ONIndex3M,I3423,TRUE,_xll.ohTrigger(RecalcTrigger,Trigger3M)),NA())</f>
        <v>1.9701684493549365E-2</v>
      </c>
      <c r="P3423" s="44">
        <f>IFERROR(_xll.qlIndexFixing(ONIndex6M,I3423,TRUE,_xll.ohTrigger(RecalcTrigger,Trigger6M)),NA())</f>
        <v>1.9749397301792593E-2</v>
      </c>
      <c r="Q3423" s="178">
        <f>IFERROR(_xll.qlIndexFixing(ONIndex1Y,I3423,TRUE,_xll.ohTrigger(RecalcTrigger,Trigger1Y)),NA())</f>
        <v>1.9869079819445634E-2</v>
      </c>
    </row>
    <row r="3424" spans="2:17" x14ac:dyDescent="0.2">
      <c r="B3424" s="39" t="s">
        <v>42</v>
      </c>
      <c r="D3424" s="42">
        <f>_xll.qlCalendarAdvance(Calendar,$D3423,B3424,"f",FALSE)</f>
        <v>63501</v>
      </c>
      <c r="E3424" s="172">
        <f>_xll.qlInterestRateIndexValueDate(IndexON,D3424)</f>
        <v>63501</v>
      </c>
      <c r="F3424" s="188">
        <f>IFERROR(_xll.qlIndexFixing(IndexON,D3424,TRUE,_xll.ohTrigger(RecalcTrigger,TriggerON)),NA())</f>
        <v>1.9251246245611808E-2</v>
      </c>
      <c r="H3424" s="42">
        <f>_xll.qlCalendarAdvance(Calendar,$H3423,B3424,"f",FALSE)</f>
        <v>63501</v>
      </c>
      <c r="I3424" s="172">
        <f>_xll.qlInterestRateIndexValueDate(Index1M,$H3424)</f>
        <v>63501</v>
      </c>
      <c r="J3424" s="177">
        <f>IFERROR(_xll.qlIndexFixing(Index1M,$H3424,TRUE,_xll.ohTrigger(RecalcTrigger,Trigger1M)),NA())</f>
        <v>1.9564523969709056E-2</v>
      </c>
      <c r="K3424" s="44">
        <f>IFERROR(_xll.qlIndexFixing(Index3M,H3424,TRUE,_xll.ohTrigger(RecalcTrigger,Trigger3M)),NA())</f>
        <v>1.9762548982270804E-2</v>
      </c>
      <c r="L3424" s="44">
        <f>IFERROR(_xll.qlIndexFixing(Index6M,$H3424,TRUE,_xll.ohTrigger(RecalcTrigger,Trigger6M)),NA())</f>
        <v>1.9867342200836483E-2</v>
      </c>
      <c r="M3424" s="178">
        <f>IFERROR(_xll.qlIndexFixing(Index1Y,$H3424,TRUE,_xll.ohTrigger(RecalcTrigger,Trigger1Y)),NA())</f>
        <v>2.0105887397887656E-2</v>
      </c>
      <c r="N3424" s="177">
        <f>IFERROR(_xll.qlIndexFixing(ONIndex1M,I3424,TRUE,_xll.ohTrigger(RecalcTrigger,Trigger1M)),NA())</f>
        <v>1.9545495813034774E-2</v>
      </c>
      <c r="O3424" s="44">
        <f>IFERROR(_xll.qlIndexFixing(ONIndex3M,I3424,TRUE,_xll.ohTrigger(RecalcTrigger,Trigger3M)),NA())</f>
        <v>1.9703394933485718E-2</v>
      </c>
      <c r="P3424" s="44">
        <f>IFERROR(_xll.qlIndexFixing(ONIndex6M,I3424,TRUE,_xll.ohTrigger(RecalcTrigger,Trigger6M)),NA())</f>
        <v>1.9751057998925736E-2</v>
      </c>
      <c r="Q3424" s="178">
        <f>IFERROR(_xll.qlIndexFixing(ONIndex1Y,I3424,TRUE,_xll.ohTrigger(RecalcTrigger,Trigger1Y)),NA())</f>
        <v>1.9870742647042361E-2</v>
      </c>
    </row>
    <row r="3425" spans="2:17" x14ac:dyDescent="0.2">
      <c r="B3425" s="39" t="s">
        <v>42</v>
      </c>
      <c r="D3425" s="42">
        <f>_xll.qlCalendarAdvance(Calendar,$D3424,B3425,"f",FALSE)</f>
        <v>63508</v>
      </c>
      <c r="E3425" s="172">
        <f>_xll.qlInterestRateIndexValueDate(IndexON,D3425)</f>
        <v>63508</v>
      </c>
      <c r="F3425" s="188">
        <f>IFERROR(_xll.qlIndexFixing(IndexON,D3425,TRUE,_xll.ohTrigger(RecalcTrigger,TriggerON)),NA())</f>
        <v>1.9252927902771999E-2</v>
      </c>
      <c r="H3425" s="42">
        <f>_xll.qlCalendarAdvance(Calendar,$H3424,B3425,"f",FALSE)</f>
        <v>63508</v>
      </c>
      <c r="I3425" s="172">
        <f>_xll.qlInterestRateIndexValueDate(Index1M,$H3425)</f>
        <v>63508</v>
      </c>
      <c r="J3425" s="177">
        <f>IFERROR(_xll.qlIndexFixing(Index1M,$H3425,TRUE,_xll.ohTrigger(RecalcTrigger,Trigger1M)),NA())</f>
        <v>1.9566359803046256E-2</v>
      </c>
      <c r="K3425" s="44">
        <f>IFERROR(_xll.qlIndexFixing(Index3M,H3425,TRUE,_xll.ohTrigger(RecalcTrigger,Trigger3M)),NA())</f>
        <v>1.9764150957838306E-2</v>
      </c>
      <c r="L3425" s="44">
        <f>IFERROR(_xll.qlIndexFixing(Index6M,$H3425,TRUE,_xll.ohTrigger(RecalcTrigger,Trigger6M)),NA())</f>
        <v>1.9868808461823668E-2</v>
      </c>
      <c r="M3425" s="178">
        <f>IFERROR(_xll.qlIndexFixing(Index1Y,$H3425,TRUE,_xll.ohTrigger(RecalcTrigger,Trigger1Y)),NA())</f>
        <v>2.0107168313107771E-2</v>
      </c>
      <c r="N3425" s="177">
        <f>IFERROR(_xll.qlIndexFixing(ONIndex1M,I3425,TRUE,_xll.ohTrigger(RecalcTrigger,Trigger1M)),NA())</f>
        <v>1.9547364211037754E-2</v>
      </c>
      <c r="O3425" s="44">
        <f>IFERROR(_xll.qlIndexFixing(ONIndex3M,I3425,TRUE,_xll.ohTrigger(RecalcTrigger,Trigger3M)),NA())</f>
        <v>1.9705089864000547E-2</v>
      </c>
      <c r="P3425" s="44">
        <f>IFERROR(_xll.qlIndexFixing(ONIndex6M,I3425,TRUE,_xll.ohTrigger(RecalcTrigger,Trigger6M)),NA())</f>
        <v>1.9752703637740954E-2</v>
      </c>
      <c r="Q3425" s="178">
        <f>IFERROR(_xll.qlIndexFixing(ONIndex1Y,I3425,TRUE,_xll.ohTrigger(RecalcTrigger,Trigger1Y)),NA())</f>
        <v>1.9872390397275286E-2</v>
      </c>
    </row>
    <row r="3426" spans="2:17" x14ac:dyDescent="0.2">
      <c r="B3426" s="39" t="s">
        <v>42</v>
      </c>
      <c r="D3426" s="42">
        <f>_xll.qlCalendarAdvance(Calendar,$D3425,B3426,"f",FALSE)</f>
        <v>63515</v>
      </c>
      <c r="E3426" s="172">
        <f>_xll.qlInterestRateIndexValueDate(IndexON,D3426)</f>
        <v>63515</v>
      </c>
      <c r="F3426" s="188">
        <f>IFERROR(_xll.qlIndexFixing(IndexON,D3426,TRUE,_xll.ohTrigger(RecalcTrigger,TriggerON)),NA())</f>
        <v>1.9254594172566364E-2</v>
      </c>
      <c r="H3426" s="42">
        <f>_xll.qlCalendarAdvance(Calendar,$H3425,B3426,"f",FALSE)</f>
        <v>63515</v>
      </c>
      <c r="I3426" s="172">
        <f>_xll.qlInterestRateIndexValueDate(Index1M,$H3426)</f>
        <v>63515</v>
      </c>
      <c r="J3426" s="177">
        <f>IFERROR(_xll.qlIndexFixing(Index1M,$H3426,TRUE,_xll.ohTrigger(RecalcTrigger,Trigger1M)),NA())</f>
        <v>1.9568178513633055E-2</v>
      </c>
      <c r="K3426" s="44">
        <f>IFERROR(_xll.qlIndexFixing(Index3M,H3426,TRUE,_xll.ohTrigger(RecalcTrigger,Trigger3M)),NA())</f>
        <v>1.9765737348457078E-2</v>
      </c>
      <c r="L3426" s="44">
        <f>IFERROR(_xll.qlIndexFixing(Index6M,$H3426,TRUE,_xll.ohTrigger(RecalcTrigger,Trigger6M)),NA())</f>
        <v>1.9870259518181558E-2</v>
      </c>
      <c r="M3426" s="178">
        <f>IFERROR(_xll.qlIndexFixing(Index1Y,$H3426,TRUE,_xll.ohTrigger(RecalcTrigger,Trigger1Y)),NA())</f>
        <v>2.0108433850136498E-2</v>
      </c>
      <c r="N3426" s="177">
        <f>IFERROR(_xll.qlIndexFixing(ONIndex1M,I3426,TRUE,_xll.ohTrigger(RecalcTrigger,Trigger1M)),NA())</f>
        <v>1.9549215512814078E-2</v>
      </c>
      <c r="O3426" s="44">
        <f>IFERROR(_xll.qlIndexFixing(ONIndex3M,I3426,TRUE,_xll.ohTrigger(RecalcTrigger,Trigger3M)),NA())</f>
        <v>1.9706769285499082E-2</v>
      </c>
      <c r="P3426" s="44">
        <f>IFERROR(_xll.qlIndexFixing(ONIndex6M,I3426,TRUE,_xll.ohTrigger(RecalcTrigger,Trigger6M)),NA())</f>
        <v>1.9754334218643477E-2</v>
      </c>
      <c r="Q3426" s="178">
        <f>IFERROR(_xll.qlIndexFixing(ONIndex1Y,I3426,TRUE,_xll.ohTrigger(RecalcTrigger,Trigger1Y)),NA())</f>
        <v>1.9874023070144409E-2</v>
      </c>
    </row>
    <row r="3427" spans="2:17" x14ac:dyDescent="0.2">
      <c r="B3427" s="39" t="s">
        <v>42</v>
      </c>
      <c r="D3427" s="42">
        <f>_xll.qlCalendarAdvance(Calendar,$D3426,B3427,"f",FALSE)</f>
        <v>63522</v>
      </c>
      <c r="E3427" s="172">
        <f>_xll.qlInterestRateIndexValueDate(IndexON,D3427)</f>
        <v>63522</v>
      </c>
      <c r="F3427" s="188">
        <f>IFERROR(_xll.qlIndexFixing(IndexON,D3427,TRUE,_xll.ohTrigger(RecalcTrigger,TriggerON)),NA())</f>
        <v>1.9256245054346532E-2</v>
      </c>
      <c r="H3427" s="42">
        <f>_xll.qlCalendarAdvance(Calendar,$H3426,B3427,"f",FALSE)</f>
        <v>63522</v>
      </c>
      <c r="I3427" s="172">
        <f>_xll.qlInterestRateIndexValueDate(Index1M,$H3427)</f>
        <v>63522</v>
      </c>
      <c r="J3427" s="177">
        <f>IFERROR(_xll.qlIndexFixing(Index1M,$H3427,TRUE,_xll.ohTrigger(RecalcTrigger,Trigger1M)),NA())</f>
        <v>1.9569980101447837E-2</v>
      </c>
      <c r="K3427" s="44">
        <f>IFERROR(_xll.qlIndexFixing(Index3M,H3427,TRUE,_xll.ohTrigger(RecalcTrigger,Trigger3M)),NA())</f>
        <v>1.9766664529025688E-2</v>
      </c>
      <c r="L3427" s="44">
        <f>IFERROR(_xll.qlIndexFixing(Index6M,$H3427,TRUE,_xll.ohTrigger(RecalcTrigger,Trigger6M)),NA())</f>
        <v>1.9871695369876565E-2</v>
      </c>
      <c r="M3427" s="178">
        <f>IFERROR(_xll.qlIndexFixing(Index1Y,$H3427,TRUE,_xll.ohTrigger(RecalcTrigger,Trigger1Y)),NA())</f>
        <v>2.0109684008916107E-2</v>
      </c>
      <c r="N3427" s="177">
        <f>IFERROR(_xll.qlIndexFixing(ONIndex1M,I3427,TRUE,_xll.ohTrigger(RecalcTrigger,Trigger1M)),NA())</f>
        <v>1.9551049717958513E-2</v>
      </c>
      <c r="O3427" s="44">
        <f>IFERROR(_xll.qlIndexFixing(ONIndex3M,I3427,TRUE,_xll.ohTrigger(RecalcTrigger,Trigger3M)),NA())</f>
        <v>1.9708433197819231E-2</v>
      </c>
      <c r="P3427" s="44">
        <f>IFERROR(_xll.qlIndexFixing(ONIndex6M,I3427,TRUE,_xll.ohTrigger(RecalcTrigger,Trigger6M)),NA())</f>
        <v>1.975594974130912E-2</v>
      </c>
      <c r="Q3427" s="178">
        <f>IFERROR(_xll.qlIndexFixing(ONIndex1Y,I3427,TRUE,_xll.ohTrigger(RecalcTrigger,Trigger1Y)),NA())</f>
        <v>1.9875640665568683E-2</v>
      </c>
    </row>
    <row r="3428" spans="2:17" x14ac:dyDescent="0.2">
      <c r="B3428" s="39" t="s">
        <v>42</v>
      </c>
      <c r="D3428" s="42">
        <f>_xll.qlCalendarAdvance(Calendar,$D3427,B3428,"f",FALSE)</f>
        <v>63529</v>
      </c>
      <c r="E3428" s="172">
        <f>_xll.qlInterestRateIndexValueDate(IndexON,D3428)</f>
        <v>63529</v>
      </c>
      <c r="F3428" s="188">
        <f>IFERROR(_xll.qlIndexFixing(IndexON,D3428,TRUE,_xll.ohTrigger(RecalcTrigger,TriggerON)),NA())</f>
        <v>1.9257880548598783E-2</v>
      </c>
      <c r="H3428" s="42">
        <f>_xll.qlCalendarAdvance(Calendar,$H3427,B3428,"f",FALSE)</f>
        <v>63529</v>
      </c>
      <c r="I3428" s="172">
        <f>_xll.qlInterestRateIndexValueDate(Index1M,$H3428)</f>
        <v>63529</v>
      </c>
      <c r="J3428" s="177">
        <f>IFERROR(_xll.qlIndexFixing(Index1M,$H3428,TRUE,_xll.ohTrigger(RecalcTrigger,Trigger1M)),NA())</f>
        <v>1.9573715468181267E-2</v>
      </c>
      <c r="K3428" s="44">
        <f>IFERROR(_xll.qlIndexFixing(Index3M,H3428,TRUE,_xll.ohTrigger(RecalcTrigger,Trigger3M)),NA())</f>
        <v>1.9767578107811601E-2</v>
      </c>
      <c r="L3428" s="44">
        <f>IFERROR(_xll.qlIndexFixing(Index6M,$H3428,TRUE,_xll.ohTrigger(RecalcTrigger,Trigger6M)),NA())</f>
        <v>1.9873751477414776E-2</v>
      </c>
      <c r="M3428" s="178">
        <f>IFERROR(_xll.qlIndexFixing(Index1Y,$H3428,TRUE,_xll.ohTrigger(RecalcTrigger,Trigger1Y)),NA())</f>
        <v>2.0110918789390642E-2</v>
      </c>
      <c r="N3428" s="177">
        <f>IFERROR(_xll.qlIndexFixing(ONIndex1M,I3428,TRUE,_xll.ohTrigger(RecalcTrigger,Trigger1M)),NA())</f>
        <v>1.9552866826714199E-2</v>
      </c>
      <c r="O3428" s="44">
        <f>IFERROR(_xll.qlIndexFixing(ONIndex3M,I3428,TRUE,_xll.ohTrigger(RecalcTrigger,Trigger3M)),NA())</f>
        <v>1.9710081600960994E-2</v>
      </c>
      <c r="P3428" s="44">
        <f>IFERROR(_xll.qlIndexFixing(ONIndex6M,I3428,TRUE,_xll.ohTrigger(RecalcTrigger,Trigger6M)),NA())</f>
        <v>1.9757550205737884E-2</v>
      </c>
      <c r="Q3428" s="178">
        <f>IFERROR(_xll.qlIndexFixing(ONIndex1Y,I3428,TRUE,_xll.ohTrigger(RecalcTrigger,Trigger1Y)),NA())</f>
        <v>1.9877243183467064E-2</v>
      </c>
    </row>
    <row r="3429" spans="2:17" x14ac:dyDescent="0.2">
      <c r="B3429" s="39" t="s">
        <v>42</v>
      </c>
      <c r="D3429" s="42">
        <f>_xll.qlCalendarAdvance(Calendar,$D3428,B3429,"f",FALSE)</f>
        <v>63536</v>
      </c>
      <c r="E3429" s="172">
        <f>_xll.qlInterestRateIndexValueDate(IndexON,D3429)</f>
        <v>63536</v>
      </c>
      <c r="F3429" s="188">
        <f>IFERROR(_xll.qlIndexFixing(IndexON,D3429,TRUE,_xll.ohTrigger(RecalcTrigger,TriggerON)),NA())</f>
        <v>1.9259500655079975E-2</v>
      </c>
      <c r="H3429" s="42">
        <f>_xll.qlCalendarAdvance(Calendar,$H3428,B3429,"f",FALSE)</f>
        <v>63536</v>
      </c>
      <c r="I3429" s="172">
        <f>_xll.qlInterestRateIndexValueDate(Index1M,$H3429)</f>
        <v>63536</v>
      </c>
      <c r="J3429" s="177">
        <f>IFERROR(_xll.qlIndexFixing(Index1M,$H3429,TRUE,_xll.ohTrigger(RecalcTrigger,Trigger1M)),NA())</f>
        <v>1.95754794248016E-2</v>
      </c>
      <c r="K3429" s="44">
        <f>IFERROR(_xll.qlIndexFixing(Index3M,H3429,TRUE,_xll.ohTrigger(RecalcTrigger,Trigger3M)),NA())</f>
        <v>1.9769119803296653E-2</v>
      </c>
      <c r="L3429" s="44">
        <f>IFERROR(_xll.qlIndexFixing(Index6M,$H3429,TRUE,_xll.ohTrigger(RecalcTrigger,Trigger6M)),NA())</f>
        <v>1.9875155909725092E-2</v>
      </c>
      <c r="M3429" s="178">
        <f>IFERROR(_xll.qlIndexFixing(Index1Y,$H3429,TRUE,_xll.ohTrigger(RecalcTrigger,Trigger1Y)),NA())</f>
        <v>2.0112138191503925E-2</v>
      </c>
      <c r="N3429" s="177">
        <f>IFERROR(_xll.qlIndexFixing(ONIndex1M,I3429,TRUE,_xll.ohTrigger(RecalcTrigger,Trigger1M)),NA())</f>
        <v>1.9554666838837997E-2</v>
      </c>
      <c r="O3429" s="44">
        <f>IFERROR(_xll.qlIndexFixing(ONIndex3M,I3429,TRUE,_xll.ohTrigger(RecalcTrigger,Trigger3M)),NA())</f>
        <v>1.9711714494843324E-2</v>
      </c>
      <c r="P3429" s="44">
        <f>IFERROR(_xll.qlIndexFixing(ONIndex6M,I3429,TRUE,_xll.ohTrigger(RecalcTrigger,Trigger6M)),NA())</f>
        <v>1.9759135612172907E-2</v>
      </c>
      <c r="Q3429" s="178">
        <f>IFERROR(_xll.qlIndexFixing(ONIndex1Y,I3429,TRUE,_xll.ohTrigger(RecalcTrigger,Trigger1Y)),NA())</f>
        <v>1.987883062383955E-2</v>
      </c>
    </row>
    <row r="3430" spans="2:17" x14ac:dyDescent="0.2">
      <c r="B3430" s="39" t="s">
        <v>42</v>
      </c>
      <c r="D3430" s="42">
        <f>_xll.qlCalendarAdvance(Calendar,$D3429,B3430,"f",FALSE)</f>
        <v>63543</v>
      </c>
      <c r="E3430" s="172">
        <f>_xll.qlInterestRateIndexValueDate(IndexON,D3430)</f>
        <v>63543</v>
      </c>
      <c r="F3430" s="188">
        <f>IFERROR(_xll.qlIndexFixing(IndexON,D3430,TRUE,_xll.ohTrigger(RecalcTrigger,TriggerON)),NA())</f>
        <v>1.9261105373871157E-2</v>
      </c>
      <c r="H3430" s="42">
        <f>_xll.qlCalendarAdvance(Calendar,$H3429,B3430,"f",FALSE)</f>
        <v>63543</v>
      </c>
      <c r="I3430" s="172">
        <f>_xll.qlInterestRateIndexValueDate(Index1M,$H3430)</f>
        <v>63543</v>
      </c>
      <c r="J3430" s="177">
        <f>IFERROR(_xll.qlIndexFixing(Index1M,$H3430,TRUE,_xll.ohTrigger(RecalcTrigger,Trigger1M)),NA())</f>
        <v>1.9577226255910553E-2</v>
      </c>
      <c r="K3430" s="44">
        <f>IFERROR(_xll.qlIndexFixing(Index3M,H3430,TRUE,_xll.ohTrigger(RecalcTrigger,Trigger3M)),NA())</f>
        <v>1.9770645915430665E-2</v>
      </c>
      <c r="L3430" s="44">
        <f>IFERROR(_xll.qlIndexFixing(Index6M,$H3430,TRUE,_xll.ohTrigger(RecalcTrigger,Trigger6M)),NA())</f>
        <v>1.9876545136456831E-2</v>
      </c>
      <c r="M3430" s="178">
        <f>IFERROR(_xll.qlIndexFixing(Index1Y,$H3430,TRUE,_xll.ohTrigger(RecalcTrigger,Trigger1Y)),NA())</f>
        <v>2.0113342215200669E-2</v>
      </c>
      <c r="N3430" s="177">
        <f>IFERROR(_xll.qlIndexFixing(ONIndex1M,I3430,TRUE,_xll.ohTrigger(RecalcTrigger,Trigger1M)),NA())</f>
        <v>1.9556449754816185E-2</v>
      </c>
      <c r="O3430" s="44">
        <f>IFERROR(_xll.qlIndexFixing(ONIndex3M,I3430,TRUE,_xll.ohTrigger(RecalcTrigger,Trigger3M)),NA())</f>
        <v>1.9713331879709362E-2</v>
      </c>
      <c r="P3430" s="44">
        <f>IFERROR(_xll.qlIndexFixing(ONIndex6M,I3430,TRUE,_xll.ohTrigger(RecalcTrigger,Trigger6M)),NA())</f>
        <v>1.9760705960452096E-2</v>
      </c>
      <c r="Q3430" s="178">
        <f>IFERROR(_xll.qlIndexFixing(ONIndex1Y,I3430,TRUE,_xll.ohTrigger(RecalcTrigger,Trigger1Y)),NA())</f>
        <v>1.9880402986848233E-2</v>
      </c>
    </row>
    <row r="3431" spans="2:17" x14ac:dyDescent="0.2">
      <c r="B3431" s="39" t="s">
        <v>42</v>
      </c>
      <c r="D3431" s="42">
        <f>_xll.qlCalendarAdvance(Calendar,$D3430,B3431,"f",FALSE)</f>
        <v>63550</v>
      </c>
      <c r="E3431" s="172">
        <f>_xll.qlInterestRateIndexValueDate(IndexON,D3431)</f>
        <v>63550</v>
      </c>
      <c r="F3431" s="188">
        <f>IFERROR(_xll.qlIndexFixing(IndexON,D3431,TRUE,_xll.ohTrigger(RecalcTrigger,TriggerON)),NA())</f>
        <v>1.9262694705053374E-2</v>
      </c>
      <c r="H3431" s="42">
        <f>_xll.qlCalendarAdvance(Calendar,$H3430,B3431,"f",FALSE)</f>
        <v>63550</v>
      </c>
      <c r="I3431" s="172">
        <f>_xll.qlInterestRateIndexValueDate(Index1M,$H3431)</f>
        <v>63550</v>
      </c>
      <c r="J3431" s="177">
        <f>IFERROR(_xll.qlIndexFixing(Index1M,$H3431,TRUE,_xll.ohTrigger(RecalcTrigger,Trigger1M)),NA())</f>
        <v>1.957895596149585E-2</v>
      </c>
      <c r="K3431" s="44">
        <f>IFERROR(_xll.qlIndexFixing(Index3M,H3431,TRUE,_xll.ohTrigger(RecalcTrigger,Trigger3M)),NA())</f>
        <v>1.9772156444197424E-2</v>
      </c>
      <c r="L3431" s="44">
        <f>IFERROR(_xll.qlIndexFixing(Index6M,$H3431,TRUE,_xll.ohTrigger(RecalcTrigger,Trigger6M)),NA())</f>
        <v>1.9877919157577938E-2</v>
      </c>
      <c r="M3431" s="178">
        <f>IFERROR(_xll.qlIndexFixing(Index1Y,$H3431,TRUE,_xll.ohTrigger(RecalcTrigger,Trigger1Y)),NA())</f>
        <v>2.0114530860427138E-2</v>
      </c>
      <c r="N3431" s="177">
        <f>IFERROR(_xll.qlIndexFixing(ONIndex1M,I3431,TRUE,_xll.ohTrigger(RecalcTrigger,Trigger1M)),NA())</f>
        <v>1.9558215574324578E-2</v>
      </c>
      <c r="O3431" s="44">
        <f>IFERROR(_xll.qlIndexFixing(ONIndex3M,I3431,TRUE,_xll.ohTrigger(RecalcTrigger,Trigger3M)),NA())</f>
        <v>1.9714933755397013E-2</v>
      </c>
      <c r="P3431" s="44">
        <f>IFERROR(_xll.qlIndexFixing(ONIndex6M,I3431,TRUE,_xll.ohTrigger(RecalcTrigger,Trigger6M)),NA())</f>
        <v>1.9762261250575452E-2</v>
      </c>
      <c r="Q3431" s="178">
        <f>IFERROR(_xll.qlIndexFixing(ONIndex1Y,I3431,TRUE,_xll.ohTrigger(RecalcTrigger,Trigger1Y)),NA())</f>
        <v>1.9881960272412069E-2</v>
      </c>
    </row>
    <row r="3432" spans="2:17" x14ac:dyDescent="0.2">
      <c r="B3432" s="39" t="s">
        <v>42</v>
      </c>
      <c r="D3432" s="42">
        <f>_xll.qlCalendarAdvance(Calendar,$D3431,B3432,"f",FALSE)</f>
        <v>63557</v>
      </c>
      <c r="E3432" s="172">
        <f>_xll.qlInterestRateIndexValueDate(IndexON,D3432)</f>
        <v>63557</v>
      </c>
      <c r="F3432" s="188">
        <f>IFERROR(_xll.qlIndexFixing(IndexON,D3432,TRUE,_xll.ohTrigger(RecalcTrigger,TriggerON)),NA())</f>
        <v>1.9264268648302441E-2</v>
      </c>
      <c r="H3432" s="42">
        <f>_xll.qlCalendarAdvance(Calendar,$H3431,B3432,"f",FALSE)</f>
        <v>63557</v>
      </c>
      <c r="I3432" s="172">
        <f>_xll.qlInterestRateIndexValueDate(Index1M,$H3432)</f>
        <v>63557</v>
      </c>
      <c r="J3432" s="177">
        <f>IFERROR(_xll.qlIndexFixing(Index1M,$H3432,TRUE,_xll.ohTrigger(RecalcTrigger,Trigger1M)),NA())</f>
        <v>1.958066854154766E-2</v>
      </c>
      <c r="K3432" s="44">
        <f>IFERROR(_xll.qlIndexFixing(Index3M,H3432,TRUE,_xll.ohTrigger(RecalcTrigger,Trigger3M)),NA())</f>
        <v>1.9773651389576222E-2</v>
      </c>
      <c r="L3432" s="44">
        <f>IFERROR(_xll.qlIndexFixing(Index6M,$H3432,TRUE,_xll.ohTrigger(RecalcTrigger,Trigger6M)),NA())</f>
        <v>1.9878646557296559E-2</v>
      </c>
      <c r="M3432" s="178">
        <f>IFERROR(_xll.qlIndexFixing(Index1Y,$H3432,TRUE,_xll.ohTrigger(RecalcTrigger,Trigger1Y)),NA())</f>
        <v>2.0115704127129153E-2</v>
      </c>
      <c r="N3432" s="177">
        <f>IFERROR(_xll.qlIndexFixing(ONIndex1M,I3432,TRUE,_xll.ohTrigger(RecalcTrigger,Trigger1M)),NA())</f>
        <v>1.9559964297120036E-2</v>
      </c>
      <c r="O3432" s="44">
        <f>IFERROR(_xll.qlIndexFixing(ONIndex3M,I3432,TRUE,_xll.ohTrigger(RecalcTrigger,Trigger3M)),NA())</f>
        <v>1.9716520121825232E-2</v>
      </c>
      <c r="P3432" s="44">
        <f>IFERROR(_xll.qlIndexFixing(ONIndex6M,I3432,TRUE,_xll.ohTrigger(RecalcTrigger,Trigger6M)),NA())</f>
        <v>1.9763801482624022E-2</v>
      </c>
      <c r="Q3432" s="178">
        <f>IFERROR(_xll.qlIndexFixing(ONIndex1Y,I3432,TRUE,_xll.ohTrigger(RecalcTrigger,Trigger1Y)),NA())</f>
        <v>1.9883502480531057E-2</v>
      </c>
    </row>
    <row r="3433" spans="2:17" x14ac:dyDescent="0.2">
      <c r="B3433" s="39" t="s">
        <v>42</v>
      </c>
      <c r="D3433" s="42">
        <f>_xll.qlCalendarAdvance(Calendar,$D3432,B3433,"f",FALSE)</f>
        <v>63564</v>
      </c>
      <c r="E3433" s="172">
        <f>_xll.qlInterestRateIndexValueDate(IndexON,D3433)</f>
        <v>63564</v>
      </c>
      <c r="F3433" s="188">
        <f>IFERROR(_xll.qlIndexFixing(IndexON,D3433,TRUE,_xll.ohTrigger(RecalcTrigger,TriggerON)),NA())</f>
        <v>1.9265827204023589E-2</v>
      </c>
      <c r="H3433" s="42">
        <f>_xll.qlCalendarAdvance(Calendar,$H3432,B3433,"f",FALSE)</f>
        <v>63564</v>
      </c>
      <c r="I3433" s="172">
        <f>_xll.qlInterestRateIndexValueDate(Index1M,$H3433)</f>
        <v>63564</v>
      </c>
      <c r="J3433" s="177">
        <f>IFERROR(_xll.qlIndexFixing(Index1M,$H3433,TRUE,_xll.ohTrigger(RecalcTrigger,Trigger1M)),NA())</f>
        <v>1.9582363996058623E-2</v>
      </c>
      <c r="K3433" s="44">
        <f>IFERROR(_xll.qlIndexFixing(Index3M,H3433,TRUE,_xll.ohTrigger(RecalcTrigger,Trigger3M)),NA())</f>
        <v>1.9775130751552648E-2</v>
      </c>
      <c r="L3433" s="44">
        <f>IFERROR(_xll.qlIndexFixing(Index6M,$H3433,TRUE,_xll.ohTrigger(RecalcTrigger,Trigger6M)),NA())</f>
        <v>1.9879991180351577E-2</v>
      </c>
      <c r="M3433" s="178">
        <f>IFERROR(_xll.qlIndexFixing(Index1Y,$H3433,TRUE,_xll.ohTrigger(RecalcTrigger,Trigger1Y)),NA())</f>
        <v>2.0116862015253201E-2</v>
      </c>
      <c r="N3433" s="177">
        <f>IFERROR(_xll.qlIndexFixing(ONIndex1M,I3433,TRUE,_xll.ohTrigger(RecalcTrigger,Trigger1M)),NA())</f>
        <v>1.9561695923688838E-2</v>
      </c>
      <c r="O3433" s="44">
        <f>IFERROR(_xll.qlIndexFixing(ONIndex3M,I3433,TRUE,_xll.ohTrigger(RecalcTrigger,Trigger3M)),NA())</f>
        <v>1.9718090978994018E-2</v>
      </c>
      <c r="P3433" s="44">
        <f>IFERROR(_xll.qlIndexFixing(ONIndex6M,I3433,TRUE,_xll.ohTrigger(RecalcTrigger,Trigger6M)),NA())</f>
        <v>1.9765326656516757E-2</v>
      </c>
      <c r="Q3433" s="178">
        <f>IFERROR(_xll.qlIndexFixing(ONIndex1Y,I3433,TRUE,_xll.ohTrigger(RecalcTrigger,Trigger1Y)),NA())</f>
        <v>1.988502961112415E-2</v>
      </c>
    </row>
    <row r="3434" spans="2:17" x14ac:dyDescent="0.2">
      <c r="B3434" s="39" t="s">
        <v>42</v>
      </c>
      <c r="D3434" s="42">
        <f>_xll.qlCalendarAdvance(Calendar,$D3433,B3434,"f",FALSE)</f>
        <v>63571</v>
      </c>
      <c r="E3434" s="172">
        <f>_xll.qlInterestRateIndexValueDate(IndexON,D3434)</f>
        <v>63571</v>
      </c>
      <c r="F3434" s="188">
        <f>IFERROR(_xll.qlIndexFixing(IndexON,D3434,TRUE,_xll.ohTrigger(RecalcTrigger,TriggerON)),NA())</f>
        <v>1.926737037197368E-2</v>
      </c>
      <c r="H3434" s="42">
        <f>_xll.qlCalendarAdvance(Calendar,$H3433,B3434,"f",FALSE)</f>
        <v>63571</v>
      </c>
      <c r="I3434" s="172">
        <f>_xll.qlInterestRateIndexValueDate(Index1M,$H3434)</f>
        <v>63571</v>
      </c>
      <c r="J3434" s="177">
        <f>IFERROR(_xll.qlIndexFixing(Index1M,$H3434,TRUE,_xll.ohTrigger(RecalcTrigger,Trigger1M)),NA())</f>
        <v>1.9584042325021363E-2</v>
      </c>
      <c r="K3434" s="44">
        <f>IFERROR(_xll.qlIndexFixing(Index3M,H3434,TRUE,_xll.ohTrigger(RecalcTrigger,Trigger3M)),NA())</f>
        <v>1.9776594530109593E-2</v>
      </c>
      <c r="L3434" s="44">
        <f>IFERROR(_xll.qlIndexFixing(Index6M,$H3434,TRUE,_xll.ohTrigger(RecalcTrigger,Trigger6M)),NA())</f>
        <v>1.9881320598526098E-2</v>
      </c>
      <c r="M3434" s="178">
        <f>IFERROR(_xll.qlIndexFixing(Index1Y,$H3434,TRUE,_xll.ohTrigger(RecalcTrigger,Trigger1Y)),NA())</f>
        <v>2.011800452474688E-2</v>
      </c>
      <c r="N3434" s="177">
        <f>IFERROR(_xll.qlIndexFixing(ONIndex1M,I3434,TRUE,_xll.ohTrigger(RecalcTrigger,Trigger1M)),NA())</f>
        <v>1.9563410453706798E-2</v>
      </c>
      <c r="O3434" s="44">
        <f>IFERROR(_xll.qlIndexFixing(ONIndex3M,I3434,TRUE,_xll.ohTrigger(RecalcTrigger,Trigger3M)),NA())</f>
        <v>1.9719646327308604E-2</v>
      </c>
      <c r="P3434" s="44">
        <f>IFERROR(_xll.qlIndexFixing(ONIndex6M,I3434,TRUE,_xll.ohTrigger(RecalcTrigger,Trigger6M)),NA())</f>
        <v>1.976683677225366E-2</v>
      </c>
      <c r="Q3434" s="178">
        <f>IFERROR(_xll.qlIndexFixing(ONIndex1Y,I3434,TRUE,_xll.ohTrigger(RecalcTrigger,Trigger1Y)),NA())</f>
        <v>1.9886541664434487E-2</v>
      </c>
    </row>
    <row r="3435" spans="2:17" x14ac:dyDescent="0.2">
      <c r="B3435" s="39" t="s">
        <v>42</v>
      </c>
      <c r="D3435" s="42">
        <f>_xll.qlCalendarAdvance(Calendar,$D3434,B3435,"f",FALSE)</f>
        <v>63578</v>
      </c>
      <c r="E3435" s="172">
        <f>_xll.qlInterestRateIndexValueDate(IndexON,D3435)</f>
        <v>63578</v>
      </c>
      <c r="F3435" s="188">
        <f>IFERROR(_xll.qlIndexFixing(IndexON,D3435,TRUE,_xll.ohTrigger(RecalcTrigger,TriggerON)),NA())</f>
        <v>1.926889815223376E-2</v>
      </c>
      <c r="H3435" s="42">
        <f>_xll.qlCalendarAdvance(Calendar,$H3434,B3435,"f",FALSE)</f>
        <v>63578</v>
      </c>
      <c r="I3435" s="172">
        <f>_xll.qlInterestRateIndexValueDate(Index1M,$H3435)</f>
        <v>63578</v>
      </c>
      <c r="J3435" s="177">
        <f>IFERROR(_xll.qlIndexFixing(Index1M,$H3435,TRUE,_xll.ohTrigger(RecalcTrigger,Trigger1M)),NA())</f>
        <v>1.9585703528430976E-2</v>
      </c>
      <c r="K3435" s="44">
        <f>IFERROR(_xll.qlIndexFixing(Index3M,H3435,TRUE,_xll.ohTrigger(RecalcTrigger,Trigger3M)),NA())</f>
        <v>1.9778042725229046E-2</v>
      </c>
      <c r="L3435" s="44">
        <f>IFERROR(_xll.qlIndexFixing(Index6M,$H3435,TRUE,_xll.ohTrigger(RecalcTrigger,Trigger6M)),NA())</f>
        <v>1.9882634811790565E-2</v>
      </c>
      <c r="M3435" s="178">
        <f>IFERROR(_xll.qlIndexFixing(Index1Y,$H3435,TRUE,_xll.ohTrigger(RecalcTrigger,Trigger1Y)),NA())</f>
        <v>2.0119131655559785E-2</v>
      </c>
      <c r="N3435" s="177">
        <f>IFERROR(_xll.qlIndexFixing(ONIndex1M,I3435,TRUE,_xll.ohTrigger(RecalcTrigger,Trigger1M)),NA())</f>
        <v>1.9565107887417055E-2</v>
      </c>
      <c r="O3435" s="44">
        <f>IFERROR(_xll.qlIndexFixing(ONIndex3M,I3435,TRUE,_xll.ohTrigger(RecalcTrigger,Trigger3M)),NA())</f>
        <v>1.9721186166282711E-2</v>
      </c>
      <c r="P3435" s="44">
        <f>IFERROR(_xll.qlIndexFixing(ONIndex6M,I3435,TRUE,_xll.ohTrigger(RecalcTrigger,Trigger6M)),NA())</f>
        <v>1.9768331829915775E-2</v>
      </c>
      <c r="Q3435" s="178">
        <f>IFERROR(_xll.qlIndexFixing(ONIndex1Y,I3435,TRUE,_xll.ohTrigger(RecalcTrigger,Trigger1Y)),NA())</f>
        <v>1.988803864021893E-2</v>
      </c>
    </row>
    <row r="3436" spans="2:17" x14ac:dyDescent="0.2">
      <c r="B3436" s="39" t="s">
        <v>42</v>
      </c>
      <c r="D3436" s="42">
        <f>_xll.qlCalendarAdvance(Calendar,$D3435,B3436,"f",FALSE)</f>
        <v>63585</v>
      </c>
      <c r="E3436" s="172">
        <f>_xll.qlInterestRateIndexValueDate(IndexON,D3436)</f>
        <v>63585</v>
      </c>
      <c r="F3436" s="188">
        <f>IFERROR(_xll.qlIndexFixing(IndexON,D3436,TRUE,_xll.ohTrigger(RecalcTrigger,TriggerON)),NA())</f>
        <v>1.9270410544803829E-2</v>
      </c>
      <c r="H3436" s="42">
        <f>_xll.qlCalendarAdvance(Calendar,$H3435,B3436,"f",FALSE)</f>
        <v>63585</v>
      </c>
      <c r="I3436" s="172">
        <f>_xll.qlInterestRateIndexValueDate(Index1M,$H3436)</f>
        <v>63585</v>
      </c>
      <c r="J3436" s="177">
        <f>IFERROR(_xll.qlIndexFixing(Index1M,$H3436,TRUE,_xll.ohTrigger(RecalcTrigger,Trigger1M)),NA())</f>
        <v>1.9584140946537248E-2</v>
      </c>
      <c r="K3436" s="44">
        <f>IFERROR(_xll.qlIndexFixing(Index3M,H3436,TRUE,_xll.ohTrigger(RecalcTrigger,Trigger3M)),NA())</f>
        <v>1.9778840852225445E-2</v>
      </c>
      <c r="L3436" s="44">
        <f>IFERROR(_xll.qlIndexFixing(Index6M,$H3436,TRUE,_xll.ohTrigger(RecalcTrigger,Trigger6M)),NA())</f>
        <v>1.9883933820114982E-2</v>
      </c>
      <c r="M3436" s="178">
        <f>IFERROR(_xll.qlIndexFixing(Index1Y,$H3436,TRUE,_xll.ohTrigger(RecalcTrigger,Trigger1Y)),NA())</f>
        <v>2.0120243407639515E-2</v>
      </c>
      <c r="N3436" s="177">
        <f>IFERROR(_xll.qlIndexFixing(ONIndex1M,I3436,TRUE,_xll.ohTrigger(RecalcTrigger,Trigger1M)),NA())</f>
        <v>1.9566788224495424E-2</v>
      </c>
      <c r="O3436" s="44">
        <f>IFERROR(_xll.qlIndexFixing(ONIndex3M,I3436,TRUE,_xll.ohTrigger(RecalcTrigger,Trigger3M)),NA())</f>
        <v>1.9722710496078433E-2</v>
      </c>
      <c r="P3436" s="44">
        <f>IFERROR(_xll.qlIndexFixing(ONIndex6M,I3436,TRUE,_xll.ohTrigger(RecalcTrigger,Trigger6M)),NA())</f>
        <v>1.9769811829341011E-2</v>
      </c>
      <c r="Q3436" s="178">
        <f>IFERROR(_xll.qlIndexFixing(ONIndex1Y,I3436,TRUE,_xll.ohTrigger(RecalcTrigger,Trigger1Y)),NA())</f>
        <v>1.9889520538477479E-2</v>
      </c>
    </row>
    <row r="3437" spans="2:17" x14ac:dyDescent="0.2">
      <c r="B3437" s="39" t="s">
        <v>42</v>
      </c>
      <c r="D3437" s="42">
        <f>_xll.qlCalendarAdvance(Calendar,$D3436,B3437,"f",FALSE)</f>
        <v>63592</v>
      </c>
      <c r="E3437" s="172">
        <f>_xll.qlInterestRateIndexValueDate(IndexON,D3437)</f>
        <v>63592</v>
      </c>
      <c r="F3437" s="188">
        <f>IFERROR(_xll.qlIndexFixing(IndexON,D3437,TRUE,_xll.ohTrigger(RecalcTrigger,TriggerON)),NA())</f>
        <v>1.9271907549764933E-2</v>
      </c>
      <c r="H3437" s="42">
        <f>_xll.qlCalendarAdvance(Calendar,$H3436,B3437,"f",FALSE)</f>
        <v>63592</v>
      </c>
      <c r="I3437" s="172">
        <f>_xll.qlInterestRateIndexValueDate(Index1M,$H3437)</f>
        <v>63592</v>
      </c>
      <c r="J3437" s="177">
        <f>IFERROR(_xll.qlIndexFixing(Index1M,$H3437,TRUE,_xll.ohTrigger(RecalcTrigger,Trigger1M)),NA())</f>
        <v>1.9585773577346244E-2</v>
      </c>
      <c r="K3437" s="44">
        <f>IFERROR(_xll.qlIndexFixing(Index3M,H3437,TRUE,_xll.ohTrigger(RecalcTrigger,Trigger3M)),NA())</f>
        <v>1.9780892365092447E-2</v>
      </c>
      <c r="L3437" s="44">
        <f>IFERROR(_xll.qlIndexFixing(Index6M,$H3437,TRUE,_xll.ohTrigger(RecalcTrigger,Trigger6M)),NA())</f>
        <v>1.9885217623471143E-2</v>
      </c>
      <c r="M3437" s="178">
        <f>IFERROR(_xll.qlIndexFixing(Index1Y,$H3437,TRUE,_xll.ohTrigger(RecalcTrigger,Trigger1Y)),NA())</f>
        <v>2.0121339780936554E-2</v>
      </c>
      <c r="N3437" s="177">
        <f>IFERROR(_xll.qlIndexFixing(ONIndex1M,I3437,TRUE,_xll.ohTrigger(RecalcTrigger,Trigger1M)),NA())</f>
        <v>1.9568451465347136E-2</v>
      </c>
      <c r="O3437" s="44">
        <f>IFERROR(_xll.qlIndexFixing(ONIndex3M,I3437,TRUE,_xll.ohTrigger(RecalcTrigger,Trigger3M)),NA())</f>
        <v>1.9724219316776814E-2</v>
      </c>
      <c r="P3437" s="44">
        <f>IFERROR(_xll.qlIndexFixing(ONIndex6M,I3437,TRUE,_xll.ohTrigger(RecalcTrigger,Trigger6M)),NA())</f>
        <v>1.9771276770772506E-2</v>
      </c>
      <c r="Q3437" s="178">
        <f>IFERROR(_xll.qlIndexFixing(ONIndex1Y,I3437,TRUE,_xll.ohTrigger(RecalcTrigger,Trigger1Y)),NA())</f>
        <v>1.9890987359372225E-2</v>
      </c>
    </row>
    <row r="3438" spans="2:17" x14ac:dyDescent="0.2">
      <c r="B3438" s="39" t="s">
        <v>42</v>
      </c>
      <c r="D3438" s="42">
        <f>_xll.qlCalendarAdvance(Calendar,$D3437,B3438,"f",FALSE)</f>
        <v>63599</v>
      </c>
      <c r="E3438" s="172">
        <f>_xll.qlInterestRateIndexValueDate(IndexON,D3438)</f>
        <v>63599</v>
      </c>
      <c r="F3438" s="188">
        <f>IFERROR(_xll.qlIndexFixing(IndexON,D3438,TRUE,_xll.ohTrigger(RecalcTrigger,TriggerON)),NA())</f>
        <v>1.9273389166711841E-2</v>
      </c>
      <c r="H3438" s="42">
        <f>_xll.qlCalendarAdvance(Calendar,$H3437,B3438,"f",FALSE)</f>
        <v>63599</v>
      </c>
      <c r="I3438" s="172">
        <f>_xll.qlInterestRateIndexValueDate(Index1M,$H3438)</f>
        <v>63599</v>
      </c>
      <c r="J3438" s="177">
        <f>IFERROR(_xll.qlIndexFixing(Index1M,$H3438,TRUE,_xll.ohTrigger(RecalcTrigger,Trigger1M)),NA())</f>
        <v>1.958738908713711E-2</v>
      </c>
      <c r="K3438" s="44">
        <f>IFERROR(_xll.qlIndexFixing(Index3M,H3438,TRUE,_xll.ohTrigger(RecalcTrigger,Trigger3M)),NA())</f>
        <v>1.9781661398857519E-2</v>
      </c>
      <c r="L3438" s="44">
        <f>IFERROR(_xll.qlIndexFixing(Index6M,$H3438,TRUE,_xll.ohTrigger(RecalcTrigger,Trigger6M)),NA())</f>
        <v>1.9886486221828141E-2</v>
      </c>
      <c r="M3438" s="178">
        <f>IFERROR(_xll.qlIndexFixing(Index1Y,$H3438,TRUE,_xll.ohTrigger(RecalcTrigger,Trigger1Y)),NA())</f>
        <v>2.0122420775401162E-2</v>
      </c>
      <c r="N3438" s="177">
        <f>IFERROR(_xll.qlIndexFixing(ONIndex1M,I3438,TRUE,_xll.ohTrigger(RecalcTrigger,Trigger1M)),NA())</f>
        <v>1.9570097609729054E-2</v>
      </c>
      <c r="O3438" s="44">
        <f>IFERROR(_xll.qlIndexFixing(ONIndex3M,I3438,TRUE,_xll.ohTrigger(RecalcTrigger,Trigger3M)),NA())</f>
        <v>1.972571262829681E-2</v>
      </c>
      <c r="P3438" s="44">
        <f>IFERROR(_xll.qlIndexFixing(ONIndex6M,I3438,TRUE,_xll.ohTrigger(RecalcTrigger,Trigger6M)),NA())</f>
        <v>1.9772726654048167E-2</v>
      </c>
      <c r="Q3438" s="178">
        <f>IFERROR(_xll.qlIndexFixing(ONIndex1Y,I3438,TRUE,_xll.ohTrigger(RecalcTrigger,Trigger1Y)),NA())</f>
        <v>1.9892439102822124E-2</v>
      </c>
    </row>
    <row r="3439" spans="2:17" x14ac:dyDescent="0.2">
      <c r="B3439" s="39" t="s">
        <v>42</v>
      </c>
      <c r="D3439" s="42">
        <f>_xll.qlCalendarAdvance(Calendar,$D3438,B3439,"f",FALSE)</f>
        <v>63606</v>
      </c>
      <c r="E3439" s="172">
        <f>_xll.qlInterestRateIndexValueDate(IndexON,D3439)</f>
        <v>63606</v>
      </c>
      <c r="F3439" s="188">
        <f>IFERROR(_xll.qlIndexFixing(IndexON,D3439,TRUE,_xll.ohTrigger(RecalcTrigger,TriggerON)),NA())</f>
        <v>1.9274855396211876E-2</v>
      </c>
      <c r="H3439" s="42">
        <f>_xll.qlCalendarAdvance(Calendar,$H3438,B3439,"f",FALSE)</f>
        <v>63606</v>
      </c>
      <c r="I3439" s="172">
        <f>_xll.qlInterestRateIndexValueDate(Index1M,$H3439)</f>
        <v>63606</v>
      </c>
      <c r="J3439" s="177">
        <f>IFERROR(_xll.qlIndexFixing(Index1M,$H3439,TRUE,_xll.ohTrigger(RecalcTrigger,Trigger1M)),NA())</f>
        <v>1.958898747589247E-2</v>
      </c>
      <c r="K3439" s="44">
        <f>IFERROR(_xll.qlIndexFixing(Index3M,H3439,TRUE,_xll.ohTrigger(RecalcTrigger,Trigger3M)),NA())</f>
        <v>1.978304829818622E-2</v>
      </c>
      <c r="L3439" s="44">
        <f>IFERROR(_xll.qlIndexFixing(Index6M,$H3439,TRUE,_xll.ohTrigger(RecalcTrigger,Trigger6M)),NA())</f>
        <v>1.9887739615160466E-2</v>
      </c>
      <c r="M3439" s="178">
        <f>IFERROR(_xll.qlIndexFixing(Index1Y,$H3439,TRUE,_xll.ohTrigger(RecalcTrigger,Trigger1Y)),NA())</f>
        <v>2.0123486390984269E-2</v>
      </c>
      <c r="N3439" s="177">
        <f>IFERROR(_xll.qlIndexFixing(ONIndex1M,I3439,TRUE,_xll.ohTrigger(RecalcTrigger,Trigger1M)),NA())</f>
        <v>1.9571726657479083E-2</v>
      </c>
      <c r="O3439" s="44">
        <f>IFERROR(_xll.qlIndexFixing(ONIndex3M,I3439,TRUE,_xll.ohTrigger(RecalcTrigger,Trigger3M)),NA())</f>
        <v>1.9727190430719466E-2</v>
      </c>
      <c r="P3439" s="44">
        <f>IFERROR(_xll.qlIndexFixing(ONIndex6M,I3439,TRUE,_xll.ohTrigger(RecalcTrigger,Trigger6M)),NA())</f>
        <v>1.9774161479167995E-2</v>
      </c>
      <c r="Q3439" s="178">
        <f>IFERROR(_xll.qlIndexFixing(ONIndex1Y,I3439,TRUE,_xll.ohTrigger(RecalcTrigger,Trigger1Y)),NA())</f>
        <v>1.9893875768827174E-2</v>
      </c>
    </row>
    <row r="3440" spans="2:17" x14ac:dyDescent="0.2">
      <c r="B3440" s="39" t="s">
        <v>42</v>
      </c>
      <c r="D3440" s="42">
        <f>_xll.qlCalendarAdvance(Calendar,$D3439,B3440,"f",FALSE)</f>
        <v>63613</v>
      </c>
      <c r="E3440" s="172">
        <f>_xll.qlInterestRateIndexValueDate(IndexON,D3440)</f>
        <v>63613</v>
      </c>
      <c r="F3440" s="188">
        <f>IFERROR(_xll.qlIndexFixing(IndexON,D3440,TRUE,_xll.ohTrigger(RecalcTrigger,TriggerON)),NA())</f>
        <v>1.9276306237940855E-2</v>
      </c>
      <c r="H3440" s="42">
        <f>_xll.qlCalendarAdvance(Calendar,$H3439,B3440,"f",FALSE)</f>
        <v>63613</v>
      </c>
      <c r="I3440" s="172">
        <f>_xll.qlInterestRateIndexValueDate(Index1M,$H3440)</f>
        <v>63613</v>
      </c>
      <c r="J3440" s="177">
        <f>IFERROR(_xll.qlIndexFixing(Index1M,$H3440,TRUE,_xll.ohTrigger(RecalcTrigger,Trigger1M)),NA())</f>
        <v>1.9591842568187766E-2</v>
      </c>
      <c r="K3440" s="44">
        <f>IFERROR(_xll.qlIndexFixing(Index3M,H3440,TRUE,_xll.ohTrigger(RecalcTrigger,Trigger3M)),NA())</f>
        <v>1.9786310387109918E-2</v>
      </c>
      <c r="L3440" s="44">
        <f>IFERROR(_xll.qlIndexFixing(Index6M,$H3440,TRUE,_xll.ohTrigger(RecalcTrigger,Trigger6M)),NA())</f>
        <v>1.9890847439103718E-2</v>
      </c>
      <c r="M3440" s="178">
        <f>IFERROR(_xll.qlIndexFixing(Index1Y,$H3440,TRUE,_xll.ohTrigger(RecalcTrigger,Trigger1Y)),NA())</f>
        <v>2.0124536627637912E-2</v>
      </c>
      <c r="N3440" s="177">
        <f>IFERROR(_xll.qlIndexFixing(ONIndex1M,I3440,TRUE,_xll.ohTrigger(RecalcTrigger,Trigger1M)),NA())</f>
        <v>1.9573338608840363E-2</v>
      </c>
      <c r="O3440" s="44">
        <f>IFERROR(_xll.qlIndexFixing(ONIndex3M,I3440,TRUE,_xll.ohTrigger(RecalcTrigger,Trigger3M)),NA())</f>
        <v>1.9728652723801643E-2</v>
      </c>
      <c r="P3440" s="44">
        <f>IFERROR(_xll.qlIndexFixing(ONIndex6M,I3440,TRUE,_xll.ohTrigger(RecalcTrigger,Trigger6M)),NA())</f>
        <v>1.9775581246050944E-2</v>
      </c>
      <c r="Q3440" s="178">
        <f>IFERROR(_xll.qlIndexFixing(ONIndex1Y,I3440,TRUE,_xll.ohTrigger(RecalcTrigger,Trigger1Y)),NA())</f>
        <v>1.9895297357225283E-2</v>
      </c>
    </row>
    <row r="3441" spans="2:17" x14ac:dyDescent="0.2">
      <c r="B3441" s="39" t="s">
        <v>42</v>
      </c>
      <c r="D3441" s="42">
        <f>_xll.qlCalendarAdvance(Calendar,$D3440,B3441,"f",FALSE)</f>
        <v>63620</v>
      </c>
      <c r="E3441" s="172">
        <f>_xll.qlInterestRateIndexValueDate(IndexON,D3441)</f>
        <v>63620</v>
      </c>
      <c r="F3441" s="188">
        <f>IFERROR(_xll.qlIndexFixing(IndexON,D3441,TRUE,_xll.ohTrigger(RecalcTrigger,TriggerON)),NA())</f>
        <v>1.9277741691979822E-2</v>
      </c>
      <c r="H3441" s="42">
        <f>_xll.qlCalendarAdvance(Calendar,$H3440,B3441,"f",FALSE)</f>
        <v>63620</v>
      </c>
      <c r="I3441" s="172">
        <f>_xll.qlInterestRateIndexValueDate(Index1M,$H3441)</f>
        <v>63620</v>
      </c>
      <c r="J3441" s="177">
        <f>IFERROR(_xll.qlIndexFixing(Index1M,$H3441,TRUE,_xll.ohTrigger(RecalcTrigger,Trigger1M)),NA())</f>
        <v>1.9595311111791542E-2</v>
      </c>
      <c r="K3441" s="44">
        <f>IFERROR(_xll.qlIndexFixing(Index3M,H3441,TRUE,_xll.ohTrigger(RecalcTrigger,Trigger3M)),NA())</f>
        <v>1.9787663001324465E-2</v>
      </c>
      <c r="L3441" s="44">
        <f>IFERROR(_xll.qlIndexFixing(Index6M,$H3441,TRUE,_xll.ohTrigger(RecalcTrigger,Trigger6M)),NA())</f>
        <v>1.9892067362492528E-2</v>
      </c>
      <c r="M3441" s="178">
        <f>IFERROR(_xll.qlIndexFixing(Index1Y,$H3441,TRUE,_xll.ohTrigger(RecalcTrigger,Trigger1Y)),NA())</f>
        <v>2.0125571485314575E-2</v>
      </c>
      <c r="N3441" s="177">
        <f>IFERROR(_xll.qlIndexFixing(ONIndex1M,I3441,TRUE,_xll.ohTrigger(RecalcTrigger,Trigger1M)),NA())</f>
        <v>1.9574933463812894E-2</v>
      </c>
      <c r="O3441" s="44">
        <f>IFERROR(_xll.qlIndexFixing(ONIndex3M,I3441,TRUE,_xll.ohTrigger(RecalcTrigger,Trigger3M)),NA())</f>
        <v>1.9730099507867527E-2</v>
      </c>
      <c r="P3441" s="44">
        <f>IFERROR(_xll.qlIndexFixing(ONIndex6M,I3441,TRUE,_xll.ohTrigger(RecalcTrigger,Trigger6M)),NA())</f>
        <v>1.9776985954940152E-2</v>
      </c>
      <c r="Q3441" s="178">
        <f>IFERROR(_xll.qlIndexFixing(ONIndex1Y,I3441,TRUE,_xll.ohTrigger(RecalcTrigger,Trigger1Y)),NA())</f>
        <v>1.9896703868421683E-2</v>
      </c>
    </row>
    <row r="3442" spans="2:17" x14ac:dyDescent="0.2">
      <c r="B3442" s="39" t="s">
        <v>42</v>
      </c>
      <c r="D3442" s="42">
        <f>_xll.qlCalendarAdvance(Calendar,$D3441,B3442,"f",FALSE)</f>
        <v>63627</v>
      </c>
      <c r="E3442" s="172">
        <f>_xll.qlInterestRateIndexValueDate(IndexON,D3442)</f>
        <v>63627</v>
      </c>
      <c r="F3442" s="188">
        <f>IFERROR(_xll.qlIndexFixing(IndexON,D3442,TRUE,_xll.ohTrigger(RecalcTrigger,TriggerON)),NA())</f>
        <v>1.9279161758247731E-2</v>
      </c>
      <c r="H3442" s="42">
        <f>_xll.qlCalendarAdvance(Calendar,$H3441,B3442,"f",FALSE)</f>
        <v>63627</v>
      </c>
      <c r="I3442" s="172">
        <f>_xll.qlInterestRateIndexValueDate(Index1M,$H3442)</f>
        <v>63627</v>
      </c>
      <c r="J3442" s="177">
        <f>IFERROR(_xll.qlIndexFixing(Index1M,$H3442,TRUE,_xll.ohTrigger(RecalcTrigger,Trigger1M)),NA())</f>
        <v>1.9597486682043183E-2</v>
      </c>
      <c r="K3442" s="44">
        <f>IFERROR(_xll.qlIndexFixing(Index3M,H3442,TRUE,_xll.ohTrigger(RecalcTrigger,Trigger3M)),NA())</f>
        <v>1.9789000030312788E-2</v>
      </c>
      <c r="L3442" s="44">
        <f>IFERROR(_xll.qlIndexFixing(Index6M,$H3442,TRUE,_xll.ohTrigger(RecalcTrigger,Trigger6M)),NA())</f>
        <v>1.9893272078305234E-2</v>
      </c>
      <c r="M3442" s="178">
        <f>IFERROR(_xll.qlIndexFixing(Index1Y,$H3442,TRUE,_xll.ohTrigger(RecalcTrigger,Trigger1Y)),NA())</f>
        <v>2.0126590963967406E-2</v>
      </c>
      <c r="N3442" s="177">
        <f>IFERROR(_xll.qlIndexFixing(ONIndex1M,I3442,TRUE,_xll.ohTrigger(RecalcTrigger,Trigger1M)),NA())</f>
        <v>1.9576511222315629E-2</v>
      </c>
      <c r="O3442" s="44">
        <f>IFERROR(_xll.qlIndexFixing(ONIndex3M,I3442,TRUE,_xll.ohTrigger(RecalcTrigger,Trigger3M)),NA())</f>
        <v>1.9731530782755025E-2</v>
      </c>
      <c r="P3442" s="44">
        <f>IFERROR(_xll.qlIndexFixing(ONIndex6M,I3442,TRUE,_xll.ohTrigger(RecalcTrigger,Trigger6M)),NA())</f>
        <v>1.9778375605754572E-2</v>
      </c>
      <c r="Q3442" s="178">
        <f>IFERROR(_xll.qlIndexFixing(ONIndex1Y,I3442,TRUE,_xll.ohTrigger(RecalcTrigger,Trigger1Y)),NA())</f>
        <v>1.9898095302011143E-2</v>
      </c>
    </row>
    <row r="3443" spans="2:17" x14ac:dyDescent="0.2">
      <c r="B3443" s="39" t="s">
        <v>42</v>
      </c>
      <c r="D3443" s="42">
        <f>_xll.qlCalendarAdvance(Calendar,$D3442,B3443,"f",FALSE)</f>
        <v>63634</v>
      </c>
      <c r="E3443" s="172">
        <f>_xll.qlInterestRateIndexValueDate(IndexON,D3443)</f>
        <v>63634</v>
      </c>
      <c r="F3443" s="188">
        <f>IFERROR(_xll.qlIndexFixing(IndexON,D3443,TRUE,_xll.ohTrigger(RecalcTrigger,TriggerON)),NA())</f>
        <v>1.9280566436744584E-2</v>
      </c>
      <c r="H3443" s="42">
        <f>_xll.qlCalendarAdvance(Calendar,$H3442,B3443,"f",FALSE)</f>
        <v>63634</v>
      </c>
      <c r="I3443" s="172">
        <f>_xll.qlInterestRateIndexValueDate(Index1M,$H3443)</f>
        <v>63634</v>
      </c>
      <c r="J3443" s="177">
        <f>IFERROR(_xll.qlIndexFixing(Index1M,$H3443,TRUE,_xll.ohTrigger(RecalcTrigger,Trigger1M)),NA())</f>
        <v>1.9598376634795606E-2</v>
      </c>
      <c r="K3443" s="44">
        <f>IFERROR(_xll.qlIndexFixing(Index3M,H3443,TRUE,_xll.ohTrigger(RecalcTrigger,Trigger3M)),NA())</f>
        <v>1.9790321474058147E-2</v>
      </c>
      <c r="L3443" s="44">
        <f>IFERROR(_xll.qlIndexFixing(Index6M,$H3443,TRUE,_xll.ohTrigger(RecalcTrigger,Trigger6M)),NA())</f>
        <v>1.9894461586513205E-2</v>
      </c>
      <c r="M3443" s="178">
        <f>IFERROR(_xll.qlIndexFixing(Index1Y,$H3443,TRUE,_xll.ohTrigger(RecalcTrigger,Trigger1Y)),NA())</f>
        <v>2.0127595063549997E-2</v>
      </c>
      <c r="N3443" s="177">
        <f>IFERROR(_xll.qlIndexFixing(ONIndex1M,I3443,TRUE,_xll.ohTrigger(RecalcTrigger,Trigger1M)),NA())</f>
        <v>1.9578071884348569E-2</v>
      </c>
      <c r="O3443" s="44">
        <f>IFERROR(_xll.qlIndexFixing(ONIndex3M,I3443,TRUE,_xll.ohTrigger(RecalcTrigger,Trigger3M)),NA())</f>
        <v>1.9732946548464136E-2</v>
      </c>
      <c r="P3443" s="44">
        <f>IFERROR(_xll.qlIndexFixing(ONIndex6M,I3443,TRUE,_xll.ohTrigger(RecalcTrigger,Trigger6M)),NA())</f>
        <v>1.9779750198251067E-2</v>
      </c>
      <c r="Q3443" s="178">
        <f>IFERROR(_xll.qlIndexFixing(ONIndex1Y,I3443,TRUE,_xll.ohTrigger(RecalcTrigger,Trigger1Y)),NA())</f>
        <v>1.98994716582368E-2</v>
      </c>
    </row>
    <row r="3444" spans="2:17" x14ac:dyDescent="0.2">
      <c r="B3444" s="39" t="s">
        <v>42</v>
      </c>
      <c r="D3444" s="42">
        <f>_xll.qlCalendarAdvance(Calendar,$D3443,B3444,"f",FALSE)</f>
        <v>63641</v>
      </c>
      <c r="E3444" s="172">
        <f>_xll.qlInterestRateIndexValueDate(IndexON,D3444)</f>
        <v>63641</v>
      </c>
      <c r="F3444" s="188">
        <f>IFERROR(_xll.qlIndexFixing(IndexON,D3444,TRUE,_xll.ohTrigger(RecalcTrigger,TriggerON)),NA())</f>
        <v>1.9281955727632472E-2</v>
      </c>
      <c r="H3444" s="42">
        <f>_xll.qlCalendarAdvance(Calendar,$H3443,B3444,"f",FALSE)</f>
        <v>63641</v>
      </c>
      <c r="I3444" s="172">
        <f>_xll.qlInterestRateIndexValueDate(Index1M,$H3444)</f>
        <v>63641</v>
      </c>
      <c r="J3444" s="177">
        <f>IFERROR(_xll.qlIndexFixing(Index1M,$H3444,TRUE,_xll.ohTrigger(RecalcTrigger,Trigger1M)),NA())</f>
        <v>1.9599883707870931E-2</v>
      </c>
      <c r="K3444" s="44">
        <f>IFERROR(_xll.qlIndexFixing(Index3M,H3444,TRUE,_xll.ohTrigger(RecalcTrigger,Trigger3M)),NA())</f>
        <v>1.9791627332543804E-2</v>
      </c>
      <c r="L3444" s="44">
        <f>IFERROR(_xll.qlIndexFixing(Index6M,$H3444,TRUE,_xll.ohTrigger(RecalcTrigger,Trigger6M)),NA())</f>
        <v>1.9895635887089133E-2</v>
      </c>
      <c r="M3444" s="178">
        <f>IFERROR(_xll.qlIndexFixing(Index1Y,$H3444,TRUE,_xll.ohTrigger(RecalcTrigger,Trigger1Y)),NA())</f>
        <v>2.0128583784017051E-2</v>
      </c>
      <c r="N3444" s="177">
        <f>IFERROR(_xll.qlIndexFixing(ONIndex1M,I3444,TRUE,_xll.ohTrigger(RecalcTrigger,Trigger1M)),NA())</f>
        <v>1.9579615449911714E-2</v>
      </c>
      <c r="O3444" s="44">
        <f>IFERROR(_xll.qlIndexFixing(ONIndex3M,I3444,TRUE,_xll.ohTrigger(RecalcTrigger,Trigger3M)),NA())</f>
        <v>1.9734346804913816E-2</v>
      </c>
      <c r="P3444" s="44">
        <f>IFERROR(_xll.qlIndexFixing(ONIndex6M,I3444,TRUE,_xll.ohTrigger(RecalcTrigger,Trigger6M)),NA())</f>
        <v>1.9781109732834867E-2</v>
      </c>
      <c r="Q3444" s="178">
        <f>IFERROR(_xll.qlIndexFixing(ONIndex1Y,I3444,TRUE,_xll.ohTrigger(RecalcTrigger,Trigger1Y)),NA())</f>
        <v>1.9900832936936563E-2</v>
      </c>
    </row>
    <row r="3445" spans="2:17" x14ac:dyDescent="0.2">
      <c r="B3445" s="39" t="s">
        <v>42</v>
      </c>
      <c r="D3445" s="42">
        <f>_xll.qlCalendarAdvance(Calendar,$D3444,B3445,"f",FALSE)</f>
        <v>63648</v>
      </c>
      <c r="E3445" s="172">
        <f>_xll.qlInterestRateIndexValueDate(IndexON,D3445)</f>
        <v>63648</v>
      </c>
      <c r="F3445" s="188">
        <f>IFERROR(_xll.qlIndexFixing(IndexON,D3445,TRUE,_xll.ohTrigger(RecalcTrigger,TriggerON)),NA())</f>
        <v>1.9283329630830348E-2</v>
      </c>
      <c r="H3445" s="42">
        <f>_xll.qlCalendarAdvance(Calendar,$H3444,B3445,"f",FALSE)</f>
        <v>63648</v>
      </c>
      <c r="I3445" s="172">
        <f>_xll.qlInterestRateIndexValueDate(Index1M,$H3445)</f>
        <v>63648</v>
      </c>
      <c r="J3445" s="177">
        <f>IFERROR(_xll.qlIndexFixing(Index1M,$H3445,TRUE,_xll.ohTrigger(RecalcTrigger,Trigger1M)),NA())</f>
        <v>1.959948068119962E-2</v>
      </c>
      <c r="K3445" s="44">
        <f>IFERROR(_xll.qlIndexFixing(Index3M,H3445,TRUE,_xll.ohTrigger(RecalcTrigger,Trigger3M)),NA())</f>
        <v>1.9792292633312822E-2</v>
      </c>
      <c r="L3445" s="44">
        <f>IFERROR(_xll.qlIndexFixing(Index6M,$H3445,TRUE,_xll.ohTrigger(RecalcTrigger,Trigger6M)),NA())</f>
        <v>1.9896176951490836E-2</v>
      </c>
      <c r="M3445" s="178">
        <f>IFERROR(_xll.qlIndexFixing(Index1Y,$H3445,TRUE,_xll.ohTrigger(RecalcTrigger,Trigger1Y)),NA())</f>
        <v>2.012955712532416E-2</v>
      </c>
      <c r="N3445" s="177">
        <f>IFERROR(_xll.qlIndexFixing(ONIndex1M,I3445,TRUE,_xll.ohTrigger(RecalcTrigger,Trigger1M)),NA())</f>
        <v>1.9581141919167155E-2</v>
      </c>
      <c r="O3445" s="44">
        <f>IFERROR(_xll.qlIndexFixing(ONIndex3M,I3445,TRUE,_xll.ohTrigger(RecalcTrigger,Trigger3M)),NA())</f>
        <v>1.9735731552266156E-2</v>
      </c>
      <c r="P3445" s="44">
        <f>IFERROR(_xll.qlIndexFixing(ONIndex6M,I3445,TRUE,_xll.ohTrigger(RecalcTrigger,Trigger6M)),NA())</f>
        <v>1.9782454209181788E-2</v>
      </c>
      <c r="Q3445" s="178">
        <f>IFERROR(_xll.qlIndexFixing(ONIndex1Y,I3445,TRUE,_xll.ohTrigger(RecalcTrigger,Trigger1Y)),NA())</f>
        <v>1.9902179138272524E-2</v>
      </c>
    </row>
    <row r="3446" spans="2:17" x14ac:dyDescent="0.2">
      <c r="B3446" s="39" t="s">
        <v>42</v>
      </c>
      <c r="D3446" s="42">
        <f>_xll.qlCalendarAdvance(Calendar,$D3445,B3446,"f",FALSE)</f>
        <v>63655</v>
      </c>
      <c r="E3446" s="172">
        <f>_xll.qlInterestRateIndexValueDate(IndexON,D3446)</f>
        <v>63655</v>
      </c>
      <c r="F3446" s="188">
        <f>IFERROR(_xll.qlIndexFixing(IndexON,D3446,TRUE,_xll.ohTrigger(RecalcTrigger,TriggerON)),NA())</f>
        <v>1.9284688146257167E-2</v>
      </c>
      <c r="H3446" s="42">
        <f>_xll.qlCalendarAdvance(Calendar,$H3445,B3446,"f",FALSE)</f>
        <v>63655</v>
      </c>
      <c r="I3446" s="172">
        <f>_xll.qlInterestRateIndexValueDate(Index1M,$H3446)</f>
        <v>63655</v>
      </c>
      <c r="J3446" s="177">
        <f>IFERROR(_xll.qlIndexFixing(Index1M,$H3446,TRUE,_xll.ohTrigger(RecalcTrigger,Trigger1M)),NA())</f>
        <v>1.9600956935141228E-2</v>
      </c>
      <c r="K3446" s="44">
        <f>IFERROR(_xll.qlIndexFixing(Index3M,H3446,TRUE,_xll.ohTrigger(RecalcTrigger,Trigger3M)),NA())</f>
        <v>1.9793568365462484E-2</v>
      </c>
      <c r="L3446" s="44">
        <f>IFERROR(_xll.qlIndexFixing(Index6M,$H3446,TRUE,_xll.ohTrigger(RecalcTrigger,Trigger6M)),NA())</f>
        <v>1.9897321860887808E-2</v>
      </c>
      <c r="M3446" s="178">
        <f>IFERROR(_xll.qlIndexFixing(Index1Y,$H3446,TRUE,_xll.ohTrigger(RecalcTrigger,Trigger1Y)),NA())</f>
        <v>2.0130515087427359E-2</v>
      </c>
      <c r="N3446" s="177">
        <f>IFERROR(_xll.qlIndexFixing(ONIndex1M,I3446,TRUE,_xll.ohTrigger(RecalcTrigger,Trigger1M)),NA())</f>
        <v>1.9582651291871755E-2</v>
      </c>
      <c r="O3446" s="44">
        <f>IFERROR(_xll.qlIndexFixing(ONIndex3M,I3446,TRUE,_xll.ohTrigger(RecalcTrigger,Trigger3M)),NA())</f>
        <v>1.9737100790521156E-2</v>
      </c>
      <c r="P3446" s="44">
        <f>IFERROR(_xll.qlIndexFixing(ONIndex6M,I3446,TRUE,_xll.ohTrigger(RecalcTrigger,Trigger6M)),NA())</f>
        <v>1.9783783627291829E-2</v>
      </c>
      <c r="Q3446" s="178">
        <f>IFERROR(_xll.qlIndexFixing(ONIndex1Y,I3446,TRUE,_xll.ohTrigger(RecalcTrigger,Trigger1Y)),NA())</f>
        <v>1.9903510262082591E-2</v>
      </c>
    </row>
    <row r="3447" spans="2:17" x14ac:dyDescent="0.2">
      <c r="B3447" s="39" t="s">
        <v>42</v>
      </c>
      <c r="D3447" s="42">
        <f>_xll.qlCalendarAdvance(Calendar,$D3446,B3447,"f",FALSE)</f>
        <v>63662</v>
      </c>
      <c r="E3447" s="172">
        <f>_xll.qlInterestRateIndexValueDate(IndexON,D3447)</f>
        <v>63662</v>
      </c>
      <c r="F3447" s="188">
        <f>IFERROR(_xll.qlIndexFixing(IndexON,D3447,TRUE,_xll.ohTrigger(RecalcTrigger,TriggerON)),NA())</f>
        <v>1.9286031274075022E-2</v>
      </c>
      <c r="H3447" s="42">
        <f>_xll.qlCalendarAdvance(Calendar,$H3446,B3447,"f",FALSE)</f>
        <v>63662</v>
      </c>
      <c r="I3447" s="172">
        <f>_xll.qlInterestRateIndexValueDate(Index1M,$H3447)</f>
        <v>63662</v>
      </c>
      <c r="J3447" s="177">
        <f>IFERROR(_xll.qlIndexFixing(Index1M,$H3447,TRUE,_xll.ohTrigger(RecalcTrigger,Trigger1M)),NA())</f>
        <v>1.9602416066175743E-2</v>
      </c>
      <c r="K3447" s="44">
        <f>IFERROR(_xll.qlIndexFixing(Index3M,H3447,TRUE,_xll.ohTrigger(RecalcTrigger,Trigger3M)),NA())</f>
        <v>1.979482851314622E-2</v>
      </c>
      <c r="L3447" s="44">
        <f>IFERROR(_xll.qlIndexFixing(Index6M,$H3447,TRUE,_xll.ohTrigger(RecalcTrigger,Trigger6M)),NA())</f>
        <v>1.9898451563397951E-2</v>
      </c>
      <c r="M3447" s="178">
        <f>IFERROR(_xll.qlIndexFixing(Index1Y,$H3447,TRUE,_xll.ohTrigger(RecalcTrigger,Trigger1Y)),NA())</f>
        <v>2.013145767028246E-2</v>
      </c>
      <c r="N3447" s="177">
        <f>IFERROR(_xll.qlIndexFixing(ONIndex1M,I3447,TRUE,_xll.ohTrigger(RecalcTrigger,Trigger1M)),NA())</f>
        <v>1.958414356810656E-2</v>
      </c>
      <c r="O3447" s="44">
        <f>IFERROR(_xll.qlIndexFixing(ONIndex3M,I3447,TRUE,_xll.ohTrigger(RecalcTrigger,Trigger3M)),NA())</f>
        <v>1.9738454519435678E-2</v>
      </c>
      <c r="P3447" s="44">
        <f>IFERROR(_xll.qlIndexFixing(ONIndex6M,I3447,TRUE,_xll.ohTrigger(RecalcTrigger,Trigger6M)),NA())</f>
        <v>1.9785097987408129E-2</v>
      </c>
      <c r="Q3447" s="178">
        <f>IFERROR(_xll.qlIndexFixing(ONIndex1Y,I3447,TRUE,_xll.ohTrigger(RecalcTrigger,Trigger1Y)),NA())</f>
        <v>1.9904826308447809E-2</v>
      </c>
    </row>
    <row r="3448" spans="2:17" x14ac:dyDescent="0.2">
      <c r="B3448" s="39" t="s">
        <v>42</v>
      </c>
      <c r="D3448" s="42">
        <f>_xll.qlCalendarAdvance(Calendar,$D3447,B3448,"f",FALSE)</f>
        <v>63669</v>
      </c>
      <c r="E3448" s="172">
        <f>_xll.qlInterestRateIndexValueDate(IndexON,D3448)</f>
        <v>63669</v>
      </c>
      <c r="F3448" s="188">
        <f>IFERROR(_xll.qlIndexFixing(IndexON,D3448,TRUE,_xll.ohTrigger(RecalcTrigger,TriggerON)),NA())</f>
        <v>1.9287359014121819E-2</v>
      </c>
      <c r="H3448" s="42">
        <f>_xll.qlCalendarAdvance(Calendar,$H3447,B3448,"f",FALSE)</f>
        <v>63669</v>
      </c>
      <c r="I3448" s="172">
        <f>_xll.qlInterestRateIndexValueDate(Index1M,$H3448)</f>
        <v>63669</v>
      </c>
      <c r="J3448" s="177">
        <f>IFERROR(_xll.qlIndexFixing(Index1M,$H3448,TRUE,_xll.ohTrigger(RecalcTrigger,Trigger1M)),NA())</f>
        <v>1.9603858074305869E-2</v>
      </c>
      <c r="K3448" s="44">
        <f>IFERROR(_xll.qlIndexFixing(Index3M,H3448,TRUE,_xll.ohTrigger(RecalcTrigger,Trigger3M)),NA())</f>
        <v>1.9796073076353341E-2</v>
      </c>
      <c r="L3448" s="44">
        <f>IFERROR(_xll.qlIndexFixing(Index6M,$H3448,TRUE,_xll.ohTrigger(RecalcTrigger,Trigger6M)),NA())</f>
        <v>1.9899566058995132E-2</v>
      </c>
      <c r="M3448" s="178">
        <f>IFERROR(_xll.qlIndexFixing(Index1Y,$H3448,TRUE,_xll.ohTrigger(RecalcTrigger,Trigger1Y)),NA())</f>
        <v>2.0132384873847942E-2</v>
      </c>
      <c r="N3448" s="177">
        <f>IFERROR(_xll.qlIndexFixing(ONIndex1M,I3448,TRUE,_xll.ohTrigger(RecalcTrigger,Trigger1M)),NA())</f>
        <v>1.9585618748033662E-2</v>
      </c>
      <c r="O3448" s="44">
        <f>IFERROR(_xll.qlIndexFixing(ONIndex3M,I3448,TRUE,_xll.ohTrigger(RecalcTrigger,Trigger3M)),NA())</f>
        <v>1.9739792739333906E-2</v>
      </c>
      <c r="P3448" s="44">
        <f>IFERROR(_xll.qlIndexFixing(ONIndex6M,I3448,TRUE,_xll.ohTrigger(RecalcTrigger,Trigger6M)),NA())</f>
        <v>1.9786397289287549E-2</v>
      </c>
      <c r="Q3448" s="178">
        <f>IFERROR(_xll.qlIndexFixing(ONIndex1Y,I3448,TRUE,_xll.ohTrigger(RecalcTrigger,Trigger1Y)),NA())</f>
        <v>1.9906127277449226E-2</v>
      </c>
    </row>
    <row r="3449" spans="2:17" x14ac:dyDescent="0.2">
      <c r="B3449" s="39" t="s">
        <v>42</v>
      </c>
      <c r="D3449" s="42">
        <f>_xll.qlCalendarAdvance(Calendar,$D3448,B3449,"f",FALSE)</f>
        <v>63676</v>
      </c>
      <c r="E3449" s="172">
        <f>_xll.qlInterestRateIndexValueDate(IndexON,D3449)</f>
        <v>63676</v>
      </c>
      <c r="F3449" s="188">
        <f>IFERROR(_xll.qlIndexFixing(IndexON,D3449,TRUE,_xll.ohTrigger(RecalcTrigger,TriggerON)),NA())</f>
        <v>1.9288671366397558E-2</v>
      </c>
      <c r="H3449" s="42">
        <f>_xll.qlCalendarAdvance(Calendar,$H3448,B3449,"f",FALSE)</f>
        <v>63676</v>
      </c>
      <c r="I3449" s="172">
        <f>_xll.qlInterestRateIndexValueDate(Index1M,$H3449)</f>
        <v>63676</v>
      </c>
      <c r="J3449" s="177">
        <f>IFERROR(_xll.qlIndexFixing(Index1M,$H3449,TRUE,_xll.ohTrigger(RecalcTrigger,Trigger1M)),NA())</f>
        <v>1.9607162188663683E-2</v>
      </c>
      <c r="K3449" s="44">
        <f>IFERROR(_xll.qlIndexFixing(Index3M,H3449,TRUE,_xll.ohTrigger(RecalcTrigger,Trigger3M)),NA())</f>
        <v>1.979792284557003E-2</v>
      </c>
      <c r="L3449" s="44">
        <f>IFERROR(_xll.qlIndexFixing(Index6M,$H3449,TRUE,_xll.ohTrigger(RecalcTrigger,Trigger6M)),NA())</f>
        <v>1.9901279274577667E-2</v>
      </c>
      <c r="M3449" s="178">
        <f>IFERROR(_xll.qlIndexFixing(Index1Y,$H3449,TRUE,_xll.ohTrigger(RecalcTrigger,Trigger1Y)),NA())</f>
        <v>2.0133296698081393E-2</v>
      </c>
      <c r="N3449" s="177">
        <f>IFERROR(_xll.qlIndexFixing(ONIndex1M,I3449,TRUE,_xll.ohTrigger(RecalcTrigger,Trigger1M)),NA())</f>
        <v>1.9587076831328876E-2</v>
      </c>
      <c r="O3449" s="44">
        <f>IFERROR(_xll.qlIndexFixing(ONIndex3M,I3449,TRUE,_xll.ohTrigger(RecalcTrigger,Trigger3M)),NA())</f>
        <v>1.9741115450134794E-2</v>
      </c>
      <c r="P3449" s="44">
        <f>IFERROR(_xll.qlIndexFixing(ONIndex6M,I3449,TRUE,_xll.ohTrigger(RecalcTrigger,Trigger6M)),NA())</f>
        <v>1.9787681533173229E-2</v>
      </c>
      <c r="Q3449" s="178">
        <f>IFERROR(_xll.qlIndexFixing(ONIndex1Y,I3449,TRUE,_xll.ohTrigger(RecalcTrigger,Trigger1Y)),NA())</f>
        <v>1.9907413168924748E-2</v>
      </c>
    </row>
    <row r="3450" spans="2:17" x14ac:dyDescent="0.2">
      <c r="B3450" s="39" t="s">
        <v>42</v>
      </c>
      <c r="D3450" s="42">
        <f>_xll.qlCalendarAdvance(Calendar,$D3449,B3450,"f",FALSE)</f>
        <v>63683</v>
      </c>
      <c r="E3450" s="172">
        <f>_xll.qlInterestRateIndexValueDate(IndexON,D3450)</f>
        <v>63683</v>
      </c>
      <c r="F3450" s="188">
        <f>IFERROR(_xll.qlIndexFixing(IndexON,D3450,TRUE,_xll.ohTrigger(RecalcTrigger,TriggerON)),NA())</f>
        <v>1.9289968330983287E-2</v>
      </c>
      <c r="H3450" s="42">
        <f>_xll.qlCalendarAdvance(Calendar,$H3449,B3450,"f",FALSE)</f>
        <v>63683</v>
      </c>
      <c r="I3450" s="172">
        <f>_xll.qlInterestRateIndexValueDate(Index1M,$H3450)</f>
        <v>63683</v>
      </c>
      <c r="J3450" s="177">
        <f>IFERROR(_xll.qlIndexFixing(Index1M,$H3450,TRUE,_xll.ohTrigger(RecalcTrigger,Trigger1M)),NA())</f>
        <v>1.9608566507860269E-2</v>
      </c>
      <c r="K3450" s="44">
        <f>IFERROR(_xll.qlIndexFixing(Index3M,H3450,TRUE,_xll.ohTrigger(RecalcTrigger,Trigger3M)),NA())</f>
        <v>1.9799135192190034E-2</v>
      </c>
      <c r="L3450" s="44">
        <f>IFERROR(_xll.qlIndexFixing(Index6M,$H3450,TRUE,_xll.ohTrigger(RecalcTrigger,Trigger6M)),NA())</f>
        <v>1.990236232881603E-2</v>
      </c>
      <c r="M3450" s="178">
        <f>IFERROR(_xll.qlIndexFixing(Index1Y,$H3450,TRUE,_xll.ohTrigger(RecalcTrigger,Trigger1Y)),NA())</f>
        <v>2.0134193142941514E-2</v>
      </c>
      <c r="N3450" s="177">
        <f>IFERROR(_xll.qlIndexFixing(ONIndex1M,I3450,TRUE,_xll.ohTrigger(RecalcTrigger,Trigger1M)),NA())</f>
        <v>1.9588517818073248E-2</v>
      </c>
      <c r="O3450" s="44">
        <f>IFERROR(_xll.qlIndexFixing(ONIndex3M,I3450,TRUE,_xll.ohTrigger(RecalcTrigger,Trigger3M)),NA())</f>
        <v>1.9742422651595204E-2</v>
      </c>
      <c r="P3450" s="44">
        <f>IFERROR(_xll.qlIndexFixing(ONIndex6M,I3450,TRUE,_xll.ohTrigger(RecalcTrigger,Trigger6M)),NA())</f>
        <v>1.9788950718822029E-2</v>
      </c>
      <c r="Q3450" s="178">
        <f>IFERROR(_xll.qlIndexFixing(ONIndex1Y,I3450,TRUE,_xll.ohTrigger(RecalcTrigger,Trigger1Y)),NA())</f>
        <v>1.9908683982874376E-2</v>
      </c>
    </row>
    <row r="3451" spans="2:17" x14ac:dyDescent="0.2">
      <c r="B3451" s="39" t="s">
        <v>42</v>
      </c>
      <c r="D3451" s="42">
        <f>_xll.qlCalendarAdvance(Calendar,$D3450,B3451,"f",FALSE)</f>
        <v>63690</v>
      </c>
      <c r="E3451" s="172">
        <f>_xll.qlInterestRateIndexValueDate(IndexON,D3451)</f>
        <v>63690</v>
      </c>
      <c r="F3451" s="188">
        <f>IFERROR(_xll.qlIndexFixing(IndexON,D3451,TRUE,_xll.ohTrigger(RecalcTrigger,TriggerON)),NA())</f>
        <v>1.9291249907797958E-2</v>
      </c>
      <c r="H3451" s="42">
        <f>_xll.qlCalendarAdvance(Calendar,$H3450,B3451,"f",FALSE)</f>
        <v>63690</v>
      </c>
      <c r="I3451" s="172">
        <f>_xll.qlInterestRateIndexValueDate(Index1M,$H3451)</f>
        <v>63690</v>
      </c>
      <c r="J3451" s="177">
        <f>IFERROR(_xll.qlIndexFixing(Index1M,$H3451,TRUE,_xll.ohTrigger(RecalcTrigger,Trigger1M)),NA())</f>
        <v>1.9609953701388294E-2</v>
      </c>
      <c r="K3451" s="44">
        <f>IFERROR(_xll.qlIndexFixing(Index3M,H3451,TRUE,_xll.ohTrigger(RecalcTrigger,Trigger3M)),NA())</f>
        <v>1.9800331953449025E-2</v>
      </c>
      <c r="L3451" s="44">
        <f>IFERROR(_xll.qlIndexFixing(Index6M,$H3451,TRUE,_xll.ohTrigger(RecalcTrigger,Trigger6M)),NA())</f>
        <v>1.990343017524308E-2</v>
      </c>
      <c r="M3451" s="178">
        <f>IFERROR(_xll.qlIndexFixing(Index1Y,$H3451,TRUE,_xll.ohTrigger(RecalcTrigger,Trigger1Y)),NA())</f>
        <v>2.0135074208387893E-2</v>
      </c>
      <c r="N3451" s="177">
        <f>IFERROR(_xll.qlIndexFixing(ONIndex1M,I3451,TRUE,_xll.ohTrigger(RecalcTrigger,Trigger1M)),NA())</f>
        <v>1.9589941708590963E-2</v>
      </c>
      <c r="O3451" s="44">
        <f>IFERROR(_xll.qlIndexFixing(ONIndex3M,I3451,TRUE,_xll.ohTrigger(RecalcTrigger,Trigger3M)),NA())</f>
        <v>1.9743714343877228E-2</v>
      </c>
      <c r="P3451" s="44">
        <f>IFERROR(_xll.qlIndexFixing(ONIndex6M,I3451,TRUE,_xll.ohTrigger(RecalcTrigger,Trigger6M)),NA())</f>
        <v>1.9790204846314996E-2</v>
      </c>
      <c r="Q3451" s="178">
        <f>IFERROR(_xll.qlIndexFixing(ONIndex1Y,I3451,TRUE,_xll.ohTrigger(RecalcTrigger,Trigger1Y)),NA())</f>
        <v>1.9909939719379155E-2</v>
      </c>
    </row>
    <row r="3452" spans="2:17" x14ac:dyDescent="0.2">
      <c r="B3452" s="39" t="s">
        <v>42</v>
      </c>
      <c r="D3452" s="42">
        <f>_xll.qlCalendarAdvance(Calendar,$D3451,B3452,"f",FALSE)</f>
        <v>63697</v>
      </c>
      <c r="E3452" s="172">
        <f>_xll.qlInterestRateIndexValueDate(IndexON,D3452)</f>
        <v>63697</v>
      </c>
      <c r="F3452" s="188">
        <f>IFERROR(_xll.qlIndexFixing(IndexON,D3452,TRUE,_xll.ohTrigger(RecalcTrigger,TriggerON)),NA())</f>
        <v>1.9292516097084711E-2</v>
      </c>
      <c r="H3452" s="42">
        <f>_xll.qlCalendarAdvance(Calendar,$H3451,B3452,"f",FALSE)</f>
        <v>63697</v>
      </c>
      <c r="I3452" s="172">
        <f>_xll.qlInterestRateIndexValueDate(Index1M,$H3452)</f>
        <v>63697</v>
      </c>
      <c r="J3452" s="177">
        <f>IFERROR(_xll.qlIndexFixing(Index1M,$H3452,TRUE,_xll.ohTrigger(RecalcTrigger,Trigger1M)),NA())</f>
        <v>1.9611323769242846E-2</v>
      </c>
      <c r="K3452" s="44">
        <f>IFERROR(_xll.qlIndexFixing(Index3M,H3452,TRUE,_xll.ohTrigger(RecalcTrigger,Trigger3M)),NA())</f>
        <v>1.9801513129332034E-2</v>
      </c>
      <c r="L3452" s="44">
        <f>IFERROR(_xll.qlIndexFixing(Index6M,$H3452,TRUE,_xll.ohTrigger(RecalcTrigger,Trigger6M)),NA())</f>
        <v>1.9904482813835472E-2</v>
      </c>
      <c r="M3452" s="178">
        <f>IFERROR(_xll.qlIndexFixing(Index1Y,$H3452,TRUE,_xll.ohTrigger(RecalcTrigger,Trigger1Y)),NA())</f>
        <v>2.0135939894380561E-2</v>
      </c>
      <c r="N3452" s="177">
        <f>IFERROR(_xll.qlIndexFixing(ONIndex1M,I3452,TRUE,_xll.ohTrigger(RecalcTrigger,Trigger1M)),NA())</f>
        <v>1.9591348502638883E-2</v>
      </c>
      <c r="O3452" s="44">
        <f>IFERROR(_xll.qlIndexFixing(ONIndex3M,I3452,TRUE,_xll.ohTrigger(RecalcTrigger,Trigger3M)),NA())</f>
        <v>1.9744990527142958E-2</v>
      </c>
      <c r="P3452" s="44">
        <f>IFERROR(_xll.qlIndexFixing(ONIndex6M,I3452,TRUE,_xll.ohTrigger(RecalcTrigger,Trigger6M)),NA())</f>
        <v>1.9791443915814222E-2</v>
      </c>
      <c r="Q3452" s="178">
        <f>IFERROR(_xll.qlIndexFixing(ONIndex1Y,I3452,TRUE,_xll.ohTrigger(RecalcTrigger,Trigger1Y)),NA())</f>
        <v>1.9911180378601179E-2</v>
      </c>
    </row>
    <row r="3453" spans="2:17" x14ac:dyDescent="0.2">
      <c r="B3453" s="39" t="s">
        <v>42</v>
      </c>
      <c r="D3453" s="42">
        <f>_xll.qlCalendarAdvance(Calendar,$D3452,B3453,"f",FALSE)</f>
        <v>63704</v>
      </c>
      <c r="E3453" s="172">
        <f>_xll.qlInterestRateIndexValueDate(IndexON,D3453)</f>
        <v>63704</v>
      </c>
      <c r="F3453" s="188">
        <f>IFERROR(_xll.qlIndexFixing(IndexON,D3453,TRUE,_xll.ohTrigger(RecalcTrigger,TriggerON)),NA())</f>
        <v>1.929376689851936E-2</v>
      </c>
      <c r="H3453" s="42">
        <f>_xll.qlCalendarAdvance(Calendar,$H3452,B3453,"f",FALSE)</f>
        <v>63704</v>
      </c>
      <c r="I3453" s="172">
        <f>_xll.qlInterestRateIndexValueDate(Index1M,$H3453)</f>
        <v>63704</v>
      </c>
      <c r="J3453" s="177">
        <f>IFERROR(_xll.qlIndexFixing(Index1M,$H3453,TRUE,_xll.ohTrigger(RecalcTrigger,Trigger1M)),NA())</f>
        <v>1.9610811271112381E-2</v>
      </c>
      <c r="K3453" s="44">
        <f>IFERROR(_xll.qlIndexFixing(Index3M,H3453,TRUE,_xll.ohTrigger(RecalcTrigger,Trigger3M)),NA())</f>
        <v>1.9802678719826723E-2</v>
      </c>
      <c r="L3453" s="44">
        <f>IFERROR(_xll.qlIndexFixing(Index6M,$H3453,TRUE,_xll.ohTrigger(RecalcTrigger,Trigger6M)),NA())</f>
        <v>1.9905520244567654E-2</v>
      </c>
      <c r="M3453" s="178">
        <f>IFERROR(_xll.qlIndexFixing(Index1Y,$H3453,TRUE,_xll.ohTrigger(RecalcTrigger,Trigger1Y)),NA())</f>
        <v>2.0136790200880217E-2</v>
      </c>
      <c r="N3453" s="177">
        <f>IFERROR(_xll.qlIndexFixing(ONIndex1M,I3453,TRUE,_xll.ohTrigger(RecalcTrigger,Trigger1M)),NA())</f>
        <v>1.9592738200298054E-2</v>
      </c>
      <c r="O3453" s="44">
        <f>IFERROR(_xll.qlIndexFixing(ONIndex3M,I3453,TRUE,_xll.ohTrigger(RecalcTrigger,Trigger3M)),NA())</f>
        <v>1.9746251201149256E-2</v>
      </c>
      <c r="P3453" s="44">
        <f>IFERROR(_xll.qlIndexFixing(ONIndex6M,I3453,TRUE,_xll.ohTrigger(RecalcTrigger,Trigger6M)),NA())</f>
        <v>1.9792667927157614E-2</v>
      </c>
      <c r="Q3453" s="178">
        <f>IFERROR(_xll.qlIndexFixing(ONIndex1Y,I3453,TRUE,_xll.ohTrigger(RecalcTrigger,Trigger1Y)),NA())</f>
        <v>1.9912405960378354E-2</v>
      </c>
    </row>
    <row r="3454" spans="2:17" x14ac:dyDescent="0.2">
      <c r="B3454" s="39" t="s">
        <v>42</v>
      </c>
      <c r="D3454" s="42">
        <f>_xll.qlCalendarAdvance(Calendar,$D3453,B3454,"f",FALSE)</f>
        <v>63711</v>
      </c>
      <c r="E3454" s="172">
        <f>_xll.qlInterestRateIndexValueDate(IndexON,D3454)</f>
        <v>63711</v>
      </c>
      <c r="F3454" s="188">
        <f>IFERROR(_xll.qlIndexFixing(IndexON,D3454,TRUE,_xll.ohTrigger(RecalcTrigger,TriggerON)),NA())</f>
        <v>1.9295002312263998E-2</v>
      </c>
      <c r="H3454" s="42">
        <f>_xll.qlCalendarAdvance(Calendar,$H3453,B3454,"f",FALSE)</f>
        <v>63711</v>
      </c>
      <c r="I3454" s="172">
        <f>_xll.qlInterestRateIndexValueDate(Index1M,$H3454)</f>
        <v>63711</v>
      </c>
      <c r="J3454" s="177">
        <f>IFERROR(_xll.qlIndexFixing(Index1M,$H3454,TRUE,_xll.ohTrigger(RecalcTrigger,Trigger1M)),NA())</f>
        <v>1.9612150541664874E-2</v>
      </c>
      <c r="K3454" s="44">
        <f>IFERROR(_xll.qlIndexFixing(Index3M,H3454,TRUE,_xll.ohTrigger(RecalcTrigger,Trigger3M)),NA())</f>
        <v>1.9803828724915477E-2</v>
      </c>
      <c r="L3454" s="44">
        <f>IFERROR(_xll.qlIndexFixing(Index6M,$H3454,TRUE,_xll.ohTrigger(RecalcTrigger,Trigger6M)),NA())</f>
        <v>1.9905933686014544E-2</v>
      </c>
      <c r="M3454" s="178">
        <f>IFERROR(_xll.qlIndexFixing(Index1Y,$H3454,TRUE,_xll.ohTrigger(RecalcTrigger,Trigger1Y)),NA())</f>
        <v>2.0137625127848446E-2</v>
      </c>
      <c r="N3454" s="177">
        <f>IFERROR(_xll.qlIndexFixing(ONIndex1M,I3454,TRUE,_xll.ohTrigger(RecalcTrigger,Trigger1M)),NA())</f>
        <v>1.9594110801244291E-2</v>
      </c>
      <c r="O3454" s="44">
        <f>IFERROR(_xll.qlIndexFixing(ONIndex3M,I3454,TRUE,_xll.ohTrigger(RecalcTrigger,Trigger3M)),NA())</f>
        <v>1.9747496366058215E-2</v>
      </c>
      <c r="P3454" s="44">
        <f>IFERROR(_xll.qlIndexFixing(ONIndex6M,I3454,TRUE,_xll.ohTrigger(RecalcTrigger,Trigger6M)),NA())</f>
        <v>1.9793876880264127E-2</v>
      </c>
      <c r="Q3454" s="178">
        <f>IFERROR(_xll.qlIndexFixing(ONIndex1Y,I3454,TRUE,_xll.ohTrigger(RecalcTrigger,Trigger1Y)),NA())</f>
        <v>1.9913616464386497E-2</v>
      </c>
    </row>
    <row r="3455" spans="2:17" x14ac:dyDescent="0.2">
      <c r="B3455" s="39" t="s">
        <v>42</v>
      </c>
      <c r="D3455" s="42">
        <f>_xll.qlCalendarAdvance(Calendar,$D3454,B3455,"f",FALSE)</f>
        <v>63718</v>
      </c>
      <c r="E3455" s="172">
        <f>_xll.qlInterestRateIndexValueDate(IndexON,D3455)</f>
        <v>63718</v>
      </c>
      <c r="F3455" s="188">
        <f>IFERROR(_xll.qlIndexFixing(IndexON,D3455,TRUE,_xll.ohTrigger(RecalcTrigger,TriggerON)),NA())</f>
        <v>1.9296222338237579E-2</v>
      </c>
      <c r="H3455" s="42">
        <f>_xll.qlCalendarAdvance(Calendar,$H3454,B3455,"f",FALSE)</f>
        <v>63718</v>
      </c>
      <c r="I3455" s="172">
        <f>_xll.qlInterestRateIndexValueDate(Index1M,$H3455)</f>
        <v>63718</v>
      </c>
      <c r="J3455" s="177">
        <f>IFERROR(_xll.qlIndexFixing(Index1M,$H3455,TRUE,_xll.ohTrigger(RecalcTrigger,Trigger1M)),NA())</f>
        <v>1.9613472689267053E-2</v>
      </c>
      <c r="K3455" s="44">
        <f>IFERROR(_xll.qlIndexFixing(Index3M,H3455,TRUE,_xll.ohTrigger(RecalcTrigger,Trigger3M)),NA())</f>
        <v>1.9804963144589485E-2</v>
      </c>
      <c r="L3455" s="44">
        <f>IFERROR(_xll.qlIndexFixing(Index6M,$H3455,TRUE,_xll.ohTrigger(RecalcTrigger,Trigger6M)),NA())</f>
        <v>1.9906941732533219E-2</v>
      </c>
      <c r="M3455" s="178">
        <f>IFERROR(_xll.qlIndexFixing(Index1Y,$H3455,TRUE,_xll.ohTrigger(RecalcTrigger,Trigger1Y)),NA())</f>
        <v>2.0138444675248168E-2</v>
      </c>
      <c r="N3455" s="177">
        <f>IFERROR(_xll.qlIndexFixing(ONIndex1M,I3455,TRUE,_xll.ohTrigger(RecalcTrigger,Trigger1M)),NA())</f>
        <v>1.9595466305963871E-2</v>
      </c>
      <c r="O3455" s="44">
        <f>IFERROR(_xll.qlIndexFixing(ONIndex3M,I3455,TRUE,_xll.ohTrigger(RecalcTrigger,Trigger3M)),NA())</f>
        <v>1.9748726021707741E-2</v>
      </c>
      <c r="P3455" s="44">
        <f>IFERROR(_xll.qlIndexFixing(ONIndex6M,I3455,TRUE,_xll.ohTrigger(RecalcTrigger,Trigger6M)),NA())</f>
        <v>1.9795070775295853E-2</v>
      </c>
      <c r="Q3455" s="178">
        <f>IFERROR(_xll.qlIndexFixing(ONIndex1Y,I3455,TRUE,_xll.ohTrigger(RecalcTrigger,Trigger1Y)),NA())</f>
        <v>1.9914811891355022E-2</v>
      </c>
    </row>
    <row r="3456" spans="2:17" x14ac:dyDescent="0.2">
      <c r="B3456" s="39" t="s">
        <v>42</v>
      </c>
      <c r="D3456" s="42">
        <f>_xll.qlCalendarAdvance(Calendar,$D3455,B3456,"f",FALSE)</f>
        <v>63725</v>
      </c>
      <c r="E3456" s="172">
        <f>_xll.qlInterestRateIndexValueDate(IndexON,D3456)</f>
        <v>63725</v>
      </c>
      <c r="F3456" s="188">
        <f>IFERROR(_xll.qlIndexFixing(IndexON,D3456,TRUE,_xll.ohTrigger(RecalcTrigger,TriggerON)),NA())</f>
        <v>1.9297426976683241E-2</v>
      </c>
      <c r="H3456" s="42">
        <f>_xll.qlCalendarAdvance(Calendar,$H3455,B3456,"f",FALSE)</f>
        <v>63725</v>
      </c>
      <c r="I3456" s="172">
        <f>_xll.qlInterestRateIndexValueDate(Index1M,$H3456)</f>
        <v>63725</v>
      </c>
      <c r="J3456" s="177">
        <f>IFERROR(_xll.qlIndexFixing(Index1M,$H3456,TRUE,_xll.ohTrigger(RecalcTrigger,Trigger1M)),NA())</f>
        <v>1.9614777713918917E-2</v>
      </c>
      <c r="K3456" s="44">
        <f>IFERROR(_xll.qlIndexFixing(Index3M,H3456,TRUE,_xll.ohTrigger(RecalcTrigger,Trigger3M)),NA())</f>
        <v>1.9806081978832008E-2</v>
      </c>
      <c r="L3456" s="44">
        <f>IFERROR(_xll.qlIndexFixing(Index6M,$H3456,TRUE,_xll.ohTrigger(RecalcTrigger,Trigger6M)),NA())</f>
        <v>1.9907934571946281E-2</v>
      </c>
      <c r="M3456" s="178">
        <f>IFERROR(_xll.qlIndexFixing(Index1Y,$H3456,TRUE,_xll.ohTrigger(RecalcTrigger,Trigger1Y)),NA())</f>
        <v>2.0139248843041413E-2</v>
      </c>
      <c r="N3456" s="177">
        <f>IFERROR(_xll.qlIndexFixing(ONIndex1M,I3456,TRUE,_xll.ohTrigger(RecalcTrigger,Trigger1M)),NA())</f>
        <v>1.9596804714294702E-2</v>
      </c>
      <c r="O3456" s="44">
        <f>IFERROR(_xll.qlIndexFixing(ONIndex3M,I3456,TRUE,_xll.ohTrigger(RecalcTrigger,Trigger3M)),NA())</f>
        <v>1.9749940168259927E-2</v>
      </c>
      <c r="P3456" s="44">
        <f>IFERROR(_xll.qlIndexFixing(ONIndex6M,I3456,TRUE,_xll.ohTrigger(RecalcTrigger,Trigger6M)),NA())</f>
        <v>1.9796249612171746E-2</v>
      </c>
      <c r="Q3456" s="178">
        <f>IFERROR(_xll.qlIndexFixing(ONIndex1Y,I3456,TRUE,_xll.ohTrigger(RecalcTrigger,Trigger1Y)),NA())</f>
        <v>1.9915992240716607E-2</v>
      </c>
    </row>
    <row r="3457" spans="2:17" x14ac:dyDescent="0.2">
      <c r="B3457" s="39" t="s">
        <v>42</v>
      </c>
      <c r="D3457" s="42">
        <f>_xll.qlCalendarAdvance(Calendar,$D3456,B3457,"f",FALSE)</f>
        <v>63732</v>
      </c>
      <c r="E3457" s="172">
        <f>_xll.qlInterestRateIndexValueDate(IndexON,D3457)</f>
        <v>63732</v>
      </c>
      <c r="F3457" s="188">
        <f>IFERROR(_xll.qlIndexFixing(IndexON,D3457,TRUE,_xll.ohTrigger(RecalcTrigger,TriggerON)),NA())</f>
        <v>1.9298616227357845E-2</v>
      </c>
      <c r="H3457" s="42">
        <f>_xll.qlCalendarAdvance(Calendar,$H3456,B3457,"f",FALSE)</f>
        <v>63732</v>
      </c>
      <c r="I3457" s="172">
        <f>_xll.qlInterestRateIndexValueDate(Index1M,$H3457)</f>
        <v>63732</v>
      </c>
      <c r="J3457" s="177">
        <f>IFERROR(_xll.qlIndexFixing(Index1M,$H3457,TRUE,_xll.ohTrigger(RecalcTrigger,Trigger1M)),NA())</f>
        <v>1.9616065615606953E-2</v>
      </c>
      <c r="K3457" s="44">
        <f>IFERROR(_xll.qlIndexFixing(Index3M,H3457,TRUE,_xll.ohTrigger(RecalcTrigger,Trigger3M)),NA())</f>
        <v>1.9807185227634239E-2</v>
      </c>
      <c r="L3457" s="44">
        <f>IFERROR(_xll.qlIndexFixing(Index6M,$H3457,TRUE,_xll.ohTrigger(RecalcTrigger,Trigger6M)),NA())</f>
        <v>1.9908912204232476E-2</v>
      </c>
      <c r="M3457" s="178">
        <f>IFERROR(_xll.qlIndexFixing(Index1Y,$H3457,TRUE,_xll.ohTrigger(RecalcTrigger,Trigger1Y)),NA())</f>
        <v>2.0140037631191987E-2</v>
      </c>
      <c r="N3457" s="177">
        <f>IFERROR(_xll.qlIndexFixing(ONIndex1M,I3457,TRUE,_xll.ohTrigger(RecalcTrigger,Trigger1M)),NA())</f>
        <v>1.9598126026074691E-2</v>
      </c>
      <c r="O3457" s="44">
        <f>IFERROR(_xll.qlIndexFixing(ONIndex3M,I3457,TRUE,_xll.ohTrigger(RecalcTrigger,Trigger3M)),NA())</f>
        <v>1.9751138805714774E-2</v>
      </c>
      <c r="P3457" s="44">
        <f>IFERROR(_xll.qlIndexFixing(ONIndex6M,I3457,TRUE,_xll.ohTrigger(RecalcTrigger,Trigger6M)),NA())</f>
        <v>1.9797413390972851E-2</v>
      </c>
      <c r="Q3457" s="178">
        <f>IFERROR(_xll.qlIndexFixing(ONIndex1Y,I3457,TRUE,_xll.ohTrigger(RecalcTrigger,Trigger1Y)),NA())</f>
        <v>1.9917157512552297E-2</v>
      </c>
    </row>
    <row r="3458" spans="2:17" x14ac:dyDescent="0.2">
      <c r="B3458" s="39" t="s">
        <v>42</v>
      </c>
      <c r="D3458" s="42">
        <f>_xll.qlCalendarAdvance(Calendar,$D3457,B3458,"f",FALSE)</f>
        <v>63739</v>
      </c>
      <c r="E3458" s="172">
        <f>_xll.qlInterestRateIndexValueDate(IndexON,D3458)</f>
        <v>63739</v>
      </c>
      <c r="F3458" s="188">
        <f>IFERROR(_xll.qlIndexFixing(IndexON,D3458,TRUE,_xll.ohTrigger(RecalcTrigger,TriggerON)),NA())</f>
        <v>1.9299790090180347E-2</v>
      </c>
      <c r="H3458" s="42">
        <f>_xll.qlCalendarAdvance(Calendar,$H3457,B3458,"f",FALSE)</f>
        <v>63739</v>
      </c>
      <c r="I3458" s="172">
        <f>_xll.qlInterestRateIndexValueDate(Index1M,$H3458)</f>
        <v>63739</v>
      </c>
      <c r="J3458" s="177">
        <f>IFERROR(_xll.qlIndexFixing(Index1M,$H3458,TRUE,_xll.ohTrigger(RecalcTrigger,Trigger1M)),NA())</f>
        <v>1.9619184536824485E-2</v>
      </c>
      <c r="K3458" s="44">
        <f>IFERROR(_xll.qlIndexFixing(Index3M,H3458,TRUE,_xll.ohTrigger(RecalcTrigger,Trigger3M)),NA())</f>
        <v>1.9808272890976794E-2</v>
      </c>
      <c r="L3458" s="44">
        <f>IFERROR(_xll.qlIndexFixing(Index6M,$H3458,TRUE,_xll.ohTrigger(RecalcTrigger,Trigger6M)),NA())</f>
        <v>1.9910479279518976E-2</v>
      </c>
      <c r="M3458" s="178">
        <f>IFERROR(_xll.qlIndexFixing(Index1Y,$H3458,TRUE,_xll.ohTrigger(RecalcTrigger,Trigger1Y)),NA())</f>
        <v>2.0140811039664808E-2</v>
      </c>
      <c r="N3458" s="177">
        <f>IFERROR(_xll.qlIndexFixing(ONIndex1M,I3458,TRUE,_xll.ohTrigger(RecalcTrigger,Trigger1M)),NA())</f>
        <v>1.9599430241303839E-2</v>
      </c>
      <c r="O3458" s="44">
        <f>IFERROR(_xll.qlIndexFixing(ONIndex3M,I3458,TRUE,_xll.ohTrigger(RecalcTrigger,Trigger3M)),NA())</f>
        <v>1.9752321933829142E-2</v>
      </c>
      <c r="P3458" s="44">
        <f>IFERROR(_xll.qlIndexFixing(ONIndex6M,I3458,TRUE,_xll.ohTrigger(RecalcTrigger,Trigger6M)),NA())</f>
        <v>1.9798562111618123E-2</v>
      </c>
      <c r="Q3458" s="178">
        <f>IFERROR(_xll.qlIndexFixing(ONIndex1Y,I3458,TRUE,_xll.ohTrigger(RecalcTrigger,Trigger1Y)),NA())</f>
        <v>1.9918307706943139E-2</v>
      </c>
    </row>
    <row r="3459" spans="2:17" x14ac:dyDescent="0.2">
      <c r="B3459" s="39" t="s">
        <v>42</v>
      </c>
      <c r="D3459" s="42">
        <f>_xll.qlCalendarAdvance(Calendar,$D3458,B3459,"f",FALSE)</f>
        <v>63746</v>
      </c>
      <c r="E3459" s="172">
        <f>_xll.qlInterestRateIndexValueDate(IndexON,D3459)</f>
        <v>63746</v>
      </c>
      <c r="F3459" s="188">
        <f>IFERROR(_xll.qlIndexFixing(IndexON,D3459,TRUE,_xll.ohTrigger(RecalcTrigger,TriggerON)),NA())</f>
        <v>1.9300948565555975E-2</v>
      </c>
      <c r="H3459" s="42">
        <f>_xll.qlCalendarAdvance(Calendar,$H3458,B3459,"f",FALSE)</f>
        <v>63746</v>
      </c>
      <c r="I3459" s="172">
        <f>_xll.qlInterestRateIndexValueDate(Index1M,$H3459)</f>
        <v>63746</v>
      </c>
      <c r="J3459" s="177">
        <f>IFERROR(_xll.qlIndexFixing(Index1M,$H3459,TRUE,_xll.ohTrigger(RecalcTrigger,Trigger1M)),NA())</f>
        <v>1.9620434724773175E-2</v>
      </c>
      <c r="K3459" s="44">
        <f>IFERROR(_xll.qlIndexFixing(Index3M,H3459,TRUE,_xll.ohTrigger(RecalcTrigger,Trigger3M)),NA())</f>
        <v>1.9809344968851748E-2</v>
      </c>
      <c r="L3459" s="44">
        <f>IFERROR(_xll.qlIndexFixing(Index6M,$H3459,TRUE,_xll.ohTrigger(RecalcTrigger,Trigger6M)),NA())</f>
        <v>1.9911425462609808E-2</v>
      </c>
      <c r="M3459" s="178">
        <f>IFERROR(_xll.qlIndexFixing(Index1Y,$H3459,TRUE,_xll.ohTrigger(RecalcTrigger,Trigger1Y)),NA())</f>
        <v>2.0141569068424348E-2</v>
      </c>
      <c r="N3459" s="177">
        <f>IFERROR(_xll.qlIndexFixing(ONIndex1M,I3459,TRUE,_xll.ohTrigger(RecalcTrigger,Trigger1M)),NA())</f>
        <v>1.9600717360225284E-2</v>
      </c>
      <c r="O3459" s="44">
        <f>IFERROR(_xll.qlIndexFixing(ONIndex3M,I3459,TRUE,_xll.ohTrigger(RecalcTrigger,Trigger3M)),NA())</f>
        <v>1.9753489552846171E-2</v>
      </c>
      <c r="P3459" s="44">
        <f>IFERROR(_xll.qlIndexFixing(ONIndex6M,I3459,TRUE,_xll.ohTrigger(RecalcTrigger,Trigger6M)),NA())</f>
        <v>1.9799695774188608E-2</v>
      </c>
      <c r="Q3459" s="178">
        <f>IFERROR(_xll.qlIndexFixing(ONIndex1Y,I3459,TRUE,_xll.ohTrigger(RecalcTrigger,Trigger1Y)),NA())</f>
        <v>1.9919442823970179E-2</v>
      </c>
    </row>
    <row r="3460" spans="2:17" x14ac:dyDescent="0.2">
      <c r="B3460" s="39" t="s">
        <v>42</v>
      </c>
      <c r="D3460" s="42">
        <f>_xll.qlCalendarAdvance(Calendar,$D3459,B3460,"f",FALSE)</f>
        <v>63753</v>
      </c>
      <c r="E3460" s="172">
        <f>_xll.qlInterestRateIndexValueDate(IndexON,D3460)</f>
        <v>63753</v>
      </c>
      <c r="F3460" s="188">
        <f>IFERROR(_xll.qlIndexFixing(IndexON,D3460,TRUE,_xll.ohTrigger(RecalcTrigger,TriggerON)),NA())</f>
        <v>1.9302091652917408E-2</v>
      </c>
      <c r="H3460" s="42">
        <f>_xll.qlCalendarAdvance(Calendar,$H3459,B3460,"f",FALSE)</f>
        <v>63753</v>
      </c>
      <c r="I3460" s="172">
        <f>_xll.qlInterestRateIndexValueDate(Index1M,$H3460)</f>
        <v>63753</v>
      </c>
      <c r="J3460" s="177">
        <f>IFERROR(_xll.qlIndexFixing(Index1M,$H3460,TRUE,_xll.ohTrigger(RecalcTrigger,Trigger1M)),NA())</f>
        <v>1.962166778699927E-2</v>
      </c>
      <c r="K3460" s="44">
        <f>IFERROR(_xll.qlIndexFixing(Index3M,H3460,TRUE,_xll.ohTrigger(RecalcTrigger,Trigger3M)),NA())</f>
        <v>1.9810401461245002E-2</v>
      </c>
      <c r="L3460" s="44">
        <f>IFERROR(_xll.qlIndexFixing(Index6M,$H3460,TRUE,_xll.ohTrigger(RecalcTrigger,Trigger6M)),NA())</f>
        <v>1.9912356437682747E-2</v>
      </c>
      <c r="M3460" s="178">
        <f>IFERROR(_xll.qlIndexFixing(Index1Y,$H3460,TRUE,_xll.ohTrigger(RecalcTrigger,Trigger1Y)),NA())</f>
        <v>2.0142311717436412E-2</v>
      </c>
      <c r="N3460" s="177">
        <f>IFERROR(_xll.qlIndexFixing(ONIndex1M,I3460,TRUE,_xll.ohTrigger(RecalcTrigger,Trigger1M)),NA())</f>
        <v>1.9601987382676933E-2</v>
      </c>
      <c r="O3460" s="44">
        <f>IFERROR(_xll.qlIndexFixing(ONIndex3M,I3460,TRUE,_xll.ohTrigger(RecalcTrigger,Trigger3M)),NA())</f>
        <v>1.9754641662684813E-2</v>
      </c>
      <c r="P3460" s="44">
        <f>IFERROR(_xll.qlIndexFixing(ONIndex6M,I3460,TRUE,_xll.ohTrigger(RecalcTrigger,Trigger6M)),NA())</f>
        <v>1.9800814378522213E-2</v>
      </c>
      <c r="Q3460" s="178">
        <f>IFERROR(_xll.qlIndexFixing(ONIndex1Y,I3460,TRUE,_xll.ohTrigger(RecalcTrigger,Trigger1Y)),NA())</f>
        <v>1.9920562863552371E-2</v>
      </c>
    </row>
    <row r="3461" spans="2:17" x14ac:dyDescent="0.2">
      <c r="B3461" s="39" t="s">
        <v>42</v>
      </c>
      <c r="D3461" s="42">
        <f>_xll.qlCalendarAdvance(Calendar,$D3460,B3461,"f",FALSE)</f>
        <v>63760</v>
      </c>
      <c r="E3461" s="172">
        <f>_xll.qlInterestRateIndexValueDate(IndexON,D3461)</f>
        <v>63760</v>
      </c>
      <c r="F3461" s="188">
        <f>IFERROR(_xll.qlIndexFixing(IndexON,D3461,TRUE,_xll.ohTrigger(RecalcTrigger,TriggerON)),NA())</f>
        <v>1.9303219352750922E-2</v>
      </c>
      <c r="H3461" s="42">
        <f>_xll.qlCalendarAdvance(Calendar,$H3460,B3461,"f",FALSE)</f>
        <v>63760</v>
      </c>
      <c r="I3461" s="172">
        <f>_xll.qlInterestRateIndexValueDate(Index1M,$H3461)</f>
        <v>63760</v>
      </c>
      <c r="J3461" s="177">
        <f>IFERROR(_xll.qlIndexFixing(Index1M,$H3461,TRUE,_xll.ohTrigger(RecalcTrigger,Trigger1M)),NA())</f>
        <v>1.962349612354726E-2</v>
      </c>
      <c r="K3461" s="44">
        <f>IFERROR(_xll.qlIndexFixing(Index3M,H3461,TRUE,_xll.ohTrigger(RecalcTrigger,Trigger3M)),NA())</f>
        <v>1.9811442368144229E-2</v>
      </c>
      <c r="L3461" s="44">
        <f>IFERROR(_xll.qlIndexFixing(Index6M,$H3461,TRUE,_xll.ohTrigger(RecalcTrigger,Trigger6M)),NA())</f>
        <v>1.9913272204716649E-2</v>
      </c>
      <c r="M3461" s="178">
        <f>IFERROR(_xll.qlIndexFixing(Index1Y,$H3461,TRUE,_xll.ohTrigger(RecalcTrigger,Trigger1Y)),NA())</f>
        <v>2.014303898666725E-2</v>
      </c>
      <c r="N3461" s="177">
        <f>IFERROR(_xll.qlIndexFixing(ONIndex1M,I3461,TRUE,_xll.ohTrigger(RecalcTrigger,Trigger1M)),NA())</f>
        <v>1.9603240308496694E-2</v>
      </c>
      <c r="O3461" s="44">
        <f>IFERROR(_xll.qlIndexFixing(ONIndex3M,I3461,TRUE,_xll.ohTrigger(RecalcTrigger,Trigger3M)),NA())</f>
        <v>1.975577826334507E-2</v>
      </c>
      <c r="P3461" s="44">
        <f>IFERROR(_xll.qlIndexFixing(ONIndex6M,I3461,TRUE,_xll.ohTrigger(RecalcTrigger,Trigger6M)),NA())</f>
        <v>1.9801917924699985E-2</v>
      </c>
      <c r="Q3461" s="178">
        <f>IFERROR(_xll.qlIndexFixing(ONIndex1Y,I3461,TRUE,_xll.ohTrigger(RecalcTrigger,Trigger1Y)),NA())</f>
        <v>1.9921667825527622E-2</v>
      </c>
    </row>
    <row r="3462" spans="2:17" x14ac:dyDescent="0.2">
      <c r="B3462" s="39" t="s">
        <v>42</v>
      </c>
      <c r="D3462" s="42">
        <f>_xll.qlCalendarAdvance(Calendar,$D3461,B3462,"f",FALSE)</f>
        <v>63767</v>
      </c>
      <c r="E3462" s="172">
        <f>_xll.qlInterestRateIndexValueDate(IndexON,D3462)</f>
        <v>63767</v>
      </c>
      <c r="F3462" s="188">
        <f>IFERROR(_xll.qlIndexFixing(IndexON,D3462,TRUE,_xll.ohTrigger(RecalcTrigger,TriggerON)),NA())</f>
        <v>1.9304331664732333E-2</v>
      </c>
      <c r="H3462" s="42">
        <f>_xll.qlCalendarAdvance(Calendar,$H3461,B3462,"f",FALSE)</f>
        <v>63767</v>
      </c>
      <c r="I3462" s="172">
        <f>_xll.qlInterestRateIndexValueDate(Index1M,$H3462)</f>
        <v>63767</v>
      </c>
      <c r="J3462" s="177">
        <f>IFERROR(_xll.qlIndexFixing(Index1M,$H3462,TRUE,_xll.ohTrigger(RecalcTrigger,Trigger1M)),NA())</f>
        <v>1.9624082534256671E-2</v>
      </c>
      <c r="K3462" s="44">
        <f>IFERROR(_xll.qlIndexFixing(Index3M,H3462,TRUE,_xll.ohTrigger(RecalcTrigger,Trigger3M)),NA())</f>
        <v>1.9812467689538853E-2</v>
      </c>
      <c r="L3462" s="44">
        <f>IFERROR(_xll.qlIndexFixing(Index6M,$H3462,TRUE,_xll.ohTrigger(RecalcTrigger,Trigger6M)),NA())</f>
        <v>1.9914172763690369E-2</v>
      </c>
      <c r="M3462" s="178">
        <f>IFERROR(_xll.qlIndexFixing(Index1Y,$H3462,TRUE,_xll.ohTrigger(RecalcTrigger,Trigger1Y)),NA())</f>
        <v>2.0143750876084665E-2</v>
      </c>
      <c r="N3462" s="177">
        <f>IFERROR(_xll.qlIndexFixing(ONIndex1M,I3462,TRUE,_xll.ohTrigger(RecalcTrigger,Trigger1M)),NA())</f>
        <v>1.9604476138008753E-2</v>
      </c>
      <c r="O3462" s="44">
        <f>IFERROR(_xll.qlIndexFixing(ONIndex3M,I3462,TRUE,_xll.ohTrigger(RecalcTrigger,Trigger3M)),NA())</f>
        <v>1.975689935482694E-2</v>
      </c>
      <c r="P3462" s="44">
        <f>IFERROR(_xll.qlIndexFixing(ONIndex6M,I3462,TRUE,_xll.ohTrigger(RecalcTrigger,Trigger6M)),NA())</f>
        <v>1.980300641280297E-2</v>
      </c>
      <c r="Q3462" s="178">
        <f>IFERROR(_xll.qlIndexFixing(ONIndex1Y,I3462,TRUE,_xll.ohTrigger(RecalcTrigger,Trigger1Y)),NA())</f>
        <v>1.9922757710139072E-2</v>
      </c>
    </row>
    <row r="3463" spans="2:17" x14ac:dyDescent="0.2">
      <c r="B3463" s="39" t="s">
        <v>42</v>
      </c>
      <c r="D3463" s="42">
        <f>_xll.qlCalendarAdvance(Calendar,$D3462,B3463,"f",FALSE)</f>
        <v>63774</v>
      </c>
      <c r="E3463" s="172">
        <f>_xll.qlInterestRateIndexValueDate(IndexON,D3463)</f>
        <v>63774</v>
      </c>
      <c r="F3463" s="188">
        <f>IFERROR(_xll.qlIndexFixing(IndexON,D3463,TRUE,_xll.ohTrigger(RecalcTrigger,TriggerON)),NA())</f>
        <v>1.9305428589104778E-2</v>
      </c>
      <c r="H3463" s="42">
        <f>_xll.qlCalendarAdvance(Calendar,$H3462,B3463,"f",FALSE)</f>
        <v>63774</v>
      </c>
      <c r="I3463" s="172">
        <f>_xll.qlInterestRateIndexValueDate(Index1M,$H3463)</f>
        <v>63774</v>
      </c>
      <c r="J3463" s="177">
        <f>IFERROR(_xll.qlIndexFixing(Index1M,$H3463,TRUE,_xll.ohTrigger(RecalcTrigger,Trigger1M)),NA())</f>
        <v>1.9625264219278158E-2</v>
      </c>
      <c r="K3463" s="44">
        <f>IFERROR(_xll.qlIndexFixing(Index3M,H3463,TRUE,_xll.ohTrigger(RecalcTrigger,Trigger3M)),NA())</f>
        <v>1.9813477425413898E-2</v>
      </c>
      <c r="L3463" s="44">
        <f>IFERROR(_xll.qlIndexFixing(Index6M,$H3463,TRUE,_xll.ohTrigger(RecalcTrigger,Trigger6M)),NA())</f>
        <v>1.9915058114584532E-2</v>
      </c>
      <c r="M3463" s="178">
        <f>IFERROR(_xll.qlIndexFixing(Index1Y,$H3463,TRUE,_xll.ohTrigger(RecalcTrigger,Trigger1Y)),NA())</f>
        <v>2.0144447385655351E-2</v>
      </c>
      <c r="N3463" s="177">
        <f>IFERROR(_xll.qlIndexFixing(ONIndex1M,I3463,TRUE,_xll.ohTrigger(RecalcTrigger,Trigger1M)),NA())</f>
        <v>1.9605694871213108E-2</v>
      </c>
      <c r="O3463" s="44">
        <f>IFERROR(_xll.qlIndexFixing(ONIndex3M,I3463,TRUE,_xll.ohTrigger(RecalcTrigger,Trigger3M)),NA())</f>
        <v>1.9758004937211471E-2</v>
      </c>
      <c r="P3463" s="44">
        <f>IFERROR(_xll.qlIndexFixing(ONIndex6M,I3463,TRUE,_xll.ohTrigger(RecalcTrigger,Trigger6M)),NA())</f>
        <v>1.9804079842750122E-2</v>
      </c>
      <c r="Q3463" s="178">
        <f>IFERROR(_xll.qlIndexFixing(ONIndex1Y,I3463,TRUE,_xll.ohTrigger(RecalcTrigger,Trigger1Y)),NA())</f>
        <v>1.9923832517386719E-2</v>
      </c>
    </row>
    <row r="3464" spans="2:17" x14ac:dyDescent="0.2">
      <c r="B3464" s="39" t="s">
        <v>42</v>
      </c>
      <c r="D3464" s="42">
        <f>_xll.qlCalendarAdvance(Calendar,$D3463,B3464,"f",FALSE)</f>
        <v>63781</v>
      </c>
      <c r="E3464" s="172">
        <f>_xll.qlInterestRateIndexValueDate(IndexON,D3464)</f>
        <v>63781</v>
      </c>
      <c r="F3464" s="188">
        <f>IFERROR(_xll.qlIndexFixing(IndexON,D3464,TRUE,_xll.ohTrigger(RecalcTrigger,TriggerON)),NA())</f>
        <v>1.9306510125787213E-2</v>
      </c>
      <c r="H3464" s="42">
        <f>_xll.qlCalendarAdvance(Calendar,$H3463,B3464,"f",FALSE)</f>
        <v>63781</v>
      </c>
      <c r="I3464" s="172">
        <f>_xll.qlInterestRateIndexValueDate(Index1M,$H3464)</f>
        <v>63781</v>
      </c>
      <c r="J3464" s="177">
        <f>IFERROR(_xll.qlIndexFixing(Index1M,$H3464,TRUE,_xll.ohTrigger(RecalcTrigger,Trigger1M)),NA())</f>
        <v>1.9626428778552491E-2</v>
      </c>
      <c r="K3464" s="44">
        <f>IFERROR(_xll.qlIndexFixing(Index3M,H3464,TRUE,_xll.ohTrigger(RecalcTrigger,Trigger3M)),NA())</f>
        <v>1.9814471575757914E-2</v>
      </c>
      <c r="L3464" s="44">
        <f>IFERROR(_xll.qlIndexFixing(Index6M,$H3464,TRUE,_xll.ohTrigger(RecalcTrigger,Trigger6M)),NA())</f>
        <v>1.991592825737843E-2</v>
      </c>
      <c r="M3464" s="178">
        <f>IFERROR(_xll.qlIndexFixing(Index1Y,$H3464,TRUE,_xll.ohTrigger(RecalcTrigger,Trigger1Y)),NA())</f>
        <v>2.0145128515348665E-2</v>
      </c>
      <c r="N3464" s="177">
        <f>IFERROR(_xll.qlIndexFixing(ONIndex1M,I3464,TRUE,_xll.ohTrigger(RecalcTrigger,Trigger1M)),NA())</f>
        <v>1.9606896507785576E-2</v>
      </c>
      <c r="O3464" s="44">
        <f>IFERROR(_xll.qlIndexFixing(ONIndex3M,I3464,TRUE,_xll.ohTrigger(RecalcTrigger,Trigger3M)),NA())</f>
        <v>1.9759095010417616E-2</v>
      </c>
      <c r="P3464" s="44">
        <f>IFERROR(_xll.qlIndexFixing(ONIndex6M,I3464,TRUE,_xll.ohTrigger(RecalcTrigger,Trigger6M)),NA())</f>
        <v>1.9805138214703533E-2</v>
      </c>
      <c r="Q3464" s="178">
        <f>IFERROR(_xll.qlIndexFixing(ONIndex1Y,I3464,TRUE,_xll.ohTrigger(RecalcTrigger,Trigger1Y)),NA())</f>
        <v>1.9924892247108472E-2</v>
      </c>
    </row>
    <row r="3465" spans="2:17" x14ac:dyDescent="0.2">
      <c r="B3465" s="39" t="s">
        <v>42</v>
      </c>
      <c r="D3465" s="42">
        <f>_xll.qlCalendarAdvance(Calendar,$D3464,B3465,"f",FALSE)</f>
        <v>63788</v>
      </c>
      <c r="E3465" s="172">
        <f>_xll.qlInterestRateIndexValueDate(IndexON,D3465)</f>
        <v>63788</v>
      </c>
      <c r="F3465" s="188">
        <f>IFERROR(_xll.qlIndexFixing(IndexON,D3465,TRUE,_xll.ohTrigger(RecalcTrigger,TriggerON)),NA())</f>
        <v>1.9307576274617544E-2</v>
      </c>
      <c r="H3465" s="42">
        <f>_xll.qlCalendarAdvance(Calendar,$H3464,B3465,"f",FALSE)</f>
        <v>63788</v>
      </c>
      <c r="I3465" s="172">
        <f>_xll.qlInterestRateIndexValueDate(Index1M,$H3465)</f>
        <v>63788</v>
      </c>
      <c r="J3465" s="177">
        <f>IFERROR(_xll.qlIndexFixing(Index1M,$H3465,TRUE,_xll.ohTrigger(RecalcTrigger,Trigger1M)),NA())</f>
        <v>1.9627576212072305E-2</v>
      </c>
      <c r="K3465" s="44">
        <f>IFERROR(_xll.qlIndexFixing(Index3M,H3465,TRUE,_xll.ohTrigger(RecalcTrigger,Trigger3M)),NA())</f>
        <v>1.9815450140562088E-2</v>
      </c>
      <c r="L3465" s="44">
        <f>IFERROR(_xll.qlIndexFixing(Index6M,$H3465,TRUE,_xll.ohTrigger(RecalcTrigger,Trigger6M)),NA())</f>
        <v>1.9916783192051365E-2</v>
      </c>
      <c r="M3465" s="178">
        <f>IFERROR(_xll.qlIndexFixing(Index1Y,$H3465,TRUE,_xll.ohTrigger(RecalcTrigger,Trigger1Y)),NA())</f>
        <v>2.0145794265133521E-2</v>
      </c>
      <c r="N3465" s="177">
        <f>IFERROR(_xll.qlIndexFixing(ONIndex1M,I3465,TRUE,_xll.ohTrigger(RecalcTrigger,Trigger1M)),NA())</f>
        <v>1.9608081047888248E-2</v>
      </c>
      <c r="O3465" s="44">
        <f>IFERROR(_xll.qlIndexFixing(ONIndex3M,I3465,TRUE,_xll.ohTrigger(RecalcTrigger,Trigger3M)),NA())</f>
        <v>1.9760169574445374E-2</v>
      </c>
      <c r="P3465" s="44">
        <f>IFERROR(_xll.qlIndexFixing(ONIndex6M,I3465,TRUE,_xll.ohTrigger(RecalcTrigger,Trigger6M)),NA())</f>
        <v>1.9806181528339017E-2</v>
      </c>
      <c r="Q3465" s="178">
        <f>IFERROR(_xll.qlIndexFixing(ONIndex1Y,I3465,TRUE,_xll.ohTrigger(RecalcTrigger,Trigger1Y)),NA())</f>
        <v>1.9925936899223284E-2</v>
      </c>
    </row>
    <row r="3466" spans="2:17" x14ac:dyDescent="0.2">
      <c r="B3466" s="39" t="s">
        <v>42</v>
      </c>
      <c r="D3466" s="42">
        <f>_xll.qlCalendarAdvance(Calendar,$D3465,B3466,"f",FALSE)</f>
        <v>63795</v>
      </c>
      <c r="E3466" s="172">
        <f>_xll.qlInterestRateIndexValueDate(IndexON,D3466)</f>
        <v>63795</v>
      </c>
      <c r="F3466" s="188">
        <f>IFERROR(_xll.qlIndexFixing(IndexON,D3466,TRUE,_xll.ohTrigger(RecalcTrigger,TriggerON)),NA())</f>
        <v>1.9308627036001003E-2</v>
      </c>
      <c r="H3466" s="42">
        <f>_xll.qlCalendarAdvance(Calendar,$H3465,B3466,"f",FALSE)</f>
        <v>63795</v>
      </c>
      <c r="I3466" s="172">
        <f>_xll.qlInterestRateIndexValueDate(Index1M,$H3466)</f>
        <v>63795</v>
      </c>
      <c r="J3466" s="177">
        <f>IFERROR(_xll.qlIndexFixing(Index1M,$H3466,TRUE,_xll.ohTrigger(RecalcTrigger,Trigger1M)),NA())</f>
        <v>1.9626886196703164E-2</v>
      </c>
      <c r="K3466" s="44">
        <f>IFERROR(_xll.qlIndexFixing(Index3M,H3466,TRUE,_xll.ohTrigger(RecalcTrigger,Trigger3M)),NA())</f>
        <v>1.9816413119812332E-2</v>
      </c>
      <c r="L3466" s="44">
        <f>IFERROR(_xll.qlIndexFixing(Index6M,$H3466,TRUE,_xll.ohTrigger(RecalcTrigger,Trigger6M)),NA())</f>
        <v>1.9917026570514026E-2</v>
      </c>
      <c r="M3466" s="178">
        <f>IFERROR(_xll.qlIndexFixing(Index1Y,$H3466,TRUE,_xll.ohTrigger(RecalcTrigger,Trigger1Y)),NA())</f>
        <v>2.0146444634980165E-2</v>
      </c>
      <c r="N3466" s="177">
        <f>IFERROR(_xll.qlIndexFixing(ONIndex1M,I3466,TRUE,_xll.ohTrigger(RecalcTrigger,Trigger1M)),NA())</f>
        <v>1.9609248491683218E-2</v>
      </c>
      <c r="O3466" s="44">
        <f>IFERROR(_xll.qlIndexFixing(ONIndex3M,I3466,TRUE,_xll.ohTrigger(RecalcTrigger,Trigger3M)),NA())</f>
        <v>1.9761228629294747E-2</v>
      </c>
      <c r="P3466" s="44">
        <f>IFERROR(_xll.qlIndexFixing(ONIndex6M,I3466,TRUE,_xll.ohTrigger(RecalcTrigger,Trigger6M)),NA())</f>
        <v>1.9807209783980761E-2</v>
      </c>
      <c r="Q3466" s="178">
        <f>IFERROR(_xll.qlIndexFixing(ONIndex1Y,I3466,TRUE,_xll.ohTrigger(RecalcTrigger,Trigger1Y)),NA())</f>
        <v>1.9926966474136387E-2</v>
      </c>
    </row>
    <row r="3467" spans="2:17" x14ac:dyDescent="0.2">
      <c r="B3467" s="39" t="s">
        <v>42</v>
      </c>
      <c r="D3467" s="42">
        <f>_xll.qlCalendarAdvance(Calendar,$D3466,B3467,"f",FALSE)</f>
        <v>63802</v>
      </c>
      <c r="E3467" s="172">
        <f>_xll.qlInterestRateIndexValueDate(IndexON,D3467)</f>
        <v>63802</v>
      </c>
      <c r="F3467" s="188">
        <f>IFERROR(_xll.qlIndexFixing(IndexON,D3467,TRUE,_xll.ohTrigger(RecalcTrigger,TriggerON)),NA())</f>
        <v>1.9309662409289219E-2</v>
      </c>
      <c r="H3467" s="42">
        <f>_xll.qlCalendarAdvance(Calendar,$H3466,B3467,"f",FALSE)</f>
        <v>63802</v>
      </c>
      <c r="I3467" s="172">
        <f>_xll.qlInterestRateIndexValueDate(Index1M,$H3467)</f>
        <v>63802</v>
      </c>
      <c r="J3467" s="177">
        <f>IFERROR(_xll.qlIndexFixing(Index1M,$H3467,TRUE,_xll.ohTrigger(RecalcTrigger,Trigger1M)),NA())</f>
        <v>1.9628002868501714E-2</v>
      </c>
      <c r="K3467" s="44">
        <f>IFERROR(_xll.qlIndexFixing(Index3M,H3467,TRUE,_xll.ohTrigger(RecalcTrigger,Trigger3M)),NA())</f>
        <v>1.9816758708201525E-2</v>
      </c>
      <c r="L3467" s="44">
        <f>IFERROR(_xll.qlIndexFixing(Index6M,$H3467,TRUE,_xll.ohTrigger(RecalcTrigger,Trigger6M)),NA())</f>
        <v>1.9916661283186633E-2</v>
      </c>
      <c r="M3467" s="178">
        <f>IFERROR(_xll.qlIndexFixing(Index1Y,$H3467,TRUE,_xll.ohTrigger(RecalcTrigger,Trigger1Y)),NA())</f>
        <v>2.0147079624858399E-2</v>
      </c>
      <c r="N3467" s="177">
        <f>IFERROR(_xll.qlIndexFixing(ONIndex1M,I3467,TRUE,_xll.ohTrigger(RecalcTrigger,Trigger1M)),NA())</f>
        <v>1.9610398838846299E-2</v>
      </c>
      <c r="O3467" s="44">
        <f>IFERROR(_xll.qlIndexFixing(ONIndex3M,I3467,TRUE,_xll.ohTrigger(RecalcTrigger,Trigger3M)),NA())</f>
        <v>1.9762272174965734E-2</v>
      </c>
      <c r="P3467" s="44">
        <f>IFERROR(_xll.qlIndexFixing(ONIndex6M,I3467,TRUE,_xll.ohTrigger(RecalcTrigger,Trigger6M)),NA())</f>
        <v>1.9808222981385626E-2</v>
      </c>
      <c r="Q3467" s="178">
        <f>IFERROR(_xll.qlIndexFixing(ONIndex1Y,I3467,TRUE,_xll.ohTrigger(RecalcTrigger,Trigger1Y)),NA())</f>
        <v>1.9927980971442549E-2</v>
      </c>
    </row>
    <row r="3468" spans="2:17" x14ac:dyDescent="0.2">
      <c r="B3468" s="39" t="s">
        <v>42</v>
      </c>
      <c r="D3468" s="42">
        <f>_xll.qlCalendarAdvance(Calendar,$D3467,B3468,"f",FALSE)</f>
        <v>63809</v>
      </c>
      <c r="E3468" s="172">
        <f>_xll.qlInterestRateIndexValueDate(IndexON,D3468)</f>
        <v>63809</v>
      </c>
      <c r="F3468" s="188">
        <f>IFERROR(_xll.qlIndexFixing(IndexON,D3468,TRUE,_xll.ohTrigger(RecalcTrigger,TriggerON)),NA())</f>
        <v>1.9310682395130563E-2</v>
      </c>
      <c r="H3468" s="42">
        <f>_xll.qlCalendarAdvance(Calendar,$H3467,B3468,"f",FALSE)</f>
        <v>63809</v>
      </c>
      <c r="I3468" s="172">
        <f>_xll.qlInterestRateIndexValueDate(Index1M,$H3468)</f>
        <v>63809</v>
      </c>
      <c r="J3468" s="177">
        <f>IFERROR(_xll.qlIndexFixing(Index1M,$H3468,TRUE,_xll.ohTrigger(RecalcTrigger,Trigger1M)),NA())</f>
        <v>1.9629102417279703E-2</v>
      </c>
      <c r="K3468" s="44">
        <f>IFERROR(_xll.qlIndexFixing(Index3M,H3468,TRUE,_xll.ohTrigger(RecalcTrigger,Trigger3M)),NA())</f>
        <v>1.9817691579043284E-2</v>
      </c>
      <c r="L3468" s="44">
        <f>IFERROR(_xll.qlIndexFixing(Index6M,$H3468,TRUE,_xll.ohTrigger(RecalcTrigger,Trigger6M)),NA())</f>
        <v>1.9917473719930509E-2</v>
      </c>
      <c r="M3468" s="178">
        <f>IFERROR(_xll.qlIndexFixing(Index1Y,$H3468,TRUE,_xll.ohTrigger(RecalcTrigger,Trigger1Y)),NA())</f>
        <v>2.0147699234740468E-2</v>
      </c>
      <c r="N3468" s="177">
        <f>IFERROR(_xll.qlIndexFixing(ONIndex1M,I3468,TRUE,_xll.ohTrigger(RecalcTrigger,Trigger1M)),NA())</f>
        <v>1.9611532089701678E-2</v>
      </c>
      <c r="O3468" s="44">
        <f>IFERROR(_xll.qlIndexFixing(ONIndex3M,I3468,TRUE,_xll.ohTrigger(RecalcTrigger,Trigger3M)),NA())</f>
        <v>1.9763300211539381E-2</v>
      </c>
      <c r="P3468" s="44">
        <f>IFERROR(_xll.qlIndexFixing(ONIndex6M,I3468,TRUE,_xll.ohTrigger(RecalcTrigger,Trigger6M)),NA())</f>
        <v>1.9809221120715703E-2</v>
      </c>
      <c r="Q3468" s="178">
        <f>IFERROR(_xll.qlIndexFixing(ONIndex1Y,I3468,TRUE,_xll.ohTrigger(RecalcTrigger,Trigger1Y)),NA())</f>
        <v>1.992898039138491E-2</v>
      </c>
    </row>
    <row r="3469" spans="2:17" x14ac:dyDescent="0.2">
      <c r="B3469" s="39" t="s">
        <v>42</v>
      </c>
      <c r="D3469" s="42">
        <f>_xll.qlCalendarAdvance(Calendar,$D3468,B3469,"f",FALSE)</f>
        <v>63816</v>
      </c>
      <c r="E3469" s="172">
        <f>_xll.qlInterestRateIndexValueDate(IndexON,D3469)</f>
        <v>63816</v>
      </c>
      <c r="F3469" s="188">
        <f>IFERROR(_xll.qlIndexFixing(IndexON,D3469,TRUE,_xll.ohTrigger(RecalcTrigger,TriggerON)),NA())</f>
        <v>1.9311686993200849E-2</v>
      </c>
      <c r="H3469" s="42">
        <f>_xll.qlCalendarAdvance(Calendar,$H3468,B3469,"f",FALSE)</f>
        <v>63816</v>
      </c>
      <c r="I3469" s="172">
        <f>_xll.qlInterestRateIndexValueDate(Index1M,$H3469)</f>
        <v>63816</v>
      </c>
      <c r="J3469" s="177">
        <f>IFERROR(_xll.qlIndexFixing(Index1M,$H3469,TRUE,_xll.ohTrigger(RecalcTrigger,Trigger1M)),NA())</f>
        <v>1.9630184843037135E-2</v>
      </c>
      <c r="K3469" s="44">
        <f>IFERROR(_xll.qlIndexFixing(Index3M,H3469,TRUE,_xll.ohTrigger(RecalcTrigger,Trigger3M)),NA())</f>
        <v>1.981860886514035E-2</v>
      </c>
      <c r="L3469" s="44">
        <f>IFERROR(_xll.qlIndexFixing(Index6M,$H3469,TRUE,_xll.ohTrigger(RecalcTrigger,Trigger6M)),NA())</f>
        <v>1.9918270950954321E-2</v>
      </c>
      <c r="M3469" s="178">
        <f>IFERROR(_xll.qlIndexFixing(Index1Y,$H3469,TRUE,_xll.ohTrigger(RecalcTrigger,Trigger1Y)),NA())</f>
        <v>2.0148303464597728E-2</v>
      </c>
      <c r="N3469" s="177">
        <f>IFERROR(_xll.qlIndexFixing(ONIndex1M,I3469,TRUE,_xll.ohTrigger(RecalcTrigger,Trigger1M)),NA())</f>
        <v>1.9612648244006214E-2</v>
      </c>
      <c r="O3469" s="44">
        <f>IFERROR(_xll.qlIndexFixing(ONIndex3M,I3469,TRUE,_xll.ohTrigger(RecalcTrigger,Trigger3M)),NA())</f>
        <v>1.9764312738772549E-2</v>
      </c>
      <c r="P3469" s="44">
        <f>IFERROR(_xll.qlIndexFixing(ONIndex6M,I3469,TRUE,_xll.ohTrigger(RecalcTrigger,Trigger6M)),NA())</f>
        <v>1.9810204201808901E-2</v>
      </c>
      <c r="Q3469" s="178">
        <f>IFERROR(_xll.qlIndexFixing(ONIndex1Y,I3469,TRUE,_xll.ohTrigger(RecalcTrigger,Trigger1Y)),NA())</f>
        <v>1.9929964733801375E-2</v>
      </c>
    </row>
    <row r="3470" spans="2:17" x14ac:dyDescent="0.2">
      <c r="B3470" s="39" t="s">
        <v>42</v>
      </c>
      <c r="D3470" s="42">
        <f>_xll.qlCalendarAdvance(Calendar,$D3469,B3470,"f",FALSE)</f>
        <v>63823</v>
      </c>
      <c r="E3470" s="172">
        <f>_xll.qlInterestRateIndexValueDate(IndexON,D3470)</f>
        <v>63823</v>
      </c>
      <c r="F3470" s="188">
        <f>IFERROR(_xll.qlIndexFixing(IndexON,D3470,TRUE,_xll.ohTrigger(RecalcTrigger,TriggerON)),NA())</f>
        <v>1.9312676203581125E-2</v>
      </c>
      <c r="H3470" s="42">
        <f>_xll.qlCalendarAdvance(Calendar,$H3469,B3470,"f",FALSE)</f>
        <v>63823</v>
      </c>
      <c r="I3470" s="172">
        <f>_xll.qlInterestRateIndexValueDate(Index1M,$H3470)</f>
        <v>63823</v>
      </c>
      <c r="J3470" s="177">
        <f>IFERROR(_xll.qlIndexFixing(Index1M,$H3470,TRUE,_xll.ohTrigger(RecalcTrigger,Trigger1M)),NA())</f>
        <v>1.9631250145768608E-2</v>
      </c>
      <c r="K3470" s="44">
        <f>IFERROR(_xll.qlIndexFixing(Index3M,H3470,TRUE,_xll.ohTrigger(RecalcTrigger,Trigger3M)),NA())</f>
        <v>1.9820109181061647E-2</v>
      </c>
      <c r="L3470" s="44">
        <f>IFERROR(_xll.qlIndexFixing(Index6M,$H3470,TRUE,_xll.ohTrigger(RecalcTrigger,Trigger6M)),NA())</f>
        <v>1.9919052976240158E-2</v>
      </c>
      <c r="M3470" s="178">
        <f>IFERROR(_xll.qlIndexFixing(Index1Y,$H3470,TRUE,_xll.ohTrigger(RecalcTrigger,Trigger1Y)),NA())</f>
        <v>2.0148892314402644E-2</v>
      </c>
      <c r="N3470" s="177">
        <f>IFERROR(_xll.qlIndexFixing(ONIndex1M,I3470,TRUE,_xll.ohTrigger(RecalcTrigger,Trigger1M)),NA())</f>
        <v>1.9613747302003048E-2</v>
      </c>
      <c r="O3470" s="44">
        <f>IFERROR(_xll.qlIndexFixing(ONIndex3M,I3470,TRUE,_xll.ohTrigger(RecalcTrigger,Trigger3M)),NA())</f>
        <v>1.9765309757070471E-2</v>
      </c>
      <c r="P3470" s="44">
        <f>IFERROR(_xll.qlIndexFixing(ONIndex6M,I3470,TRUE,_xll.ohTrigger(RecalcTrigger,Trigger6M)),NA())</f>
        <v>1.9811172224908358E-2</v>
      </c>
      <c r="Q3470" s="178">
        <f>IFERROR(_xll.qlIndexFixing(ONIndex1Y,I3470,TRUE,_xll.ohTrigger(RecalcTrigger,Trigger1Y)),NA())</f>
        <v>1.9930933998935085E-2</v>
      </c>
    </row>
    <row r="3471" spans="2:17" x14ac:dyDescent="0.2">
      <c r="B3471" s="39" t="s">
        <v>42</v>
      </c>
      <c r="D3471" s="42">
        <f>_xll.qlCalendarAdvance(Calendar,$D3470,B3471,"f",FALSE)</f>
        <v>63830</v>
      </c>
      <c r="E3471" s="172">
        <f>_xll.qlInterestRateIndexValueDate(IndexON,D3471)</f>
        <v>63830</v>
      </c>
      <c r="F3471" s="188">
        <f>IFERROR(_xll.qlIndexFixing(IndexON,D3471,TRUE,_xll.ohTrigger(RecalcTrigger,TriggerON)),NA())</f>
        <v>1.9313650026271389E-2</v>
      </c>
      <c r="H3471" s="42">
        <f>_xll.qlCalendarAdvance(Calendar,$H3470,B3471,"f",FALSE)</f>
        <v>63830</v>
      </c>
      <c r="I3471" s="172">
        <f>_xll.qlInterestRateIndexValueDate(Index1M,$H3471)</f>
        <v>63830</v>
      </c>
      <c r="J3471" s="177">
        <f>IFERROR(_xll.qlIndexFixing(Index1M,$H3471,TRUE,_xll.ohTrigger(RecalcTrigger,Trigger1M)),NA())</f>
        <v>1.9634101172117911E-2</v>
      </c>
      <c r="K3471" s="44">
        <f>IFERROR(_xll.qlIndexFixing(Index3M,H3471,TRUE,_xll.ohTrigger(RecalcTrigger,Trigger3M)),NA())</f>
        <v>1.9820994232382767E-2</v>
      </c>
      <c r="L3471" s="44">
        <f>IFERROR(_xll.qlIndexFixing(Index6M,$H3471,TRUE,_xll.ohTrigger(RecalcTrigger,Trigger6M)),NA())</f>
        <v>1.9920411085129281E-2</v>
      </c>
      <c r="M3471" s="178">
        <f>IFERROR(_xll.qlIndexFixing(Index1Y,$H3471,TRUE,_xll.ohTrigger(RecalcTrigger,Trigger1Y)),NA())</f>
        <v>2.0149465784129017E-2</v>
      </c>
      <c r="N3471" s="177">
        <f>IFERROR(_xll.qlIndexFixing(ONIndex1M,I3471,TRUE,_xll.ohTrigger(RecalcTrigger,Trigger1M)),NA())</f>
        <v>1.9614829263367994E-2</v>
      </c>
      <c r="O3471" s="44">
        <f>IFERROR(_xll.qlIndexFixing(ONIndex3M,I3471,TRUE,_xll.ohTrigger(RecalcTrigger,Trigger3M)),NA())</f>
        <v>1.976629126610896E-2</v>
      </c>
      <c r="P3471" s="44">
        <f>IFERROR(_xll.qlIndexFixing(ONIndex6M,I3471,TRUE,_xll.ohTrigger(RecalcTrigger,Trigger6M)),NA())</f>
        <v>1.9812125189770935E-2</v>
      </c>
      <c r="Q3471" s="178">
        <f>IFERROR(_xll.qlIndexFixing(ONIndex1Y,I3471,TRUE,_xll.ohTrigger(RecalcTrigger,Trigger1Y)),NA())</f>
        <v>1.9931888186461855E-2</v>
      </c>
    </row>
    <row r="3472" spans="2:17" x14ac:dyDescent="0.2">
      <c r="B3472" s="39" t="s">
        <v>42</v>
      </c>
      <c r="D3472" s="42">
        <f>_xll.qlCalendarAdvance(Calendar,$D3471,B3472,"f",FALSE)</f>
        <v>63837</v>
      </c>
      <c r="E3472" s="172">
        <f>_xll.qlInterestRateIndexValueDate(IndexON,D3472)</f>
        <v>63837</v>
      </c>
      <c r="F3472" s="188">
        <f>IFERROR(_xll.qlIndexFixing(IndexON,D3472,TRUE,_xll.ohTrigger(RecalcTrigger,TriggerON)),NA())</f>
        <v>1.931460846110955E-2</v>
      </c>
      <c r="H3472" s="42">
        <f>_xll.qlCalendarAdvance(Calendar,$H3471,B3472,"f",FALSE)</f>
        <v>63837</v>
      </c>
      <c r="I3472" s="172">
        <f>_xll.qlInterestRateIndexValueDate(Index1M,$H3472)</f>
        <v>63837</v>
      </c>
      <c r="J3472" s="177">
        <f>IFERROR(_xll.qlIndexFixing(Index1M,$H3472,TRUE,_xll.ohTrigger(RecalcTrigger,Trigger1M)),NA())</f>
        <v>1.9635128725230846E-2</v>
      </c>
      <c r="K3472" s="44">
        <f>IFERROR(_xll.qlIndexFixing(Index3M,H3472,TRUE,_xll.ohTrigger(RecalcTrigger,Trigger3M)),NA())</f>
        <v>1.9821863698083884E-2</v>
      </c>
      <c r="L3472" s="44">
        <f>IFERROR(_xll.qlIndexFixing(Index6M,$H3472,TRUE,_xll.ohTrigger(RecalcTrigger,Trigger6M)),NA())</f>
        <v>1.9921161653518274E-2</v>
      </c>
      <c r="M3472" s="178">
        <f>IFERROR(_xll.qlIndexFixing(Index1Y,$H3472,TRUE,_xll.ohTrigger(RecalcTrigger,Trigger1Y)),NA())</f>
        <v>2.0150023873750866E-2</v>
      </c>
      <c r="N3472" s="177">
        <f>IFERROR(_xll.qlIndexFixing(ONIndex1M,I3472,TRUE,_xll.ohTrigger(RecalcTrigger,Trigger1M)),NA())</f>
        <v>1.9615894128344191E-2</v>
      </c>
      <c r="O3472" s="44">
        <f>IFERROR(_xll.qlIndexFixing(ONIndex3M,I3472,TRUE,_xll.ohTrigger(RecalcTrigger,Trigger3M)),NA())</f>
        <v>1.9767257265888016E-2</v>
      </c>
      <c r="P3472" s="44">
        <f>IFERROR(_xll.qlIndexFixing(ONIndex6M,I3472,TRUE,_xll.ohTrigger(RecalcTrigger,Trigger6M)),NA())</f>
        <v>1.9813063096477679E-2</v>
      </c>
      <c r="Q3472" s="178">
        <f>IFERROR(_xll.qlIndexFixing(ONIndex1Y,I3472,TRUE,_xll.ohTrigger(RecalcTrigger,Trigger1Y)),NA())</f>
        <v>1.9932827296543776E-2</v>
      </c>
    </row>
    <row r="3473" spans="2:17" x14ac:dyDescent="0.2">
      <c r="B3473" s="39" t="s">
        <v>42</v>
      </c>
      <c r="D3473" s="42">
        <f>_xll.qlCalendarAdvance(Calendar,$D3472,B3473,"f",FALSE)</f>
        <v>63844</v>
      </c>
      <c r="E3473" s="172">
        <f>_xll.qlInterestRateIndexValueDate(IndexON,D3473)</f>
        <v>63844</v>
      </c>
      <c r="F3473" s="188">
        <f>IFERROR(_xll.qlIndexFixing(IndexON,D3473,TRUE,_xll.ohTrigger(RecalcTrigger,TriggerON)),NA())</f>
        <v>1.9315551508419793E-2</v>
      </c>
      <c r="H3473" s="42">
        <f>_xll.qlCalendarAdvance(Calendar,$H3472,B3473,"f",FALSE)</f>
        <v>63844</v>
      </c>
      <c r="I3473" s="172">
        <f>_xll.qlInterestRateIndexValueDate(Index1M,$H3473)</f>
        <v>63844</v>
      </c>
      <c r="J3473" s="177">
        <f>IFERROR(_xll.qlIndexFixing(Index1M,$H3473,TRUE,_xll.ohTrigger(RecalcTrigger,Trigger1M)),NA())</f>
        <v>1.9636139152549966E-2</v>
      </c>
      <c r="K3473" s="44">
        <f>IFERROR(_xll.qlIndexFixing(Index3M,H3473,TRUE,_xll.ohTrigger(RecalcTrigger,Trigger3M)),NA())</f>
        <v>1.9822717578156186E-2</v>
      </c>
      <c r="L3473" s="44">
        <f>IFERROR(_xll.qlIndexFixing(Index6M,$H3473,TRUE,_xll.ohTrigger(RecalcTrigger,Trigger6M)),NA())</f>
        <v>1.9921897015292903E-2</v>
      </c>
      <c r="M3473" s="178">
        <f>IFERROR(_xll.qlIndexFixing(Index1Y,$H3473,TRUE,_xll.ohTrigger(RecalcTrigger,Trigger1Y)),NA())</f>
        <v>2.0150566583242435E-2</v>
      </c>
      <c r="N3473" s="177">
        <f>IFERROR(_xll.qlIndexFixing(ONIndex1M,I3473,TRUE,_xll.ohTrigger(RecalcTrigger,Trigger1M)),NA())</f>
        <v>1.9616941896850593E-2</v>
      </c>
      <c r="O3473" s="44">
        <f>IFERROR(_xll.qlIndexFixing(ONIndex3M,I3473,TRUE,_xll.ohTrigger(RecalcTrigger,Trigger3M)),NA())</f>
        <v>1.9768207756569733E-2</v>
      </c>
      <c r="P3473" s="44">
        <f>IFERROR(_xll.qlIndexFixing(ONIndex6M,I3473,TRUE,_xll.ohTrigger(RecalcTrigger,Trigger6M)),NA())</f>
        <v>1.9813985945190682E-2</v>
      </c>
      <c r="Q3473" s="178">
        <f>IFERROR(_xll.qlIndexFixing(ONIndex1Y,I3473,TRUE,_xll.ohTrigger(RecalcTrigger,Trigger1Y)),NA())</f>
        <v>1.9933751329099803E-2</v>
      </c>
    </row>
    <row r="3474" spans="2:17" x14ac:dyDescent="0.2">
      <c r="B3474" s="39" t="s">
        <v>42</v>
      </c>
      <c r="D3474" s="42">
        <f>_xll.qlCalendarAdvance(Calendar,$D3473,B3474,"f",FALSE)</f>
        <v>63851</v>
      </c>
      <c r="E3474" s="172">
        <f>_xll.qlInterestRateIndexValueDate(IndexON,D3474)</f>
        <v>63851</v>
      </c>
      <c r="F3474" s="188">
        <f>IFERROR(_xll.qlIndexFixing(IndexON,D3474,TRUE,_xll.ohTrigger(RecalcTrigger,TriggerON)),NA())</f>
        <v>1.9316479167958978E-2</v>
      </c>
      <c r="H3474" s="42">
        <f>_xll.qlCalendarAdvance(Calendar,$H3473,B3474,"f",FALSE)</f>
        <v>63851</v>
      </c>
      <c r="I3474" s="172">
        <f>_xll.qlInterestRateIndexValueDate(Index1M,$H3474)</f>
        <v>63851</v>
      </c>
      <c r="J3474" s="177">
        <f>IFERROR(_xll.qlIndexFixing(Index1M,$H3474,TRUE,_xll.ohTrigger(RecalcTrigger,Trigger1M)),NA())</f>
        <v>1.9637132454075275E-2</v>
      </c>
      <c r="K3474" s="44">
        <f>IFERROR(_xll.qlIndexFixing(Index3M,H3474,TRUE,_xll.ohTrigger(RecalcTrigger,Trigger3M)),NA())</f>
        <v>1.9823555872590864E-2</v>
      </c>
      <c r="L3474" s="44">
        <f>IFERROR(_xll.qlIndexFixing(Index6M,$H3474,TRUE,_xll.ohTrigger(RecalcTrigger,Trigger6M)),NA())</f>
        <v>1.9922617170434913E-2</v>
      </c>
      <c r="M3474" s="178">
        <f>IFERROR(_xll.qlIndexFixing(Index1Y,$H3474,TRUE,_xll.ohTrigger(RecalcTrigger,Trigger1Y)),NA())</f>
        <v>2.0151093912580409E-2</v>
      </c>
      <c r="N3474" s="177">
        <f>IFERROR(_xll.qlIndexFixing(ONIndex1M,I3474,TRUE,_xll.ohTrigger(RecalcTrigger,Trigger1M)),NA())</f>
        <v>1.9617972568968245E-2</v>
      </c>
      <c r="O3474" s="44">
        <f>IFERROR(_xll.qlIndexFixing(ONIndex3M,I3474,TRUE,_xll.ohTrigger(RecalcTrigger,Trigger3M)),NA())</f>
        <v>1.9769142738073064E-2</v>
      </c>
      <c r="P3474" s="44">
        <f>IFERROR(_xll.qlIndexFixing(ONIndex6M,I3474,TRUE,_xll.ohTrigger(RecalcTrigger,Trigger6M)),NA())</f>
        <v>1.9814893735747852E-2</v>
      </c>
      <c r="Q3474" s="178">
        <f>IFERROR(_xll.qlIndexFixing(ONIndex1Y,I3474,TRUE,_xll.ohTrigger(RecalcTrigger,Trigger1Y)),NA())</f>
        <v>1.9934660284373074E-2</v>
      </c>
    </row>
    <row r="3475" spans="2:17" x14ac:dyDescent="0.2">
      <c r="B3475" s="39" t="s">
        <v>42</v>
      </c>
      <c r="D3475" s="42">
        <f>_xll.qlCalendarAdvance(Calendar,$D3474,B3475,"f",FALSE)</f>
        <v>63858</v>
      </c>
      <c r="E3475" s="172">
        <f>_xll.qlInterestRateIndexValueDate(IndexON,D3475)</f>
        <v>63858</v>
      </c>
      <c r="F3475" s="188">
        <f>IFERROR(_xll.qlIndexFixing(IndexON,D3475,TRUE,_xll.ohTrigger(RecalcTrigger,TriggerON)),NA())</f>
        <v>1.9317391439646059E-2</v>
      </c>
      <c r="H3475" s="42">
        <f>_xll.qlCalendarAdvance(Calendar,$H3474,B3475,"f",FALSE)</f>
        <v>63858</v>
      </c>
      <c r="I3475" s="172">
        <f>_xll.qlInterestRateIndexValueDate(Index1M,$H3475)</f>
        <v>63858</v>
      </c>
      <c r="J3475" s="177">
        <f>IFERROR(_xll.qlIndexFixing(Index1M,$H3475,TRUE,_xll.ohTrigger(RecalcTrigger,Trigger1M)),NA())</f>
        <v>1.9636319813898795E-2</v>
      </c>
      <c r="K3475" s="44">
        <f>IFERROR(_xll.qlIndexFixing(Index3M,H3475,TRUE,_xll.ohTrigger(RecalcTrigger,Trigger3M)),NA())</f>
        <v>1.9824378581378227E-2</v>
      </c>
      <c r="L3475" s="44">
        <f>IFERROR(_xll.qlIndexFixing(Index6M,$H3475,TRUE,_xll.ohTrigger(RecalcTrigger,Trigger6M)),NA())</f>
        <v>1.992273501599565E-2</v>
      </c>
      <c r="M3475" s="178">
        <f>IFERROR(_xll.qlIndexFixing(Index1Y,$H3475,TRUE,_xll.ohTrigger(RecalcTrigger,Trigger1Y)),NA())</f>
        <v>2.0151605861739696E-2</v>
      </c>
      <c r="N3475" s="177">
        <f>IFERROR(_xll.qlIndexFixing(ONIndex1M,I3475,TRUE,_xll.ohTrigger(RecalcTrigger,Trigger1M)),NA())</f>
        <v>1.9618986144535056E-2</v>
      </c>
      <c r="O3475" s="44">
        <f>IFERROR(_xll.qlIndexFixing(ONIndex3M,I3475,TRUE,_xll.ohTrigger(RecalcTrigger,Trigger3M)),NA())</f>
        <v>1.9770062210398009E-2</v>
      </c>
      <c r="P3475" s="44">
        <f>IFERROR(_xll.qlIndexFixing(ONIndex6M,I3475,TRUE,_xll.ohTrigger(RecalcTrigger,Trigger6M)),NA())</f>
        <v>1.9815786468230234E-2</v>
      </c>
      <c r="Q3475" s="178">
        <f>IFERROR(_xll.qlIndexFixing(ONIndex1Y,I3475,TRUE,_xll.ohTrigger(RecalcTrigger,Trigger1Y)),NA())</f>
        <v>1.993555416212045E-2</v>
      </c>
    </row>
    <row r="3476" spans="2:17" x14ac:dyDescent="0.2">
      <c r="B3476" s="39" t="s">
        <v>42</v>
      </c>
      <c r="D3476" s="42">
        <f>_xll.qlCalendarAdvance(Calendar,$D3475,B3476,"f",FALSE)</f>
        <v>63865</v>
      </c>
      <c r="E3476" s="172">
        <f>_xll.qlInterestRateIndexValueDate(IndexON,D3476)</f>
        <v>63865</v>
      </c>
      <c r="F3476" s="188">
        <f>IFERROR(_xll.qlIndexFixing(IndexON,D3476,TRUE,_xll.ohTrigger(RecalcTrigger,TriggerON)),NA())</f>
        <v>1.9318288323724175E-2</v>
      </c>
      <c r="H3476" s="42">
        <f>_xll.qlCalendarAdvance(Calendar,$H3475,B3476,"f",FALSE)</f>
        <v>63865</v>
      </c>
      <c r="I3476" s="172">
        <f>_xll.qlInterestRateIndexValueDate(Index1M,$H3476)</f>
        <v>63865</v>
      </c>
      <c r="J3476" s="177">
        <f>IFERROR(_xll.qlIndexFixing(Index1M,$H3476,TRUE,_xll.ohTrigger(RecalcTrigger,Trigger1M)),NA())</f>
        <v>1.9637282378388059E-2</v>
      </c>
      <c r="K3476" s="44">
        <f>IFERROR(_xll.qlIndexFixing(Index3M,H3476,TRUE,_xll.ohTrigger(RecalcTrigger,Trigger3M)),NA())</f>
        <v>1.9825185704506823E-2</v>
      </c>
      <c r="L3476" s="44">
        <f>IFERROR(_xll.qlIndexFixing(Index6M,$H3476,TRUE,_xll.ohTrigger(RecalcTrigger,Trigger6M)),NA())</f>
        <v>1.9923425806495861E-2</v>
      </c>
      <c r="M3476" s="178">
        <f>IFERROR(_xll.qlIndexFixing(Index1Y,$H3476,TRUE,_xll.ohTrigger(RecalcTrigger,Trigger1Y)),NA())</f>
        <v>2.0152102430697427E-2</v>
      </c>
      <c r="N3476" s="177">
        <f>IFERROR(_xll.qlIndexFixing(ONIndex1M,I3476,TRUE,_xll.ohTrigger(RecalcTrigger,Trigger1M)),NA())</f>
        <v>1.9619982623713117E-2</v>
      </c>
      <c r="O3476" s="44">
        <f>IFERROR(_xll.qlIndexFixing(ONIndex3M,I3476,TRUE,_xll.ohTrigger(RecalcTrigger,Trigger3M)),NA())</f>
        <v>1.9770966173625615E-2</v>
      </c>
      <c r="P3476" s="44">
        <f>IFERROR(_xll.qlIndexFixing(ONIndex6M,I3476,TRUE,_xll.ohTrigger(RecalcTrigger,Trigger6M)),NA())</f>
        <v>1.9816664142232598E-2</v>
      </c>
      <c r="Q3476" s="178">
        <f>IFERROR(_xll.qlIndexFixing(ONIndex1Y,I3476,TRUE,_xll.ohTrigger(RecalcTrigger,Trigger1Y)),NA())</f>
        <v>1.9936432962260886E-2</v>
      </c>
    </row>
    <row r="3477" spans="2:17" x14ac:dyDescent="0.2">
      <c r="B3477" s="39" t="s">
        <v>42</v>
      </c>
      <c r="D3477" s="42">
        <f>_xll.qlCalendarAdvance(Calendar,$D3476,B3477,"f",FALSE)</f>
        <v>63872</v>
      </c>
      <c r="E3477" s="172">
        <f>_xll.qlInterestRateIndexValueDate(IndexON,D3477)</f>
        <v>63872</v>
      </c>
      <c r="F3477" s="188">
        <f>IFERROR(_xll.qlIndexFixing(IndexON,D3477,TRUE,_xll.ohTrigger(RecalcTrigger,TriggerON)),NA())</f>
        <v>1.9319169820193327E-2</v>
      </c>
      <c r="H3477" s="42">
        <f>_xll.qlCalendarAdvance(Calendar,$H3476,B3477,"f",FALSE)</f>
        <v>63872</v>
      </c>
      <c r="I3477" s="172">
        <f>_xll.qlInterestRateIndexValueDate(Index1M,$H3477)</f>
        <v>63872</v>
      </c>
      <c r="J3477" s="177">
        <f>IFERROR(_xll.qlIndexFixing(Index1M,$H3477,TRUE,_xll.ohTrigger(RecalcTrigger,Trigger1M)),NA())</f>
        <v>1.9638227819824348E-2</v>
      </c>
      <c r="K3477" s="44">
        <f>IFERROR(_xll.qlIndexFixing(Index3M,H3477,TRUE,_xll.ohTrigger(RecalcTrigger,Trigger3M)),NA())</f>
        <v>1.9825977241967847E-2</v>
      </c>
      <c r="L3477" s="44">
        <f>IFERROR(_xll.qlIndexFixing(Index6M,$H3477,TRUE,_xll.ohTrigger(RecalcTrigger,Trigger6M)),NA())</f>
        <v>1.9924101391143912E-2</v>
      </c>
      <c r="M3477" s="178">
        <f>IFERROR(_xll.qlIndexFixing(Index1Y,$H3477,TRUE,_xll.ohTrigger(RecalcTrigger,Trigger1Y)),NA())</f>
        <v>2.0152583619431841E-2</v>
      </c>
      <c r="N3477" s="177">
        <f>IFERROR(_xll.qlIndexFixing(ONIndex1M,I3477,TRUE,_xll.ohTrigger(RecalcTrigger,Trigger1M)),NA())</f>
        <v>1.9620962006502429E-2</v>
      </c>
      <c r="O3477" s="44">
        <f>IFERROR(_xll.qlIndexFixing(ONIndex3M,I3477,TRUE,_xll.ohTrigger(RecalcTrigger,Trigger3M)),NA())</f>
        <v>1.9771854627512742E-2</v>
      </c>
      <c r="P3477" s="44">
        <f>IFERROR(_xll.qlIndexFixing(ONIndex6M,I3477,TRUE,_xll.ohTrigger(RecalcTrigger,Trigger6M)),NA())</f>
        <v>1.9817526758484361E-2</v>
      </c>
      <c r="Q3477" s="178">
        <f>IFERROR(_xll.qlIndexFixing(ONIndex1Y,I3477,TRUE,_xll.ohTrigger(RecalcTrigger,Trigger1Y)),NA())</f>
        <v>1.9937296685280659E-2</v>
      </c>
    </row>
    <row r="3478" spans="2:17" x14ac:dyDescent="0.2">
      <c r="B3478" s="39" t="s">
        <v>42</v>
      </c>
      <c r="D3478" s="42">
        <f>_xll.qlCalendarAdvance(Calendar,$D3477,B3478,"f",FALSE)</f>
        <v>63879</v>
      </c>
      <c r="E3478" s="172">
        <f>_xll.qlInterestRateIndexValueDate(IndexON,D3478)</f>
        <v>63879</v>
      </c>
      <c r="F3478" s="188">
        <f>IFERROR(_xll.qlIndexFixing(IndexON,D3478,TRUE,_xll.ohTrigger(RecalcTrigger,TriggerON)),NA())</f>
        <v>1.9320035928729329E-2</v>
      </c>
      <c r="H3478" s="42">
        <f>_xll.qlCalendarAdvance(Calendar,$H3477,B3478,"f",FALSE)</f>
        <v>63879</v>
      </c>
      <c r="I3478" s="172">
        <f>_xll.qlInterestRateIndexValueDate(Index1M,$H3478)</f>
        <v>63879</v>
      </c>
      <c r="J3478" s="177">
        <f>IFERROR(_xll.qlIndexFixing(Index1M,$H3478,TRUE,_xll.ohTrigger(RecalcTrigger,Trigger1M)),NA())</f>
        <v>1.9639156138196855E-2</v>
      </c>
      <c r="K3478" s="44">
        <f>IFERROR(_xll.qlIndexFixing(Index3M,H3478,TRUE,_xll.ohTrigger(RecalcTrigger,Trigger3M)),NA())</f>
        <v>1.9826753193752485E-2</v>
      </c>
      <c r="L3478" s="44">
        <f>IFERROR(_xll.qlIndexFixing(Index6M,$H3478,TRUE,_xll.ohTrigger(RecalcTrigger,Trigger6M)),NA())</f>
        <v>1.9924761769922344E-2</v>
      </c>
      <c r="M3478" s="178">
        <f>IFERROR(_xll.qlIndexFixing(Index1Y,$H3478,TRUE,_xll.ohTrigger(RecalcTrigger,Trigger1Y)),NA())</f>
        <v>2.0153049427920067E-2</v>
      </c>
      <c r="N3478" s="177">
        <f>IFERROR(_xll.qlIndexFixing(ONIndex1M,I3478,TRUE,_xll.ohTrigger(RecalcTrigger,Trigger1M)),NA())</f>
        <v>1.9621924292659854E-2</v>
      </c>
      <c r="O3478" s="44">
        <f>IFERROR(_xll.qlIndexFixing(ONIndex3M,I3478,TRUE,_xll.ohTrigger(RecalcTrigger,Trigger3M)),NA())</f>
        <v>1.9772727572383575E-2</v>
      </c>
      <c r="P3478" s="44">
        <f>IFERROR(_xll.qlIndexFixing(ONIndex6M,I3478,TRUE,_xll.ohTrigger(RecalcTrigger,Trigger6M)),NA())</f>
        <v>1.9818374316418197E-2</v>
      </c>
      <c r="Q3478" s="178">
        <f>IFERROR(_xll.qlIndexFixing(ONIndex1Y,I3478,TRUE,_xll.ohTrigger(RecalcTrigger,Trigger1Y)),NA())</f>
        <v>1.9938145330531398E-2</v>
      </c>
    </row>
    <row r="3479" spans="2:17" x14ac:dyDescent="0.2">
      <c r="B3479" s="39" t="s">
        <v>42</v>
      </c>
      <c r="D3479" s="42">
        <f>_xll.qlCalendarAdvance(Calendar,$D3478,B3479,"f",FALSE)</f>
        <v>63886</v>
      </c>
      <c r="E3479" s="172">
        <f>_xll.qlInterestRateIndexValueDate(IndexON,D3479)</f>
        <v>63886</v>
      </c>
      <c r="F3479" s="188">
        <f>IFERROR(_xll.qlIndexFixing(IndexON,D3479,TRUE,_xll.ohTrigger(RecalcTrigger,TriggerON)),NA())</f>
        <v>1.9320886649656366E-2</v>
      </c>
      <c r="H3479" s="42">
        <f>_xll.qlCalendarAdvance(Calendar,$H3478,B3479,"f",FALSE)</f>
        <v>63886</v>
      </c>
      <c r="I3479" s="172">
        <f>_xll.qlInterestRateIndexValueDate(Index1M,$H3479)</f>
        <v>63886</v>
      </c>
      <c r="J3479" s="177">
        <f>IFERROR(_xll.qlIndexFixing(Index1M,$H3479,TRUE,_xll.ohTrigger(RecalcTrigger,Trigger1M)),NA())</f>
        <v>1.9640067333505578E-2</v>
      </c>
      <c r="K3479" s="44">
        <f>IFERROR(_xll.qlIndexFixing(Index3M,H3479,TRUE,_xll.ohTrigger(RecalcTrigger,Trigger3M)),NA())</f>
        <v>1.982751355985193E-2</v>
      </c>
      <c r="L3479" s="44">
        <f>IFERROR(_xll.qlIndexFixing(Index6M,$H3479,TRUE,_xll.ohTrigger(RecalcTrigger,Trigger6M)),NA())</f>
        <v>1.9925406942817275E-2</v>
      </c>
      <c r="M3479" s="178">
        <f>IFERROR(_xll.qlIndexFixing(Index1Y,$H3479,TRUE,_xll.ohTrigger(RecalcTrigger,Trigger1Y)),NA())</f>
        <v>2.0153499856141899E-2</v>
      </c>
      <c r="N3479" s="177">
        <f>IFERROR(_xll.qlIndexFixing(ONIndex1M,I3479,TRUE,_xll.ohTrigger(RecalcTrigger,Trigger1M)),NA())</f>
        <v>1.9622869482509575E-2</v>
      </c>
      <c r="O3479" s="44">
        <f>IFERROR(_xll.qlIndexFixing(ONIndex3M,I3479,TRUE,_xll.ohTrigger(RecalcTrigger,Trigger3M)),NA())</f>
        <v>1.9773585007994976E-2</v>
      </c>
      <c r="P3479" s="44">
        <f>IFERROR(_xll.qlIndexFixing(ONIndex6M,I3479,TRUE,_xll.ohTrigger(RecalcTrigger,Trigger6M)),NA())</f>
        <v>1.98192068161962E-2</v>
      </c>
      <c r="Q3479" s="178">
        <f>IFERROR(_xll.qlIndexFixing(ONIndex1Y,I3479,TRUE,_xll.ohTrigger(RecalcTrigger,Trigger1Y)),NA())</f>
        <v>1.9938978898499382E-2</v>
      </c>
    </row>
    <row r="3480" spans="2:17" x14ac:dyDescent="0.2">
      <c r="B3480" s="39" t="s">
        <v>42</v>
      </c>
      <c r="D3480" s="42">
        <f>_xll.qlCalendarAdvance(Calendar,$D3479,B3480,"f",FALSE)</f>
        <v>63893</v>
      </c>
      <c r="E3480" s="172">
        <f>_xll.qlInterestRateIndexValueDate(IndexON,D3480)</f>
        <v>63893</v>
      </c>
      <c r="F3480" s="188">
        <f>IFERROR(_xll.qlIndexFixing(IndexON,D3480,TRUE,_xll.ohTrigger(RecalcTrigger,TriggerON)),NA())</f>
        <v>1.9321721982893392E-2</v>
      </c>
      <c r="H3480" s="42">
        <f>_xll.qlCalendarAdvance(Calendar,$H3479,B3480,"f",FALSE)</f>
        <v>63893</v>
      </c>
      <c r="I3480" s="172">
        <f>_xll.qlInterestRateIndexValueDate(Index1M,$H3480)</f>
        <v>63893</v>
      </c>
      <c r="J3480" s="177">
        <f>IFERROR(_xll.qlIndexFixing(Index1M,$H3480,TRUE,_xll.ohTrigger(RecalcTrigger,Trigger1M)),NA())</f>
        <v>1.9642732621227944E-2</v>
      </c>
      <c r="K3480" s="44">
        <f>IFERROR(_xll.qlIndexFixing(Index3M,H3480,TRUE,_xll.ohTrigger(RecalcTrigger,Trigger3M)),NA())</f>
        <v>1.9827082411016446E-2</v>
      </c>
      <c r="L3480" s="44">
        <f>IFERROR(_xll.qlIndexFixing(Index6M,$H3480,TRUE,_xll.ohTrigger(RecalcTrigger,Trigger6M)),NA())</f>
        <v>1.99266187611385E-2</v>
      </c>
      <c r="M3480" s="178">
        <f>IFERROR(_xll.qlIndexFixing(Index1Y,$H3480,TRUE,_xll.ohTrigger(RecalcTrigger,Trigger1Y)),NA())</f>
        <v>2.0153934904076465E-2</v>
      </c>
      <c r="N3480" s="177">
        <f>IFERROR(_xll.qlIndexFixing(ONIndex1M,I3480,TRUE,_xll.ohTrigger(RecalcTrigger,Trigger1M)),NA())</f>
        <v>1.9623797575889501E-2</v>
      </c>
      <c r="O3480" s="44">
        <f>IFERROR(_xll.qlIndexFixing(ONIndex3M,I3480,TRUE,_xll.ohTrigger(RecalcTrigger,Trigger3M)),NA())</f>
        <v>1.9774426934509037E-2</v>
      </c>
      <c r="P3480" s="44">
        <f>IFERROR(_xll.qlIndexFixing(ONIndex6M,I3480,TRUE,_xll.ohTrigger(RecalcTrigger,Trigger6M)),NA())</f>
        <v>1.9820024257899416E-2</v>
      </c>
      <c r="Q3480" s="178">
        <f>IFERROR(_xll.qlIndexFixing(ONIndex1Y,I3480,TRUE,_xll.ohTrigger(RecalcTrigger,Trigger1Y)),NA())</f>
        <v>1.9939797388941471E-2</v>
      </c>
    </row>
    <row r="3481" spans="2:17" x14ac:dyDescent="0.2">
      <c r="B3481" s="39" t="s">
        <v>42</v>
      </c>
      <c r="D3481" s="42">
        <f>_xll.qlCalendarAdvance(Calendar,$D3480,B3481,"f",FALSE)</f>
        <v>63900</v>
      </c>
      <c r="E3481" s="172">
        <f>_xll.qlInterestRateIndexValueDate(IndexON,D3481)</f>
        <v>63900</v>
      </c>
      <c r="F3481" s="188">
        <f>IFERROR(_xll.qlIndexFixing(IndexON,D3481,TRUE,_xll.ohTrigger(RecalcTrigger,TriggerON)),NA())</f>
        <v>1.9322541928440407E-2</v>
      </c>
      <c r="H3481" s="42">
        <f>_xll.qlCalendarAdvance(Calendar,$H3480,B3481,"f",FALSE)</f>
        <v>63900</v>
      </c>
      <c r="I3481" s="172">
        <f>_xll.qlInterestRateIndexValueDate(Index1M,$H3481)</f>
        <v>63900</v>
      </c>
      <c r="J3481" s="177">
        <f>IFERROR(_xll.qlIndexFixing(Index1M,$H3481,TRUE,_xll.ohTrigger(RecalcTrigger,Trigger1M)),NA())</f>
        <v>1.9643606042049202E-2</v>
      </c>
      <c r="K3481" s="44">
        <f>IFERROR(_xll.qlIndexFixing(Index3M,H3481,TRUE,_xll.ohTrigger(RecalcTrigger,Trigger3M)),NA())</f>
        <v>1.9827813752981729E-2</v>
      </c>
      <c r="L3481" s="44">
        <f>IFERROR(_xll.qlIndexFixing(Index6M,$H3481,TRUE,_xll.ohTrigger(RecalcTrigger,Trigger6M)),NA())</f>
        <v>1.9927232469423337E-2</v>
      </c>
      <c r="M3481" s="178">
        <f>IFERROR(_xll.qlIndexFixing(Index1Y,$H3481,TRUE,_xll.ohTrigger(RecalcTrigger,Trigger1Y)),NA())</f>
        <v>2.0154354571704447E-2</v>
      </c>
      <c r="N3481" s="177">
        <f>IFERROR(_xll.qlIndexFixing(ONIndex1M,I3481,TRUE,_xll.ohTrigger(RecalcTrigger,Trigger1M)),NA())</f>
        <v>1.9624708572880678E-2</v>
      </c>
      <c r="O3481" s="44">
        <f>IFERROR(_xll.qlIndexFixing(ONIndex3M,I3481,TRUE,_xll.ohTrigger(RecalcTrigger,Trigger3M)),NA())</f>
        <v>1.9775253351844713E-2</v>
      </c>
      <c r="P3481" s="44">
        <f>IFERROR(_xll.qlIndexFixing(ONIndex6M,I3481,TRUE,_xll.ohTrigger(RecalcTrigger,Trigger6M)),NA())</f>
        <v>1.9820826641527844E-2</v>
      </c>
      <c r="Q3481" s="178">
        <f>IFERROR(_xll.qlIndexFixing(ONIndex1Y,I3481,TRUE,_xll.ohTrigger(RecalcTrigger,Trigger1Y)),NA())</f>
        <v>1.9940600801938713E-2</v>
      </c>
    </row>
    <row r="3482" spans="2:17" x14ac:dyDescent="0.2">
      <c r="B3482" s="39" t="s">
        <v>42</v>
      </c>
      <c r="D3482" s="42">
        <f>_xll.qlCalendarAdvance(Calendar,$D3481,B3482,"f",FALSE)</f>
        <v>63907</v>
      </c>
      <c r="E3482" s="172">
        <f>_xll.qlInterestRateIndexValueDate(IndexON,D3482)</f>
        <v>63907</v>
      </c>
      <c r="F3482" s="188">
        <f>IFERROR(_xll.qlIndexFixing(IndexON,D3482,TRUE,_xll.ohTrigger(RecalcTrigger,TriggerON)),NA())</f>
        <v>1.9323346486216364E-2</v>
      </c>
      <c r="H3482" s="42">
        <f>_xll.qlCalendarAdvance(Calendar,$H3481,B3482,"f",FALSE)</f>
        <v>63907</v>
      </c>
      <c r="I3482" s="172">
        <f>_xll.qlInterestRateIndexValueDate(Index1M,$H3482)</f>
        <v>63907</v>
      </c>
      <c r="J3482" s="177">
        <f>IFERROR(_xll.qlIndexFixing(Index1M,$H3482,TRUE,_xll.ohTrigger(RecalcTrigger,Trigger1M)),NA())</f>
        <v>1.9644462337039804E-2</v>
      </c>
      <c r="K3482" s="44">
        <f>IFERROR(_xll.qlIndexFixing(Index3M,H3482,TRUE,_xll.ohTrigger(RecalcTrigger,Trigger3M)),NA())</f>
        <v>1.9828529510922389E-2</v>
      </c>
      <c r="L3482" s="44">
        <f>IFERROR(_xll.qlIndexFixing(Index6M,$H3482,TRUE,_xll.ohTrigger(RecalcTrigger,Trigger6M)),NA())</f>
        <v>1.9927830970957548E-2</v>
      </c>
      <c r="M3482" s="178" t="e">
        <f>IFERROR(_xll.qlIndexFixing(Index1Y,$H3482,TRUE,_xll.ohTrigger(RecalcTrigger,Trigger1Y)),NA())</f>
        <v>#N/A</v>
      </c>
      <c r="N3482" s="177">
        <f>IFERROR(_xll.qlIndexFixing(ONIndex1M,I3482,TRUE,_xll.ohTrigger(RecalcTrigger,Trigger1M)),NA())</f>
        <v>1.962560247340206E-2</v>
      </c>
      <c r="O3482" s="44">
        <f>IFERROR(_xll.qlIndexFixing(ONIndex3M,I3482,TRUE,_xll.ohTrigger(RecalcTrigger,Trigger3M)),NA())</f>
        <v>1.9776064259920956E-2</v>
      </c>
      <c r="P3482" s="44">
        <f>IFERROR(_xll.qlIndexFixing(ONIndex6M,I3482,TRUE,_xll.ohTrigger(RecalcTrigger,Trigger6M)),NA())</f>
        <v>1.9821613966919394E-2</v>
      </c>
      <c r="Q3482" s="178">
        <f>IFERROR(_xll.qlIndexFixing(ONIndex1Y,I3482,TRUE,_xll.ohTrigger(RecalcTrigger,Trigger1Y)),NA())</f>
        <v>1.9941389137491106E-2</v>
      </c>
    </row>
    <row r="3483" spans="2:17" x14ac:dyDescent="0.2">
      <c r="B3483" s="39" t="s">
        <v>42</v>
      </c>
      <c r="D3483" s="42">
        <f>_xll.qlCalendarAdvance(Calendar,$D3482,B3483,"f",FALSE)</f>
        <v>63915</v>
      </c>
      <c r="E3483" s="172">
        <f>_xll.qlInterestRateIndexValueDate(IndexON,D3483)</f>
        <v>63915</v>
      </c>
      <c r="F3483" s="188">
        <f>IFERROR(_xll.qlIndexFixing(IndexON,D3483,TRUE,_xll.ohTrigger(RecalcTrigger,TriggerON)),NA())</f>
        <v>1.9324247138703399E-2</v>
      </c>
      <c r="H3483" s="42">
        <f>_xll.qlCalendarAdvance(Calendar,$H3482,B3483,"f",FALSE)</f>
        <v>63915</v>
      </c>
      <c r="I3483" s="172">
        <f>_xll.qlInterestRateIndexValueDate(Index1M,$H3483)</f>
        <v>63915</v>
      </c>
      <c r="J3483" s="177">
        <f>IFERROR(_xll.qlIndexFixing(Index1M,$H3483,TRUE,_xll.ohTrigger(RecalcTrigger,Trigger1M)),NA())</f>
        <v>1.9644833375052385E-2</v>
      </c>
      <c r="K3483" s="44">
        <f>IFERROR(_xll.qlIndexFixing(Index3M,H3483,TRUE,_xll.ohTrigger(RecalcTrigger,Trigger3M)),NA())</f>
        <v>1.98293284375082E-2</v>
      </c>
      <c r="L3483" s="44">
        <f>IFERROR(_xll.qlIndexFixing(Index6M,$H3483,TRUE,_xll.ohTrigger(RecalcTrigger,Trigger6M)),NA())</f>
        <v>1.9928496352179696E-2</v>
      </c>
      <c r="M3483" s="178" t="e">
        <f>IFERROR(_xll.qlIndexFixing(Index1Y,$H3483,TRUE,_xll.ohTrigger(RecalcTrigger,Trigger1Y)),NA())</f>
        <v>#N/A</v>
      </c>
      <c r="N3483" s="177">
        <f>IFERROR(_xll.qlIndexFixing(ONIndex1M,I3483,TRUE,_xll.ohTrigger(RecalcTrigger,Trigger1M)),NA())</f>
        <v>1.9626603139268894E-2</v>
      </c>
      <c r="O3483" s="44">
        <f>IFERROR(_xll.qlIndexFixing(ONIndex3M,I3483,TRUE,_xll.ohTrigger(RecalcTrigger,Trigger3M)),NA())</f>
        <v>1.9776972021301464E-2</v>
      </c>
      <c r="P3483" s="44">
        <f>IFERROR(_xll.qlIndexFixing(ONIndex6M,I3483,TRUE,_xll.ohTrigger(RecalcTrigger,Trigger6M)),NA())</f>
        <v>1.9822495328851719E-2</v>
      </c>
      <c r="Q3483" s="178">
        <f>IFERROR(_xll.qlIndexFixing(ONIndex1Y,I3483,TRUE,_xll.ohTrigger(RecalcTrigger,Trigger1Y)),NA())</f>
        <v>1.9942271630343233E-2</v>
      </c>
    </row>
    <row r="3484" spans="2:17" x14ac:dyDescent="0.2">
      <c r="B3484" s="39" t="s">
        <v>42</v>
      </c>
      <c r="D3484" s="42">
        <f>_xll.qlCalendarAdvance(Calendar,$D3483,B3484,"f",FALSE)</f>
        <v>63922</v>
      </c>
      <c r="E3484" s="172">
        <f>_xll.qlInterestRateIndexValueDate(IndexON,D3484)</f>
        <v>63922</v>
      </c>
      <c r="F3484" s="188">
        <f>IFERROR(_xll.qlIndexFixing(IndexON,D3484,TRUE,_xll.ohTrigger(RecalcTrigger,TriggerON)),NA())</f>
        <v>1.9325018722718967E-2</v>
      </c>
      <c r="H3484" s="42">
        <f>_xll.qlCalendarAdvance(Calendar,$H3483,B3484,"f",FALSE)</f>
        <v>63922</v>
      </c>
      <c r="I3484" s="172">
        <f>_xll.qlInterestRateIndexValueDate(Index1M,$H3484)</f>
        <v>63922</v>
      </c>
      <c r="J3484" s="177">
        <f>IFERROR(_xll.qlIndexFixing(Index1M,$H3484,TRUE,_xll.ohTrigger(RecalcTrigger,Trigger1M)),NA())</f>
        <v>1.9645654150951472E-2</v>
      </c>
      <c r="K3484" s="44">
        <f>IFERROR(_xll.qlIndexFixing(Index3M,H3484,TRUE,_xll.ohTrigger(RecalcTrigger,Trigger3M)),NA())</f>
        <v>1.9830010801085287E-2</v>
      </c>
      <c r="L3484" s="44">
        <f>IFERROR(_xll.qlIndexFixing(Index6M,$H3484,TRUE,_xll.ohTrigger(RecalcTrigger,Trigger6M)),NA())</f>
        <v>1.9928484783425258E-2</v>
      </c>
      <c r="M3484" s="178" t="e">
        <f>IFERROR(_xll.qlIndexFixing(Index1Y,$H3484,TRUE,_xll.ohTrigger(RecalcTrigger,Trigger1Y)),NA())</f>
        <v>#N/A</v>
      </c>
      <c r="N3484" s="177">
        <f>IFERROR(_xll.qlIndexFixing(ONIndex1M,I3484,TRUE,_xll.ohTrigger(RecalcTrigger,Trigger1M)),NA())</f>
        <v>1.9627460404439967E-2</v>
      </c>
      <c r="O3484" s="44">
        <f>IFERROR(_xll.qlIndexFixing(ONIndex3M,I3484,TRUE,_xll.ohTrigger(RecalcTrigger,Trigger3M)),NA())</f>
        <v>1.9777749695458757E-2</v>
      </c>
      <c r="P3484" s="44">
        <f>IFERROR(_xll.qlIndexFixing(ONIndex6M,I3484,TRUE,_xll.ohTrigger(RecalcTrigger,Trigger6M)),NA())</f>
        <v>1.9823250386801217E-2</v>
      </c>
      <c r="Q3484" s="178">
        <f>IFERROR(_xll.qlIndexFixing(ONIndex1Y,I3484,TRUE,_xll.ohTrigger(RecalcTrigger,Trigger1Y)),NA())</f>
        <v>1.9943027656957879E-2</v>
      </c>
    </row>
    <row r="3485" spans="2:17" x14ac:dyDescent="0.2">
      <c r="B3485" s="39" t="s">
        <v>42</v>
      </c>
      <c r="D3485" s="42">
        <f>_xll.qlCalendarAdvance(Calendar,$D3484,B3485,"f",FALSE)</f>
        <v>63929</v>
      </c>
      <c r="E3485" s="172">
        <f>_xll.qlInterestRateIndexValueDate(IndexON,D3485)</f>
        <v>63929</v>
      </c>
      <c r="F3485" s="188">
        <f>IFERROR(_xll.qlIndexFixing(IndexON,D3485,TRUE,_xll.ohTrigger(RecalcTrigger,TriggerON)),NA())</f>
        <v>1.9325774919125571E-2</v>
      </c>
      <c r="H3485" s="42">
        <f>_xll.qlCalendarAdvance(Calendar,$H3484,B3485,"f",FALSE)</f>
        <v>63929</v>
      </c>
      <c r="I3485" s="172">
        <f>_xll.qlInterestRateIndexValueDate(Index1M,$H3485)</f>
        <v>63929</v>
      </c>
      <c r="J3485" s="177">
        <f>IFERROR(_xll.qlIndexFixing(Index1M,$H3485,TRUE,_xll.ohTrigger(RecalcTrigger,Trigger1M)),NA())</f>
        <v>1.9646457801923388E-2</v>
      </c>
      <c r="K3485" s="44">
        <f>IFERROR(_xll.qlIndexFixing(Index3M,H3485,TRUE,_xll.ohTrigger(RecalcTrigger,Trigger3M)),NA())</f>
        <v>1.9830677580610735E-2</v>
      </c>
      <c r="L3485" s="44">
        <f>IFERROR(_xll.qlIndexFixing(Index6M,$H3485,TRUE,_xll.ohTrigger(RecalcTrigger,Trigger6M)),NA())</f>
        <v>1.9929036548446907E-2</v>
      </c>
      <c r="M3485" s="178" t="e">
        <f>IFERROR(_xll.qlIndexFixing(Index1Y,$H3485,TRUE,_xll.ohTrigger(RecalcTrigger,Trigger1Y)),NA())</f>
        <v>#N/A</v>
      </c>
      <c r="N3485" s="177">
        <f>IFERROR(_xll.qlIndexFixing(ONIndex1M,I3485,TRUE,_xll.ohTrigger(RecalcTrigger,Trigger1M)),NA())</f>
        <v>1.9628300573141244E-2</v>
      </c>
      <c r="O3485" s="44">
        <f>IFERROR(_xll.qlIndexFixing(ONIndex3M,I3485,TRUE,_xll.ohTrigger(RecalcTrigger,Trigger3M)),NA())</f>
        <v>1.9778511860437664E-2</v>
      </c>
      <c r="P3485" s="44">
        <f>IFERROR(_xll.qlIndexFixing(ONIndex6M,I3485,TRUE,_xll.ohTrigger(RecalcTrigger,Trigger6M)),NA())</f>
        <v>1.9823990386756973E-2</v>
      </c>
      <c r="Q3485" s="178">
        <f>IFERROR(_xll.qlIndexFixing(ONIndex1Y,I3485,TRUE,_xll.ohTrigger(RecalcTrigger,Trigger1Y)),NA())</f>
        <v>1.9943768606127676E-2</v>
      </c>
    </row>
    <row r="3486" spans="2:17" x14ac:dyDescent="0.2">
      <c r="B3486" s="39" t="s">
        <v>42</v>
      </c>
      <c r="D3486" s="42">
        <f>_xll.qlCalendarAdvance(Calendar,$D3485,B3486,"f",FALSE)</f>
        <v>63936</v>
      </c>
      <c r="E3486" s="172">
        <f>_xll.qlInterestRateIndexValueDate(IndexON,D3486)</f>
        <v>63936</v>
      </c>
      <c r="F3486" s="188">
        <f>IFERROR(_xll.qlIndexFixing(IndexON,D3486,TRUE,_xll.ohTrigger(RecalcTrigger,TriggerON)),NA())</f>
        <v>1.9326515727842164E-2</v>
      </c>
      <c r="H3486" s="42">
        <f>_xll.qlCalendarAdvance(Calendar,$H3485,B3486,"f",FALSE)</f>
        <v>63936</v>
      </c>
      <c r="I3486" s="172">
        <f>_xll.qlInterestRateIndexValueDate(Index1M,$H3486)</f>
        <v>63936</v>
      </c>
      <c r="J3486" s="177">
        <f>IFERROR(_xll.qlIndexFixing(Index1M,$H3486,TRUE,_xll.ohTrigger(RecalcTrigger,Trigger1M)),NA())</f>
        <v>1.9647244327975731E-2</v>
      </c>
      <c r="K3486" s="44">
        <f>IFERROR(_xll.qlIndexFixing(Index3M,H3486,TRUE,_xll.ohTrigger(RecalcTrigger,Trigger3M)),NA())</f>
        <v>1.9831328776080934E-2</v>
      </c>
      <c r="L3486" s="44">
        <f>IFERROR(_xll.qlIndexFixing(Index6M,$H3486,TRUE,_xll.ohTrigger(RecalcTrigger,Trigger6M)),NA())</f>
        <v>1.9929573107487886E-2</v>
      </c>
      <c r="M3486" s="178" t="e">
        <f>IFERROR(_xll.qlIndexFixing(Index1Y,$H3486,TRUE,_xll.ohTrigger(RecalcTrigger,Trigger1Y)),NA())</f>
        <v>#N/A</v>
      </c>
      <c r="N3486" s="177">
        <f>IFERROR(_xll.qlIndexFixing(ONIndex1M,I3486,TRUE,_xll.ohTrigger(RecalcTrigger,Trigger1M)),NA())</f>
        <v>1.9629123645615865E-2</v>
      </c>
      <c r="O3486" s="44">
        <f>IFERROR(_xll.qlIndexFixing(ONIndex3M,I3486,TRUE,_xll.ohTrigger(RecalcTrigger,Trigger3M)),NA())</f>
        <v>1.9779258516481324E-2</v>
      </c>
      <c r="P3486" s="44">
        <f>IFERROR(_xll.qlIndexFixing(ONIndex6M,I3486,TRUE,_xll.ohTrigger(RecalcTrigger,Trigger6M)),NA())</f>
        <v>1.9824715328394804E-2</v>
      </c>
      <c r="Q3486" s="178">
        <f>IFERROR(_xll.qlIndexFixing(ONIndex1Y,I3486,TRUE,_xll.ohTrigger(RecalcTrigger,Trigger1Y)),NA())</f>
        <v>1.9944494478176811E-2</v>
      </c>
    </row>
    <row r="3487" spans="2:17" x14ac:dyDescent="0.2">
      <c r="B3487" s="39" t="s">
        <v>42</v>
      </c>
      <c r="D3487" s="42">
        <f>_xll.qlCalendarAdvance(Calendar,$D3486,B3487,"f",FALSE)</f>
        <v>63943</v>
      </c>
      <c r="E3487" s="172">
        <f>_xll.qlInterestRateIndexValueDate(IndexON,D3487)</f>
        <v>63943</v>
      </c>
      <c r="F3487" s="188">
        <f>IFERROR(_xll.qlIndexFixing(IndexON,D3487,TRUE,_xll.ohTrigger(RecalcTrigger,TriggerON)),NA())</f>
        <v>1.9327241148868746E-2</v>
      </c>
      <c r="H3487" s="42">
        <f>_xll.qlCalendarAdvance(Calendar,$H3486,B3487,"f",FALSE)</f>
        <v>63943</v>
      </c>
      <c r="I3487" s="172">
        <f>_xll.qlInterestRateIndexValueDate(Index1M,$H3487)</f>
        <v>63943</v>
      </c>
      <c r="J3487" s="177">
        <f>IFERROR(_xll.qlIndexFixing(Index1M,$H3487,TRUE,_xll.ohTrigger(RecalcTrigger,Trigger1M)),NA())</f>
        <v>1.9648013729090773E-2</v>
      </c>
      <c r="K3487" s="44">
        <f>IFERROR(_xll.qlIndexFixing(Index3M,H3487,TRUE,_xll.ohTrigger(RecalcTrigger,Trigger3M)),NA())</f>
        <v>1.9831964387485086E-2</v>
      </c>
      <c r="L3487" s="44">
        <f>IFERROR(_xll.qlIndexFixing(Index6M,$H3487,TRUE,_xll.ohTrigger(RecalcTrigger,Trigger6M)),NA())</f>
        <v>1.9930094460538793E-2</v>
      </c>
      <c r="M3487" s="178" t="e">
        <f>IFERROR(_xll.qlIndexFixing(Index1Y,$H3487,TRUE,_xll.ohTrigger(RecalcTrigger,Trigger1Y)),NA())</f>
        <v>#N/A</v>
      </c>
      <c r="N3487" s="177">
        <f>IFERROR(_xll.qlIndexFixing(ONIndex1M,I3487,TRUE,_xll.ohTrigger(RecalcTrigger,Trigger1M)),NA())</f>
        <v>1.9629929621377551E-2</v>
      </c>
      <c r="O3487" s="44">
        <f>IFERROR(_xll.qlIndexFixing(ONIndex3M,I3487,TRUE,_xll.ohTrigger(RecalcTrigger,Trigger3M)),NA())</f>
        <v>1.9779989663103459E-2</v>
      </c>
      <c r="P3487" s="44">
        <f>IFERROR(_xll.qlIndexFixing(ONIndex6M,I3487,TRUE,_xll.ohTrigger(RecalcTrigger,Trigger6M)),NA())</f>
        <v>1.982542521211994E-2</v>
      </c>
      <c r="Q3487" s="178">
        <f>IFERROR(_xll.qlIndexFixing(ONIndex1Y,I3487,TRUE,_xll.ohTrigger(RecalcTrigger,Trigger1Y)),NA())</f>
        <v>1.9945205272537958E-2</v>
      </c>
    </row>
    <row r="3488" spans="2:17" x14ac:dyDescent="0.2">
      <c r="B3488" s="39" t="s">
        <v>42</v>
      </c>
      <c r="D3488" s="42">
        <f>_xll.qlCalendarAdvance(Calendar,$D3487,B3488,"f",FALSE)</f>
        <v>63950</v>
      </c>
      <c r="E3488" s="172">
        <f>_xll.qlInterestRateIndexValueDate(IndexON,D3488)</f>
        <v>63950</v>
      </c>
      <c r="F3488" s="188">
        <f>IFERROR(_xll.qlIndexFixing(IndexON,D3488,TRUE,_xll.ohTrigger(RecalcTrigger,TriggerON)),NA())</f>
        <v>1.9327951181962177E-2</v>
      </c>
      <c r="H3488" s="42">
        <f>_xll.qlCalendarAdvance(Calendar,$H3487,B3488,"f",FALSE)</f>
        <v>63950</v>
      </c>
      <c r="I3488" s="172">
        <f>_xll.qlInterestRateIndexValueDate(Index1M,$H3488)</f>
        <v>63950</v>
      </c>
      <c r="J3488" s="177">
        <f>IFERROR(_xll.qlIndexFixing(Index1M,$H3488,TRUE,_xll.ohTrigger(RecalcTrigger,Trigger1M)),NA())</f>
        <v>1.9646442247983936E-2</v>
      </c>
      <c r="K3488" s="44">
        <f>IFERROR(_xll.qlIndexFixing(Index3M,H3488,TRUE,_xll.ohTrigger(RecalcTrigger,Trigger3M)),NA())</f>
        <v>1.9832005094033725E-2</v>
      </c>
      <c r="L3488" s="44">
        <f>IFERROR(_xll.qlIndexFixing(Index6M,$H3488,TRUE,_xll.ohTrigger(RecalcTrigger,Trigger6M)),NA())</f>
        <v>1.99306006075862E-2</v>
      </c>
      <c r="M3488" s="178" t="e">
        <f>IFERROR(_xll.qlIndexFixing(Index1Y,$H3488,TRUE,_xll.ohTrigger(RecalcTrigger,Trigger1Y)),NA())</f>
        <v>#N/A</v>
      </c>
      <c r="N3488" s="177">
        <f>IFERROR(_xll.qlIndexFixing(ONIndex1M,I3488,TRUE,_xll.ohTrigger(RecalcTrigger,Trigger1M)),NA())</f>
        <v>1.9630718500588396E-2</v>
      </c>
      <c r="O3488" s="44">
        <f>IFERROR(_xll.qlIndexFixing(ONIndex3M,I3488,TRUE,_xll.ohTrigger(RecalcTrigger,Trigger3M)),NA())</f>
        <v>1.9780705300547208E-2</v>
      </c>
      <c r="P3488" s="44">
        <f>IFERROR(_xll.qlIndexFixing(ONIndex6M,I3488,TRUE,_xll.ohTrigger(RecalcTrigger,Trigger6M)),NA())</f>
        <v>1.9826120037527151E-2</v>
      </c>
      <c r="Q3488" s="178">
        <f>IFERROR(_xll.qlIndexFixing(ONIndex1Y,I3488,TRUE,_xll.ohTrigger(RecalcTrigger,Trigger1Y)),NA())</f>
        <v>1.9945900989373211E-2</v>
      </c>
    </row>
    <row r="3489" spans="2:17" x14ac:dyDescent="0.2">
      <c r="B3489" s="39" t="s">
        <v>42</v>
      </c>
      <c r="D3489" s="42">
        <f>_xll.qlCalendarAdvance(Calendar,$D3488,B3489,"f",FALSE)</f>
        <v>63957</v>
      </c>
      <c r="E3489" s="172">
        <f>_xll.qlInterestRateIndexValueDate(IndexON,D3489)</f>
        <v>63957</v>
      </c>
      <c r="F3489" s="188">
        <f>IFERROR(_xll.qlIndexFixing(IndexON,D3489,TRUE,_xll.ohTrigger(RecalcTrigger,TriggerON)),NA())</f>
        <v>1.9328645827527691E-2</v>
      </c>
      <c r="H3489" s="42">
        <f>_xll.qlCalendarAdvance(Calendar,$H3488,B3489,"f",FALSE)</f>
        <v>63957</v>
      </c>
      <c r="I3489" s="172">
        <f>_xll.qlInterestRateIndexValueDate(Index1M,$H3489)</f>
        <v>63957</v>
      </c>
      <c r="J3489" s="177">
        <f>IFERROR(_xll.qlIndexFixing(Index1M,$H3489,TRUE,_xll.ohTrigger(RecalcTrigger,Trigger1M)),NA())</f>
        <v>1.9647182132865551E-2</v>
      </c>
      <c r="K3489" s="44">
        <f>IFERROR(_xll.qlIndexFixing(Index3M,H3489,TRUE,_xll.ohTrigger(RecalcTrigger,Trigger3M)),NA())</f>
        <v>1.9832610617612954E-2</v>
      </c>
      <c r="L3489" s="44">
        <f>IFERROR(_xll.qlIndexFixing(Index6M,$H3489,TRUE,_xll.ohTrigger(RecalcTrigger,Trigger6M)),NA())</f>
        <v>1.9931091548618905E-2</v>
      </c>
      <c r="M3489" s="178" t="e">
        <f>IFERROR(_xll.qlIndexFixing(Index1Y,$H3489,TRUE,_xll.ohTrigger(RecalcTrigger,Trigger1Y)),NA())</f>
        <v>#N/A</v>
      </c>
      <c r="N3489" s="177">
        <f>IFERROR(_xll.qlIndexFixing(ONIndex1M,I3489,TRUE,_xll.ohTrigger(RecalcTrigger,Trigger1M)),NA())</f>
        <v>1.9631490283572584E-2</v>
      </c>
      <c r="O3489" s="44">
        <f>IFERROR(_xll.qlIndexFixing(ONIndex3M,I3489,TRUE,_xll.ohTrigger(RecalcTrigger,Trigger3M)),NA())</f>
        <v>1.9781405428974663E-2</v>
      </c>
      <c r="P3489" s="44">
        <f>IFERROR(_xll.qlIndexFixing(ONIndex6M,I3489,TRUE,_xll.ohTrigger(RecalcTrigger,Trigger6M)),NA())</f>
        <v>1.9826799804859574E-2</v>
      </c>
      <c r="Q3489" s="178">
        <f>IFERROR(_xll.qlIndexFixing(ONIndex1Y,I3489,TRUE,_xll.ohTrigger(RecalcTrigger,Trigger1Y)),NA())</f>
        <v>1.9946581628844662E-2</v>
      </c>
    </row>
    <row r="3490" spans="2:17" x14ac:dyDescent="0.2">
      <c r="B3490" s="39" t="s">
        <v>42</v>
      </c>
      <c r="D3490" s="42">
        <f>_xll.qlCalendarAdvance(Calendar,$D3489,B3490,"f",FALSE)</f>
        <v>63964</v>
      </c>
      <c r="E3490" s="172">
        <f>_xll.qlInterestRateIndexValueDate(IndexON,D3490)</f>
        <v>63964</v>
      </c>
      <c r="F3490" s="188">
        <f>IFERROR(_xll.qlIndexFixing(IndexON,D3490,TRUE,_xll.ohTrigger(RecalcTrigger,TriggerON)),NA())</f>
        <v>1.9329325085322147E-2</v>
      </c>
      <c r="H3490" s="42">
        <f>_xll.qlCalendarAdvance(Calendar,$H3489,B3490,"f",FALSE)</f>
        <v>63964</v>
      </c>
      <c r="I3490" s="172">
        <f>_xll.qlInterestRateIndexValueDate(Index1M,$H3490)</f>
        <v>63964</v>
      </c>
      <c r="J3490" s="177">
        <f>IFERROR(_xll.qlIndexFixing(Index1M,$H3490,TRUE,_xll.ohTrigger(RecalcTrigger,Trigger1M)),NA())</f>
        <v>1.9647904896485893E-2</v>
      </c>
      <c r="K3490" s="44">
        <f>IFERROR(_xll.qlIndexFixing(Index3M,H3490,TRUE,_xll.ohTrigger(RecalcTrigger,Trigger3M)),NA())</f>
        <v>1.9833200557951156E-2</v>
      </c>
      <c r="L3490" s="44">
        <f>IFERROR(_xll.qlIndexFixing(Index6M,$H3490,TRUE,_xll.ohTrigger(RecalcTrigger,Trigger6M)),NA())</f>
        <v>1.9931567283627064E-2</v>
      </c>
      <c r="M3490" s="178" t="e">
        <f>IFERROR(_xll.qlIndexFixing(Index1Y,$H3490,TRUE,_xll.ohTrigger(RecalcTrigger,Trigger1Y)),NA())</f>
        <v>#N/A</v>
      </c>
      <c r="N3490" s="177">
        <f>IFERROR(_xll.qlIndexFixing(ONIndex1M,I3490,TRUE,_xll.ohTrigger(RecalcTrigger,Trigger1M)),NA())</f>
        <v>1.9632244970168022E-2</v>
      </c>
      <c r="O3490" s="44">
        <f>IFERROR(_xll.qlIndexFixing(ONIndex3M,I3490,TRUE,_xll.ohTrigger(RecalcTrigger,Trigger3M)),NA())</f>
        <v>1.978209004806164E-2</v>
      </c>
      <c r="P3490" s="44">
        <f>IFERROR(_xll.qlIndexFixing(ONIndex6M,I3490,TRUE,_xll.ohTrigger(RecalcTrigger,Trigger6M)),NA())</f>
        <v>1.982746451411721E-2</v>
      </c>
      <c r="Q3490" s="178">
        <f>IFERROR(_xll.qlIndexFixing(ONIndex1Y,I3490,TRUE,_xll.ohTrigger(RecalcTrigger,Trigger1Y)),NA())</f>
        <v>1.9947247190871265E-2</v>
      </c>
    </row>
    <row r="3491" spans="2:17" x14ac:dyDescent="0.2">
      <c r="B3491" s="39" t="s">
        <v>42</v>
      </c>
      <c r="D3491" s="42">
        <f>_xll.qlCalendarAdvance(Calendar,$D3490,B3491,"f",FALSE)</f>
        <v>63971</v>
      </c>
      <c r="E3491" s="172">
        <f>_xll.qlInterestRateIndexValueDate(IndexON,D3491)</f>
        <v>63971</v>
      </c>
      <c r="F3491" s="188">
        <f>IFERROR(_xll.qlIndexFixing(IndexON,D3491,TRUE,_xll.ohTrigger(RecalcTrigger,TriggerON)),NA())</f>
        <v>1.9329988955507638E-2</v>
      </c>
      <c r="H3491" s="42">
        <f>_xll.qlCalendarAdvance(Calendar,$H3490,B3491,"f",FALSE)</f>
        <v>63971</v>
      </c>
      <c r="I3491" s="172">
        <f>_xll.qlInterestRateIndexValueDate(Index1M,$H3491)</f>
        <v>63971</v>
      </c>
      <c r="J3491" s="177">
        <f>IFERROR(_xll.qlIndexFixing(Index1M,$H3491,TRUE,_xll.ohTrigger(RecalcTrigger,Trigger1M)),NA())</f>
        <v>1.9648610538839175E-2</v>
      </c>
      <c r="K3491" s="44">
        <f>IFERROR(_xll.qlIndexFixing(Index3M,H3491,TRUE,_xll.ohTrigger(RecalcTrigger,Trigger3M)),NA())</f>
        <v>1.9833774915040139E-2</v>
      </c>
      <c r="L3491" s="44">
        <f>IFERROR(_xll.qlIndexFixing(Index6M,$H3491,TRUE,_xll.ohTrigger(RecalcTrigger,Trigger6M)),NA())</f>
        <v>1.9932027812599031E-2</v>
      </c>
      <c r="M3491" s="178" t="e">
        <f>IFERROR(_xll.qlIndexFixing(Index1Y,$H3491,TRUE,_xll.ohTrigger(RecalcTrigger,Trigger1Y)),NA())</f>
        <v>#N/A</v>
      </c>
      <c r="N3491" s="177">
        <f>IFERROR(_xll.qlIndexFixing(ONIndex1M,I3491,TRUE,_xll.ohTrigger(RecalcTrigger,Trigger1M)),NA())</f>
        <v>1.9632982560050527E-2</v>
      </c>
      <c r="O3491" s="44">
        <f>IFERROR(_xll.qlIndexFixing(ONIndex3M,I3491,TRUE,_xll.ohTrigger(RecalcTrigger,Trigger3M)),NA())</f>
        <v>1.9782759158132324E-2</v>
      </c>
      <c r="P3491" s="44">
        <f>IFERROR(_xll.qlIndexFixing(ONIndex6M,I3491,TRUE,_xll.ohTrigger(RecalcTrigger,Trigger6M)),NA())</f>
        <v>1.982811416505692E-2</v>
      </c>
      <c r="Q3491" s="178">
        <f>IFERROR(_xll.qlIndexFixing(ONIndex1Y,I3491,TRUE,_xll.ohTrigger(RecalcTrigger,Trigger1Y)),NA())</f>
        <v>1.9947897675371973E-2</v>
      </c>
    </row>
    <row r="3492" spans="2:17" x14ac:dyDescent="0.2">
      <c r="B3492" s="39" t="s">
        <v>42</v>
      </c>
      <c r="D3492" s="42">
        <f>_xll.qlCalendarAdvance(Calendar,$D3491,B3492,"f",FALSE)</f>
        <v>63978</v>
      </c>
      <c r="E3492" s="172">
        <f>_xll.qlInterestRateIndexValueDate(IndexON,D3492)</f>
        <v>63978</v>
      </c>
      <c r="F3492" s="188">
        <f>IFERROR(_xll.qlIndexFixing(IndexON,D3492,TRUE,_xll.ohTrigger(RecalcTrigger,TriggerON)),NA())</f>
        <v>1.9330637437759979E-2</v>
      </c>
      <c r="H3492" s="42">
        <f>_xll.qlCalendarAdvance(Calendar,$H3491,B3492,"f",FALSE)</f>
        <v>63978</v>
      </c>
      <c r="I3492" s="172">
        <f>_xll.qlInterestRateIndexValueDate(Index1M,$H3492)</f>
        <v>63978</v>
      </c>
      <c r="J3492" s="177">
        <f>IFERROR(_xll.qlIndexFixing(Index1M,$H3492,TRUE,_xll.ohTrigger(RecalcTrigger,Trigger1M)),NA())</f>
        <v>1.9649875398692739E-2</v>
      </c>
      <c r="K3492" s="44">
        <f>IFERROR(_xll.qlIndexFixing(Index3M,H3492,TRUE,_xll.ohTrigger(RecalcTrigger,Trigger3M)),NA())</f>
        <v>1.9836058424412741E-2</v>
      </c>
      <c r="L3492" s="44">
        <f>IFERROR(_xll.qlIndexFixing(Index6M,$H3492,TRUE,_xll.ohTrigger(RecalcTrigger,Trigger6M)),NA())</f>
        <v>1.9933611077486951E-2</v>
      </c>
      <c r="M3492" s="178" t="e">
        <f>IFERROR(_xll.qlIndexFixing(Index1Y,$H3492,TRUE,_xll.ohTrigger(RecalcTrigger,Trigger1Y)),NA())</f>
        <v>#N/A</v>
      </c>
      <c r="N3492" s="177">
        <f>IFERROR(_xll.qlIndexFixing(ONIndex1M,I3492,TRUE,_xll.ohTrigger(RecalcTrigger,Trigger1M)),NA())</f>
        <v>1.9633703053544282E-2</v>
      </c>
      <c r="O3492" s="44">
        <f>IFERROR(_xll.qlIndexFixing(ONIndex3M,I3492,TRUE,_xll.ohTrigger(RecalcTrigger,Trigger3M)),NA())</f>
        <v>1.9783412759024621E-2</v>
      </c>
      <c r="P3492" s="44">
        <f>IFERROR(_xll.qlIndexFixing(ONIndex6M,I3492,TRUE,_xll.ohTrigger(RecalcTrigger,Trigger6M)),NA())</f>
        <v>1.982874875800289E-2</v>
      </c>
      <c r="Q3492" s="178">
        <f>IFERROR(_xll.qlIndexFixing(ONIndex1Y,I3492,TRUE,_xll.ohTrigger(RecalcTrigger,Trigger1Y)),NA())</f>
        <v>1.9948533082427833E-2</v>
      </c>
    </row>
    <row r="3493" spans="2:17" x14ac:dyDescent="0.2">
      <c r="B3493" s="39" t="s">
        <v>42</v>
      </c>
      <c r="D3493" s="42">
        <f>_xll.qlCalendarAdvance(Calendar,$D3492,B3493,"f",FALSE)</f>
        <v>63985</v>
      </c>
      <c r="E3493" s="172">
        <f>_xll.qlInterestRateIndexValueDate(IndexON,D3493)</f>
        <v>63985</v>
      </c>
      <c r="F3493" s="188">
        <f>IFERROR(_xll.qlIndexFixing(IndexON,D3493,TRUE,_xll.ohTrigger(RecalcTrigger,TriggerON)),NA())</f>
        <v>1.9331270532484401E-2</v>
      </c>
      <c r="H3493" s="42">
        <f>_xll.qlCalendarAdvance(Calendar,$H3492,B3493,"f",FALSE)</f>
        <v>63985</v>
      </c>
      <c r="I3493" s="172">
        <f>_xll.qlInterestRateIndexValueDate(Index1M,$H3493)</f>
        <v>63985</v>
      </c>
      <c r="J3493" s="177">
        <f>IFERROR(_xll.qlIndexFixing(Index1M,$H3493,TRUE,_xll.ohTrigger(RecalcTrigger,Trigger1M)),NA())</f>
        <v>1.9652845293721688E-2</v>
      </c>
      <c r="K3493" s="44">
        <f>IFERROR(_xll.qlIndexFixing(Index3M,H3493,TRUE,_xll.ohTrigger(RecalcTrigger,Trigger3M)),NA())</f>
        <v>1.9836598363517484E-2</v>
      </c>
      <c r="L3493" s="44">
        <f>IFERROR(_xll.qlIndexFixing(Index6M,$H3493,TRUE,_xll.ohTrigger(RecalcTrigger,Trigger6M)),NA())</f>
        <v>1.9935742185050041E-2</v>
      </c>
      <c r="M3493" s="178" t="e">
        <f>IFERROR(_xll.qlIndexFixing(Index1Y,$H3493,TRUE,_xll.ohTrigger(RecalcTrigger,Trigger1Y)),NA())</f>
        <v>#N/A</v>
      </c>
      <c r="N3493" s="177">
        <f>IFERROR(_xll.qlIndexFixing(ONIndex1M,I3493,TRUE,_xll.ohTrigger(RecalcTrigger,Trigger1M)),NA())</f>
        <v>1.9634406450811381E-2</v>
      </c>
      <c r="O3493" s="44">
        <f>IFERROR(_xll.qlIndexFixing(ONIndex3M,I3493,TRUE,_xll.ohTrigger(RecalcTrigger,Trigger3M)),NA())</f>
        <v>1.9784050850657486E-2</v>
      </c>
      <c r="P3493" s="44">
        <f>IFERROR(_xll.qlIndexFixing(ONIndex6M,I3493,TRUE,_xll.ohTrigger(RecalcTrigger,Trigger6M)),NA())</f>
        <v>1.9829368292793026E-2</v>
      </c>
      <c r="Q3493" s="178">
        <f>IFERROR(_xll.qlIndexFixing(ONIndex1Y,I3493,TRUE,_xll.ohTrigger(RecalcTrigger,Trigger1Y)),NA())</f>
        <v>1.9949153412038845E-2</v>
      </c>
    </row>
    <row r="3494" spans="2:17" x14ac:dyDescent="0.2">
      <c r="B3494" s="39" t="s">
        <v>42</v>
      </c>
      <c r="D3494" s="42">
        <f>_xll.qlCalendarAdvance(Calendar,$D3493,B3494,"f",FALSE)</f>
        <v>63992</v>
      </c>
      <c r="E3494" s="172">
        <f>_xll.qlInterestRateIndexValueDate(IndexON,D3494)</f>
        <v>63992</v>
      </c>
      <c r="F3494" s="188">
        <f>IFERROR(_xll.qlIndexFixing(IndexON,D3494,TRUE,_xll.ohTrigger(RecalcTrigger,TriggerON)),NA())</f>
        <v>1.9331888239437767E-2</v>
      </c>
      <c r="H3494" s="42">
        <f>_xll.qlCalendarAdvance(Calendar,$H3493,B3494,"f",FALSE)</f>
        <v>63992</v>
      </c>
      <c r="I3494" s="172">
        <f>_xll.qlInterestRateIndexValueDate(Index1M,$H3494)</f>
        <v>63992</v>
      </c>
      <c r="J3494" s="177">
        <f>IFERROR(_xll.qlIndexFixing(Index1M,$H3494,TRUE,_xll.ohTrigger(RecalcTrigger,Trigger1M)),NA())</f>
        <v>1.9652920038540182E-2</v>
      </c>
      <c r="K3494" s="44">
        <f>IFERROR(_xll.qlIndexFixing(Index3M,H3494,TRUE,_xll.ohTrigger(RecalcTrigger,Trigger3M)),NA())</f>
        <v>1.9837122716823394E-2</v>
      </c>
      <c r="L3494" s="44">
        <f>IFERROR(_xll.qlIndexFixing(Index6M,$H3494,TRUE,_xll.ohTrigger(RecalcTrigger,Trigger6M)),NA())</f>
        <v>1.9936151776386635E-2</v>
      </c>
      <c r="M3494" s="178" t="e">
        <f>IFERROR(_xll.qlIndexFixing(Index1Y,$H3494,TRUE,_xll.ohTrigger(RecalcTrigger,Trigger1Y)),NA())</f>
        <v>#N/A</v>
      </c>
      <c r="N3494" s="177">
        <f>IFERROR(_xll.qlIndexFixing(ONIndex1M,I3494,TRUE,_xll.ohTrigger(RecalcTrigger,Trigger1M)),NA())</f>
        <v>1.9635092751446592E-2</v>
      </c>
      <c r="O3494" s="44">
        <f>IFERROR(_xll.qlIndexFixing(ONIndex3M,I3494,TRUE,_xll.ohTrigger(RecalcTrigger,Trigger3M)),NA())</f>
        <v>1.9784673433274058E-2</v>
      </c>
      <c r="P3494" s="44">
        <f>IFERROR(_xll.qlIndexFixing(ONIndex6M,I3494,TRUE,_xll.ohTrigger(RecalcTrigger,Trigger6M)),NA())</f>
        <v>1.9829972769427329E-2</v>
      </c>
      <c r="Q3494" s="178">
        <f>IFERROR(_xll.qlIndexFixing(ONIndex1Y,I3494,TRUE,_xll.ohTrigger(RecalcTrigger,Trigger1Y)),NA())</f>
        <v>1.9949758664205008E-2</v>
      </c>
    </row>
    <row r="3495" spans="2:17" x14ac:dyDescent="0.2">
      <c r="B3495" s="39" t="s">
        <v>42</v>
      </c>
      <c r="D3495" s="42">
        <f>_xll.qlCalendarAdvance(Calendar,$D3494,B3495,"f",FALSE)</f>
        <v>63999</v>
      </c>
      <c r="E3495" s="172">
        <f>_xll.qlInterestRateIndexValueDate(IndexON,D3495)</f>
        <v>63999</v>
      </c>
      <c r="F3495" s="188">
        <f>IFERROR(_xll.qlIndexFixing(IndexON,D3495,TRUE,_xll.ohTrigger(RecalcTrigger,TriggerON)),NA())</f>
        <v>1.9332490558620075E-2</v>
      </c>
      <c r="H3495" s="42">
        <f>_xll.qlCalendarAdvance(Calendar,$H3494,B3495,"f",FALSE)</f>
        <v>63999</v>
      </c>
      <c r="I3495" s="172">
        <f>_xll.qlInterestRateIndexValueDate(Index1M,$H3495)</f>
        <v>63999</v>
      </c>
      <c r="J3495" s="177">
        <f>IFERROR(_xll.qlIndexFixing(Index1M,$H3495,TRUE,_xll.ohTrigger(RecalcTrigger,Trigger1M)),NA())</f>
        <v>1.9653552440085896E-2</v>
      </c>
      <c r="K3495" s="44">
        <f>IFERROR(_xll.qlIndexFixing(Index3M,H3495,TRUE,_xll.ohTrigger(RecalcTrigger,Trigger3M)),NA())</f>
        <v>1.9837631484318132E-2</v>
      </c>
      <c r="L3495" s="44">
        <f>IFERROR(_xll.qlIndexFixing(Index6M,$H3495,TRUE,_xll.ohTrigger(RecalcTrigger,Trigger6M)),NA())</f>
        <v>1.9936546157514553E-2</v>
      </c>
      <c r="M3495" s="178" t="e">
        <f>IFERROR(_xll.qlIndexFixing(Index1Y,$H3495,TRUE,_xll.ohTrigger(RecalcTrigger,Trigger1Y)),NA())</f>
        <v>#N/A</v>
      </c>
      <c r="N3495" s="177">
        <f>IFERROR(_xll.qlIndexFixing(ONIndex1M,I3495,TRUE,_xll.ohTrigger(RecalcTrigger,Trigger1M)),NA())</f>
        <v>1.9635761955612008E-2</v>
      </c>
      <c r="O3495" s="44">
        <f>IFERROR(_xll.qlIndexFixing(ONIndex3M,I3495,TRUE,_xll.ohTrigger(RecalcTrigger,Trigger3M)),NA())</f>
        <v>1.9785280506469105E-2</v>
      </c>
      <c r="P3495" s="44">
        <f>IFERROR(_xll.qlIndexFixing(ONIndex6M,I3495,TRUE,_xll.ohTrigger(RecalcTrigger,Trigger6M)),NA())</f>
        <v>1.9830562187905798E-2</v>
      </c>
      <c r="Q3495" s="178">
        <f>IFERROR(_xll.qlIndexFixing(ONIndex1Y,I3495,TRUE,_xll.ohTrigger(RecalcTrigger,Trigger1Y)),NA())</f>
        <v>1.9950348838926324E-2</v>
      </c>
    </row>
    <row r="3496" spans="2:17" x14ac:dyDescent="0.2">
      <c r="B3496" s="39" t="s">
        <v>42</v>
      </c>
      <c r="D3496" s="42">
        <f>_xll.qlCalendarAdvance(Calendar,$D3495,B3496,"f",FALSE)</f>
        <v>64006</v>
      </c>
      <c r="E3496" s="172">
        <f>_xll.qlInterestRateIndexValueDate(IndexON,D3496)</f>
        <v>64006</v>
      </c>
      <c r="F3496" s="188">
        <f>IFERROR(_xll.qlIndexFixing(IndexON,D3496,TRUE,_xll.ohTrigger(RecalcTrigger,TriggerON)),NA())</f>
        <v>1.9333077490112371E-2</v>
      </c>
      <c r="H3496" s="42">
        <f>_xll.qlCalendarAdvance(Calendar,$H3495,B3496,"f",FALSE)</f>
        <v>64006</v>
      </c>
      <c r="I3496" s="172">
        <f>_xll.qlInterestRateIndexValueDate(Index1M,$H3496)</f>
        <v>64006</v>
      </c>
      <c r="J3496" s="177">
        <f>IFERROR(_xll.qlIndexFixing(Index1M,$H3496,TRUE,_xll.ohTrigger(RecalcTrigger,Trigger1M)),NA())</f>
        <v>1.9654167716671514E-2</v>
      </c>
      <c r="K3496" s="44">
        <f>IFERROR(_xll.qlIndexFixing(Index3M,H3496,TRUE,_xll.ohTrigger(RecalcTrigger,Trigger3M)),NA())</f>
        <v>1.9838124666001704E-2</v>
      </c>
      <c r="L3496" s="44">
        <f>IFERROR(_xll.qlIndexFixing(Index6M,$H3496,TRUE,_xll.ohTrigger(RecalcTrigger,Trigger6M)),NA())</f>
        <v>1.9936925328425947E-2</v>
      </c>
      <c r="M3496" s="178" t="e">
        <f>IFERROR(_xll.qlIndexFixing(Index1Y,$H3496,TRUE,_xll.ohTrigger(RecalcTrigger,Trigger1Y)),NA())</f>
        <v>#N/A</v>
      </c>
      <c r="N3496" s="177">
        <f>IFERROR(_xll.qlIndexFixing(ONIndex1M,I3496,TRUE,_xll.ohTrigger(RecalcTrigger,Trigger1M)),NA())</f>
        <v>1.9636414063226582E-2</v>
      </c>
      <c r="O3496" s="44">
        <f>IFERROR(_xll.qlIndexFixing(ONIndex3M,I3496,TRUE,_xll.ohTrigger(RecalcTrigger,Trigger3M)),NA())</f>
        <v>1.9785872070647859E-2</v>
      </c>
      <c r="P3496" s="44">
        <f>IFERROR(_xll.qlIndexFixing(ONIndex6M,I3496,TRUE,_xll.ohTrigger(RecalcTrigger,Trigger6M)),NA())</f>
        <v>1.983113654830948E-2</v>
      </c>
      <c r="Q3496" s="178">
        <f>IFERROR(_xll.qlIndexFixing(ONIndex1Y,I3496,TRUE,_xll.ohTrigger(RecalcTrigger,Trigger1Y)),NA())</f>
        <v>1.9950923936202791E-2</v>
      </c>
    </row>
    <row r="3497" spans="2:17" x14ac:dyDescent="0.2">
      <c r="B3497" s="39" t="s">
        <v>42</v>
      </c>
      <c r="D3497" s="42">
        <f>_xll.qlCalendarAdvance(Calendar,$D3496,B3497,"f",FALSE)</f>
        <v>64013</v>
      </c>
      <c r="E3497" s="172">
        <f>_xll.qlInterestRateIndexValueDate(IndexON,D3497)</f>
        <v>64013</v>
      </c>
      <c r="F3497" s="188">
        <f>IFERROR(_xll.qlIndexFixing(IndexON,D3497,TRUE,_xll.ohTrigger(RecalcTrigger,TriggerON)),NA())</f>
        <v>1.9335857498578246E-2</v>
      </c>
      <c r="H3497" s="42">
        <f>_xll.qlCalendarAdvance(Calendar,$H3496,B3497,"f",FALSE)</f>
        <v>64013</v>
      </c>
      <c r="I3497" s="172">
        <f>_xll.qlInterestRateIndexValueDate(Index1M,$H3497)</f>
        <v>64013</v>
      </c>
      <c r="J3497" s="177">
        <f>IFERROR(_xll.qlIndexFixing(Index1M,$H3497,TRUE,_xll.ohTrigger(RecalcTrigger,Trigger1M)),NA())</f>
        <v>1.9655335891117585E-2</v>
      </c>
      <c r="K3497" s="44">
        <f>IFERROR(_xll.qlIndexFixing(Index3M,H3497,TRUE,_xll.ohTrigger(RecalcTrigger,Trigger3M)),NA())</f>
        <v>1.9838032860745574E-2</v>
      </c>
      <c r="L3497" s="44">
        <f>IFERROR(_xll.qlIndexFixing(Index6M,$H3497,TRUE,_xll.ohTrigger(RecalcTrigger,Trigger6M)),NA())</f>
        <v>1.993559895563677E-2</v>
      </c>
      <c r="M3497" s="178" t="e">
        <f>IFERROR(_xll.qlIndexFixing(Index1Y,$H3497,TRUE,_xll.ohTrigger(RecalcTrigger,Trigger1Y)),NA())</f>
        <v>#N/A</v>
      </c>
      <c r="N3497" s="177">
        <f>IFERROR(_xll.qlIndexFixing(ONIndex1M,I3497,TRUE,_xll.ohTrigger(RecalcTrigger,Trigger1M)),NA())</f>
        <v>1.9639340120996884E-2</v>
      </c>
      <c r="O3497" s="44">
        <f>IFERROR(_xll.qlIndexFixing(ONIndex3M,I3497,TRUE,_xll.ohTrigger(RecalcTrigger,Trigger3M)),NA())</f>
        <v>1.9788754923715679E-2</v>
      </c>
      <c r="P3497" s="44">
        <f>IFERROR(_xll.qlIndexFixing(ONIndex6M,I3497,TRUE,_xll.ohTrigger(RecalcTrigger,Trigger6M)),NA())</f>
        <v>1.9834007776682316E-2</v>
      </c>
      <c r="Q3497" s="178">
        <f>IFERROR(_xll.qlIndexFixing(ONIndex1Y,I3497,TRUE,_xll.ohTrigger(RecalcTrigger,Trigger1Y)),NA())</f>
        <v>1.9953822198292004E-2</v>
      </c>
    </row>
    <row r="3498" spans="2:17" x14ac:dyDescent="0.2">
      <c r="B3498" s="39" t="s">
        <v>42</v>
      </c>
      <c r="D3498" s="42">
        <f>_xll.qlCalendarAdvance(Calendar,$D3497,B3498,"f",FALSE)</f>
        <v>64020</v>
      </c>
      <c r="E3498" s="172">
        <f>_xll.qlInterestRateIndexValueDate(IndexON,D3498)</f>
        <v>64020</v>
      </c>
      <c r="F3498" s="188">
        <f>IFERROR(_xll.qlIndexFixing(IndexON,D3498,TRUE,_xll.ohTrigger(RecalcTrigger,TriggerON)),NA())</f>
        <v>1.9334205190107978E-2</v>
      </c>
      <c r="H3498" s="42">
        <f>_xll.qlCalendarAdvance(Calendar,$H3497,B3498,"f",FALSE)</f>
        <v>64020</v>
      </c>
      <c r="I3498" s="172">
        <f>_xll.qlInterestRateIndexValueDate(Index1M,$H3498)</f>
        <v>64020</v>
      </c>
      <c r="J3498" s="177">
        <f>IFERROR(_xll.qlIndexFixing(Index1M,$H3498,TRUE,_xll.ohTrigger(RecalcTrigger,Trigger1M)),NA())</f>
        <v>1.9655346894954864E-2</v>
      </c>
      <c r="K3498" s="44">
        <f>IFERROR(_xll.qlIndexFixing(Index3M,H3498,TRUE,_xll.ohTrigger(RecalcTrigger,Trigger3M)),NA())</f>
        <v>1.9838495958950913E-2</v>
      </c>
      <c r="L3498" s="44">
        <f>IFERROR(_xll.qlIndexFixing(Index6M,$H3498,TRUE,_xll.ohTrigger(RecalcTrigger,Trigger6M)),NA())</f>
        <v>1.993595090803774E-2</v>
      </c>
      <c r="M3498" s="178" t="e">
        <f>IFERROR(_xll.qlIndexFixing(Index1Y,$H3498,TRUE,_xll.ohTrigger(RecalcTrigger,Trigger1Y)),NA())</f>
        <v>#N/A</v>
      </c>
      <c r="N3498" s="177">
        <f>IFERROR(_xll.qlIndexFixing(ONIndex1M,I3498,TRUE,_xll.ohTrigger(RecalcTrigger,Trigger1M)),NA())</f>
        <v>1.9637666989370528E-2</v>
      </c>
      <c r="O3498" s="44">
        <f>IFERROR(_xll.qlIndexFixing(ONIndex3M,I3498,TRUE,_xll.ohTrigger(RecalcTrigger,Trigger3M)),NA())</f>
        <v>1.9787008671389161E-2</v>
      </c>
      <c r="P3498" s="44">
        <f>IFERROR(_xll.qlIndexFixing(ONIndex6M,I3498,TRUE,_xll.ohTrigger(RecalcTrigger,Trigger6M)),NA())</f>
        <v>1.9832240094487252E-2</v>
      </c>
      <c r="Q3498" s="178">
        <f>IFERROR(_xll.qlIndexFixing(ONIndex1Y,I3498,TRUE,_xll.ohTrigger(RecalcTrigger,Trigger1Y)),NA())</f>
        <v>1.9952028898421181E-2</v>
      </c>
    </row>
    <row r="3499" spans="2:17" x14ac:dyDescent="0.2">
      <c r="B3499" s="39" t="s">
        <v>42</v>
      </c>
      <c r="D3499" s="42">
        <f>_xll.qlCalendarAdvance(Calendar,$D3498,B3499,"f",FALSE)</f>
        <v>64027</v>
      </c>
      <c r="E3499" s="172">
        <f>_xll.qlInterestRateIndexValueDate(IndexON,D3499)</f>
        <v>64027</v>
      </c>
      <c r="F3499" s="188">
        <f>IFERROR(_xll.qlIndexFixing(IndexON,D3499,TRUE,_xll.ohTrigger(RecalcTrigger,TriggerON)),NA())</f>
        <v>1.9334745958368149E-2</v>
      </c>
      <c r="H3499" s="42">
        <f>_xll.qlCalendarAdvance(Calendar,$H3498,B3499,"f",FALSE)</f>
        <v>64027</v>
      </c>
      <c r="I3499" s="172">
        <f>_xll.qlInterestRateIndexValueDate(Index1M,$H3499)</f>
        <v>64027</v>
      </c>
      <c r="J3499" s="177">
        <f>IFERROR(_xll.qlIndexFixing(Index1M,$H3499,TRUE,_xll.ohTrigger(RecalcTrigger,Trigger1M)),NA())</f>
        <v>1.9655910796639933E-2</v>
      </c>
      <c r="K3499" s="44">
        <f>IFERROR(_xll.qlIndexFixing(Index3M,H3499,TRUE,_xll.ohTrigger(RecalcTrigger,Trigger3M)),NA())</f>
        <v>1.9838943472171092E-2</v>
      </c>
      <c r="L3499" s="44">
        <f>IFERROR(_xll.qlIndexFixing(Index6M,$H3499,TRUE,_xll.ohTrigger(RecalcTrigger,Trigger6M)),NA())</f>
        <v>1.9936287652677642E-2</v>
      </c>
      <c r="M3499" s="178" t="e">
        <f>IFERROR(_xll.qlIndexFixing(Index1Y,$H3499,TRUE,_xll.ohTrigger(RecalcTrigger,Trigger1Y)),NA())</f>
        <v>#N/A</v>
      </c>
      <c r="N3499" s="177">
        <f>IFERROR(_xll.qlIndexFixing(ONIndex1M,I3499,TRUE,_xll.ohTrigger(RecalcTrigger,Trigger1M)),NA())</f>
        <v>1.9638267807737808E-2</v>
      </c>
      <c r="O3499" s="44">
        <f>IFERROR(_xll.qlIndexFixing(ONIndex3M,I3499,TRUE,_xll.ohTrigger(RecalcTrigger,Trigger3M)),NA())</f>
        <v>1.9787553708032757E-2</v>
      </c>
      <c r="P3499" s="44">
        <f>IFERROR(_xll.qlIndexFixing(ONIndex6M,I3499,TRUE,_xll.ohTrigger(RecalcTrigger,Trigger6M)),NA())</f>
        <v>1.9832769280585527E-2</v>
      </c>
      <c r="Q3499" s="178">
        <f>IFERROR(_xll.qlIndexFixing(ONIndex1Y,I3499,TRUE,_xll.ohTrigger(RecalcTrigger,Trigger1Y)),NA())</f>
        <v>1.9952558763282058E-2</v>
      </c>
    </row>
    <row r="3500" spans="2:17" x14ac:dyDescent="0.2">
      <c r="B3500" s="39" t="s">
        <v>42</v>
      </c>
      <c r="D3500" s="42">
        <f>_xll.qlCalendarAdvance(Calendar,$D3499,B3500,"f",FALSE)</f>
        <v>64034</v>
      </c>
      <c r="E3500" s="172">
        <f>_xll.qlInterestRateIndexValueDate(IndexON,D3500)</f>
        <v>64034</v>
      </c>
      <c r="F3500" s="188">
        <f>IFERROR(_xll.qlIndexFixing(IndexON,D3500,TRUE,_xll.ohTrigger(RecalcTrigger,TriggerON)),NA())</f>
        <v>1.9335271339100402E-2</v>
      </c>
      <c r="H3500" s="42">
        <f>_xll.qlCalendarAdvance(Calendar,$H3499,B3500,"f",FALSE)</f>
        <v>64034</v>
      </c>
      <c r="I3500" s="172">
        <f>_xll.qlInterestRateIndexValueDate(Index1M,$H3500)</f>
        <v>64034</v>
      </c>
      <c r="J3500" s="177">
        <f>IFERROR(_xll.qlIndexFixing(Index1M,$H3500,TRUE,_xll.ohTrigger(RecalcTrigger,Trigger1M)),NA())</f>
        <v>1.9657024017377171E-2</v>
      </c>
      <c r="K3500" s="44">
        <f>IFERROR(_xll.qlIndexFixing(Index3M,H3500,TRUE,_xll.ohTrigger(RecalcTrigger,Trigger3M)),NA())</f>
        <v>1.9839375400398991E-2</v>
      </c>
      <c r="L3500" s="44">
        <f>IFERROR(_xll.qlIndexFixing(Index6M,$H3500,TRUE,_xll.ohTrigger(RecalcTrigger,Trigger6M)),NA())</f>
        <v>1.9936609189546289E-2</v>
      </c>
      <c r="M3500" s="178" t="e">
        <f>IFERROR(_xll.qlIndexFixing(Index1Y,$H3500,TRUE,_xll.ohTrigger(RecalcTrigger,Trigger1Y)),NA())</f>
        <v>#N/A</v>
      </c>
      <c r="N3500" s="177">
        <f>IFERROR(_xll.qlIndexFixing(ONIndex1M,I3500,TRUE,_xll.ohTrigger(RecalcTrigger,Trigger1M)),NA())</f>
        <v>1.9638851529635293E-2</v>
      </c>
      <c r="O3500" s="44">
        <f>IFERROR(_xll.qlIndexFixing(ONIndex3M,I3500,TRUE,_xll.ohTrigger(RecalcTrigger,Trigger3M)),NA())</f>
        <v>1.9788083235579013E-2</v>
      </c>
      <c r="P3500" s="44">
        <f>IFERROR(_xll.qlIndexFixing(ONIndex6M,I3500,TRUE,_xll.ohTrigger(RecalcTrigger,Trigger6M)),NA())</f>
        <v>1.9833283408365876E-2</v>
      </c>
      <c r="Q3500" s="178">
        <f>IFERROR(_xll.qlIndexFixing(ONIndex1Y,I3500,TRUE,_xll.ohTrigger(RecalcTrigger,Trigger1Y)),NA())</f>
        <v>1.9953073550860179E-2</v>
      </c>
    </row>
    <row r="3501" spans="2:17" x14ac:dyDescent="0.2">
      <c r="B3501" s="39" t="s">
        <v>42</v>
      </c>
      <c r="D3501" s="42">
        <f>_xll.qlCalendarAdvance(Calendar,$D3500,B3501,"f",FALSE)</f>
        <v>64041</v>
      </c>
      <c r="E3501" s="172">
        <f>_xll.qlInterestRateIndexValueDate(IndexON,D3501)</f>
        <v>64041</v>
      </c>
      <c r="F3501" s="188">
        <f>IFERROR(_xll.qlIndexFixing(IndexON,D3501,TRUE,_xll.ohTrigger(RecalcTrigger,TriggerON)),NA())</f>
        <v>1.933578133198055E-2</v>
      </c>
      <c r="H3501" s="42">
        <f>_xll.qlCalendarAdvance(Calendar,$H3500,B3501,"f",FALSE)</f>
        <v>64041</v>
      </c>
      <c r="I3501" s="172">
        <f>_xll.qlInterestRateIndexValueDate(Index1M,$H3501)</f>
        <v>64041</v>
      </c>
      <c r="J3501" s="177">
        <f>IFERROR(_xll.qlIndexFixing(Index1M,$H3501,TRUE,_xll.ohTrigger(RecalcTrigger,Trigger1M)),NA())</f>
        <v>1.9656987225109522E-2</v>
      </c>
      <c r="K3501" s="44">
        <f>IFERROR(_xll.qlIndexFixing(Index3M,H3501,TRUE,_xll.ohTrigger(RecalcTrigger,Trigger3M)),NA())</f>
        <v>1.9840356787023877E-2</v>
      </c>
      <c r="L3501" s="44">
        <f>IFERROR(_xll.qlIndexFixing(Index6M,$H3501,TRUE,_xll.ohTrigger(RecalcTrigger,Trigger6M)),NA())</f>
        <v>1.9938593029424426E-2</v>
      </c>
      <c r="M3501" s="178" t="e">
        <f>IFERROR(_xll.qlIndexFixing(Index1Y,$H3501,TRUE,_xll.ohTrigger(RecalcTrigger,Trigger1Y)),NA())</f>
        <v>#N/A</v>
      </c>
      <c r="N3501" s="177">
        <f>IFERROR(_xll.qlIndexFixing(ONIndex1M,I3501,TRUE,_xll.ohTrigger(RecalcTrigger,Trigger1M)),NA())</f>
        <v>1.9639418155144028E-2</v>
      </c>
      <c r="O3501" s="44">
        <f>IFERROR(_xll.qlIndexFixing(ONIndex3M,I3501,TRUE,_xll.ohTrigger(RecalcTrigger,Trigger3M)),NA())</f>
        <v>1.978859725378479E-2</v>
      </c>
      <c r="P3501" s="44">
        <f>IFERROR(_xll.qlIndexFixing(ONIndex6M,I3501,TRUE,_xll.ohTrigger(RecalcTrigger,Trigger6M)),NA())</f>
        <v>1.9833782478152484E-2</v>
      </c>
      <c r="Q3501" s="178">
        <f>IFERROR(_xll.qlIndexFixing(ONIndex1Y,I3501,TRUE,_xll.ohTrigger(RecalcTrigger,Trigger1Y)),NA())</f>
        <v>1.9953573260750312E-2</v>
      </c>
    </row>
    <row r="3502" spans="2:17" x14ac:dyDescent="0.2">
      <c r="B3502" s="39" t="s">
        <v>42</v>
      </c>
      <c r="D3502" s="42">
        <f>_xll.qlCalendarAdvance(Calendar,$D3501,B3502,"f",FALSE)</f>
        <v>64048</v>
      </c>
      <c r="E3502" s="172">
        <f>_xll.qlInterestRateIndexValueDate(IndexON,D3502)</f>
        <v>64048</v>
      </c>
      <c r="F3502" s="188">
        <f>IFERROR(_xll.qlIndexFixing(IndexON,D3502,TRUE,_xll.ohTrigger(RecalcTrigger,TriggerON)),NA())</f>
        <v>1.9336275937170688E-2</v>
      </c>
      <c r="H3502" s="42">
        <f>_xll.qlCalendarAdvance(Calendar,$H3501,B3502,"f",FALSE)</f>
        <v>64048</v>
      </c>
      <c r="I3502" s="172">
        <f>_xll.qlInterestRateIndexValueDate(Index1M,$H3502)</f>
        <v>64048</v>
      </c>
      <c r="J3502" s="177">
        <f>IFERROR(_xll.qlIndexFixing(Index1M,$H3502,TRUE,_xll.ohTrigger(RecalcTrigger,Trigger1M)),NA())</f>
        <v>1.9657499751876313E-2</v>
      </c>
      <c r="K3502" s="44">
        <f>IFERROR(_xll.qlIndexFixing(Index3M,H3502,TRUE,_xll.ohTrigger(RecalcTrigger,Trigger3M)),NA())</f>
        <v>1.9840756453714463E-2</v>
      </c>
      <c r="L3502" s="44">
        <f>IFERROR(_xll.qlIndexFixing(Index6M,$H3502,TRUE,_xll.ohTrigger(RecalcTrigger,Trigger6M)),NA())</f>
        <v>1.9938880938858917E-2</v>
      </c>
      <c r="M3502" s="178" t="e">
        <f>IFERROR(_xll.qlIndexFixing(Index1Y,$H3502,TRUE,_xll.ohTrigger(RecalcTrigger,Trigger1Y)),NA())</f>
        <v>#N/A</v>
      </c>
      <c r="N3502" s="177">
        <f>IFERROR(_xll.qlIndexFixing(ONIndex1M,I3502,TRUE,_xll.ohTrigger(RecalcTrigger,Trigger1M)),NA())</f>
        <v>1.9639967684020876E-2</v>
      </c>
      <c r="O3502" s="44">
        <f>IFERROR(_xll.qlIndexFixing(ONIndex3M,I3502,TRUE,_xll.ohTrigger(RecalcTrigger,Trigger3M)),NA())</f>
        <v>1.9789095762893227E-2</v>
      </c>
      <c r="P3502" s="44">
        <f>IFERROR(_xll.qlIndexFixing(ONIndex6M,I3502,TRUE,_xll.ohTrigger(RecalcTrigger,Trigger6M)),NA())</f>
        <v>1.983426648954012E-2</v>
      </c>
      <c r="Q3502" s="178">
        <f>IFERROR(_xll.qlIndexFixing(ONIndex1Y,I3502,TRUE,_xll.ohTrigger(RecalcTrigger,Trigger1Y)),NA())</f>
        <v>1.9954057893276644E-2</v>
      </c>
    </row>
    <row r="3503" spans="2:17" x14ac:dyDescent="0.2">
      <c r="B3503" s="39" t="s">
        <v>42</v>
      </c>
      <c r="D3503" s="42">
        <f>_xll.qlCalendarAdvance(Calendar,$D3502,B3503,"f",FALSE)</f>
        <v>64055</v>
      </c>
      <c r="E3503" s="172">
        <f>_xll.qlInterestRateIndexValueDate(IndexON,D3503)</f>
        <v>64055</v>
      </c>
      <c r="F3503" s="188">
        <f>IFERROR(_xll.qlIndexFixing(IndexON,D3503,TRUE,_xll.ohTrigger(RecalcTrigger,TriggerON)),NA())</f>
        <v>1.9336755154670815E-2</v>
      </c>
      <c r="H3503" s="42">
        <f>_xll.qlCalendarAdvance(Calendar,$H3502,B3503,"f",FALSE)</f>
        <v>64055</v>
      </c>
      <c r="I3503" s="172">
        <f>_xll.qlInterestRateIndexValueDate(Index1M,$H3503)</f>
        <v>64055</v>
      </c>
      <c r="J3503" s="177">
        <f>IFERROR(_xll.qlIndexFixing(Index1M,$H3503,TRUE,_xll.ohTrigger(RecalcTrigger,Trigger1M)),NA())</f>
        <v>1.9657995153672878E-2</v>
      </c>
      <c r="K3503" s="44">
        <f>IFERROR(_xll.qlIndexFixing(Index3M,H3503,TRUE,_xll.ohTrigger(RecalcTrigger,Trigger3M)),NA())</f>
        <v>1.984114053455336E-2</v>
      </c>
      <c r="L3503" s="44">
        <f>IFERROR(_xll.qlIndexFixing(Index6M,$H3503,TRUE,_xll.ohTrigger(RecalcTrigger,Trigger6M)),NA())</f>
        <v>1.9939153638022854E-2</v>
      </c>
      <c r="M3503" s="178" t="e">
        <f>IFERROR(_xll.qlIndexFixing(Index1Y,$H3503,TRUE,_xll.ohTrigger(RecalcTrigger,Trigger1Y)),NA())</f>
        <v>#N/A</v>
      </c>
      <c r="N3503" s="177">
        <f>IFERROR(_xll.qlIndexFixing(ONIndex1M,I3503,TRUE,_xll.ohTrigger(RecalcTrigger,Trigger1M)),NA())</f>
        <v>1.9640500116671067E-2</v>
      </c>
      <c r="O3503" s="44">
        <f>IFERROR(_xll.qlIndexFixing(ONIndex3M,I3503,TRUE,_xll.ohTrigger(RecalcTrigger,Trigger3M)),NA())</f>
        <v>1.9789578762904325E-2</v>
      </c>
      <c r="P3503" s="44">
        <f>IFERROR(_xll.qlIndexFixing(ONIndex6M,I3503,TRUE,_xll.ohTrigger(RecalcTrigger,Trigger6M)),NA())</f>
        <v>1.9834735443015061E-2</v>
      </c>
      <c r="Q3503" s="178">
        <f>IFERROR(_xll.qlIndexFixing(ONIndex1Y,I3503,TRUE,_xll.ohTrigger(RecalcTrigger,Trigger1Y)),NA())</f>
        <v>1.9954527448277082E-2</v>
      </c>
    </row>
    <row r="3504" spans="2:17" x14ac:dyDescent="0.2">
      <c r="B3504" s="39" t="s">
        <v>42</v>
      </c>
      <c r="D3504" s="42">
        <f>_xll.qlCalendarAdvance(Calendar,$D3503,B3504,"f",FALSE)</f>
        <v>64062</v>
      </c>
      <c r="E3504" s="172">
        <f>_xll.qlInterestRateIndexValueDate(IndexON,D3504)</f>
        <v>64062</v>
      </c>
      <c r="F3504" s="188">
        <f>IFERROR(_xll.qlIndexFixing(IndexON,D3504,TRUE,_xll.ohTrigger(RecalcTrigger,TriggerON)),NA())</f>
        <v>1.9337218984561977E-2</v>
      </c>
      <c r="H3504" s="42">
        <f>_xll.qlCalendarAdvance(Calendar,$H3503,B3504,"f",FALSE)</f>
        <v>64062</v>
      </c>
      <c r="I3504" s="172">
        <f>_xll.qlInterestRateIndexValueDate(Index1M,$H3504)</f>
        <v>64062</v>
      </c>
      <c r="J3504" s="177">
        <f>IFERROR(_xll.qlIndexFixing(Index1M,$H3504,TRUE,_xll.ohTrigger(RecalcTrigger,Trigger1M)),NA())</f>
        <v>1.9658473430486552E-2</v>
      </c>
      <c r="K3504" s="44">
        <f>IFERROR(_xll.qlIndexFixing(Index3M,H3504,TRUE,_xll.ohTrigger(RecalcTrigger,Trigger3M)),NA())</f>
        <v>1.9841509029537921E-2</v>
      </c>
      <c r="L3504" s="44">
        <f>IFERROR(_xll.qlIndexFixing(Index6M,$H3504,TRUE,_xll.ohTrigger(RecalcTrigger,Trigger6M)),NA())</f>
        <v>1.9939411126909268E-2</v>
      </c>
      <c r="M3504" s="178" t="e">
        <f>IFERROR(_xll.qlIndexFixing(Index1Y,$H3504,TRUE,_xll.ohTrigger(RecalcTrigger,Trigger1Y)),NA())</f>
        <v>#N/A</v>
      </c>
      <c r="N3504" s="177">
        <f>IFERROR(_xll.qlIndexFixing(ONIndex1M,I3504,TRUE,_xll.ohTrigger(RecalcTrigger,Trigger1M)),NA())</f>
        <v>1.9641015452608324E-2</v>
      </c>
      <c r="O3504" s="44">
        <f>IFERROR(_xll.qlIndexFixing(ONIndex3M,I3504,TRUE,_xll.ohTrigger(RecalcTrigger,Trigger3M)),NA())</f>
        <v>1.9790046253655991E-2</v>
      </c>
      <c r="P3504" s="44">
        <f>IFERROR(_xll.qlIndexFixing(ONIndex6M,I3504,TRUE,_xll.ohTrigger(RecalcTrigger,Trigger6M)),NA())</f>
        <v>1.9835189338334169E-2</v>
      </c>
      <c r="Q3504" s="178">
        <f>IFERROR(_xll.qlIndexFixing(ONIndex1Y,I3504,TRUE,_xll.ohTrigger(RecalcTrigger,Trigger1Y)),NA())</f>
        <v>1.9954981925913717E-2</v>
      </c>
    </row>
    <row r="3505" spans="2:17" x14ac:dyDescent="0.2">
      <c r="B3505" s="39" t="s">
        <v>42</v>
      </c>
      <c r="D3505" s="42">
        <f>_xll.qlCalendarAdvance(Calendar,$D3504,B3505,"f",FALSE)</f>
        <v>64069</v>
      </c>
      <c r="E3505" s="172">
        <f>_xll.qlInterestRateIndexValueDate(IndexON,D3505)</f>
        <v>64069</v>
      </c>
      <c r="F3505" s="188">
        <f>IFERROR(_xll.qlIndexFixing(IndexON,D3505,TRUE,_xll.ohTrigger(RecalcTrigger,TriggerON)),NA())</f>
        <v>1.9337667426519989E-2</v>
      </c>
      <c r="H3505" s="42">
        <f>_xll.qlCalendarAdvance(Calendar,$H3504,B3505,"f",FALSE)</f>
        <v>64069</v>
      </c>
      <c r="I3505" s="172">
        <f>_xll.qlInterestRateIndexValueDate(Index1M,$H3505)</f>
        <v>64069</v>
      </c>
      <c r="J3505" s="177">
        <f>IFERROR(_xll.qlIndexFixing(Index1M,$H3505,TRUE,_xll.ohTrigger(RecalcTrigger,Trigger1M)),NA())</f>
        <v>1.9657252634845697E-2</v>
      </c>
      <c r="K3505" s="44">
        <f>IFERROR(_xll.qlIndexFixing(Index3M,H3505,TRUE,_xll.ohTrigger(RecalcTrigger,Trigger3M)),NA())</f>
        <v>1.9841861938664627E-2</v>
      </c>
      <c r="L3505" s="44">
        <f>IFERROR(_xll.qlIndexFixing(Index6M,$H3505,TRUE,_xll.ohTrigger(RecalcTrigger,Trigger6M)),NA())</f>
        <v>1.9937988757102832E-2</v>
      </c>
      <c r="M3505" s="178" t="e">
        <f>IFERROR(_xll.qlIndexFixing(Index1Y,$H3505,TRUE,_xll.ohTrigger(RecalcTrigger,Trigger1Y)),NA())</f>
        <v>#N/A</v>
      </c>
      <c r="N3505" s="177">
        <f>IFERROR(_xll.qlIndexFixing(ONIndex1M,I3505,TRUE,_xll.ohTrigger(RecalcTrigger,Trigger1M)),NA())</f>
        <v>1.9641513692318924E-2</v>
      </c>
      <c r="O3505" s="44">
        <f>IFERROR(_xll.qlIndexFixing(ONIndex3M,I3505,TRUE,_xll.ohTrigger(RecalcTrigger,Trigger3M)),NA())</f>
        <v>1.979049823522927E-2</v>
      </c>
      <c r="P3505" s="44">
        <f>IFERROR(_xll.qlIndexFixing(ONIndex6M,I3505,TRUE,_xll.ohTrigger(RecalcTrigger,Trigger6M)),NA())</f>
        <v>1.9835628175416398E-2</v>
      </c>
      <c r="Q3505" s="178">
        <f>IFERROR(_xll.qlIndexFixing(ONIndex1Y,I3505,TRUE,_xll.ohTrigger(RecalcTrigger,Trigger1Y)),NA())</f>
        <v>1.9955421326105505E-2</v>
      </c>
    </row>
    <row r="3506" spans="2:17" x14ac:dyDescent="0.2">
      <c r="B3506" s="39" t="s">
        <v>42</v>
      </c>
      <c r="D3506" s="42">
        <f>_xll.qlCalendarAdvance(Calendar,$D3505,B3506,"f",FALSE)</f>
        <v>64076</v>
      </c>
      <c r="E3506" s="172">
        <f>_xll.qlInterestRateIndexValueDate(IndexON,D3506)</f>
        <v>64076</v>
      </c>
      <c r="F3506" s="188">
        <f>IFERROR(_xll.qlIndexFixing(IndexON,D3506,TRUE,_xll.ohTrigger(RecalcTrigger,TriggerON)),NA())</f>
        <v>1.933810048078799E-2</v>
      </c>
      <c r="H3506" s="42">
        <f>_xll.qlCalendarAdvance(Calendar,$H3505,B3506,"f",FALSE)</f>
        <v>64076</v>
      </c>
      <c r="I3506" s="172">
        <f>_xll.qlInterestRateIndexValueDate(Index1M,$H3506)</f>
        <v>64076</v>
      </c>
      <c r="J3506" s="177">
        <f>IFERROR(_xll.qlIndexFixing(Index1M,$H3506,TRUE,_xll.ohTrigger(RecalcTrigger,Trigger1M)),NA())</f>
        <v>1.9659378609162698E-2</v>
      </c>
      <c r="K3506" s="44">
        <f>IFERROR(_xll.qlIndexFixing(Index3M,H3506,TRUE,_xll.ohTrigger(RecalcTrigger,Trigger3M)),NA())</f>
        <v>1.9842199261927308E-2</v>
      </c>
      <c r="L3506" s="44">
        <f>IFERROR(_xll.qlIndexFixing(Index6M,$H3506,TRUE,_xll.ohTrigger(RecalcTrigger,Trigger6M)),NA())</f>
        <v>1.993821904721154E-2</v>
      </c>
      <c r="M3506" s="178" t="e">
        <f>IFERROR(_xll.qlIndexFixing(Index1Y,$H3506,TRUE,_xll.ohTrigger(RecalcTrigger,Trigger1Y)),NA())</f>
        <v>#N/A</v>
      </c>
      <c r="N3506" s="177">
        <f>IFERROR(_xll.qlIndexFixing(ONIndex1M,I3506,TRUE,_xll.ohTrigger(RecalcTrigger,Trigger1M)),NA())</f>
        <v>1.9641994835397636E-2</v>
      </c>
      <c r="O3506" s="44">
        <f>IFERROR(_xll.qlIndexFixing(ONIndex3M,I3506,TRUE,_xll.ohTrigger(RecalcTrigger,Trigger3M)),NA())</f>
        <v>1.9790934707624164E-2</v>
      </c>
      <c r="P3506" s="44">
        <f>IFERROR(_xll.qlIndexFixing(ONIndex6M,I3506,TRUE,_xll.ohTrigger(RecalcTrigger,Trigger6M)),NA())</f>
        <v>1.9836051954504885E-2</v>
      </c>
      <c r="Q3506" s="178">
        <f>IFERROR(_xll.qlIndexFixing(ONIndex1Y,I3506,TRUE,_xll.ohTrigger(RecalcTrigger,Trigger1Y)),NA())</f>
        <v>1.9955845648852444E-2</v>
      </c>
    </row>
    <row r="3507" spans="2:17" x14ac:dyDescent="0.2">
      <c r="B3507" s="39" t="s">
        <v>42</v>
      </c>
      <c r="D3507" s="42">
        <f>_xll.qlCalendarAdvance(Calendar,$D3506,B3507,"f",FALSE)</f>
        <v>64083</v>
      </c>
      <c r="E3507" s="172">
        <f>_xll.qlInterestRateIndexValueDate(IndexON,D3507)</f>
        <v>64083</v>
      </c>
      <c r="F3507" s="188">
        <f>IFERROR(_xll.qlIndexFixing(IndexON,D3507,TRUE,_xll.ohTrigger(RecalcTrigger,TriggerON)),NA())</f>
        <v>1.9338518147609118E-2</v>
      </c>
      <c r="H3507" s="42">
        <f>_xll.qlCalendarAdvance(Calendar,$H3506,B3507,"f",FALSE)</f>
        <v>64083</v>
      </c>
      <c r="I3507" s="172">
        <f>_xll.qlInterestRateIndexValueDate(Index1M,$H3507)</f>
        <v>64083</v>
      </c>
      <c r="J3507" s="177">
        <f>IFERROR(_xll.qlIndexFixing(Index1M,$H3507,TRUE,_xll.ohTrigger(RecalcTrigger,Trigger1M)),NA())</f>
        <v>1.9659805511022636E-2</v>
      </c>
      <c r="K3507" s="44">
        <f>IFERROR(_xll.qlIndexFixing(Index3M,H3507,TRUE,_xll.ohTrigger(RecalcTrigger,Trigger3M)),NA())</f>
        <v>1.9842520999324199E-2</v>
      </c>
      <c r="L3507" s="44">
        <f>IFERROR(_xll.qlIndexFixing(Index6M,$H3507,TRUE,_xll.ohTrigger(RecalcTrigger,Trigger6M)),NA())</f>
        <v>1.9938434129507361E-2</v>
      </c>
      <c r="M3507" s="178" t="e">
        <f>IFERROR(_xll.qlIndexFixing(Index1Y,$H3507,TRUE,_xll.ohTrigger(RecalcTrigger,Trigger1Y)),NA())</f>
        <v>#N/A</v>
      </c>
      <c r="N3507" s="177">
        <f>IFERROR(_xll.qlIndexFixing(ONIndex1M,I3507,TRUE,_xll.ohTrigger(RecalcTrigger,Trigger1M)),NA())</f>
        <v>1.9642458882168645E-2</v>
      </c>
      <c r="O3507" s="44">
        <f>IFERROR(_xll.qlIndexFixing(ONIndex3M,I3507,TRUE,_xll.ohTrigger(RecalcTrigger,Trigger3M)),NA())</f>
        <v>1.9791355671002764E-2</v>
      </c>
      <c r="P3507" s="44">
        <f>IFERROR(_xll.qlIndexFixing(ONIndex6M,I3507,TRUE,_xll.ohTrigger(RecalcTrigger,Trigger6M)),NA())</f>
        <v>1.9836460675356493E-2</v>
      </c>
      <c r="Q3507" s="178">
        <f>IFERROR(_xll.qlIndexFixing(ONIndex1Y,I3507,TRUE,_xll.ohTrigger(RecalcTrigger,Trigger1Y)),NA())</f>
        <v>1.9956254894235581E-2</v>
      </c>
    </row>
    <row r="3508" spans="2:17" x14ac:dyDescent="0.2">
      <c r="B3508" s="39" t="s">
        <v>42</v>
      </c>
      <c r="D3508" s="42">
        <f>_xll.qlCalendarAdvance(Calendar,$D3507,B3508,"f",FALSE)</f>
        <v>64090</v>
      </c>
      <c r="E3508" s="172">
        <f>_xll.qlInterestRateIndexValueDate(IndexON,D3508)</f>
        <v>64090</v>
      </c>
      <c r="F3508" s="188">
        <f>IFERROR(_xll.qlIndexFixing(IndexON,D3508,TRUE,_xll.ohTrigger(RecalcTrigger,TriggerON)),NA())</f>
        <v>1.9338920426335005E-2</v>
      </c>
      <c r="H3508" s="42">
        <f>_xll.qlCalendarAdvance(Calendar,$H3507,B3508,"f",FALSE)</f>
        <v>64090</v>
      </c>
      <c r="I3508" s="172">
        <f>_xll.qlInterestRateIndexValueDate(Index1M,$H3508)</f>
        <v>64090</v>
      </c>
      <c r="J3508" s="177">
        <f>IFERROR(_xll.qlIndexFixing(Index1M,$H3508,TRUE,_xll.ohTrigger(RecalcTrigger,Trigger1M)),NA())</f>
        <v>1.9660215287899685E-2</v>
      </c>
      <c r="K3508" s="44">
        <f>IFERROR(_xll.qlIndexFixing(Index3M,H3508,TRUE,_xll.ohTrigger(RecalcTrigger,Trigger3M)),NA())</f>
        <v>1.9842827150850902E-2</v>
      </c>
      <c r="L3508" s="44" t="e">
        <f>IFERROR(_xll.qlIndexFixing(Index6M,$H3508,TRUE,_xll.ohTrigger(RecalcTrigger,Trigger6M)),NA())</f>
        <v>#N/A</v>
      </c>
      <c r="M3508" s="178" t="e">
        <f>IFERROR(_xll.qlIndexFixing(Index1Y,$H3508,TRUE,_xll.ohTrigger(RecalcTrigger,Trigger1Y)),NA())</f>
        <v>#N/A</v>
      </c>
      <c r="N3508" s="177">
        <f>IFERROR(_xll.qlIndexFixing(ONIndex1M,I3508,TRUE,_xll.ohTrigger(RecalcTrigger,Trigger1M)),NA())</f>
        <v>1.9642905832469859E-2</v>
      </c>
      <c r="O3508" s="44">
        <f>IFERROR(_xll.qlIndexFixing(ONIndex3M,I3508,TRUE,_xll.ohTrigger(RecalcTrigger,Trigger3M)),NA())</f>
        <v>1.9791761125040885E-2</v>
      </c>
      <c r="P3508" s="44">
        <f>IFERROR(_xll.qlIndexFixing(ONIndex6M,I3508,TRUE,_xll.ohTrigger(RecalcTrigger,Trigger6M)),NA())</f>
        <v>1.9836854338133314E-2</v>
      </c>
      <c r="Q3508" s="178">
        <f>IFERROR(_xll.qlIndexFixing(ONIndex1Y,I3508,TRUE,_xll.ohTrigger(RecalcTrigger,Trigger1Y)),NA())</f>
        <v>1.9956649061930731E-2</v>
      </c>
    </row>
    <row r="3509" spans="2:17" x14ac:dyDescent="0.2">
      <c r="B3509" s="39" t="s">
        <v>42</v>
      </c>
      <c r="D3509" s="42">
        <f>_xll.qlCalendarAdvance(Calendar,$D3508,B3509,"f",FALSE)</f>
        <v>64097</v>
      </c>
      <c r="E3509" s="172">
        <f>_xll.qlInterestRateIndexValueDate(IndexON,D3509)</f>
        <v>64097</v>
      </c>
      <c r="F3509" s="188">
        <f>IFERROR(_xll.qlIndexFixing(IndexON,D3509,TRUE,_xll.ohTrigger(RecalcTrigger,TriggerON)),NA())</f>
        <v>1.9339307317614018E-2</v>
      </c>
      <c r="H3509" s="42">
        <f>_xll.qlCalendarAdvance(Calendar,$H3508,B3509,"f",FALSE)</f>
        <v>64097</v>
      </c>
      <c r="I3509" s="172">
        <f>_xll.qlInterestRateIndexValueDate(Index1M,$H3509)</f>
        <v>64097</v>
      </c>
      <c r="J3509" s="177">
        <f>IFERROR(_xll.qlIndexFixing(Index1M,$H3509,TRUE,_xll.ohTrigger(RecalcTrigger,Trigger1M)),NA())</f>
        <v>1.966060793978118E-2</v>
      </c>
      <c r="K3509" s="44">
        <f>IFERROR(_xll.qlIndexFixing(Index3M,H3509,TRUE,_xll.ohTrigger(RecalcTrigger,Trigger3M)),NA())</f>
        <v>1.984311771650301E-2</v>
      </c>
      <c r="L3509" s="44" t="e">
        <f>IFERROR(_xll.qlIndexFixing(Index6M,$H3509,TRUE,_xll.ohTrigger(RecalcTrigger,Trigger6M)),NA())</f>
        <v>#N/A</v>
      </c>
      <c r="M3509" s="178" t="e">
        <f>IFERROR(_xll.qlIndexFixing(Index1Y,$H3509,TRUE,_xll.ohTrigger(RecalcTrigger,Trigger1Y)),NA())</f>
        <v>#N/A</v>
      </c>
      <c r="N3509" s="177">
        <f>IFERROR(_xll.qlIndexFixing(ONIndex1M,I3509,TRUE,_xll.ohTrigger(RecalcTrigger,Trigger1M)),NA())</f>
        <v>1.9643335686220231E-2</v>
      </c>
      <c r="O3509" s="44">
        <f>IFERROR(_xll.qlIndexFixing(ONIndex3M,I3509,TRUE,_xll.ohTrigger(RecalcTrigger,Trigger3M)),NA())</f>
        <v>1.9792151069981667E-2</v>
      </c>
      <c r="P3509" s="44">
        <f>IFERROR(_xll.qlIndexFixing(ONIndex6M,I3509,TRUE,_xll.ohTrigger(RecalcTrigger,Trigger6M)),NA())</f>
        <v>1.9837232942673255E-2</v>
      </c>
      <c r="Q3509" s="178">
        <f>IFERROR(_xll.qlIndexFixing(ONIndex1Y,I3509,TRUE,_xll.ohTrigger(RecalcTrigger,Trigger1Y)),NA())</f>
        <v>1.995702815226208E-2</v>
      </c>
    </row>
    <row r="3510" spans="2:17" x14ac:dyDescent="0.2">
      <c r="B3510" s="39" t="s">
        <v>42</v>
      </c>
      <c r="D3510" s="42">
        <f>_xll.qlCalendarAdvance(Calendar,$D3509,B3510,"f",FALSE)</f>
        <v>64104</v>
      </c>
      <c r="E3510" s="172">
        <f>_xll.qlInterestRateIndexValueDate(IndexON,D3510)</f>
        <v>64104</v>
      </c>
      <c r="F3510" s="188">
        <f>IFERROR(_xll.qlIndexFixing(IndexON,D3510,TRUE,_xll.ohTrigger(RecalcTrigger,TriggerON)),NA())</f>
        <v>1.9339678821040929E-2</v>
      </c>
      <c r="H3510" s="42">
        <f>_xll.qlCalendarAdvance(Calendar,$H3509,B3510,"f",FALSE)</f>
        <v>64104</v>
      </c>
      <c r="I3510" s="172">
        <f>_xll.qlInterestRateIndexValueDate(Index1M,$H3510)</f>
        <v>64104</v>
      </c>
      <c r="J3510" s="177">
        <f>IFERROR(_xll.qlIndexFixing(Index1M,$H3510,TRUE,_xll.ohTrigger(RecalcTrigger,Trigger1M)),NA())</f>
        <v>1.9660983466669654E-2</v>
      </c>
      <c r="K3510" s="44">
        <f>IFERROR(_xll.qlIndexFixing(Index3M,H3510,TRUE,_xll.ohTrigger(RecalcTrigger,Trigger3M)),NA())</f>
        <v>1.9843392696276996E-2</v>
      </c>
      <c r="L3510" s="44" t="e">
        <f>IFERROR(_xll.qlIndexFixing(Index6M,$H3510,TRUE,_xll.ohTrigger(RecalcTrigger,Trigger6M)),NA())</f>
        <v>#N/A</v>
      </c>
      <c r="M3510" s="178" t="e">
        <f>IFERROR(_xll.qlIndexFixing(Index1Y,$H3510,TRUE,_xll.ohTrigger(RecalcTrigger,Trigger1Y)),NA())</f>
        <v>#N/A</v>
      </c>
      <c r="N3510" s="177">
        <f>IFERROR(_xll.qlIndexFixing(ONIndex1M,I3510,TRUE,_xll.ohTrigger(RecalcTrigger,Trigger1M)),NA())</f>
        <v>1.9643748443419762E-2</v>
      </c>
      <c r="O3510" s="44">
        <f>IFERROR(_xll.qlIndexFixing(ONIndex3M,I3510,TRUE,_xll.ohTrigger(RecalcTrigger,Trigger3M)),NA())</f>
        <v>1.9792525505663017E-2</v>
      </c>
      <c r="P3510" s="44">
        <f>IFERROR(_xll.qlIndexFixing(ONIndex6M,I3510,TRUE,_xll.ohTrigger(RecalcTrigger,Trigger6M)),NA())</f>
        <v>1.9837596489057363E-2</v>
      </c>
      <c r="Q3510" s="178">
        <f>IFERROR(_xll.qlIndexFixing(ONIndex1Y,I3510,TRUE,_xll.ohTrigger(RecalcTrigger,Trigger1Y)),NA())</f>
        <v>1.9957392165067533E-2</v>
      </c>
    </row>
    <row r="3511" spans="2:17" x14ac:dyDescent="0.2">
      <c r="B3511" s="39" t="s">
        <v>42</v>
      </c>
      <c r="D3511" s="42">
        <f>_xll.qlCalendarAdvance(Calendar,$D3510,B3511,"f",FALSE)</f>
        <v>64111</v>
      </c>
      <c r="E3511" s="172">
        <f>_xll.qlInterestRateIndexValueDate(IndexON,D3511)</f>
        <v>64111</v>
      </c>
      <c r="F3511" s="188">
        <f>IFERROR(_xll.qlIndexFixing(IndexON,D3511,TRUE,_xll.ohTrigger(RecalcTrigger,TriggerON)),NA())</f>
        <v>1.9340034936777828E-2</v>
      </c>
      <c r="H3511" s="42">
        <f>_xll.qlCalendarAdvance(Calendar,$H3510,B3511,"f",FALSE)</f>
        <v>64111</v>
      </c>
      <c r="I3511" s="172">
        <f>_xll.qlInterestRateIndexValueDate(Index1M,$H3511)</f>
        <v>64111</v>
      </c>
      <c r="J3511" s="177">
        <f>IFERROR(_xll.qlIndexFixing(Index1M,$H3511,TRUE,_xll.ohTrigger(RecalcTrigger,Trigger1M)),NA())</f>
        <v>1.9661341868572706E-2</v>
      </c>
      <c r="K3511" s="44">
        <f>IFERROR(_xll.qlIndexFixing(Index3M,H3511,TRUE,_xll.ohTrigger(RecalcTrigger,Trigger3M)),NA())</f>
        <v>1.9843652090170222E-2</v>
      </c>
      <c r="L3511" s="44" t="e">
        <f>IFERROR(_xll.qlIndexFixing(Index6M,$H3511,TRUE,_xll.ohTrigger(RecalcTrigger,Trigger6M)),NA())</f>
        <v>#N/A</v>
      </c>
      <c r="M3511" s="178" t="e">
        <f>IFERROR(_xll.qlIndexFixing(Index1Y,$H3511,TRUE,_xll.ohTrigger(RecalcTrigger,Trigger1Y)),NA())</f>
        <v>#N/A</v>
      </c>
      <c r="N3511" s="177">
        <f>IFERROR(_xll.qlIndexFixing(ONIndex1M,I3511,TRUE,_xll.ohTrigger(RecalcTrigger,Trigger1M)),NA())</f>
        <v>1.9644144104311589E-2</v>
      </c>
      <c r="O3511" s="44">
        <f>IFERROR(_xll.qlIndexFixing(ONIndex3M,I3511,TRUE,_xll.ohTrigger(RecalcTrigger,Trigger3M)),NA())</f>
        <v>1.9792884432247027E-2</v>
      </c>
      <c r="P3511" s="44">
        <f>IFERROR(_xll.qlIndexFixing(ONIndex6M,I3511,TRUE,_xll.ohTrigger(RecalcTrigger,Trigger6M)),NA())</f>
        <v>1.9837944977528776E-2</v>
      </c>
      <c r="Q3511" s="178">
        <f>IFERROR(_xll.qlIndexFixing(ONIndex1Y,I3511,TRUE,_xll.ohTrigger(RecalcTrigger,Trigger1Y)),NA())</f>
        <v>1.9957741100509185E-2</v>
      </c>
    </row>
    <row r="3512" spans="2:17" x14ac:dyDescent="0.2">
      <c r="B3512" s="39" t="s">
        <v>42</v>
      </c>
      <c r="D3512" s="42">
        <f>_xll.qlCalendarAdvance(Calendar,$D3511,B3512,"f",FALSE)</f>
        <v>64118</v>
      </c>
      <c r="E3512" s="172">
        <f>_xll.qlInterestRateIndexValueDate(IndexON,D3512)</f>
        <v>64118</v>
      </c>
      <c r="F3512" s="188">
        <f>IFERROR(_xll.qlIndexFixing(IndexON,D3512,TRUE,_xll.ohTrigger(RecalcTrigger,TriggerON)),NA())</f>
        <v>1.9340375664905762E-2</v>
      </c>
      <c r="H3512" s="42">
        <f>_xll.qlCalendarAdvance(Calendar,$H3511,B3512,"f",FALSE)</f>
        <v>64118</v>
      </c>
      <c r="I3512" s="172">
        <f>_xll.qlInterestRateIndexValueDate(Index1M,$H3512)</f>
        <v>64118</v>
      </c>
      <c r="J3512" s="177">
        <f>IFERROR(_xll.qlIndexFixing(Index1M,$H3512,TRUE,_xll.ohTrigger(RecalcTrigger,Trigger1M)),NA())</f>
        <v>1.9661683145477671E-2</v>
      </c>
      <c r="K3512" s="44">
        <f>IFERROR(_xll.qlIndexFixing(Index3M,H3512,TRUE,_xll.ohTrigger(RecalcTrigger,Trigger3M)),NA())</f>
        <v>1.9843895898180922E-2</v>
      </c>
      <c r="L3512" s="44" t="e">
        <f>IFERROR(_xll.qlIndexFixing(Index6M,$H3512,TRUE,_xll.ohTrigger(RecalcTrigger,Trigger6M)),NA())</f>
        <v>#N/A</v>
      </c>
      <c r="M3512" s="178" t="e">
        <f>IFERROR(_xll.qlIndexFixing(Index1Y,$H3512,TRUE,_xll.ohTrigger(RecalcTrigger,Trigger1Y)),NA())</f>
        <v>#N/A</v>
      </c>
      <c r="N3512" s="177">
        <f>IFERROR(_xll.qlIndexFixing(ONIndex1M,I3512,TRUE,_xll.ohTrigger(RecalcTrigger,Trigger1M)),NA())</f>
        <v>1.9644522668895714E-2</v>
      </c>
      <c r="O3512" s="44">
        <f>IFERROR(_xll.qlIndexFixing(ONIndex3M,I3512,TRUE,_xll.ohTrigger(RecalcTrigger,Trigger3M)),NA())</f>
        <v>1.979322784965265E-2</v>
      </c>
      <c r="P3512" s="44">
        <f>IFERROR(_xll.qlIndexFixing(ONIndex6M,I3512,TRUE,_xll.ohTrigger(RecalcTrigger,Trigger6M)),NA())</f>
        <v>1.9838278407682264E-2</v>
      </c>
      <c r="Q3512" s="178">
        <f>IFERROR(_xll.qlIndexFixing(ONIndex1Y,I3512,TRUE,_xll.ohTrigger(RecalcTrigger,Trigger1Y)),NA())</f>
        <v>1.9958074958587035E-2</v>
      </c>
    </row>
    <row r="3513" spans="2:17" x14ac:dyDescent="0.2">
      <c r="B3513" s="39" t="s">
        <v>42</v>
      </c>
      <c r="D3513" s="42">
        <f>_xll.qlCalendarAdvance(Calendar,$D3512,B3513,"f",FALSE)</f>
        <v>64125</v>
      </c>
      <c r="E3513" s="172">
        <f>_xll.qlInterestRateIndexValueDate(IndexON,D3513)</f>
        <v>64125</v>
      </c>
      <c r="F3513" s="188">
        <f>IFERROR(_xll.qlIndexFixing(IndexON,D3513,TRUE,_xll.ohTrigger(RecalcTrigger,TriggerON)),NA())</f>
        <v>1.9340701005100547E-2</v>
      </c>
      <c r="H3513" s="42">
        <f>_xll.qlCalendarAdvance(Calendar,$H3512,B3513,"f",FALSE)</f>
        <v>64125</v>
      </c>
      <c r="I3513" s="172">
        <f>_xll.qlInterestRateIndexValueDate(Index1M,$H3513)</f>
        <v>64125</v>
      </c>
      <c r="J3513" s="177">
        <f>IFERROR(_xll.qlIndexFixing(Index1M,$H3513,TRUE,_xll.ohTrigger(RecalcTrigger,Trigger1M)),NA())</f>
        <v>1.9662558137432656E-2</v>
      </c>
      <c r="K3513" s="44">
        <f>IFERROR(_xll.qlIndexFixing(Index3M,H3513,TRUE,_xll.ohTrigger(RecalcTrigger,Trigger3M)),NA())</f>
        <v>1.9844124120304694E-2</v>
      </c>
      <c r="L3513" s="44" t="e">
        <f>IFERROR(_xll.qlIndexFixing(Index6M,$H3513,TRUE,_xll.ohTrigger(RecalcTrigger,Trigger6M)),NA())</f>
        <v>#N/A</v>
      </c>
      <c r="M3513" s="178" t="e">
        <f>IFERROR(_xll.qlIndexFixing(Index1Y,$H3513,TRUE,_xll.ohTrigger(RecalcTrigger,Trigger1Y)),NA())</f>
        <v>#N/A</v>
      </c>
      <c r="N3513" s="177">
        <f>IFERROR(_xll.qlIndexFixing(ONIndex1M,I3513,TRUE,_xll.ohTrigger(RecalcTrigger,Trigger1M)),NA())</f>
        <v>1.9644884136685858E-2</v>
      </c>
      <c r="O3513" s="44">
        <f>IFERROR(_xll.qlIndexFixing(ONIndex3M,I3513,TRUE,_xll.ohTrigger(RecalcTrigger,Trigger3M)),NA())</f>
        <v>1.9793555757879888E-2</v>
      </c>
      <c r="P3513" s="44">
        <f>IFERROR(_xll.qlIndexFixing(ONIndex6M,I3513,TRUE,_xll.ohTrigger(RecalcTrigger,Trigger6M)),NA())</f>
        <v>1.9838596779598872E-2</v>
      </c>
      <c r="Q3513" s="178">
        <f>IFERROR(_xll.qlIndexFixing(ONIndex1Y,I3513,TRUE,_xll.ohTrigger(RecalcTrigger,Trigger1Y)),NA())</f>
        <v>1.9958393739057945E-2</v>
      </c>
    </row>
    <row r="3514" spans="2:17" x14ac:dyDescent="0.2">
      <c r="B3514" s="39" t="s">
        <v>42</v>
      </c>
      <c r="D3514" s="42">
        <f>_xll.qlCalendarAdvance(Calendar,$D3513,B3514,"f",FALSE)</f>
        <v>64132</v>
      </c>
      <c r="E3514" s="172">
        <f>_xll.qlInterestRateIndexValueDate(IndexON,D3514)</f>
        <v>64132</v>
      </c>
      <c r="F3514" s="188">
        <f>IFERROR(_xll.qlIndexFixing(IndexON,D3514,TRUE,_xll.ohTrigger(RecalcTrigger,TriggerON)),NA())</f>
        <v>1.9341010957686366E-2</v>
      </c>
      <c r="H3514" s="42">
        <f>_xll.qlCalendarAdvance(Calendar,$H3513,B3514,"f",FALSE)</f>
        <v>64132</v>
      </c>
      <c r="I3514" s="172">
        <f>_xll.qlInterestRateIndexValueDate(Index1M,$H3514)</f>
        <v>64132</v>
      </c>
      <c r="J3514" s="177">
        <f>IFERROR(_xll.qlIndexFixing(Index1M,$H3514,TRUE,_xll.ohTrigger(RecalcTrigger,Trigger1M)),NA())</f>
        <v>1.9662314324288277E-2</v>
      </c>
      <c r="K3514" s="44">
        <f>IFERROR(_xll.qlIndexFixing(Index3M,H3514,TRUE,_xll.ohTrigger(RecalcTrigger,Trigger3M)),NA())</f>
        <v>1.9844336756537132E-2</v>
      </c>
      <c r="L3514" s="44" t="e">
        <f>IFERROR(_xll.qlIndexFixing(Index6M,$H3514,TRUE,_xll.ohTrigger(RecalcTrigger,Trigger6M)),NA())</f>
        <v>#N/A</v>
      </c>
      <c r="M3514" s="178" t="e">
        <f>IFERROR(_xll.qlIndexFixing(Index1Y,$H3514,TRUE,_xll.ohTrigger(RecalcTrigger,Trigger1Y)),NA())</f>
        <v>#N/A</v>
      </c>
      <c r="N3514" s="177">
        <f>IFERROR(_xll.qlIndexFixing(ONIndex1M,I3514,TRUE,_xll.ohTrigger(RecalcTrigger,Trigger1M)),NA())</f>
        <v>1.9645228508249346E-2</v>
      </c>
      <c r="O3514" s="44">
        <f>IFERROR(_xll.qlIndexFixing(ONIndex3M,I3514,TRUE,_xll.ohTrigger(RecalcTrigger,Trigger3M)),NA())</f>
        <v>1.9793868156847694E-2</v>
      </c>
      <c r="P3514" s="44">
        <f>IFERROR(_xll.qlIndexFixing(ONIndex6M,I3514,TRUE,_xll.ohTrigger(RecalcTrigger,Trigger6M)),NA())</f>
        <v>1.9838900093602785E-2</v>
      </c>
      <c r="Q3514" s="178">
        <f>IFERROR(_xll.qlIndexFixing(ONIndex1Y,I3514,TRUE,_xll.ohTrigger(RecalcTrigger,Trigger1Y)),NA())</f>
        <v>1.9958697442084006E-2</v>
      </c>
    </row>
    <row r="3515" spans="2:17" x14ac:dyDescent="0.2">
      <c r="B3515" s="39" t="s">
        <v>42</v>
      </c>
      <c r="D3515" s="42">
        <f>_xll.qlCalendarAdvance(Calendar,$D3514,B3515,"f",FALSE)</f>
        <v>64139</v>
      </c>
      <c r="E3515" s="172">
        <f>_xll.qlInterestRateIndexValueDate(IndexON,D3515)</f>
        <v>64139</v>
      </c>
      <c r="F3515" s="188">
        <f>IFERROR(_xll.qlIndexFixing(IndexON,D3515,TRUE,_xll.ohTrigger(RecalcTrigger,TriggerON)),NA())</f>
        <v>1.9341305522663221E-2</v>
      </c>
      <c r="H3515" s="42">
        <f>_xll.qlCalendarAdvance(Calendar,$H3514,B3515,"f",FALSE)</f>
        <v>64139</v>
      </c>
      <c r="I3515" s="172">
        <f>_xll.qlInterestRateIndexValueDate(Index1M,$H3515)</f>
        <v>64139</v>
      </c>
      <c r="J3515" s="177">
        <f>IFERROR(_xll.qlIndexFixing(Index1M,$H3515,TRUE,_xll.ohTrigger(RecalcTrigger,Trigger1M)),NA())</f>
        <v>1.9662604226198983E-2</v>
      </c>
      <c r="K3515" s="44">
        <f>IFERROR(_xll.qlIndexFixing(Index3M,H3515,TRUE,_xll.ohTrigger(RecalcTrigger,Trigger3M)),NA())</f>
        <v>1.9844533806879998E-2</v>
      </c>
      <c r="L3515" s="44" t="e">
        <f>IFERROR(_xll.qlIndexFixing(Index6M,$H3515,TRUE,_xll.ohTrigger(RecalcTrigger,Trigger6M)),NA())</f>
        <v>#N/A</v>
      </c>
      <c r="M3515" s="178" t="e">
        <f>IFERROR(_xll.qlIndexFixing(Index1Y,$H3515,TRUE,_xll.ohTrigger(RecalcTrigger,Trigger1Y)),NA())</f>
        <v>#N/A</v>
      </c>
      <c r="N3515" s="177">
        <f>IFERROR(_xll.qlIndexFixing(ONIndex1M,I3515,TRUE,_xll.ohTrigger(RecalcTrigger,Trigger1M)),NA())</f>
        <v>1.9645555783261992E-2</v>
      </c>
      <c r="O3515" s="44">
        <f>IFERROR(_xll.qlIndexFixing(ONIndex3M,I3515,TRUE,_xll.ohTrigger(RecalcTrigger,Trigger3M)),NA())</f>
        <v>1.9794165046961298E-2</v>
      </c>
      <c r="P3515" s="44">
        <f>IFERROR(_xll.qlIndexFixing(ONIndex6M,I3515,TRUE,_xll.ohTrigger(RecalcTrigger,Trigger6M)),NA())</f>
        <v>1.9839188349369818E-2</v>
      </c>
      <c r="Q3515" s="178">
        <f>IFERROR(_xll.qlIndexFixing(ONIndex1Y,I3515,TRUE,_xll.ohTrigger(RecalcTrigger,Trigger1Y)),NA())</f>
        <v>1.9958986067746265E-2</v>
      </c>
    </row>
    <row r="3516" spans="2:17" x14ac:dyDescent="0.2">
      <c r="B3516" s="39" t="s">
        <v>42</v>
      </c>
      <c r="D3516" s="42">
        <f>_xll.qlCalendarAdvance(Calendar,$D3515,B3516,"f",FALSE)</f>
        <v>64146</v>
      </c>
      <c r="E3516" s="172">
        <f>_xll.qlInterestRateIndexValueDate(IndexON,D3516)</f>
        <v>64146</v>
      </c>
      <c r="F3516" s="188">
        <f>IFERROR(_xll.qlIndexFixing(IndexON,D3516,TRUE,_xll.ohTrigger(RecalcTrigger,TriggerON)),NA())</f>
        <v>1.9341584699869019E-2</v>
      </c>
      <c r="H3516" s="42">
        <f>_xll.qlCalendarAdvance(Calendar,$H3515,B3516,"f",FALSE)</f>
        <v>64146</v>
      </c>
      <c r="I3516" s="172">
        <f>_xll.qlInterestRateIndexValueDate(Index1M,$H3516)</f>
        <v>64146</v>
      </c>
      <c r="J3516" s="177">
        <f>IFERROR(_xll.qlIndexFixing(Index1M,$H3516,TRUE,_xll.ohTrigger(RecalcTrigger,Trigger1M)),NA())</f>
        <v>1.9662877003111603E-2</v>
      </c>
      <c r="K3516" s="44">
        <f>IFERROR(_xll.qlIndexFixing(Index3M,H3516,TRUE,_xll.ohTrigger(RecalcTrigger,Trigger3M)),NA())</f>
        <v>1.9844715271328008E-2</v>
      </c>
      <c r="L3516" s="44" t="e">
        <f>IFERROR(_xll.qlIndexFixing(Index6M,$H3516,TRUE,_xll.ohTrigger(RecalcTrigger,Trigger6M)),NA())</f>
        <v>#N/A</v>
      </c>
      <c r="M3516" s="178" t="e">
        <f>IFERROR(_xll.qlIndexFixing(Index1Y,$H3516,TRUE,_xll.ohTrigger(RecalcTrigger,Trigger1Y)),NA())</f>
        <v>#N/A</v>
      </c>
      <c r="N3516" s="177">
        <f>IFERROR(_xll.qlIndexFixing(ONIndex1M,I3516,TRUE,_xll.ohTrigger(RecalcTrigger,Trigger1M)),NA())</f>
        <v>1.9645865961885889E-2</v>
      </c>
      <c r="O3516" s="44">
        <f>IFERROR(_xll.qlIndexFixing(ONIndex3M,I3516,TRUE,_xll.ohTrigger(RecalcTrigger,Trigger3M)),NA())</f>
        <v>1.9794446427491286E-2</v>
      </c>
      <c r="P3516" s="44">
        <f>IFERROR(_xll.qlIndexFixing(ONIndex6M,I3516,TRUE,_xll.ohTrigger(RecalcTrigger,Trigger6M)),NA())</f>
        <v>1.9839461546899972E-2</v>
      </c>
      <c r="Q3516" s="178">
        <f>IFERROR(_xll.qlIndexFixing(ONIndex1Y,I3516,TRUE,_xll.ohTrigger(RecalcTrigger,Trigger1Y)),NA())</f>
        <v>1.995925961588263E-2</v>
      </c>
    </row>
    <row r="3517" spans="2:17" x14ac:dyDescent="0.2">
      <c r="B3517" s="39" t="s">
        <v>42</v>
      </c>
      <c r="D3517" s="42">
        <f>_xll.qlCalendarAdvance(Calendar,$D3516,B3517,"f",FALSE)</f>
        <v>64153</v>
      </c>
      <c r="E3517" s="172">
        <f>_xll.qlInterestRateIndexValueDate(IndexON,D3517)</f>
        <v>64153</v>
      </c>
      <c r="F3517" s="188">
        <f>IFERROR(_xll.qlIndexFixing(IndexON,D3517,TRUE,_xll.ohTrigger(RecalcTrigger,TriggerON)),NA())</f>
        <v>1.9341848489303759E-2</v>
      </c>
      <c r="H3517" s="42">
        <f>_xll.qlCalendarAdvance(Calendar,$H3516,B3517,"f",FALSE)</f>
        <v>64153</v>
      </c>
      <c r="I3517" s="172">
        <f>_xll.qlInterestRateIndexValueDate(Index1M,$H3517)</f>
        <v>64153</v>
      </c>
      <c r="J3517" s="177">
        <f>IFERROR(_xll.qlIndexFixing(Index1M,$H3517,TRUE,_xll.ohTrigger(RecalcTrigger,Trigger1M)),NA())</f>
        <v>1.9663132655018539E-2</v>
      </c>
      <c r="K3517" s="44">
        <f>IFERROR(_xll.qlIndexFixing(Index3M,H3517,TRUE,_xll.ohTrigger(RecalcTrigger,Trigger3M)),NA())</f>
        <v>1.9844881149879399E-2</v>
      </c>
      <c r="L3517" s="44" t="e">
        <f>IFERROR(_xll.qlIndexFixing(Index6M,$H3517,TRUE,_xll.ohTrigger(RecalcTrigger,Trigger6M)),NA())</f>
        <v>#N/A</v>
      </c>
      <c r="M3517" s="178" t="e">
        <f>IFERROR(_xll.qlIndexFixing(Index1Y,$H3517,TRUE,_xll.ohTrigger(RecalcTrigger,Trigger1Y)),NA())</f>
        <v>#N/A</v>
      </c>
      <c r="N3517" s="177">
        <f>IFERROR(_xll.qlIndexFixing(ONIndex1M,I3517,TRUE,_xll.ohTrigger(RecalcTrigger,Trigger1M)),NA())</f>
        <v>1.964615904403999E-2</v>
      </c>
      <c r="O3517" s="44">
        <f>IFERROR(_xll.qlIndexFixing(ONIndex3M,I3517,TRUE,_xll.ohTrigger(RecalcTrigger,Trigger3M)),NA())</f>
        <v>1.9794712299086026E-2</v>
      </c>
      <c r="P3517" s="44">
        <f>IFERROR(_xll.qlIndexFixing(ONIndex6M,I3517,TRUE,_xll.ohTrigger(RecalcTrigger,Trigger6M)),NA())</f>
        <v>1.9839719686517432E-2</v>
      </c>
      <c r="Q3517" s="178">
        <f>IFERROR(_xll.qlIndexFixing(ONIndex1Y,I3517,TRUE,_xll.ohTrigger(RecalcTrigger,Trigger1Y)),NA())</f>
        <v>1.9959518086574146E-2</v>
      </c>
    </row>
    <row r="3518" spans="2:17" x14ac:dyDescent="0.2">
      <c r="B3518" s="39" t="s">
        <v>42</v>
      </c>
      <c r="D3518" s="42">
        <f>_xll.qlCalendarAdvance(Calendar,$D3517,B3518,"f",FALSE)</f>
        <v>64160</v>
      </c>
      <c r="E3518" s="172">
        <f>_xll.qlInterestRateIndexValueDate(IndexON,D3518)</f>
        <v>64160</v>
      </c>
      <c r="F3518" s="188">
        <f>IFERROR(_xll.qlIndexFixing(IndexON,D3518,TRUE,_xll.ohTrigger(RecalcTrigger,TriggerON)),NA())</f>
        <v>1.9342096891048488E-2</v>
      </c>
      <c r="H3518" s="42">
        <f>_xll.qlCalendarAdvance(Calendar,$H3517,B3518,"f",FALSE)</f>
        <v>64160</v>
      </c>
      <c r="I3518" s="172">
        <f>_xll.qlInterestRateIndexValueDate(Index1M,$H3518)</f>
        <v>64160</v>
      </c>
      <c r="J3518" s="177">
        <f>IFERROR(_xll.qlIndexFixing(Index1M,$H3518,TRUE,_xll.ohTrigger(RecalcTrigger,Trigger1M)),NA())</f>
        <v>1.9663371181922323E-2</v>
      </c>
      <c r="K3518" s="44">
        <f>IFERROR(_xll.qlIndexFixing(Index3M,H3518,TRUE,_xll.ohTrigger(RecalcTrigger,Trigger3M)),NA())</f>
        <v>1.9845031442532406E-2</v>
      </c>
      <c r="L3518" s="44" t="e">
        <f>IFERROR(_xll.qlIndexFixing(Index6M,$H3518,TRUE,_xll.ohTrigger(RecalcTrigger,Trigger6M)),NA())</f>
        <v>#N/A</v>
      </c>
      <c r="M3518" s="178" t="e">
        <f>IFERROR(_xll.qlIndexFixing(Index1Y,$H3518,TRUE,_xll.ohTrigger(RecalcTrigger,Trigger1Y)),NA())</f>
        <v>#N/A</v>
      </c>
      <c r="N3518" s="177">
        <f>IFERROR(_xll.qlIndexFixing(ONIndex1M,I3518,TRUE,_xll.ohTrigger(RecalcTrigger,Trigger1M)),NA())</f>
        <v>1.9646435029724296E-2</v>
      </c>
      <c r="O3518" s="44">
        <f>IFERROR(_xll.qlIndexFixing(ONIndex3M,I3518,TRUE,_xll.ohTrigger(RecalcTrigger,Trigger3M)),NA())</f>
        <v>1.9794962661583426E-2</v>
      </c>
      <c r="P3518" s="44">
        <f>IFERROR(_xll.qlIndexFixing(ONIndex6M,I3518,TRUE,_xll.ohTrigger(RecalcTrigger,Trigger6M)),NA())</f>
        <v>1.9839962767898012E-2</v>
      </c>
      <c r="Q3518" s="178">
        <f>IFERROR(_xll.qlIndexFixing(ONIndex1Y,I3518,TRUE,_xll.ohTrigger(RecalcTrigger,Trigger1Y)),NA())</f>
        <v>1.9959761479739768E-2</v>
      </c>
    </row>
    <row r="3519" spans="2:17" x14ac:dyDescent="0.2">
      <c r="B3519" s="39" t="s">
        <v>42</v>
      </c>
      <c r="D3519" s="42">
        <f>_xll.qlCalendarAdvance(Calendar,$D3518,B3519,"f",FALSE)</f>
        <v>64167</v>
      </c>
      <c r="E3519" s="172">
        <f>_xll.qlInterestRateIndexValueDate(IndexON,D3519)</f>
        <v>64167</v>
      </c>
      <c r="F3519" s="188">
        <f>IFERROR(_xll.qlIndexFixing(IndexON,D3519,TRUE,_xll.ohTrigger(RecalcTrigger,TriggerON)),NA())</f>
        <v>1.9342329904941113E-2</v>
      </c>
      <c r="H3519" s="42">
        <f>_xll.qlCalendarAdvance(Calendar,$H3518,B3519,"f",FALSE)</f>
        <v>64167</v>
      </c>
      <c r="I3519" s="172">
        <f>_xll.qlInterestRateIndexValueDate(Index1M,$H3519)</f>
        <v>64167</v>
      </c>
      <c r="J3519" s="177">
        <f>IFERROR(_xll.qlIndexFixing(Index1M,$H3519,TRUE,_xll.ohTrigger(RecalcTrigger,Trigger1M)),NA())</f>
        <v>1.9663592583822956E-2</v>
      </c>
      <c r="K3519" s="44">
        <f>IFERROR(_xll.qlIndexFixing(Index3M,H3519,TRUE,_xll.ohTrigger(RecalcTrigger,Trigger3M)),NA())</f>
        <v>1.9844620883001127E-2</v>
      </c>
      <c r="L3519" s="44" t="e">
        <f>IFERROR(_xll.qlIndexFixing(Index6M,$H3519,TRUE,_xll.ohTrigger(RecalcTrigger,Trigger6M)),NA())</f>
        <v>#N/A</v>
      </c>
      <c r="M3519" s="178" t="e">
        <f>IFERROR(_xll.qlIndexFixing(Index1Y,$H3519,TRUE,_xll.ohTrigger(RecalcTrigger,Trigger1Y)),NA())</f>
        <v>#N/A</v>
      </c>
      <c r="N3519" s="177">
        <f>IFERROR(_xll.qlIndexFixing(ONIndex1M,I3519,TRUE,_xll.ohTrigger(RecalcTrigger,Trigger1M)),NA())</f>
        <v>1.9646693918938807E-2</v>
      </c>
      <c r="O3519" s="44">
        <f>IFERROR(_xll.qlIndexFixing(ONIndex3M,I3519,TRUE,_xll.ohTrigger(RecalcTrigger,Trigger3M)),NA())</f>
        <v>1.9795197514578255E-2</v>
      </c>
      <c r="P3519" s="44">
        <f>IFERROR(_xll.qlIndexFixing(ONIndex6M,I3519,TRUE,_xll.ohTrigger(RecalcTrigger,Trigger6M)),NA())</f>
        <v>1.9840190791122758E-2</v>
      </c>
      <c r="Q3519" s="178">
        <f>IFERROR(_xll.qlIndexFixing(ONIndex1Y,I3519,TRUE,_xll.ohTrigger(RecalcTrigger,Trigger1Y)),NA())</f>
        <v>1.9959989795622635E-2</v>
      </c>
    </row>
    <row r="3520" spans="2:17" x14ac:dyDescent="0.2">
      <c r="B3520" s="39" t="s">
        <v>42</v>
      </c>
      <c r="D3520" s="42">
        <f>_xll.qlCalendarAdvance(Calendar,$D3519,B3520,"f",FALSE)</f>
        <v>64174</v>
      </c>
      <c r="E3520" s="172">
        <f>_xll.qlInterestRateIndexValueDate(IndexON,D3520)</f>
        <v>64174</v>
      </c>
      <c r="F3520" s="188">
        <f>IFERROR(_xll.qlIndexFixing(IndexON,D3520,TRUE,_xll.ohTrigger(RecalcTrigger,TriggerON)),NA())</f>
        <v>1.9342547531386867E-2</v>
      </c>
      <c r="H3520" s="42">
        <f>_xll.qlCalendarAdvance(Calendar,$H3519,B3520,"f",FALSE)</f>
        <v>64174</v>
      </c>
      <c r="I3520" s="172">
        <f>_xll.qlInterestRateIndexValueDate(Index1M,$H3520)</f>
        <v>64174</v>
      </c>
      <c r="J3520" s="177">
        <f>IFERROR(_xll.qlIndexFixing(Index1M,$H3520,TRUE,_xll.ohTrigger(RecalcTrigger,Trigger1M)),NA())</f>
        <v>1.9663796860715371E-2</v>
      </c>
      <c r="K3520" s="44">
        <f>IFERROR(_xll.qlIndexFixing(Index3M,H3520,TRUE,_xll.ohTrigger(RecalcTrigger,Trigger3M)),NA())</f>
        <v>1.9844741110610301E-2</v>
      </c>
      <c r="L3520" s="44" t="e">
        <f>IFERROR(_xll.qlIndexFixing(Index6M,$H3520,TRUE,_xll.ohTrigger(RecalcTrigger,Trigger6M)),NA())</f>
        <v>#N/A</v>
      </c>
      <c r="M3520" s="178" t="e">
        <f>IFERROR(_xll.qlIndexFixing(Index1Y,$H3520,TRUE,_xll.ohTrigger(RecalcTrigger,Trigger1Y)),NA())</f>
        <v>#N/A</v>
      </c>
      <c r="N3520" s="177">
        <f>IFERROR(_xll.qlIndexFixing(ONIndex1M,I3520,TRUE,_xll.ohTrigger(RecalcTrigger,Trigger1M)),NA())</f>
        <v>1.9646935711683522E-2</v>
      </c>
      <c r="O3520" s="44">
        <f>IFERROR(_xll.qlIndexFixing(ONIndex3M,I3520,TRUE,_xll.ohTrigger(RecalcTrigger,Trigger3M)),NA())</f>
        <v>1.9795416858637838E-2</v>
      </c>
      <c r="P3520" s="44">
        <f>IFERROR(_xll.qlIndexFixing(ONIndex6M,I3520,TRUE,_xll.ohTrigger(RecalcTrigger,Trigger6M)),NA())</f>
        <v>1.9840403756110625E-2</v>
      </c>
      <c r="Q3520" s="178">
        <f>IFERROR(_xll.qlIndexFixing(ONIndex1Y,I3520,TRUE,_xll.ohTrigger(RecalcTrigger,Trigger1Y)),NA())</f>
        <v>1.9960203033817514E-2</v>
      </c>
    </row>
    <row r="3521" spans="2:17" x14ac:dyDescent="0.2">
      <c r="B3521" s="39" t="s">
        <v>42</v>
      </c>
      <c r="D3521" s="42">
        <f>_xll.qlCalendarAdvance(Calendar,$D3520,B3521,"f",FALSE)</f>
        <v>64181</v>
      </c>
      <c r="E3521" s="172">
        <f>_xll.qlInterestRateIndexValueDate(IndexON,D3521)</f>
        <v>64181</v>
      </c>
      <c r="F3521" s="188">
        <f>IFERROR(_xll.qlIndexFixing(IndexON,D3521,TRUE,_xll.ohTrigger(RecalcTrigger,TriggerON)),NA())</f>
        <v>1.934274976989947E-2</v>
      </c>
      <c r="H3521" s="42">
        <f>_xll.qlCalendarAdvance(Calendar,$H3520,B3521,"f",FALSE)</f>
        <v>64181</v>
      </c>
      <c r="I3521" s="172">
        <f>_xll.qlInterestRateIndexValueDate(Index1M,$H3521)</f>
        <v>64181</v>
      </c>
      <c r="J3521" s="177">
        <f>IFERROR(_xll.qlIndexFixing(Index1M,$H3521,TRUE,_xll.ohTrigger(RecalcTrigger,Trigger1M)),NA())</f>
        <v>1.9663984012607168E-2</v>
      </c>
      <c r="K3521" s="44" t="e">
        <f>IFERROR(_xll.qlIndexFixing(Index3M,H3521,TRUE,_xll.ohTrigger(RecalcTrigger,Trigger3M)),NA())</f>
        <v>#N/A</v>
      </c>
      <c r="L3521" s="44" t="e">
        <f>IFERROR(_xll.qlIndexFixing(Index6M,$H3521,TRUE,_xll.ohTrigger(RecalcTrigger,Trigger6M)),NA())</f>
        <v>#N/A</v>
      </c>
      <c r="M3521" s="178" t="e">
        <f>IFERROR(_xll.qlIndexFixing(Index1Y,$H3521,TRUE,_xll.ohTrigger(RecalcTrigger,Trigger1Y)),NA())</f>
        <v>#N/A</v>
      </c>
      <c r="N3521" s="177">
        <f>IFERROR(_xll.qlIndexFixing(ONIndex1M,I3521,TRUE,_xll.ohTrigger(RecalcTrigger,Trigger1M)),NA())</f>
        <v>1.9647160407877395E-2</v>
      </c>
      <c r="O3521" s="44">
        <f>IFERROR(_xll.qlIndexFixing(ONIndex3M,I3521,TRUE,_xll.ohTrigger(RecalcTrigger,Trigger3M)),NA())</f>
        <v>1.9795620693519034E-2</v>
      </c>
      <c r="P3521" s="44">
        <f>IFERROR(_xll.qlIndexFixing(ONIndex6M,I3521,TRUE,_xll.ohTrigger(RecalcTrigger,Trigger6M)),NA())</f>
        <v>1.9840601663023705E-2</v>
      </c>
      <c r="Q3521" s="178">
        <f>IFERROR(_xll.qlIndexFixing(ONIndex1Y,I3521,TRUE,_xll.ohTrigger(RecalcTrigger,Trigger1Y)),NA())</f>
        <v>1.9960401194648592E-2</v>
      </c>
    </row>
    <row r="3522" spans="2:17" x14ac:dyDescent="0.2">
      <c r="B3522" s="39" t="s">
        <v>42</v>
      </c>
      <c r="D3522" s="42">
        <f>_xll.qlCalendarAdvance(Calendar,$D3521,B3522,"f",FALSE)</f>
        <v>64188</v>
      </c>
      <c r="E3522" s="172">
        <f>_xll.qlInterestRateIndexValueDate(IndexON,D3522)</f>
        <v>64188</v>
      </c>
      <c r="F3522" s="188">
        <f>IFERROR(_xll.qlIndexFixing(IndexON,D3522,TRUE,_xll.ohTrigger(RecalcTrigger,TriggerON)),NA())</f>
        <v>1.9342936620803108E-2</v>
      </c>
      <c r="H3522" s="42">
        <f>_xll.qlCalendarAdvance(Calendar,$H3521,B3522,"f",FALSE)</f>
        <v>64188</v>
      </c>
      <c r="I3522" s="172">
        <f>_xll.qlInterestRateIndexValueDate(Index1M,$H3522)</f>
        <v>64188</v>
      </c>
      <c r="J3522" s="177">
        <f>IFERROR(_xll.qlIndexFixing(Index1M,$H3522,TRUE,_xll.ohTrigger(RecalcTrigger,Trigger1M)),NA())</f>
        <v>1.9664154039488214E-2</v>
      </c>
      <c r="K3522" s="44" t="e">
        <f>IFERROR(_xll.qlIndexFixing(Index3M,H3522,TRUE,_xll.ohTrigger(RecalcTrigger,Trigger3M)),NA())</f>
        <v>#N/A</v>
      </c>
      <c r="L3522" s="44" t="e">
        <f>IFERROR(_xll.qlIndexFixing(Index6M,$H3522,TRUE,_xll.ohTrigger(RecalcTrigger,Trigger6M)),NA())</f>
        <v>#N/A</v>
      </c>
      <c r="M3522" s="178" t="e">
        <f>IFERROR(_xll.qlIndexFixing(Index1Y,$H3522,TRUE,_xll.ohTrigger(RecalcTrigger,Trigger1Y)),NA())</f>
        <v>#N/A</v>
      </c>
      <c r="N3522" s="177">
        <f>IFERROR(_xll.qlIndexFixing(ONIndex1M,I3522,TRUE,_xll.ohTrigger(RecalcTrigger,Trigger1M)),NA())</f>
        <v>1.9647368007844612E-2</v>
      </c>
      <c r="O3522" s="44">
        <f>IFERROR(_xll.qlIndexFixing(ONIndex3M,I3522,TRUE,_xll.ohTrigger(RecalcTrigger,Trigger3M)),NA())</f>
        <v>1.9795809019140798E-2</v>
      </c>
      <c r="P3522" s="44">
        <f>IFERROR(_xll.qlIndexFixing(ONIndex6M,I3522,TRUE,_xll.ohTrigger(RecalcTrigger,Trigger6M)),NA())</f>
        <v>1.984078451202409E-2</v>
      </c>
      <c r="Q3522" s="178">
        <f>IFERROR(_xll.qlIndexFixing(ONIndex1Y,I3522,TRUE,_xll.ohTrigger(RecalcTrigger,Trigger1Y)),NA())</f>
        <v>1.9960584278115867E-2</v>
      </c>
    </row>
    <row r="3523" spans="2:17" x14ac:dyDescent="0.2">
      <c r="B3523" s="39" t="s">
        <v>42</v>
      </c>
      <c r="D3523" s="42">
        <f>_xll.qlCalendarAdvance(Calendar,$D3522,B3523,"f",FALSE)</f>
        <v>64195</v>
      </c>
      <c r="E3523" s="172">
        <f>_xll.qlInterestRateIndexValueDate(IndexON,D3523)</f>
        <v>64195</v>
      </c>
      <c r="F3523" s="188">
        <f>IFERROR(_xll.qlIndexFixing(IndexON,D3523,TRUE,_xll.ohTrigger(RecalcTrigger,TriggerON)),NA())</f>
        <v>1.9343108083935689E-2</v>
      </c>
      <c r="H3523" s="42">
        <f>_xll.qlCalendarAdvance(Calendar,$H3522,B3523,"f",FALSE)</f>
        <v>64195</v>
      </c>
      <c r="I3523" s="172">
        <f>_xll.qlInterestRateIndexValueDate(Index1M,$H3523)</f>
        <v>64195</v>
      </c>
      <c r="J3523" s="177">
        <f>IFERROR(_xll.qlIndexFixing(Index1M,$H3523,TRUE,_xll.ohTrigger(RecalcTrigger,Trigger1M)),NA())</f>
        <v>1.966430694136611E-2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78" t="e">
        <f>IFERROR(_xll.qlIndexFixing(Index1Y,$H3523,TRUE,_xll.ohTrigger(RecalcTrigger,Trigger1Y)),NA())</f>
        <v>#N/A</v>
      </c>
      <c r="N3523" s="177">
        <f>IFERROR(_xll.qlIndexFixing(ONIndex1M,I3523,TRUE,_xll.ohTrigger(RecalcTrigger,Trigger1M)),NA())</f>
        <v>1.9647558511179941E-2</v>
      </c>
      <c r="O3523" s="44">
        <f>IFERROR(_xll.qlIndexFixing(ONIndex3M,I3523,TRUE,_xll.ohTrigger(RecalcTrigger,Trigger3M)),NA())</f>
        <v>1.9795981835665222E-2</v>
      </c>
      <c r="P3523" s="44">
        <f>IFERROR(_xll.qlIndexFixing(ONIndex6M,I3523,TRUE,_xll.ohTrigger(RecalcTrigger,Trigger6M)),NA())</f>
        <v>1.9840952302706549E-2</v>
      </c>
      <c r="Q3523" s="178">
        <f>IFERROR(_xll.qlIndexFixing(ONIndex1Y,I3523,TRUE,_xll.ohTrigger(RecalcTrigger,Trigger1Y)),NA())</f>
        <v>1.9960752284057248E-2</v>
      </c>
    </row>
    <row r="3524" spans="2:17" x14ac:dyDescent="0.2">
      <c r="B3524" s="39" t="s">
        <v>42</v>
      </c>
      <c r="D3524" s="42">
        <f>_xll.qlCalendarAdvance(Calendar,$D3523,B3524,"f",FALSE)</f>
        <v>64202</v>
      </c>
      <c r="E3524" s="172">
        <f>_xll.qlInterestRateIndexValueDate(IndexON,D3524)</f>
        <v>64202</v>
      </c>
      <c r="F3524" s="188">
        <f>IFERROR(_xll.qlIndexFixing(IndexON,D3524,TRUE,_xll.ohTrigger(RecalcTrigger,TriggerON)),NA())</f>
        <v>1.9343264159297213E-2</v>
      </c>
      <c r="H3524" s="42">
        <f>_xll.qlCalendarAdvance(Calendar,$H3523,B3524,"f",FALSE)</f>
        <v>64202</v>
      </c>
      <c r="I3524" s="172">
        <f>_xll.qlInterestRateIndexValueDate(Index1M,$H3524)</f>
        <v>64202</v>
      </c>
      <c r="J3524" s="177">
        <f>IFERROR(_xll.qlIndexFixing(Index1M,$H3524,TRUE,_xll.ohTrigger(RecalcTrigger,Trigger1M)),NA())</f>
        <v>1.9664442718228189E-2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78" t="e">
        <f>IFERROR(_xll.qlIndexFixing(Index1Y,$H3524,TRUE,_xll.ohTrigger(RecalcTrigger,Trigger1Y)),NA())</f>
        <v>#N/A</v>
      </c>
      <c r="N3524" s="177">
        <f>IFERROR(_xll.qlIndexFixing(ONIndex1M,I3524,TRUE,_xll.ohTrigger(RecalcTrigger,Trigger1M)),NA())</f>
        <v>1.9647731918126521E-2</v>
      </c>
      <c r="O3524" s="44">
        <f>IFERROR(_xll.qlIndexFixing(ONIndex3M,I3524,TRUE,_xll.ohTrigger(RecalcTrigger,Trigger3M)),NA())</f>
        <v>1.979613914301126E-2</v>
      </c>
      <c r="P3524" s="44">
        <f>IFERROR(_xll.qlIndexFixing(ONIndex6M,I3524,TRUE,_xll.ohTrigger(RecalcTrigger,Trigger6M)),NA())</f>
        <v>1.9841105035071083E-2</v>
      </c>
      <c r="Q3524" s="178">
        <f>IFERROR(_xll.qlIndexFixing(ONIndex1Y,I3524,TRUE,_xll.ohTrigger(RecalcTrigger,Trigger1Y)),NA())</f>
        <v>1.9960905212553781E-2</v>
      </c>
    </row>
    <row r="3525" spans="2:17" x14ac:dyDescent="0.2">
      <c r="B3525" s="39" t="s">
        <v>42</v>
      </c>
      <c r="D3525" s="42">
        <f>_xll.qlCalendarAdvance(Calendar,$D3524,B3525,"f",FALSE)</f>
        <v>64209</v>
      </c>
      <c r="E3525" s="172">
        <f>_xll.qlInterestRateIndexValueDate(IndexON,D3525)</f>
        <v>64209</v>
      </c>
      <c r="F3525" s="188">
        <f>IFERROR(_xll.qlIndexFixing(IndexON,D3525,TRUE,_xll.ohTrigger(RecalcTrigger,TriggerON)),NA())</f>
        <v>1.9343404847049772E-2</v>
      </c>
      <c r="H3525" s="42">
        <f>_xll.qlCalendarAdvance(Calendar,$H3524,B3525,"f",FALSE)</f>
        <v>64209</v>
      </c>
      <c r="I3525" s="172">
        <f>_xll.qlInterestRateIndexValueDate(Index1M,$H3525)</f>
        <v>64209</v>
      </c>
      <c r="J3525" s="177">
        <f>IFERROR(_xll.qlIndexFixing(Index1M,$H3525,TRUE,_xll.ohTrigger(RecalcTrigger,Trigger1M)),NA())</f>
        <v>1.9664561370087118E-2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78" t="e">
        <f>IFERROR(_xll.qlIndexFixing(Index1Y,$H3525,TRUE,_xll.ohTrigger(RecalcTrigger,Trigger1Y)),NA())</f>
        <v>#N/A</v>
      </c>
      <c r="N3525" s="177">
        <f>IFERROR(_xll.qlIndexFixing(ONIndex1M,I3525,TRUE,_xll.ohTrigger(RecalcTrigger,Trigger1M)),NA())</f>
        <v>1.9647888228603305E-2</v>
      </c>
      <c r="O3525" s="44">
        <f>IFERROR(_xll.qlIndexFixing(ONIndex3M,I3525,TRUE,_xll.ohTrigger(RecalcTrigger,Trigger3M)),NA())</f>
        <v>1.9796280941178912E-2</v>
      </c>
      <c r="P3525" s="44">
        <f>IFERROR(_xll.qlIndexFixing(ONIndex6M,I3525,TRUE,_xll.ohTrigger(RecalcTrigger,Trigger6M)),NA())</f>
        <v>1.9841242709522922E-2</v>
      </c>
      <c r="Q3525" s="178">
        <f>IFERROR(_xll.qlIndexFixing(ONIndex1Y,I3525,TRUE,_xll.ohTrigger(RecalcTrigger,Trigger1Y)),NA())</f>
        <v>1.9961043063686512E-2</v>
      </c>
    </row>
    <row r="3526" spans="2:17" x14ac:dyDescent="0.2">
      <c r="B3526" s="39" t="s">
        <v>42</v>
      </c>
      <c r="D3526" s="42">
        <f>_xll.qlCalendarAdvance(Calendar,$D3525,B3526,"f",FALSE)</f>
        <v>64216</v>
      </c>
      <c r="E3526" s="172">
        <f>_xll.qlInterestRateIndexValueDate(IndexON,D3526)</f>
        <v>64216</v>
      </c>
      <c r="F3526" s="188">
        <f>IFERROR(_xll.qlIndexFixing(IndexON,D3526,TRUE,_xll.ohTrigger(RecalcTrigger,TriggerON)),NA())</f>
        <v>1.9343530147031274E-2</v>
      </c>
      <c r="H3526" s="42">
        <f>_xll.qlCalendarAdvance(Calendar,$H3525,B3526,"f",FALSE)</f>
        <v>64216</v>
      </c>
      <c r="I3526" s="172">
        <f>_xll.qlInterestRateIndexValueDate(Index1M,$H3526)</f>
        <v>64216</v>
      </c>
      <c r="J3526" s="177">
        <f>IFERROR(_xll.qlIndexFixing(Index1M,$H3526,TRUE,_xll.ohTrigger(RecalcTrigger,Trigger1M)),NA())</f>
        <v>1.9664662896935296E-2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78" t="e">
        <f>IFERROR(_xll.qlIndexFixing(Index1Y,$H3526,TRUE,_xll.ohTrigger(RecalcTrigger,Trigger1Y)),NA())</f>
        <v>#N/A</v>
      </c>
      <c r="N3526" s="177">
        <f>IFERROR(_xll.qlIndexFixing(ONIndex1M,I3526,TRUE,_xll.ohTrigger(RecalcTrigger,Trigger1M)),NA())</f>
        <v>1.9648027442529248E-2</v>
      </c>
      <c r="O3526" s="44">
        <f>IFERROR(_xll.qlIndexFixing(ONIndex3M,I3526,TRUE,_xll.ohTrigger(RecalcTrigger,Trigger3M)),NA())</f>
        <v>1.9796407230249224E-2</v>
      </c>
      <c r="P3526" s="44">
        <f>IFERROR(_xll.qlIndexFixing(ONIndex6M,I3526,TRUE,_xll.ohTrigger(RecalcTrigger,Trigger6M)),NA())</f>
        <v>1.9841365325737881E-2</v>
      </c>
      <c r="Q3526" s="178">
        <f>IFERROR(_xll.qlIndexFixing(ONIndex1Y,I3526,TRUE,_xll.ohTrigger(RecalcTrigger,Trigger1Y)),NA())</f>
        <v>1.9961165837212302E-2</v>
      </c>
    </row>
    <row r="3527" spans="2:17" x14ac:dyDescent="0.2">
      <c r="B3527" s="39" t="s">
        <v>42</v>
      </c>
      <c r="D3527" s="42">
        <f>_xll.qlCalendarAdvance(Calendar,$D3526,B3527,"f",FALSE)</f>
        <v>64223</v>
      </c>
      <c r="E3527" s="172">
        <f>_xll.qlInterestRateIndexValueDate(IndexON,D3527)</f>
        <v>64223</v>
      </c>
      <c r="F3527" s="188">
        <f>IFERROR(_xll.qlIndexFixing(IndexON,D3527,TRUE,_xll.ohTrigger(RecalcTrigger,TriggerON)),NA())</f>
        <v>1.9343640059322764E-2</v>
      </c>
      <c r="H3527" s="42">
        <f>_xll.qlCalendarAdvance(Calendar,$H3526,B3527,"f",FALSE)</f>
        <v>64223</v>
      </c>
      <c r="I3527" s="172">
        <f>_xll.qlInterestRateIndexValueDate(Index1M,$H3527)</f>
        <v>64223</v>
      </c>
      <c r="J3527" s="177">
        <f>IFERROR(_xll.qlIndexFixing(Index1M,$H3527,TRUE,_xll.ohTrigger(RecalcTrigger,Trigger1M)),NA())</f>
        <v>1.9663145131942204E-2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78" t="e">
        <f>IFERROR(_xll.qlIndexFixing(Index1Y,$H3527,TRUE,_xll.ohTrigger(RecalcTrigger,Trigger1Y)),NA())</f>
        <v>#N/A</v>
      </c>
      <c r="N3527" s="177">
        <f>IFERROR(_xll.qlIndexFixing(ONIndex1M,I3527,TRUE,_xll.ohTrigger(RecalcTrigger,Trigger1M)),NA())</f>
        <v>1.9648149560147488E-2</v>
      </c>
      <c r="O3527" s="44">
        <f>IFERROR(_xll.qlIndexFixing(ONIndex3M,I3527,TRUE,_xll.ohTrigger(RecalcTrigger,Trigger3M)),NA())</f>
        <v>1.9796518009979058E-2</v>
      </c>
      <c r="P3527" s="44">
        <f>IFERROR(_xll.qlIndexFixing(ONIndex6M,I3527,TRUE,_xll.ohTrigger(RecalcTrigger,Trigger6M)),NA())</f>
        <v>1.9841472883959099E-2</v>
      </c>
      <c r="Q3527" s="178">
        <f>IFERROR(_xll.qlIndexFixing(ONIndex1Y,I3527,TRUE,_xll.ohTrigger(RecalcTrigger,Trigger1Y)),NA())</f>
        <v>1.9961273533293244E-2</v>
      </c>
    </row>
    <row r="3528" spans="2:17" x14ac:dyDescent="0.2">
      <c r="B3528" s="39" t="s">
        <v>42</v>
      </c>
      <c r="D3528" s="42">
        <f>_xll.qlCalendarAdvance(Calendar,$D3527,B3528,"f",FALSE)</f>
        <v>64230</v>
      </c>
      <c r="E3528" s="172">
        <f>_xll.qlInterestRateIndexValueDate(IndexON,D3528)</f>
        <v>64230</v>
      </c>
      <c r="F3528" s="188">
        <f>IFERROR(_xll.qlIndexFixing(IndexON,D3528,TRUE,_xll.ohTrigger(RecalcTrigger,TriggerON)),NA())</f>
        <v>1.9343734583843197E-2</v>
      </c>
      <c r="H3528" s="42">
        <f>_xll.qlCalendarAdvance(Calendar,$H3527,B3528,"f",FALSE)</f>
        <v>64230</v>
      </c>
      <c r="I3528" s="172">
        <f>_xll.qlInterestRateIndexValueDate(Index1M,$H3528)</f>
        <v>64230</v>
      </c>
      <c r="J3528" s="177">
        <f>IFERROR(_xll.qlIndexFixing(Index1M,$H3528,TRUE,_xll.ohTrigger(RecalcTrigger,Trigger1M)),NA())</f>
        <v>1.966481457560447E-2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78" t="e">
        <f>IFERROR(_xll.qlIndexFixing(Index1Y,$H3528,TRUE,_xll.ohTrigger(RecalcTrigger,Trigger1Y)),NA())</f>
        <v>#N/A</v>
      </c>
      <c r="N3528" s="177">
        <f>IFERROR(_xll.qlIndexFixing(ONIndex1M,I3528,TRUE,_xll.ohTrigger(RecalcTrigger,Trigger1M)),NA())</f>
        <v>1.9648254581295932E-2</v>
      </c>
      <c r="O3528" s="44">
        <f>IFERROR(_xll.qlIndexFixing(ONIndex3M,I3528,TRUE,_xll.ohTrigger(RecalcTrigger,Trigger3M)),NA())</f>
        <v>1.9796613280530506E-2</v>
      </c>
      <c r="P3528" s="44">
        <f>IFERROR(_xll.qlIndexFixing(ONIndex6M,I3528,TRUE,_xll.ohTrigger(RecalcTrigger,Trigger6M)),NA())</f>
        <v>1.9841565383862392E-2</v>
      </c>
      <c r="Q3528" s="178">
        <f>IFERROR(_xll.qlIndexFixing(ONIndex1Y,I3528,TRUE,_xll.ohTrigger(RecalcTrigger,Trigger1Y)),NA())</f>
        <v>1.9961366152010385E-2</v>
      </c>
    </row>
    <row r="3529" spans="2:17" x14ac:dyDescent="0.2">
      <c r="B3529" s="39" t="s">
        <v>42</v>
      </c>
      <c r="D3529" s="42">
        <f>_xll.qlCalendarAdvance(Calendar,$D3528,B3529,"f",FALSE)</f>
        <v>64237</v>
      </c>
      <c r="E3529" s="172">
        <f>_xll.qlInterestRateIndexValueDate(IndexON,D3529)</f>
        <v>64237</v>
      </c>
      <c r="F3529" s="188">
        <f>IFERROR(_xll.qlIndexFixing(IndexON,D3529,TRUE,_xll.ohTrigger(RecalcTrigger,TriggerON)),NA())</f>
        <v>1.9343813720673619E-2</v>
      </c>
      <c r="H3529" s="42">
        <f>_xll.qlCalendarAdvance(Calendar,$H3528,B3529,"f",FALSE)</f>
        <v>64237</v>
      </c>
      <c r="I3529" s="172">
        <f>_xll.qlInterestRateIndexValueDate(Index1M,$H3529)</f>
        <v>64237</v>
      </c>
      <c r="J3529" s="177">
        <f>IFERROR(_xll.qlIndexFixing(Index1M,$H3529,TRUE,_xll.ohTrigger(RecalcTrigger,Trigger1M)),NA())</f>
        <v>1.9664864727420399E-2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78" t="e">
        <f>IFERROR(_xll.qlIndexFixing(Index1Y,$H3529,TRUE,_xll.ohTrigger(RecalcTrigger,Trigger1Y)),NA())</f>
        <v>#N/A</v>
      </c>
      <c r="N3529" s="177">
        <f>IFERROR(_xll.qlIndexFixing(ONIndex1M,I3529,TRUE,_xll.ohTrigger(RecalcTrigger,Trigger1M)),NA())</f>
        <v>1.9648342505974581E-2</v>
      </c>
      <c r="O3529" s="44">
        <f>IFERROR(_xll.qlIndexFixing(ONIndex3M,I3529,TRUE,_xll.ohTrigger(RecalcTrigger,Trigger3M)),NA())</f>
        <v>1.9796693042065661E-2</v>
      </c>
      <c r="P3529" s="44">
        <f>IFERROR(_xll.qlIndexFixing(ONIndex6M,I3529,TRUE,_xll.ohTrigger(RecalcTrigger,Trigger6M)),NA())</f>
        <v>1.9841642825690897E-2</v>
      </c>
      <c r="Q3529" s="178">
        <f>IFERROR(_xll.qlIndexFixing(ONIndex1Y,I3529,TRUE,_xll.ohTrigger(RecalcTrigger,Trigger1Y)),NA())</f>
        <v>1.9961443693120584E-2</v>
      </c>
    </row>
    <row r="3530" spans="2:17" x14ac:dyDescent="0.2">
      <c r="B3530" s="39" t="s">
        <v>42</v>
      </c>
      <c r="D3530" s="42">
        <f>_xll.qlCalendarAdvance(Calendar,$D3529,B3530,"f",FALSE)</f>
        <v>64244</v>
      </c>
      <c r="E3530" s="172">
        <f>_xll.qlInterestRateIndexValueDate(IndexON,D3530)</f>
        <v>64244</v>
      </c>
      <c r="F3530" s="188">
        <f>IFERROR(_xll.qlIndexFixing(IndexON,D3530,TRUE,_xll.ohTrigger(RecalcTrigger,TriggerON)),NA())</f>
        <v>1.934387746981403E-2</v>
      </c>
      <c r="H3530" s="42">
        <f>_xll.qlCalendarAdvance(Calendar,$H3529,B3530,"f",FALSE)</f>
        <v>64244</v>
      </c>
      <c r="I3530" s="172">
        <f>_xll.qlInterestRateIndexValueDate(Index1M,$H3530)</f>
        <v>64244</v>
      </c>
      <c r="J3530" s="177" t="e">
        <f>IFERROR(_xll.qlIndexFixing(Index1M,$H3530,TRUE,_xll.ohTrigger(RecalcTrigger,Trigger1M)),NA())</f>
        <v>#N/A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78" t="e">
        <f>IFERROR(_xll.qlIndexFixing(Index1Y,$H3530,TRUE,_xll.ohTrigger(RecalcTrigger,Trigger1Y)),NA())</f>
        <v>#N/A</v>
      </c>
      <c r="N3530" s="177">
        <f>IFERROR(_xll.qlIndexFixing(ONIndex1M,I3530,TRUE,_xll.ohTrigger(RecalcTrigger,Trigger1M)),NA())</f>
        <v>1.9648413334102388E-2</v>
      </c>
      <c r="O3530" s="44">
        <f>IFERROR(_xll.qlIndexFixing(ONIndex3M,I3530,TRUE,_xll.ohTrigger(RecalcTrigger,Trigger3M)),NA())</f>
        <v>1.9796757294341383E-2</v>
      </c>
      <c r="P3530" s="44">
        <f>IFERROR(_xll.qlIndexFixing(ONIndex6M,I3530,TRUE,_xll.ohTrigger(RecalcTrigger,Trigger6M)),NA())</f>
        <v>1.9841705209525662E-2</v>
      </c>
      <c r="Q3530" s="178">
        <f>IFERROR(_xll.qlIndexFixing(ONIndex1Y,I3530,TRUE,_xll.ohTrigger(RecalcTrigger,Trigger1Y)),NA())</f>
        <v>1.9961506156948028E-2</v>
      </c>
    </row>
    <row r="3531" spans="2:17" x14ac:dyDescent="0.2">
      <c r="B3531" s="39" t="s">
        <v>42</v>
      </c>
      <c r="D3531" s="42">
        <f>_xll.qlCalendarAdvance(Calendar,$D3530,B3531,"f",FALSE)</f>
        <v>64251</v>
      </c>
      <c r="E3531" s="172">
        <f>_xll.qlInterestRateIndexValueDate(IndexON,D3531)</f>
        <v>64251</v>
      </c>
      <c r="F3531" s="188">
        <f>IFERROR(_xll.qlIndexFixing(IndexON,D3531,TRUE,_xll.ohTrigger(RecalcTrigger,TriggerON)),NA())</f>
        <v>1.9343925831183384E-2</v>
      </c>
      <c r="H3531" s="42">
        <f>_xll.qlCalendarAdvance(Calendar,$H3530,B3531,"f",FALSE)</f>
        <v>64251</v>
      </c>
      <c r="I3531" s="172">
        <f>_xll.qlInterestRateIndexValueDate(Index1M,$H3531)</f>
        <v>64251</v>
      </c>
      <c r="J3531" s="177" t="e">
        <f>IFERROR(_xll.qlIndexFixing(Index1M,$H3531,TRUE,_xll.ohTrigger(RecalcTrigger,Trigger1M)),NA())</f>
        <v>#N/A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78" t="e">
        <f>IFERROR(_xll.qlIndexFixing(Index1Y,$H3531,TRUE,_xll.ohTrigger(RecalcTrigger,Trigger1Y)),NA())</f>
        <v>#N/A</v>
      </c>
      <c r="N3531" s="177">
        <f>IFERROR(_xll.qlIndexFixing(ONIndex1M,I3531,TRUE,_xll.ohTrigger(RecalcTrigger,Trigger1M)),NA())</f>
        <v>1.9648467065841446E-2</v>
      </c>
      <c r="O3531" s="44">
        <f>IFERROR(_xll.qlIndexFixing(ONIndex3M,I3531,TRUE,_xll.ohTrigger(RecalcTrigger,Trigger3M)),NA())</f>
        <v>1.9796806037438719E-2</v>
      </c>
      <c r="P3531" s="44">
        <f>IFERROR(_xll.qlIndexFixing(ONIndex6M,I3531,TRUE,_xll.ohTrigger(RecalcTrigger,Trigger6M)),NA())</f>
        <v>1.9841752534961454E-2</v>
      </c>
      <c r="Q3531" s="178">
        <f>IFERROR(_xll.qlIndexFixing(ONIndex1Y,I3531,TRUE,_xll.ohTrigger(RecalcTrigger,Trigger1Y)),NA())</f>
        <v>1.9961553543168531E-2</v>
      </c>
    </row>
    <row r="3532" spans="2:17" x14ac:dyDescent="0.2">
      <c r="B3532" s="39" t="s">
        <v>42</v>
      </c>
      <c r="D3532" s="42">
        <f>_xll.qlCalendarAdvance(Calendar,$D3531,B3532,"f",FALSE)</f>
        <v>64258</v>
      </c>
      <c r="E3532" s="172">
        <f>_xll.qlInterestRateIndexValueDate(IndexON,D3532)</f>
        <v>64258</v>
      </c>
      <c r="F3532" s="188">
        <f>IFERROR(_xll.qlIndexFixing(IndexON,D3532,TRUE,_xll.ohTrigger(RecalcTrigger,TriggerON)),NA())</f>
        <v>1.9343958804862726E-2</v>
      </c>
      <c r="H3532" s="42">
        <f>_xll.qlCalendarAdvance(Calendar,$H3531,B3532,"f",FALSE)</f>
        <v>64258</v>
      </c>
      <c r="I3532" s="172">
        <f>_xll.qlInterestRateIndexValueDate(Index1M,$H3532)</f>
        <v>64258</v>
      </c>
      <c r="J3532" s="177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78" t="e">
        <f>IFERROR(_xll.qlIndexFixing(Index1Y,$H3532,TRUE,_xll.ohTrigger(RecalcTrigger,Trigger1Y)),NA())</f>
        <v>#N/A</v>
      </c>
      <c r="N3532" s="177">
        <f>IFERROR(_xll.qlIndexFixing(ONIndex1M,I3532,TRUE,_xll.ohTrigger(RecalcTrigger,Trigger1M)),NA())</f>
        <v>1.9648503701110709E-2</v>
      </c>
      <c r="O3532" s="44">
        <f>IFERROR(_xll.qlIndexFixing(ONIndex3M,I3532,TRUE,_xll.ohTrigger(RecalcTrigger,Trigger3M)),NA())</f>
        <v>1.9796839271357669E-2</v>
      </c>
      <c r="P3532" s="44">
        <f>IFERROR(_xll.qlIndexFixing(ONIndex6M,I3532,TRUE,_xll.ohTrigger(RecalcTrigger,Trigger6M)),NA())</f>
        <v>1.9841784802484552E-2</v>
      </c>
      <c r="Q3532" s="178">
        <f>IFERROR(_xll.qlIndexFixing(ONIndex1Y,I3532,TRUE,_xll.ohTrigger(RecalcTrigger,Trigger1Y)),NA())</f>
        <v>1.9961585852025232E-2</v>
      </c>
    </row>
    <row r="3533" spans="2:17" x14ac:dyDescent="0.2">
      <c r="B3533" s="39" t="s">
        <v>42</v>
      </c>
      <c r="D3533" s="42">
        <f>_xll.qlCalendarAdvance(Calendar,$D3532,B3533,"f",FALSE)</f>
        <v>64265</v>
      </c>
      <c r="E3533" s="172">
        <f>_xll.qlInterestRateIndexValueDate(IndexON,D3533)</f>
        <v>64265</v>
      </c>
      <c r="F3533" s="188">
        <f>IFERROR(_xll.qlIndexFixing(IndexON,D3533,TRUE,_xll.ohTrigger(RecalcTrigger,TriggerON)),NA())</f>
        <v>1.9343976390852058E-2</v>
      </c>
      <c r="H3533" s="42">
        <f>_xll.qlCalendarAdvance(Calendar,$H3532,B3533,"f",FALSE)</f>
        <v>64265</v>
      </c>
      <c r="I3533" s="172">
        <f>_xll.qlInterestRateIndexValueDate(Index1M,$H3533)</f>
        <v>64265</v>
      </c>
      <c r="J3533" s="177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78" t="e">
        <f>IFERROR(_xll.qlIndexFixing(Index1Y,$H3533,TRUE,_xll.ohTrigger(RecalcTrigger,Trigger1Y)),NA())</f>
        <v>#N/A</v>
      </c>
      <c r="N3533" s="177">
        <f>IFERROR(_xll.qlIndexFixing(ONIndex1M,I3533,TRUE,_xll.ohTrigger(RecalcTrigger,Trigger1M)),NA())</f>
        <v>1.9648523239910176E-2</v>
      </c>
      <c r="O3533" s="44">
        <f>IFERROR(_xll.qlIndexFixing(ONIndex3M,I3533,TRUE,_xll.ohTrigger(RecalcTrigger,Trigger3M)),NA())</f>
        <v>1.979685699617928E-2</v>
      </c>
      <c r="P3533" s="44">
        <f>IFERROR(_xll.qlIndexFixing(ONIndex6M,I3533,TRUE,_xll.ohTrigger(RecalcTrigger,Trigger6M)),NA())</f>
        <v>1.9841802011851817E-2</v>
      </c>
      <c r="Q3533" s="178">
        <f>IFERROR(_xll.qlIndexFixing(ONIndex1Y,I3533,TRUE,_xll.ohTrigger(RecalcTrigger,Trigger1Y)),NA())</f>
        <v>1.9961603083437085E-2</v>
      </c>
    </row>
    <row r="3534" spans="2:17" x14ac:dyDescent="0.2">
      <c r="B3534" s="39" t="s">
        <v>42</v>
      </c>
      <c r="D3534" s="42">
        <f>_xll.qlCalendarAdvance(Calendar,$D3533,B3534,"f",FALSE)</f>
        <v>64272</v>
      </c>
      <c r="E3534" s="172">
        <f>_xll.qlInterestRateIndexValueDate(IndexON,D3534)</f>
        <v>64272</v>
      </c>
      <c r="F3534" s="188" t="e">
        <f>IFERROR(_xll.qlIndexFixing(IndexON,D3534,TRUE,_xll.ohTrigger(RecalcTrigger,TriggerON)),NA())</f>
        <v>#N/A</v>
      </c>
      <c r="H3534" s="42">
        <f>_xll.qlCalendarAdvance(Calendar,$H3533,B3534,"f",FALSE)</f>
        <v>64272</v>
      </c>
      <c r="I3534" s="172">
        <f>_xll.qlInterestRateIndexValueDate(Index1M,$H3534)</f>
        <v>64272</v>
      </c>
      <c r="J3534" s="177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78" t="e">
        <f>IFERROR(_xll.qlIndexFixing(Index1Y,$H3534,TRUE,_xll.ohTrigger(RecalcTrigger,Trigger1Y)),NA())</f>
        <v>#N/A</v>
      </c>
      <c r="N3534" s="177" t="e">
        <f>IFERROR(_xll.qlIndexFixing(ONIndex1M,I3534,TRUE,_xll.ohTrigger(RecalcTrigger,Trigger1M)),NA())</f>
        <v>#N/A</v>
      </c>
      <c r="O3534" s="44" t="e">
        <f>IFERROR(_xll.qlIndexFixing(ONIndex3M,I3534,TRUE,_xll.ohTrigger(RecalcTrigger,Trigger3M)),NA())</f>
        <v>#N/A</v>
      </c>
      <c r="P3534" s="44" t="e">
        <f>IFERROR(_xll.qlIndexFixing(ONIndex6M,I3534,TRUE,_xll.ohTrigger(RecalcTrigger,Trigger6M)),NA())</f>
        <v>#N/A</v>
      </c>
      <c r="Q3534" s="178" t="e">
        <f>IFERROR(_xll.qlIndexFixing(ONIndex1Y,I3534,TRUE,_xll.ohTrigger(RecalcTrigger,Trigger1Y)),NA())</f>
        <v>#N/A</v>
      </c>
    </row>
    <row r="3535" spans="2:17" x14ac:dyDescent="0.2">
      <c r="B3535" s="39" t="s">
        <v>42</v>
      </c>
      <c r="D3535" s="42">
        <f>_xll.qlCalendarAdvance(Calendar,$D3534,B3535,"f",FALSE)</f>
        <v>64280</v>
      </c>
      <c r="E3535" s="172">
        <f>_xll.qlInterestRateIndexValueDate(IndexON,D3535)</f>
        <v>64280</v>
      </c>
      <c r="F3535" s="188" t="e">
        <f>IFERROR(_xll.qlIndexFixing(IndexON,D3535,TRUE,_xll.ohTrigger(RecalcTrigger,TriggerON)),NA())</f>
        <v>#N/A</v>
      </c>
      <c r="H3535" s="42">
        <f>_xll.qlCalendarAdvance(Calendar,$H3534,B3535,"f",FALSE)</f>
        <v>64280</v>
      </c>
      <c r="I3535" s="172">
        <f>_xll.qlInterestRateIndexValueDate(Index1M,$H3535)</f>
        <v>64280</v>
      </c>
      <c r="J3535" s="177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78" t="e">
        <f>IFERROR(_xll.qlIndexFixing(Index1Y,$H3535,TRUE,_xll.ohTrigger(RecalcTrigger,Trigger1Y)),NA())</f>
        <v>#N/A</v>
      </c>
      <c r="N3535" s="177" t="e">
        <f>IFERROR(_xll.qlIndexFixing(ONIndex1M,I3535,TRUE,_xll.ohTrigger(RecalcTrigger,Trigger1M)),NA())</f>
        <v>#N/A</v>
      </c>
      <c r="O3535" s="44" t="e">
        <f>IFERROR(_xll.qlIndexFixing(ONIndex3M,I3535,TRUE,_xll.ohTrigger(RecalcTrigger,Trigger3M)),NA())</f>
        <v>#N/A</v>
      </c>
      <c r="P3535" s="44" t="e">
        <f>IFERROR(_xll.qlIndexFixing(ONIndex6M,I3535,TRUE,_xll.ohTrigger(RecalcTrigger,Trigger6M)),NA())</f>
        <v>#N/A</v>
      </c>
      <c r="Q3535" s="178" t="e">
        <f>IFERROR(_xll.qlIndexFixing(ONIndex1Y,I3535,TRUE,_xll.ohTrigger(RecalcTrigger,Trigger1Y)),NA())</f>
        <v>#N/A</v>
      </c>
    </row>
    <row r="3536" spans="2:17" x14ac:dyDescent="0.2">
      <c r="B3536" s="39" t="s">
        <v>42</v>
      </c>
      <c r="D3536" s="42">
        <f>_xll.qlCalendarAdvance(Calendar,$D3535,B3536,"f",FALSE)</f>
        <v>64287</v>
      </c>
      <c r="E3536" s="172">
        <f>_xll.qlInterestRateIndexValueDate(IndexON,D3536)</f>
        <v>64287</v>
      </c>
      <c r="F3536" s="188" t="e">
        <f>IFERROR(_xll.qlIndexFixing(IndexON,D3536,TRUE,_xll.ohTrigger(RecalcTrigger,TriggerON)),NA())</f>
        <v>#N/A</v>
      </c>
      <c r="H3536" s="42">
        <f>_xll.qlCalendarAdvance(Calendar,$H3535,B3536,"f",FALSE)</f>
        <v>64287</v>
      </c>
      <c r="I3536" s="172">
        <f>_xll.qlInterestRateIndexValueDate(Index1M,$H3536)</f>
        <v>64287</v>
      </c>
      <c r="J3536" s="177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78" t="e">
        <f>IFERROR(_xll.qlIndexFixing(Index1Y,$H3536,TRUE,_xll.ohTrigger(RecalcTrigger,Trigger1Y)),NA())</f>
        <v>#N/A</v>
      </c>
      <c r="N3536" s="177" t="e">
        <f>IFERROR(_xll.qlIndexFixing(ONIndex1M,I3536,TRUE,_xll.ohTrigger(RecalcTrigger,Trigger1M)),NA())</f>
        <v>#N/A</v>
      </c>
      <c r="O3536" s="44" t="e">
        <f>IFERROR(_xll.qlIndexFixing(ONIndex3M,I3536,TRUE,_xll.ohTrigger(RecalcTrigger,Trigger3M)),NA())</f>
        <v>#N/A</v>
      </c>
      <c r="P3536" s="44" t="e">
        <f>IFERROR(_xll.qlIndexFixing(ONIndex6M,I3536,TRUE,_xll.ohTrigger(RecalcTrigger,Trigger6M)),NA())</f>
        <v>#N/A</v>
      </c>
      <c r="Q3536" s="178" t="e">
        <f>IFERROR(_xll.qlIndexFixing(ONIndex1Y,I3536,TRUE,_xll.ohTrigger(RecalcTrigger,Trigger1Y)),NA())</f>
        <v>#N/A</v>
      </c>
    </row>
    <row r="3537" spans="2:17" ht="12" thickBot="1" x14ac:dyDescent="0.25">
      <c r="B3537" s="40" t="s">
        <v>42</v>
      </c>
      <c r="D3537" s="43">
        <f>_xll.qlCalendarAdvance(Calendar,$D3536,B3537,"f",FALSE)</f>
        <v>64294</v>
      </c>
      <c r="E3537" s="173">
        <f>_xll.qlInterestRateIndexValueDate(IndexON,D3537)</f>
        <v>64294</v>
      </c>
      <c r="F3537" s="189" t="e">
        <f>IFERROR(_xll.qlIndexFixing(IndexON,D3537,TRUE,_xll.ohTrigger(RecalcTrigger,TriggerON)),NA())</f>
        <v>#N/A</v>
      </c>
      <c r="H3537" s="43">
        <f>_xll.qlCalendarAdvance(Calendar,$H3536,B3537,"f",FALSE)</f>
        <v>64294</v>
      </c>
      <c r="I3537" s="173">
        <f>_xll.qlInterestRateIndexValueDate(Index1M,$H3537)</f>
        <v>64294</v>
      </c>
      <c r="J3537" s="179" t="e">
        <f>IFERROR(_xll.qlIndexFixing(Index1M,$H3537,TRUE,_xll.ohTrigger(RecalcTrigger,Trigger1M)),NA())</f>
        <v>#N/A</v>
      </c>
      <c r="K3537" s="180" t="e">
        <f>IFERROR(_xll.qlIndexFixing(Index3M,H3537,TRUE,_xll.ohTrigger(RecalcTrigger,Trigger3M)),NA())</f>
        <v>#N/A</v>
      </c>
      <c r="L3537" s="180" t="e">
        <f>IFERROR(_xll.qlIndexFixing(Index6M,$H3537,TRUE,_xll.ohTrigger(RecalcTrigger,Trigger6M)),NA())</f>
        <v>#N/A</v>
      </c>
      <c r="M3537" s="181" t="e">
        <f>IFERROR(_xll.qlIndexFixing(Index1Y,$H3537,TRUE,_xll.ohTrigger(RecalcTrigger,Trigger1Y)),NA())</f>
        <v>#N/A</v>
      </c>
      <c r="N3537" s="179" t="e">
        <f>IFERROR(_xll.qlIndexFixing(ONIndex1M,I3537,TRUE,_xll.ohTrigger(RecalcTrigger,Trigger1M)),NA())</f>
        <v>#N/A</v>
      </c>
      <c r="O3537" s="180" t="e">
        <f>IFERROR(_xll.qlIndexFixing(ONIndex3M,I3537,TRUE,_xll.ohTrigger(RecalcTrigger,Trigger3M)),NA())</f>
        <v>#N/A</v>
      </c>
      <c r="P3537" s="180" t="e">
        <f>IFERROR(_xll.qlIndexFixing(ONIndex6M,I3537,TRUE,_xll.ohTrigger(RecalcTrigger,Trigger6M)),NA())</f>
        <v>#N/A</v>
      </c>
      <c r="Q3537" s="181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'3M Monitor'!ShortFixedLegBDC</vt:lpstr>
      <vt:lpstr>'1M Monitor'!ShortFixedLegDayCounter</vt:lpstr>
      <vt:lpstr>'3M Monitor'!ShortFixedLegDayCounter</vt:lpstr>
      <vt:lpstr>'1M Monitor'!ShortFixedLegTenor</vt:lpstr>
      <vt:lpstr>'3M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ZANZI MADDALENA</cp:lastModifiedBy>
  <dcterms:created xsi:type="dcterms:W3CDTF">2014-01-14T16:38:43Z</dcterms:created>
  <dcterms:modified xsi:type="dcterms:W3CDTF">2015-12-17T16:34:17Z</dcterms:modified>
</cp:coreProperties>
</file>